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LEASEIN\Proyecto\SGA_PCR\SGA_PCR\CargaMasiva\Data\"/>
    </mc:Choice>
  </mc:AlternateContent>
  <bookViews>
    <workbookView xWindow="0" yWindow="0" windowWidth="20490" windowHeight="6960" tabRatio="825" firstSheet="1" activeTab="1"/>
  </bookViews>
  <sheets>
    <sheet name="Clientes" sheetId="5" state="hidden" r:id="rId1"/>
    <sheet name="Cuadro de Vencimiento" sheetId="1" r:id="rId2"/>
    <sheet name="Pendientes" sheetId="9" r:id="rId3"/>
    <sheet name="Sisgeco" sheetId="2" r:id="rId4"/>
    <sheet name="30.10.20" sheetId="21" r:id="rId5"/>
    <sheet name="Resumen" sheetId="6" state="hidden" r:id="rId6"/>
    <sheet name="26.10" sheetId="20" r:id="rId7"/>
    <sheet name="Reporte 19.10" sheetId="19" r:id="rId8"/>
    <sheet name="Reporte 12.10" sheetId="18" r:id="rId9"/>
    <sheet name="Reporte 05.10" sheetId="17" r:id="rId10"/>
    <sheet name="Rep.24.08" sheetId="16" state="hidden" r:id="rId11"/>
    <sheet name="Rep. 17.08" sheetId="13" state="hidden" r:id="rId12"/>
    <sheet name="Inmac" sheetId="11" r:id="rId13"/>
    <sheet name="CasoSisgeco" sheetId="4" state="hidden" r:id="rId14"/>
    <sheet name="CasoCV" sheetId="3" state="hidden" r:id="rId15"/>
  </sheets>
  <externalReferences>
    <externalReference r:id="rId16"/>
    <externalReference r:id="rId17"/>
  </externalReferences>
  <definedNames>
    <definedName name="_xlnm._FilterDatabase" localSheetId="0" hidden="1">Clientes!$A$1:$B$155</definedName>
    <definedName name="_xlnm._FilterDatabase" localSheetId="1" hidden="1">'Cuadro de Vencimiento'!$A$3:$BM$2031</definedName>
    <definedName name="_xlnm._FilterDatabase" localSheetId="12" hidden="1">Inmac!$A$1:$V$35</definedName>
    <definedName name="_xlnm._FilterDatabase" localSheetId="2" hidden="1">Pendientes!$B$16:$W$282</definedName>
    <definedName name="_xlnm._FilterDatabase" localSheetId="11" hidden="1">'Rep. 17.08'!$B$17:$D$28</definedName>
    <definedName name="_xlnm._FilterDatabase" localSheetId="3" hidden="1">Sisgeco!$A$1:$AB$3</definedName>
  </definedNames>
  <calcPr calcId="162913"/>
  <pivotCaches>
    <pivotCache cacheId="0" r:id="rId18"/>
    <pivotCache cacheId="1" r:id="rId19"/>
    <pivotCache cacheId="2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21" l="1"/>
  <c r="C28" i="21"/>
  <c r="C16" i="21"/>
  <c r="E6" i="21"/>
  <c r="E7" i="21" s="1"/>
  <c r="A557" i="1" l="1"/>
  <c r="B557" i="1"/>
  <c r="A558" i="1"/>
  <c r="B558" i="1"/>
  <c r="A559" i="1"/>
  <c r="B559" i="1"/>
  <c r="A560" i="1"/>
  <c r="B560" i="1"/>
  <c r="A561" i="1"/>
  <c r="B561" i="1"/>
  <c r="A562" i="1"/>
  <c r="B562" i="1"/>
  <c r="A563" i="1"/>
  <c r="B563" i="1"/>
  <c r="A564" i="1"/>
  <c r="B564" i="1"/>
  <c r="A565" i="1"/>
  <c r="B565" i="1"/>
  <c r="A566" i="1"/>
  <c r="B566" i="1"/>
  <c r="A567" i="1"/>
  <c r="B567" i="1"/>
  <c r="A568" i="1"/>
  <c r="B568" i="1"/>
  <c r="A569" i="1"/>
  <c r="B569" i="1"/>
  <c r="A570" i="1"/>
  <c r="B570" i="1"/>
  <c r="A571" i="1"/>
  <c r="B571" i="1"/>
  <c r="A572" i="1"/>
  <c r="B572" i="1"/>
  <c r="A573" i="1"/>
  <c r="B573" i="1"/>
  <c r="A574" i="1"/>
  <c r="B574" i="1"/>
  <c r="AX557" i="1"/>
  <c r="AX558" i="1"/>
  <c r="AX559" i="1"/>
  <c r="AX560" i="1"/>
  <c r="AX561" i="1"/>
  <c r="AX562" i="1"/>
  <c r="AX563" i="1"/>
  <c r="AX564" i="1"/>
  <c r="AX565" i="1"/>
  <c r="AX566" i="1"/>
  <c r="AX567" i="1"/>
  <c r="AX568" i="1"/>
  <c r="AX569" i="1"/>
  <c r="AX570" i="1"/>
  <c r="AX571" i="1"/>
  <c r="AX572" i="1"/>
  <c r="AX573" i="1"/>
  <c r="AX574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Q557" i="1"/>
  <c r="R557" i="1"/>
  <c r="Q558" i="1"/>
  <c r="R558" i="1"/>
  <c r="Q559" i="1"/>
  <c r="R559" i="1"/>
  <c r="Q560" i="1"/>
  <c r="R560" i="1"/>
  <c r="Q561" i="1"/>
  <c r="R561" i="1"/>
  <c r="Q562" i="1"/>
  <c r="R562" i="1"/>
  <c r="Q563" i="1"/>
  <c r="R563" i="1"/>
  <c r="Q564" i="1"/>
  <c r="R564" i="1"/>
  <c r="Q565" i="1"/>
  <c r="R565" i="1"/>
  <c r="Q566" i="1"/>
  <c r="R566" i="1"/>
  <c r="Q567" i="1"/>
  <c r="R567" i="1"/>
  <c r="Q568" i="1"/>
  <c r="R568" i="1"/>
  <c r="Q569" i="1"/>
  <c r="R569" i="1"/>
  <c r="Q570" i="1"/>
  <c r="R570" i="1"/>
  <c r="Q571" i="1"/>
  <c r="R571" i="1"/>
  <c r="Q572" i="1"/>
  <c r="R572" i="1"/>
  <c r="Q573" i="1"/>
  <c r="R573" i="1"/>
  <c r="Q574" i="1"/>
  <c r="R574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K558" i="1"/>
  <c r="S558" i="1" s="1"/>
  <c r="K559" i="1"/>
  <c r="T559" i="1" s="1"/>
  <c r="K560" i="1"/>
  <c r="S560" i="1" s="1"/>
  <c r="K561" i="1"/>
  <c r="S561" i="1" s="1"/>
  <c r="K562" i="1"/>
  <c r="S562" i="1" s="1"/>
  <c r="K563" i="1"/>
  <c r="S563" i="1" s="1"/>
  <c r="K564" i="1"/>
  <c r="S564" i="1" s="1"/>
  <c r="K565" i="1"/>
  <c r="S565" i="1" s="1"/>
  <c r="K566" i="1"/>
  <c r="S566" i="1" s="1"/>
  <c r="K567" i="1"/>
  <c r="T567" i="1" s="1"/>
  <c r="K568" i="1"/>
  <c r="S568" i="1" s="1"/>
  <c r="K569" i="1"/>
  <c r="S569" i="1" s="1"/>
  <c r="K570" i="1"/>
  <c r="S570" i="1" s="1"/>
  <c r="K571" i="1"/>
  <c r="T571" i="1" s="1"/>
  <c r="K572" i="1"/>
  <c r="S572" i="1" s="1"/>
  <c r="K573" i="1"/>
  <c r="S573" i="1" s="1"/>
  <c r="K574" i="1"/>
  <c r="S574" i="1" s="1"/>
  <c r="K557" i="1"/>
  <c r="T557" i="1" s="1"/>
  <c r="BA573" i="1" l="1"/>
  <c r="BA569" i="1"/>
  <c r="BA565" i="1"/>
  <c r="BA561" i="1"/>
  <c r="BA572" i="1"/>
  <c r="BA568" i="1"/>
  <c r="BA564" i="1"/>
  <c r="BA560" i="1"/>
  <c r="BA571" i="1"/>
  <c r="BA567" i="1"/>
  <c r="BA563" i="1"/>
  <c r="BA559" i="1"/>
  <c r="BA574" i="1"/>
  <c r="BA570" i="1"/>
  <c r="BA566" i="1"/>
  <c r="BA562" i="1"/>
  <c r="BA558" i="1"/>
  <c r="T572" i="1"/>
  <c r="T565" i="1"/>
  <c r="T568" i="1"/>
  <c r="T560" i="1"/>
  <c r="T562" i="1"/>
  <c r="T569" i="1"/>
  <c r="T566" i="1"/>
  <c r="T573" i="1"/>
  <c r="T570" i="1"/>
  <c r="T574" i="1"/>
  <c r="T564" i="1"/>
  <c r="T561" i="1"/>
  <c r="T558" i="1"/>
  <c r="T563" i="1"/>
  <c r="S571" i="1"/>
  <c r="S567" i="1"/>
  <c r="S559" i="1"/>
  <c r="S557" i="1"/>
  <c r="BA557" i="1"/>
  <c r="AX1831" i="1"/>
  <c r="AF1831" i="1"/>
  <c r="A1831" i="1"/>
  <c r="B1831" i="1"/>
  <c r="K1831" i="1"/>
  <c r="T1831" i="1" s="1"/>
  <c r="N1831" i="1"/>
  <c r="Q1831" i="1"/>
  <c r="R1831" i="1"/>
  <c r="A1231" i="1"/>
  <c r="B1231" i="1"/>
  <c r="A1232" i="1"/>
  <c r="B1232" i="1"/>
  <c r="A1233" i="1"/>
  <c r="B1233" i="1"/>
  <c r="A1234" i="1"/>
  <c r="B1234" i="1"/>
  <c r="AX156" i="1"/>
  <c r="AX157" i="1"/>
  <c r="AX158" i="1"/>
  <c r="AF156" i="1"/>
  <c r="AF157" i="1"/>
  <c r="AF158" i="1"/>
  <c r="A156" i="1"/>
  <c r="B156" i="1"/>
  <c r="A157" i="1"/>
  <c r="B157" i="1"/>
  <c r="A158" i="1"/>
  <c r="B158" i="1"/>
  <c r="K156" i="1"/>
  <c r="S156" i="1" s="1"/>
  <c r="K157" i="1"/>
  <c r="T157" i="1" s="1"/>
  <c r="K158" i="1"/>
  <c r="T158" i="1" s="1"/>
  <c r="N156" i="1"/>
  <c r="Q156" i="1"/>
  <c r="R156" i="1"/>
  <c r="N157" i="1"/>
  <c r="Q157" i="1"/>
  <c r="R157" i="1"/>
  <c r="N158" i="1"/>
  <c r="Q158" i="1"/>
  <c r="R158" i="1"/>
  <c r="AX1272" i="1"/>
  <c r="AF1272" i="1"/>
  <c r="A1272" i="1"/>
  <c r="B1272" i="1"/>
  <c r="K1231" i="1"/>
  <c r="T1231" i="1" s="1"/>
  <c r="K1232" i="1"/>
  <c r="K1233" i="1"/>
  <c r="K1234" i="1"/>
  <c r="S1234" i="1" s="1"/>
  <c r="K1272" i="1"/>
  <c r="T1272" i="1" s="1"/>
  <c r="N1272" i="1"/>
  <c r="Q1272" i="1"/>
  <c r="R1272" i="1"/>
  <c r="N1231" i="1"/>
  <c r="Q1231" i="1"/>
  <c r="R1231" i="1"/>
  <c r="N1232" i="1"/>
  <c r="Q1232" i="1"/>
  <c r="R1232" i="1"/>
  <c r="N1233" i="1"/>
  <c r="Q1233" i="1"/>
  <c r="R1233" i="1"/>
  <c r="N1234" i="1"/>
  <c r="Q1234" i="1"/>
  <c r="R1234" i="1"/>
  <c r="AF1234" i="1"/>
  <c r="AF1231" i="1"/>
  <c r="AX1231" i="1"/>
  <c r="AX1232" i="1"/>
  <c r="AX1233" i="1"/>
  <c r="AX1234" i="1"/>
  <c r="AX209" i="1"/>
  <c r="AF209" i="1"/>
  <c r="A209" i="1"/>
  <c r="B209" i="1"/>
  <c r="K209" i="1"/>
  <c r="T209" i="1" s="1"/>
  <c r="N209" i="1"/>
  <c r="Q209" i="1"/>
  <c r="R209" i="1"/>
  <c r="S1831" i="1" l="1"/>
  <c r="BA1831" i="1"/>
  <c r="BA158" i="1"/>
  <c r="BA157" i="1"/>
  <c r="BA156" i="1"/>
  <c r="S157" i="1"/>
  <c r="S158" i="1"/>
  <c r="T156" i="1"/>
  <c r="BA1272" i="1"/>
  <c r="T1234" i="1"/>
  <c r="BA1234" i="1"/>
  <c r="S1231" i="1"/>
  <c r="S1272" i="1"/>
  <c r="BA1231" i="1"/>
  <c r="BA209" i="1"/>
  <c r="S209" i="1"/>
  <c r="AX1225" i="1" l="1"/>
  <c r="AF1225" i="1"/>
  <c r="N1225" i="1"/>
  <c r="Q1225" i="1"/>
  <c r="R1225" i="1"/>
  <c r="K1225" i="1"/>
  <c r="T1225" i="1" s="1"/>
  <c r="A1225" i="1"/>
  <c r="B1225" i="1"/>
  <c r="A212" i="1"/>
  <c r="B212" i="1"/>
  <c r="K212" i="1"/>
  <c r="T212" i="1" s="1"/>
  <c r="N212" i="1"/>
  <c r="Q212" i="1"/>
  <c r="R212" i="1"/>
  <c r="AX212" i="1"/>
  <c r="AF212" i="1"/>
  <c r="AX1961" i="1"/>
  <c r="AF1961" i="1"/>
  <c r="A1961" i="1"/>
  <c r="B1961" i="1"/>
  <c r="K1961" i="1"/>
  <c r="T1961" i="1" s="1"/>
  <c r="N1961" i="1"/>
  <c r="Q1961" i="1"/>
  <c r="R1961" i="1"/>
  <c r="A413" i="1"/>
  <c r="B413" i="1"/>
  <c r="A414" i="1"/>
  <c r="B414" i="1"/>
  <c r="A415" i="1"/>
  <c r="B415" i="1"/>
  <c r="A416" i="1"/>
  <c r="B416" i="1"/>
  <c r="A417" i="1"/>
  <c r="B417" i="1"/>
  <c r="A418" i="1"/>
  <c r="B418" i="1"/>
  <c r="A419" i="1"/>
  <c r="B419" i="1"/>
  <c r="A420" i="1"/>
  <c r="B420" i="1"/>
  <c r="A421" i="1"/>
  <c r="B421" i="1"/>
  <c r="A422" i="1"/>
  <c r="B422" i="1"/>
  <c r="A423" i="1"/>
  <c r="B423" i="1"/>
  <c r="A424" i="1"/>
  <c r="B424" i="1"/>
  <c r="A425" i="1"/>
  <c r="B425" i="1"/>
  <c r="A426" i="1"/>
  <c r="B426" i="1"/>
  <c r="A427" i="1"/>
  <c r="B427" i="1"/>
  <c r="A428" i="1"/>
  <c r="B428" i="1"/>
  <c r="A429" i="1"/>
  <c r="B429" i="1"/>
  <c r="A430" i="1"/>
  <c r="B430" i="1"/>
  <c r="A431" i="1"/>
  <c r="B431" i="1"/>
  <c r="A432" i="1"/>
  <c r="B432" i="1"/>
  <c r="A433" i="1"/>
  <c r="B433" i="1"/>
  <c r="A434" i="1"/>
  <c r="B434" i="1"/>
  <c r="A435" i="1"/>
  <c r="B435" i="1"/>
  <c r="A436" i="1"/>
  <c r="B436" i="1"/>
  <c r="A437" i="1"/>
  <c r="B437" i="1"/>
  <c r="A438" i="1"/>
  <c r="B438" i="1"/>
  <c r="A439" i="1"/>
  <c r="B439" i="1"/>
  <c r="A440" i="1"/>
  <c r="B440" i="1"/>
  <c r="A441" i="1"/>
  <c r="B441" i="1"/>
  <c r="A442" i="1"/>
  <c r="B442" i="1"/>
  <c r="A443" i="1"/>
  <c r="B443" i="1"/>
  <c r="A444" i="1"/>
  <c r="B444" i="1"/>
  <c r="A445" i="1"/>
  <c r="B445" i="1"/>
  <c r="A446" i="1"/>
  <c r="B446" i="1"/>
  <c r="A447" i="1"/>
  <c r="B447" i="1"/>
  <c r="A448" i="1"/>
  <c r="B448" i="1"/>
  <c r="A449" i="1"/>
  <c r="B449" i="1"/>
  <c r="A450" i="1"/>
  <c r="B450" i="1"/>
  <c r="A451" i="1"/>
  <c r="B451" i="1"/>
  <c r="A452" i="1"/>
  <c r="B452" i="1"/>
  <c r="K413" i="1"/>
  <c r="S413" i="1" s="1"/>
  <c r="K414" i="1"/>
  <c r="BA414" i="1" s="1"/>
  <c r="K415" i="1"/>
  <c r="BA415" i="1" s="1"/>
  <c r="K416" i="1"/>
  <c r="BA416" i="1" s="1"/>
  <c r="K417" i="1"/>
  <c r="T417" i="1" s="1"/>
  <c r="K418" i="1"/>
  <c r="T418" i="1" s="1"/>
  <c r="K419" i="1"/>
  <c r="BA419" i="1" s="1"/>
  <c r="K420" i="1"/>
  <c r="BA420" i="1" s="1"/>
  <c r="K421" i="1"/>
  <c r="BA421" i="1" s="1"/>
  <c r="K422" i="1"/>
  <c r="S422" i="1" s="1"/>
  <c r="K423" i="1"/>
  <c r="BA423" i="1" s="1"/>
  <c r="K424" i="1"/>
  <c r="BA424" i="1" s="1"/>
  <c r="K425" i="1"/>
  <c r="T425" i="1" s="1"/>
  <c r="K426" i="1"/>
  <c r="T426" i="1" s="1"/>
  <c r="K427" i="1"/>
  <c r="BA427" i="1" s="1"/>
  <c r="K428" i="1"/>
  <c r="BA428" i="1" s="1"/>
  <c r="K429" i="1"/>
  <c r="T429" i="1" s="1"/>
  <c r="K430" i="1"/>
  <c r="T430" i="1" s="1"/>
  <c r="K431" i="1"/>
  <c r="BA431" i="1" s="1"/>
  <c r="K432" i="1"/>
  <c r="BA432" i="1" s="1"/>
  <c r="K433" i="1"/>
  <c r="S433" i="1" s="1"/>
  <c r="K434" i="1"/>
  <c r="S434" i="1" s="1"/>
  <c r="K435" i="1"/>
  <c r="BA435" i="1" s="1"/>
  <c r="K436" i="1"/>
  <c r="S436" i="1" s="1"/>
  <c r="K437" i="1"/>
  <c r="T437" i="1" s="1"/>
  <c r="K438" i="1"/>
  <c r="S438" i="1" s="1"/>
  <c r="K439" i="1"/>
  <c r="BA439" i="1" s="1"/>
  <c r="K440" i="1"/>
  <c r="S440" i="1" s="1"/>
  <c r="K441" i="1"/>
  <c r="T441" i="1" s="1"/>
  <c r="K442" i="1"/>
  <c r="T442" i="1" s="1"/>
  <c r="K443" i="1"/>
  <c r="BA443" i="1" s="1"/>
  <c r="K444" i="1"/>
  <c r="T444" i="1" s="1"/>
  <c r="K445" i="1"/>
  <c r="T445" i="1" s="1"/>
  <c r="K446" i="1"/>
  <c r="BA446" i="1" s="1"/>
  <c r="K447" i="1"/>
  <c r="BA447" i="1" s="1"/>
  <c r="K448" i="1"/>
  <c r="T448" i="1" s="1"/>
  <c r="K449" i="1"/>
  <c r="T449" i="1" s="1"/>
  <c r="K450" i="1"/>
  <c r="T450" i="1" s="1"/>
  <c r="K451" i="1"/>
  <c r="BA451" i="1" s="1"/>
  <c r="K452" i="1"/>
  <c r="T452" i="1" s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Q443" i="1"/>
  <c r="R443" i="1"/>
  <c r="Q444" i="1"/>
  <c r="R444" i="1"/>
  <c r="Q445" i="1"/>
  <c r="R445" i="1"/>
  <c r="Q446" i="1"/>
  <c r="R446" i="1"/>
  <c r="Q447" i="1"/>
  <c r="R447" i="1"/>
  <c r="Q448" i="1"/>
  <c r="R448" i="1"/>
  <c r="Q449" i="1"/>
  <c r="R449" i="1"/>
  <c r="Q450" i="1"/>
  <c r="R450" i="1"/>
  <c r="Q451" i="1"/>
  <c r="R451" i="1"/>
  <c r="Q452" i="1"/>
  <c r="R45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BA1225" i="1" l="1"/>
  <c r="S1225" i="1"/>
  <c r="S212" i="1"/>
  <c r="BA212" i="1"/>
  <c r="S1961" i="1"/>
  <c r="S426" i="1"/>
  <c r="BA1961" i="1"/>
  <c r="T414" i="1"/>
  <c r="S417" i="1"/>
  <c r="T422" i="1"/>
  <c r="S414" i="1"/>
  <c r="BA434" i="1"/>
  <c r="S418" i="1"/>
  <c r="BA418" i="1"/>
  <c r="S450" i="1"/>
  <c r="BA450" i="1"/>
  <c r="S446" i="1"/>
  <c r="BA426" i="1"/>
  <c r="S442" i="1"/>
  <c r="T434" i="1"/>
  <c r="BA442" i="1"/>
  <c r="S430" i="1"/>
  <c r="T446" i="1"/>
  <c r="T438" i="1"/>
  <c r="BA429" i="1"/>
  <c r="T433" i="1"/>
  <c r="S431" i="1"/>
  <c r="S441" i="1"/>
  <c r="BA441" i="1"/>
  <c r="S445" i="1"/>
  <c r="T421" i="1"/>
  <c r="S449" i="1"/>
  <c r="S429" i="1"/>
  <c r="T415" i="1"/>
  <c r="S419" i="1"/>
  <c r="S415" i="1"/>
  <c r="BA449" i="1"/>
  <c r="BA437" i="1"/>
  <c r="BA417" i="1"/>
  <c r="T413" i="1"/>
  <c r="BA445" i="1"/>
  <c r="BA425" i="1"/>
  <c r="BA413" i="1"/>
  <c r="S425" i="1"/>
  <c r="S421" i="1"/>
  <c r="BA433" i="1"/>
  <c r="S437" i="1"/>
  <c r="BA438" i="1"/>
  <c r="BA430" i="1"/>
  <c r="BA422" i="1"/>
  <c r="T439" i="1"/>
  <c r="T435" i="1"/>
  <c r="T431" i="1"/>
  <c r="T447" i="1"/>
  <c r="S427" i="1"/>
  <c r="T423" i="1"/>
  <c r="T443" i="1"/>
  <c r="S423" i="1"/>
  <c r="T451" i="1"/>
  <c r="S435" i="1"/>
  <c r="T427" i="1"/>
  <c r="T419" i="1"/>
  <c r="T428" i="1"/>
  <c r="T432" i="1"/>
  <c r="T416" i="1"/>
  <c r="T436" i="1"/>
  <c r="T420" i="1"/>
  <c r="T424" i="1"/>
  <c r="T440" i="1"/>
  <c r="S432" i="1"/>
  <c r="S428" i="1"/>
  <c r="S424" i="1"/>
  <c r="S420" i="1"/>
  <c r="S416" i="1"/>
  <c r="BA452" i="1"/>
  <c r="BA448" i="1"/>
  <c r="BA444" i="1"/>
  <c r="BA440" i="1"/>
  <c r="BA436" i="1"/>
  <c r="S451" i="1"/>
  <c r="S448" i="1"/>
  <c r="S447" i="1"/>
  <c r="S444" i="1"/>
  <c r="S443" i="1"/>
  <c r="S439" i="1"/>
  <c r="S452" i="1"/>
  <c r="AX744" i="1"/>
  <c r="AX745" i="1"/>
  <c r="AX746" i="1"/>
  <c r="AX747" i="1"/>
  <c r="AF744" i="1"/>
  <c r="AF745" i="1"/>
  <c r="AF746" i="1"/>
  <c r="AF747" i="1"/>
  <c r="R740" i="1"/>
  <c r="R741" i="1"/>
  <c r="R742" i="1"/>
  <c r="R743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4" i="1"/>
  <c r="R745" i="1"/>
  <c r="R746" i="1"/>
  <c r="R747" i="1"/>
  <c r="Q744" i="1"/>
  <c r="Q745" i="1"/>
  <c r="Q746" i="1"/>
  <c r="Q747" i="1"/>
  <c r="N744" i="1"/>
  <c r="N745" i="1"/>
  <c r="N746" i="1"/>
  <c r="N747" i="1"/>
  <c r="K745" i="1"/>
  <c r="S745" i="1" s="1"/>
  <c r="K746" i="1"/>
  <c r="S746" i="1" s="1"/>
  <c r="K747" i="1"/>
  <c r="T747" i="1" s="1"/>
  <c r="A745" i="1"/>
  <c r="B745" i="1"/>
  <c r="A746" i="1"/>
  <c r="B746" i="1"/>
  <c r="A747" i="1"/>
  <c r="B747" i="1"/>
  <c r="A744" i="1"/>
  <c r="B744" i="1"/>
  <c r="K744" i="1"/>
  <c r="S744" i="1" s="1"/>
  <c r="BA747" i="1" l="1"/>
  <c r="BA746" i="1"/>
  <c r="BA745" i="1"/>
  <c r="BA744" i="1"/>
  <c r="T745" i="1"/>
  <c r="T744" i="1"/>
  <c r="S747" i="1"/>
  <c r="T746" i="1"/>
  <c r="AX1089" i="1" l="1"/>
  <c r="AF1089" i="1"/>
  <c r="A1089" i="1"/>
  <c r="B1089" i="1"/>
  <c r="K1089" i="1"/>
  <c r="T1089" i="1" s="1"/>
  <c r="N1089" i="1"/>
  <c r="Q1089" i="1"/>
  <c r="R1089" i="1"/>
  <c r="AX1817" i="1"/>
  <c r="AX1818" i="1"/>
  <c r="AX1819" i="1"/>
  <c r="AX1820" i="1"/>
  <c r="AF1817" i="1"/>
  <c r="AF1818" i="1"/>
  <c r="AF1819" i="1"/>
  <c r="AF1820" i="1"/>
  <c r="K1817" i="1"/>
  <c r="T1817" i="1" s="1"/>
  <c r="N1817" i="1"/>
  <c r="Q1817" i="1"/>
  <c r="R1817" i="1"/>
  <c r="K1818" i="1"/>
  <c r="T1818" i="1" s="1"/>
  <c r="N1818" i="1"/>
  <c r="Q1818" i="1"/>
  <c r="R1818" i="1"/>
  <c r="K1819" i="1"/>
  <c r="T1819" i="1" s="1"/>
  <c r="N1819" i="1"/>
  <c r="Q1819" i="1"/>
  <c r="R1819" i="1"/>
  <c r="K1820" i="1"/>
  <c r="T1820" i="1" s="1"/>
  <c r="N1820" i="1"/>
  <c r="Q1820" i="1"/>
  <c r="R1820" i="1"/>
  <c r="A1817" i="1"/>
  <c r="B1817" i="1"/>
  <c r="A1818" i="1"/>
  <c r="B1818" i="1"/>
  <c r="A1819" i="1"/>
  <c r="B1819" i="1"/>
  <c r="A1820" i="1"/>
  <c r="B1820" i="1"/>
  <c r="AX926" i="1"/>
  <c r="AF926" i="1"/>
  <c r="A926" i="1"/>
  <c r="B926" i="1"/>
  <c r="K926" i="1"/>
  <c r="T926" i="1" s="1"/>
  <c r="N926" i="1"/>
  <c r="Q926" i="1"/>
  <c r="R926" i="1"/>
  <c r="AX698" i="1"/>
  <c r="AF698" i="1"/>
  <c r="A698" i="1"/>
  <c r="B698" i="1"/>
  <c r="K698" i="1"/>
  <c r="T698" i="1" s="1"/>
  <c r="N698" i="1"/>
  <c r="Q698" i="1"/>
  <c r="R698" i="1"/>
  <c r="AX1011" i="1"/>
  <c r="AF1011" i="1"/>
  <c r="A1011" i="1"/>
  <c r="B1011" i="1"/>
  <c r="K1011" i="1"/>
  <c r="T1011" i="1" s="1"/>
  <c r="N1011" i="1"/>
  <c r="Q1011" i="1"/>
  <c r="R1011" i="1"/>
  <c r="AX48" i="1"/>
  <c r="AX49" i="1"/>
  <c r="AX50" i="1"/>
  <c r="AX51" i="1"/>
  <c r="AF48" i="1"/>
  <c r="AF49" i="1"/>
  <c r="AF50" i="1"/>
  <c r="AF51" i="1"/>
  <c r="A48" i="1"/>
  <c r="B48" i="1"/>
  <c r="A49" i="1"/>
  <c r="B49" i="1"/>
  <c r="A50" i="1"/>
  <c r="B50" i="1"/>
  <c r="A51" i="1"/>
  <c r="B51" i="1"/>
  <c r="K48" i="1"/>
  <c r="BA48" i="1" s="1"/>
  <c r="K49" i="1"/>
  <c r="T49" i="1" s="1"/>
  <c r="K50" i="1"/>
  <c r="BA50" i="1" s="1"/>
  <c r="K51" i="1"/>
  <c r="T51" i="1" s="1"/>
  <c r="N48" i="1"/>
  <c r="Q48" i="1"/>
  <c r="R48" i="1"/>
  <c r="N49" i="1"/>
  <c r="Q49" i="1"/>
  <c r="R49" i="1"/>
  <c r="N50" i="1"/>
  <c r="Q50" i="1"/>
  <c r="R50" i="1"/>
  <c r="N51" i="1"/>
  <c r="Q51" i="1"/>
  <c r="R51" i="1"/>
  <c r="AX1108" i="1"/>
  <c r="AF1108" i="1"/>
  <c r="A1108" i="1"/>
  <c r="B1108" i="1"/>
  <c r="K1108" i="1"/>
  <c r="T1108" i="1" s="1"/>
  <c r="N1108" i="1"/>
  <c r="Q1108" i="1"/>
  <c r="R1108" i="1"/>
  <c r="A2" i="2"/>
  <c r="A3" i="2"/>
  <c r="BA1089" i="1" l="1"/>
  <c r="S1818" i="1"/>
  <c r="S1089" i="1"/>
  <c r="S1820" i="1"/>
  <c r="BA1820" i="1"/>
  <c r="BA1819" i="1"/>
  <c r="BA1818" i="1"/>
  <c r="BA1817" i="1"/>
  <c r="S1817" i="1"/>
  <c r="S1819" i="1"/>
  <c r="BA926" i="1"/>
  <c r="S926" i="1"/>
  <c r="S698" i="1"/>
  <c r="BA698" i="1"/>
  <c r="BA1011" i="1"/>
  <c r="S1011" i="1"/>
  <c r="T48" i="1"/>
  <c r="S48" i="1"/>
  <c r="S49" i="1"/>
  <c r="T50" i="1"/>
  <c r="BA51" i="1"/>
  <c r="BA49" i="1"/>
  <c r="S51" i="1"/>
  <c r="S50" i="1"/>
  <c r="BA1108" i="1"/>
  <c r="S1108" i="1"/>
  <c r="E8" i="20" l="1"/>
  <c r="C21" i="20"/>
  <c r="C30" i="20"/>
  <c r="A809" i="1" l="1"/>
  <c r="B809" i="1"/>
  <c r="AX809" i="1"/>
  <c r="AX810" i="1"/>
  <c r="AF809" i="1"/>
  <c r="R809" i="1"/>
  <c r="Q809" i="1"/>
  <c r="N809" i="1"/>
  <c r="K809" i="1"/>
  <c r="AX906" i="1"/>
  <c r="AF906" i="1"/>
  <c r="R906" i="1"/>
  <c r="Q906" i="1"/>
  <c r="Q907" i="1"/>
  <c r="N906" i="1"/>
  <c r="K906" i="1"/>
  <c r="BA906" i="1" s="1"/>
  <c r="A848" i="1"/>
  <c r="B848" i="1"/>
  <c r="A849" i="1"/>
  <c r="B849" i="1"/>
  <c r="A850" i="1"/>
  <c r="B850" i="1"/>
  <c r="A851" i="1"/>
  <c r="B851" i="1"/>
  <c r="A852" i="1"/>
  <c r="B852" i="1"/>
  <c r="A853" i="1"/>
  <c r="B853" i="1"/>
  <c r="A854" i="1"/>
  <c r="B854" i="1"/>
  <c r="A855" i="1"/>
  <c r="B855" i="1"/>
  <c r="A856" i="1"/>
  <c r="B856" i="1"/>
  <c r="A857" i="1"/>
  <c r="B857" i="1"/>
  <c r="A858" i="1"/>
  <c r="B858" i="1"/>
  <c r="A859" i="1"/>
  <c r="B859" i="1"/>
  <c r="A860" i="1"/>
  <c r="B860" i="1"/>
  <c r="A861" i="1"/>
  <c r="B861" i="1"/>
  <c r="A906" i="1"/>
  <c r="B906" i="1"/>
  <c r="AX863" i="1"/>
  <c r="AX862" i="1"/>
  <c r="AX861" i="1"/>
  <c r="AX860" i="1"/>
  <c r="AX859" i="1"/>
  <c r="AX858" i="1"/>
  <c r="AX857" i="1"/>
  <c r="AX856" i="1"/>
  <c r="AX855" i="1"/>
  <c r="AX854" i="1"/>
  <c r="AX853" i="1"/>
  <c r="AX852" i="1"/>
  <c r="AX851" i="1"/>
  <c r="AX850" i="1"/>
  <c r="AX849" i="1"/>
  <c r="AX848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Q862" i="1"/>
  <c r="Q861" i="1"/>
  <c r="Q860" i="1"/>
  <c r="Q859" i="1"/>
  <c r="Q858" i="1"/>
  <c r="Q857" i="1"/>
  <c r="Q856" i="1"/>
  <c r="Q855" i="1"/>
  <c r="Q854" i="1"/>
  <c r="Q853" i="1"/>
  <c r="Q852" i="1"/>
  <c r="Q851" i="1"/>
  <c r="Q850" i="1"/>
  <c r="Q849" i="1"/>
  <c r="Q848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K848" i="1"/>
  <c r="BA848" i="1" s="1"/>
  <c r="K849" i="1"/>
  <c r="BA849" i="1" s="1"/>
  <c r="K850" i="1"/>
  <c r="BA850" i="1" s="1"/>
  <c r="K851" i="1"/>
  <c r="BA851" i="1" s="1"/>
  <c r="K852" i="1"/>
  <c r="BA852" i="1" s="1"/>
  <c r="K853" i="1"/>
  <c r="BA853" i="1" s="1"/>
  <c r="K854" i="1"/>
  <c r="BA854" i="1" s="1"/>
  <c r="K855" i="1"/>
  <c r="BA855" i="1" s="1"/>
  <c r="K856" i="1"/>
  <c r="BA856" i="1" s="1"/>
  <c r="K857" i="1"/>
  <c r="BA857" i="1" s="1"/>
  <c r="K858" i="1"/>
  <c r="BA858" i="1" s="1"/>
  <c r="K859" i="1"/>
  <c r="BA859" i="1" s="1"/>
  <c r="K860" i="1"/>
  <c r="BA860" i="1" s="1"/>
  <c r="K861" i="1"/>
  <c r="BA861" i="1" s="1"/>
  <c r="AX1821" i="1" l="1"/>
  <c r="AX1822" i="1"/>
  <c r="AX1823" i="1"/>
  <c r="AX1824" i="1"/>
  <c r="AX1825" i="1"/>
  <c r="AX1826" i="1"/>
  <c r="AX1827" i="1"/>
  <c r="AX1828" i="1"/>
  <c r="AX1829" i="1"/>
  <c r="AX1830" i="1"/>
  <c r="AX1832" i="1"/>
  <c r="AX1833" i="1"/>
  <c r="AX1834" i="1"/>
  <c r="AX1835" i="1"/>
  <c r="AX1836" i="1"/>
  <c r="AX1837" i="1"/>
  <c r="AX1838" i="1"/>
  <c r="AX1839" i="1"/>
  <c r="AX1840" i="1"/>
  <c r="AX1841" i="1"/>
  <c r="AX1842" i="1"/>
  <c r="AX1843" i="1"/>
  <c r="AX1844" i="1"/>
  <c r="AX1845" i="1"/>
  <c r="AX1846" i="1"/>
  <c r="AX1847" i="1"/>
  <c r="AX1848" i="1"/>
  <c r="AX1849" i="1"/>
  <c r="AX1850" i="1"/>
  <c r="AX1851" i="1"/>
  <c r="AX1852" i="1"/>
  <c r="AX1853" i="1"/>
  <c r="AX1854" i="1"/>
  <c r="AX1855" i="1"/>
  <c r="AX1856" i="1"/>
  <c r="AX1857" i="1"/>
  <c r="AX1858" i="1"/>
  <c r="AX1859" i="1"/>
  <c r="AX1860" i="1"/>
  <c r="AX1861" i="1"/>
  <c r="AX1862" i="1"/>
  <c r="AX1863" i="1"/>
  <c r="AX1864" i="1"/>
  <c r="AX1865" i="1"/>
  <c r="AX1866" i="1"/>
  <c r="AX1867" i="1"/>
  <c r="AX1868" i="1"/>
  <c r="AX1869" i="1"/>
  <c r="AX1870" i="1"/>
  <c r="AX1871" i="1"/>
  <c r="AX1872" i="1"/>
  <c r="AX1873" i="1"/>
  <c r="AX1874" i="1"/>
  <c r="AX1875" i="1"/>
  <c r="AX1876" i="1"/>
  <c r="AX1877" i="1"/>
  <c r="AX1878" i="1"/>
  <c r="AX1879" i="1"/>
  <c r="AX1880" i="1"/>
  <c r="AX1881" i="1"/>
  <c r="AX1882" i="1"/>
  <c r="AX1883" i="1"/>
  <c r="AX1884" i="1"/>
  <c r="AX1885" i="1"/>
  <c r="AX1886" i="1"/>
  <c r="AX1887" i="1"/>
  <c r="AX1888" i="1"/>
  <c r="AX1889" i="1"/>
  <c r="AX1890" i="1"/>
  <c r="AX1891" i="1"/>
  <c r="AX1892" i="1"/>
  <c r="AX1893" i="1"/>
  <c r="AX1894" i="1"/>
  <c r="AX1895" i="1"/>
  <c r="AX1896" i="1"/>
  <c r="AX1897" i="1"/>
  <c r="AX1898" i="1"/>
  <c r="AX1899" i="1"/>
  <c r="AX1900" i="1"/>
  <c r="AX1901" i="1"/>
  <c r="AX1902" i="1"/>
  <c r="AX1903" i="1"/>
  <c r="AX1904" i="1"/>
  <c r="AX1905" i="1"/>
  <c r="AX1906" i="1"/>
  <c r="AX1907" i="1"/>
  <c r="AX1908" i="1"/>
  <c r="AX1909" i="1"/>
  <c r="AX1910" i="1"/>
  <c r="AX1911" i="1"/>
  <c r="AX1912" i="1"/>
  <c r="AX1913" i="1"/>
  <c r="AX1914" i="1"/>
  <c r="AX1915" i="1"/>
  <c r="AX1916" i="1"/>
  <c r="AX1917" i="1"/>
  <c r="AX1918" i="1"/>
  <c r="AX1919" i="1"/>
  <c r="AX1920" i="1"/>
  <c r="AX1921" i="1"/>
  <c r="AX1922" i="1"/>
  <c r="AX1923" i="1"/>
  <c r="AX1924" i="1"/>
  <c r="AX1925" i="1"/>
  <c r="AX1926" i="1"/>
  <c r="AX1927" i="1"/>
  <c r="AX2031" i="1"/>
  <c r="AX1501" i="1"/>
  <c r="AX1502" i="1"/>
  <c r="AX1503" i="1"/>
  <c r="AX1504" i="1"/>
  <c r="AX1505" i="1"/>
  <c r="AX2025" i="1"/>
  <c r="AX2026" i="1"/>
  <c r="AX2027" i="1"/>
  <c r="AX2028" i="1"/>
  <c r="AX1506" i="1"/>
  <c r="AX1507" i="1"/>
  <c r="AX1508" i="1"/>
  <c r="AX1509" i="1"/>
  <c r="AX1510" i="1"/>
  <c r="AX1511" i="1"/>
  <c r="AX1512" i="1"/>
  <c r="AX1513" i="1"/>
  <c r="AX1514" i="1"/>
  <c r="AX1515" i="1"/>
  <c r="AX1516" i="1"/>
  <c r="AX1517" i="1"/>
  <c r="AX1518" i="1"/>
  <c r="AX1519" i="1"/>
  <c r="AX1520" i="1"/>
  <c r="AX1521" i="1"/>
  <c r="AX1522" i="1"/>
  <c r="AX1523" i="1"/>
  <c r="AX1524" i="1"/>
  <c r="AX1525" i="1"/>
  <c r="AX1526" i="1"/>
  <c r="AX1527" i="1"/>
  <c r="AX1528" i="1"/>
  <c r="AX1529" i="1"/>
  <c r="AX1530" i="1"/>
  <c r="AX1531" i="1"/>
  <c r="AX1532" i="1"/>
  <c r="AX1533" i="1"/>
  <c r="AX1534" i="1"/>
  <c r="AX1535" i="1"/>
  <c r="AX1536" i="1"/>
  <c r="AX1537" i="1"/>
  <c r="AX1538" i="1"/>
  <c r="AX1539" i="1"/>
  <c r="AX1540" i="1"/>
  <c r="AX1541" i="1"/>
  <c r="AX1542" i="1"/>
  <c r="AX1543" i="1"/>
  <c r="AX1544" i="1"/>
  <c r="AX1545" i="1"/>
  <c r="AX1546" i="1"/>
  <c r="AX1547" i="1"/>
  <c r="AX1548" i="1"/>
  <c r="AX1549" i="1"/>
  <c r="AX1550" i="1"/>
  <c r="AX1551" i="1"/>
  <c r="AX1552" i="1"/>
  <c r="AX1553" i="1"/>
  <c r="AX1554" i="1"/>
  <c r="AX1555" i="1"/>
  <c r="AX1556" i="1"/>
  <c r="AX1557" i="1"/>
  <c r="AX1558" i="1"/>
  <c r="AX1559" i="1"/>
  <c r="AX1560" i="1"/>
  <c r="AX1561" i="1"/>
  <c r="AX1562" i="1"/>
  <c r="AX1563" i="1"/>
  <c r="AX1564" i="1"/>
  <c r="AX1565" i="1"/>
  <c r="AX1566" i="1"/>
  <c r="AX1567" i="1"/>
  <c r="AX1568" i="1"/>
  <c r="AX1569" i="1"/>
  <c r="AX1570" i="1"/>
  <c r="AX1571" i="1"/>
  <c r="AX1572" i="1"/>
  <c r="AX1573" i="1"/>
  <c r="AX1574" i="1"/>
  <c r="AX1575" i="1"/>
  <c r="AX1576" i="1"/>
  <c r="AX1577" i="1"/>
  <c r="AX1578" i="1"/>
  <c r="AX1579" i="1"/>
  <c r="AX1580" i="1"/>
  <c r="AX1581" i="1"/>
  <c r="AX1582" i="1"/>
  <c r="AX1583" i="1"/>
  <c r="AX1584" i="1"/>
  <c r="AX1585" i="1"/>
  <c r="AX1586" i="1"/>
  <c r="AX1587" i="1"/>
  <c r="AX1588" i="1"/>
  <c r="AX1589" i="1"/>
  <c r="AX1590" i="1"/>
  <c r="AX1591" i="1"/>
  <c r="AX1592" i="1"/>
  <c r="AX1593" i="1"/>
  <c r="AX1594" i="1"/>
  <c r="AX1595" i="1"/>
  <c r="AX1596" i="1"/>
  <c r="AX1597" i="1"/>
  <c r="AX1598" i="1"/>
  <c r="AX1599" i="1"/>
  <c r="AX1600" i="1"/>
  <c r="AX1601" i="1"/>
  <c r="AX1602" i="1"/>
  <c r="AX1603" i="1"/>
  <c r="AX1604" i="1"/>
  <c r="AX1605" i="1"/>
  <c r="AX1606" i="1"/>
  <c r="AX1607" i="1"/>
  <c r="AX1608" i="1"/>
  <c r="AX1609" i="1"/>
  <c r="AX1610" i="1"/>
  <c r="AX1611" i="1"/>
  <c r="AX1612" i="1"/>
  <c r="AX1613" i="1"/>
  <c r="AX1614" i="1"/>
  <c r="AX1615" i="1"/>
  <c r="AX1616" i="1"/>
  <c r="AX1617" i="1"/>
  <c r="AX1618" i="1"/>
  <c r="AX1619" i="1"/>
  <c r="AX1620" i="1"/>
  <c r="AX1621" i="1"/>
  <c r="AX1622" i="1"/>
  <c r="AX1623" i="1"/>
  <c r="AX1624" i="1"/>
  <c r="AX1625" i="1"/>
  <c r="AX1626" i="1"/>
  <c r="AX1627" i="1"/>
  <c r="AX1628" i="1"/>
  <c r="AX1629" i="1"/>
  <c r="AX1630" i="1"/>
  <c r="AX1631" i="1"/>
  <c r="AX1632" i="1"/>
  <c r="AX1633" i="1"/>
  <c r="AX1634" i="1"/>
  <c r="AX1635" i="1"/>
  <c r="AX1636" i="1"/>
  <c r="AX1637" i="1"/>
  <c r="AX1638" i="1"/>
  <c r="AX1639" i="1"/>
  <c r="AX1640" i="1"/>
  <c r="AX1641" i="1"/>
  <c r="AX1642" i="1"/>
  <c r="AX1643" i="1"/>
  <c r="AX1644" i="1"/>
  <c r="AX1645" i="1"/>
  <c r="AX1646" i="1"/>
  <c r="AX1647" i="1"/>
  <c r="AX1648" i="1"/>
  <c r="AX1649" i="1"/>
  <c r="AX1650" i="1"/>
  <c r="AX1651" i="1"/>
  <c r="AX1652" i="1"/>
  <c r="AX1653" i="1"/>
  <c r="AX1654" i="1"/>
  <c r="AX1655" i="1"/>
  <c r="AX1656" i="1"/>
  <c r="AX1657" i="1"/>
  <c r="AX1658" i="1"/>
  <c r="AX1659" i="1"/>
  <c r="AX1660" i="1"/>
  <c r="AX1661" i="1"/>
  <c r="AX1662" i="1"/>
  <c r="AX1663" i="1"/>
  <c r="AX1664" i="1"/>
  <c r="AX1665" i="1"/>
  <c r="AX1666" i="1"/>
  <c r="AX1667" i="1"/>
  <c r="AX1668" i="1"/>
  <c r="AX1669" i="1"/>
  <c r="AX1670" i="1"/>
  <c r="AX1671" i="1"/>
  <c r="AX1672" i="1"/>
  <c r="AX1673" i="1"/>
  <c r="AX1674" i="1"/>
  <c r="AX1675" i="1"/>
  <c r="AX1676" i="1"/>
  <c r="AX1677" i="1"/>
  <c r="AX1678" i="1"/>
  <c r="AX1679" i="1"/>
  <c r="AX1680" i="1"/>
  <c r="AX1681" i="1"/>
  <c r="AX1682" i="1"/>
  <c r="AX1683" i="1"/>
  <c r="AX1684" i="1"/>
  <c r="AX1685" i="1"/>
  <c r="AX1686" i="1"/>
  <c r="AX1687" i="1"/>
  <c r="AX1688" i="1"/>
  <c r="AX1689" i="1"/>
  <c r="AX1690" i="1"/>
  <c r="AX1691" i="1"/>
  <c r="AX1692" i="1"/>
  <c r="AX1693" i="1"/>
  <c r="AX1694" i="1"/>
  <c r="AX1695" i="1"/>
  <c r="AX1696" i="1"/>
  <c r="AX1697" i="1"/>
  <c r="AX1698" i="1"/>
  <c r="AX1699" i="1"/>
  <c r="AX1700" i="1"/>
  <c r="AX1701" i="1"/>
  <c r="AX1702" i="1"/>
  <c r="AX1703" i="1"/>
  <c r="AX1704" i="1"/>
  <c r="AX1705" i="1"/>
  <c r="AX1706" i="1"/>
  <c r="AX1707" i="1"/>
  <c r="AX1708" i="1"/>
  <c r="AX1709" i="1"/>
  <c r="AX1710" i="1"/>
  <c r="AX1711" i="1"/>
  <c r="AX1712" i="1"/>
  <c r="AX1713" i="1"/>
  <c r="AX1714" i="1"/>
  <c r="AX1715" i="1"/>
  <c r="AX1716" i="1"/>
  <c r="AX1717" i="1"/>
  <c r="AX1718" i="1"/>
  <c r="AX1719" i="1"/>
  <c r="AX1720" i="1"/>
  <c r="AX1721" i="1"/>
  <c r="AX1722" i="1"/>
  <c r="AX1723" i="1"/>
  <c r="AX1724" i="1"/>
  <c r="AX1725" i="1"/>
  <c r="AX1726" i="1"/>
  <c r="AX1727" i="1"/>
  <c r="AX1728" i="1"/>
  <c r="AX1729" i="1"/>
  <c r="AX1730" i="1"/>
  <c r="AX1731" i="1"/>
  <c r="AX1732" i="1"/>
  <c r="AX1733" i="1"/>
  <c r="AX1734" i="1"/>
  <c r="AX1735" i="1"/>
  <c r="AX1736" i="1"/>
  <c r="AX1737" i="1"/>
  <c r="AX1738" i="1"/>
  <c r="AX1739" i="1"/>
  <c r="AX1740" i="1"/>
  <c r="AX1741" i="1"/>
  <c r="AX1742" i="1"/>
  <c r="AX1743" i="1"/>
  <c r="AX1744" i="1"/>
  <c r="AX1745" i="1"/>
  <c r="AX1746" i="1"/>
  <c r="AX1747" i="1"/>
  <c r="AX1748" i="1"/>
  <c r="AX1749" i="1"/>
  <c r="AX1750" i="1"/>
  <c r="AX1751" i="1"/>
  <c r="AX1752" i="1"/>
  <c r="AX1753" i="1"/>
  <c r="AX1754" i="1"/>
  <c r="AX1755" i="1"/>
  <c r="AX1756" i="1"/>
  <c r="AX1757" i="1"/>
  <c r="AX1758" i="1"/>
  <c r="AX1759" i="1"/>
  <c r="AX1760" i="1"/>
  <c r="AX1761" i="1"/>
  <c r="AX1762" i="1"/>
  <c r="AX1763" i="1"/>
  <c r="AX1764" i="1"/>
  <c r="AX1765" i="1"/>
  <c r="AX1766" i="1"/>
  <c r="AX1767" i="1"/>
  <c r="AX1768" i="1"/>
  <c r="AX1769" i="1"/>
  <c r="AX1770" i="1"/>
  <c r="AX1771" i="1"/>
  <c r="AX1772" i="1"/>
  <c r="AX1773" i="1"/>
  <c r="AX1774" i="1"/>
  <c r="AX1775" i="1"/>
  <c r="AX1776" i="1"/>
  <c r="AX1777" i="1"/>
  <c r="AX1778" i="1"/>
  <c r="AX1779" i="1"/>
  <c r="AX1780" i="1"/>
  <c r="AX1781" i="1"/>
  <c r="AX1782" i="1"/>
  <c r="AX1783" i="1"/>
  <c r="AX1784" i="1"/>
  <c r="AX1785" i="1"/>
  <c r="AX1786" i="1"/>
  <c r="AX1787" i="1"/>
  <c r="AX1788" i="1"/>
  <c r="AX1789" i="1"/>
  <c r="AX1790" i="1"/>
  <c r="AX1791" i="1"/>
  <c r="AX1792" i="1"/>
  <c r="AX1793" i="1"/>
  <c r="AX1794" i="1"/>
  <c r="AX1795" i="1"/>
  <c r="AX1796" i="1"/>
  <c r="AX1797" i="1"/>
  <c r="AX1798" i="1"/>
  <c r="AX1799" i="1"/>
  <c r="AX1800" i="1"/>
  <c r="AX1801" i="1"/>
  <c r="AX1802" i="1"/>
  <c r="AX1803" i="1"/>
  <c r="AX1804" i="1"/>
  <c r="AX1805" i="1"/>
  <c r="AX1806" i="1"/>
  <c r="AX1807" i="1"/>
  <c r="AX1808" i="1"/>
  <c r="AX1809" i="1"/>
  <c r="AX1810" i="1"/>
  <c r="AX1811" i="1"/>
  <c r="AX1812" i="1"/>
  <c r="AX1813" i="1"/>
  <c r="AX1814" i="1"/>
  <c r="AX1815" i="1"/>
  <c r="AX1816" i="1"/>
  <c r="AX2029" i="1"/>
  <c r="AX2030" i="1"/>
  <c r="AX1499" i="1"/>
  <c r="AX1500" i="1"/>
  <c r="AX1107" i="1"/>
  <c r="AX1109" i="1"/>
  <c r="AX1110" i="1"/>
  <c r="AX1111" i="1"/>
  <c r="AX1112" i="1"/>
  <c r="AX1113" i="1"/>
  <c r="AX1114" i="1"/>
  <c r="AX1115" i="1"/>
  <c r="AX1116" i="1"/>
  <c r="AX1117" i="1"/>
  <c r="AX1118" i="1"/>
  <c r="AX1119" i="1"/>
  <c r="AX1120" i="1"/>
  <c r="AX1121" i="1"/>
  <c r="AX1122" i="1"/>
  <c r="AX1123" i="1"/>
  <c r="AX1124" i="1"/>
  <c r="AX1125" i="1"/>
  <c r="AX1126" i="1"/>
  <c r="AX1127" i="1"/>
  <c r="AX1128" i="1"/>
  <c r="AX1129" i="1"/>
  <c r="AX1130" i="1"/>
  <c r="AX1131" i="1"/>
  <c r="AX1132" i="1"/>
  <c r="AX1133" i="1"/>
  <c r="AX1134" i="1"/>
  <c r="AX1135" i="1"/>
  <c r="AX1136" i="1"/>
  <c r="AX1137" i="1"/>
  <c r="AX1138" i="1"/>
  <c r="AX1139" i="1"/>
  <c r="AX1140" i="1"/>
  <c r="AX1141" i="1"/>
  <c r="AX1142" i="1"/>
  <c r="AX1143" i="1"/>
  <c r="AX1144" i="1"/>
  <c r="AX1145" i="1"/>
  <c r="AX1146" i="1"/>
  <c r="AX1147" i="1"/>
  <c r="AX1148" i="1"/>
  <c r="AX1149" i="1"/>
  <c r="AX1150" i="1"/>
  <c r="AX1151" i="1"/>
  <c r="AX1152" i="1"/>
  <c r="AX1153" i="1"/>
  <c r="AX1154" i="1"/>
  <c r="AX1155" i="1"/>
  <c r="AX1156" i="1"/>
  <c r="AX1157" i="1"/>
  <c r="AX1158" i="1"/>
  <c r="AX1159" i="1"/>
  <c r="AX1160" i="1"/>
  <c r="AX1161" i="1"/>
  <c r="AX1162" i="1"/>
  <c r="AX1163" i="1"/>
  <c r="AX1164" i="1"/>
  <c r="AX1165" i="1"/>
  <c r="AX1166" i="1"/>
  <c r="AX1167" i="1"/>
  <c r="AX1168" i="1"/>
  <c r="AX1169" i="1"/>
  <c r="AX1170" i="1"/>
  <c r="AX1171" i="1"/>
  <c r="AX1172" i="1"/>
  <c r="AX1173" i="1"/>
  <c r="AX1174" i="1"/>
  <c r="AX1175" i="1"/>
  <c r="AX1176" i="1"/>
  <c r="AX1177" i="1"/>
  <c r="AX1178" i="1"/>
  <c r="AX1179" i="1"/>
  <c r="AX1180" i="1"/>
  <c r="AX1181" i="1"/>
  <c r="AX1182" i="1"/>
  <c r="AX1183" i="1"/>
  <c r="AX1184" i="1"/>
  <c r="AX1185" i="1"/>
  <c r="AX1186" i="1"/>
  <c r="AX1187" i="1"/>
  <c r="AX1188" i="1"/>
  <c r="AX1189" i="1"/>
  <c r="AX1190" i="1"/>
  <c r="AX1191" i="1"/>
  <c r="AX1192" i="1"/>
  <c r="AX1193" i="1"/>
  <c r="AX1194" i="1"/>
  <c r="AX1195" i="1"/>
  <c r="AX1196" i="1"/>
  <c r="AX1197" i="1"/>
  <c r="AX1198" i="1"/>
  <c r="AX1199" i="1"/>
  <c r="AX1200" i="1"/>
  <c r="AX1201" i="1"/>
  <c r="AX1202" i="1"/>
  <c r="AX1203" i="1"/>
  <c r="AX1204" i="1"/>
  <c r="AX1205" i="1"/>
  <c r="AX1206" i="1"/>
  <c r="AX1207" i="1"/>
  <c r="AX1208" i="1"/>
  <c r="AX1209" i="1"/>
  <c r="AX1210" i="1"/>
  <c r="AX1211" i="1"/>
  <c r="AX1212" i="1"/>
  <c r="AX1213" i="1"/>
  <c r="AX1214" i="1"/>
  <c r="AX1215" i="1"/>
  <c r="AX1216" i="1"/>
  <c r="AX1217" i="1"/>
  <c r="AX1218" i="1"/>
  <c r="AX1219" i="1"/>
  <c r="AX1220" i="1"/>
  <c r="AX1221" i="1"/>
  <c r="AX1222" i="1"/>
  <c r="AX1223" i="1"/>
  <c r="AX1224" i="1"/>
  <c r="AX1226" i="1"/>
  <c r="AX1227" i="1"/>
  <c r="AX1228" i="1"/>
  <c r="AX1229" i="1"/>
  <c r="AX1976" i="1"/>
  <c r="AX1977" i="1"/>
  <c r="AX1978" i="1"/>
  <c r="AX1979" i="1"/>
  <c r="AX1980" i="1"/>
  <c r="AX1981" i="1"/>
  <c r="AX1982" i="1"/>
  <c r="AX1983" i="1"/>
  <c r="AX1984" i="1"/>
  <c r="AX1985" i="1"/>
  <c r="AX1986" i="1"/>
  <c r="AX1987" i="1"/>
  <c r="AX1988" i="1"/>
  <c r="AX1989" i="1"/>
  <c r="AX1990" i="1"/>
  <c r="AX1991" i="1"/>
  <c r="AX1992" i="1"/>
  <c r="AX1993" i="1"/>
  <c r="AX1994" i="1"/>
  <c r="AX1995" i="1"/>
  <c r="AX1996" i="1"/>
  <c r="AX1997" i="1"/>
  <c r="AX1998" i="1"/>
  <c r="AX1999" i="1"/>
  <c r="AX1230" i="1"/>
  <c r="AX1235" i="1"/>
  <c r="AX1236" i="1"/>
  <c r="AX1237" i="1"/>
  <c r="AX1238" i="1"/>
  <c r="AX1239" i="1"/>
  <c r="AX1240" i="1"/>
  <c r="AX1241" i="1"/>
  <c r="AX1242" i="1"/>
  <c r="AX1243" i="1"/>
  <c r="AX1244" i="1"/>
  <c r="AX1245" i="1"/>
  <c r="AX1246" i="1"/>
  <c r="AX1247" i="1"/>
  <c r="AX1248" i="1"/>
  <c r="AX1249" i="1"/>
  <c r="AX1250" i="1"/>
  <c r="AX1251" i="1"/>
  <c r="AX1252" i="1"/>
  <c r="AX1253" i="1"/>
  <c r="AX1254" i="1"/>
  <c r="AX1255" i="1"/>
  <c r="AX1256" i="1"/>
  <c r="AX1257" i="1"/>
  <c r="AX1258" i="1"/>
  <c r="AX1259" i="1"/>
  <c r="AX1260" i="1"/>
  <c r="AX1261" i="1"/>
  <c r="AX1262" i="1"/>
  <c r="AX1263" i="1"/>
  <c r="AX1264" i="1"/>
  <c r="AX1265" i="1"/>
  <c r="AX1266" i="1"/>
  <c r="AX1267" i="1"/>
  <c r="AX1268" i="1"/>
  <c r="AX1269" i="1"/>
  <c r="AX1270" i="1"/>
  <c r="AX1271" i="1"/>
  <c r="AX1273" i="1"/>
  <c r="AX1274" i="1"/>
  <c r="AX1275" i="1"/>
  <c r="AX1276" i="1"/>
  <c r="AX1277" i="1"/>
  <c r="AX1278" i="1"/>
  <c r="AX1279" i="1"/>
  <c r="AX1280" i="1"/>
  <c r="AX1281" i="1"/>
  <c r="AX1282" i="1"/>
  <c r="AX1283" i="1"/>
  <c r="AX1284" i="1"/>
  <c r="AX1285" i="1"/>
  <c r="AX1286" i="1"/>
  <c r="AX1287" i="1"/>
  <c r="AX1288" i="1"/>
  <c r="AX1289" i="1"/>
  <c r="AX1290" i="1"/>
  <c r="AX1291" i="1"/>
  <c r="AX1292" i="1"/>
  <c r="AX1293" i="1"/>
  <c r="AX1294" i="1"/>
  <c r="AX1295" i="1"/>
  <c r="AX1296" i="1"/>
  <c r="AX1297" i="1"/>
  <c r="AX1298" i="1"/>
  <c r="AX1299" i="1"/>
  <c r="AX1300" i="1"/>
  <c r="AX1301" i="1"/>
  <c r="AX1302" i="1"/>
  <c r="AX1303" i="1"/>
  <c r="AX1304" i="1"/>
  <c r="AX1305" i="1"/>
  <c r="AX1306" i="1"/>
  <c r="AX1307" i="1"/>
  <c r="AX1308" i="1"/>
  <c r="AX1309" i="1"/>
  <c r="AX1310" i="1"/>
  <c r="AX1311" i="1"/>
  <c r="AX1312" i="1"/>
  <c r="AX1313" i="1"/>
  <c r="AX1314" i="1"/>
  <c r="AX1315" i="1"/>
  <c r="AX1316" i="1"/>
  <c r="AX1317" i="1"/>
  <c r="AX1318" i="1"/>
  <c r="AX1319" i="1"/>
  <c r="AX1320" i="1"/>
  <c r="AX1321" i="1"/>
  <c r="AX1322" i="1"/>
  <c r="AX1323" i="1"/>
  <c r="AX1324" i="1"/>
  <c r="AX1325" i="1"/>
  <c r="AX1326" i="1"/>
  <c r="AX1327" i="1"/>
  <c r="AX2000" i="1"/>
  <c r="AX2001" i="1"/>
  <c r="AX2002" i="1"/>
  <c r="AX2003" i="1"/>
  <c r="AX2004" i="1"/>
  <c r="AX2005" i="1"/>
  <c r="AX2006" i="1"/>
  <c r="AX2007" i="1"/>
  <c r="AX2008" i="1"/>
  <c r="AX2009" i="1"/>
  <c r="AX2010" i="1"/>
  <c r="AX2011" i="1"/>
  <c r="AX2012" i="1"/>
  <c r="AX2013" i="1"/>
  <c r="AX2014" i="1"/>
  <c r="AX2015" i="1"/>
  <c r="AX2016" i="1"/>
  <c r="AX2017" i="1"/>
  <c r="AX2018" i="1"/>
  <c r="AX2019" i="1"/>
  <c r="AX2020" i="1"/>
  <c r="AX2021" i="1"/>
  <c r="AX2022" i="1"/>
  <c r="AX2023" i="1"/>
  <c r="AX1328" i="1"/>
  <c r="AX1329" i="1"/>
  <c r="AX1330" i="1"/>
  <c r="AX1331" i="1"/>
  <c r="AX1332" i="1"/>
  <c r="AX1333" i="1"/>
  <c r="AX1334" i="1"/>
  <c r="AX1335" i="1"/>
  <c r="AX1336" i="1"/>
  <c r="AX1337" i="1"/>
  <c r="AX1338" i="1"/>
  <c r="AX1339" i="1"/>
  <c r="AX1340" i="1"/>
  <c r="AX1341" i="1"/>
  <c r="AX1342" i="1"/>
  <c r="AX1343" i="1"/>
  <c r="AX1344" i="1"/>
  <c r="AX1345" i="1"/>
  <c r="AX1346" i="1"/>
  <c r="AX1347" i="1"/>
  <c r="AX1348" i="1"/>
  <c r="AX1349" i="1"/>
  <c r="AX1350" i="1"/>
  <c r="AX1351" i="1"/>
  <c r="AX1352" i="1"/>
  <c r="AX1353" i="1"/>
  <c r="AX1354" i="1"/>
  <c r="AX1355" i="1"/>
  <c r="AX1356" i="1"/>
  <c r="AX1357" i="1"/>
  <c r="AX1358" i="1"/>
  <c r="AX1359" i="1"/>
  <c r="AX1360" i="1"/>
  <c r="AX1361" i="1"/>
  <c r="AX1362" i="1"/>
  <c r="AX1363" i="1"/>
  <c r="AX1364" i="1"/>
  <c r="AX1365" i="1"/>
  <c r="AX1366" i="1"/>
  <c r="AX1367" i="1"/>
  <c r="AX1368" i="1"/>
  <c r="AX1369" i="1"/>
  <c r="AX1370" i="1"/>
  <c r="AX1371" i="1"/>
  <c r="AX1372" i="1"/>
  <c r="AX1373" i="1"/>
  <c r="AX1374" i="1"/>
  <c r="AX1375" i="1"/>
  <c r="AX1376" i="1"/>
  <c r="AX1377" i="1"/>
  <c r="AX1378" i="1"/>
  <c r="AX1379" i="1"/>
  <c r="AX1380" i="1"/>
  <c r="AX1381" i="1"/>
  <c r="AX1382" i="1"/>
  <c r="AX1383" i="1"/>
  <c r="AX1384" i="1"/>
  <c r="AX1385" i="1"/>
  <c r="AX1386" i="1"/>
  <c r="AX1387" i="1"/>
  <c r="AX1388" i="1"/>
  <c r="AX1389" i="1"/>
  <c r="AX1390" i="1"/>
  <c r="AX1391" i="1"/>
  <c r="AX1392" i="1"/>
  <c r="AX1393" i="1"/>
  <c r="AX1394" i="1"/>
  <c r="AX1395" i="1"/>
  <c r="AX1396" i="1"/>
  <c r="AX1397" i="1"/>
  <c r="AX1398" i="1"/>
  <c r="AX1399" i="1"/>
  <c r="AX1400" i="1"/>
  <c r="AX1401" i="1"/>
  <c r="AX1402" i="1"/>
  <c r="AX1403" i="1"/>
  <c r="AX2024" i="1"/>
  <c r="AX1404" i="1"/>
  <c r="AX1405" i="1"/>
  <c r="AX1406" i="1"/>
  <c r="AX1407" i="1"/>
  <c r="AX1408" i="1"/>
  <c r="AX1409" i="1"/>
  <c r="AX1410" i="1"/>
  <c r="AX1411" i="1"/>
  <c r="AX1412" i="1"/>
  <c r="AX1413" i="1"/>
  <c r="AX1414" i="1"/>
  <c r="AX1415" i="1"/>
  <c r="AX1416" i="1"/>
  <c r="AX1417" i="1"/>
  <c r="AX1418" i="1"/>
  <c r="AX1419" i="1"/>
  <c r="AX1420" i="1"/>
  <c r="AX1421" i="1"/>
  <c r="AX1422" i="1"/>
  <c r="AX1423" i="1"/>
  <c r="AX1424" i="1"/>
  <c r="AX1425" i="1"/>
  <c r="AX1426" i="1"/>
  <c r="AX1427" i="1"/>
  <c r="AX1428" i="1"/>
  <c r="AX1429" i="1"/>
  <c r="AX1430" i="1"/>
  <c r="AX1431" i="1"/>
  <c r="AX1432" i="1"/>
  <c r="AX1433" i="1"/>
  <c r="AX1434" i="1"/>
  <c r="AX1435" i="1"/>
  <c r="AX1436" i="1"/>
  <c r="AX1437" i="1"/>
  <c r="AX1438" i="1"/>
  <c r="AX1439" i="1"/>
  <c r="AX1440" i="1"/>
  <c r="AX1441" i="1"/>
  <c r="AX1442" i="1"/>
  <c r="AX1443" i="1"/>
  <c r="AX1444" i="1"/>
  <c r="AX1445" i="1"/>
  <c r="AX1446" i="1"/>
  <c r="AX1447" i="1"/>
  <c r="AX1448" i="1"/>
  <c r="AX1449" i="1"/>
  <c r="AX1450" i="1"/>
  <c r="AX1451" i="1"/>
  <c r="AX1452" i="1"/>
  <c r="AX1453" i="1"/>
  <c r="AX1454" i="1"/>
  <c r="AX1455" i="1"/>
  <c r="AX1456" i="1"/>
  <c r="AX1457" i="1"/>
  <c r="AX1458" i="1"/>
  <c r="AX1459" i="1"/>
  <c r="AX1460" i="1"/>
  <c r="AX1461" i="1"/>
  <c r="AX1462" i="1"/>
  <c r="AX1463" i="1"/>
  <c r="AX1464" i="1"/>
  <c r="AX1465" i="1"/>
  <c r="AX1466" i="1"/>
  <c r="AX1467" i="1"/>
  <c r="AX1468" i="1"/>
  <c r="AX1469" i="1"/>
  <c r="AX1470" i="1"/>
  <c r="AX1471" i="1"/>
  <c r="AX1472" i="1"/>
  <c r="AX1473" i="1"/>
  <c r="AX1474" i="1"/>
  <c r="AX1475" i="1"/>
  <c r="AX1476" i="1"/>
  <c r="AX1477" i="1"/>
  <c r="AX1478" i="1"/>
  <c r="AX1479" i="1"/>
  <c r="AX1480" i="1"/>
  <c r="AX1481" i="1"/>
  <c r="AX1482" i="1"/>
  <c r="AX1483" i="1"/>
  <c r="AX1484" i="1"/>
  <c r="AX1485" i="1"/>
  <c r="AX1486" i="1"/>
  <c r="AX1487" i="1"/>
  <c r="AX1488" i="1"/>
  <c r="AX1489" i="1"/>
  <c r="AX1490" i="1"/>
  <c r="AX1491" i="1"/>
  <c r="AX1492" i="1"/>
  <c r="AX1493" i="1"/>
  <c r="AX1494" i="1"/>
  <c r="AX1495" i="1"/>
  <c r="AX1496" i="1"/>
  <c r="AX1497" i="1"/>
  <c r="AX1498" i="1"/>
  <c r="AX1104" i="1"/>
  <c r="AX1105" i="1"/>
  <c r="AX1106" i="1"/>
  <c r="AX1039" i="1"/>
  <c r="AX1040" i="1"/>
  <c r="AX1041" i="1"/>
  <c r="AX1042" i="1"/>
  <c r="AX1043" i="1"/>
  <c r="AX1044" i="1"/>
  <c r="AX1045" i="1"/>
  <c r="AX1046" i="1"/>
  <c r="AX1047" i="1"/>
  <c r="AX1048" i="1"/>
  <c r="AX1049" i="1"/>
  <c r="AX1050" i="1"/>
  <c r="AX1051" i="1"/>
  <c r="AX1052" i="1"/>
  <c r="AX1053" i="1"/>
  <c r="AX1054" i="1"/>
  <c r="AX1055" i="1"/>
  <c r="AX1056" i="1"/>
  <c r="AX1057" i="1"/>
  <c r="AX1058" i="1"/>
  <c r="AX1059" i="1"/>
  <c r="AX1060" i="1"/>
  <c r="AX1061" i="1"/>
  <c r="AX1062" i="1"/>
  <c r="AX1063" i="1"/>
  <c r="AX1064" i="1"/>
  <c r="AX1065" i="1"/>
  <c r="AX1066" i="1"/>
  <c r="AX1067" i="1"/>
  <c r="AX1068" i="1"/>
  <c r="AX1069" i="1"/>
  <c r="AX1070" i="1"/>
  <c r="AX1071" i="1"/>
  <c r="AX1072" i="1"/>
  <c r="AX1073" i="1"/>
  <c r="AX1074" i="1"/>
  <c r="AX1075" i="1"/>
  <c r="AX1076" i="1"/>
  <c r="AX1077" i="1"/>
  <c r="AX1078" i="1"/>
  <c r="AX1079" i="1"/>
  <c r="AX1080" i="1"/>
  <c r="AX1081" i="1"/>
  <c r="AX1082" i="1"/>
  <c r="AX1083" i="1"/>
  <c r="AX1084" i="1"/>
  <c r="AX1085" i="1"/>
  <c r="AX1086" i="1"/>
  <c r="AX1087" i="1"/>
  <c r="AX1088" i="1"/>
  <c r="AX1959" i="1"/>
  <c r="AX1960" i="1"/>
  <c r="AX1962" i="1"/>
  <c r="AX1963" i="1"/>
  <c r="AX1964" i="1"/>
  <c r="AX1965" i="1"/>
  <c r="AX1966" i="1"/>
  <c r="AX1967" i="1"/>
  <c r="AX1968" i="1"/>
  <c r="AX1969" i="1"/>
  <c r="AX1970" i="1"/>
  <c r="AX1971" i="1"/>
  <c r="AX1972" i="1"/>
  <c r="AX1973" i="1"/>
  <c r="AX1974" i="1"/>
  <c r="AX1975" i="1"/>
  <c r="AX1090" i="1"/>
  <c r="AX1091" i="1"/>
  <c r="AX1092" i="1"/>
  <c r="AX1093" i="1"/>
  <c r="AX1094" i="1"/>
  <c r="AX1095" i="1"/>
  <c r="AX1096" i="1"/>
  <c r="AX1097" i="1"/>
  <c r="AX1098" i="1"/>
  <c r="AX1099" i="1"/>
  <c r="AX1100" i="1"/>
  <c r="AX1101" i="1"/>
  <c r="AX1102" i="1"/>
  <c r="AX1103" i="1"/>
  <c r="AX1038" i="1"/>
  <c r="AX799" i="1"/>
  <c r="AX800" i="1"/>
  <c r="AX801" i="1"/>
  <c r="AX802" i="1"/>
  <c r="AX803" i="1"/>
  <c r="AX804" i="1"/>
  <c r="AX805" i="1"/>
  <c r="AX806" i="1"/>
  <c r="AX807" i="1"/>
  <c r="AX808" i="1"/>
  <c r="AX811" i="1"/>
  <c r="AX812" i="1"/>
  <c r="AX813" i="1"/>
  <c r="AX814" i="1"/>
  <c r="AX815" i="1"/>
  <c r="AX816" i="1"/>
  <c r="AX817" i="1"/>
  <c r="AX818" i="1"/>
  <c r="AX819" i="1"/>
  <c r="AX820" i="1"/>
  <c r="AX821" i="1"/>
  <c r="AX822" i="1"/>
  <c r="AX823" i="1"/>
  <c r="AX824" i="1"/>
  <c r="AX825" i="1"/>
  <c r="AX826" i="1"/>
  <c r="AX827" i="1"/>
  <c r="AX828" i="1"/>
  <c r="AX829" i="1"/>
  <c r="AX1936" i="1"/>
  <c r="AX1937" i="1"/>
  <c r="AX1938" i="1"/>
  <c r="AX1939" i="1"/>
  <c r="AX1940" i="1"/>
  <c r="AX1941" i="1"/>
  <c r="AX1942" i="1"/>
  <c r="AX1943" i="1"/>
  <c r="AX1944" i="1"/>
  <c r="AX1945" i="1"/>
  <c r="AX1946" i="1"/>
  <c r="AX1947" i="1"/>
  <c r="AX1948" i="1"/>
  <c r="AX1949" i="1"/>
  <c r="AX1950" i="1"/>
  <c r="AX1951" i="1"/>
  <c r="AX1952" i="1"/>
  <c r="AX1953" i="1"/>
  <c r="AX1954" i="1"/>
  <c r="AX830" i="1"/>
  <c r="AX831" i="1"/>
  <c r="AX832" i="1"/>
  <c r="AX833" i="1"/>
  <c r="AX834" i="1"/>
  <c r="AX835" i="1"/>
  <c r="AX836" i="1"/>
  <c r="AX837" i="1"/>
  <c r="AX838" i="1"/>
  <c r="AX839" i="1"/>
  <c r="AX840" i="1"/>
  <c r="AX841" i="1"/>
  <c r="AX842" i="1"/>
  <c r="AX843" i="1"/>
  <c r="AX844" i="1"/>
  <c r="AX845" i="1"/>
  <c r="AX846" i="1"/>
  <c r="AX847" i="1"/>
  <c r="AX864" i="1"/>
  <c r="AX865" i="1"/>
  <c r="AX866" i="1"/>
  <c r="AX867" i="1"/>
  <c r="AX868" i="1"/>
  <c r="AX869" i="1"/>
  <c r="AX870" i="1"/>
  <c r="AX871" i="1"/>
  <c r="AX872" i="1"/>
  <c r="AX873" i="1"/>
  <c r="AX874" i="1"/>
  <c r="AX875" i="1"/>
  <c r="AX876" i="1"/>
  <c r="AX877" i="1"/>
  <c r="AX878" i="1"/>
  <c r="AX879" i="1"/>
  <c r="AX880" i="1"/>
  <c r="AX881" i="1"/>
  <c r="AX882" i="1"/>
  <c r="AX883" i="1"/>
  <c r="AX884" i="1"/>
  <c r="AX885" i="1"/>
  <c r="AX886" i="1"/>
  <c r="AX887" i="1"/>
  <c r="AX888" i="1"/>
  <c r="AX889" i="1"/>
  <c r="AX890" i="1"/>
  <c r="AX891" i="1"/>
  <c r="AX892" i="1"/>
  <c r="AX893" i="1"/>
  <c r="AX894" i="1"/>
  <c r="AX895" i="1"/>
  <c r="AX896" i="1"/>
  <c r="AX897" i="1"/>
  <c r="AX898" i="1"/>
  <c r="AX899" i="1"/>
  <c r="AX900" i="1"/>
  <c r="AX901" i="1"/>
  <c r="AX902" i="1"/>
  <c r="AX903" i="1"/>
  <c r="AX904" i="1"/>
  <c r="AX905" i="1"/>
  <c r="AX907" i="1"/>
  <c r="AX908" i="1"/>
  <c r="AX909" i="1"/>
  <c r="AX910" i="1"/>
  <c r="AX911" i="1"/>
  <c r="AX912" i="1"/>
  <c r="AX913" i="1"/>
  <c r="AX914" i="1"/>
  <c r="AX915" i="1"/>
  <c r="AX916" i="1"/>
  <c r="AX917" i="1"/>
  <c r="AX918" i="1"/>
  <c r="AX919" i="1"/>
  <c r="AX920" i="1"/>
  <c r="AX921" i="1"/>
  <c r="AX922" i="1"/>
  <c r="AX923" i="1"/>
  <c r="AX924" i="1"/>
  <c r="AX925" i="1"/>
  <c r="AX927" i="1"/>
  <c r="AX928" i="1"/>
  <c r="AX929" i="1"/>
  <c r="AX930" i="1"/>
  <c r="AX931" i="1"/>
  <c r="AX932" i="1"/>
  <c r="AX933" i="1"/>
  <c r="AX934" i="1"/>
  <c r="AX935" i="1"/>
  <c r="AX936" i="1"/>
  <c r="AX937" i="1"/>
  <c r="AX938" i="1"/>
  <c r="AX939" i="1"/>
  <c r="AX940" i="1"/>
  <c r="AX941" i="1"/>
  <c r="AX942" i="1"/>
  <c r="AX943" i="1"/>
  <c r="AX944" i="1"/>
  <c r="AX945" i="1"/>
  <c r="AX946" i="1"/>
  <c r="AX947" i="1"/>
  <c r="AX948" i="1"/>
  <c r="AX949" i="1"/>
  <c r="AX950" i="1"/>
  <c r="AX951" i="1"/>
  <c r="AX952" i="1"/>
  <c r="AX953" i="1"/>
  <c r="AX954" i="1"/>
  <c r="AX955" i="1"/>
  <c r="AX956" i="1"/>
  <c r="AX1955" i="1"/>
  <c r="AX957" i="1"/>
  <c r="AX958" i="1"/>
  <c r="AX959" i="1"/>
  <c r="AX960" i="1"/>
  <c r="AX961" i="1"/>
  <c r="AX962" i="1"/>
  <c r="AX963" i="1"/>
  <c r="AX964" i="1"/>
  <c r="AX965" i="1"/>
  <c r="AX966" i="1"/>
  <c r="AX967" i="1"/>
  <c r="AX968" i="1"/>
  <c r="AX969" i="1"/>
  <c r="AX970" i="1"/>
  <c r="AX971" i="1"/>
  <c r="AX97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993" i="1"/>
  <c r="AX994" i="1"/>
  <c r="AX995" i="1"/>
  <c r="AX996" i="1"/>
  <c r="AX997" i="1"/>
  <c r="AX998" i="1"/>
  <c r="AX999" i="1"/>
  <c r="AX1000" i="1"/>
  <c r="AX1001" i="1"/>
  <c r="AX1002" i="1"/>
  <c r="AX1003" i="1"/>
  <c r="AX1004" i="1"/>
  <c r="AX1005" i="1"/>
  <c r="AX1006" i="1"/>
  <c r="AX1007" i="1"/>
  <c r="AX1008" i="1"/>
  <c r="AX1009" i="1"/>
  <c r="AX1010" i="1"/>
  <c r="AX1012" i="1"/>
  <c r="AX1013" i="1"/>
  <c r="AX1014" i="1"/>
  <c r="AX1015" i="1"/>
  <c r="AX1016" i="1"/>
  <c r="AX1017" i="1"/>
  <c r="AX1018" i="1"/>
  <c r="AX1019" i="1"/>
  <c r="AX1020" i="1"/>
  <c r="AX1021" i="1"/>
  <c r="AX1022" i="1"/>
  <c r="AX1023" i="1"/>
  <c r="AX1024" i="1"/>
  <c r="AX1025" i="1"/>
  <c r="AX1026" i="1"/>
  <c r="AX1027" i="1"/>
  <c r="AX1028" i="1"/>
  <c r="AX1029" i="1"/>
  <c r="AX1030" i="1"/>
  <c r="AX1031" i="1"/>
  <c r="AX1032" i="1"/>
  <c r="AX1033" i="1"/>
  <c r="AX1034" i="1"/>
  <c r="AX1035" i="1"/>
  <c r="AX1036" i="1"/>
  <c r="AX1037" i="1"/>
  <c r="AX1956" i="1"/>
  <c r="AX1957" i="1"/>
  <c r="AX1958" i="1"/>
  <c r="AX794" i="1"/>
  <c r="AX795" i="1"/>
  <c r="AX796" i="1"/>
  <c r="AX797" i="1"/>
  <c r="AX798" i="1"/>
  <c r="AX735" i="1"/>
  <c r="AX736" i="1"/>
  <c r="AX737" i="1"/>
  <c r="AX738" i="1"/>
  <c r="AX739" i="1"/>
  <c r="AX740" i="1"/>
  <c r="AX741" i="1"/>
  <c r="AX742" i="1"/>
  <c r="AX743" i="1"/>
  <c r="AX748" i="1"/>
  <c r="AX749" i="1"/>
  <c r="AX750" i="1"/>
  <c r="AX751" i="1"/>
  <c r="AX752" i="1"/>
  <c r="AX753" i="1"/>
  <c r="AX754" i="1"/>
  <c r="AX755" i="1"/>
  <c r="AX756" i="1"/>
  <c r="AX757" i="1"/>
  <c r="AX758" i="1"/>
  <c r="AX759" i="1"/>
  <c r="AX760" i="1"/>
  <c r="AX761" i="1"/>
  <c r="AX762" i="1"/>
  <c r="AX763" i="1"/>
  <c r="AX764" i="1"/>
  <c r="AX765" i="1"/>
  <c r="AX766" i="1"/>
  <c r="AX767" i="1"/>
  <c r="AX768" i="1"/>
  <c r="AX769" i="1"/>
  <c r="AX770" i="1"/>
  <c r="AX771" i="1"/>
  <c r="AX772" i="1"/>
  <c r="AX773" i="1"/>
  <c r="AX774" i="1"/>
  <c r="AX775" i="1"/>
  <c r="AX776" i="1"/>
  <c r="AX777" i="1"/>
  <c r="AX778" i="1"/>
  <c r="AX779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792" i="1"/>
  <c r="AX793" i="1"/>
  <c r="AX733" i="1"/>
  <c r="AX734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68" i="1"/>
  <c r="AX469" i="1"/>
  <c r="AX470" i="1"/>
  <c r="AX471" i="1"/>
  <c r="AX472" i="1"/>
  <c r="AX473" i="1"/>
  <c r="AX474" i="1"/>
  <c r="AX475" i="1"/>
  <c r="AX476" i="1"/>
  <c r="AX477" i="1"/>
  <c r="AX478" i="1"/>
  <c r="AX479" i="1"/>
  <c r="AX480" i="1"/>
  <c r="AX481" i="1"/>
  <c r="AX482" i="1"/>
  <c r="AX483" i="1"/>
  <c r="AX484" i="1"/>
  <c r="AX485" i="1"/>
  <c r="AX486" i="1"/>
  <c r="AX487" i="1"/>
  <c r="AX488" i="1"/>
  <c r="AX489" i="1"/>
  <c r="AX490" i="1"/>
  <c r="AX491" i="1"/>
  <c r="AX492" i="1"/>
  <c r="AX493" i="1"/>
  <c r="AX494" i="1"/>
  <c r="AX495" i="1"/>
  <c r="AX496" i="1"/>
  <c r="AX497" i="1"/>
  <c r="AX498" i="1"/>
  <c r="AX499" i="1"/>
  <c r="AX500" i="1"/>
  <c r="AX501" i="1"/>
  <c r="AX502" i="1"/>
  <c r="AX503" i="1"/>
  <c r="AX504" i="1"/>
  <c r="AX505" i="1"/>
  <c r="AX506" i="1"/>
  <c r="AX507" i="1"/>
  <c r="AX508" i="1"/>
  <c r="AX509" i="1"/>
  <c r="AX510" i="1"/>
  <c r="AX511" i="1"/>
  <c r="AX512" i="1"/>
  <c r="AX513" i="1"/>
  <c r="AX514" i="1"/>
  <c r="AX515" i="1"/>
  <c r="AX516" i="1"/>
  <c r="AX517" i="1"/>
  <c r="AX518" i="1"/>
  <c r="AX519" i="1"/>
  <c r="AX520" i="1"/>
  <c r="AX521" i="1"/>
  <c r="AX522" i="1"/>
  <c r="AX523" i="1"/>
  <c r="AX524" i="1"/>
  <c r="AX525" i="1"/>
  <c r="AX526" i="1"/>
  <c r="AX527" i="1"/>
  <c r="AX528" i="1"/>
  <c r="AX529" i="1"/>
  <c r="AX530" i="1"/>
  <c r="AX531" i="1"/>
  <c r="AX532" i="1"/>
  <c r="AX533" i="1"/>
  <c r="AX534" i="1"/>
  <c r="AX535" i="1"/>
  <c r="AX536" i="1"/>
  <c r="AX537" i="1"/>
  <c r="AX538" i="1"/>
  <c r="AX539" i="1"/>
  <c r="AX540" i="1"/>
  <c r="AX541" i="1"/>
  <c r="AX542" i="1"/>
  <c r="AX543" i="1"/>
  <c r="AX544" i="1"/>
  <c r="AX545" i="1"/>
  <c r="AX546" i="1"/>
  <c r="AX547" i="1"/>
  <c r="AX548" i="1"/>
  <c r="AX549" i="1"/>
  <c r="AX550" i="1"/>
  <c r="AX551" i="1"/>
  <c r="AX552" i="1"/>
  <c r="AX553" i="1"/>
  <c r="AX554" i="1"/>
  <c r="AX555" i="1"/>
  <c r="AX556" i="1"/>
  <c r="AX1934" i="1"/>
  <c r="AX57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AX633" i="1"/>
  <c r="AX634" i="1"/>
  <c r="AX635" i="1"/>
  <c r="AX636" i="1"/>
  <c r="AX637" i="1"/>
  <c r="AX638" i="1"/>
  <c r="AX639" i="1"/>
  <c r="AX640" i="1"/>
  <c r="AX641" i="1"/>
  <c r="AX642" i="1"/>
  <c r="AX643" i="1"/>
  <c r="AX644" i="1"/>
  <c r="AX645" i="1"/>
  <c r="AX646" i="1"/>
  <c r="AX647" i="1"/>
  <c r="AX648" i="1"/>
  <c r="AX649" i="1"/>
  <c r="AX650" i="1"/>
  <c r="AX651" i="1"/>
  <c r="AX652" i="1"/>
  <c r="AX653" i="1"/>
  <c r="AX654" i="1"/>
  <c r="AX655" i="1"/>
  <c r="AX656" i="1"/>
  <c r="AX657" i="1"/>
  <c r="AX658" i="1"/>
  <c r="AX659" i="1"/>
  <c r="AX660" i="1"/>
  <c r="AX661" i="1"/>
  <c r="AX662" i="1"/>
  <c r="AX663" i="1"/>
  <c r="AX664" i="1"/>
  <c r="AX665" i="1"/>
  <c r="AX666" i="1"/>
  <c r="AX667" i="1"/>
  <c r="AX668" i="1"/>
  <c r="AX669" i="1"/>
  <c r="AX670" i="1"/>
  <c r="AX671" i="1"/>
  <c r="AX672" i="1"/>
  <c r="AX673" i="1"/>
  <c r="AX674" i="1"/>
  <c r="AX675" i="1"/>
  <c r="AX1935" i="1"/>
  <c r="AX676" i="1"/>
  <c r="AX677" i="1"/>
  <c r="AX678" i="1"/>
  <c r="AX679" i="1"/>
  <c r="AX680" i="1"/>
  <c r="AX681" i="1"/>
  <c r="AX682" i="1"/>
  <c r="AX683" i="1"/>
  <c r="AX684" i="1"/>
  <c r="AX685" i="1"/>
  <c r="AX686" i="1"/>
  <c r="AX687" i="1"/>
  <c r="AX688" i="1"/>
  <c r="AX689" i="1"/>
  <c r="AX690" i="1"/>
  <c r="AX691" i="1"/>
  <c r="AX692" i="1"/>
  <c r="AX693" i="1"/>
  <c r="AX694" i="1"/>
  <c r="AX695" i="1"/>
  <c r="AX696" i="1"/>
  <c r="AX697" i="1"/>
  <c r="AX699" i="1"/>
  <c r="AX700" i="1"/>
  <c r="AX701" i="1"/>
  <c r="AX702" i="1"/>
  <c r="AX703" i="1"/>
  <c r="AX704" i="1"/>
  <c r="AX705" i="1"/>
  <c r="AX706" i="1"/>
  <c r="AX707" i="1"/>
  <c r="AX708" i="1"/>
  <c r="AX709" i="1"/>
  <c r="AX710" i="1"/>
  <c r="AX711" i="1"/>
  <c r="AX712" i="1"/>
  <c r="AX713" i="1"/>
  <c r="AX714" i="1"/>
  <c r="AX715" i="1"/>
  <c r="AX716" i="1"/>
  <c r="AX717" i="1"/>
  <c r="AX718" i="1"/>
  <c r="AX719" i="1"/>
  <c r="AX720" i="1"/>
  <c r="AX721" i="1"/>
  <c r="AX722" i="1"/>
  <c r="AX723" i="1"/>
  <c r="AX724" i="1"/>
  <c r="AX725" i="1"/>
  <c r="AX726" i="1"/>
  <c r="AX727" i="1"/>
  <c r="AX728" i="1"/>
  <c r="AX729" i="1"/>
  <c r="AX730" i="1"/>
  <c r="AX731" i="1"/>
  <c r="AX732" i="1"/>
  <c r="AX306" i="1"/>
  <c r="AX269" i="1"/>
  <c r="AX270" i="1"/>
  <c r="AX1930" i="1"/>
  <c r="AX271" i="1"/>
  <c r="AX272" i="1"/>
  <c r="AX273" i="1"/>
  <c r="AX1931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1932" i="1"/>
  <c r="AX1933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10" i="1"/>
  <c r="AX211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306" i="1" l="1"/>
  <c r="B306" i="1"/>
  <c r="K306" i="1"/>
  <c r="S306" i="1" s="1"/>
  <c r="N306" i="1"/>
  <c r="Q306" i="1"/>
  <c r="R306" i="1"/>
  <c r="AF306" i="1"/>
  <c r="T306" i="1" l="1"/>
  <c r="K2031" i="1"/>
  <c r="S2031" i="1" s="1"/>
  <c r="K1705" i="1"/>
  <c r="S1705" i="1" s="1"/>
  <c r="K1700" i="1"/>
  <c r="T1700" i="1" s="1"/>
  <c r="K1038" i="1"/>
  <c r="S1038" i="1" s="1"/>
  <c r="K794" i="1"/>
  <c r="S794" i="1" s="1"/>
  <c r="K795" i="1"/>
  <c r="S795" i="1" s="1"/>
  <c r="K796" i="1"/>
  <c r="T796" i="1" s="1"/>
  <c r="K797" i="1"/>
  <c r="S797" i="1" s="1"/>
  <c r="K798" i="1"/>
  <c r="S798" i="1" s="1"/>
  <c r="K733" i="1"/>
  <c r="K734" i="1"/>
  <c r="R2031" i="1"/>
  <c r="R1705" i="1"/>
  <c r="R1700" i="1"/>
  <c r="Q1038" i="1"/>
  <c r="R1038" i="1"/>
  <c r="Q794" i="1"/>
  <c r="R794" i="1"/>
  <c r="Q795" i="1"/>
  <c r="R795" i="1"/>
  <c r="Q796" i="1"/>
  <c r="R796" i="1"/>
  <c r="Q797" i="1"/>
  <c r="R797" i="1"/>
  <c r="Q798" i="1"/>
  <c r="R798" i="1"/>
  <c r="Q733" i="1"/>
  <c r="Q734" i="1"/>
  <c r="Q5" i="1"/>
  <c r="R5" i="1"/>
  <c r="Q6" i="1"/>
  <c r="R6" i="1"/>
  <c r="Q7" i="1"/>
  <c r="R7" i="1"/>
  <c r="Q8" i="1"/>
  <c r="R8" i="1"/>
  <c r="Q9" i="1"/>
  <c r="R9" i="1"/>
  <c r="Q10" i="1"/>
  <c r="R10" i="1"/>
  <c r="Q1928" i="1"/>
  <c r="R1928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1929" i="1"/>
  <c r="R192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10" i="1"/>
  <c r="R210" i="1"/>
  <c r="Q211" i="1"/>
  <c r="R211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R1104" i="1"/>
  <c r="R1105" i="1"/>
  <c r="R1106" i="1"/>
  <c r="K1104" i="1"/>
  <c r="S1104" i="1" s="1"/>
  <c r="K1105" i="1"/>
  <c r="S1105" i="1" s="1"/>
  <c r="K1106" i="1"/>
  <c r="T1106" i="1" s="1"/>
  <c r="Q1104" i="1"/>
  <c r="Q1105" i="1"/>
  <c r="Q1106" i="1"/>
  <c r="Q1700" i="1"/>
  <c r="Q1705" i="1"/>
  <c r="Q2031" i="1"/>
  <c r="N2031" i="1"/>
  <c r="N1705" i="1"/>
  <c r="N1700" i="1"/>
  <c r="N1104" i="1"/>
  <c r="N1105" i="1"/>
  <c r="N1106" i="1"/>
  <c r="N1038" i="1"/>
  <c r="N794" i="1"/>
  <c r="N795" i="1"/>
  <c r="N796" i="1"/>
  <c r="N797" i="1"/>
  <c r="N798" i="1"/>
  <c r="N733" i="1"/>
  <c r="N734" i="1"/>
  <c r="N269" i="1"/>
  <c r="N270" i="1"/>
  <c r="N1930" i="1"/>
  <c r="N271" i="1"/>
  <c r="N272" i="1"/>
  <c r="N273" i="1"/>
  <c r="N1931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1932" i="1"/>
  <c r="N1933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193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193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5" i="1"/>
  <c r="N6" i="1"/>
  <c r="N7" i="1"/>
  <c r="N8" i="1"/>
  <c r="N9" i="1"/>
  <c r="N10" i="1"/>
  <c r="N1928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192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10" i="1"/>
  <c r="N211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R1499" i="1"/>
  <c r="R1500" i="1"/>
  <c r="Q1499" i="1"/>
  <c r="Q1500" i="1"/>
  <c r="N1499" i="1"/>
  <c r="N1500" i="1"/>
  <c r="K1499" i="1"/>
  <c r="S1499" i="1" s="1"/>
  <c r="K1500" i="1"/>
  <c r="S1500" i="1" s="1"/>
  <c r="S734" i="1" l="1"/>
  <c r="T734" i="1"/>
  <c r="T733" i="1"/>
  <c r="S733" i="1"/>
  <c r="T2031" i="1"/>
  <c r="T1705" i="1"/>
  <c r="S1700" i="1"/>
  <c r="T1038" i="1"/>
  <c r="S796" i="1"/>
  <c r="T797" i="1"/>
  <c r="T798" i="1"/>
  <c r="T794" i="1"/>
  <c r="T795" i="1"/>
  <c r="T1104" i="1"/>
  <c r="S1106" i="1"/>
  <c r="T1105" i="1"/>
  <c r="T1499" i="1"/>
  <c r="T1500" i="1"/>
  <c r="A1700" i="1"/>
  <c r="A5" i="1"/>
  <c r="B5" i="1"/>
  <c r="A6" i="1"/>
  <c r="B6" i="1"/>
  <c r="A7" i="1"/>
  <c r="B7" i="1"/>
  <c r="A8" i="1"/>
  <c r="B8" i="1"/>
  <c r="A9" i="1"/>
  <c r="B9" i="1"/>
  <c r="A10" i="1"/>
  <c r="B10" i="1"/>
  <c r="A1928" i="1"/>
  <c r="B1928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1929" i="1"/>
  <c r="B192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10" i="1"/>
  <c r="B210" i="1"/>
  <c r="A211" i="1"/>
  <c r="B211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5" i="1"/>
  <c r="B265" i="1"/>
  <c r="A266" i="1"/>
  <c r="B266" i="1"/>
  <c r="A267" i="1"/>
  <c r="B267" i="1"/>
  <c r="A268" i="1"/>
  <c r="B268" i="1"/>
  <c r="A269" i="1"/>
  <c r="B269" i="1"/>
  <c r="A270" i="1"/>
  <c r="B270" i="1"/>
  <c r="A1930" i="1"/>
  <c r="B1930" i="1"/>
  <c r="A271" i="1"/>
  <c r="B271" i="1"/>
  <c r="A272" i="1"/>
  <c r="B272" i="1"/>
  <c r="A273" i="1"/>
  <c r="B273" i="1"/>
  <c r="A1931" i="1"/>
  <c r="B1931" i="1"/>
  <c r="A274" i="1"/>
  <c r="B274" i="1"/>
  <c r="A275" i="1"/>
  <c r="B275" i="1"/>
  <c r="A276" i="1"/>
  <c r="B276" i="1"/>
  <c r="A277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1932" i="1"/>
  <c r="B1932" i="1"/>
  <c r="A1933" i="1"/>
  <c r="B1933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7" i="1"/>
  <c r="B327" i="1"/>
  <c r="A328" i="1"/>
  <c r="B328" i="1"/>
  <c r="A329" i="1"/>
  <c r="B329" i="1"/>
  <c r="A330" i="1"/>
  <c r="B330" i="1"/>
  <c r="A331" i="1"/>
  <c r="B331" i="1"/>
  <c r="A332" i="1"/>
  <c r="B332" i="1"/>
  <c r="A333" i="1"/>
  <c r="B333" i="1"/>
  <c r="A334" i="1"/>
  <c r="B334" i="1"/>
  <c r="A335" i="1"/>
  <c r="B335" i="1"/>
  <c r="A336" i="1"/>
  <c r="B336" i="1"/>
  <c r="A337" i="1"/>
  <c r="B337" i="1"/>
  <c r="A338" i="1"/>
  <c r="B338" i="1"/>
  <c r="A339" i="1"/>
  <c r="B339" i="1"/>
  <c r="A340" i="1"/>
  <c r="B340" i="1"/>
  <c r="A341" i="1"/>
  <c r="B341" i="1"/>
  <c r="A342" i="1"/>
  <c r="B342" i="1"/>
  <c r="A343" i="1"/>
  <c r="B343" i="1"/>
  <c r="A344" i="1"/>
  <c r="B344" i="1"/>
  <c r="A345" i="1"/>
  <c r="B345" i="1"/>
  <c r="A346" i="1"/>
  <c r="B346" i="1"/>
  <c r="A347" i="1"/>
  <c r="B347" i="1"/>
  <c r="A348" i="1"/>
  <c r="B348" i="1"/>
  <c r="A349" i="1"/>
  <c r="B349" i="1"/>
  <c r="A350" i="1"/>
  <c r="B350" i="1"/>
  <c r="A351" i="1"/>
  <c r="B351" i="1"/>
  <c r="A352" i="1"/>
  <c r="B352" i="1"/>
  <c r="A353" i="1"/>
  <c r="B353" i="1"/>
  <c r="A354" i="1"/>
  <c r="B354" i="1"/>
  <c r="A355" i="1"/>
  <c r="B355" i="1"/>
  <c r="A356" i="1"/>
  <c r="B356" i="1"/>
  <c r="A357" i="1"/>
  <c r="B357" i="1"/>
  <c r="A358" i="1"/>
  <c r="B358" i="1"/>
  <c r="A359" i="1"/>
  <c r="B359" i="1"/>
  <c r="A360" i="1"/>
  <c r="B360" i="1"/>
  <c r="A361" i="1"/>
  <c r="B361" i="1"/>
  <c r="A362" i="1"/>
  <c r="B362" i="1"/>
  <c r="A363" i="1"/>
  <c r="B363" i="1"/>
  <c r="A364" i="1"/>
  <c r="B364" i="1"/>
  <c r="A365" i="1"/>
  <c r="B365" i="1"/>
  <c r="A366" i="1"/>
  <c r="B366" i="1"/>
  <c r="A367" i="1"/>
  <c r="B367" i="1"/>
  <c r="A368" i="1"/>
  <c r="B368" i="1"/>
  <c r="A369" i="1"/>
  <c r="B369" i="1"/>
  <c r="A370" i="1"/>
  <c r="B370" i="1"/>
  <c r="A371" i="1"/>
  <c r="B371" i="1"/>
  <c r="A372" i="1"/>
  <c r="B372" i="1"/>
  <c r="A373" i="1"/>
  <c r="B373" i="1"/>
  <c r="A374" i="1"/>
  <c r="B374" i="1"/>
  <c r="A375" i="1"/>
  <c r="B375" i="1"/>
  <c r="A376" i="1"/>
  <c r="B376" i="1"/>
  <c r="A377" i="1"/>
  <c r="B377" i="1"/>
  <c r="A378" i="1"/>
  <c r="B378" i="1"/>
  <c r="A379" i="1"/>
  <c r="B379" i="1"/>
  <c r="A380" i="1"/>
  <c r="B380" i="1"/>
  <c r="A381" i="1"/>
  <c r="B381" i="1"/>
  <c r="A382" i="1"/>
  <c r="B382" i="1"/>
  <c r="A383" i="1"/>
  <c r="B383" i="1"/>
  <c r="A384" i="1"/>
  <c r="B384" i="1"/>
  <c r="A385" i="1"/>
  <c r="B385" i="1"/>
  <c r="A386" i="1"/>
  <c r="B386" i="1"/>
  <c r="A387" i="1"/>
  <c r="B387" i="1"/>
  <c r="A388" i="1"/>
  <c r="B388" i="1"/>
  <c r="A389" i="1"/>
  <c r="B389" i="1"/>
  <c r="A390" i="1"/>
  <c r="B390" i="1"/>
  <c r="A391" i="1"/>
  <c r="B391" i="1"/>
  <c r="A392" i="1"/>
  <c r="B392" i="1"/>
  <c r="A393" i="1"/>
  <c r="B393" i="1"/>
  <c r="A394" i="1"/>
  <c r="B394" i="1"/>
  <c r="A395" i="1"/>
  <c r="B395" i="1"/>
  <c r="A396" i="1"/>
  <c r="B396" i="1"/>
  <c r="A397" i="1"/>
  <c r="B397" i="1"/>
  <c r="A398" i="1"/>
  <c r="B398" i="1"/>
  <c r="A399" i="1"/>
  <c r="B399" i="1"/>
  <c r="A400" i="1"/>
  <c r="B400" i="1"/>
  <c r="A401" i="1"/>
  <c r="B401" i="1"/>
  <c r="A402" i="1"/>
  <c r="B402" i="1"/>
  <c r="A403" i="1"/>
  <c r="B403" i="1"/>
  <c r="A404" i="1"/>
  <c r="B404" i="1"/>
  <c r="A405" i="1"/>
  <c r="B405" i="1"/>
  <c r="A406" i="1"/>
  <c r="B406" i="1"/>
  <c r="A407" i="1"/>
  <c r="B407" i="1"/>
  <c r="A408" i="1"/>
  <c r="B408" i="1"/>
  <c r="A409" i="1"/>
  <c r="B409" i="1"/>
  <c r="A410" i="1"/>
  <c r="B410" i="1"/>
  <c r="A411" i="1"/>
  <c r="B411" i="1"/>
  <c r="A412" i="1"/>
  <c r="B412" i="1"/>
  <c r="A453" i="1"/>
  <c r="B453" i="1"/>
  <c r="A454" i="1"/>
  <c r="B454" i="1"/>
  <c r="A455" i="1"/>
  <c r="B455" i="1"/>
  <c r="A456" i="1"/>
  <c r="B456" i="1"/>
  <c r="A457" i="1"/>
  <c r="B457" i="1"/>
  <c r="A458" i="1"/>
  <c r="B458" i="1"/>
  <c r="A459" i="1"/>
  <c r="B459" i="1"/>
  <c r="A460" i="1"/>
  <c r="B460" i="1"/>
  <c r="A461" i="1"/>
  <c r="B461" i="1"/>
  <c r="A462" i="1"/>
  <c r="B462" i="1"/>
  <c r="A463" i="1"/>
  <c r="B463" i="1"/>
  <c r="A464" i="1"/>
  <c r="B464" i="1"/>
  <c r="A465" i="1"/>
  <c r="B465" i="1"/>
  <c r="A466" i="1"/>
  <c r="B466" i="1"/>
  <c r="A467" i="1"/>
  <c r="B467" i="1"/>
  <c r="A468" i="1"/>
  <c r="B468" i="1"/>
  <c r="A469" i="1"/>
  <c r="B469" i="1"/>
  <c r="A470" i="1"/>
  <c r="B470" i="1"/>
  <c r="A471" i="1"/>
  <c r="B471" i="1"/>
  <c r="A472" i="1"/>
  <c r="B472" i="1"/>
  <c r="A473" i="1"/>
  <c r="B473" i="1"/>
  <c r="A474" i="1"/>
  <c r="B474" i="1"/>
  <c r="A475" i="1"/>
  <c r="B475" i="1"/>
  <c r="A476" i="1"/>
  <c r="B476" i="1"/>
  <c r="A477" i="1"/>
  <c r="B477" i="1"/>
  <c r="A478" i="1"/>
  <c r="B478" i="1"/>
  <c r="A479" i="1"/>
  <c r="B479" i="1"/>
  <c r="A480" i="1"/>
  <c r="B480" i="1"/>
  <c r="A481" i="1"/>
  <c r="B481" i="1"/>
  <c r="A482" i="1"/>
  <c r="B482" i="1"/>
  <c r="A483" i="1"/>
  <c r="B483" i="1"/>
  <c r="A484" i="1"/>
  <c r="B484" i="1"/>
  <c r="A485" i="1"/>
  <c r="B485" i="1"/>
  <c r="A486" i="1"/>
  <c r="B486" i="1"/>
  <c r="A487" i="1"/>
  <c r="B487" i="1"/>
  <c r="A488" i="1"/>
  <c r="B488" i="1"/>
  <c r="A489" i="1"/>
  <c r="B489" i="1"/>
  <c r="A490" i="1"/>
  <c r="B490" i="1"/>
  <c r="A491" i="1"/>
  <c r="B491" i="1"/>
  <c r="A492" i="1"/>
  <c r="B492" i="1"/>
  <c r="A493" i="1"/>
  <c r="B493" i="1"/>
  <c r="A494" i="1"/>
  <c r="B494" i="1"/>
  <c r="A495" i="1"/>
  <c r="B495" i="1"/>
  <c r="A496" i="1"/>
  <c r="B496" i="1"/>
  <c r="A497" i="1"/>
  <c r="B497" i="1"/>
  <c r="A498" i="1"/>
  <c r="B498" i="1"/>
  <c r="A499" i="1"/>
  <c r="B499" i="1"/>
  <c r="A500" i="1"/>
  <c r="B500" i="1"/>
  <c r="A501" i="1"/>
  <c r="B501" i="1"/>
  <c r="A502" i="1"/>
  <c r="B502" i="1"/>
  <c r="A503" i="1"/>
  <c r="B503" i="1"/>
  <c r="A504" i="1"/>
  <c r="B504" i="1"/>
  <c r="A505" i="1"/>
  <c r="B505" i="1"/>
  <c r="A506" i="1"/>
  <c r="B506" i="1"/>
  <c r="A507" i="1"/>
  <c r="B507" i="1"/>
  <c r="A508" i="1"/>
  <c r="B508" i="1"/>
  <c r="A509" i="1"/>
  <c r="B509" i="1"/>
  <c r="A510" i="1"/>
  <c r="B510" i="1"/>
  <c r="A511" i="1"/>
  <c r="B511" i="1"/>
  <c r="A512" i="1"/>
  <c r="B512" i="1"/>
  <c r="A513" i="1"/>
  <c r="B513" i="1"/>
  <c r="A514" i="1"/>
  <c r="B514" i="1"/>
  <c r="A515" i="1"/>
  <c r="B515" i="1"/>
  <c r="A516" i="1"/>
  <c r="B516" i="1"/>
  <c r="A517" i="1"/>
  <c r="B517" i="1"/>
  <c r="A518" i="1"/>
  <c r="B518" i="1"/>
  <c r="A519" i="1"/>
  <c r="B519" i="1"/>
  <c r="A520" i="1"/>
  <c r="B520" i="1"/>
  <c r="A521" i="1"/>
  <c r="B521" i="1"/>
  <c r="A522" i="1"/>
  <c r="B522" i="1"/>
  <c r="A523" i="1"/>
  <c r="B523" i="1"/>
  <c r="A524" i="1"/>
  <c r="B524" i="1"/>
  <c r="A525" i="1"/>
  <c r="B525" i="1"/>
  <c r="A526" i="1"/>
  <c r="B526" i="1"/>
  <c r="A527" i="1"/>
  <c r="B527" i="1"/>
  <c r="A528" i="1"/>
  <c r="B528" i="1"/>
  <c r="A529" i="1"/>
  <c r="B529" i="1"/>
  <c r="A530" i="1"/>
  <c r="B530" i="1"/>
  <c r="A531" i="1"/>
  <c r="B531" i="1"/>
  <c r="A532" i="1"/>
  <c r="B532" i="1"/>
  <c r="A533" i="1"/>
  <c r="B533" i="1"/>
  <c r="A534" i="1"/>
  <c r="B534" i="1"/>
  <c r="A535" i="1"/>
  <c r="B535" i="1"/>
  <c r="A536" i="1"/>
  <c r="B536" i="1"/>
  <c r="A537" i="1"/>
  <c r="B537" i="1"/>
  <c r="A538" i="1"/>
  <c r="B538" i="1"/>
  <c r="A539" i="1"/>
  <c r="B539" i="1"/>
  <c r="A540" i="1"/>
  <c r="B540" i="1"/>
  <c r="A541" i="1"/>
  <c r="B541" i="1"/>
  <c r="A542" i="1"/>
  <c r="B542" i="1"/>
  <c r="A543" i="1"/>
  <c r="B543" i="1"/>
  <c r="A544" i="1"/>
  <c r="B544" i="1"/>
  <c r="A545" i="1"/>
  <c r="B545" i="1"/>
  <c r="A546" i="1"/>
  <c r="B546" i="1"/>
  <c r="A547" i="1"/>
  <c r="B547" i="1"/>
  <c r="A548" i="1"/>
  <c r="B548" i="1"/>
  <c r="A549" i="1"/>
  <c r="B549" i="1"/>
  <c r="A550" i="1"/>
  <c r="B550" i="1"/>
  <c r="A551" i="1"/>
  <c r="B551" i="1"/>
  <c r="A552" i="1"/>
  <c r="B552" i="1"/>
  <c r="A553" i="1"/>
  <c r="B553" i="1"/>
  <c r="A554" i="1"/>
  <c r="B554" i="1"/>
  <c r="A555" i="1"/>
  <c r="B555" i="1"/>
  <c r="A556" i="1"/>
  <c r="B556" i="1"/>
  <c r="A1934" i="1"/>
  <c r="B1934" i="1"/>
  <c r="A575" i="1"/>
  <c r="B575" i="1"/>
  <c r="A576" i="1"/>
  <c r="B576" i="1"/>
  <c r="A577" i="1"/>
  <c r="B577" i="1"/>
  <c r="A578" i="1"/>
  <c r="B578" i="1"/>
  <c r="A579" i="1"/>
  <c r="B579" i="1"/>
  <c r="A580" i="1"/>
  <c r="B580" i="1"/>
  <c r="A581" i="1"/>
  <c r="B581" i="1"/>
  <c r="A582" i="1"/>
  <c r="B582" i="1"/>
  <c r="A583" i="1"/>
  <c r="B583" i="1"/>
  <c r="A584" i="1"/>
  <c r="B584" i="1"/>
  <c r="A585" i="1"/>
  <c r="B585" i="1"/>
  <c r="A586" i="1"/>
  <c r="B586" i="1"/>
  <c r="A587" i="1"/>
  <c r="B587" i="1"/>
  <c r="A588" i="1"/>
  <c r="B588" i="1"/>
  <c r="A589" i="1"/>
  <c r="B589" i="1"/>
  <c r="A590" i="1"/>
  <c r="B590" i="1"/>
  <c r="A591" i="1"/>
  <c r="B591" i="1"/>
  <c r="A592" i="1"/>
  <c r="B592" i="1"/>
  <c r="A593" i="1"/>
  <c r="B593" i="1"/>
  <c r="A594" i="1"/>
  <c r="B594" i="1"/>
  <c r="A595" i="1"/>
  <c r="B595" i="1"/>
  <c r="A596" i="1"/>
  <c r="B596" i="1"/>
  <c r="A597" i="1"/>
  <c r="B597" i="1"/>
  <c r="A598" i="1"/>
  <c r="B598" i="1"/>
  <c r="A599" i="1"/>
  <c r="B599" i="1"/>
  <c r="A600" i="1"/>
  <c r="B600" i="1"/>
  <c r="A601" i="1"/>
  <c r="B601" i="1"/>
  <c r="A602" i="1"/>
  <c r="B602" i="1"/>
  <c r="A603" i="1"/>
  <c r="B603" i="1"/>
  <c r="A604" i="1"/>
  <c r="B604" i="1"/>
  <c r="A605" i="1"/>
  <c r="B605" i="1"/>
  <c r="A606" i="1"/>
  <c r="B606" i="1"/>
  <c r="A607" i="1"/>
  <c r="B607" i="1"/>
  <c r="A608" i="1"/>
  <c r="B608" i="1"/>
  <c r="A609" i="1"/>
  <c r="B609" i="1"/>
  <c r="A610" i="1"/>
  <c r="B610" i="1"/>
  <c r="A611" i="1"/>
  <c r="B611" i="1"/>
  <c r="A612" i="1"/>
  <c r="B612" i="1"/>
  <c r="A613" i="1"/>
  <c r="B613" i="1"/>
  <c r="A614" i="1"/>
  <c r="B614" i="1"/>
  <c r="A615" i="1"/>
  <c r="B615" i="1"/>
  <c r="A616" i="1"/>
  <c r="B616" i="1"/>
  <c r="A617" i="1"/>
  <c r="B617" i="1"/>
  <c r="A618" i="1"/>
  <c r="B618" i="1"/>
  <c r="A619" i="1"/>
  <c r="B619" i="1"/>
  <c r="A620" i="1"/>
  <c r="B620" i="1"/>
  <c r="A621" i="1"/>
  <c r="B621" i="1"/>
  <c r="A622" i="1"/>
  <c r="B622" i="1"/>
  <c r="A623" i="1"/>
  <c r="B623" i="1"/>
  <c r="A624" i="1"/>
  <c r="B624" i="1"/>
  <c r="A625" i="1"/>
  <c r="B625" i="1"/>
  <c r="A626" i="1"/>
  <c r="B626" i="1"/>
  <c r="A627" i="1"/>
  <c r="B627" i="1"/>
  <c r="A628" i="1"/>
  <c r="B628" i="1"/>
  <c r="A629" i="1"/>
  <c r="B629" i="1"/>
  <c r="A630" i="1"/>
  <c r="B630" i="1"/>
  <c r="A631" i="1"/>
  <c r="B631" i="1"/>
  <c r="A632" i="1"/>
  <c r="B632" i="1"/>
  <c r="A633" i="1"/>
  <c r="B633" i="1"/>
  <c r="A634" i="1"/>
  <c r="B634" i="1"/>
  <c r="A635" i="1"/>
  <c r="B635" i="1"/>
  <c r="A636" i="1"/>
  <c r="B636" i="1"/>
  <c r="A637" i="1"/>
  <c r="B637" i="1"/>
  <c r="A638" i="1"/>
  <c r="B638" i="1"/>
  <c r="A639" i="1"/>
  <c r="B639" i="1"/>
  <c r="A640" i="1"/>
  <c r="B640" i="1"/>
  <c r="A641" i="1"/>
  <c r="B641" i="1"/>
  <c r="A642" i="1"/>
  <c r="B642" i="1"/>
  <c r="A643" i="1"/>
  <c r="B643" i="1"/>
  <c r="A644" i="1"/>
  <c r="B644" i="1"/>
  <c r="A645" i="1"/>
  <c r="B645" i="1"/>
  <c r="A646" i="1"/>
  <c r="B646" i="1"/>
  <c r="A647" i="1"/>
  <c r="B647" i="1"/>
  <c r="A648" i="1"/>
  <c r="B648" i="1"/>
  <c r="A649" i="1"/>
  <c r="B649" i="1"/>
  <c r="A650" i="1"/>
  <c r="B650" i="1"/>
  <c r="A651" i="1"/>
  <c r="B651" i="1"/>
  <c r="A652" i="1"/>
  <c r="B652" i="1"/>
  <c r="A653" i="1"/>
  <c r="B653" i="1"/>
  <c r="A654" i="1"/>
  <c r="B654" i="1"/>
  <c r="A655" i="1"/>
  <c r="B655" i="1"/>
  <c r="A656" i="1"/>
  <c r="B656" i="1"/>
  <c r="A657" i="1"/>
  <c r="B657" i="1"/>
  <c r="A658" i="1"/>
  <c r="B658" i="1"/>
  <c r="A659" i="1"/>
  <c r="B659" i="1"/>
  <c r="A660" i="1"/>
  <c r="B660" i="1"/>
  <c r="A661" i="1"/>
  <c r="B661" i="1"/>
  <c r="A662" i="1"/>
  <c r="B662" i="1"/>
  <c r="A663" i="1"/>
  <c r="B663" i="1"/>
  <c r="A664" i="1"/>
  <c r="B664" i="1"/>
  <c r="A665" i="1"/>
  <c r="B665" i="1"/>
  <c r="A666" i="1"/>
  <c r="B666" i="1"/>
  <c r="A667" i="1"/>
  <c r="B667" i="1"/>
  <c r="A668" i="1"/>
  <c r="B668" i="1"/>
  <c r="A669" i="1"/>
  <c r="B669" i="1"/>
  <c r="A670" i="1"/>
  <c r="B670" i="1"/>
  <c r="A671" i="1"/>
  <c r="B671" i="1"/>
  <c r="A672" i="1"/>
  <c r="B672" i="1"/>
  <c r="A673" i="1"/>
  <c r="B673" i="1"/>
  <c r="A674" i="1"/>
  <c r="B674" i="1"/>
  <c r="A675" i="1"/>
  <c r="B675" i="1"/>
  <c r="A1935" i="1"/>
  <c r="B1935" i="1"/>
  <c r="A676" i="1"/>
  <c r="B676" i="1"/>
  <c r="A677" i="1"/>
  <c r="B677" i="1"/>
  <c r="A678" i="1"/>
  <c r="B678" i="1"/>
  <c r="A679" i="1"/>
  <c r="B679" i="1"/>
  <c r="A680" i="1"/>
  <c r="B680" i="1"/>
  <c r="A681" i="1"/>
  <c r="B681" i="1"/>
  <c r="A682" i="1"/>
  <c r="B682" i="1"/>
  <c r="A683" i="1"/>
  <c r="B683" i="1"/>
  <c r="A684" i="1"/>
  <c r="B684" i="1"/>
  <c r="A685" i="1"/>
  <c r="B685" i="1"/>
  <c r="A686" i="1"/>
  <c r="B686" i="1"/>
  <c r="A687" i="1"/>
  <c r="B687" i="1"/>
  <c r="A688" i="1"/>
  <c r="B688" i="1"/>
  <c r="A689" i="1"/>
  <c r="B689" i="1"/>
  <c r="A690" i="1"/>
  <c r="B690" i="1"/>
  <c r="A691" i="1"/>
  <c r="B691" i="1"/>
  <c r="A692" i="1"/>
  <c r="B692" i="1"/>
  <c r="A693" i="1"/>
  <c r="B693" i="1"/>
  <c r="A694" i="1"/>
  <c r="B694" i="1"/>
  <c r="A695" i="1"/>
  <c r="B695" i="1"/>
  <c r="A696" i="1"/>
  <c r="B696" i="1"/>
  <c r="A697" i="1"/>
  <c r="B697" i="1"/>
  <c r="A699" i="1"/>
  <c r="B699" i="1"/>
  <c r="A700" i="1"/>
  <c r="B700" i="1"/>
  <c r="A701" i="1"/>
  <c r="B701" i="1"/>
  <c r="A702" i="1"/>
  <c r="B702" i="1"/>
  <c r="A703" i="1"/>
  <c r="B703" i="1"/>
  <c r="A704" i="1"/>
  <c r="B704" i="1"/>
  <c r="A705" i="1"/>
  <c r="B705" i="1"/>
  <c r="A706" i="1"/>
  <c r="B706" i="1"/>
  <c r="A707" i="1"/>
  <c r="B707" i="1"/>
  <c r="A708" i="1"/>
  <c r="B708" i="1"/>
  <c r="A709" i="1"/>
  <c r="B709" i="1"/>
  <c r="A710" i="1"/>
  <c r="B710" i="1"/>
  <c r="A711" i="1"/>
  <c r="B711" i="1"/>
  <c r="A712" i="1"/>
  <c r="B712" i="1"/>
  <c r="A713" i="1"/>
  <c r="B713" i="1"/>
  <c r="A714" i="1"/>
  <c r="B714" i="1"/>
  <c r="A715" i="1"/>
  <c r="B715" i="1"/>
  <c r="A716" i="1"/>
  <c r="B716" i="1"/>
  <c r="A717" i="1"/>
  <c r="B717" i="1"/>
  <c r="A718" i="1"/>
  <c r="B718" i="1"/>
  <c r="A719" i="1"/>
  <c r="B719" i="1"/>
  <c r="A720" i="1"/>
  <c r="B720" i="1"/>
  <c r="A721" i="1"/>
  <c r="B721" i="1"/>
  <c r="A722" i="1"/>
  <c r="B722" i="1"/>
  <c r="A723" i="1"/>
  <c r="B723" i="1"/>
  <c r="A724" i="1"/>
  <c r="B724" i="1"/>
  <c r="A725" i="1"/>
  <c r="B725" i="1"/>
  <c r="A726" i="1"/>
  <c r="B726" i="1"/>
  <c r="A727" i="1"/>
  <c r="B727" i="1"/>
  <c r="A728" i="1"/>
  <c r="B728" i="1"/>
  <c r="A729" i="1"/>
  <c r="B729" i="1"/>
  <c r="A730" i="1"/>
  <c r="B730" i="1"/>
  <c r="A731" i="1"/>
  <c r="B731" i="1"/>
  <c r="A732" i="1"/>
  <c r="B732" i="1"/>
  <c r="A733" i="1"/>
  <c r="B733" i="1"/>
  <c r="A734" i="1"/>
  <c r="B734" i="1"/>
  <c r="A735" i="1"/>
  <c r="B735" i="1"/>
  <c r="A736" i="1"/>
  <c r="B736" i="1"/>
  <c r="A737" i="1"/>
  <c r="B737" i="1"/>
  <c r="A738" i="1"/>
  <c r="B738" i="1"/>
  <c r="A739" i="1"/>
  <c r="B739" i="1"/>
  <c r="A740" i="1"/>
  <c r="B740" i="1"/>
  <c r="A741" i="1"/>
  <c r="B741" i="1"/>
  <c r="A742" i="1"/>
  <c r="B742" i="1"/>
  <c r="A743" i="1"/>
  <c r="B743" i="1"/>
  <c r="A748" i="1"/>
  <c r="B748" i="1"/>
  <c r="A749" i="1"/>
  <c r="B749" i="1"/>
  <c r="A750" i="1"/>
  <c r="B750" i="1"/>
  <c r="A751" i="1"/>
  <c r="B751" i="1"/>
  <c r="A752" i="1"/>
  <c r="B752" i="1"/>
  <c r="A753" i="1"/>
  <c r="B753" i="1"/>
  <c r="A754" i="1"/>
  <c r="B754" i="1"/>
  <c r="A755" i="1"/>
  <c r="B755" i="1"/>
  <c r="A756" i="1"/>
  <c r="B756" i="1"/>
  <c r="A757" i="1"/>
  <c r="B757" i="1"/>
  <c r="A758" i="1"/>
  <c r="B758" i="1"/>
  <c r="A759" i="1"/>
  <c r="B759" i="1"/>
  <c r="A760" i="1"/>
  <c r="B760" i="1"/>
  <c r="A761" i="1"/>
  <c r="B761" i="1"/>
  <c r="A762" i="1"/>
  <c r="B762" i="1"/>
  <c r="A763" i="1"/>
  <c r="B763" i="1"/>
  <c r="A764" i="1"/>
  <c r="B764" i="1"/>
  <c r="A765" i="1"/>
  <c r="B765" i="1"/>
  <c r="A766" i="1"/>
  <c r="B766" i="1"/>
  <c r="A767" i="1"/>
  <c r="B767" i="1"/>
  <c r="A768" i="1"/>
  <c r="B768" i="1"/>
  <c r="A769" i="1"/>
  <c r="B769" i="1"/>
  <c r="A770" i="1"/>
  <c r="B770" i="1"/>
  <c r="A771" i="1"/>
  <c r="B771" i="1"/>
  <c r="A772" i="1"/>
  <c r="B772" i="1"/>
  <c r="A773" i="1"/>
  <c r="B773" i="1"/>
  <c r="A774" i="1"/>
  <c r="B774" i="1"/>
  <c r="A775" i="1"/>
  <c r="B775" i="1"/>
  <c r="A776" i="1"/>
  <c r="B776" i="1"/>
  <c r="A777" i="1"/>
  <c r="B777" i="1"/>
  <c r="A778" i="1"/>
  <c r="B778" i="1"/>
  <c r="A779" i="1"/>
  <c r="B779" i="1"/>
  <c r="A780" i="1"/>
  <c r="B780" i="1"/>
  <c r="A781" i="1"/>
  <c r="B781" i="1"/>
  <c r="A782" i="1"/>
  <c r="B782" i="1"/>
  <c r="A783" i="1"/>
  <c r="B783" i="1"/>
  <c r="A784" i="1"/>
  <c r="B784" i="1"/>
  <c r="A785" i="1"/>
  <c r="B785" i="1"/>
  <c r="A786" i="1"/>
  <c r="B786" i="1"/>
  <c r="A787" i="1"/>
  <c r="B787" i="1"/>
  <c r="A788" i="1"/>
  <c r="B788" i="1"/>
  <c r="A789" i="1"/>
  <c r="B789" i="1"/>
  <c r="A790" i="1"/>
  <c r="B790" i="1"/>
  <c r="A791" i="1"/>
  <c r="B791" i="1"/>
  <c r="A792" i="1"/>
  <c r="B792" i="1"/>
  <c r="A793" i="1"/>
  <c r="B793" i="1"/>
  <c r="A794" i="1"/>
  <c r="B794" i="1"/>
  <c r="A795" i="1"/>
  <c r="B795" i="1"/>
  <c r="A796" i="1"/>
  <c r="B796" i="1"/>
  <c r="A797" i="1"/>
  <c r="B797" i="1"/>
  <c r="A798" i="1"/>
  <c r="B798" i="1"/>
  <c r="A799" i="1"/>
  <c r="B799" i="1"/>
  <c r="A800" i="1"/>
  <c r="B800" i="1"/>
  <c r="A801" i="1"/>
  <c r="B801" i="1"/>
  <c r="A802" i="1"/>
  <c r="B802" i="1"/>
  <c r="A803" i="1"/>
  <c r="B803" i="1"/>
  <c r="A804" i="1"/>
  <c r="B804" i="1"/>
  <c r="A805" i="1"/>
  <c r="B805" i="1"/>
  <c r="A806" i="1"/>
  <c r="B806" i="1"/>
  <c r="A807" i="1"/>
  <c r="B807" i="1"/>
  <c r="A808" i="1"/>
  <c r="B808" i="1"/>
  <c r="A810" i="1"/>
  <c r="B810" i="1"/>
  <c r="A811" i="1"/>
  <c r="B811" i="1"/>
  <c r="A812" i="1"/>
  <c r="B812" i="1"/>
  <c r="A813" i="1"/>
  <c r="B813" i="1"/>
  <c r="A814" i="1"/>
  <c r="B814" i="1"/>
  <c r="A815" i="1"/>
  <c r="B815" i="1"/>
  <c r="A816" i="1"/>
  <c r="B816" i="1"/>
  <c r="A817" i="1"/>
  <c r="B817" i="1"/>
  <c r="A818" i="1"/>
  <c r="B818" i="1"/>
  <c r="A819" i="1"/>
  <c r="B819" i="1"/>
  <c r="A820" i="1"/>
  <c r="B820" i="1"/>
  <c r="A821" i="1"/>
  <c r="B821" i="1"/>
  <c r="A822" i="1"/>
  <c r="B822" i="1"/>
  <c r="A823" i="1"/>
  <c r="B823" i="1"/>
  <c r="A824" i="1"/>
  <c r="B824" i="1"/>
  <c r="A825" i="1"/>
  <c r="B825" i="1"/>
  <c r="A826" i="1"/>
  <c r="B826" i="1"/>
  <c r="A827" i="1"/>
  <c r="B827" i="1"/>
  <c r="A828" i="1"/>
  <c r="B828" i="1"/>
  <c r="A829" i="1"/>
  <c r="B829" i="1"/>
  <c r="A1936" i="1"/>
  <c r="B1936" i="1"/>
  <c r="A1937" i="1"/>
  <c r="B1937" i="1"/>
  <c r="A1938" i="1"/>
  <c r="B1938" i="1"/>
  <c r="A1939" i="1"/>
  <c r="B1939" i="1"/>
  <c r="A1940" i="1"/>
  <c r="B1940" i="1"/>
  <c r="A1941" i="1"/>
  <c r="B1941" i="1"/>
  <c r="A1942" i="1"/>
  <c r="B1942" i="1"/>
  <c r="A1943" i="1"/>
  <c r="B1943" i="1"/>
  <c r="A1944" i="1"/>
  <c r="B1944" i="1"/>
  <c r="A1945" i="1"/>
  <c r="B1945" i="1"/>
  <c r="A1946" i="1"/>
  <c r="B1946" i="1"/>
  <c r="A1947" i="1"/>
  <c r="B1947" i="1"/>
  <c r="A1948" i="1"/>
  <c r="B1948" i="1"/>
  <c r="A1949" i="1"/>
  <c r="B1949" i="1"/>
  <c r="A1950" i="1"/>
  <c r="B1950" i="1"/>
  <c r="A1951" i="1"/>
  <c r="B1951" i="1"/>
  <c r="A1952" i="1"/>
  <c r="B1952" i="1"/>
  <c r="A1953" i="1"/>
  <c r="B1953" i="1"/>
  <c r="A1954" i="1"/>
  <c r="B1954" i="1"/>
  <c r="A830" i="1"/>
  <c r="B830" i="1"/>
  <c r="A831" i="1"/>
  <c r="B831" i="1"/>
  <c r="A832" i="1"/>
  <c r="B832" i="1"/>
  <c r="A833" i="1"/>
  <c r="B833" i="1"/>
  <c r="A834" i="1"/>
  <c r="B834" i="1"/>
  <c r="A835" i="1"/>
  <c r="B835" i="1"/>
  <c r="A836" i="1"/>
  <c r="B836" i="1"/>
  <c r="A837" i="1"/>
  <c r="B837" i="1"/>
  <c r="A838" i="1"/>
  <c r="B838" i="1"/>
  <c r="A839" i="1"/>
  <c r="B839" i="1"/>
  <c r="A840" i="1"/>
  <c r="B840" i="1"/>
  <c r="A841" i="1"/>
  <c r="B841" i="1"/>
  <c r="A842" i="1"/>
  <c r="B842" i="1"/>
  <c r="A843" i="1"/>
  <c r="B843" i="1"/>
  <c r="A844" i="1"/>
  <c r="B844" i="1"/>
  <c r="A845" i="1"/>
  <c r="B845" i="1"/>
  <c r="A846" i="1"/>
  <c r="B846" i="1"/>
  <c r="A847" i="1"/>
  <c r="B847" i="1"/>
  <c r="A862" i="1"/>
  <c r="B862" i="1"/>
  <c r="A863" i="1"/>
  <c r="B863" i="1"/>
  <c r="A864" i="1"/>
  <c r="B864" i="1"/>
  <c r="A865" i="1"/>
  <c r="B865" i="1"/>
  <c r="A866" i="1"/>
  <c r="B866" i="1"/>
  <c r="A867" i="1"/>
  <c r="B867" i="1"/>
  <c r="A868" i="1"/>
  <c r="B868" i="1"/>
  <c r="A869" i="1"/>
  <c r="B869" i="1"/>
  <c r="A870" i="1"/>
  <c r="B870" i="1"/>
  <c r="A871" i="1"/>
  <c r="B871" i="1"/>
  <c r="A872" i="1"/>
  <c r="B872" i="1"/>
  <c r="A873" i="1"/>
  <c r="B873" i="1"/>
  <c r="A874" i="1"/>
  <c r="B874" i="1"/>
  <c r="A875" i="1"/>
  <c r="B875" i="1"/>
  <c r="A876" i="1"/>
  <c r="B876" i="1"/>
  <c r="A877" i="1"/>
  <c r="B877" i="1"/>
  <c r="A878" i="1"/>
  <c r="B878" i="1"/>
  <c r="A879" i="1"/>
  <c r="B879" i="1"/>
  <c r="A880" i="1"/>
  <c r="B880" i="1"/>
  <c r="A881" i="1"/>
  <c r="B881" i="1"/>
  <c r="A882" i="1"/>
  <c r="B882" i="1"/>
  <c r="A883" i="1"/>
  <c r="B883" i="1"/>
  <c r="A884" i="1"/>
  <c r="B884" i="1"/>
  <c r="A885" i="1"/>
  <c r="B885" i="1"/>
  <c r="A886" i="1"/>
  <c r="B886" i="1"/>
  <c r="A887" i="1"/>
  <c r="B887" i="1"/>
  <c r="A888" i="1"/>
  <c r="B888" i="1"/>
  <c r="A889" i="1"/>
  <c r="B889" i="1"/>
  <c r="A890" i="1"/>
  <c r="B890" i="1"/>
  <c r="A891" i="1"/>
  <c r="B891" i="1"/>
  <c r="A892" i="1"/>
  <c r="B892" i="1"/>
  <c r="A893" i="1"/>
  <c r="B893" i="1"/>
  <c r="A894" i="1"/>
  <c r="B894" i="1"/>
  <c r="A895" i="1"/>
  <c r="B895" i="1"/>
  <c r="A896" i="1"/>
  <c r="B896" i="1"/>
  <c r="A897" i="1"/>
  <c r="B897" i="1"/>
  <c r="A898" i="1"/>
  <c r="B898" i="1"/>
  <c r="A899" i="1"/>
  <c r="B899" i="1"/>
  <c r="A900" i="1"/>
  <c r="B900" i="1"/>
  <c r="A901" i="1"/>
  <c r="B901" i="1"/>
  <c r="A902" i="1"/>
  <c r="B902" i="1"/>
  <c r="A903" i="1"/>
  <c r="B903" i="1"/>
  <c r="A904" i="1"/>
  <c r="B904" i="1"/>
  <c r="A905" i="1"/>
  <c r="B905" i="1"/>
  <c r="A907" i="1"/>
  <c r="B907" i="1"/>
  <c r="A908" i="1"/>
  <c r="B908" i="1"/>
  <c r="A909" i="1"/>
  <c r="B909" i="1"/>
  <c r="A910" i="1"/>
  <c r="B910" i="1"/>
  <c r="A911" i="1"/>
  <c r="B911" i="1"/>
  <c r="A912" i="1"/>
  <c r="B912" i="1"/>
  <c r="A913" i="1"/>
  <c r="B913" i="1"/>
  <c r="A914" i="1"/>
  <c r="B914" i="1"/>
  <c r="A915" i="1"/>
  <c r="B915" i="1"/>
  <c r="A916" i="1"/>
  <c r="B916" i="1"/>
  <c r="A917" i="1"/>
  <c r="B917" i="1"/>
  <c r="A918" i="1"/>
  <c r="B918" i="1"/>
  <c r="A919" i="1"/>
  <c r="B919" i="1"/>
  <c r="A920" i="1"/>
  <c r="B920" i="1"/>
  <c r="A921" i="1"/>
  <c r="B921" i="1"/>
  <c r="A922" i="1"/>
  <c r="B922" i="1"/>
  <c r="A923" i="1"/>
  <c r="B923" i="1"/>
  <c r="A924" i="1"/>
  <c r="B924" i="1"/>
  <c r="A925" i="1"/>
  <c r="B925" i="1"/>
  <c r="A927" i="1"/>
  <c r="B927" i="1"/>
  <c r="A928" i="1"/>
  <c r="B928" i="1"/>
  <c r="A929" i="1"/>
  <c r="B929" i="1"/>
  <c r="A930" i="1"/>
  <c r="B930" i="1"/>
  <c r="A931" i="1"/>
  <c r="B931" i="1"/>
  <c r="A932" i="1"/>
  <c r="B932" i="1"/>
  <c r="A933" i="1"/>
  <c r="B933" i="1"/>
  <c r="A934" i="1"/>
  <c r="B934" i="1"/>
  <c r="A935" i="1"/>
  <c r="B935" i="1"/>
  <c r="A936" i="1"/>
  <c r="B936" i="1"/>
  <c r="A937" i="1"/>
  <c r="B937" i="1"/>
  <c r="A938" i="1"/>
  <c r="B938" i="1"/>
  <c r="A939" i="1"/>
  <c r="B939" i="1"/>
  <c r="A940" i="1"/>
  <c r="B940" i="1"/>
  <c r="A941" i="1"/>
  <c r="B941" i="1"/>
  <c r="A942" i="1"/>
  <c r="B942" i="1"/>
  <c r="A943" i="1"/>
  <c r="B943" i="1"/>
  <c r="A944" i="1"/>
  <c r="B944" i="1"/>
  <c r="A945" i="1"/>
  <c r="B945" i="1"/>
  <c r="A946" i="1"/>
  <c r="B946" i="1"/>
  <c r="A947" i="1"/>
  <c r="B947" i="1"/>
  <c r="A948" i="1"/>
  <c r="B948" i="1"/>
  <c r="A949" i="1"/>
  <c r="B949" i="1"/>
  <c r="A950" i="1"/>
  <c r="B950" i="1"/>
  <c r="A951" i="1"/>
  <c r="B951" i="1"/>
  <c r="A952" i="1"/>
  <c r="B952" i="1"/>
  <c r="A953" i="1"/>
  <c r="B953" i="1"/>
  <c r="A954" i="1"/>
  <c r="B954" i="1"/>
  <c r="A955" i="1"/>
  <c r="B955" i="1"/>
  <c r="A956" i="1"/>
  <c r="B956" i="1"/>
  <c r="A1955" i="1"/>
  <c r="B1955" i="1"/>
  <c r="A957" i="1"/>
  <c r="B957" i="1"/>
  <c r="A958" i="1"/>
  <c r="B958" i="1"/>
  <c r="A959" i="1"/>
  <c r="B959" i="1"/>
  <c r="A960" i="1"/>
  <c r="B960" i="1"/>
  <c r="A961" i="1"/>
  <c r="B961" i="1"/>
  <c r="A962" i="1"/>
  <c r="B962" i="1"/>
  <c r="A963" i="1"/>
  <c r="B963" i="1"/>
  <c r="A964" i="1"/>
  <c r="B964" i="1"/>
  <c r="A965" i="1"/>
  <c r="B965" i="1"/>
  <c r="A966" i="1"/>
  <c r="B966" i="1"/>
  <c r="A967" i="1"/>
  <c r="B967" i="1"/>
  <c r="A968" i="1"/>
  <c r="B968" i="1"/>
  <c r="A969" i="1"/>
  <c r="B969" i="1"/>
  <c r="A970" i="1"/>
  <c r="B970" i="1"/>
  <c r="A971" i="1"/>
  <c r="B971" i="1"/>
  <c r="A972" i="1"/>
  <c r="B972" i="1"/>
  <c r="A973" i="1"/>
  <c r="B973" i="1"/>
  <c r="A974" i="1"/>
  <c r="B974" i="1"/>
  <c r="A975" i="1"/>
  <c r="B975" i="1"/>
  <c r="A976" i="1"/>
  <c r="B976" i="1"/>
  <c r="A977" i="1"/>
  <c r="B977" i="1"/>
  <c r="A978" i="1"/>
  <c r="B978" i="1"/>
  <c r="A979" i="1"/>
  <c r="B979" i="1"/>
  <c r="A980" i="1"/>
  <c r="B980" i="1"/>
  <c r="A981" i="1"/>
  <c r="B981" i="1"/>
  <c r="A982" i="1"/>
  <c r="B982" i="1"/>
  <c r="A983" i="1"/>
  <c r="B983" i="1"/>
  <c r="A984" i="1"/>
  <c r="B984" i="1"/>
  <c r="A985" i="1"/>
  <c r="B985" i="1"/>
  <c r="A986" i="1"/>
  <c r="B986" i="1"/>
  <c r="A987" i="1"/>
  <c r="B987" i="1"/>
  <c r="A988" i="1"/>
  <c r="B988" i="1"/>
  <c r="A989" i="1"/>
  <c r="B989" i="1"/>
  <c r="A990" i="1"/>
  <c r="B990" i="1"/>
  <c r="A991" i="1"/>
  <c r="B991" i="1"/>
  <c r="A992" i="1"/>
  <c r="B992" i="1"/>
  <c r="A993" i="1"/>
  <c r="B993" i="1"/>
  <c r="A994" i="1"/>
  <c r="B994" i="1"/>
  <c r="A995" i="1"/>
  <c r="B995" i="1"/>
  <c r="A996" i="1"/>
  <c r="B996" i="1"/>
  <c r="A997" i="1"/>
  <c r="B997" i="1"/>
  <c r="A998" i="1"/>
  <c r="B998" i="1"/>
  <c r="A999" i="1"/>
  <c r="B999" i="1"/>
  <c r="A1000" i="1"/>
  <c r="B1000" i="1"/>
  <c r="A1001" i="1"/>
  <c r="B1001" i="1"/>
  <c r="A1002" i="1"/>
  <c r="B1002" i="1"/>
  <c r="A1003" i="1"/>
  <c r="B1003" i="1"/>
  <c r="A1004" i="1"/>
  <c r="B1004" i="1"/>
  <c r="A1005" i="1"/>
  <c r="B1005" i="1"/>
  <c r="A1006" i="1"/>
  <c r="B1006" i="1"/>
  <c r="A1007" i="1"/>
  <c r="B1007" i="1"/>
  <c r="A1008" i="1"/>
  <c r="B1008" i="1"/>
  <c r="A1009" i="1"/>
  <c r="B1009" i="1"/>
  <c r="A1010" i="1"/>
  <c r="B1010" i="1"/>
  <c r="A1012" i="1"/>
  <c r="B1012" i="1"/>
  <c r="A1013" i="1"/>
  <c r="B1013" i="1"/>
  <c r="A1014" i="1"/>
  <c r="B1014" i="1"/>
  <c r="A1015" i="1"/>
  <c r="B1015" i="1"/>
  <c r="A1016" i="1"/>
  <c r="B1016" i="1"/>
  <c r="A1017" i="1"/>
  <c r="B1017" i="1"/>
  <c r="A1018" i="1"/>
  <c r="B1018" i="1"/>
  <c r="A1019" i="1"/>
  <c r="B1019" i="1"/>
  <c r="A1020" i="1"/>
  <c r="B1020" i="1"/>
  <c r="A1021" i="1"/>
  <c r="B1021" i="1"/>
  <c r="A1022" i="1"/>
  <c r="B1022" i="1"/>
  <c r="A1023" i="1"/>
  <c r="B1023" i="1"/>
  <c r="A1024" i="1"/>
  <c r="B1024" i="1"/>
  <c r="A1025" i="1"/>
  <c r="B1025" i="1"/>
  <c r="A1026" i="1"/>
  <c r="B1026" i="1"/>
  <c r="A1027" i="1"/>
  <c r="B1027" i="1"/>
  <c r="A1028" i="1"/>
  <c r="B1028" i="1"/>
  <c r="A1029" i="1"/>
  <c r="B1029" i="1"/>
  <c r="A1030" i="1"/>
  <c r="B1030" i="1"/>
  <c r="A1031" i="1"/>
  <c r="B1031" i="1"/>
  <c r="A1032" i="1"/>
  <c r="B1032" i="1"/>
  <c r="A1033" i="1"/>
  <c r="B1033" i="1"/>
  <c r="A1034" i="1"/>
  <c r="B1034" i="1"/>
  <c r="A1035" i="1"/>
  <c r="B1035" i="1"/>
  <c r="A1036" i="1"/>
  <c r="B1036" i="1"/>
  <c r="A1037" i="1"/>
  <c r="B1037" i="1"/>
  <c r="A1956" i="1"/>
  <c r="B1956" i="1"/>
  <c r="A1957" i="1"/>
  <c r="B1957" i="1"/>
  <c r="A1958" i="1"/>
  <c r="B1958" i="1"/>
  <c r="A1038" i="1"/>
  <c r="B1038" i="1"/>
  <c r="A1039" i="1"/>
  <c r="B1039" i="1"/>
  <c r="A1040" i="1"/>
  <c r="B1040" i="1"/>
  <c r="A1041" i="1"/>
  <c r="B1041" i="1"/>
  <c r="A1042" i="1"/>
  <c r="B1042" i="1"/>
  <c r="A1043" i="1"/>
  <c r="B1043" i="1"/>
  <c r="A1044" i="1"/>
  <c r="B1044" i="1"/>
  <c r="A1045" i="1"/>
  <c r="B1045" i="1"/>
  <c r="A1046" i="1"/>
  <c r="B1046" i="1"/>
  <c r="A1047" i="1"/>
  <c r="B1047" i="1"/>
  <c r="A1048" i="1"/>
  <c r="B1048" i="1"/>
  <c r="A1049" i="1"/>
  <c r="B1049" i="1"/>
  <c r="A1050" i="1"/>
  <c r="B1050" i="1"/>
  <c r="A1051" i="1"/>
  <c r="B1051" i="1"/>
  <c r="A1052" i="1"/>
  <c r="B1052" i="1"/>
  <c r="A1053" i="1"/>
  <c r="B1053" i="1"/>
  <c r="A1054" i="1"/>
  <c r="B1054" i="1"/>
  <c r="A1055" i="1"/>
  <c r="B1055" i="1"/>
  <c r="A1056" i="1"/>
  <c r="B1056" i="1"/>
  <c r="A1057" i="1"/>
  <c r="B1057" i="1"/>
  <c r="A1058" i="1"/>
  <c r="B1058" i="1"/>
  <c r="A1059" i="1"/>
  <c r="B1059" i="1"/>
  <c r="A1060" i="1"/>
  <c r="B1060" i="1"/>
  <c r="A1061" i="1"/>
  <c r="B1061" i="1"/>
  <c r="A1062" i="1"/>
  <c r="B1062" i="1"/>
  <c r="A1063" i="1"/>
  <c r="B1063" i="1"/>
  <c r="A1064" i="1"/>
  <c r="B1064" i="1"/>
  <c r="A1065" i="1"/>
  <c r="B1065" i="1"/>
  <c r="A1066" i="1"/>
  <c r="B1066" i="1"/>
  <c r="A1067" i="1"/>
  <c r="B1067" i="1"/>
  <c r="A1068" i="1"/>
  <c r="B1068" i="1"/>
  <c r="A1069" i="1"/>
  <c r="B1069" i="1"/>
  <c r="A1070" i="1"/>
  <c r="B1070" i="1"/>
  <c r="A1071" i="1"/>
  <c r="B1071" i="1"/>
  <c r="A1072" i="1"/>
  <c r="B1072" i="1"/>
  <c r="A1073" i="1"/>
  <c r="B1073" i="1"/>
  <c r="A1074" i="1"/>
  <c r="B1074" i="1"/>
  <c r="A1075" i="1"/>
  <c r="B1075" i="1"/>
  <c r="A1076" i="1"/>
  <c r="B1076" i="1"/>
  <c r="A1077" i="1"/>
  <c r="B1077" i="1"/>
  <c r="A1078" i="1"/>
  <c r="B1078" i="1"/>
  <c r="A1079" i="1"/>
  <c r="B1079" i="1"/>
  <c r="A1080" i="1"/>
  <c r="B1080" i="1"/>
  <c r="A1081" i="1"/>
  <c r="B1081" i="1"/>
  <c r="A1082" i="1"/>
  <c r="B1082" i="1"/>
  <c r="A1083" i="1"/>
  <c r="B1083" i="1"/>
  <c r="A1084" i="1"/>
  <c r="B1084" i="1"/>
  <c r="A1085" i="1"/>
  <c r="B1085" i="1"/>
  <c r="A1086" i="1"/>
  <c r="B1086" i="1"/>
  <c r="A1087" i="1"/>
  <c r="B1087" i="1"/>
  <c r="A1088" i="1"/>
  <c r="B1088" i="1"/>
  <c r="A1959" i="1"/>
  <c r="B1959" i="1"/>
  <c r="A1960" i="1"/>
  <c r="B1960" i="1"/>
  <c r="A1962" i="1"/>
  <c r="B1962" i="1"/>
  <c r="A1963" i="1"/>
  <c r="B1963" i="1"/>
  <c r="A1964" i="1"/>
  <c r="B1964" i="1"/>
  <c r="A1965" i="1"/>
  <c r="B1965" i="1"/>
  <c r="A1966" i="1"/>
  <c r="B1966" i="1"/>
  <c r="A1967" i="1"/>
  <c r="B1967" i="1"/>
  <c r="A1968" i="1"/>
  <c r="B1968" i="1"/>
  <c r="A1969" i="1"/>
  <c r="B1969" i="1"/>
  <c r="A1970" i="1"/>
  <c r="B1970" i="1"/>
  <c r="A1971" i="1"/>
  <c r="B1971" i="1"/>
  <c r="A1972" i="1"/>
  <c r="B1972" i="1"/>
  <c r="A1973" i="1"/>
  <c r="B1973" i="1"/>
  <c r="A1974" i="1"/>
  <c r="B1974" i="1"/>
  <c r="A1975" i="1"/>
  <c r="B1975" i="1"/>
  <c r="A1090" i="1"/>
  <c r="B1090" i="1"/>
  <c r="A1091" i="1"/>
  <c r="B1091" i="1"/>
  <c r="A1092" i="1"/>
  <c r="B1092" i="1"/>
  <c r="A1093" i="1"/>
  <c r="B1093" i="1"/>
  <c r="A1094" i="1"/>
  <c r="B1094" i="1"/>
  <c r="A1095" i="1"/>
  <c r="B1095" i="1"/>
  <c r="A1096" i="1"/>
  <c r="B1096" i="1"/>
  <c r="A1097" i="1"/>
  <c r="B1097" i="1"/>
  <c r="A1098" i="1"/>
  <c r="B1098" i="1"/>
  <c r="A1099" i="1"/>
  <c r="B1099" i="1"/>
  <c r="A1100" i="1"/>
  <c r="B1100" i="1"/>
  <c r="A1101" i="1"/>
  <c r="B1101" i="1"/>
  <c r="A1102" i="1"/>
  <c r="B1102" i="1"/>
  <c r="A1103" i="1"/>
  <c r="B1103" i="1"/>
  <c r="A1104" i="1"/>
  <c r="B1104" i="1"/>
  <c r="A1105" i="1"/>
  <c r="B1105" i="1"/>
  <c r="A1106" i="1"/>
  <c r="B1106" i="1"/>
  <c r="A1107" i="1"/>
  <c r="B1107" i="1"/>
  <c r="A1109" i="1"/>
  <c r="B1109" i="1"/>
  <c r="A1110" i="1"/>
  <c r="B1110" i="1"/>
  <c r="A1111" i="1"/>
  <c r="B1111" i="1"/>
  <c r="A1112" i="1"/>
  <c r="B1112" i="1"/>
  <c r="A1113" i="1"/>
  <c r="B1113" i="1"/>
  <c r="A1114" i="1"/>
  <c r="B1114" i="1"/>
  <c r="A1115" i="1"/>
  <c r="B1115" i="1"/>
  <c r="A1116" i="1"/>
  <c r="B1116" i="1"/>
  <c r="A1117" i="1"/>
  <c r="B1117" i="1"/>
  <c r="A1118" i="1"/>
  <c r="B1118" i="1"/>
  <c r="A1119" i="1"/>
  <c r="B1119" i="1"/>
  <c r="A1120" i="1"/>
  <c r="B1120" i="1"/>
  <c r="A1121" i="1"/>
  <c r="B1121" i="1"/>
  <c r="A1122" i="1"/>
  <c r="B1122" i="1"/>
  <c r="A1123" i="1"/>
  <c r="B1123" i="1"/>
  <c r="A1124" i="1"/>
  <c r="B1124" i="1"/>
  <c r="A1125" i="1"/>
  <c r="B1125" i="1"/>
  <c r="A1126" i="1"/>
  <c r="B1126" i="1"/>
  <c r="A1127" i="1"/>
  <c r="B1127" i="1"/>
  <c r="A1128" i="1"/>
  <c r="B1128" i="1"/>
  <c r="A1129" i="1"/>
  <c r="B1129" i="1"/>
  <c r="A1130" i="1"/>
  <c r="B1130" i="1"/>
  <c r="A1131" i="1"/>
  <c r="B1131" i="1"/>
  <c r="A1132" i="1"/>
  <c r="B1132" i="1"/>
  <c r="A1133" i="1"/>
  <c r="B1133" i="1"/>
  <c r="A1134" i="1"/>
  <c r="B1134" i="1"/>
  <c r="A1135" i="1"/>
  <c r="B1135" i="1"/>
  <c r="A1136" i="1"/>
  <c r="B1136" i="1"/>
  <c r="A1137" i="1"/>
  <c r="B1137" i="1"/>
  <c r="A1138" i="1"/>
  <c r="B1138" i="1"/>
  <c r="A1139" i="1"/>
  <c r="B1139" i="1"/>
  <c r="A1140" i="1"/>
  <c r="B1140" i="1"/>
  <c r="A1141" i="1"/>
  <c r="B1141" i="1"/>
  <c r="A1142" i="1"/>
  <c r="B1142" i="1"/>
  <c r="A1143" i="1"/>
  <c r="B1143" i="1"/>
  <c r="A1144" i="1"/>
  <c r="B1144" i="1"/>
  <c r="A1145" i="1"/>
  <c r="B1145" i="1"/>
  <c r="A1146" i="1"/>
  <c r="B1146" i="1"/>
  <c r="A1147" i="1"/>
  <c r="B1147" i="1"/>
  <c r="A1148" i="1"/>
  <c r="B1148" i="1"/>
  <c r="A1149" i="1"/>
  <c r="B1149" i="1"/>
  <c r="A1150" i="1"/>
  <c r="B1150" i="1"/>
  <c r="A1151" i="1"/>
  <c r="B1151" i="1"/>
  <c r="A1152" i="1"/>
  <c r="B1152" i="1"/>
  <c r="A1153" i="1"/>
  <c r="B1153" i="1"/>
  <c r="A1154" i="1"/>
  <c r="B1154" i="1"/>
  <c r="A1155" i="1"/>
  <c r="B1155" i="1"/>
  <c r="A1156" i="1"/>
  <c r="B1156" i="1"/>
  <c r="A1157" i="1"/>
  <c r="B1157" i="1"/>
  <c r="A1158" i="1"/>
  <c r="B1158" i="1"/>
  <c r="A1159" i="1"/>
  <c r="B1159" i="1"/>
  <c r="A1160" i="1"/>
  <c r="B1160" i="1"/>
  <c r="A1161" i="1"/>
  <c r="B1161" i="1"/>
  <c r="A1162" i="1"/>
  <c r="B1162" i="1"/>
  <c r="A1163" i="1"/>
  <c r="B1163" i="1"/>
  <c r="A1164" i="1"/>
  <c r="B1164" i="1"/>
  <c r="A1165" i="1"/>
  <c r="B1165" i="1"/>
  <c r="A1166" i="1"/>
  <c r="B1166" i="1"/>
  <c r="A1167" i="1"/>
  <c r="B1167" i="1"/>
  <c r="A1168" i="1"/>
  <c r="B1168" i="1"/>
  <c r="A1169" i="1"/>
  <c r="B1169" i="1"/>
  <c r="A1170" i="1"/>
  <c r="B1170" i="1"/>
  <c r="A1171" i="1"/>
  <c r="B1171" i="1"/>
  <c r="A1172" i="1"/>
  <c r="B1172" i="1"/>
  <c r="A1173" i="1"/>
  <c r="B1173" i="1"/>
  <c r="A1174" i="1"/>
  <c r="B1174" i="1"/>
  <c r="A1175" i="1"/>
  <c r="B1175" i="1"/>
  <c r="A1176" i="1"/>
  <c r="B1176" i="1"/>
  <c r="A1177" i="1"/>
  <c r="B1177" i="1"/>
  <c r="A1178" i="1"/>
  <c r="B1178" i="1"/>
  <c r="A1179" i="1"/>
  <c r="B1179" i="1"/>
  <c r="A1180" i="1"/>
  <c r="B1180" i="1"/>
  <c r="A1181" i="1"/>
  <c r="B1181" i="1"/>
  <c r="A1182" i="1"/>
  <c r="B1182" i="1"/>
  <c r="A1183" i="1"/>
  <c r="B1183" i="1"/>
  <c r="A1184" i="1"/>
  <c r="B1184" i="1"/>
  <c r="A1185" i="1"/>
  <c r="B1185" i="1"/>
  <c r="A1186" i="1"/>
  <c r="B1186" i="1"/>
  <c r="A1187" i="1"/>
  <c r="B1187" i="1"/>
  <c r="A1188" i="1"/>
  <c r="B1188" i="1"/>
  <c r="A1189" i="1"/>
  <c r="B1189" i="1"/>
  <c r="A1190" i="1"/>
  <c r="B1190" i="1"/>
  <c r="A1191" i="1"/>
  <c r="B1191" i="1"/>
  <c r="A1192" i="1"/>
  <c r="B1192" i="1"/>
  <c r="A1193" i="1"/>
  <c r="B1193" i="1"/>
  <c r="A1194" i="1"/>
  <c r="B1194" i="1"/>
  <c r="A1195" i="1"/>
  <c r="B1195" i="1"/>
  <c r="A1196" i="1"/>
  <c r="B1196" i="1"/>
  <c r="A1197" i="1"/>
  <c r="B1197" i="1"/>
  <c r="A1198" i="1"/>
  <c r="B1198" i="1"/>
  <c r="A1199" i="1"/>
  <c r="B1199" i="1"/>
  <c r="A1200" i="1"/>
  <c r="B1200" i="1"/>
  <c r="A1201" i="1"/>
  <c r="B1201" i="1"/>
  <c r="A1202" i="1"/>
  <c r="B1202" i="1"/>
  <c r="A1203" i="1"/>
  <c r="B1203" i="1"/>
  <c r="A1204" i="1"/>
  <c r="B1204" i="1"/>
  <c r="A1205" i="1"/>
  <c r="B1205" i="1"/>
  <c r="A1206" i="1"/>
  <c r="B1206" i="1"/>
  <c r="A1207" i="1"/>
  <c r="B1207" i="1"/>
  <c r="A1208" i="1"/>
  <c r="B1208" i="1"/>
  <c r="A1209" i="1"/>
  <c r="B1209" i="1"/>
  <c r="A1210" i="1"/>
  <c r="B1210" i="1"/>
  <c r="A1211" i="1"/>
  <c r="B1211" i="1"/>
  <c r="A1212" i="1"/>
  <c r="B1212" i="1"/>
  <c r="A1213" i="1"/>
  <c r="B1213" i="1"/>
  <c r="A1214" i="1"/>
  <c r="B1214" i="1"/>
  <c r="A1215" i="1"/>
  <c r="B1215" i="1"/>
  <c r="A1216" i="1"/>
  <c r="B1216" i="1"/>
  <c r="A1217" i="1"/>
  <c r="B1217" i="1"/>
  <c r="A1218" i="1"/>
  <c r="B1218" i="1"/>
  <c r="A1219" i="1"/>
  <c r="B1219" i="1"/>
  <c r="A1220" i="1"/>
  <c r="B1220" i="1"/>
  <c r="A1221" i="1"/>
  <c r="B1221" i="1"/>
  <c r="A1222" i="1"/>
  <c r="B1222" i="1"/>
  <c r="A1223" i="1"/>
  <c r="B1223" i="1"/>
  <c r="A1224" i="1"/>
  <c r="B1224" i="1"/>
  <c r="A1226" i="1"/>
  <c r="B1226" i="1"/>
  <c r="A1227" i="1"/>
  <c r="B1227" i="1"/>
  <c r="A1228" i="1"/>
  <c r="B1228" i="1"/>
  <c r="A1229" i="1"/>
  <c r="B1229" i="1"/>
  <c r="A1976" i="1"/>
  <c r="B1976" i="1"/>
  <c r="A1977" i="1"/>
  <c r="B1977" i="1"/>
  <c r="A1978" i="1"/>
  <c r="B1978" i="1"/>
  <c r="A1979" i="1"/>
  <c r="B1979" i="1"/>
  <c r="A1980" i="1"/>
  <c r="B1980" i="1"/>
  <c r="A1981" i="1"/>
  <c r="B1981" i="1"/>
  <c r="A1982" i="1"/>
  <c r="B1982" i="1"/>
  <c r="A1983" i="1"/>
  <c r="B1983" i="1"/>
  <c r="A1984" i="1"/>
  <c r="B1984" i="1"/>
  <c r="A1985" i="1"/>
  <c r="B1985" i="1"/>
  <c r="A1986" i="1"/>
  <c r="B1986" i="1"/>
  <c r="A1987" i="1"/>
  <c r="B1987" i="1"/>
  <c r="A1988" i="1"/>
  <c r="B1988" i="1"/>
  <c r="A1989" i="1"/>
  <c r="B1989" i="1"/>
  <c r="A1990" i="1"/>
  <c r="B1990" i="1"/>
  <c r="A1991" i="1"/>
  <c r="B1991" i="1"/>
  <c r="A1992" i="1"/>
  <c r="B1992" i="1"/>
  <c r="A1993" i="1"/>
  <c r="B1993" i="1"/>
  <c r="A1994" i="1"/>
  <c r="B1994" i="1"/>
  <c r="A1995" i="1"/>
  <c r="B1995" i="1"/>
  <c r="A1996" i="1"/>
  <c r="B1996" i="1"/>
  <c r="A1997" i="1"/>
  <c r="B1997" i="1"/>
  <c r="A1998" i="1"/>
  <c r="B1998" i="1"/>
  <c r="A1999" i="1"/>
  <c r="B1999" i="1"/>
  <c r="A1230" i="1"/>
  <c r="B1230" i="1"/>
  <c r="A1235" i="1"/>
  <c r="B1235" i="1"/>
  <c r="A1236" i="1"/>
  <c r="B1236" i="1"/>
  <c r="A1237" i="1"/>
  <c r="B1237" i="1"/>
  <c r="A1238" i="1"/>
  <c r="B1238" i="1"/>
  <c r="A1239" i="1"/>
  <c r="B1239" i="1"/>
  <c r="A1240" i="1"/>
  <c r="B1240" i="1"/>
  <c r="A1241" i="1"/>
  <c r="B1241" i="1"/>
  <c r="A1242" i="1"/>
  <c r="B1242" i="1"/>
  <c r="A1243" i="1"/>
  <c r="B1243" i="1"/>
  <c r="A1244" i="1"/>
  <c r="B1244" i="1"/>
  <c r="A1245" i="1"/>
  <c r="B1245" i="1"/>
  <c r="A1246" i="1"/>
  <c r="B1246" i="1"/>
  <c r="A1247" i="1"/>
  <c r="B1247" i="1"/>
  <c r="A1248" i="1"/>
  <c r="B1248" i="1"/>
  <c r="A1249" i="1"/>
  <c r="B1249" i="1"/>
  <c r="A1250" i="1"/>
  <c r="B1250" i="1"/>
  <c r="A1251" i="1"/>
  <c r="B1251" i="1"/>
  <c r="A1252" i="1"/>
  <c r="B1252" i="1"/>
  <c r="A1253" i="1"/>
  <c r="B1253" i="1"/>
  <c r="A1254" i="1"/>
  <c r="B1254" i="1"/>
  <c r="A1255" i="1"/>
  <c r="B1255" i="1"/>
  <c r="A1256" i="1"/>
  <c r="B1256" i="1"/>
  <c r="A1257" i="1"/>
  <c r="B1257" i="1"/>
  <c r="A1258" i="1"/>
  <c r="B1258" i="1"/>
  <c r="A1259" i="1"/>
  <c r="B1259" i="1"/>
  <c r="A1260" i="1"/>
  <c r="B1260" i="1"/>
  <c r="A1261" i="1"/>
  <c r="B1261" i="1"/>
  <c r="A1262" i="1"/>
  <c r="B1262" i="1"/>
  <c r="A1263" i="1"/>
  <c r="B1263" i="1"/>
  <c r="A1264" i="1"/>
  <c r="B1264" i="1"/>
  <c r="A1265" i="1"/>
  <c r="B1265" i="1"/>
  <c r="A1266" i="1"/>
  <c r="B1266" i="1"/>
  <c r="A1267" i="1"/>
  <c r="B1267" i="1"/>
  <c r="A1268" i="1"/>
  <c r="B1268" i="1"/>
  <c r="A1269" i="1"/>
  <c r="B1269" i="1"/>
  <c r="A1270" i="1"/>
  <c r="B1270" i="1"/>
  <c r="A1271" i="1"/>
  <c r="B1271" i="1"/>
  <c r="A1273" i="1"/>
  <c r="B1273" i="1"/>
  <c r="A1274" i="1"/>
  <c r="B1274" i="1"/>
  <c r="A1275" i="1"/>
  <c r="B1275" i="1"/>
  <c r="A1276" i="1"/>
  <c r="B1276" i="1"/>
  <c r="A1277" i="1"/>
  <c r="B1277" i="1"/>
  <c r="A1278" i="1"/>
  <c r="B1278" i="1"/>
  <c r="A1279" i="1"/>
  <c r="B1279" i="1"/>
  <c r="A1280" i="1"/>
  <c r="B1280" i="1"/>
  <c r="A1281" i="1"/>
  <c r="B1281" i="1"/>
  <c r="A1282" i="1"/>
  <c r="B1282" i="1"/>
  <c r="A1283" i="1"/>
  <c r="B1283" i="1"/>
  <c r="A1284" i="1"/>
  <c r="B1284" i="1"/>
  <c r="A1285" i="1"/>
  <c r="B1285" i="1"/>
  <c r="A1286" i="1"/>
  <c r="B1286" i="1"/>
  <c r="A1287" i="1"/>
  <c r="B1287" i="1"/>
  <c r="A1288" i="1"/>
  <c r="B1288" i="1"/>
  <c r="A1289" i="1"/>
  <c r="B1289" i="1"/>
  <c r="A1290" i="1"/>
  <c r="B1290" i="1"/>
  <c r="A1291" i="1"/>
  <c r="B1291" i="1"/>
  <c r="A1292" i="1"/>
  <c r="B1292" i="1"/>
  <c r="A1293" i="1"/>
  <c r="B1293" i="1"/>
  <c r="A1294" i="1"/>
  <c r="B1294" i="1"/>
  <c r="A1295" i="1"/>
  <c r="B1295" i="1"/>
  <c r="A1296" i="1"/>
  <c r="B1296" i="1"/>
  <c r="A1297" i="1"/>
  <c r="B1297" i="1"/>
  <c r="A1298" i="1"/>
  <c r="B1298" i="1"/>
  <c r="A1299" i="1"/>
  <c r="B1299" i="1"/>
  <c r="A1300" i="1"/>
  <c r="B1300" i="1"/>
  <c r="A1301" i="1"/>
  <c r="B1301" i="1"/>
  <c r="A1302" i="1"/>
  <c r="B1302" i="1"/>
  <c r="A1303" i="1"/>
  <c r="B1303" i="1"/>
  <c r="A1304" i="1"/>
  <c r="B1304" i="1"/>
  <c r="A1305" i="1"/>
  <c r="B1305" i="1"/>
  <c r="A1306" i="1"/>
  <c r="B1306" i="1"/>
  <c r="A1307" i="1"/>
  <c r="B1307" i="1"/>
  <c r="A1308" i="1"/>
  <c r="B1308" i="1"/>
  <c r="A1309" i="1"/>
  <c r="B1309" i="1"/>
  <c r="A1310" i="1"/>
  <c r="B1310" i="1"/>
  <c r="A1311" i="1"/>
  <c r="B1311" i="1"/>
  <c r="A1312" i="1"/>
  <c r="B1312" i="1"/>
  <c r="A1313" i="1"/>
  <c r="B1313" i="1"/>
  <c r="A1314" i="1"/>
  <c r="B1314" i="1"/>
  <c r="A1315" i="1"/>
  <c r="B1315" i="1"/>
  <c r="A1316" i="1"/>
  <c r="B1316" i="1"/>
  <c r="A1317" i="1"/>
  <c r="B1317" i="1"/>
  <c r="A1318" i="1"/>
  <c r="B1318" i="1"/>
  <c r="A1319" i="1"/>
  <c r="B1319" i="1"/>
  <c r="A1320" i="1"/>
  <c r="B1320" i="1"/>
  <c r="A1321" i="1"/>
  <c r="B1321" i="1"/>
  <c r="A1322" i="1"/>
  <c r="B1322" i="1"/>
  <c r="A1323" i="1"/>
  <c r="B1323" i="1"/>
  <c r="A1324" i="1"/>
  <c r="B1324" i="1"/>
  <c r="A1325" i="1"/>
  <c r="B1325" i="1"/>
  <c r="A1326" i="1"/>
  <c r="B1326" i="1"/>
  <c r="A1327" i="1"/>
  <c r="B1327" i="1"/>
  <c r="A2000" i="1"/>
  <c r="B2000" i="1"/>
  <c r="A2001" i="1"/>
  <c r="B2001" i="1"/>
  <c r="A2002" i="1"/>
  <c r="B2002" i="1"/>
  <c r="A2003" i="1"/>
  <c r="B2003" i="1"/>
  <c r="A2004" i="1"/>
  <c r="B2004" i="1"/>
  <c r="A2005" i="1"/>
  <c r="B2005" i="1"/>
  <c r="A2006" i="1"/>
  <c r="B2006" i="1"/>
  <c r="A2007" i="1"/>
  <c r="B2007" i="1"/>
  <c r="A2008" i="1"/>
  <c r="B2008" i="1"/>
  <c r="A2009" i="1"/>
  <c r="B2009" i="1"/>
  <c r="A2010" i="1"/>
  <c r="B2010" i="1"/>
  <c r="A2011" i="1"/>
  <c r="B2011" i="1"/>
  <c r="A2012" i="1"/>
  <c r="B2012" i="1"/>
  <c r="A2013" i="1"/>
  <c r="B2013" i="1"/>
  <c r="A2014" i="1"/>
  <c r="B2014" i="1"/>
  <c r="A2015" i="1"/>
  <c r="B2015" i="1"/>
  <c r="A2016" i="1"/>
  <c r="B2016" i="1"/>
  <c r="A2017" i="1"/>
  <c r="B2017" i="1"/>
  <c r="A2018" i="1"/>
  <c r="B2018" i="1"/>
  <c r="A2019" i="1"/>
  <c r="B2019" i="1"/>
  <c r="A2020" i="1"/>
  <c r="B2020" i="1"/>
  <c r="A2021" i="1"/>
  <c r="B2021" i="1"/>
  <c r="A2022" i="1"/>
  <c r="B2022" i="1"/>
  <c r="A2023" i="1"/>
  <c r="B2023" i="1"/>
  <c r="A1328" i="1"/>
  <c r="B1328" i="1"/>
  <c r="A1329" i="1"/>
  <c r="B1329" i="1"/>
  <c r="A1330" i="1"/>
  <c r="B1330" i="1"/>
  <c r="A1331" i="1"/>
  <c r="B1331" i="1"/>
  <c r="A1332" i="1"/>
  <c r="B1332" i="1"/>
  <c r="A1333" i="1"/>
  <c r="B1333" i="1"/>
  <c r="A1334" i="1"/>
  <c r="B1334" i="1"/>
  <c r="A1335" i="1"/>
  <c r="B1335" i="1"/>
  <c r="A1336" i="1"/>
  <c r="B1336" i="1"/>
  <c r="A1337" i="1"/>
  <c r="B1337" i="1"/>
  <c r="A1338" i="1"/>
  <c r="B1338" i="1"/>
  <c r="A1339" i="1"/>
  <c r="B1339" i="1"/>
  <c r="A1340" i="1"/>
  <c r="B1340" i="1"/>
  <c r="A1341" i="1"/>
  <c r="B1341" i="1"/>
  <c r="A1342" i="1"/>
  <c r="B1342" i="1"/>
  <c r="A1343" i="1"/>
  <c r="B1343" i="1"/>
  <c r="A1344" i="1"/>
  <c r="B1344" i="1"/>
  <c r="A1345" i="1"/>
  <c r="B1345" i="1"/>
  <c r="A1346" i="1"/>
  <c r="B1346" i="1"/>
  <c r="A1347" i="1"/>
  <c r="B1347" i="1"/>
  <c r="A1348" i="1"/>
  <c r="B1348" i="1"/>
  <c r="A1349" i="1"/>
  <c r="B1349" i="1"/>
  <c r="A1350" i="1"/>
  <c r="B1350" i="1"/>
  <c r="A1351" i="1"/>
  <c r="B1351" i="1"/>
  <c r="A1352" i="1"/>
  <c r="B1352" i="1"/>
  <c r="A1353" i="1"/>
  <c r="B1353" i="1"/>
  <c r="A1354" i="1"/>
  <c r="B1354" i="1"/>
  <c r="A1355" i="1"/>
  <c r="B1355" i="1"/>
  <c r="A1356" i="1"/>
  <c r="B1356" i="1"/>
  <c r="A1357" i="1"/>
  <c r="B1357" i="1"/>
  <c r="A1358" i="1"/>
  <c r="B1358" i="1"/>
  <c r="A1359" i="1"/>
  <c r="B1359" i="1"/>
  <c r="A1360" i="1"/>
  <c r="B1360" i="1"/>
  <c r="A1361" i="1"/>
  <c r="B1361" i="1"/>
  <c r="A1362" i="1"/>
  <c r="B1362" i="1"/>
  <c r="A1363" i="1"/>
  <c r="B1363" i="1"/>
  <c r="A1364" i="1"/>
  <c r="B1364" i="1"/>
  <c r="A1365" i="1"/>
  <c r="B1365" i="1"/>
  <c r="A1366" i="1"/>
  <c r="B1366" i="1"/>
  <c r="A1367" i="1"/>
  <c r="B1367" i="1"/>
  <c r="A1368" i="1"/>
  <c r="B1368" i="1"/>
  <c r="A1369" i="1"/>
  <c r="B1369" i="1"/>
  <c r="A1370" i="1"/>
  <c r="B1370" i="1"/>
  <c r="A1371" i="1"/>
  <c r="B1371" i="1"/>
  <c r="A1372" i="1"/>
  <c r="B1372" i="1"/>
  <c r="A1373" i="1"/>
  <c r="B1373" i="1"/>
  <c r="A1374" i="1"/>
  <c r="B1374" i="1"/>
  <c r="A1375" i="1"/>
  <c r="B1375" i="1"/>
  <c r="A1376" i="1"/>
  <c r="B1376" i="1"/>
  <c r="A1377" i="1"/>
  <c r="B1377" i="1"/>
  <c r="A1378" i="1"/>
  <c r="B1378" i="1"/>
  <c r="A1379" i="1"/>
  <c r="B1379" i="1"/>
  <c r="A1380" i="1"/>
  <c r="B1380" i="1"/>
  <c r="A1381" i="1"/>
  <c r="B1381" i="1"/>
  <c r="A1382" i="1"/>
  <c r="B1382" i="1"/>
  <c r="A1383" i="1"/>
  <c r="B1383" i="1"/>
  <c r="A1384" i="1"/>
  <c r="B1384" i="1"/>
  <c r="A1385" i="1"/>
  <c r="B1385" i="1"/>
  <c r="A1386" i="1"/>
  <c r="B1386" i="1"/>
  <c r="A1387" i="1"/>
  <c r="B1387" i="1"/>
  <c r="A1388" i="1"/>
  <c r="B1388" i="1"/>
  <c r="A1389" i="1"/>
  <c r="B1389" i="1"/>
  <c r="A1390" i="1"/>
  <c r="B1390" i="1"/>
  <c r="A1391" i="1"/>
  <c r="B1391" i="1"/>
  <c r="A1392" i="1"/>
  <c r="B1392" i="1"/>
  <c r="A1393" i="1"/>
  <c r="B1393" i="1"/>
  <c r="A1394" i="1"/>
  <c r="B1394" i="1"/>
  <c r="A1395" i="1"/>
  <c r="B1395" i="1"/>
  <c r="A1396" i="1"/>
  <c r="B1396" i="1"/>
  <c r="A1397" i="1"/>
  <c r="B1397" i="1"/>
  <c r="A1398" i="1"/>
  <c r="B1398" i="1"/>
  <c r="A1399" i="1"/>
  <c r="B1399" i="1"/>
  <c r="A1400" i="1"/>
  <c r="B1400" i="1"/>
  <c r="A1401" i="1"/>
  <c r="B1401" i="1"/>
  <c r="A1402" i="1"/>
  <c r="B1402" i="1"/>
  <c r="A1403" i="1"/>
  <c r="B1403" i="1"/>
  <c r="A2024" i="1"/>
  <c r="B2024" i="1"/>
  <c r="A1404" i="1"/>
  <c r="B1404" i="1"/>
  <c r="A1405" i="1"/>
  <c r="B1405" i="1"/>
  <c r="A1406" i="1"/>
  <c r="B1406" i="1"/>
  <c r="A1407" i="1"/>
  <c r="B1407" i="1"/>
  <c r="A1408" i="1"/>
  <c r="B1408" i="1"/>
  <c r="A1409" i="1"/>
  <c r="B1409" i="1"/>
  <c r="A1410" i="1"/>
  <c r="B1410" i="1"/>
  <c r="A1411" i="1"/>
  <c r="B1411" i="1"/>
  <c r="A1412" i="1"/>
  <c r="B1412" i="1"/>
  <c r="A1413" i="1"/>
  <c r="B1413" i="1"/>
  <c r="A1414" i="1"/>
  <c r="B1414" i="1"/>
  <c r="A1415" i="1"/>
  <c r="B1415" i="1"/>
  <c r="A1416" i="1"/>
  <c r="B1416" i="1"/>
  <c r="A1417" i="1"/>
  <c r="B1417" i="1"/>
  <c r="A1418" i="1"/>
  <c r="B1418" i="1"/>
  <c r="A1419" i="1"/>
  <c r="B1419" i="1"/>
  <c r="A1420" i="1"/>
  <c r="B1420" i="1"/>
  <c r="A1421" i="1"/>
  <c r="B1421" i="1"/>
  <c r="A1422" i="1"/>
  <c r="B1422" i="1"/>
  <c r="A1423" i="1"/>
  <c r="B1423" i="1"/>
  <c r="A1424" i="1"/>
  <c r="B1424" i="1"/>
  <c r="A1425" i="1"/>
  <c r="B1425" i="1"/>
  <c r="A1426" i="1"/>
  <c r="B1426" i="1"/>
  <c r="A1427" i="1"/>
  <c r="B1427" i="1"/>
  <c r="A1428" i="1"/>
  <c r="B1428" i="1"/>
  <c r="A1429" i="1"/>
  <c r="B1429" i="1"/>
  <c r="A1430" i="1"/>
  <c r="B1430" i="1"/>
  <c r="A1431" i="1"/>
  <c r="B1431" i="1"/>
  <c r="A1432" i="1"/>
  <c r="B1432" i="1"/>
  <c r="A1433" i="1"/>
  <c r="B1433" i="1"/>
  <c r="A1434" i="1"/>
  <c r="B1434" i="1"/>
  <c r="A1435" i="1"/>
  <c r="B1435" i="1"/>
  <c r="A1436" i="1"/>
  <c r="B1436" i="1"/>
  <c r="A1437" i="1"/>
  <c r="B1437" i="1"/>
  <c r="A1438" i="1"/>
  <c r="B1438" i="1"/>
  <c r="A1439" i="1"/>
  <c r="B1439" i="1"/>
  <c r="A1440" i="1"/>
  <c r="B1440" i="1"/>
  <c r="A1441" i="1"/>
  <c r="B1441" i="1"/>
  <c r="A1442" i="1"/>
  <c r="B1442" i="1"/>
  <c r="A1443" i="1"/>
  <c r="B1443" i="1"/>
  <c r="A1444" i="1"/>
  <c r="B1444" i="1"/>
  <c r="A1445" i="1"/>
  <c r="B1445" i="1"/>
  <c r="A1446" i="1"/>
  <c r="B1446" i="1"/>
  <c r="A1447" i="1"/>
  <c r="B1447" i="1"/>
  <c r="A1448" i="1"/>
  <c r="B1448" i="1"/>
  <c r="A1449" i="1"/>
  <c r="B1449" i="1"/>
  <c r="A1450" i="1"/>
  <c r="B1450" i="1"/>
  <c r="A1451" i="1"/>
  <c r="B1451" i="1"/>
  <c r="A1452" i="1"/>
  <c r="B1452" i="1"/>
  <c r="A1453" i="1"/>
  <c r="B1453" i="1"/>
  <c r="A1454" i="1"/>
  <c r="B1454" i="1"/>
  <c r="A1455" i="1"/>
  <c r="B1455" i="1"/>
  <c r="A1456" i="1"/>
  <c r="B1456" i="1"/>
  <c r="A1457" i="1"/>
  <c r="B1457" i="1"/>
  <c r="A1458" i="1"/>
  <c r="B1458" i="1"/>
  <c r="A1459" i="1"/>
  <c r="B1459" i="1"/>
  <c r="A1460" i="1"/>
  <c r="B1460" i="1"/>
  <c r="A1461" i="1"/>
  <c r="B1461" i="1"/>
  <c r="A1462" i="1"/>
  <c r="B1462" i="1"/>
  <c r="A1463" i="1"/>
  <c r="B1463" i="1"/>
  <c r="A1464" i="1"/>
  <c r="B1464" i="1"/>
  <c r="A1465" i="1"/>
  <c r="B1465" i="1"/>
  <c r="A1466" i="1"/>
  <c r="B1466" i="1"/>
  <c r="A1467" i="1"/>
  <c r="B1467" i="1"/>
  <c r="A1468" i="1"/>
  <c r="B1468" i="1"/>
  <c r="A1469" i="1"/>
  <c r="B1469" i="1"/>
  <c r="A1470" i="1"/>
  <c r="B1470" i="1"/>
  <c r="A1471" i="1"/>
  <c r="B1471" i="1"/>
  <c r="A1472" i="1"/>
  <c r="B1472" i="1"/>
  <c r="A1473" i="1"/>
  <c r="B1473" i="1"/>
  <c r="A1474" i="1"/>
  <c r="B1474" i="1"/>
  <c r="A1475" i="1"/>
  <c r="B1475" i="1"/>
  <c r="A1476" i="1"/>
  <c r="B1476" i="1"/>
  <c r="A1477" i="1"/>
  <c r="B1477" i="1"/>
  <c r="A1478" i="1"/>
  <c r="B1478" i="1"/>
  <c r="A1479" i="1"/>
  <c r="B1479" i="1"/>
  <c r="A1480" i="1"/>
  <c r="B1480" i="1"/>
  <c r="A1481" i="1"/>
  <c r="B1481" i="1"/>
  <c r="A1482" i="1"/>
  <c r="B1482" i="1"/>
  <c r="A1483" i="1"/>
  <c r="B1483" i="1"/>
  <c r="A1484" i="1"/>
  <c r="B1484" i="1"/>
  <c r="A1485" i="1"/>
  <c r="B1485" i="1"/>
  <c r="A1486" i="1"/>
  <c r="B1486" i="1"/>
  <c r="A1487" i="1"/>
  <c r="B1487" i="1"/>
  <c r="A1488" i="1"/>
  <c r="B1488" i="1"/>
  <c r="A1489" i="1"/>
  <c r="B1489" i="1"/>
  <c r="A1490" i="1"/>
  <c r="B1490" i="1"/>
  <c r="A1491" i="1"/>
  <c r="B1491" i="1"/>
  <c r="A1492" i="1"/>
  <c r="B1492" i="1"/>
  <c r="A1493" i="1"/>
  <c r="B1493" i="1"/>
  <c r="A1494" i="1"/>
  <c r="B1494" i="1"/>
  <c r="A1495" i="1"/>
  <c r="B1495" i="1"/>
  <c r="A1496" i="1"/>
  <c r="B1496" i="1"/>
  <c r="A1497" i="1"/>
  <c r="B1497" i="1"/>
  <c r="A1498" i="1"/>
  <c r="B1498" i="1"/>
  <c r="A1499" i="1"/>
  <c r="B1499" i="1"/>
  <c r="A1500" i="1"/>
  <c r="B1500" i="1"/>
  <c r="A1501" i="1"/>
  <c r="B1501" i="1"/>
  <c r="A1502" i="1"/>
  <c r="B1502" i="1"/>
  <c r="A1503" i="1"/>
  <c r="B1503" i="1"/>
  <c r="A1504" i="1"/>
  <c r="B1504" i="1"/>
  <c r="A1505" i="1"/>
  <c r="B1505" i="1"/>
  <c r="A2025" i="1"/>
  <c r="B2025" i="1"/>
  <c r="A2026" i="1"/>
  <c r="B2026" i="1"/>
  <c r="A2027" i="1"/>
  <c r="B2027" i="1"/>
  <c r="A2028" i="1"/>
  <c r="B2028" i="1"/>
  <c r="A1506" i="1"/>
  <c r="B1506" i="1"/>
  <c r="A1507" i="1"/>
  <c r="B1507" i="1"/>
  <c r="A1508" i="1"/>
  <c r="B1508" i="1"/>
  <c r="A1509" i="1"/>
  <c r="B1509" i="1"/>
  <c r="A1510" i="1"/>
  <c r="B1510" i="1"/>
  <c r="A1511" i="1"/>
  <c r="B1511" i="1"/>
  <c r="A1512" i="1"/>
  <c r="B1512" i="1"/>
  <c r="A1513" i="1"/>
  <c r="B1513" i="1"/>
  <c r="A1514" i="1"/>
  <c r="B1514" i="1"/>
  <c r="A1515" i="1"/>
  <c r="B1515" i="1"/>
  <c r="A1516" i="1"/>
  <c r="B1516" i="1"/>
  <c r="A1517" i="1"/>
  <c r="B1517" i="1"/>
  <c r="A1518" i="1"/>
  <c r="B1518" i="1"/>
  <c r="A1519" i="1"/>
  <c r="B1519" i="1"/>
  <c r="A1520" i="1"/>
  <c r="B1520" i="1"/>
  <c r="A1521" i="1"/>
  <c r="B1521" i="1"/>
  <c r="A1522" i="1"/>
  <c r="B1522" i="1"/>
  <c r="A1523" i="1"/>
  <c r="B1523" i="1"/>
  <c r="A1524" i="1"/>
  <c r="B1524" i="1"/>
  <c r="A1525" i="1"/>
  <c r="B1525" i="1"/>
  <c r="A1526" i="1"/>
  <c r="B1526" i="1"/>
  <c r="A1527" i="1"/>
  <c r="B1527" i="1"/>
  <c r="A1528" i="1"/>
  <c r="B1528" i="1"/>
  <c r="A1529" i="1"/>
  <c r="B1529" i="1"/>
  <c r="A1530" i="1"/>
  <c r="B1530" i="1"/>
  <c r="A1531" i="1"/>
  <c r="B1531" i="1"/>
  <c r="A1532" i="1"/>
  <c r="B1532" i="1"/>
  <c r="A1533" i="1"/>
  <c r="B1533" i="1"/>
  <c r="A1534" i="1"/>
  <c r="B1534" i="1"/>
  <c r="A1535" i="1"/>
  <c r="B1535" i="1"/>
  <c r="A1536" i="1"/>
  <c r="B1536" i="1"/>
  <c r="A1537" i="1"/>
  <c r="B1537" i="1"/>
  <c r="A1538" i="1"/>
  <c r="B1538" i="1"/>
  <c r="A1539" i="1"/>
  <c r="B1539" i="1"/>
  <c r="A1540" i="1"/>
  <c r="B1540" i="1"/>
  <c r="A1541" i="1"/>
  <c r="B1541" i="1"/>
  <c r="A1542" i="1"/>
  <c r="B1542" i="1"/>
  <c r="A1543" i="1"/>
  <c r="B1543" i="1"/>
  <c r="A1544" i="1"/>
  <c r="B1544" i="1"/>
  <c r="A1545" i="1"/>
  <c r="B1545" i="1"/>
  <c r="A1546" i="1"/>
  <c r="B1546" i="1"/>
  <c r="A1547" i="1"/>
  <c r="B1547" i="1"/>
  <c r="A1548" i="1"/>
  <c r="B1548" i="1"/>
  <c r="A1549" i="1"/>
  <c r="B1549" i="1"/>
  <c r="A1550" i="1"/>
  <c r="B1550" i="1"/>
  <c r="A1551" i="1"/>
  <c r="B1551" i="1"/>
  <c r="A1552" i="1"/>
  <c r="B1552" i="1"/>
  <c r="A1553" i="1"/>
  <c r="B1553" i="1"/>
  <c r="A1554" i="1"/>
  <c r="B1554" i="1"/>
  <c r="A1555" i="1"/>
  <c r="B1555" i="1"/>
  <c r="A1556" i="1"/>
  <c r="B1556" i="1"/>
  <c r="A1557" i="1"/>
  <c r="B1557" i="1"/>
  <c r="A1558" i="1"/>
  <c r="B1558" i="1"/>
  <c r="A1559" i="1"/>
  <c r="B1559" i="1"/>
  <c r="A1560" i="1"/>
  <c r="B1560" i="1"/>
  <c r="A1561" i="1"/>
  <c r="B1561" i="1"/>
  <c r="A1562" i="1"/>
  <c r="B1562" i="1"/>
  <c r="A1563" i="1"/>
  <c r="B1563" i="1"/>
  <c r="A1564" i="1"/>
  <c r="B1564" i="1"/>
  <c r="A1565" i="1"/>
  <c r="B1565" i="1"/>
  <c r="A1566" i="1"/>
  <c r="B1566" i="1"/>
  <c r="A1567" i="1"/>
  <c r="B1567" i="1"/>
  <c r="A1568" i="1"/>
  <c r="B1568" i="1"/>
  <c r="A1569" i="1"/>
  <c r="B1569" i="1"/>
  <c r="A1570" i="1"/>
  <c r="B1570" i="1"/>
  <c r="A1571" i="1"/>
  <c r="B1571" i="1"/>
  <c r="A1572" i="1"/>
  <c r="B1572" i="1"/>
  <c r="A1573" i="1"/>
  <c r="B1573" i="1"/>
  <c r="A1574" i="1"/>
  <c r="B1574" i="1"/>
  <c r="A1575" i="1"/>
  <c r="B1575" i="1"/>
  <c r="A1576" i="1"/>
  <c r="B1576" i="1"/>
  <c r="A1577" i="1"/>
  <c r="B1577" i="1"/>
  <c r="A1578" i="1"/>
  <c r="B1578" i="1"/>
  <c r="A1579" i="1"/>
  <c r="B1579" i="1"/>
  <c r="A1580" i="1"/>
  <c r="B1580" i="1"/>
  <c r="A1581" i="1"/>
  <c r="B1581" i="1"/>
  <c r="A1582" i="1"/>
  <c r="B1582" i="1"/>
  <c r="A1583" i="1"/>
  <c r="B1583" i="1"/>
  <c r="A1584" i="1"/>
  <c r="B1584" i="1"/>
  <c r="A1585" i="1"/>
  <c r="B1585" i="1"/>
  <c r="A1586" i="1"/>
  <c r="B1586" i="1"/>
  <c r="A1587" i="1"/>
  <c r="B1587" i="1"/>
  <c r="A1588" i="1"/>
  <c r="B1588" i="1"/>
  <c r="A1589" i="1"/>
  <c r="B1589" i="1"/>
  <c r="A1590" i="1"/>
  <c r="B1590" i="1"/>
  <c r="A1591" i="1"/>
  <c r="B1591" i="1"/>
  <c r="A1592" i="1"/>
  <c r="B1592" i="1"/>
  <c r="A1593" i="1"/>
  <c r="B1593" i="1"/>
  <c r="A1594" i="1"/>
  <c r="B1594" i="1"/>
  <c r="A1595" i="1"/>
  <c r="B1595" i="1"/>
  <c r="A1596" i="1"/>
  <c r="B1596" i="1"/>
  <c r="A1597" i="1"/>
  <c r="B1597" i="1"/>
  <c r="A1598" i="1"/>
  <c r="B1598" i="1"/>
  <c r="A1599" i="1"/>
  <c r="B1599" i="1"/>
  <c r="A1600" i="1"/>
  <c r="B1600" i="1"/>
  <c r="A1601" i="1"/>
  <c r="B1601" i="1"/>
  <c r="A1602" i="1"/>
  <c r="B1602" i="1"/>
  <c r="A1603" i="1"/>
  <c r="B1603" i="1"/>
  <c r="A1604" i="1"/>
  <c r="B1604" i="1"/>
  <c r="A1605" i="1"/>
  <c r="B1605" i="1"/>
  <c r="A1606" i="1"/>
  <c r="B1606" i="1"/>
  <c r="A1607" i="1"/>
  <c r="B1607" i="1"/>
  <c r="A1608" i="1"/>
  <c r="B1608" i="1"/>
  <c r="A1609" i="1"/>
  <c r="B1609" i="1"/>
  <c r="A1610" i="1"/>
  <c r="B1610" i="1"/>
  <c r="A1611" i="1"/>
  <c r="B1611" i="1"/>
  <c r="A1612" i="1"/>
  <c r="B1612" i="1"/>
  <c r="A1613" i="1"/>
  <c r="B1613" i="1"/>
  <c r="A1614" i="1"/>
  <c r="B1614" i="1"/>
  <c r="A1615" i="1"/>
  <c r="B1615" i="1"/>
  <c r="A1616" i="1"/>
  <c r="B1616" i="1"/>
  <c r="A1617" i="1"/>
  <c r="B1617" i="1"/>
  <c r="A1618" i="1"/>
  <c r="B1618" i="1"/>
  <c r="A1619" i="1"/>
  <c r="B1619" i="1"/>
  <c r="A1620" i="1"/>
  <c r="B1620" i="1"/>
  <c r="A1621" i="1"/>
  <c r="B1621" i="1"/>
  <c r="A1622" i="1"/>
  <c r="B1622" i="1"/>
  <c r="A1623" i="1"/>
  <c r="B1623" i="1"/>
  <c r="A1624" i="1"/>
  <c r="B1624" i="1"/>
  <c r="A1625" i="1"/>
  <c r="B1625" i="1"/>
  <c r="A1626" i="1"/>
  <c r="B1626" i="1"/>
  <c r="A1627" i="1"/>
  <c r="B1627" i="1"/>
  <c r="A1628" i="1"/>
  <c r="B1628" i="1"/>
  <c r="A1629" i="1"/>
  <c r="B1629" i="1"/>
  <c r="A1630" i="1"/>
  <c r="B1630" i="1"/>
  <c r="A1631" i="1"/>
  <c r="B1631" i="1"/>
  <c r="A1632" i="1"/>
  <c r="B1632" i="1"/>
  <c r="A1633" i="1"/>
  <c r="B1633" i="1"/>
  <c r="A1634" i="1"/>
  <c r="B1634" i="1"/>
  <c r="A1635" i="1"/>
  <c r="B1635" i="1"/>
  <c r="A1636" i="1"/>
  <c r="B1636" i="1"/>
  <c r="A1637" i="1"/>
  <c r="B1637" i="1"/>
  <c r="A1638" i="1"/>
  <c r="B1638" i="1"/>
  <c r="A1639" i="1"/>
  <c r="B1639" i="1"/>
  <c r="A1640" i="1"/>
  <c r="B1640" i="1"/>
  <c r="A1641" i="1"/>
  <c r="B1641" i="1"/>
  <c r="A1642" i="1"/>
  <c r="B1642" i="1"/>
  <c r="A1643" i="1"/>
  <c r="B1643" i="1"/>
  <c r="A1644" i="1"/>
  <c r="B1644" i="1"/>
  <c r="A1645" i="1"/>
  <c r="B1645" i="1"/>
  <c r="A1646" i="1"/>
  <c r="B1646" i="1"/>
  <c r="A1647" i="1"/>
  <c r="B1647" i="1"/>
  <c r="A1648" i="1"/>
  <c r="B1648" i="1"/>
  <c r="A1649" i="1"/>
  <c r="B1649" i="1"/>
  <c r="A1650" i="1"/>
  <c r="B1650" i="1"/>
  <c r="A1651" i="1"/>
  <c r="B1651" i="1"/>
  <c r="A1652" i="1"/>
  <c r="B1652" i="1"/>
  <c r="A1653" i="1"/>
  <c r="B1653" i="1"/>
  <c r="A1654" i="1"/>
  <c r="B1654" i="1"/>
  <c r="A1655" i="1"/>
  <c r="B1655" i="1"/>
  <c r="A1656" i="1"/>
  <c r="B1656" i="1"/>
  <c r="A1657" i="1"/>
  <c r="B1657" i="1"/>
  <c r="A1658" i="1"/>
  <c r="B1658" i="1"/>
  <c r="A1659" i="1"/>
  <c r="B1659" i="1"/>
  <c r="A1660" i="1"/>
  <c r="B1660" i="1"/>
  <c r="A1661" i="1"/>
  <c r="B1661" i="1"/>
  <c r="A1662" i="1"/>
  <c r="B1662" i="1"/>
  <c r="A1663" i="1"/>
  <c r="B1663" i="1"/>
  <c r="A1664" i="1"/>
  <c r="B1664" i="1"/>
  <c r="A1665" i="1"/>
  <c r="B1665" i="1"/>
  <c r="A1666" i="1"/>
  <c r="B1666" i="1"/>
  <c r="A1667" i="1"/>
  <c r="B1667" i="1"/>
  <c r="A1668" i="1"/>
  <c r="B1668" i="1"/>
  <c r="A1669" i="1"/>
  <c r="B1669" i="1"/>
  <c r="A1670" i="1"/>
  <c r="B1670" i="1"/>
  <c r="A1671" i="1"/>
  <c r="B1671" i="1"/>
  <c r="A1672" i="1"/>
  <c r="B1672" i="1"/>
  <c r="A1673" i="1"/>
  <c r="B1673" i="1"/>
  <c r="A1674" i="1"/>
  <c r="B1674" i="1"/>
  <c r="A1675" i="1"/>
  <c r="B1675" i="1"/>
  <c r="A1676" i="1"/>
  <c r="B1676" i="1"/>
  <c r="A1677" i="1"/>
  <c r="B1677" i="1"/>
  <c r="A1678" i="1"/>
  <c r="B1678" i="1"/>
  <c r="A1679" i="1"/>
  <c r="B1679" i="1"/>
  <c r="A1680" i="1"/>
  <c r="B1680" i="1"/>
  <c r="A1681" i="1"/>
  <c r="B1681" i="1"/>
  <c r="A1682" i="1"/>
  <c r="B1682" i="1"/>
  <c r="A1683" i="1"/>
  <c r="B1683" i="1"/>
  <c r="A1684" i="1"/>
  <c r="B1684" i="1"/>
  <c r="A1685" i="1"/>
  <c r="B1685" i="1"/>
  <c r="A1686" i="1"/>
  <c r="B1686" i="1"/>
  <c r="A1687" i="1"/>
  <c r="B1687" i="1"/>
  <c r="A1688" i="1"/>
  <c r="B1688" i="1"/>
  <c r="A1689" i="1"/>
  <c r="B1689" i="1"/>
  <c r="A1690" i="1"/>
  <c r="B1690" i="1"/>
  <c r="A1691" i="1"/>
  <c r="B1691" i="1"/>
  <c r="A1692" i="1"/>
  <c r="B1692" i="1"/>
  <c r="A1693" i="1"/>
  <c r="B1693" i="1"/>
  <c r="A1694" i="1"/>
  <c r="B1694" i="1"/>
  <c r="A1695" i="1"/>
  <c r="B1695" i="1"/>
  <c r="A1696" i="1"/>
  <c r="B1696" i="1"/>
  <c r="A1697" i="1"/>
  <c r="B1697" i="1"/>
  <c r="A1698" i="1"/>
  <c r="B1698" i="1"/>
  <c r="A1699" i="1"/>
  <c r="B1699" i="1"/>
  <c r="B1700" i="1"/>
  <c r="A1701" i="1"/>
  <c r="B1701" i="1"/>
  <c r="A1702" i="1"/>
  <c r="B1702" i="1"/>
  <c r="A1703" i="1"/>
  <c r="B1703" i="1"/>
  <c r="A1704" i="1"/>
  <c r="B1704" i="1"/>
  <c r="A1705" i="1"/>
  <c r="B1705" i="1"/>
  <c r="A1706" i="1"/>
  <c r="B1706" i="1"/>
  <c r="A1707" i="1"/>
  <c r="B1707" i="1"/>
  <c r="A1708" i="1"/>
  <c r="B1708" i="1"/>
  <c r="A1709" i="1"/>
  <c r="B1709" i="1"/>
  <c r="A1710" i="1"/>
  <c r="B1710" i="1"/>
  <c r="A1711" i="1"/>
  <c r="B1711" i="1"/>
  <c r="A1712" i="1"/>
  <c r="B1712" i="1"/>
  <c r="A1713" i="1"/>
  <c r="B1713" i="1"/>
  <c r="A1714" i="1"/>
  <c r="B1714" i="1"/>
  <c r="A1715" i="1"/>
  <c r="B1715" i="1"/>
  <c r="A1716" i="1"/>
  <c r="B1716" i="1"/>
  <c r="A1717" i="1"/>
  <c r="B1717" i="1"/>
  <c r="A1718" i="1"/>
  <c r="B1718" i="1"/>
  <c r="A1719" i="1"/>
  <c r="B1719" i="1"/>
  <c r="A1720" i="1"/>
  <c r="B1720" i="1"/>
  <c r="A1721" i="1"/>
  <c r="B1721" i="1"/>
  <c r="A1722" i="1"/>
  <c r="B1722" i="1"/>
  <c r="A1723" i="1"/>
  <c r="B1723" i="1"/>
  <c r="A1724" i="1"/>
  <c r="B1724" i="1"/>
  <c r="A1725" i="1"/>
  <c r="B1725" i="1"/>
  <c r="A1726" i="1"/>
  <c r="B1726" i="1"/>
  <c r="A1727" i="1"/>
  <c r="B1727" i="1"/>
  <c r="A1728" i="1"/>
  <c r="B1728" i="1"/>
  <c r="A1729" i="1"/>
  <c r="B1729" i="1"/>
  <c r="A1730" i="1"/>
  <c r="B1730" i="1"/>
  <c r="A1731" i="1"/>
  <c r="B1731" i="1"/>
  <c r="A1732" i="1"/>
  <c r="B1732" i="1"/>
  <c r="A1733" i="1"/>
  <c r="B1733" i="1"/>
  <c r="A1734" i="1"/>
  <c r="B1734" i="1"/>
  <c r="A1735" i="1"/>
  <c r="B1735" i="1"/>
  <c r="A1736" i="1"/>
  <c r="B1736" i="1"/>
  <c r="A1737" i="1"/>
  <c r="B1737" i="1"/>
  <c r="A1738" i="1"/>
  <c r="B1738" i="1"/>
  <c r="A1739" i="1"/>
  <c r="B1739" i="1"/>
  <c r="A1740" i="1"/>
  <c r="B1740" i="1"/>
  <c r="A1741" i="1"/>
  <c r="B1741" i="1"/>
  <c r="A1742" i="1"/>
  <c r="B1742" i="1"/>
  <c r="A1743" i="1"/>
  <c r="B1743" i="1"/>
  <c r="A1744" i="1"/>
  <c r="B1744" i="1"/>
  <c r="A1745" i="1"/>
  <c r="B1745" i="1"/>
  <c r="A1746" i="1"/>
  <c r="B1746" i="1"/>
  <c r="A1747" i="1"/>
  <c r="B1747" i="1"/>
  <c r="A1748" i="1"/>
  <c r="B1748" i="1"/>
  <c r="A1749" i="1"/>
  <c r="B1749" i="1"/>
  <c r="A1750" i="1"/>
  <c r="B1750" i="1"/>
  <c r="A1751" i="1"/>
  <c r="B1751" i="1"/>
  <c r="A1752" i="1"/>
  <c r="B1752" i="1"/>
  <c r="A1753" i="1"/>
  <c r="B1753" i="1"/>
  <c r="A1754" i="1"/>
  <c r="B1754" i="1"/>
  <c r="A1755" i="1"/>
  <c r="B1755" i="1"/>
  <c r="A1756" i="1"/>
  <c r="B1756" i="1"/>
  <c r="A1757" i="1"/>
  <c r="B1757" i="1"/>
  <c r="A1758" i="1"/>
  <c r="B1758" i="1"/>
  <c r="A1759" i="1"/>
  <c r="B1759" i="1"/>
  <c r="A1760" i="1"/>
  <c r="B1760" i="1"/>
  <c r="A1761" i="1"/>
  <c r="B1761" i="1"/>
  <c r="A1762" i="1"/>
  <c r="B1762" i="1"/>
  <c r="A1763" i="1"/>
  <c r="B1763" i="1"/>
  <c r="A1764" i="1"/>
  <c r="B1764" i="1"/>
  <c r="A1765" i="1"/>
  <c r="B1765" i="1"/>
  <c r="A1766" i="1"/>
  <c r="B1766" i="1"/>
  <c r="A1767" i="1"/>
  <c r="B1767" i="1"/>
  <c r="A1768" i="1"/>
  <c r="B1768" i="1"/>
  <c r="A1769" i="1"/>
  <c r="B1769" i="1"/>
  <c r="A1770" i="1"/>
  <c r="B1770" i="1"/>
  <c r="A1771" i="1"/>
  <c r="B1771" i="1"/>
  <c r="A1772" i="1"/>
  <c r="B1772" i="1"/>
  <c r="A1773" i="1"/>
  <c r="B1773" i="1"/>
  <c r="A1774" i="1"/>
  <c r="B1774" i="1"/>
  <c r="A1775" i="1"/>
  <c r="B1775" i="1"/>
  <c r="A1776" i="1"/>
  <c r="B1776" i="1"/>
  <c r="A1777" i="1"/>
  <c r="B1777" i="1"/>
  <c r="A1778" i="1"/>
  <c r="B1778" i="1"/>
  <c r="A1779" i="1"/>
  <c r="B1779" i="1"/>
  <c r="A1780" i="1"/>
  <c r="B1780" i="1"/>
  <c r="A1781" i="1"/>
  <c r="B1781" i="1"/>
  <c r="A1782" i="1"/>
  <c r="B1782" i="1"/>
  <c r="A1783" i="1"/>
  <c r="B1783" i="1"/>
  <c r="A1784" i="1"/>
  <c r="B1784" i="1"/>
  <c r="A1785" i="1"/>
  <c r="B1785" i="1"/>
  <c r="A1786" i="1"/>
  <c r="B1786" i="1"/>
  <c r="A1787" i="1"/>
  <c r="B1787" i="1"/>
  <c r="A1788" i="1"/>
  <c r="B1788" i="1"/>
  <c r="A1789" i="1"/>
  <c r="B1789" i="1"/>
  <c r="A1790" i="1"/>
  <c r="B1790" i="1"/>
  <c r="A1791" i="1"/>
  <c r="B1791" i="1"/>
  <c r="A1792" i="1"/>
  <c r="B1792" i="1"/>
  <c r="A1793" i="1"/>
  <c r="B1793" i="1"/>
  <c r="A1794" i="1"/>
  <c r="B1794" i="1"/>
  <c r="A1795" i="1"/>
  <c r="B1795" i="1"/>
  <c r="A1796" i="1"/>
  <c r="B1796" i="1"/>
  <c r="A1797" i="1"/>
  <c r="B1797" i="1"/>
  <c r="A1798" i="1"/>
  <c r="B1798" i="1"/>
  <c r="A1799" i="1"/>
  <c r="B1799" i="1"/>
  <c r="A1800" i="1"/>
  <c r="B1800" i="1"/>
  <c r="A1801" i="1"/>
  <c r="B1801" i="1"/>
  <c r="A1802" i="1"/>
  <c r="B1802" i="1"/>
  <c r="A1803" i="1"/>
  <c r="B1803" i="1"/>
  <c r="A1804" i="1"/>
  <c r="B1804" i="1"/>
  <c r="A1805" i="1"/>
  <c r="B1805" i="1"/>
  <c r="A1806" i="1"/>
  <c r="B1806" i="1"/>
  <c r="A1807" i="1"/>
  <c r="B1807" i="1"/>
  <c r="A1808" i="1"/>
  <c r="B1808" i="1"/>
  <c r="A1809" i="1"/>
  <c r="B1809" i="1"/>
  <c r="A1810" i="1"/>
  <c r="B1810" i="1"/>
  <c r="A1811" i="1"/>
  <c r="B1811" i="1"/>
  <c r="A1812" i="1"/>
  <c r="B1812" i="1"/>
  <c r="A1813" i="1"/>
  <c r="B1813" i="1"/>
  <c r="A1814" i="1"/>
  <c r="B1814" i="1"/>
  <c r="A1815" i="1"/>
  <c r="B1815" i="1"/>
  <c r="A1816" i="1"/>
  <c r="B1816" i="1"/>
  <c r="A2029" i="1"/>
  <c r="B2029" i="1"/>
  <c r="A2030" i="1"/>
  <c r="B2030" i="1"/>
  <c r="A2031" i="1"/>
  <c r="B2031" i="1"/>
  <c r="A1821" i="1"/>
  <c r="B1821" i="1"/>
  <c r="A1822" i="1"/>
  <c r="B1822" i="1"/>
  <c r="A1823" i="1"/>
  <c r="B1823" i="1"/>
  <c r="A1824" i="1"/>
  <c r="B1824" i="1"/>
  <c r="A1825" i="1"/>
  <c r="B1825" i="1"/>
  <c r="A1826" i="1"/>
  <c r="B1826" i="1"/>
  <c r="A1827" i="1"/>
  <c r="B1827" i="1"/>
  <c r="A1828" i="1"/>
  <c r="B1828" i="1"/>
  <c r="A1829" i="1"/>
  <c r="B1829" i="1"/>
  <c r="A1830" i="1"/>
  <c r="B1830" i="1"/>
  <c r="A1832" i="1"/>
  <c r="B1832" i="1"/>
  <c r="A1833" i="1"/>
  <c r="B1833" i="1"/>
  <c r="A1834" i="1"/>
  <c r="B1834" i="1"/>
  <c r="A1835" i="1"/>
  <c r="B1835" i="1"/>
  <c r="A1836" i="1"/>
  <c r="B1836" i="1"/>
  <c r="A1837" i="1"/>
  <c r="B1837" i="1"/>
  <c r="A1838" i="1"/>
  <c r="B1838" i="1"/>
  <c r="A1839" i="1"/>
  <c r="B1839" i="1"/>
  <c r="A1840" i="1"/>
  <c r="B1840" i="1"/>
  <c r="A1841" i="1"/>
  <c r="B1841" i="1"/>
  <c r="A1842" i="1"/>
  <c r="B1842" i="1"/>
  <c r="A1843" i="1"/>
  <c r="B1843" i="1"/>
  <c r="A1844" i="1"/>
  <c r="B1844" i="1"/>
  <c r="A1845" i="1"/>
  <c r="B1845" i="1"/>
  <c r="A1846" i="1"/>
  <c r="B1846" i="1"/>
  <c r="A1847" i="1"/>
  <c r="B1847" i="1"/>
  <c r="A1848" i="1"/>
  <c r="B1848" i="1"/>
  <c r="A1849" i="1"/>
  <c r="B1849" i="1"/>
  <c r="A1850" i="1"/>
  <c r="B1850" i="1"/>
  <c r="A1851" i="1"/>
  <c r="B1851" i="1"/>
  <c r="A1852" i="1"/>
  <c r="B1852" i="1"/>
  <c r="A1853" i="1"/>
  <c r="B1853" i="1"/>
  <c r="A1854" i="1"/>
  <c r="B1854" i="1"/>
  <c r="A1855" i="1"/>
  <c r="B1855" i="1"/>
  <c r="A1856" i="1"/>
  <c r="B1856" i="1"/>
  <c r="A1857" i="1"/>
  <c r="B1857" i="1"/>
  <c r="A1858" i="1"/>
  <c r="B1858" i="1"/>
  <c r="A1859" i="1"/>
  <c r="B1859" i="1"/>
  <c r="A1860" i="1"/>
  <c r="B1860" i="1"/>
  <c r="A1861" i="1"/>
  <c r="B1861" i="1"/>
  <c r="A1862" i="1"/>
  <c r="B1862" i="1"/>
  <c r="A1863" i="1"/>
  <c r="B1863" i="1"/>
  <c r="A1864" i="1"/>
  <c r="B1864" i="1"/>
  <c r="A1865" i="1"/>
  <c r="B1865" i="1"/>
  <c r="A1866" i="1"/>
  <c r="B1866" i="1"/>
  <c r="A1867" i="1"/>
  <c r="B1867" i="1"/>
  <c r="A1868" i="1"/>
  <c r="B1868" i="1"/>
  <c r="A1869" i="1"/>
  <c r="B1869" i="1"/>
  <c r="A1870" i="1"/>
  <c r="B1870" i="1"/>
  <c r="A1871" i="1"/>
  <c r="B1871" i="1"/>
  <c r="A1872" i="1"/>
  <c r="B1872" i="1"/>
  <c r="A1873" i="1"/>
  <c r="B1873" i="1"/>
  <c r="A1874" i="1"/>
  <c r="B1874" i="1"/>
  <c r="A1875" i="1"/>
  <c r="B1875" i="1"/>
  <c r="A1876" i="1"/>
  <c r="B1876" i="1"/>
  <c r="A1877" i="1"/>
  <c r="B1877" i="1"/>
  <c r="A1878" i="1"/>
  <c r="B1878" i="1"/>
  <c r="A1879" i="1"/>
  <c r="B1879" i="1"/>
  <c r="A1880" i="1"/>
  <c r="B1880" i="1"/>
  <c r="A1881" i="1"/>
  <c r="B1881" i="1"/>
  <c r="A1882" i="1"/>
  <c r="B1882" i="1"/>
  <c r="A1883" i="1"/>
  <c r="B1883" i="1"/>
  <c r="A1884" i="1"/>
  <c r="B1884" i="1"/>
  <c r="A1885" i="1"/>
  <c r="B1885" i="1"/>
  <c r="A1886" i="1"/>
  <c r="B1886" i="1"/>
  <c r="A1887" i="1"/>
  <c r="B1887" i="1"/>
  <c r="A1888" i="1"/>
  <c r="B1888" i="1"/>
  <c r="A1889" i="1"/>
  <c r="B1889" i="1"/>
  <c r="A1890" i="1"/>
  <c r="B1890" i="1"/>
  <c r="A1891" i="1"/>
  <c r="B1891" i="1"/>
  <c r="A1892" i="1"/>
  <c r="B1892" i="1"/>
  <c r="A1893" i="1"/>
  <c r="B1893" i="1"/>
  <c r="A1894" i="1"/>
  <c r="B1894" i="1"/>
  <c r="A1895" i="1"/>
  <c r="B1895" i="1"/>
  <c r="A1896" i="1"/>
  <c r="B1896" i="1"/>
  <c r="A1897" i="1"/>
  <c r="B1897" i="1"/>
  <c r="A1898" i="1"/>
  <c r="B1898" i="1"/>
  <c r="A1899" i="1"/>
  <c r="B1899" i="1"/>
  <c r="A1900" i="1"/>
  <c r="B1900" i="1"/>
  <c r="A1901" i="1"/>
  <c r="B1901" i="1"/>
  <c r="A1902" i="1"/>
  <c r="B1902" i="1"/>
  <c r="A1903" i="1"/>
  <c r="B1903" i="1"/>
  <c r="A1904" i="1"/>
  <c r="B1904" i="1"/>
  <c r="A1905" i="1"/>
  <c r="B1905" i="1"/>
  <c r="A1906" i="1"/>
  <c r="B1906" i="1"/>
  <c r="A1907" i="1"/>
  <c r="B1907" i="1"/>
  <c r="A1908" i="1"/>
  <c r="B1908" i="1"/>
  <c r="A1909" i="1"/>
  <c r="B1909" i="1"/>
  <c r="A1910" i="1"/>
  <c r="B1910" i="1"/>
  <c r="A1911" i="1"/>
  <c r="B1911" i="1"/>
  <c r="A1912" i="1"/>
  <c r="B1912" i="1"/>
  <c r="A1913" i="1"/>
  <c r="B1913" i="1"/>
  <c r="A1914" i="1"/>
  <c r="B1914" i="1"/>
  <c r="A1915" i="1"/>
  <c r="B1915" i="1"/>
  <c r="A1916" i="1"/>
  <c r="B1916" i="1"/>
  <c r="A1917" i="1"/>
  <c r="B1917" i="1"/>
  <c r="A1918" i="1"/>
  <c r="B1918" i="1"/>
  <c r="A1919" i="1"/>
  <c r="B1919" i="1"/>
  <c r="A1920" i="1"/>
  <c r="B1920" i="1"/>
  <c r="A1921" i="1"/>
  <c r="B1921" i="1"/>
  <c r="A1922" i="1"/>
  <c r="B1922" i="1"/>
  <c r="A1923" i="1"/>
  <c r="B1923" i="1"/>
  <c r="A1924" i="1"/>
  <c r="B1924" i="1"/>
  <c r="A1925" i="1"/>
  <c r="B1925" i="1"/>
  <c r="A1926" i="1"/>
  <c r="B1926" i="1"/>
  <c r="A1927" i="1"/>
  <c r="B1927" i="1"/>
  <c r="BA2031" i="1"/>
  <c r="AF2031" i="1"/>
  <c r="BA1705" i="1"/>
  <c r="AF1705" i="1"/>
  <c r="BA1700" i="1"/>
  <c r="AF1700" i="1"/>
  <c r="BA1104" i="1"/>
  <c r="BA1105" i="1"/>
  <c r="BA1106" i="1"/>
  <c r="AF1106" i="1"/>
  <c r="AF1105" i="1"/>
  <c r="BA1500" i="1"/>
  <c r="BA1499" i="1"/>
  <c r="AF1500" i="1"/>
  <c r="AF1499" i="1"/>
  <c r="K89" i="1" l="1"/>
  <c r="AF1038" i="1"/>
  <c r="S89" i="1" l="1"/>
  <c r="T89" i="1"/>
  <c r="AF734" i="1"/>
  <c r="AF733" i="1"/>
  <c r="AF798" i="1" l="1"/>
  <c r="AF797" i="1"/>
  <c r="AF796" i="1"/>
  <c r="AF795" i="1"/>
  <c r="AF794" i="1"/>
  <c r="AF1104" i="1"/>
  <c r="C26" i="19" l="1"/>
  <c r="AF578" i="1" l="1"/>
  <c r="R578" i="1"/>
  <c r="Q578" i="1"/>
  <c r="K578" i="1"/>
  <c r="BA578" i="1" s="1"/>
  <c r="AF577" i="1"/>
  <c r="R577" i="1"/>
  <c r="Q577" i="1"/>
  <c r="K577" i="1"/>
  <c r="T577" i="1" s="1"/>
  <c r="T578" i="1" l="1"/>
  <c r="S577" i="1"/>
  <c r="BA577" i="1"/>
  <c r="S578" i="1"/>
  <c r="AF1327" i="1"/>
  <c r="K1327" i="1"/>
  <c r="S1327" i="1" s="1"/>
  <c r="N1327" i="1"/>
  <c r="Q1327" i="1"/>
  <c r="R1327" i="1"/>
  <c r="AF1805" i="1"/>
  <c r="AF1806" i="1"/>
  <c r="AF1807" i="1"/>
  <c r="AF1808" i="1"/>
  <c r="Q1805" i="1"/>
  <c r="R1805" i="1"/>
  <c r="Q1806" i="1"/>
  <c r="R1806" i="1"/>
  <c r="Q1807" i="1"/>
  <c r="R1807" i="1"/>
  <c r="Q1808" i="1"/>
  <c r="R1808" i="1"/>
  <c r="N1805" i="1"/>
  <c r="N1806" i="1"/>
  <c r="N1807" i="1"/>
  <c r="N1808" i="1"/>
  <c r="K1805" i="1"/>
  <c r="S1805" i="1" s="1"/>
  <c r="K1806" i="1"/>
  <c r="S1806" i="1" s="1"/>
  <c r="K1807" i="1"/>
  <c r="S1807" i="1" s="1"/>
  <c r="K1808" i="1"/>
  <c r="S1808" i="1" s="1"/>
  <c r="AF869" i="1"/>
  <c r="K869" i="1"/>
  <c r="T869" i="1" s="1"/>
  <c r="N869" i="1"/>
  <c r="Q869" i="1"/>
  <c r="R869" i="1"/>
  <c r="T1327" i="1" l="1"/>
  <c r="BA1327" i="1"/>
  <c r="BA1807" i="1"/>
  <c r="BA1806" i="1"/>
  <c r="BA1808" i="1"/>
  <c r="BA1805" i="1"/>
  <c r="T1808" i="1"/>
  <c r="T1807" i="1"/>
  <c r="T1806" i="1"/>
  <c r="T1805" i="1"/>
  <c r="BA869" i="1"/>
  <c r="S869" i="1"/>
  <c r="AF2023" i="1"/>
  <c r="K2023" i="1"/>
  <c r="T2023" i="1" s="1"/>
  <c r="N2023" i="1"/>
  <c r="Q2023" i="1"/>
  <c r="R2023" i="1"/>
  <c r="AF1066" i="1"/>
  <c r="K1066" i="1"/>
  <c r="T1066" i="1" s="1"/>
  <c r="N1066" i="1"/>
  <c r="Q1066" i="1"/>
  <c r="R1066" i="1"/>
  <c r="BA2023" i="1" l="1"/>
  <c r="S2023" i="1"/>
  <c r="BA1066" i="1"/>
  <c r="S1066" i="1"/>
  <c r="AF1778" i="1"/>
  <c r="K1778" i="1"/>
  <c r="T1778" i="1" s="1"/>
  <c r="N1778" i="1"/>
  <c r="Q1778" i="1"/>
  <c r="R1778" i="1"/>
  <c r="AF1703" i="1"/>
  <c r="AF1704" i="1"/>
  <c r="Q1703" i="1"/>
  <c r="R1703" i="1"/>
  <c r="Q1704" i="1"/>
  <c r="R1704" i="1"/>
  <c r="N1703" i="1"/>
  <c r="N1704" i="1"/>
  <c r="K1703" i="1"/>
  <c r="S1703" i="1" s="1"/>
  <c r="K1704" i="1"/>
  <c r="S1704" i="1" s="1"/>
  <c r="AF761" i="1"/>
  <c r="N761" i="1"/>
  <c r="Q761" i="1"/>
  <c r="R761" i="1"/>
  <c r="K761" i="1"/>
  <c r="S761" i="1" s="1"/>
  <c r="AF162" i="1"/>
  <c r="K162" i="1"/>
  <c r="AF220" i="1"/>
  <c r="K220" i="1"/>
  <c r="AF613" i="1"/>
  <c r="K613" i="1"/>
  <c r="T613" i="1" s="1"/>
  <c r="Q613" i="1"/>
  <c r="R613" i="1"/>
  <c r="S220" i="1" l="1"/>
  <c r="T220" i="1"/>
  <c r="T162" i="1"/>
  <c r="S162" i="1"/>
  <c r="S1778" i="1"/>
  <c r="BA1778" i="1"/>
  <c r="BA1704" i="1"/>
  <c r="BA1703" i="1"/>
  <c r="T1703" i="1"/>
  <c r="T1704" i="1"/>
  <c r="BA761" i="1"/>
  <c r="T761" i="1"/>
  <c r="BA162" i="1"/>
  <c r="BA220" i="1"/>
  <c r="BA613" i="1"/>
  <c r="S613" i="1"/>
  <c r="AF1044" i="1"/>
  <c r="K1044" i="1"/>
  <c r="T1044" i="1" s="1"/>
  <c r="N1044" i="1"/>
  <c r="Q1044" i="1"/>
  <c r="R1044" i="1"/>
  <c r="K1035" i="1"/>
  <c r="T1035" i="1" s="1"/>
  <c r="K1036" i="1"/>
  <c r="T1036" i="1" s="1"/>
  <c r="K1037" i="1"/>
  <c r="T1037" i="1" s="1"/>
  <c r="N1035" i="1"/>
  <c r="Q1035" i="1"/>
  <c r="R1035" i="1"/>
  <c r="N1036" i="1"/>
  <c r="Q1036" i="1"/>
  <c r="R1036" i="1"/>
  <c r="N1037" i="1"/>
  <c r="Q1037" i="1"/>
  <c r="R1037" i="1"/>
  <c r="AF1035" i="1"/>
  <c r="AF1036" i="1"/>
  <c r="AF1037" i="1"/>
  <c r="AF646" i="1"/>
  <c r="AF647" i="1"/>
  <c r="AF648" i="1"/>
  <c r="AF649" i="1"/>
  <c r="AF650" i="1"/>
  <c r="AF651" i="1"/>
  <c r="AF652" i="1"/>
  <c r="AF653" i="1"/>
  <c r="K646" i="1"/>
  <c r="BA646" i="1" s="1"/>
  <c r="K647" i="1"/>
  <c r="T647" i="1" s="1"/>
  <c r="K648" i="1"/>
  <c r="T648" i="1" s="1"/>
  <c r="K649" i="1"/>
  <c r="S649" i="1" s="1"/>
  <c r="K650" i="1"/>
  <c r="BA650" i="1" s="1"/>
  <c r="K651" i="1"/>
  <c r="BA651" i="1" s="1"/>
  <c r="K652" i="1"/>
  <c r="T652" i="1" s="1"/>
  <c r="K653" i="1"/>
  <c r="T653" i="1" s="1"/>
  <c r="Q646" i="1"/>
  <c r="R646" i="1"/>
  <c r="Q647" i="1"/>
  <c r="R647" i="1"/>
  <c r="Q648" i="1"/>
  <c r="R648" i="1"/>
  <c r="Q649" i="1"/>
  <c r="R649" i="1"/>
  <c r="Q650" i="1"/>
  <c r="R650" i="1"/>
  <c r="Q651" i="1"/>
  <c r="R651" i="1"/>
  <c r="Q652" i="1"/>
  <c r="R652" i="1"/>
  <c r="Q653" i="1"/>
  <c r="R653" i="1"/>
  <c r="AF2022" i="1"/>
  <c r="K2022" i="1"/>
  <c r="T2022" i="1" s="1"/>
  <c r="N2022" i="1"/>
  <c r="Q2022" i="1"/>
  <c r="R2022" i="1"/>
  <c r="AF106" i="1"/>
  <c r="AF107" i="1"/>
  <c r="AF108" i="1"/>
  <c r="AF109" i="1"/>
  <c r="AF110" i="1"/>
  <c r="K106" i="1"/>
  <c r="K107" i="1"/>
  <c r="K108" i="1"/>
  <c r="K109" i="1"/>
  <c r="K110" i="1"/>
  <c r="AF495" i="1"/>
  <c r="AF496" i="1"/>
  <c r="AF497" i="1"/>
  <c r="AF498" i="1"/>
  <c r="AF499" i="1"/>
  <c r="AF500" i="1"/>
  <c r="K495" i="1"/>
  <c r="BA495" i="1" s="1"/>
  <c r="K496" i="1"/>
  <c r="S496" i="1" s="1"/>
  <c r="K497" i="1"/>
  <c r="T497" i="1" s="1"/>
  <c r="K498" i="1"/>
  <c r="T498" i="1" s="1"/>
  <c r="K499" i="1"/>
  <c r="BA499" i="1" s="1"/>
  <c r="K500" i="1"/>
  <c r="S500" i="1" s="1"/>
  <c r="Q495" i="1"/>
  <c r="R495" i="1"/>
  <c r="Q496" i="1"/>
  <c r="R496" i="1"/>
  <c r="Q497" i="1"/>
  <c r="R497" i="1"/>
  <c r="Q498" i="1"/>
  <c r="R498" i="1"/>
  <c r="Q499" i="1"/>
  <c r="R499" i="1"/>
  <c r="Q500" i="1"/>
  <c r="R500" i="1"/>
  <c r="S110" i="1" l="1"/>
  <c r="T110" i="1"/>
  <c r="S106" i="1"/>
  <c r="T106" i="1"/>
  <c r="S108" i="1"/>
  <c r="T108" i="1"/>
  <c r="S107" i="1"/>
  <c r="T107" i="1"/>
  <c r="S109" i="1"/>
  <c r="T109" i="1"/>
  <c r="S1044" i="1"/>
  <c r="BA1044" i="1"/>
  <c r="BA1037" i="1"/>
  <c r="BA1035" i="1"/>
  <c r="S1037" i="1"/>
  <c r="S1035" i="1"/>
  <c r="BA1036" i="1"/>
  <c r="S1036" i="1"/>
  <c r="S651" i="1"/>
  <c r="S650" i="1"/>
  <c r="T646" i="1"/>
  <c r="S647" i="1"/>
  <c r="S648" i="1"/>
  <c r="S646" i="1"/>
  <c r="T650" i="1"/>
  <c r="S652" i="1"/>
  <c r="T651" i="1"/>
  <c r="BA649" i="1"/>
  <c r="BA648" i="1"/>
  <c r="BA647" i="1"/>
  <c r="BA653" i="1"/>
  <c r="BA652" i="1"/>
  <c r="S2022" i="1"/>
  <c r="S653" i="1"/>
  <c r="T649" i="1"/>
  <c r="BA2022" i="1"/>
  <c r="BA109" i="1"/>
  <c r="BA108" i="1"/>
  <c r="BA107" i="1"/>
  <c r="BA110" i="1"/>
  <c r="BA106" i="1"/>
  <c r="T495" i="1"/>
  <c r="S495" i="1"/>
  <c r="T499" i="1"/>
  <c r="S499" i="1"/>
  <c r="BA498" i="1"/>
  <c r="T500" i="1"/>
  <c r="BA497" i="1"/>
  <c r="BA500" i="1"/>
  <c r="BA496" i="1"/>
  <c r="S497" i="1"/>
  <c r="T496" i="1"/>
  <c r="S498" i="1"/>
  <c r="AF1974" i="1" l="1"/>
  <c r="K1974" i="1"/>
  <c r="T1974" i="1" s="1"/>
  <c r="N1974" i="1"/>
  <c r="Q1974" i="1"/>
  <c r="R1974" i="1"/>
  <c r="BA1974" i="1" l="1"/>
  <c r="S1974" i="1"/>
  <c r="D38" i="18" l="1"/>
  <c r="D23" i="18"/>
  <c r="C9" i="18"/>
  <c r="D9" i="18"/>
  <c r="E9" i="18"/>
  <c r="F9" i="18"/>
  <c r="G9" i="18"/>
  <c r="H4" i="18"/>
  <c r="H9" i="18" s="1"/>
  <c r="AF609" i="1" l="1"/>
  <c r="K609" i="1"/>
  <c r="T609" i="1" s="1"/>
  <c r="Q609" i="1"/>
  <c r="R609" i="1"/>
  <c r="AF943" i="1"/>
  <c r="K943" i="1"/>
  <c r="T943" i="1" s="1"/>
  <c r="N943" i="1"/>
  <c r="Q943" i="1"/>
  <c r="R943" i="1"/>
  <c r="AF555" i="1"/>
  <c r="K555" i="1"/>
  <c r="T555" i="1" s="1"/>
  <c r="Q555" i="1"/>
  <c r="R555" i="1"/>
  <c r="K1890" i="1"/>
  <c r="K1891" i="1"/>
  <c r="T1891" i="1" s="1"/>
  <c r="K1892" i="1"/>
  <c r="K1893" i="1"/>
  <c r="T1893" i="1" s="1"/>
  <c r="K1894" i="1"/>
  <c r="K1895" i="1"/>
  <c r="T1895" i="1" s="1"/>
  <c r="K1896" i="1"/>
  <c r="T1896" i="1" s="1"/>
  <c r="K1897" i="1"/>
  <c r="T1897" i="1" s="1"/>
  <c r="K1898" i="1"/>
  <c r="K1899" i="1"/>
  <c r="T1899" i="1" s="1"/>
  <c r="K1900" i="1"/>
  <c r="T1900" i="1" s="1"/>
  <c r="K1901" i="1"/>
  <c r="T1901" i="1" s="1"/>
  <c r="K1902" i="1"/>
  <c r="K1903" i="1"/>
  <c r="T1903" i="1" s="1"/>
  <c r="K1904" i="1"/>
  <c r="T1904" i="1" s="1"/>
  <c r="K1905" i="1"/>
  <c r="T1905" i="1" s="1"/>
  <c r="K1906" i="1"/>
  <c r="K1907" i="1"/>
  <c r="T1907" i="1" s="1"/>
  <c r="K1908" i="1"/>
  <c r="N1890" i="1"/>
  <c r="Q1890" i="1"/>
  <c r="R1890" i="1"/>
  <c r="N1891" i="1"/>
  <c r="Q1891" i="1"/>
  <c r="R1891" i="1"/>
  <c r="N1892" i="1"/>
  <c r="Q1892" i="1"/>
  <c r="R1892" i="1"/>
  <c r="N1893" i="1"/>
  <c r="Q1893" i="1"/>
  <c r="R1893" i="1"/>
  <c r="N1894" i="1"/>
  <c r="Q1894" i="1"/>
  <c r="R1894" i="1"/>
  <c r="N1895" i="1"/>
  <c r="Q1895" i="1"/>
  <c r="R1895" i="1"/>
  <c r="N1896" i="1"/>
  <c r="Q1896" i="1"/>
  <c r="R1896" i="1"/>
  <c r="N1897" i="1"/>
  <c r="Q1897" i="1"/>
  <c r="R1897" i="1"/>
  <c r="N1898" i="1"/>
  <c r="Q1898" i="1"/>
  <c r="R1898" i="1"/>
  <c r="N1899" i="1"/>
  <c r="Q1899" i="1"/>
  <c r="R1899" i="1"/>
  <c r="N1900" i="1"/>
  <c r="Q1900" i="1"/>
  <c r="R1900" i="1"/>
  <c r="N1901" i="1"/>
  <c r="Q1901" i="1"/>
  <c r="R1901" i="1"/>
  <c r="N1902" i="1"/>
  <c r="Q1902" i="1"/>
  <c r="R1902" i="1"/>
  <c r="N1903" i="1"/>
  <c r="Q1903" i="1"/>
  <c r="R1903" i="1"/>
  <c r="N1904" i="1"/>
  <c r="Q1904" i="1"/>
  <c r="R1904" i="1"/>
  <c r="N1905" i="1"/>
  <c r="Q1905" i="1"/>
  <c r="R1905" i="1"/>
  <c r="N1906" i="1"/>
  <c r="Q1906" i="1"/>
  <c r="R1906" i="1"/>
  <c r="N1907" i="1"/>
  <c r="Q1907" i="1"/>
  <c r="R1907" i="1"/>
  <c r="N1908" i="1"/>
  <c r="Q1908" i="1"/>
  <c r="R1908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73" i="1"/>
  <c r="K1973" i="1"/>
  <c r="T1973" i="1" s="1"/>
  <c r="N1973" i="1"/>
  <c r="Q1973" i="1"/>
  <c r="R1973" i="1"/>
  <c r="BA1898" i="1" l="1"/>
  <c r="T1898" i="1"/>
  <c r="BA1906" i="1"/>
  <c r="T1906" i="1"/>
  <c r="BA1890" i="1"/>
  <c r="T1890" i="1"/>
  <c r="BA1902" i="1"/>
  <c r="T1902" i="1"/>
  <c r="BA1894" i="1"/>
  <c r="T1894" i="1"/>
  <c r="S1908" i="1"/>
  <c r="T1908" i="1"/>
  <c r="BA1892" i="1"/>
  <c r="T1892" i="1"/>
  <c r="BA609" i="1"/>
  <c r="S609" i="1"/>
  <c r="BA943" i="1"/>
  <c r="S943" i="1"/>
  <c r="BA555" i="1"/>
  <c r="S555" i="1"/>
  <c r="S1890" i="1"/>
  <c r="S1902" i="1"/>
  <c r="S1894" i="1"/>
  <c r="S1906" i="1"/>
  <c r="S1898" i="1"/>
  <c r="BA1908" i="1"/>
  <c r="BA1904" i="1"/>
  <c r="BA1900" i="1"/>
  <c r="BA1896" i="1"/>
  <c r="BA1905" i="1"/>
  <c r="BA1901" i="1"/>
  <c r="BA1893" i="1"/>
  <c r="BA1907" i="1"/>
  <c r="BA1903" i="1"/>
  <c r="BA1899" i="1"/>
  <c r="BA1895" i="1"/>
  <c r="BA1891" i="1"/>
  <c r="BA1897" i="1"/>
  <c r="S1892" i="1"/>
  <c r="S1904" i="1"/>
  <c r="S1900" i="1"/>
  <c r="S1896" i="1"/>
  <c r="S1907" i="1"/>
  <c r="S1897" i="1"/>
  <c r="S1903" i="1"/>
  <c r="S1899" i="1"/>
  <c r="S1895" i="1"/>
  <c r="S1891" i="1"/>
  <c r="S1905" i="1"/>
  <c r="S1893" i="1"/>
  <c r="S1901" i="1"/>
  <c r="BA1973" i="1"/>
  <c r="S1973" i="1"/>
  <c r="AF1080" i="1"/>
  <c r="K1080" i="1"/>
  <c r="T1080" i="1" s="1"/>
  <c r="N1080" i="1"/>
  <c r="Q1080" i="1"/>
  <c r="R1080" i="1"/>
  <c r="AF2021" i="1"/>
  <c r="K2021" i="1"/>
  <c r="T2021" i="1" s="1"/>
  <c r="N2021" i="1"/>
  <c r="Q2021" i="1"/>
  <c r="R2021" i="1"/>
  <c r="AF474" i="1"/>
  <c r="S1080" i="1" l="1"/>
  <c r="BA1080" i="1"/>
  <c r="BA2021" i="1"/>
  <c r="S2021" i="1"/>
  <c r="Q474" i="1"/>
  <c r="R474" i="1"/>
  <c r="K474" i="1"/>
  <c r="T474" i="1" s="1"/>
  <c r="S474" i="1" l="1"/>
  <c r="BA474" i="1"/>
  <c r="AF167" i="1"/>
  <c r="K167" i="1"/>
  <c r="AF153" i="1"/>
  <c r="K153" i="1"/>
  <c r="AF1084" i="1"/>
  <c r="K1084" i="1"/>
  <c r="T1084" i="1" s="1"/>
  <c r="N1084" i="1"/>
  <c r="Q1084" i="1"/>
  <c r="R1084" i="1"/>
  <c r="T153" i="1" l="1"/>
  <c r="S153" i="1"/>
  <c r="T167" i="1"/>
  <c r="S167" i="1"/>
  <c r="BA167" i="1"/>
  <c r="BA153" i="1"/>
  <c r="BA1084" i="1"/>
  <c r="S1084" i="1"/>
  <c r="AF1849" i="1"/>
  <c r="AF1850" i="1"/>
  <c r="AF1851" i="1"/>
  <c r="AF1852" i="1"/>
  <c r="K1849" i="1"/>
  <c r="K1850" i="1"/>
  <c r="T1850" i="1" s="1"/>
  <c r="K1851" i="1"/>
  <c r="K1852" i="1"/>
  <c r="T1852" i="1" s="1"/>
  <c r="N1849" i="1"/>
  <c r="Q1849" i="1"/>
  <c r="R1849" i="1"/>
  <c r="N1850" i="1"/>
  <c r="Q1850" i="1"/>
  <c r="R1850" i="1"/>
  <c r="N1851" i="1"/>
  <c r="Q1851" i="1"/>
  <c r="R1851" i="1"/>
  <c r="N1852" i="1"/>
  <c r="Q1852" i="1"/>
  <c r="R1852" i="1"/>
  <c r="BA1851" i="1" l="1"/>
  <c r="T1851" i="1"/>
  <c r="S1849" i="1"/>
  <c r="T1849" i="1"/>
  <c r="S1851" i="1"/>
  <c r="BA1852" i="1"/>
  <c r="BA1850" i="1"/>
  <c r="BA1849" i="1"/>
  <c r="S1852" i="1"/>
  <c r="S1850" i="1"/>
  <c r="AF1063" i="1"/>
  <c r="K1063" i="1"/>
  <c r="T1063" i="1" s="1"/>
  <c r="N1063" i="1"/>
  <c r="Q1063" i="1"/>
  <c r="R1063" i="1"/>
  <c r="BA1063" i="1" l="1"/>
  <c r="S1063" i="1"/>
  <c r="AF575" i="1"/>
  <c r="Q575" i="1"/>
  <c r="R575" i="1"/>
  <c r="K575" i="1"/>
  <c r="T575" i="1" s="1"/>
  <c r="BA575" i="1" l="1"/>
  <c r="S575" i="1"/>
  <c r="AF991" i="1"/>
  <c r="K991" i="1"/>
  <c r="T991" i="1" s="1"/>
  <c r="N991" i="1"/>
  <c r="Q991" i="1"/>
  <c r="R991" i="1"/>
  <c r="K598" i="1"/>
  <c r="K599" i="1"/>
  <c r="K600" i="1"/>
  <c r="Q598" i="1"/>
  <c r="R598" i="1"/>
  <c r="Q599" i="1"/>
  <c r="R599" i="1"/>
  <c r="Q600" i="1"/>
  <c r="R600" i="1"/>
  <c r="AF598" i="1"/>
  <c r="AF599" i="1"/>
  <c r="AF600" i="1"/>
  <c r="AF1071" i="1"/>
  <c r="K1071" i="1"/>
  <c r="T1071" i="1" s="1"/>
  <c r="N1071" i="1"/>
  <c r="Q1071" i="1"/>
  <c r="R1071" i="1"/>
  <c r="AF1962" i="1"/>
  <c r="K1962" i="1"/>
  <c r="T1962" i="1" s="1"/>
  <c r="N1962" i="1"/>
  <c r="Q1962" i="1"/>
  <c r="R1962" i="1"/>
  <c r="BA598" i="1" l="1"/>
  <c r="T598" i="1"/>
  <c r="S599" i="1"/>
  <c r="T599" i="1"/>
  <c r="S600" i="1"/>
  <c r="T600" i="1"/>
  <c r="BA991" i="1"/>
  <c r="S991" i="1"/>
  <c r="S598" i="1"/>
  <c r="BA599" i="1"/>
  <c r="BA600" i="1"/>
  <c r="BA1071" i="1"/>
  <c r="S1071" i="1"/>
  <c r="BA1962" i="1"/>
  <c r="S1962" i="1"/>
  <c r="AF1081" i="1"/>
  <c r="K1081" i="1"/>
  <c r="T1081" i="1" s="1"/>
  <c r="N1081" i="1"/>
  <c r="Q1081" i="1"/>
  <c r="R1081" i="1"/>
  <c r="BA1081" i="1" l="1"/>
  <c r="S1081" i="1"/>
  <c r="AF2020" i="1" l="1"/>
  <c r="K2020" i="1"/>
  <c r="T2020" i="1" s="1"/>
  <c r="N2020" i="1"/>
  <c r="Q2020" i="1"/>
  <c r="R2020" i="1"/>
  <c r="BA2020" i="1" l="1"/>
  <c r="S2020" i="1"/>
  <c r="C20" i="17"/>
  <c r="C36" i="17"/>
  <c r="K1933" i="1"/>
  <c r="T1933" i="1" s="1"/>
  <c r="AF1059" i="1" l="1"/>
  <c r="AF1060" i="1"/>
  <c r="N1059" i="1"/>
  <c r="Q1059" i="1"/>
  <c r="R1059" i="1"/>
  <c r="N1060" i="1"/>
  <c r="Q1060" i="1"/>
  <c r="R1060" i="1"/>
  <c r="K1059" i="1"/>
  <c r="T1059" i="1" s="1"/>
  <c r="K1060" i="1"/>
  <c r="AF1877" i="1"/>
  <c r="N1877" i="1"/>
  <c r="Q1877" i="1"/>
  <c r="R1877" i="1"/>
  <c r="K1877" i="1"/>
  <c r="T1877" i="1" s="1"/>
  <c r="AF229" i="1"/>
  <c r="AF230" i="1"/>
  <c r="AF231" i="1"/>
  <c r="K229" i="1"/>
  <c r="K230" i="1"/>
  <c r="K231" i="1"/>
  <c r="T231" i="1" l="1"/>
  <c r="S231" i="1"/>
  <c r="S230" i="1"/>
  <c r="T230" i="1"/>
  <c r="T229" i="1"/>
  <c r="S229" i="1"/>
  <c r="S1060" i="1"/>
  <c r="T1060" i="1"/>
  <c r="BA1060" i="1"/>
  <c r="BA1059" i="1"/>
  <c r="S1059" i="1"/>
  <c r="BA1877" i="1"/>
  <c r="S1877" i="1"/>
  <c r="BA231" i="1"/>
  <c r="BA230" i="1"/>
  <c r="BA229" i="1"/>
  <c r="AF814" i="1" l="1"/>
  <c r="AF221" i="1"/>
  <c r="K221" i="1"/>
  <c r="K731" i="1"/>
  <c r="Q731" i="1"/>
  <c r="AF731" i="1"/>
  <c r="AF829" i="1"/>
  <c r="K829" i="1"/>
  <c r="N829" i="1"/>
  <c r="Q829" i="1"/>
  <c r="R829" i="1"/>
  <c r="T731" i="1" l="1"/>
  <c r="S731" i="1"/>
  <c r="T221" i="1"/>
  <c r="S221" i="1"/>
  <c r="S829" i="1"/>
  <c r="T829" i="1"/>
  <c r="BA221" i="1"/>
  <c r="BA731" i="1"/>
  <c r="BA829" i="1"/>
  <c r="R269" i="1"/>
  <c r="R270" i="1"/>
  <c r="R1930" i="1"/>
  <c r="R271" i="1"/>
  <c r="R272" i="1"/>
  <c r="R273" i="1"/>
  <c r="R1931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1932" i="1"/>
  <c r="R1933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6" i="1"/>
  <c r="R1934" i="1"/>
  <c r="R576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601" i="1"/>
  <c r="R602" i="1"/>
  <c r="R603" i="1"/>
  <c r="R604" i="1"/>
  <c r="R605" i="1"/>
  <c r="R606" i="1"/>
  <c r="R607" i="1"/>
  <c r="R608" i="1"/>
  <c r="R610" i="1"/>
  <c r="R611" i="1"/>
  <c r="R612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193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9" i="1"/>
  <c r="R800" i="1"/>
  <c r="R801" i="1"/>
  <c r="R802" i="1"/>
  <c r="R803" i="1"/>
  <c r="R804" i="1"/>
  <c r="R805" i="1"/>
  <c r="R806" i="1"/>
  <c r="R807" i="1"/>
  <c r="R808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63" i="1"/>
  <c r="R864" i="1"/>
  <c r="R865" i="1"/>
  <c r="R866" i="1"/>
  <c r="R867" i="1"/>
  <c r="R868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1955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956" i="1"/>
  <c r="R1957" i="1"/>
  <c r="R1958" i="1"/>
  <c r="R1039" i="1"/>
  <c r="R1040" i="1"/>
  <c r="R1041" i="1"/>
  <c r="R1042" i="1"/>
  <c r="R1043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61" i="1"/>
  <c r="R1062" i="1"/>
  <c r="R1064" i="1"/>
  <c r="R1065" i="1"/>
  <c r="R1067" i="1"/>
  <c r="R1068" i="1"/>
  <c r="R1069" i="1"/>
  <c r="R1070" i="1"/>
  <c r="R1072" i="1"/>
  <c r="R1073" i="1"/>
  <c r="R1074" i="1"/>
  <c r="R1075" i="1"/>
  <c r="R1076" i="1"/>
  <c r="R1077" i="1"/>
  <c r="R1078" i="1"/>
  <c r="R1079" i="1"/>
  <c r="R1082" i="1"/>
  <c r="R1083" i="1"/>
  <c r="R1085" i="1"/>
  <c r="R1086" i="1"/>
  <c r="R1087" i="1"/>
  <c r="R1088" i="1"/>
  <c r="R1959" i="1"/>
  <c r="R1960" i="1"/>
  <c r="R1963" i="1"/>
  <c r="R1964" i="1"/>
  <c r="R1965" i="1"/>
  <c r="R1966" i="1"/>
  <c r="R1967" i="1"/>
  <c r="R1968" i="1"/>
  <c r="R1969" i="1"/>
  <c r="R1970" i="1"/>
  <c r="R1971" i="1"/>
  <c r="R1972" i="1"/>
  <c r="R1975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7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6" i="1"/>
  <c r="R1227" i="1"/>
  <c r="R1228" i="1"/>
  <c r="R1229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9" i="1"/>
  <c r="R1230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2024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501" i="1"/>
  <c r="R1502" i="1"/>
  <c r="R1503" i="1"/>
  <c r="R1504" i="1"/>
  <c r="R1505" i="1"/>
  <c r="R2025" i="1"/>
  <c r="R2026" i="1"/>
  <c r="R2027" i="1"/>
  <c r="R2028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1" i="1"/>
  <c r="R1702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9" i="1"/>
  <c r="R1810" i="1"/>
  <c r="R1811" i="1"/>
  <c r="R1812" i="1"/>
  <c r="R1813" i="1"/>
  <c r="R1814" i="1"/>
  <c r="R1815" i="1"/>
  <c r="R1816" i="1"/>
  <c r="R2029" i="1"/>
  <c r="R2030" i="1"/>
  <c r="R1821" i="1"/>
  <c r="R1822" i="1"/>
  <c r="R1823" i="1"/>
  <c r="R1824" i="1"/>
  <c r="R1825" i="1"/>
  <c r="R1826" i="1"/>
  <c r="R1827" i="1"/>
  <c r="R1828" i="1"/>
  <c r="R1829" i="1"/>
  <c r="R1830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4" i="1"/>
  <c r="AF343" i="1" l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343" i="1"/>
  <c r="K344" i="1"/>
  <c r="K345" i="1"/>
  <c r="K346" i="1"/>
  <c r="K347" i="1"/>
  <c r="T347" i="1" s="1"/>
  <c r="K348" i="1"/>
  <c r="K349" i="1"/>
  <c r="K350" i="1"/>
  <c r="K351" i="1"/>
  <c r="T351" i="1" s="1"/>
  <c r="K352" i="1"/>
  <c r="K353" i="1"/>
  <c r="K354" i="1"/>
  <c r="K355" i="1"/>
  <c r="T355" i="1" s="1"/>
  <c r="K356" i="1"/>
  <c r="K357" i="1"/>
  <c r="K358" i="1"/>
  <c r="K359" i="1"/>
  <c r="K360" i="1"/>
  <c r="K361" i="1"/>
  <c r="K362" i="1"/>
  <c r="K363" i="1"/>
  <c r="K364" i="1"/>
  <c r="K365" i="1"/>
  <c r="K366" i="1"/>
  <c r="K367" i="1"/>
  <c r="T367" i="1" s="1"/>
  <c r="K368" i="1"/>
  <c r="K369" i="1"/>
  <c r="K370" i="1"/>
  <c r="K371" i="1"/>
  <c r="K372" i="1"/>
  <c r="K373" i="1"/>
  <c r="K374" i="1"/>
  <c r="K375" i="1"/>
  <c r="T375" i="1" s="1"/>
  <c r="K376" i="1"/>
  <c r="K377" i="1"/>
  <c r="K378" i="1"/>
  <c r="K379" i="1"/>
  <c r="K380" i="1"/>
  <c r="K381" i="1"/>
  <c r="K382" i="1"/>
  <c r="K383" i="1"/>
  <c r="K384" i="1"/>
  <c r="K385" i="1"/>
  <c r="K386" i="1"/>
  <c r="K387" i="1"/>
  <c r="T387" i="1" s="1"/>
  <c r="K388" i="1"/>
  <c r="K389" i="1"/>
  <c r="K390" i="1"/>
  <c r="K391" i="1"/>
  <c r="K392" i="1"/>
  <c r="K393" i="1"/>
  <c r="K394" i="1"/>
  <c r="K395" i="1"/>
  <c r="K396" i="1"/>
  <c r="K397" i="1"/>
  <c r="K398" i="1"/>
  <c r="K399" i="1"/>
  <c r="T399" i="1" s="1"/>
  <c r="K400" i="1"/>
  <c r="K401" i="1"/>
  <c r="K402" i="1"/>
  <c r="K403" i="1"/>
  <c r="K404" i="1"/>
  <c r="K405" i="1"/>
  <c r="K406" i="1"/>
  <c r="K407" i="1"/>
  <c r="T407" i="1" s="1"/>
  <c r="K408" i="1"/>
  <c r="K409" i="1"/>
  <c r="K410" i="1"/>
  <c r="K411" i="1"/>
  <c r="T411" i="1" s="1"/>
  <c r="K412" i="1"/>
  <c r="K343" i="1"/>
  <c r="AF1971" i="1"/>
  <c r="K1971" i="1"/>
  <c r="T1971" i="1" s="1"/>
  <c r="N1971" i="1"/>
  <c r="Q1971" i="1"/>
  <c r="AF2027" i="1"/>
  <c r="K2027" i="1"/>
  <c r="T2027" i="1" s="1"/>
  <c r="N2027" i="1"/>
  <c r="Q2027" i="1"/>
  <c r="AF54" i="1"/>
  <c r="AF55" i="1"/>
  <c r="AX55" i="1"/>
  <c r="AX54" i="1"/>
  <c r="K54" i="1"/>
  <c r="K55" i="1"/>
  <c r="AF1503" i="1"/>
  <c r="AF1504" i="1"/>
  <c r="AF1505" i="1"/>
  <c r="Q1503" i="1"/>
  <c r="Q1504" i="1"/>
  <c r="Q1505" i="1"/>
  <c r="N1503" i="1"/>
  <c r="N1504" i="1"/>
  <c r="N1505" i="1"/>
  <c r="K1504" i="1"/>
  <c r="K1505" i="1"/>
  <c r="T1505" i="1" s="1"/>
  <c r="K1503" i="1"/>
  <c r="AF1023" i="1"/>
  <c r="K1023" i="1"/>
  <c r="T1023" i="1" s="1"/>
  <c r="N1023" i="1"/>
  <c r="Q1023" i="1"/>
  <c r="S54" i="1" l="1"/>
  <c r="T54" i="1"/>
  <c r="S55" i="1"/>
  <c r="T55" i="1"/>
  <c r="S386" i="1"/>
  <c r="T386" i="1"/>
  <c r="S391" i="1"/>
  <c r="T391" i="1"/>
  <c r="S383" i="1"/>
  <c r="T383" i="1"/>
  <c r="S359" i="1"/>
  <c r="T359" i="1"/>
  <c r="S403" i="1"/>
  <c r="T403" i="1"/>
  <c r="S363" i="1"/>
  <c r="T363" i="1"/>
  <c r="S402" i="1"/>
  <c r="T402" i="1"/>
  <c r="S354" i="1"/>
  <c r="T354" i="1"/>
  <c r="S406" i="1"/>
  <c r="T406" i="1"/>
  <c r="S398" i="1"/>
  <c r="T398" i="1"/>
  <c r="S390" i="1"/>
  <c r="T390" i="1"/>
  <c r="S382" i="1"/>
  <c r="T382" i="1"/>
  <c r="S374" i="1"/>
  <c r="T374" i="1"/>
  <c r="S366" i="1"/>
  <c r="T366" i="1"/>
  <c r="S358" i="1"/>
  <c r="T358" i="1"/>
  <c r="S350" i="1"/>
  <c r="T350" i="1"/>
  <c r="BA1503" i="1"/>
  <c r="T1503" i="1"/>
  <c r="S378" i="1"/>
  <c r="T378" i="1"/>
  <c r="S343" i="1"/>
  <c r="T343" i="1"/>
  <c r="S405" i="1"/>
  <c r="T405" i="1"/>
  <c r="S397" i="1"/>
  <c r="T397" i="1"/>
  <c r="S389" i="1"/>
  <c r="T389" i="1"/>
  <c r="S381" i="1"/>
  <c r="T381" i="1"/>
  <c r="S373" i="1"/>
  <c r="T373" i="1"/>
  <c r="S365" i="1"/>
  <c r="T365" i="1"/>
  <c r="S357" i="1"/>
  <c r="T357" i="1"/>
  <c r="S349" i="1"/>
  <c r="T349" i="1"/>
  <c r="S410" i="1"/>
  <c r="T410" i="1"/>
  <c r="S346" i="1"/>
  <c r="T346" i="1"/>
  <c r="S412" i="1"/>
  <c r="T412" i="1"/>
  <c r="S404" i="1"/>
  <c r="T404" i="1"/>
  <c r="S396" i="1"/>
  <c r="T396" i="1"/>
  <c r="S388" i="1"/>
  <c r="T388" i="1"/>
  <c r="S380" i="1"/>
  <c r="T380" i="1"/>
  <c r="S372" i="1"/>
  <c r="T372" i="1"/>
  <c r="S364" i="1"/>
  <c r="T364" i="1"/>
  <c r="S356" i="1"/>
  <c r="T356" i="1"/>
  <c r="S348" i="1"/>
  <c r="T348" i="1"/>
  <c r="S379" i="1"/>
  <c r="T379" i="1"/>
  <c r="S394" i="1"/>
  <c r="T394" i="1"/>
  <c r="S371" i="1"/>
  <c r="T371" i="1"/>
  <c r="S362" i="1"/>
  <c r="T362" i="1"/>
  <c r="S1504" i="1"/>
  <c r="T1504" i="1"/>
  <c r="S409" i="1"/>
  <c r="T409" i="1"/>
  <c r="S401" i="1"/>
  <c r="T401" i="1"/>
  <c r="S393" i="1"/>
  <c r="T393" i="1"/>
  <c r="S385" i="1"/>
  <c r="T385" i="1"/>
  <c r="S377" i="1"/>
  <c r="T377" i="1"/>
  <c r="S369" i="1"/>
  <c r="T369" i="1"/>
  <c r="S361" i="1"/>
  <c r="T361" i="1"/>
  <c r="S353" i="1"/>
  <c r="T353" i="1"/>
  <c r="S345" i="1"/>
  <c r="T345" i="1"/>
  <c r="S395" i="1"/>
  <c r="T395" i="1"/>
  <c r="S370" i="1"/>
  <c r="T370" i="1"/>
  <c r="S408" i="1"/>
  <c r="T408" i="1"/>
  <c r="S400" i="1"/>
  <c r="T400" i="1"/>
  <c r="S392" i="1"/>
  <c r="T392" i="1"/>
  <c r="S384" i="1"/>
  <c r="T384" i="1"/>
  <c r="S376" i="1"/>
  <c r="T376" i="1"/>
  <c r="S368" i="1"/>
  <c r="T368" i="1"/>
  <c r="S360" i="1"/>
  <c r="T360" i="1"/>
  <c r="S352" i="1"/>
  <c r="T352" i="1"/>
  <c r="S344" i="1"/>
  <c r="T344" i="1"/>
  <c r="BA407" i="1"/>
  <c r="BA391" i="1"/>
  <c r="BA375" i="1"/>
  <c r="BA359" i="1"/>
  <c r="BA403" i="1"/>
  <c r="BA387" i="1"/>
  <c r="BA371" i="1"/>
  <c r="BA355" i="1"/>
  <c r="BA399" i="1"/>
  <c r="BA383" i="1"/>
  <c r="BA367" i="1"/>
  <c r="BA351" i="1"/>
  <c r="BA411" i="1"/>
  <c r="BA395" i="1"/>
  <c r="BA379" i="1"/>
  <c r="BA363" i="1"/>
  <c r="BA347" i="1"/>
  <c r="BA410" i="1"/>
  <c r="BA406" i="1"/>
  <c r="BA402" i="1"/>
  <c r="BA398" i="1"/>
  <c r="BA394" i="1"/>
  <c r="BA390" i="1"/>
  <c r="BA386" i="1"/>
  <c r="BA382" i="1"/>
  <c r="BA378" i="1"/>
  <c r="BA374" i="1"/>
  <c r="BA370" i="1"/>
  <c r="BA366" i="1"/>
  <c r="BA362" i="1"/>
  <c r="BA358" i="1"/>
  <c r="BA354" i="1"/>
  <c r="BA350" i="1"/>
  <c r="BA346" i="1"/>
  <c r="BA409" i="1"/>
  <c r="BA405" i="1"/>
  <c r="BA401" i="1"/>
  <c r="BA397" i="1"/>
  <c r="BA393" i="1"/>
  <c r="BA389" i="1"/>
  <c r="BA385" i="1"/>
  <c r="BA381" i="1"/>
  <c r="BA377" i="1"/>
  <c r="BA373" i="1"/>
  <c r="BA369" i="1"/>
  <c r="BA365" i="1"/>
  <c r="BA361" i="1"/>
  <c r="BA357" i="1"/>
  <c r="BA353" i="1"/>
  <c r="BA349" i="1"/>
  <c r="BA345" i="1"/>
  <c r="BA412" i="1"/>
  <c r="BA408" i="1"/>
  <c r="BA404" i="1"/>
  <c r="BA400" i="1"/>
  <c r="BA396" i="1"/>
  <c r="BA392" i="1"/>
  <c r="BA388" i="1"/>
  <c r="BA384" i="1"/>
  <c r="BA380" i="1"/>
  <c r="BA376" i="1"/>
  <c r="BA372" i="1"/>
  <c r="BA368" i="1"/>
  <c r="BA364" i="1"/>
  <c r="BA360" i="1"/>
  <c r="BA356" i="1"/>
  <c r="BA352" i="1"/>
  <c r="BA348" i="1"/>
  <c r="BA344" i="1"/>
  <c r="S411" i="1"/>
  <c r="S407" i="1"/>
  <c r="S399" i="1"/>
  <c r="S387" i="1"/>
  <c r="S375" i="1"/>
  <c r="S367" i="1"/>
  <c r="S355" i="1"/>
  <c r="S351" i="1"/>
  <c r="S347" i="1"/>
  <c r="BA343" i="1"/>
  <c r="BA1971" i="1"/>
  <c r="S1971" i="1"/>
  <c r="S2027" i="1"/>
  <c r="BA2027" i="1"/>
  <c r="BA55" i="1"/>
  <c r="BA54" i="1"/>
  <c r="BA1505" i="1"/>
  <c r="BA1504" i="1"/>
  <c r="S1505" i="1"/>
  <c r="S1503" i="1"/>
  <c r="BA1023" i="1"/>
  <c r="S1023" i="1"/>
  <c r="AF1031" i="1"/>
  <c r="K1031" i="1"/>
  <c r="T1031" i="1" s="1"/>
  <c r="N1031" i="1"/>
  <c r="Q1031" i="1"/>
  <c r="K1030" i="1"/>
  <c r="T1030" i="1" s="1"/>
  <c r="N1030" i="1"/>
  <c r="Q1030" i="1"/>
  <c r="AF1030" i="1"/>
  <c r="AF676" i="1"/>
  <c r="Q676" i="1"/>
  <c r="K676" i="1"/>
  <c r="T676" i="1" s="1"/>
  <c r="AF1028" i="1"/>
  <c r="K1028" i="1"/>
  <c r="T1028" i="1" s="1"/>
  <c r="N1028" i="1"/>
  <c r="Q1028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K331" i="1"/>
  <c r="T331" i="1" s="1"/>
  <c r="K332" i="1"/>
  <c r="K333" i="1"/>
  <c r="K334" i="1"/>
  <c r="T334" i="1" s="1"/>
  <c r="K335" i="1"/>
  <c r="T335" i="1" s="1"/>
  <c r="K336" i="1"/>
  <c r="K337" i="1"/>
  <c r="K338" i="1"/>
  <c r="T338" i="1" s="1"/>
  <c r="K339" i="1"/>
  <c r="T339" i="1" s="1"/>
  <c r="K340" i="1"/>
  <c r="K341" i="1"/>
  <c r="K342" i="1"/>
  <c r="T342" i="1" s="1"/>
  <c r="AF1022" i="1"/>
  <c r="AF1024" i="1"/>
  <c r="K1022" i="1"/>
  <c r="T1022" i="1" s="1"/>
  <c r="K1024" i="1"/>
  <c r="T1024" i="1" s="1"/>
  <c r="N1022" i="1"/>
  <c r="Q1022" i="1"/>
  <c r="N1024" i="1"/>
  <c r="Q1024" i="1"/>
  <c r="AF1064" i="1"/>
  <c r="K1064" i="1"/>
  <c r="T1064" i="1" s="1"/>
  <c r="N1064" i="1"/>
  <c r="Q1064" i="1"/>
  <c r="AF1069" i="1"/>
  <c r="K1069" i="1"/>
  <c r="T1069" i="1" s="1"/>
  <c r="N1069" i="1"/>
  <c r="Q1069" i="1"/>
  <c r="AF1085" i="1"/>
  <c r="K1085" i="1"/>
  <c r="T1085" i="1" s="1"/>
  <c r="N1085" i="1"/>
  <c r="Q1085" i="1"/>
  <c r="S337" i="1" l="1"/>
  <c r="T337" i="1"/>
  <c r="S336" i="1"/>
  <c r="T336" i="1"/>
  <c r="S341" i="1"/>
  <c r="T341" i="1"/>
  <c r="S333" i="1"/>
  <c r="T333" i="1"/>
  <c r="S340" i="1"/>
  <c r="T340" i="1"/>
  <c r="S332" i="1"/>
  <c r="T332" i="1"/>
  <c r="BA1031" i="1"/>
  <c r="S1031" i="1"/>
  <c r="S1030" i="1"/>
  <c r="BA1030" i="1"/>
  <c r="BA676" i="1"/>
  <c r="S676" i="1"/>
  <c r="BA1028" i="1"/>
  <c r="S1028" i="1"/>
  <c r="BA342" i="1"/>
  <c r="BA338" i="1"/>
  <c r="BA334" i="1"/>
  <c r="BA341" i="1"/>
  <c r="BA337" i="1"/>
  <c r="BA333" i="1"/>
  <c r="BA340" i="1"/>
  <c r="BA336" i="1"/>
  <c r="BA332" i="1"/>
  <c r="BA339" i="1"/>
  <c r="BA335" i="1"/>
  <c r="BA331" i="1"/>
  <c r="S339" i="1"/>
  <c r="S331" i="1"/>
  <c r="S335" i="1"/>
  <c r="S342" i="1"/>
  <c r="S338" i="1"/>
  <c r="S334" i="1"/>
  <c r="S1022" i="1"/>
  <c r="BA1024" i="1"/>
  <c r="BA1022" i="1"/>
  <c r="S1024" i="1"/>
  <c r="BA1064" i="1"/>
  <c r="S1064" i="1"/>
  <c r="BA1069" i="1"/>
  <c r="S1069" i="1"/>
  <c r="BA1085" i="1"/>
  <c r="S1085" i="1"/>
  <c r="BG118" i="1"/>
  <c r="BG119" i="1"/>
  <c r="BG121" i="1"/>
  <c r="BG122" i="1"/>
  <c r="BG124" i="1"/>
  <c r="BG125" i="1"/>
  <c r="BG126" i="1"/>
  <c r="BG127" i="1"/>
  <c r="BG128" i="1"/>
  <c r="BG129" i="1"/>
  <c r="BG132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4" i="1"/>
  <c r="BG155" i="1"/>
  <c r="BG159" i="1"/>
  <c r="BG160" i="1"/>
  <c r="BG161" i="1"/>
  <c r="BG205" i="1"/>
  <c r="BG207" i="1"/>
  <c r="BG208" i="1"/>
  <c r="BG222" i="1"/>
  <c r="BG278" i="1"/>
  <c r="BG279" i="1"/>
  <c r="BG473" i="1"/>
  <c r="BG487" i="1"/>
  <c r="BG488" i="1"/>
  <c r="BG489" i="1"/>
  <c r="BG619" i="1"/>
  <c r="BG672" i="1"/>
  <c r="BG673" i="1"/>
  <c r="BG691" i="1"/>
  <c r="BG692" i="1"/>
  <c r="BG693" i="1"/>
  <c r="BG694" i="1"/>
  <c r="BG695" i="1"/>
  <c r="BG696" i="1"/>
  <c r="BG697" i="1"/>
  <c r="BG699" i="1"/>
  <c r="BG700" i="1"/>
  <c r="BG702" i="1"/>
  <c r="BG703" i="1"/>
  <c r="BG802" i="1"/>
  <c r="BG808" i="1"/>
  <c r="BG842" i="1"/>
  <c r="BG843" i="1"/>
  <c r="BG844" i="1"/>
  <c r="BG845" i="1"/>
  <c r="BG846" i="1"/>
  <c r="BG847" i="1"/>
  <c r="BG908" i="1"/>
  <c r="BG909" i="1"/>
  <c r="BG952" i="1"/>
  <c r="BG953" i="1"/>
  <c r="BG954" i="1"/>
  <c r="BG955" i="1"/>
  <c r="BG988" i="1"/>
  <c r="BG989" i="1"/>
  <c r="BG992" i="1"/>
  <c r="BG996" i="1"/>
  <c r="BG997" i="1"/>
  <c r="BG999" i="1"/>
  <c r="BG1002" i="1"/>
  <c r="BG1020" i="1"/>
  <c r="BG1029" i="1"/>
  <c r="BG1957" i="1"/>
  <c r="BG1040" i="1"/>
  <c r="BG1041" i="1"/>
  <c r="BG1042" i="1"/>
  <c r="BG1043" i="1"/>
  <c r="BG1045" i="1"/>
  <c r="BG1046" i="1"/>
  <c r="BG1090" i="1"/>
  <c r="BG1198" i="1"/>
  <c r="BG1199" i="1"/>
  <c r="BG1216" i="1"/>
  <c r="BG1217" i="1"/>
  <c r="BG1218" i="1"/>
  <c r="BG1219" i="1"/>
  <c r="BG1220" i="1"/>
  <c r="BG1221" i="1"/>
  <c r="BG1222" i="1"/>
  <c r="BG1223" i="1"/>
  <c r="BG1224" i="1"/>
  <c r="BG1271" i="1"/>
  <c r="BG1277" i="1"/>
  <c r="BG1440" i="1"/>
  <c r="BG1490" i="1"/>
  <c r="BG1507" i="1"/>
  <c r="BG1508" i="1"/>
  <c r="BG1702" i="1"/>
  <c r="BG1847" i="1"/>
  <c r="BG1848" i="1"/>
  <c r="BG1855" i="1"/>
  <c r="BG1856" i="1"/>
  <c r="BG1857" i="1"/>
  <c r="BG1858" i="1"/>
  <c r="BG1861" i="1"/>
  <c r="BG1862" i="1"/>
  <c r="BG1863" i="1"/>
  <c r="BG1865" i="1"/>
  <c r="BG1866" i="1"/>
  <c r="BG1868" i="1"/>
  <c r="BG1869" i="1"/>
  <c r="BG1870" i="1"/>
  <c r="BG1871" i="1"/>
  <c r="BG1872" i="1"/>
  <c r="BG1874" i="1"/>
  <c r="BG1875" i="1"/>
  <c r="BG1876" i="1"/>
  <c r="AF1018" i="1" l="1"/>
  <c r="K1018" i="1"/>
  <c r="T1018" i="1" s="1"/>
  <c r="N1018" i="1"/>
  <c r="Q1018" i="1"/>
  <c r="AX45" i="1"/>
  <c r="AX46" i="1"/>
  <c r="AX47" i="1"/>
  <c r="AF45" i="1"/>
  <c r="AF46" i="1"/>
  <c r="AF47" i="1"/>
  <c r="K45" i="1"/>
  <c r="K46" i="1"/>
  <c r="K47" i="1"/>
  <c r="AX52" i="1"/>
  <c r="AX53" i="1"/>
  <c r="AX56" i="1"/>
  <c r="AX57" i="1"/>
  <c r="AF52" i="1"/>
  <c r="AF53" i="1"/>
  <c r="AF56" i="1"/>
  <c r="AF57" i="1"/>
  <c r="K52" i="1"/>
  <c r="K53" i="1"/>
  <c r="K56" i="1"/>
  <c r="K57" i="1"/>
  <c r="AX43" i="1"/>
  <c r="AX44" i="1"/>
  <c r="AF43" i="1"/>
  <c r="AF44" i="1"/>
  <c r="K43" i="1"/>
  <c r="K44" i="1"/>
  <c r="AX41" i="1"/>
  <c r="AX42" i="1"/>
  <c r="AF41" i="1"/>
  <c r="AF42" i="1"/>
  <c r="K41" i="1"/>
  <c r="K42" i="1"/>
  <c r="AX37" i="1"/>
  <c r="AF37" i="1"/>
  <c r="K37" i="1"/>
  <c r="AX40" i="1"/>
  <c r="AF40" i="1"/>
  <c r="K40" i="1"/>
  <c r="AX39" i="1"/>
  <c r="AF39" i="1"/>
  <c r="K39" i="1"/>
  <c r="AX38" i="1"/>
  <c r="AF38" i="1"/>
  <c r="K38" i="1"/>
  <c r="AX36" i="1"/>
  <c r="AF36" i="1"/>
  <c r="K36" i="1"/>
  <c r="AX31" i="1"/>
  <c r="AX32" i="1"/>
  <c r="AX33" i="1"/>
  <c r="AX34" i="1"/>
  <c r="AX35" i="1"/>
  <c r="AF31" i="1"/>
  <c r="AF32" i="1"/>
  <c r="AF33" i="1"/>
  <c r="AF34" i="1"/>
  <c r="AF35" i="1"/>
  <c r="K35" i="1"/>
  <c r="AF1972" i="1"/>
  <c r="K1972" i="1"/>
  <c r="T1972" i="1" s="1"/>
  <c r="N1972" i="1"/>
  <c r="Q1972" i="1"/>
  <c r="S40" i="1" l="1"/>
  <c r="T40" i="1"/>
  <c r="S44" i="1"/>
  <c r="T44" i="1"/>
  <c r="S53" i="1"/>
  <c r="T53" i="1"/>
  <c r="S45" i="1"/>
  <c r="T45" i="1"/>
  <c r="S39" i="1"/>
  <c r="T39" i="1"/>
  <c r="S43" i="1"/>
  <c r="T43" i="1"/>
  <c r="S38" i="1"/>
  <c r="T38" i="1"/>
  <c r="S42" i="1"/>
  <c r="T42" i="1"/>
  <c r="S57" i="1"/>
  <c r="T57" i="1"/>
  <c r="S47" i="1"/>
  <c r="T47" i="1"/>
  <c r="S35" i="1"/>
  <c r="T35" i="1"/>
  <c r="S52" i="1"/>
  <c r="T52" i="1"/>
  <c r="S36" i="1"/>
  <c r="T36" i="1"/>
  <c r="S37" i="1"/>
  <c r="T37" i="1"/>
  <c r="S41" i="1"/>
  <c r="T41" i="1"/>
  <c r="S56" i="1"/>
  <c r="T56" i="1"/>
  <c r="S46" i="1"/>
  <c r="T46" i="1"/>
  <c r="BA47" i="1"/>
  <c r="S1018" i="1"/>
  <c r="BA1018" i="1"/>
  <c r="BA46" i="1"/>
  <c r="BA45" i="1"/>
  <c r="BA53" i="1"/>
  <c r="BA57" i="1"/>
  <c r="BA52" i="1"/>
  <c r="BA56" i="1"/>
  <c r="BA43" i="1"/>
  <c r="BA44" i="1"/>
  <c r="BA42" i="1"/>
  <c r="BA41" i="1"/>
  <c r="BA37" i="1"/>
  <c r="BA40" i="1"/>
  <c r="BA39" i="1"/>
  <c r="BA38" i="1"/>
  <c r="BA36" i="1"/>
  <c r="BA35" i="1"/>
  <c r="BA1972" i="1"/>
  <c r="S1972" i="1"/>
  <c r="AX61" i="1" l="1"/>
  <c r="AX62" i="1"/>
  <c r="AX63" i="1"/>
  <c r="AX64" i="1"/>
  <c r="AX65" i="1"/>
  <c r="AX66" i="1"/>
  <c r="AF61" i="1"/>
  <c r="AF62" i="1"/>
  <c r="AF63" i="1"/>
  <c r="AF64" i="1"/>
  <c r="AF65" i="1"/>
  <c r="AF66" i="1"/>
  <c r="K61" i="1"/>
  <c r="K62" i="1"/>
  <c r="K63" i="1"/>
  <c r="K64" i="1"/>
  <c r="K65" i="1"/>
  <c r="K66" i="1"/>
  <c r="AF480" i="1"/>
  <c r="AF481" i="1"/>
  <c r="AF482" i="1"/>
  <c r="AF483" i="1"/>
  <c r="AF484" i="1"/>
  <c r="K480" i="1"/>
  <c r="K481" i="1"/>
  <c r="T481" i="1" s="1"/>
  <c r="K482" i="1"/>
  <c r="T482" i="1" s="1"/>
  <c r="K483" i="1"/>
  <c r="T483" i="1" s="1"/>
  <c r="K484" i="1"/>
  <c r="T484" i="1" s="1"/>
  <c r="Q480" i="1"/>
  <c r="Q481" i="1"/>
  <c r="Q482" i="1"/>
  <c r="Q483" i="1"/>
  <c r="Q484" i="1"/>
  <c r="AF2019" i="1"/>
  <c r="K2019" i="1"/>
  <c r="T2019" i="1" s="1"/>
  <c r="N2019" i="1"/>
  <c r="Q2019" i="1"/>
  <c r="AX67" i="1"/>
  <c r="AF67" i="1"/>
  <c r="K67" i="1"/>
  <c r="AX68" i="1"/>
  <c r="AF68" i="1"/>
  <c r="K68" i="1"/>
  <c r="AX60" i="1"/>
  <c r="AF60" i="1"/>
  <c r="K60" i="1"/>
  <c r="AF330" i="1"/>
  <c r="K330" i="1"/>
  <c r="T330" i="1" s="1"/>
  <c r="Q330" i="1"/>
  <c r="AF1062" i="1"/>
  <c r="K1062" i="1"/>
  <c r="T1062" i="1" s="1"/>
  <c r="N1062" i="1"/>
  <c r="Q1062" i="1"/>
  <c r="AF1394" i="1"/>
  <c r="AF1395" i="1"/>
  <c r="N1394" i="1"/>
  <c r="Q1394" i="1"/>
  <c r="N1395" i="1"/>
  <c r="Q1395" i="1"/>
  <c r="K1394" i="1"/>
  <c r="T1394" i="1" s="1"/>
  <c r="K1395" i="1"/>
  <c r="S60" i="1" l="1"/>
  <c r="T60" i="1"/>
  <c r="S64" i="1"/>
  <c r="T64" i="1"/>
  <c r="S67" i="1"/>
  <c r="T67" i="1"/>
  <c r="S66" i="1"/>
  <c r="T66" i="1"/>
  <c r="S62" i="1"/>
  <c r="T62" i="1"/>
  <c r="S63" i="1"/>
  <c r="T63" i="1"/>
  <c r="S68" i="1"/>
  <c r="T68" i="1"/>
  <c r="S65" i="1"/>
  <c r="T65" i="1"/>
  <c r="S61" i="1"/>
  <c r="T61" i="1"/>
  <c r="BA68" i="1"/>
  <c r="BA60" i="1"/>
  <c r="S480" i="1"/>
  <c r="T480" i="1"/>
  <c r="S1395" i="1"/>
  <c r="T1395" i="1"/>
  <c r="BA67" i="1"/>
  <c r="BA64" i="1"/>
  <c r="BA63" i="1"/>
  <c r="BA66" i="1"/>
  <c r="BA62" i="1"/>
  <c r="BA65" i="1"/>
  <c r="BA61" i="1"/>
  <c r="S2019" i="1"/>
  <c r="BA483" i="1"/>
  <c r="BA482" i="1"/>
  <c r="BA481" i="1"/>
  <c r="S482" i="1"/>
  <c r="BA484" i="1"/>
  <c r="BA480" i="1"/>
  <c r="S484" i="1"/>
  <c r="S481" i="1"/>
  <c r="S483" i="1"/>
  <c r="BA2019" i="1"/>
  <c r="S330" i="1"/>
  <c r="BA330" i="1"/>
  <c r="BA1062" i="1"/>
  <c r="S1062" i="1"/>
  <c r="BA1395" i="1"/>
  <c r="BA1394" i="1"/>
  <c r="S1394" i="1"/>
  <c r="AF1780" i="1"/>
  <c r="AF1781" i="1"/>
  <c r="K1780" i="1"/>
  <c r="T1780" i="1" s="1"/>
  <c r="K1781" i="1"/>
  <c r="T1781" i="1" s="1"/>
  <c r="N1780" i="1"/>
  <c r="Q1780" i="1"/>
  <c r="N1781" i="1"/>
  <c r="Q1781" i="1"/>
  <c r="K31" i="1"/>
  <c r="K32" i="1"/>
  <c r="K33" i="1"/>
  <c r="K34" i="1"/>
  <c r="AX27" i="1"/>
  <c r="AX28" i="1"/>
  <c r="AX29" i="1"/>
  <c r="AF27" i="1"/>
  <c r="AF28" i="1"/>
  <c r="AF29" i="1"/>
  <c r="K27" i="1"/>
  <c r="K28" i="1"/>
  <c r="K29" i="1"/>
  <c r="AX30" i="1"/>
  <c r="AF30" i="1"/>
  <c r="K30" i="1"/>
  <c r="S30" i="1" l="1"/>
  <c r="T30" i="1"/>
  <c r="S34" i="1"/>
  <c r="T34" i="1"/>
  <c r="S27" i="1"/>
  <c r="T27" i="1"/>
  <c r="S29" i="1"/>
  <c r="T29" i="1"/>
  <c r="S31" i="1"/>
  <c r="T31" i="1"/>
  <c r="S28" i="1"/>
  <c r="T28" i="1"/>
  <c r="S33" i="1"/>
  <c r="T33" i="1"/>
  <c r="S32" i="1"/>
  <c r="T32" i="1"/>
  <c r="BA33" i="1"/>
  <c r="BA32" i="1"/>
  <c r="BA31" i="1"/>
  <c r="BA34" i="1"/>
  <c r="S1780" i="1"/>
  <c r="BA1781" i="1"/>
  <c r="BA1780" i="1"/>
  <c r="S1781" i="1"/>
  <c r="BA29" i="1"/>
  <c r="BA28" i="1"/>
  <c r="BA27" i="1"/>
  <c r="BA30" i="1"/>
  <c r="AX5" i="1"/>
  <c r="AF5" i="1"/>
  <c r="K5" i="1"/>
  <c r="AF1396" i="1"/>
  <c r="K1396" i="1"/>
  <c r="T1396" i="1" s="1"/>
  <c r="N1396" i="1"/>
  <c r="Q1396" i="1"/>
  <c r="AF1271" i="1"/>
  <c r="K1271" i="1"/>
  <c r="T1271" i="1" s="1"/>
  <c r="N1271" i="1"/>
  <c r="Q1271" i="1"/>
  <c r="S5" i="1" l="1"/>
  <c r="T5" i="1"/>
  <c r="BA5" i="1"/>
  <c r="BA1396" i="1"/>
  <c r="S1396" i="1"/>
  <c r="BA1271" i="1"/>
  <c r="S1271" i="1"/>
  <c r="AF2018" i="1"/>
  <c r="K2018" i="1"/>
  <c r="N2018" i="1"/>
  <c r="Q2018" i="1"/>
  <c r="AF616" i="1"/>
  <c r="K616" i="1"/>
  <c r="T616" i="1" s="1"/>
  <c r="Q616" i="1"/>
  <c r="S2018" i="1" l="1"/>
  <c r="T2018" i="1"/>
  <c r="BA2018" i="1"/>
  <c r="BA616" i="1"/>
  <c r="S616" i="1"/>
  <c r="AF675" i="1" l="1"/>
  <c r="Q675" i="1"/>
  <c r="K675" i="1"/>
  <c r="BA675" i="1" l="1"/>
  <c r="T675" i="1"/>
  <c r="S675" i="1"/>
  <c r="K814" i="1"/>
  <c r="T814" i="1" s="1"/>
  <c r="N814" i="1"/>
  <c r="Q814" i="1"/>
  <c r="AF1109" i="1"/>
  <c r="Q1109" i="1"/>
  <c r="N1109" i="1"/>
  <c r="K1109" i="1"/>
  <c r="AF1756" i="1"/>
  <c r="AF1757" i="1"/>
  <c r="AF1758" i="1"/>
  <c r="AF1759" i="1"/>
  <c r="AF1760" i="1"/>
  <c r="AF1761" i="1"/>
  <c r="AF1762" i="1"/>
  <c r="AF1763" i="1"/>
  <c r="AF1764" i="1"/>
  <c r="AF1765" i="1"/>
  <c r="K1756" i="1"/>
  <c r="K1757" i="1"/>
  <c r="K1758" i="1"/>
  <c r="K1759" i="1"/>
  <c r="K1760" i="1"/>
  <c r="T1760" i="1" s="1"/>
  <c r="K1761" i="1"/>
  <c r="T1761" i="1" s="1"/>
  <c r="K1762" i="1"/>
  <c r="K1763" i="1"/>
  <c r="K1764" i="1"/>
  <c r="K1765" i="1"/>
  <c r="T1765" i="1" s="1"/>
  <c r="N1756" i="1"/>
  <c r="N1757" i="1"/>
  <c r="N1758" i="1"/>
  <c r="N1759" i="1"/>
  <c r="N1760" i="1"/>
  <c r="N1761" i="1"/>
  <c r="N1762" i="1"/>
  <c r="N1763" i="1"/>
  <c r="N1764" i="1"/>
  <c r="N1765" i="1"/>
  <c r="Q1756" i="1"/>
  <c r="Q1757" i="1"/>
  <c r="Q1758" i="1"/>
  <c r="Q1759" i="1"/>
  <c r="Q1760" i="1"/>
  <c r="Q1761" i="1"/>
  <c r="Q1762" i="1"/>
  <c r="Q1763" i="1"/>
  <c r="Q1764" i="1"/>
  <c r="Q1765" i="1"/>
  <c r="S1756" i="1" l="1"/>
  <c r="T1756" i="1"/>
  <c r="S1762" i="1"/>
  <c r="T1762" i="1"/>
  <c r="S1109" i="1"/>
  <c r="T1109" i="1"/>
  <c r="S1764" i="1"/>
  <c r="T1764" i="1"/>
  <c r="S1759" i="1"/>
  <c r="T1759" i="1"/>
  <c r="BA1758" i="1"/>
  <c r="T1758" i="1"/>
  <c r="S1763" i="1"/>
  <c r="T1763" i="1"/>
  <c r="S1757" i="1"/>
  <c r="T1757" i="1"/>
  <c r="BA814" i="1"/>
  <c r="S1758" i="1"/>
  <c r="S814" i="1"/>
  <c r="BA1109" i="1"/>
  <c r="BA1763" i="1"/>
  <c r="BA1759" i="1"/>
  <c r="BA1762" i="1"/>
  <c r="BA1765" i="1"/>
  <c r="BA1761" i="1"/>
  <c r="BA1757" i="1"/>
  <c r="BA1764" i="1"/>
  <c r="BA1760" i="1"/>
  <c r="BA1756" i="1"/>
  <c r="S1761" i="1"/>
  <c r="S1765" i="1"/>
  <c r="S1760" i="1"/>
  <c r="AF961" i="1"/>
  <c r="AF962" i="1"/>
  <c r="AF963" i="1"/>
  <c r="Q961" i="1"/>
  <c r="Q962" i="1"/>
  <c r="Q963" i="1"/>
  <c r="N961" i="1"/>
  <c r="N962" i="1"/>
  <c r="N963" i="1"/>
  <c r="K961" i="1"/>
  <c r="K962" i="1"/>
  <c r="K963" i="1"/>
  <c r="T963" i="1" s="1"/>
  <c r="S962" i="1" l="1"/>
  <c r="T962" i="1"/>
  <c r="S961" i="1"/>
  <c r="T961" i="1"/>
  <c r="BA963" i="1"/>
  <c r="BA962" i="1"/>
  <c r="BA961" i="1"/>
  <c r="S963" i="1"/>
  <c r="AF831" i="1" l="1"/>
  <c r="AF832" i="1"/>
  <c r="AF833" i="1"/>
  <c r="Q831" i="1"/>
  <c r="Q832" i="1"/>
  <c r="Q833" i="1"/>
  <c r="N831" i="1"/>
  <c r="N832" i="1"/>
  <c r="N833" i="1"/>
  <c r="K831" i="1"/>
  <c r="K832" i="1"/>
  <c r="K833" i="1"/>
  <c r="AF2016" i="1"/>
  <c r="K2016" i="1"/>
  <c r="N2016" i="1"/>
  <c r="Q2016" i="1"/>
  <c r="AF232" i="1"/>
  <c r="K232" i="1"/>
  <c r="AF721" i="1"/>
  <c r="K721" i="1"/>
  <c r="Q721" i="1"/>
  <c r="S721" i="1" l="1"/>
  <c r="T721" i="1"/>
  <c r="S232" i="1"/>
  <c r="T232" i="1"/>
  <c r="S833" i="1"/>
  <c r="T833" i="1"/>
  <c r="S831" i="1"/>
  <c r="T831" i="1"/>
  <c r="S832" i="1"/>
  <c r="T832" i="1"/>
  <c r="S2016" i="1"/>
  <c r="T2016" i="1"/>
  <c r="BA833" i="1"/>
  <c r="BA832" i="1"/>
  <c r="BA831" i="1"/>
  <c r="BA2016" i="1"/>
  <c r="BA232" i="1"/>
  <c r="BA721" i="1"/>
  <c r="AF273" i="1"/>
  <c r="Q273" i="1"/>
  <c r="K273" i="1"/>
  <c r="AF908" i="1"/>
  <c r="Q908" i="1"/>
  <c r="N908" i="1"/>
  <c r="K908" i="1"/>
  <c r="BA273" i="1" l="1"/>
  <c r="T273" i="1"/>
  <c r="S908" i="1"/>
  <c r="T908" i="1"/>
  <c r="S273" i="1"/>
  <c r="BA908" i="1"/>
  <c r="AF1206" i="1" l="1"/>
  <c r="AF1207" i="1"/>
  <c r="AF1208" i="1"/>
  <c r="AF1209" i="1"/>
  <c r="AF1210" i="1"/>
  <c r="AF1211" i="1"/>
  <c r="AF1212" i="1"/>
  <c r="AF1213" i="1"/>
  <c r="AF1214" i="1"/>
  <c r="AF1215" i="1"/>
  <c r="K1206" i="1"/>
  <c r="T1206" i="1" s="1"/>
  <c r="K1207" i="1"/>
  <c r="T1207" i="1" s="1"/>
  <c r="K1208" i="1"/>
  <c r="T1208" i="1" s="1"/>
  <c r="K1209" i="1"/>
  <c r="T1209" i="1" s="1"/>
  <c r="K1210" i="1"/>
  <c r="K1211" i="1"/>
  <c r="T1211" i="1" s="1"/>
  <c r="K1212" i="1"/>
  <c r="K1213" i="1"/>
  <c r="T1213" i="1" s="1"/>
  <c r="K1214" i="1"/>
  <c r="T1214" i="1" s="1"/>
  <c r="K1215" i="1"/>
  <c r="T1215" i="1" s="1"/>
  <c r="N1206" i="1"/>
  <c r="Q1206" i="1"/>
  <c r="N1207" i="1"/>
  <c r="Q1207" i="1"/>
  <c r="N1208" i="1"/>
  <c r="Q1208" i="1"/>
  <c r="N1209" i="1"/>
  <c r="Q1209" i="1"/>
  <c r="N1210" i="1"/>
  <c r="Q1210" i="1"/>
  <c r="N1211" i="1"/>
  <c r="Q1211" i="1"/>
  <c r="N1212" i="1"/>
  <c r="Q1212" i="1"/>
  <c r="N1213" i="1"/>
  <c r="Q1213" i="1"/>
  <c r="N1214" i="1"/>
  <c r="Q1214" i="1"/>
  <c r="N1215" i="1"/>
  <c r="Q1215" i="1"/>
  <c r="AF2017" i="1"/>
  <c r="K2017" i="1"/>
  <c r="T2017" i="1" s="1"/>
  <c r="N2017" i="1"/>
  <c r="Q2017" i="1"/>
  <c r="AF755" i="1"/>
  <c r="AF756" i="1"/>
  <c r="AF757" i="1"/>
  <c r="N755" i="1"/>
  <c r="Q755" i="1"/>
  <c r="N756" i="1"/>
  <c r="Q756" i="1"/>
  <c r="N757" i="1"/>
  <c r="Q757" i="1"/>
  <c r="K755" i="1"/>
  <c r="T755" i="1" s="1"/>
  <c r="K756" i="1"/>
  <c r="K757" i="1"/>
  <c r="AF813" i="1"/>
  <c r="K813" i="1"/>
  <c r="T813" i="1" s="1"/>
  <c r="N813" i="1"/>
  <c r="Q813" i="1"/>
  <c r="AF867" i="1"/>
  <c r="AF868" i="1"/>
  <c r="K867" i="1"/>
  <c r="T867" i="1" s="1"/>
  <c r="K868" i="1"/>
  <c r="T868" i="1" s="1"/>
  <c r="N867" i="1"/>
  <c r="Q867" i="1"/>
  <c r="N868" i="1"/>
  <c r="Q868" i="1"/>
  <c r="AF730" i="1"/>
  <c r="K730" i="1"/>
  <c r="Q730" i="1"/>
  <c r="AF1878" i="1"/>
  <c r="AF1879" i="1"/>
  <c r="AF1880" i="1"/>
  <c r="AF1881" i="1"/>
  <c r="AF1882" i="1"/>
  <c r="AF1883" i="1"/>
  <c r="N1878" i="1"/>
  <c r="Q1878" i="1"/>
  <c r="N1879" i="1"/>
  <c r="Q1879" i="1"/>
  <c r="N1880" i="1"/>
  <c r="Q1880" i="1"/>
  <c r="N1881" i="1"/>
  <c r="Q1881" i="1"/>
  <c r="N1882" i="1"/>
  <c r="Q1882" i="1"/>
  <c r="N1883" i="1"/>
  <c r="Q1883" i="1"/>
  <c r="K1878" i="1"/>
  <c r="T1878" i="1" s="1"/>
  <c r="K1879" i="1"/>
  <c r="K1880" i="1"/>
  <c r="K1881" i="1"/>
  <c r="K1882" i="1"/>
  <c r="T1882" i="1" s="1"/>
  <c r="K1883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K1909" i="1"/>
  <c r="K1910" i="1"/>
  <c r="T1910" i="1" s="1"/>
  <c r="K1911" i="1"/>
  <c r="T1911" i="1" s="1"/>
  <c r="K1912" i="1"/>
  <c r="K1913" i="1"/>
  <c r="K1914" i="1"/>
  <c r="T1914" i="1" s="1"/>
  <c r="K1915" i="1"/>
  <c r="T1915" i="1" s="1"/>
  <c r="K1916" i="1"/>
  <c r="T1916" i="1" s="1"/>
  <c r="K1917" i="1"/>
  <c r="K1918" i="1"/>
  <c r="T1918" i="1" s="1"/>
  <c r="K1919" i="1"/>
  <c r="K1920" i="1"/>
  <c r="K1921" i="1"/>
  <c r="T1921" i="1" s="1"/>
  <c r="K1922" i="1"/>
  <c r="T1922" i="1" s="1"/>
  <c r="K1923" i="1"/>
  <c r="K1924" i="1"/>
  <c r="K1925" i="1"/>
  <c r="K1926" i="1"/>
  <c r="T1926" i="1" s="1"/>
  <c r="K1927" i="1"/>
  <c r="N1909" i="1"/>
  <c r="Q1909" i="1"/>
  <c r="N1910" i="1"/>
  <c r="Q1910" i="1"/>
  <c r="N1911" i="1"/>
  <c r="Q1911" i="1"/>
  <c r="N1912" i="1"/>
  <c r="Q1912" i="1"/>
  <c r="N1913" i="1"/>
  <c r="Q1913" i="1"/>
  <c r="N1914" i="1"/>
  <c r="Q1914" i="1"/>
  <c r="N1915" i="1"/>
  <c r="Q1915" i="1"/>
  <c r="N1916" i="1"/>
  <c r="Q1916" i="1"/>
  <c r="N1917" i="1"/>
  <c r="Q1917" i="1"/>
  <c r="N1918" i="1"/>
  <c r="Q1918" i="1"/>
  <c r="N1919" i="1"/>
  <c r="Q1919" i="1"/>
  <c r="N1920" i="1"/>
  <c r="Q1920" i="1"/>
  <c r="N1921" i="1"/>
  <c r="Q1921" i="1"/>
  <c r="N1922" i="1"/>
  <c r="Q1922" i="1"/>
  <c r="N1923" i="1"/>
  <c r="Q1923" i="1"/>
  <c r="N1924" i="1"/>
  <c r="Q1924" i="1"/>
  <c r="N1925" i="1"/>
  <c r="Q1925" i="1"/>
  <c r="N1926" i="1"/>
  <c r="Q1926" i="1"/>
  <c r="N1927" i="1"/>
  <c r="Q1927" i="1"/>
  <c r="AF1889" i="1"/>
  <c r="Q1889" i="1"/>
  <c r="N1889" i="1"/>
  <c r="K1889" i="1"/>
  <c r="AF594" i="1"/>
  <c r="AF595" i="1"/>
  <c r="K594" i="1"/>
  <c r="K595" i="1"/>
  <c r="T595" i="1" s="1"/>
  <c r="Q594" i="1"/>
  <c r="Q595" i="1"/>
  <c r="AF274" i="1"/>
  <c r="Q274" i="1"/>
  <c r="K274" i="1"/>
  <c r="T274" i="1" s="1"/>
  <c r="S730" i="1" l="1"/>
  <c r="T730" i="1"/>
  <c r="S1920" i="1"/>
  <c r="T1920" i="1"/>
  <c r="S1912" i="1"/>
  <c r="T1912" i="1"/>
  <c r="S1879" i="1"/>
  <c r="T1879" i="1"/>
  <c r="S1919" i="1"/>
  <c r="T1919" i="1"/>
  <c r="S1212" i="1"/>
  <c r="T1212" i="1"/>
  <c r="S594" i="1"/>
  <c r="T594" i="1"/>
  <c r="BA1925" i="1"/>
  <c r="T1925" i="1"/>
  <c r="S1917" i="1"/>
  <c r="T1917" i="1"/>
  <c r="S1909" i="1"/>
  <c r="T1909" i="1"/>
  <c r="S1210" i="1"/>
  <c r="T1210" i="1"/>
  <c r="S1927" i="1"/>
  <c r="T1927" i="1"/>
  <c r="S1924" i="1"/>
  <c r="T1924" i="1"/>
  <c r="S1883" i="1"/>
  <c r="T1883" i="1"/>
  <c r="S757" i="1"/>
  <c r="T757" i="1"/>
  <c r="S1923" i="1"/>
  <c r="T1923" i="1"/>
  <c r="S756" i="1"/>
  <c r="T756" i="1"/>
  <c r="S1881" i="1"/>
  <c r="T1881" i="1"/>
  <c r="BA1889" i="1"/>
  <c r="T1889" i="1"/>
  <c r="BA1913" i="1"/>
  <c r="T1913" i="1"/>
  <c r="S1880" i="1"/>
  <c r="T1880" i="1"/>
  <c r="S1206" i="1"/>
  <c r="S1214" i="1"/>
  <c r="S1208" i="1"/>
  <c r="BA1213" i="1"/>
  <c r="BA1212" i="1"/>
  <c r="BA1209" i="1"/>
  <c r="BA1208" i="1"/>
  <c r="BA1215" i="1"/>
  <c r="BA1211" i="1"/>
  <c r="BA1207" i="1"/>
  <c r="BA1214" i="1"/>
  <c r="BA1210" i="1"/>
  <c r="BA1206" i="1"/>
  <c r="S1215" i="1"/>
  <c r="S1207" i="1"/>
  <c r="S1211" i="1"/>
  <c r="S1209" i="1"/>
  <c r="S1213" i="1"/>
  <c r="BA2017" i="1"/>
  <c r="S2017" i="1"/>
  <c r="BA757" i="1"/>
  <c r="BA756" i="1"/>
  <c r="BA755" i="1"/>
  <c r="S755" i="1"/>
  <c r="BA813" i="1"/>
  <c r="S813" i="1"/>
  <c r="S867" i="1"/>
  <c r="BA868" i="1"/>
  <c r="BA867" i="1"/>
  <c r="S868" i="1"/>
  <c r="BA730" i="1"/>
  <c r="BA1880" i="1"/>
  <c r="BA1881" i="1"/>
  <c r="BA1883" i="1"/>
  <c r="BA1879" i="1"/>
  <c r="BA1882" i="1"/>
  <c r="BA1878" i="1"/>
  <c r="S1878" i="1"/>
  <c r="S1882" i="1"/>
  <c r="S1921" i="1"/>
  <c r="BA1922" i="1"/>
  <c r="BA1918" i="1"/>
  <c r="BA1914" i="1"/>
  <c r="S1925" i="1"/>
  <c r="S1913" i="1"/>
  <c r="BA1926" i="1"/>
  <c r="BA1910" i="1"/>
  <c r="BA1924" i="1"/>
  <c r="BA1920" i="1"/>
  <c r="BA1916" i="1"/>
  <c r="BA1912" i="1"/>
  <c r="BA1927" i="1"/>
  <c r="BA1923" i="1"/>
  <c r="BA1919" i="1"/>
  <c r="BA1915" i="1"/>
  <c r="BA1911" i="1"/>
  <c r="BA1921" i="1"/>
  <c r="BA1917" i="1"/>
  <c r="BA1909" i="1"/>
  <c r="S1915" i="1"/>
  <c r="S1922" i="1"/>
  <c r="S1926" i="1"/>
  <c r="S1914" i="1"/>
  <c r="S1911" i="1"/>
  <c r="S1916" i="1"/>
  <c r="S1918" i="1"/>
  <c r="S1910" i="1"/>
  <c r="S1889" i="1"/>
  <c r="BA595" i="1"/>
  <c r="BA594" i="1"/>
  <c r="S595" i="1"/>
  <c r="BA274" i="1"/>
  <c r="S274" i="1"/>
  <c r="AF1043" i="1"/>
  <c r="AF1045" i="1"/>
  <c r="Q1043" i="1"/>
  <c r="Q1045" i="1"/>
  <c r="N1043" i="1"/>
  <c r="N1045" i="1"/>
  <c r="K1043" i="1"/>
  <c r="T1043" i="1" s="1"/>
  <c r="K1045" i="1"/>
  <c r="S1045" i="1" l="1"/>
  <c r="T1045" i="1"/>
  <c r="BA1045" i="1"/>
  <c r="BA1043" i="1"/>
  <c r="S1043" i="1"/>
  <c r="D4" i="9"/>
  <c r="E4" i="9"/>
  <c r="F4" i="9"/>
  <c r="G4" i="9"/>
  <c r="H4" i="9"/>
  <c r="D5" i="9"/>
  <c r="E5" i="9"/>
  <c r="F5" i="9"/>
  <c r="G5" i="9"/>
  <c r="H5" i="9"/>
  <c r="D6" i="9"/>
  <c r="E6" i="9"/>
  <c r="F6" i="9"/>
  <c r="G6" i="9"/>
  <c r="H6" i="9"/>
  <c r="D7" i="9"/>
  <c r="E7" i="9"/>
  <c r="F7" i="9"/>
  <c r="G7" i="9"/>
  <c r="H7" i="9"/>
  <c r="D8" i="9"/>
  <c r="E8" i="9"/>
  <c r="F8" i="9"/>
  <c r="G8" i="9"/>
  <c r="H8" i="9"/>
  <c r="D9" i="9"/>
  <c r="E9" i="9"/>
  <c r="F9" i="9"/>
  <c r="G9" i="9"/>
  <c r="H9" i="9"/>
  <c r="D10" i="9"/>
  <c r="E10" i="9"/>
  <c r="F10" i="9"/>
  <c r="G10" i="9"/>
  <c r="H10" i="9"/>
  <c r="D11" i="9"/>
  <c r="E11" i="9"/>
  <c r="F11" i="9"/>
  <c r="G11" i="9"/>
  <c r="H11" i="9"/>
  <c r="D12" i="9"/>
  <c r="E12" i="9"/>
  <c r="F12" i="9"/>
  <c r="G12" i="9"/>
  <c r="H12" i="9"/>
  <c r="D13" i="9"/>
  <c r="E13" i="9"/>
  <c r="F13" i="9"/>
  <c r="G13" i="9"/>
  <c r="H13" i="9"/>
  <c r="D14" i="9"/>
  <c r="E14" i="9"/>
  <c r="F14" i="9"/>
  <c r="G14" i="9"/>
  <c r="H14" i="9"/>
  <c r="C14" i="9"/>
  <c r="C13" i="9"/>
  <c r="C12" i="9"/>
  <c r="C11" i="9"/>
  <c r="C10" i="9"/>
  <c r="C9" i="9"/>
  <c r="C8" i="9"/>
  <c r="C7" i="9"/>
  <c r="C6" i="9"/>
  <c r="C5" i="9"/>
  <c r="C4" i="9"/>
  <c r="AF1275" i="1" l="1"/>
  <c r="N1275" i="1"/>
  <c r="K1275" i="1"/>
  <c r="Q1275" i="1"/>
  <c r="AF728" i="1"/>
  <c r="AF729" i="1"/>
  <c r="K728" i="1"/>
  <c r="K729" i="1"/>
  <c r="Q728" i="1"/>
  <c r="Q729" i="1"/>
  <c r="AX23" i="1"/>
  <c r="AX24" i="1"/>
  <c r="AX25" i="1"/>
  <c r="AX26" i="1"/>
  <c r="AF23" i="1"/>
  <c r="AF24" i="1"/>
  <c r="AF25" i="1"/>
  <c r="AF26" i="1"/>
  <c r="K24" i="1"/>
  <c r="K25" i="1"/>
  <c r="K26" i="1"/>
  <c r="K23" i="1"/>
  <c r="AF1830" i="1"/>
  <c r="K1830" i="1"/>
  <c r="T1830" i="1" s="1"/>
  <c r="N1830" i="1"/>
  <c r="Q1830" i="1"/>
  <c r="AX58" i="1"/>
  <c r="AX59" i="1"/>
  <c r="AX69" i="1"/>
  <c r="AF58" i="1"/>
  <c r="AF59" i="1"/>
  <c r="AF69" i="1"/>
  <c r="K59" i="1"/>
  <c r="K69" i="1"/>
  <c r="K58" i="1"/>
  <c r="AF976" i="1"/>
  <c r="AF977" i="1"/>
  <c r="AF978" i="1"/>
  <c r="AF979" i="1"/>
  <c r="AF980" i="1"/>
  <c r="AF981" i="1"/>
  <c r="AF982" i="1"/>
  <c r="Q982" i="1"/>
  <c r="Q976" i="1"/>
  <c r="Q977" i="1"/>
  <c r="Q978" i="1"/>
  <c r="Q979" i="1"/>
  <c r="Q980" i="1"/>
  <c r="Q981" i="1"/>
  <c r="N976" i="1"/>
  <c r="N977" i="1"/>
  <c r="N978" i="1"/>
  <c r="N979" i="1"/>
  <c r="N980" i="1"/>
  <c r="N981" i="1"/>
  <c r="N982" i="1"/>
  <c r="K976" i="1"/>
  <c r="T976" i="1" s="1"/>
  <c r="K977" i="1"/>
  <c r="K978" i="1"/>
  <c r="K979" i="1"/>
  <c r="K980" i="1"/>
  <c r="K981" i="1"/>
  <c r="K982" i="1"/>
  <c r="S728" i="1" l="1"/>
  <c r="T728" i="1"/>
  <c r="S729" i="1"/>
  <c r="T729" i="1"/>
  <c r="S26" i="1"/>
  <c r="T26" i="1"/>
  <c r="S58" i="1"/>
  <c r="T58" i="1"/>
  <c r="S25" i="1"/>
  <c r="T25" i="1"/>
  <c r="S69" i="1"/>
  <c r="T69" i="1"/>
  <c r="S24" i="1"/>
  <c r="T24" i="1"/>
  <c r="S59" i="1"/>
  <c r="T59" i="1"/>
  <c r="S23" i="1"/>
  <c r="T23" i="1"/>
  <c r="S979" i="1"/>
  <c r="T979" i="1"/>
  <c r="S1275" i="1"/>
  <c r="T1275" i="1"/>
  <c r="S978" i="1"/>
  <c r="T978" i="1"/>
  <c r="S977" i="1"/>
  <c r="T977" i="1"/>
  <c r="S981" i="1"/>
  <c r="T981" i="1"/>
  <c r="S980" i="1"/>
  <c r="T980" i="1"/>
  <c r="S982" i="1"/>
  <c r="T982" i="1"/>
  <c r="BA1275" i="1"/>
  <c r="BA728" i="1"/>
  <c r="BA729" i="1"/>
  <c r="BA26" i="1"/>
  <c r="BA25" i="1"/>
  <c r="BA24" i="1"/>
  <c r="BA23" i="1"/>
  <c r="BA1830" i="1"/>
  <c r="S1830" i="1"/>
  <c r="BA69" i="1"/>
  <c r="BA59" i="1"/>
  <c r="BA58" i="1"/>
  <c r="BA979" i="1"/>
  <c r="BA982" i="1"/>
  <c r="BA978" i="1"/>
  <c r="BA981" i="1"/>
  <c r="BA977" i="1"/>
  <c r="BA980" i="1"/>
  <c r="BA976" i="1"/>
  <c r="S976" i="1"/>
  <c r="Q691" i="1" l="1"/>
  <c r="Q692" i="1"/>
  <c r="Q693" i="1"/>
  <c r="Q694" i="1"/>
  <c r="Q695" i="1"/>
  <c r="Q696" i="1"/>
  <c r="Q697" i="1"/>
  <c r="Q699" i="1"/>
  <c r="Q700" i="1"/>
  <c r="Q701" i="1"/>
  <c r="Q702" i="1"/>
  <c r="Q703" i="1"/>
  <c r="K691" i="1"/>
  <c r="K692" i="1"/>
  <c r="K693" i="1"/>
  <c r="K694" i="1"/>
  <c r="T694" i="1" s="1"/>
  <c r="K695" i="1"/>
  <c r="T695" i="1" s="1"/>
  <c r="K696" i="1"/>
  <c r="T696" i="1" s="1"/>
  <c r="K697" i="1"/>
  <c r="K699" i="1"/>
  <c r="K700" i="1"/>
  <c r="K701" i="1"/>
  <c r="K702" i="1"/>
  <c r="K703" i="1"/>
  <c r="AF691" i="1"/>
  <c r="AF692" i="1"/>
  <c r="AF693" i="1"/>
  <c r="AF694" i="1"/>
  <c r="AF695" i="1"/>
  <c r="AF696" i="1"/>
  <c r="AF697" i="1"/>
  <c r="AF699" i="1"/>
  <c r="AF700" i="1"/>
  <c r="AF701" i="1"/>
  <c r="AF702" i="1"/>
  <c r="AF703" i="1"/>
  <c r="AF812" i="1"/>
  <c r="Q812" i="1"/>
  <c r="N812" i="1"/>
  <c r="K812" i="1"/>
  <c r="AF811" i="1"/>
  <c r="K811" i="1"/>
  <c r="T811" i="1" s="1"/>
  <c r="N811" i="1"/>
  <c r="Q811" i="1"/>
  <c r="AF792" i="1"/>
  <c r="AF793" i="1"/>
  <c r="N792" i="1"/>
  <c r="Q792" i="1"/>
  <c r="N793" i="1"/>
  <c r="Q793" i="1"/>
  <c r="K792" i="1"/>
  <c r="T792" i="1" s="1"/>
  <c r="K793" i="1"/>
  <c r="AF673" i="1"/>
  <c r="K673" i="1"/>
  <c r="T673" i="1" s="1"/>
  <c r="Q673" i="1"/>
  <c r="AF1956" i="1"/>
  <c r="K1956" i="1"/>
  <c r="T1956" i="1" s="1"/>
  <c r="N1956" i="1"/>
  <c r="Q1956" i="1"/>
  <c r="K620" i="1"/>
  <c r="K621" i="1"/>
  <c r="T621" i="1" s="1"/>
  <c r="K622" i="1"/>
  <c r="K623" i="1"/>
  <c r="T623" i="1" s="1"/>
  <c r="K624" i="1"/>
  <c r="T624" i="1" s="1"/>
  <c r="K625" i="1"/>
  <c r="K626" i="1"/>
  <c r="AF620" i="1"/>
  <c r="AF621" i="1"/>
  <c r="AF622" i="1"/>
  <c r="AF623" i="1"/>
  <c r="AF624" i="1"/>
  <c r="AF625" i="1"/>
  <c r="AF626" i="1"/>
  <c r="Q620" i="1"/>
  <c r="Q621" i="1"/>
  <c r="Q622" i="1"/>
  <c r="Q623" i="1"/>
  <c r="Q624" i="1"/>
  <c r="Q625" i="1"/>
  <c r="Q626" i="1"/>
  <c r="AF271" i="1"/>
  <c r="AF272" i="1"/>
  <c r="K271" i="1"/>
  <c r="T271" i="1" s="1"/>
  <c r="K272" i="1"/>
  <c r="T272" i="1" s="1"/>
  <c r="Q271" i="1"/>
  <c r="Q272" i="1"/>
  <c r="AF989" i="1"/>
  <c r="K989" i="1"/>
  <c r="T989" i="1" s="1"/>
  <c r="N989" i="1"/>
  <c r="Q989" i="1"/>
  <c r="AF1392" i="1"/>
  <c r="AF1393" i="1"/>
  <c r="Q1392" i="1"/>
  <c r="Q1393" i="1"/>
  <c r="N1392" i="1"/>
  <c r="N1393" i="1"/>
  <c r="K1392" i="1"/>
  <c r="K1393" i="1"/>
  <c r="BA625" i="1" l="1"/>
  <c r="T625" i="1"/>
  <c r="S793" i="1"/>
  <c r="T793" i="1"/>
  <c r="S699" i="1"/>
  <c r="T699" i="1"/>
  <c r="S697" i="1"/>
  <c r="T697" i="1"/>
  <c r="S1393" i="1"/>
  <c r="T1393" i="1"/>
  <c r="BA622" i="1"/>
  <c r="T622" i="1"/>
  <c r="S703" i="1"/>
  <c r="T703" i="1"/>
  <c r="S1392" i="1"/>
  <c r="T1392" i="1"/>
  <c r="BA620" i="1"/>
  <c r="T620" i="1"/>
  <c r="S812" i="1"/>
  <c r="T812" i="1"/>
  <c r="S702" i="1"/>
  <c r="T702" i="1"/>
  <c r="S693" i="1"/>
  <c r="T693" i="1"/>
  <c r="S701" i="1"/>
  <c r="T701" i="1"/>
  <c r="S692" i="1"/>
  <c r="T692" i="1"/>
  <c r="BA626" i="1"/>
  <c r="T626" i="1"/>
  <c r="S700" i="1"/>
  <c r="T700" i="1"/>
  <c r="S691" i="1"/>
  <c r="T691" i="1"/>
  <c r="BA691" i="1"/>
  <c r="BA692" i="1"/>
  <c r="S626" i="1"/>
  <c r="BA700" i="1"/>
  <c r="BA696" i="1"/>
  <c r="BA702" i="1"/>
  <c r="BA701" i="1"/>
  <c r="BA695" i="1"/>
  <c r="BA697" i="1"/>
  <c r="BA699" i="1"/>
  <c r="BA694" i="1"/>
  <c r="BA693" i="1"/>
  <c r="BA703" i="1"/>
  <c r="S696" i="1"/>
  <c r="S695" i="1"/>
  <c r="S694" i="1"/>
  <c r="BA812" i="1"/>
  <c r="BA811" i="1"/>
  <c r="S811" i="1"/>
  <c r="BA793" i="1"/>
  <c r="BA792" i="1"/>
  <c r="S792" i="1"/>
  <c r="BA673" i="1"/>
  <c r="S673" i="1"/>
  <c r="S1956" i="1"/>
  <c r="BA1956" i="1"/>
  <c r="S622" i="1"/>
  <c r="S624" i="1"/>
  <c r="BA624" i="1"/>
  <c r="S620" i="1"/>
  <c r="BA621" i="1"/>
  <c r="S625" i="1"/>
  <c r="S621" i="1"/>
  <c r="S623" i="1"/>
  <c r="BA623" i="1"/>
  <c r="BA272" i="1"/>
  <c r="S271" i="1"/>
  <c r="BA271" i="1"/>
  <c r="S272" i="1"/>
  <c r="BA989" i="1"/>
  <c r="S989" i="1"/>
  <c r="BA1393" i="1"/>
  <c r="BA1392" i="1"/>
  <c r="AF228" i="1" l="1"/>
  <c r="K228" i="1"/>
  <c r="S228" i="1" l="1"/>
  <c r="T228" i="1"/>
  <c r="BA228" i="1"/>
  <c r="AF723" i="1"/>
  <c r="AF724" i="1"/>
  <c r="AF725" i="1"/>
  <c r="AF726" i="1"/>
  <c r="AF727" i="1"/>
  <c r="AF732" i="1"/>
  <c r="Q723" i="1"/>
  <c r="Q724" i="1"/>
  <c r="Q725" i="1"/>
  <c r="Q726" i="1"/>
  <c r="Q727" i="1"/>
  <c r="Q732" i="1"/>
  <c r="K723" i="1"/>
  <c r="K724" i="1"/>
  <c r="K725" i="1"/>
  <c r="K726" i="1"/>
  <c r="K727" i="1"/>
  <c r="K732" i="1"/>
  <c r="T723" i="1" l="1"/>
  <c r="S723" i="1"/>
  <c r="S726" i="1"/>
  <c r="T726" i="1"/>
  <c r="T727" i="1"/>
  <c r="S727" i="1"/>
  <c r="T725" i="1"/>
  <c r="S725" i="1"/>
  <c r="S732" i="1"/>
  <c r="T732" i="1"/>
  <c r="S724" i="1"/>
  <c r="T724" i="1"/>
  <c r="BA726" i="1"/>
  <c r="BA725" i="1"/>
  <c r="BA732" i="1"/>
  <c r="BA724" i="1"/>
  <c r="BA727" i="1"/>
  <c r="BA723" i="1"/>
  <c r="AX11" i="1"/>
  <c r="AX12" i="1"/>
  <c r="AX13" i="1"/>
  <c r="AF11" i="1"/>
  <c r="AF12" i="1"/>
  <c r="AF13" i="1"/>
  <c r="K12" i="1"/>
  <c r="K13" i="1"/>
  <c r="K11" i="1"/>
  <c r="S11" i="1" l="1"/>
  <c r="T11" i="1"/>
  <c r="S13" i="1"/>
  <c r="T13" i="1"/>
  <c r="S12" i="1"/>
  <c r="T12" i="1"/>
  <c r="BA13" i="1"/>
  <c r="BA12" i="1"/>
  <c r="BA11" i="1"/>
  <c r="AF615" i="1"/>
  <c r="AF617" i="1"/>
  <c r="AF618" i="1"/>
  <c r="Q615" i="1"/>
  <c r="Q617" i="1"/>
  <c r="Q618" i="1"/>
  <c r="K615" i="1"/>
  <c r="T615" i="1" s="1"/>
  <c r="K617" i="1"/>
  <c r="T617" i="1" s="1"/>
  <c r="K618" i="1"/>
  <c r="T618" i="1" s="1"/>
  <c r="S618" i="1" l="1"/>
  <c r="S617" i="1"/>
  <c r="BA618" i="1"/>
  <c r="BA617" i="1"/>
  <c r="BA615" i="1"/>
  <c r="S615" i="1"/>
  <c r="AF2014" i="1" l="1"/>
  <c r="AF2015" i="1"/>
  <c r="Q2014" i="1"/>
  <c r="Q2015" i="1"/>
  <c r="N2014" i="1"/>
  <c r="N2015" i="1"/>
  <c r="K2015" i="1"/>
  <c r="T2015" i="1" s="1"/>
  <c r="K2014" i="1"/>
  <c r="T2014" i="1" s="1"/>
  <c r="AF957" i="1"/>
  <c r="Q957" i="1"/>
  <c r="N957" i="1"/>
  <c r="K957" i="1"/>
  <c r="T957" i="1" s="1"/>
  <c r="K315" i="1"/>
  <c r="T315" i="1" s="1"/>
  <c r="S2015" i="1" l="1"/>
  <c r="BA2015" i="1"/>
  <c r="S2014" i="1"/>
  <c r="BA2014" i="1"/>
  <c r="BA957" i="1"/>
  <c r="S957" i="1"/>
  <c r="AF1884" i="1"/>
  <c r="AF1885" i="1"/>
  <c r="AF1886" i="1"/>
  <c r="AF1887" i="1"/>
  <c r="AF1888" i="1"/>
  <c r="Q1884" i="1"/>
  <c r="Q1885" i="1"/>
  <c r="Q1886" i="1"/>
  <c r="Q1887" i="1"/>
  <c r="Q1888" i="1"/>
  <c r="N1885" i="1"/>
  <c r="N1886" i="1"/>
  <c r="N1887" i="1"/>
  <c r="N1888" i="1"/>
  <c r="N1884" i="1"/>
  <c r="K1884" i="1"/>
  <c r="T1884" i="1" s="1"/>
  <c r="K1885" i="1"/>
  <c r="T1885" i="1" s="1"/>
  <c r="K1886" i="1"/>
  <c r="T1886" i="1" s="1"/>
  <c r="K1887" i="1"/>
  <c r="T1887" i="1" s="1"/>
  <c r="K1888" i="1"/>
  <c r="T1888" i="1" s="1"/>
  <c r="AF163" i="1"/>
  <c r="S1887" i="1" l="1"/>
  <c r="S1886" i="1"/>
  <c r="S1885" i="1"/>
  <c r="S1888" i="1"/>
  <c r="S1884" i="1"/>
  <c r="BA1887" i="1"/>
  <c r="BA1886" i="1"/>
  <c r="BA1885" i="1"/>
  <c r="BA1888" i="1"/>
  <c r="BA1884" i="1"/>
  <c r="K163" i="1"/>
  <c r="AF1936" i="1"/>
  <c r="AF1937" i="1"/>
  <c r="AF1938" i="1"/>
  <c r="AF1939" i="1"/>
  <c r="AF1940" i="1"/>
  <c r="AF1941" i="1"/>
  <c r="K1936" i="1"/>
  <c r="T1936" i="1" s="1"/>
  <c r="K1937" i="1"/>
  <c r="T1937" i="1" s="1"/>
  <c r="K1938" i="1"/>
  <c r="K1939" i="1"/>
  <c r="T1939" i="1" s="1"/>
  <c r="K1940" i="1"/>
  <c r="T1940" i="1" s="1"/>
  <c r="K1941" i="1"/>
  <c r="T1941" i="1" s="1"/>
  <c r="N1936" i="1"/>
  <c r="Q1936" i="1"/>
  <c r="N1937" i="1"/>
  <c r="Q1937" i="1"/>
  <c r="N1938" i="1"/>
  <c r="Q1938" i="1"/>
  <c r="N1939" i="1"/>
  <c r="Q1939" i="1"/>
  <c r="N1940" i="1"/>
  <c r="Q1940" i="1"/>
  <c r="N1941" i="1"/>
  <c r="Q1941" i="1"/>
  <c r="T163" i="1" l="1"/>
  <c r="S163" i="1"/>
  <c r="BA1938" i="1"/>
  <c r="T1938" i="1"/>
  <c r="S1940" i="1"/>
  <c r="S1936" i="1"/>
  <c r="BA163" i="1"/>
  <c r="BA1939" i="1"/>
  <c r="BA1941" i="1"/>
  <c r="BA1937" i="1"/>
  <c r="BA1940" i="1"/>
  <c r="BA1936" i="1"/>
  <c r="S1938" i="1"/>
  <c r="S1941" i="1"/>
  <c r="S1937" i="1"/>
  <c r="S1939" i="1"/>
  <c r="AF608" i="1" l="1"/>
  <c r="K608" i="1"/>
  <c r="T608" i="1" s="1"/>
  <c r="Q608" i="1"/>
  <c r="BA608" i="1" l="1"/>
  <c r="S608" i="1"/>
  <c r="Q543" i="1"/>
  <c r="K543" i="1"/>
  <c r="T543" i="1" s="1"/>
  <c r="BA543" i="1" l="1"/>
  <c r="S543" i="1"/>
  <c r="AF1087" i="1" l="1"/>
  <c r="AF1088" i="1"/>
  <c r="K1087" i="1"/>
  <c r="T1087" i="1" s="1"/>
  <c r="K1088" i="1"/>
  <c r="N1087" i="1"/>
  <c r="Q1087" i="1"/>
  <c r="N1088" i="1"/>
  <c r="Q1088" i="1"/>
  <c r="AF1266" i="1"/>
  <c r="K1266" i="1"/>
  <c r="T1266" i="1" s="1"/>
  <c r="N1266" i="1"/>
  <c r="Q1266" i="1"/>
  <c r="K225" i="1"/>
  <c r="K226" i="1"/>
  <c r="K227" i="1"/>
  <c r="AF225" i="1"/>
  <c r="AF226" i="1"/>
  <c r="AF227" i="1"/>
  <c r="T225" i="1" l="1"/>
  <c r="S225" i="1"/>
  <c r="T227" i="1"/>
  <c r="S227" i="1"/>
  <c r="S226" i="1"/>
  <c r="T226" i="1"/>
  <c r="BA1088" i="1"/>
  <c r="T1088" i="1"/>
  <c r="BA227" i="1"/>
  <c r="BA225" i="1"/>
  <c r="BA226" i="1"/>
  <c r="S1087" i="1"/>
  <c r="BA1087" i="1"/>
  <c r="S1088" i="1"/>
  <c r="S1266" i="1"/>
  <c r="BA1266" i="1"/>
  <c r="AF1709" i="1"/>
  <c r="B8" i="9" l="1"/>
  <c r="B14" i="9"/>
  <c r="B13" i="9"/>
  <c r="B12" i="9"/>
  <c r="B11" i="9"/>
  <c r="B10" i="9"/>
  <c r="B9" i="9"/>
  <c r="B7" i="9"/>
  <c r="B6" i="9"/>
  <c r="B5" i="9"/>
  <c r="B4" i="9"/>
  <c r="I4" i="9" l="1"/>
  <c r="I14" i="9"/>
  <c r="I10" i="9"/>
  <c r="I13" i="9"/>
  <c r="I12" i="9"/>
  <c r="I11" i="9"/>
  <c r="I9" i="9"/>
  <c r="I8" i="9"/>
  <c r="I7" i="9"/>
  <c r="I6" i="9"/>
  <c r="I5" i="9"/>
  <c r="AF116" i="1" l="1"/>
  <c r="AF117" i="1"/>
  <c r="K116" i="1" l="1"/>
  <c r="K117" i="1"/>
  <c r="S117" i="1" l="1"/>
  <c r="T117" i="1"/>
  <c r="S116" i="1"/>
  <c r="T116" i="1"/>
  <c r="BA117" i="1"/>
  <c r="BA116" i="1"/>
  <c r="AF305" i="1"/>
  <c r="K305" i="1"/>
  <c r="T305" i="1" s="1"/>
  <c r="Q305" i="1"/>
  <c r="AF1777" i="1"/>
  <c r="K1777" i="1"/>
  <c r="T1777" i="1" s="1"/>
  <c r="N1777" i="1"/>
  <c r="Q1777" i="1"/>
  <c r="BA305" i="1" l="1"/>
  <c r="S305" i="1"/>
  <c r="S1777" i="1"/>
  <c r="BA1777" i="1"/>
  <c r="AF1401" i="1" l="1"/>
  <c r="K1401" i="1"/>
  <c r="T1401" i="1" s="1"/>
  <c r="N1401" i="1"/>
  <c r="Q1401" i="1"/>
  <c r="K1402" i="1"/>
  <c r="T1402" i="1" s="1"/>
  <c r="N1402" i="1"/>
  <c r="Q1402" i="1"/>
  <c r="AF1402" i="1"/>
  <c r="S1402" i="1" l="1"/>
  <c r="BA1401" i="1"/>
  <c r="S1401" i="1"/>
  <c r="BA1402" i="1"/>
  <c r="K1709" i="1"/>
  <c r="T1709" i="1" s="1"/>
  <c r="N1709" i="1"/>
  <c r="Q1709" i="1"/>
  <c r="K1198" i="1"/>
  <c r="T1198" i="1" s="1"/>
  <c r="K1199" i="1"/>
  <c r="T1199" i="1" s="1"/>
  <c r="K1200" i="1"/>
  <c r="N1198" i="1"/>
  <c r="Q1198" i="1"/>
  <c r="N1199" i="1"/>
  <c r="Q1199" i="1"/>
  <c r="N1200" i="1"/>
  <c r="Q1200" i="1"/>
  <c r="AF1198" i="1"/>
  <c r="AF1199" i="1"/>
  <c r="AF1200" i="1"/>
  <c r="AX6" i="1"/>
  <c r="AF6" i="1"/>
  <c r="K6" i="1"/>
  <c r="AF224" i="1"/>
  <c r="K224" i="1"/>
  <c r="S6" i="1" l="1"/>
  <c r="T6" i="1"/>
  <c r="S224" i="1"/>
  <c r="T224" i="1"/>
  <c r="BA1200" i="1"/>
  <c r="T1200" i="1"/>
  <c r="BA224" i="1"/>
  <c r="BA6" i="1"/>
  <c r="BA1709" i="1"/>
  <c r="S1709" i="1"/>
  <c r="BA1198" i="1"/>
  <c r="S1198" i="1"/>
  <c r="S1200" i="1"/>
  <c r="BA1199" i="1"/>
  <c r="S1199" i="1"/>
  <c r="AF1075" i="1"/>
  <c r="K1075" i="1"/>
  <c r="T1075" i="1" s="1"/>
  <c r="N1075" i="1"/>
  <c r="Q1075" i="1"/>
  <c r="AF1403" i="1"/>
  <c r="K1403" i="1"/>
  <c r="T1403" i="1" s="1"/>
  <c r="N1403" i="1"/>
  <c r="Q1403" i="1"/>
  <c r="AF992" i="1"/>
  <c r="AF993" i="1"/>
  <c r="AF994" i="1"/>
  <c r="K992" i="1"/>
  <c r="T992" i="1" s="1"/>
  <c r="K993" i="1"/>
  <c r="T993" i="1" s="1"/>
  <c r="K994" i="1"/>
  <c r="T994" i="1" s="1"/>
  <c r="N992" i="1"/>
  <c r="Q992" i="1"/>
  <c r="N993" i="1"/>
  <c r="Q993" i="1"/>
  <c r="N994" i="1"/>
  <c r="Q994" i="1"/>
  <c r="AF970" i="1"/>
  <c r="K970" i="1"/>
  <c r="T970" i="1" s="1"/>
  <c r="N970" i="1"/>
  <c r="Q970" i="1"/>
  <c r="AF1490" i="1"/>
  <c r="K1490" i="1"/>
  <c r="T1490" i="1" s="1"/>
  <c r="N1490" i="1"/>
  <c r="Q1490" i="1"/>
  <c r="S993" i="1" l="1"/>
  <c r="S992" i="1"/>
  <c r="S1075" i="1"/>
  <c r="BA1075" i="1"/>
  <c r="BA1403" i="1"/>
  <c r="S1403" i="1"/>
  <c r="BA993" i="1"/>
  <c r="BA992" i="1"/>
  <c r="BA994" i="1"/>
  <c r="S994" i="1"/>
  <c r="S970" i="1"/>
  <c r="BA970" i="1"/>
  <c r="BA1490" i="1"/>
  <c r="S1490" i="1"/>
  <c r="D43" i="16"/>
  <c r="E43" i="16"/>
  <c r="F43" i="16"/>
  <c r="G43" i="16"/>
  <c r="D13" i="16"/>
  <c r="D12" i="16"/>
  <c r="D11" i="16"/>
  <c r="C13" i="16"/>
  <c r="C12" i="16"/>
  <c r="C11" i="16"/>
  <c r="H19" i="16"/>
  <c r="D28" i="16"/>
  <c r="D14" i="16" l="1"/>
  <c r="E11" i="16"/>
  <c r="F12" i="16"/>
  <c r="F14" i="16" s="1"/>
  <c r="E13" i="16"/>
  <c r="C14" i="16"/>
  <c r="E14" i="16" l="1"/>
  <c r="AF1033" i="1"/>
  <c r="AF1034" i="1"/>
  <c r="K1033" i="1"/>
  <c r="T1033" i="1" s="1"/>
  <c r="K1034" i="1"/>
  <c r="T1034" i="1" s="1"/>
  <c r="N1033" i="1"/>
  <c r="Q1033" i="1"/>
  <c r="N1034" i="1"/>
  <c r="Q1034" i="1"/>
  <c r="AF672" i="1"/>
  <c r="AF674" i="1"/>
  <c r="Q672" i="1"/>
  <c r="Q674" i="1"/>
  <c r="K672" i="1"/>
  <c r="T672" i="1" s="1"/>
  <c r="K674" i="1"/>
  <c r="T674" i="1" s="1"/>
  <c r="AF1701" i="1"/>
  <c r="AF1702" i="1"/>
  <c r="Q1701" i="1"/>
  <c r="Q1702" i="1"/>
  <c r="N1701" i="1"/>
  <c r="N1702" i="1"/>
  <c r="K1701" i="1"/>
  <c r="T1701" i="1" s="1"/>
  <c r="K1702" i="1"/>
  <c r="T1702" i="1" s="1"/>
  <c r="AF972" i="1"/>
  <c r="K972" i="1"/>
  <c r="T972" i="1" s="1"/>
  <c r="N972" i="1"/>
  <c r="Q972" i="1"/>
  <c r="AF2013" i="1"/>
  <c r="K2013" i="1"/>
  <c r="T2013" i="1" s="1"/>
  <c r="N2013" i="1"/>
  <c r="Q2013" i="1"/>
  <c r="AF1192" i="1"/>
  <c r="AF1193" i="1"/>
  <c r="K1192" i="1"/>
  <c r="T1192" i="1" s="1"/>
  <c r="K1193" i="1"/>
  <c r="T1193" i="1" s="1"/>
  <c r="N1192" i="1"/>
  <c r="Q1192" i="1"/>
  <c r="N1193" i="1"/>
  <c r="Q1193" i="1"/>
  <c r="AF1779" i="1"/>
  <c r="AF1782" i="1"/>
  <c r="N1779" i="1"/>
  <c r="Q1779" i="1"/>
  <c r="N1782" i="1"/>
  <c r="Q1782" i="1"/>
  <c r="K1779" i="1"/>
  <c r="T1779" i="1" s="1"/>
  <c r="K1782" i="1"/>
  <c r="T1782" i="1" s="1"/>
  <c r="AF1032" i="1"/>
  <c r="K1032" i="1"/>
  <c r="T1032" i="1" s="1"/>
  <c r="N1032" i="1"/>
  <c r="Q1032" i="1"/>
  <c r="S1779" i="1" l="1"/>
  <c r="S1701" i="1"/>
  <c r="S1702" i="1"/>
  <c r="S1782" i="1"/>
  <c r="S674" i="1"/>
  <c r="BA674" i="1"/>
  <c r="S672" i="1"/>
  <c r="BA672" i="1"/>
  <c r="S1033" i="1"/>
  <c r="BA1034" i="1"/>
  <c r="BA1033" i="1"/>
  <c r="S1034" i="1"/>
  <c r="BA1702" i="1"/>
  <c r="BA1701" i="1"/>
  <c r="S972" i="1"/>
  <c r="BA972" i="1"/>
  <c r="BA2013" i="1"/>
  <c r="S2013" i="1"/>
  <c r="BA1193" i="1"/>
  <c r="BA1192" i="1"/>
  <c r="S1192" i="1"/>
  <c r="S1193" i="1"/>
  <c r="BA1782" i="1"/>
  <c r="BA1779" i="1"/>
  <c r="BA1032" i="1"/>
  <c r="S1032" i="1"/>
  <c r="AX18" i="1"/>
  <c r="AX19" i="1"/>
  <c r="AX20" i="1"/>
  <c r="AF18" i="1"/>
  <c r="AF19" i="1"/>
  <c r="AF20" i="1"/>
  <c r="K18" i="1"/>
  <c r="K19" i="1"/>
  <c r="K20" i="1"/>
  <c r="AF1681" i="1"/>
  <c r="K1681" i="1"/>
  <c r="T1681" i="1" s="1"/>
  <c r="N1681" i="1"/>
  <c r="Q1681" i="1"/>
  <c r="S19" i="1" l="1"/>
  <c r="T19" i="1"/>
  <c r="S20" i="1"/>
  <c r="T20" i="1"/>
  <c r="S18" i="1"/>
  <c r="T18" i="1"/>
  <c r="BA18" i="1"/>
  <c r="BA19" i="1"/>
  <c r="BA20" i="1"/>
  <c r="BA1681" i="1"/>
  <c r="S1681" i="1"/>
  <c r="AF687" i="1"/>
  <c r="K687" i="1"/>
  <c r="T687" i="1" s="1"/>
  <c r="Q687" i="1"/>
  <c r="AF759" i="1"/>
  <c r="AF760" i="1"/>
  <c r="Q759" i="1"/>
  <c r="Q760" i="1"/>
  <c r="N759" i="1"/>
  <c r="N760" i="1"/>
  <c r="K759" i="1"/>
  <c r="T759" i="1" s="1"/>
  <c r="K760" i="1"/>
  <c r="T760" i="1" s="1"/>
  <c r="S759" i="1" l="1"/>
  <c r="S687" i="1"/>
  <c r="BA687" i="1"/>
  <c r="BA759" i="1"/>
  <c r="BA760" i="1"/>
  <c r="S760" i="1"/>
  <c r="AF1046" i="1" l="1"/>
  <c r="K1046" i="1"/>
  <c r="T1046" i="1" s="1"/>
  <c r="N1046" i="1"/>
  <c r="Q1046" i="1"/>
  <c r="AF1707" i="1"/>
  <c r="K1707" i="1"/>
  <c r="N1707" i="1"/>
  <c r="Q1707" i="1"/>
  <c r="AF1975" i="1"/>
  <c r="N1975" i="1"/>
  <c r="K1975" i="1"/>
  <c r="T1975" i="1" s="1"/>
  <c r="Q1975" i="1"/>
  <c r="BA1707" i="1" l="1"/>
  <c r="T1707" i="1"/>
  <c r="S1975" i="1"/>
  <c r="S1046" i="1"/>
  <c r="BA1046" i="1"/>
  <c r="S1707" i="1"/>
  <c r="BA1975" i="1"/>
  <c r="D28" i="13"/>
  <c r="E11" i="13"/>
  <c r="E12" i="13"/>
  <c r="E13" i="13"/>
  <c r="C14" i="13"/>
  <c r="D14" i="13"/>
  <c r="L19" i="13"/>
  <c r="H22" i="13"/>
  <c r="E14" i="13" l="1"/>
  <c r="AF1397" i="1" l="1"/>
  <c r="AF1398" i="1"/>
  <c r="AF1399" i="1"/>
  <c r="AF1400" i="1"/>
  <c r="Q1397" i="1"/>
  <c r="Q1398" i="1"/>
  <c r="Q1399" i="1"/>
  <c r="Q1400" i="1"/>
  <c r="N1397" i="1"/>
  <c r="N1398" i="1"/>
  <c r="N1399" i="1"/>
  <c r="N1400" i="1"/>
  <c r="K1397" i="1"/>
  <c r="T1397" i="1" s="1"/>
  <c r="K1398" i="1"/>
  <c r="T1398" i="1" s="1"/>
  <c r="K1399" i="1"/>
  <c r="T1399" i="1" s="1"/>
  <c r="K1400" i="1"/>
  <c r="T1400" i="1" s="1"/>
  <c r="S1399" i="1" l="1"/>
  <c r="S1397" i="1"/>
  <c r="S1398" i="1"/>
  <c r="BA1399" i="1"/>
  <c r="BA1398" i="1"/>
  <c r="BA1400" i="1"/>
  <c r="BA1397" i="1"/>
  <c r="S1400" i="1"/>
  <c r="AF1002" i="1" l="1"/>
  <c r="K1002" i="1"/>
  <c r="T1002" i="1" s="1"/>
  <c r="N1002" i="1"/>
  <c r="Q1002" i="1"/>
  <c r="K1201" i="1"/>
  <c r="T1201" i="1" s="1"/>
  <c r="K1202" i="1"/>
  <c r="N1201" i="1"/>
  <c r="N1202" i="1"/>
  <c r="Q1201" i="1"/>
  <c r="Q1202" i="1"/>
  <c r="AF1201" i="1"/>
  <c r="AF1202" i="1"/>
  <c r="BA1202" i="1" l="1"/>
  <c r="T1202" i="1"/>
  <c r="S1201" i="1"/>
  <c r="BA1002" i="1"/>
  <c r="S1002" i="1"/>
  <c r="BA1201" i="1"/>
  <c r="S1202" i="1"/>
  <c r="AF1957" i="1" l="1"/>
  <c r="K1957" i="1"/>
  <c r="T1957" i="1" s="1"/>
  <c r="N1957" i="1"/>
  <c r="Q1957" i="1"/>
  <c r="S1957" i="1" l="1"/>
  <c r="BA1957" i="1"/>
  <c r="AF1098" i="1"/>
  <c r="K1098" i="1"/>
  <c r="T1098" i="1" s="1"/>
  <c r="N1098" i="1"/>
  <c r="Q1098" i="1"/>
  <c r="BA1098" i="1" l="1"/>
  <c r="S1098" i="1"/>
  <c r="AF999" i="1"/>
  <c r="Q999" i="1" l="1"/>
  <c r="N999" i="1"/>
  <c r="K999" i="1"/>
  <c r="T999" i="1" s="1"/>
  <c r="S999" i="1" l="1"/>
  <c r="BA999" i="1"/>
  <c r="K640" i="1"/>
  <c r="T640" i="1" s="1"/>
  <c r="K641" i="1"/>
  <c r="T641" i="1" s="1"/>
  <c r="K642" i="1"/>
  <c r="T642" i="1" s="1"/>
  <c r="K643" i="1"/>
  <c r="T643" i="1" s="1"/>
  <c r="K644" i="1"/>
  <c r="T644" i="1" s="1"/>
  <c r="K645" i="1"/>
  <c r="T645" i="1" s="1"/>
  <c r="AF640" i="1"/>
  <c r="AF641" i="1"/>
  <c r="AF642" i="1"/>
  <c r="AF643" i="1"/>
  <c r="AF644" i="1"/>
  <c r="AF645" i="1"/>
  <c r="Q640" i="1"/>
  <c r="Q641" i="1"/>
  <c r="Q642" i="1"/>
  <c r="Q643" i="1"/>
  <c r="Q644" i="1"/>
  <c r="Q645" i="1"/>
  <c r="AF1391" i="1"/>
  <c r="Q1391" i="1"/>
  <c r="N1391" i="1"/>
  <c r="K1391" i="1"/>
  <c r="BA1391" i="1" l="1"/>
  <c r="T1391" i="1"/>
  <c r="S645" i="1"/>
  <c r="BA645" i="1"/>
  <c r="S640" i="1"/>
  <c r="BA640" i="1"/>
  <c r="S644" i="1"/>
  <c r="BA644" i="1"/>
  <c r="S642" i="1"/>
  <c r="BA642" i="1"/>
  <c r="S643" i="1"/>
  <c r="BA643" i="1"/>
  <c r="BA641" i="1"/>
  <c r="S641" i="1"/>
  <c r="S1391" i="1"/>
  <c r="AF284" i="1"/>
  <c r="Q284" i="1"/>
  <c r="K284" i="1"/>
  <c r="AF1086" i="1"/>
  <c r="Q1086" i="1"/>
  <c r="N1086" i="1"/>
  <c r="K1086" i="1"/>
  <c r="AF1953" i="1"/>
  <c r="Q1953" i="1"/>
  <c r="N1953" i="1"/>
  <c r="K1953" i="1"/>
  <c r="BA1953" i="1" l="1"/>
  <c r="T1953" i="1"/>
  <c r="BA284" i="1"/>
  <c r="T284" i="1"/>
  <c r="BA1086" i="1"/>
  <c r="T1086" i="1"/>
  <c r="S284" i="1"/>
  <c r="S1086" i="1"/>
  <c r="S1953" i="1"/>
  <c r="K1829" i="1"/>
  <c r="T1829" i="1" s="1"/>
  <c r="N1829" i="1"/>
  <c r="Q1829" i="1"/>
  <c r="Q1832" i="1"/>
  <c r="AF1829" i="1"/>
  <c r="AF1282" i="1"/>
  <c r="K1282" i="1"/>
  <c r="T1282" i="1" s="1"/>
  <c r="N1282" i="1"/>
  <c r="Q1282" i="1"/>
  <c r="AF967" i="1"/>
  <c r="K967" i="1"/>
  <c r="T967" i="1" s="1"/>
  <c r="N967" i="1"/>
  <c r="Q967" i="1"/>
  <c r="AF1107" i="1"/>
  <c r="K1107" i="1"/>
  <c r="T1107" i="1" s="1"/>
  <c r="N1107" i="1"/>
  <c r="Q1107" i="1"/>
  <c r="AX1929" i="1"/>
  <c r="AF1929" i="1"/>
  <c r="K1929" i="1"/>
  <c r="Q837" i="1"/>
  <c r="N837" i="1"/>
  <c r="K837" i="1"/>
  <c r="AF1930" i="1"/>
  <c r="Q1930" i="1"/>
  <c r="K1930" i="1"/>
  <c r="S1929" i="1" l="1"/>
  <c r="T1929" i="1"/>
  <c r="BA1930" i="1"/>
  <c r="T1930" i="1"/>
  <c r="BA837" i="1"/>
  <c r="T837" i="1"/>
  <c r="S1107" i="1"/>
  <c r="BA1929" i="1"/>
  <c r="S1829" i="1"/>
  <c r="BA1829" i="1"/>
  <c r="BA1282" i="1"/>
  <c r="S1282" i="1"/>
  <c r="BA967" i="1"/>
  <c r="S967" i="1"/>
  <c r="BA1107" i="1"/>
  <c r="S837" i="1"/>
  <c r="S1930" i="1"/>
  <c r="AF619" i="1" l="1"/>
  <c r="K619" i="1"/>
  <c r="T619" i="1" s="1"/>
  <c r="Q619" i="1"/>
  <c r="AF1029" i="1"/>
  <c r="K1029" i="1"/>
  <c r="T1029" i="1" s="1"/>
  <c r="N1029" i="1"/>
  <c r="Q1029" i="1"/>
  <c r="AF1960" i="1"/>
  <c r="AF1970" i="1"/>
  <c r="K1960" i="1"/>
  <c r="T1960" i="1" s="1"/>
  <c r="K1970" i="1"/>
  <c r="T1970" i="1" s="1"/>
  <c r="N1960" i="1"/>
  <c r="N1970" i="1"/>
  <c r="Q1960" i="1"/>
  <c r="Q1970" i="1"/>
  <c r="S1970" i="1" l="1"/>
  <c r="S1960" i="1"/>
  <c r="BA619" i="1"/>
  <c r="S619" i="1"/>
  <c r="BA1029" i="1"/>
  <c r="S1029" i="1"/>
  <c r="BA1970" i="1"/>
  <c r="BA1960" i="1"/>
  <c r="K476" i="1"/>
  <c r="T476" i="1" s="1"/>
  <c r="Q476" i="1"/>
  <c r="AF476" i="1"/>
  <c r="K477" i="1"/>
  <c r="Q477" i="1"/>
  <c r="AF477" i="1"/>
  <c r="K478" i="1"/>
  <c r="Q478" i="1"/>
  <c r="AF478" i="1"/>
  <c r="K479" i="1"/>
  <c r="Q479" i="1"/>
  <c r="AF479" i="1"/>
  <c r="K485" i="1"/>
  <c r="T485" i="1" s="1"/>
  <c r="Q485" i="1"/>
  <c r="AF485" i="1"/>
  <c r="K486" i="1"/>
  <c r="Q486" i="1"/>
  <c r="AF486" i="1"/>
  <c r="K487" i="1"/>
  <c r="Q487" i="1"/>
  <c r="AF487" i="1"/>
  <c r="K488" i="1"/>
  <c r="Q488" i="1"/>
  <c r="AF488" i="1"/>
  <c r="K489" i="1"/>
  <c r="Q489" i="1"/>
  <c r="AF489" i="1"/>
  <c r="K490" i="1"/>
  <c r="Q490" i="1"/>
  <c r="AF490" i="1"/>
  <c r="K491" i="1"/>
  <c r="Q491" i="1"/>
  <c r="AF491" i="1"/>
  <c r="K492" i="1"/>
  <c r="Q492" i="1"/>
  <c r="AF492" i="1"/>
  <c r="K493" i="1"/>
  <c r="Q493" i="1"/>
  <c r="AF493" i="1"/>
  <c r="K494" i="1"/>
  <c r="Q494" i="1"/>
  <c r="AF494" i="1"/>
  <c r="K501" i="1"/>
  <c r="Q501" i="1"/>
  <c r="AF501" i="1"/>
  <c r="K502" i="1"/>
  <c r="Q502" i="1"/>
  <c r="AF502" i="1"/>
  <c r="K503" i="1"/>
  <c r="Q503" i="1"/>
  <c r="AF503" i="1"/>
  <c r="K504" i="1"/>
  <c r="Q504" i="1"/>
  <c r="AF504" i="1"/>
  <c r="K505" i="1"/>
  <c r="Q505" i="1"/>
  <c r="AF505" i="1"/>
  <c r="K506" i="1"/>
  <c r="Q506" i="1"/>
  <c r="AF506" i="1"/>
  <c r="K507" i="1"/>
  <c r="Q507" i="1"/>
  <c r="AF507" i="1"/>
  <c r="K508" i="1"/>
  <c r="Q508" i="1"/>
  <c r="AF508" i="1"/>
  <c r="K509" i="1"/>
  <c r="Q509" i="1"/>
  <c r="AF509" i="1"/>
  <c r="K510" i="1"/>
  <c r="Q510" i="1"/>
  <c r="AF510" i="1"/>
  <c r="K511" i="1"/>
  <c r="Q511" i="1"/>
  <c r="AF511" i="1"/>
  <c r="K512" i="1"/>
  <c r="Q512" i="1"/>
  <c r="AF512" i="1"/>
  <c r="K513" i="1"/>
  <c r="Q513" i="1"/>
  <c r="AF513" i="1"/>
  <c r="K514" i="1"/>
  <c r="Q514" i="1"/>
  <c r="AF514" i="1"/>
  <c r="K515" i="1"/>
  <c r="Q515" i="1"/>
  <c r="AF515" i="1"/>
  <c r="K516" i="1"/>
  <c r="Q516" i="1"/>
  <c r="AF516" i="1"/>
  <c r="K517" i="1"/>
  <c r="Q517" i="1"/>
  <c r="AF517" i="1"/>
  <c r="K518" i="1"/>
  <c r="Q518" i="1"/>
  <c r="AF518" i="1"/>
  <c r="K519" i="1"/>
  <c r="Q519" i="1"/>
  <c r="AF519" i="1"/>
  <c r="K520" i="1"/>
  <c r="T520" i="1" s="1"/>
  <c r="Q520" i="1"/>
  <c r="AF520" i="1"/>
  <c r="K521" i="1"/>
  <c r="Q521" i="1"/>
  <c r="AF521" i="1"/>
  <c r="K522" i="1"/>
  <c r="Q522" i="1"/>
  <c r="AF522" i="1"/>
  <c r="K523" i="1"/>
  <c r="Q523" i="1"/>
  <c r="AF523" i="1"/>
  <c r="K524" i="1"/>
  <c r="Q524" i="1"/>
  <c r="AF524" i="1"/>
  <c r="K525" i="1"/>
  <c r="Q525" i="1"/>
  <c r="AF525" i="1"/>
  <c r="K526" i="1"/>
  <c r="Q526" i="1"/>
  <c r="AF526" i="1"/>
  <c r="K527" i="1"/>
  <c r="T527" i="1" s="1"/>
  <c r="Q527" i="1"/>
  <c r="AF527" i="1"/>
  <c r="K528" i="1"/>
  <c r="Q528" i="1"/>
  <c r="AF528" i="1"/>
  <c r="K529" i="1"/>
  <c r="Q529" i="1"/>
  <c r="AF529" i="1"/>
  <c r="K530" i="1"/>
  <c r="Q530" i="1"/>
  <c r="AF530" i="1"/>
  <c r="K531" i="1"/>
  <c r="Q531" i="1"/>
  <c r="AF531" i="1"/>
  <c r="K532" i="1"/>
  <c r="Q532" i="1"/>
  <c r="AF532" i="1"/>
  <c r="K533" i="1"/>
  <c r="Q533" i="1"/>
  <c r="AF533" i="1"/>
  <c r="K534" i="1"/>
  <c r="Q534" i="1"/>
  <c r="AF534" i="1"/>
  <c r="K535" i="1"/>
  <c r="Q535" i="1"/>
  <c r="AF535" i="1"/>
  <c r="K536" i="1"/>
  <c r="Q536" i="1"/>
  <c r="AF536" i="1"/>
  <c r="K537" i="1"/>
  <c r="Q537" i="1"/>
  <c r="AF537" i="1"/>
  <c r="K538" i="1"/>
  <c r="Q538" i="1"/>
  <c r="AF538" i="1"/>
  <c r="K539" i="1"/>
  <c r="Q539" i="1"/>
  <c r="AF539" i="1"/>
  <c r="K540" i="1"/>
  <c r="Q540" i="1"/>
  <c r="AF540" i="1"/>
  <c r="K541" i="1"/>
  <c r="Q541" i="1"/>
  <c r="AF541" i="1"/>
  <c r="K542" i="1"/>
  <c r="Q542" i="1"/>
  <c r="AF542" i="1"/>
  <c r="AF543" i="1"/>
  <c r="K544" i="1"/>
  <c r="Q544" i="1"/>
  <c r="AF544" i="1"/>
  <c r="K545" i="1"/>
  <c r="Q545" i="1"/>
  <c r="AF545" i="1"/>
  <c r="K546" i="1"/>
  <c r="Q546" i="1"/>
  <c r="AF546" i="1"/>
  <c r="K547" i="1"/>
  <c r="Q547" i="1"/>
  <c r="AF547" i="1"/>
  <c r="K548" i="1"/>
  <c r="T548" i="1" s="1"/>
  <c r="Q548" i="1"/>
  <c r="AF548" i="1"/>
  <c r="K550" i="1"/>
  <c r="Q550" i="1"/>
  <c r="AF550" i="1"/>
  <c r="K551" i="1"/>
  <c r="Q551" i="1"/>
  <c r="AF551" i="1"/>
  <c r="K552" i="1"/>
  <c r="Q552" i="1"/>
  <c r="AF552" i="1"/>
  <c r="K549" i="1"/>
  <c r="T549" i="1" s="1"/>
  <c r="Q549" i="1"/>
  <c r="AF549" i="1"/>
  <c r="K553" i="1"/>
  <c r="T553" i="1" s="1"/>
  <c r="Q553" i="1"/>
  <c r="AF553" i="1"/>
  <c r="K554" i="1"/>
  <c r="Q554" i="1"/>
  <c r="AF554" i="1"/>
  <c r="K556" i="1"/>
  <c r="Q556" i="1"/>
  <c r="AF556" i="1"/>
  <c r="K1934" i="1"/>
  <c r="Q1934" i="1"/>
  <c r="AF1934" i="1"/>
  <c r="K576" i="1"/>
  <c r="Q576" i="1"/>
  <c r="AF576" i="1"/>
  <c r="K294" i="1"/>
  <c r="Q294" i="1"/>
  <c r="AF294" i="1"/>
  <c r="K579" i="1"/>
  <c r="Q579" i="1"/>
  <c r="AF579" i="1"/>
  <c r="K580" i="1"/>
  <c r="Q580" i="1"/>
  <c r="AF580" i="1"/>
  <c r="K581" i="1"/>
  <c r="Q581" i="1"/>
  <c r="AF581" i="1"/>
  <c r="K582" i="1"/>
  <c r="Q582" i="1"/>
  <c r="AF582" i="1"/>
  <c r="K583" i="1"/>
  <c r="Q583" i="1"/>
  <c r="AF583" i="1"/>
  <c r="K584" i="1"/>
  <c r="Q584" i="1"/>
  <c r="AF584" i="1"/>
  <c r="K585" i="1"/>
  <c r="Q585" i="1"/>
  <c r="AF585" i="1"/>
  <c r="K586" i="1"/>
  <c r="Q586" i="1"/>
  <c r="AF586" i="1"/>
  <c r="K587" i="1"/>
  <c r="Q587" i="1"/>
  <c r="AF587" i="1"/>
  <c r="K588" i="1"/>
  <c r="Q588" i="1"/>
  <c r="AF588" i="1"/>
  <c r="K589" i="1"/>
  <c r="Q589" i="1"/>
  <c r="AF589" i="1"/>
  <c r="K590" i="1"/>
  <c r="Q590" i="1"/>
  <c r="AF590" i="1"/>
  <c r="K591" i="1"/>
  <c r="Q591" i="1"/>
  <c r="AF591" i="1"/>
  <c r="K592" i="1"/>
  <c r="Q592" i="1"/>
  <c r="AF592" i="1"/>
  <c r="K593" i="1"/>
  <c r="Q593" i="1"/>
  <c r="AF593" i="1"/>
  <c r="K596" i="1"/>
  <c r="T596" i="1" s="1"/>
  <c r="Q596" i="1"/>
  <c r="AF596" i="1"/>
  <c r="K597" i="1"/>
  <c r="Q597" i="1"/>
  <c r="AF597" i="1"/>
  <c r="K601" i="1"/>
  <c r="Q601" i="1"/>
  <c r="AF601" i="1"/>
  <c r="K602" i="1"/>
  <c r="Q602" i="1"/>
  <c r="AF602" i="1"/>
  <c r="K603" i="1"/>
  <c r="Q603" i="1"/>
  <c r="AF603" i="1"/>
  <c r="K604" i="1"/>
  <c r="Q604" i="1"/>
  <c r="AF604" i="1"/>
  <c r="K605" i="1"/>
  <c r="Q605" i="1"/>
  <c r="AF605" i="1"/>
  <c r="K606" i="1"/>
  <c r="T606" i="1" s="1"/>
  <c r="Q606" i="1"/>
  <c r="AF606" i="1"/>
  <c r="K607" i="1"/>
  <c r="Q607" i="1"/>
  <c r="AF607" i="1"/>
  <c r="K610" i="1"/>
  <c r="Q610" i="1"/>
  <c r="AF610" i="1"/>
  <c r="K611" i="1"/>
  <c r="Q611" i="1"/>
  <c r="AF611" i="1"/>
  <c r="K612" i="1"/>
  <c r="T612" i="1" s="1"/>
  <c r="Q612" i="1"/>
  <c r="AF612" i="1"/>
  <c r="K614" i="1"/>
  <c r="Q614" i="1"/>
  <c r="AF614" i="1"/>
  <c r="K627" i="1"/>
  <c r="Q627" i="1"/>
  <c r="AF627" i="1"/>
  <c r="K628" i="1"/>
  <c r="Q628" i="1"/>
  <c r="AF628" i="1"/>
  <c r="K629" i="1"/>
  <c r="Q629" i="1"/>
  <c r="AF629" i="1"/>
  <c r="K630" i="1"/>
  <c r="T630" i="1" s="1"/>
  <c r="Q630" i="1"/>
  <c r="AF630" i="1"/>
  <c r="K631" i="1"/>
  <c r="T631" i="1" s="1"/>
  <c r="Q631" i="1"/>
  <c r="AF631" i="1"/>
  <c r="K632" i="1"/>
  <c r="Q632" i="1"/>
  <c r="AF632" i="1"/>
  <c r="K633" i="1"/>
  <c r="Q633" i="1"/>
  <c r="AF633" i="1"/>
  <c r="K634" i="1"/>
  <c r="Q634" i="1"/>
  <c r="AF634" i="1"/>
  <c r="K635" i="1"/>
  <c r="Q635" i="1"/>
  <c r="AF635" i="1"/>
  <c r="K636" i="1"/>
  <c r="Q636" i="1"/>
  <c r="AF636" i="1"/>
  <c r="K637" i="1"/>
  <c r="Q637" i="1"/>
  <c r="AF637" i="1"/>
  <c r="K638" i="1"/>
  <c r="Q638" i="1"/>
  <c r="AF638" i="1"/>
  <c r="K639" i="1"/>
  <c r="Q639" i="1"/>
  <c r="AF639" i="1"/>
  <c r="K654" i="1"/>
  <c r="Q654" i="1"/>
  <c r="AF654" i="1"/>
  <c r="K655" i="1"/>
  <c r="Q655" i="1"/>
  <c r="AF655" i="1"/>
  <c r="K656" i="1"/>
  <c r="Q656" i="1"/>
  <c r="AF656" i="1"/>
  <c r="K657" i="1"/>
  <c r="Q657" i="1"/>
  <c r="AF657" i="1"/>
  <c r="K658" i="1"/>
  <c r="T658" i="1" s="1"/>
  <c r="Q658" i="1"/>
  <c r="AF658" i="1"/>
  <c r="K659" i="1"/>
  <c r="Q659" i="1"/>
  <c r="AF659" i="1"/>
  <c r="K660" i="1"/>
  <c r="T660" i="1" s="1"/>
  <c r="Q660" i="1"/>
  <c r="AF660" i="1"/>
  <c r="K661" i="1"/>
  <c r="Q661" i="1"/>
  <c r="AF661" i="1"/>
  <c r="K662" i="1"/>
  <c r="T662" i="1" s="1"/>
  <c r="Q662" i="1"/>
  <c r="AF662" i="1"/>
  <c r="K663" i="1"/>
  <c r="T663" i="1" s="1"/>
  <c r="Q663" i="1"/>
  <c r="AF663" i="1"/>
  <c r="K664" i="1"/>
  <c r="Q664" i="1"/>
  <c r="AF664" i="1"/>
  <c r="K665" i="1"/>
  <c r="T665" i="1" s="1"/>
  <c r="Q665" i="1"/>
  <c r="AF665" i="1"/>
  <c r="K666" i="1"/>
  <c r="Q666" i="1"/>
  <c r="AF666" i="1"/>
  <c r="K667" i="1"/>
  <c r="Q667" i="1"/>
  <c r="AF667" i="1"/>
  <c r="K668" i="1"/>
  <c r="T668" i="1" s="1"/>
  <c r="Q668" i="1"/>
  <c r="AF668" i="1"/>
  <c r="K669" i="1"/>
  <c r="T669" i="1" s="1"/>
  <c r="Q669" i="1"/>
  <c r="AF669" i="1"/>
  <c r="K670" i="1"/>
  <c r="Q670" i="1"/>
  <c r="AF670" i="1"/>
  <c r="K671" i="1"/>
  <c r="T671" i="1" s="1"/>
  <c r="Q671" i="1"/>
  <c r="AF671" i="1"/>
  <c r="K1935" i="1"/>
  <c r="T1935" i="1" s="1"/>
  <c r="Q1935" i="1"/>
  <c r="AF1935" i="1"/>
  <c r="K677" i="1"/>
  <c r="T677" i="1" s="1"/>
  <c r="Q677" i="1"/>
  <c r="AF677" i="1"/>
  <c r="K678" i="1"/>
  <c r="Q678" i="1"/>
  <c r="AF678" i="1"/>
  <c r="K679" i="1"/>
  <c r="Q679" i="1"/>
  <c r="AF679" i="1"/>
  <c r="K680" i="1"/>
  <c r="Q680" i="1"/>
  <c r="AF680" i="1"/>
  <c r="K681" i="1"/>
  <c r="T681" i="1" s="1"/>
  <c r="Q681" i="1"/>
  <c r="AF681" i="1"/>
  <c r="K682" i="1"/>
  <c r="Q682" i="1"/>
  <c r="AF682" i="1"/>
  <c r="K683" i="1"/>
  <c r="Q683" i="1"/>
  <c r="AF683" i="1"/>
  <c r="K684" i="1"/>
  <c r="Q684" i="1"/>
  <c r="AF684" i="1"/>
  <c r="K685" i="1"/>
  <c r="Q685" i="1"/>
  <c r="AF685" i="1"/>
  <c r="K686" i="1"/>
  <c r="Q686" i="1"/>
  <c r="AF686" i="1"/>
  <c r="K688" i="1"/>
  <c r="Q688" i="1"/>
  <c r="AF688" i="1"/>
  <c r="K689" i="1"/>
  <c r="Q689" i="1"/>
  <c r="AF689" i="1"/>
  <c r="K690" i="1"/>
  <c r="Q690" i="1"/>
  <c r="AF690" i="1"/>
  <c r="K704" i="1"/>
  <c r="Q704" i="1"/>
  <c r="AF704" i="1"/>
  <c r="K705" i="1"/>
  <c r="Q705" i="1"/>
  <c r="AF705" i="1"/>
  <c r="K706" i="1"/>
  <c r="Q706" i="1"/>
  <c r="AF706" i="1"/>
  <c r="K707" i="1"/>
  <c r="T707" i="1" s="1"/>
  <c r="Q707" i="1"/>
  <c r="AF707" i="1"/>
  <c r="K708" i="1"/>
  <c r="T708" i="1" s="1"/>
  <c r="Q708" i="1"/>
  <c r="AF708" i="1"/>
  <c r="K709" i="1"/>
  <c r="Q709" i="1"/>
  <c r="AF709" i="1"/>
  <c r="K710" i="1"/>
  <c r="Q710" i="1"/>
  <c r="AF710" i="1"/>
  <c r="K711" i="1"/>
  <c r="Q711" i="1"/>
  <c r="AF711" i="1"/>
  <c r="K712" i="1"/>
  <c r="T712" i="1" s="1"/>
  <c r="Q712" i="1"/>
  <c r="AF712" i="1"/>
  <c r="K713" i="1"/>
  <c r="T713" i="1" s="1"/>
  <c r="Q713" i="1"/>
  <c r="AF713" i="1"/>
  <c r="K714" i="1"/>
  <c r="T714" i="1" s="1"/>
  <c r="Q714" i="1"/>
  <c r="AF714" i="1"/>
  <c r="K715" i="1"/>
  <c r="T715" i="1" s="1"/>
  <c r="Q715" i="1"/>
  <c r="AF715" i="1"/>
  <c r="K716" i="1"/>
  <c r="Q716" i="1"/>
  <c r="AF716" i="1"/>
  <c r="K717" i="1"/>
  <c r="Q717" i="1"/>
  <c r="AF717" i="1"/>
  <c r="K718" i="1"/>
  <c r="T718" i="1" s="1"/>
  <c r="Q718" i="1"/>
  <c r="AF718" i="1"/>
  <c r="K719" i="1"/>
  <c r="T719" i="1" s="1"/>
  <c r="Q719" i="1"/>
  <c r="AF719" i="1"/>
  <c r="K720" i="1"/>
  <c r="Q720" i="1"/>
  <c r="AF720" i="1"/>
  <c r="K722" i="1"/>
  <c r="Q722" i="1"/>
  <c r="AF722" i="1"/>
  <c r="K735" i="1"/>
  <c r="N735" i="1"/>
  <c r="Q735" i="1"/>
  <c r="AF735" i="1"/>
  <c r="K736" i="1"/>
  <c r="N736" i="1"/>
  <c r="Q736" i="1"/>
  <c r="AF736" i="1"/>
  <c r="K737" i="1"/>
  <c r="N737" i="1"/>
  <c r="Q737" i="1"/>
  <c r="AF737" i="1"/>
  <c r="K738" i="1"/>
  <c r="N738" i="1"/>
  <c r="Q738" i="1"/>
  <c r="AF738" i="1"/>
  <c r="K739" i="1"/>
  <c r="N739" i="1"/>
  <c r="Q739" i="1"/>
  <c r="AF739" i="1"/>
  <c r="K740" i="1"/>
  <c r="N740" i="1"/>
  <c r="Q740" i="1"/>
  <c r="AF740" i="1"/>
  <c r="K741" i="1"/>
  <c r="N741" i="1"/>
  <c r="Q741" i="1"/>
  <c r="AF741" i="1"/>
  <c r="K742" i="1"/>
  <c r="N742" i="1"/>
  <c r="Q742" i="1"/>
  <c r="AF742" i="1"/>
  <c r="K743" i="1"/>
  <c r="N743" i="1"/>
  <c r="Q743" i="1"/>
  <c r="AF743" i="1"/>
  <c r="K748" i="1"/>
  <c r="N748" i="1"/>
  <c r="Q748" i="1"/>
  <c r="AF748" i="1"/>
  <c r="K749" i="1"/>
  <c r="T749" i="1" s="1"/>
  <c r="N749" i="1"/>
  <c r="Q749" i="1"/>
  <c r="AF749" i="1"/>
  <c r="K750" i="1"/>
  <c r="N750" i="1"/>
  <c r="Q750" i="1"/>
  <c r="AF750" i="1"/>
  <c r="K751" i="1"/>
  <c r="N751" i="1"/>
  <c r="Q751" i="1"/>
  <c r="AF751" i="1"/>
  <c r="K752" i="1"/>
  <c r="N752" i="1"/>
  <c r="Q752" i="1"/>
  <c r="AF752" i="1"/>
  <c r="K753" i="1"/>
  <c r="T753" i="1" s="1"/>
  <c r="N753" i="1"/>
  <c r="Q753" i="1"/>
  <c r="AF753" i="1"/>
  <c r="K754" i="1"/>
  <c r="T754" i="1" s="1"/>
  <c r="N754" i="1"/>
  <c r="Q754" i="1"/>
  <c r="AF754" i="1"/>
  <c r="K758" i="1"/>
  <c r="N758" i="1"/>
  <c r="Q758" i="1"/>
  <c r="AF758" i="1"/>
  <c r="K784" i="1"/>
  <c r="T784" i="1" s="1"/>
  <c r="N784" i="1"/>
  <c r="Q784" i="1"/>
  <c r="AF784" i="1"/>
  <c r="K783" i="1"/>
  <c r="T783" i="1" s="1"/>
  <c r="N783" i="1"/>
  <c r="Q783" i="1"/>
  <c r="AF783" i="1"/>
  <c r="K782" i="1"/>
  <c r="T782" i="1" s="1"/>
  <c r="N782" i="1"/>
  <c r="Q782" i="1"/>
  <c r="AF782" i="1"/>
  <c r="K781" i="1"/>
  <c r="N781" i="1"/>
  <c r="Q781" i="1"/>
  <c r="AF781" i="1"/>
  <c r="K780" i="1"/>
  <c r="T780" i="1" s="1"/>
  <c r="N780" i="1"/>
  <c r="Q780" i="1"/>
  <c r="AF780" i="1"/>
  <c r="K779" i="1"/>
  <c r="T779" i="1" s="1"/>
  <c r="N779" i="1"/>
  <c r="Q779" i="1"/>
  <c r="AF779" i="1"/>
  <c r="K778" i="1"/>
  <c r="T778" i="1" s="1"/>
  <c r="N778" i="1"/>
  <c r="Q778" i="1"/>
  <c r="AF778" i="1"/>
  <c r="K777" i="1"/>
  <c r="T777" i="1" s="1"/>
  <c r="N777" i="1"/>
  <c r="Q777" i="1"/>
  <c r="AF777" i="1"/>
  <c r="K776" i="1"/>
  <c r="T776" i="1" s="1"/>
  <c r="N776" i="1"/>
  <c r="Q776" i="1"/>
  <c r="AF776" i="1"/>
  <c r="K775" i="1"/>
  <c r="T775" i="1" s="1"/>
  <c r="N775" i="1"/>
  <c r="Q775" i="1"/>
  <c r="AF775" i="1"/>
  <c r="K774" i="1"/>
  <c r="T774" i="1" s="1"/>
  <c r="N774" i="1"/>
  <c r="Q774" i="1"/>
  <c r="AF774" i="1"/>
  <c r="K773" i="1"/>
  <c r="T773" i="1" s="1"/>
  <c r="N773" i="1"/>
  <c r="Q773" i="1"/>
  <c r="AF773" i="1"/>
  <c r="K772" i="1"/>
  <c r="T772" i="1" s="1"/>
  <c r="N772" i="1"/>
  <c r="Q772" i="1"/>
  <c r="AF772" i="1"/>
  <c r="K771" i="1"/>
  <c r="T771" i="1" s="1"/>
  <c r="N771" i="1"/>
  <c r="Q771" i="1"/>
  <c r="AF771" i="1"/>
  <c r="K770" i="1"/>
  <c r="T770" i="1" s="1"/>
  <c r="N770" i="1"/>
  <c r="Q770" i="1"/>
  <c r="AF770" i="1"/>
  <c r="K769" i="1"/>
  <c r="T769" i="1" s="1"/>
  <c r="N769" i="1"/>
  <c r="Q769" i="1"/>
  <c r="AF769" i="1"/>
  <c r="K768" i="1"/>
  <c r="T768" i="1" s="1"/>
  <c r="N768" i="1"/>
  <c r="Q768" i="1"/>
  <c r="AF768" i="1"/>
  <c r="K767" i="1"/>
  <c r="T767" i="1" s="1"/>
  <c r="N767" i="1"/>
  <c r="Q767" i="1"/>
  <c r="AF767" i="1"/>
  <c r="K766" i="1"/>
  <c r="N766" i="1"/>
  <c r="Q766" i="1"/>
  <c r="AF766" i="1"/>
  <c r="K765" i="1"/>
  <c r="T765" i="1" s="1"/>
  <c r="N765" i="1"/>
  <c r="Q765" i="1"/>
  <c r="AF765" i="1"/>
  <c r="K764" i="1"/>
  <c r="T764" i="1" s="1"/>
  <c r="N764" i="1"/>
  <c r="Q764" i="1"/>
  <c r="AF764" i="1"/>
  <c r="K763" i="1"/>
  <c r="N763" i="1"/>
  <c r="Q763" i="1"/>
  <c r="AF763" i="1"/>
  <c r="K762" i="1"/>
  <c r="N762" i="1"/>
  <c r="Q762" i="1"/>
  <c r="AF762" i="1"/>
  <c r="K785" i="1"/>
  <c r="N785" i="1"/>
  <c r="Q785" i="1"/>
  <c r="AF785" i="1"/>
  <c r="K786" i="1"/>
  <c r="N786" i="1"/>
  <c r="Q786" i="1"/>
  <c r="AF786" i="1"/>
  <c r="K787" i="1"/>
  <c r="N787" i="1"/>
  <c r="Q787" i="1"/>
  <c r="AF787" i="1"/>
  <c r="K788" i="1"/>
  <c r="N788" i="1"/>
  <c r="Q788" i="1"/>
  <c r="AF788" i="1"/>
  <c r="K789" i="1"/>
  <c r="N789" i="1"/>
  <c r="Q789" i="1"/>
  <c r="AF789" i="1"/>
  <c r="K790" i="1"/>
  <c r="N790" i="1"/>
  <c r="Q790" i="1"/>
  <c r="AF790" i="1"/>
  <c r="K791" i="1"/>
  <c r="N791" i="1"/>
  <c r="Q791" i="1"/>
  <c r="AF791" i="1"/>
  <c r="K799" i="1"/>
  <c r="T799" i="1" s="1"/>
  <c r="N799" i="1"/>
  <c r="Q799" i="1"/>
  <c r="AF799" i="1"/>
  <c r="K800" i="1"/>
  <c r="T800" i="1" s="1"/>
  <c r="N800" i="1"/>
  <c r="Q800" i="1"/>
  <c r="AF800" i="1"/>
  <c r="K801" i="1"/>
  <c r="T801" i="1" s="1"/>
  <c r="N801" i="1"/>
  <c r="Q801" i="1"/>
  <c r="AF801" i="1"/>
  <c r="K802" i="1"/>
  <c r="T802" i="1" s="1"/>
  <c r="N802" i="1"/>
  <c r="Q802" i="1"/>
  <c r="AF802" i="1"/>
  <c r="K803" i="1"/>
  <c r="T803" i="1" s="1"/>
  <c r="N803" i="1"/>
  <c r="Q803" i="1"/>
  <c r="AF803" i="1"/>
  <c r="K804" i="1"/>
  <c r="T804" i="1" s="1"/>
  <c r="N804" i="1"/>
  <c r="Q804" i="1"/>
  <c r="AF804" i="1"/>
  <c r="K805" i="1"/>
  <c r="T805" i="1" s="1"/>
  <c r="N805" i="1"/>
  <c r="Q805" i="1"/>
  <c r="AF805" i="1"/>
  <c r="K806" i="1"/>
  <c r="T806" i="1" s="1"/>
  <c r="N806" i="1"/>
  <c r="Q806" i="1"/>
  <c r="AF806" i="1"/>
  <c r="K807" i="1"/>
  <c r="T807" i="1" s="1"/>
  <c r="N807" i="1"/>
  <c r="Q807" i="1"/>
  <c r="AF807" i="1"/>
  <c r="K808" i="1"/>
  <c r="T808" i="1" s="1"/>
  <c r="N808" i="1"/>
  <c r="Q808" i="1"/>
  <c r="AF808" i="1"/>
  <c r="K810" i="1"/>
  <c r="T810" i="1" s="1"/>
  <c r="N810" i="1"/>
  <c r="Q810" i="1"/>
  <c r="AF810" i="1"/>
  <c r="K815" i="1"/>
  <c r="T815" i="1" s="1"/>
  <c r="N815" i="1"/>
  <c r="Q815" i="1"/>
  <c r="AF815" i="1"/>
  <c r="K816" i="1"/>
  <c r="T816" i="1" s="1"/>
  <c r="N816" i="1"/>
  <c r="Q816" i="1"/>
  <c r="AF816" i="1"/>
  <c r="K817" i="1"/>
  <c r="T817" i="1" s="1"/>
  <c r="N817" i="1"/>
  <c r="Q817" i="1"/>
  <c r="AF817" i="1"/>
  <c r="K818" i="1"/>
  <c r="T818" i="1" s="1"/>
  <c r="N818" i="1"/>
  <c r="Q818" i="1"/>
  <c r="AF818" i="1"/>
  <c r="K819" i="1"/>
  <c r="T819" i="1" s="1"/>
  <c r="N819" i="1"/>
  <c r="Q819" i="1"/>
  <c r="AF819" i="1"/>
  <c r="K820" i="1"/>
  <c r="T820" i="1" s="1"/>
  <c r="N820" i="1"/>
  <c r="Q820" i="1"/>
  <c r="AF820" i="1"/>
  <c r="K821" i="1"/>
  <c r="T821" i="1" s="1"/>
  <c r="N821" i="1"/>
  <c r="Q821" i="1"/>
  <c r="AF821" i="1"/>
  <c r="K822" i="1"/>
  <c r="T822" i="1" s="1"/>
  <c r="N822" i="1"/>
  <c r="Q822" i="1"/>
  <c r="AF822" i="1"/>
  <c r="K823" i="1"/>
  <c r="T823" i="1" s="1"/>
  <c r="N823" i="1"/>
  <c r="Q823" i="1"/>
  <c r="AF823" i="1"/>
  <c r="K824" i="1"/>
  <c r="T824" i="1" s="1"/>
  <c r="N824" i="1"/>
  <c r="Q824" i="1"/>
  <c r="AF824" i="1"/>
  <c r="K825" i="1"/>
  <c r="T825" i="1" s="1"/>
  <c r="N825" i="1"/>
  <c r="Q825" i="1"/>
  <c r="AF825" i="1"/>
  <c r="K826" i="1"/>
  <c r="N826" i="1"/>
  <c r="Q826" i="1"/>
  <c r="AF826" i="1"/>
  <c r="K827" i="1"/>
  <c r="T827" i="1" s="1"/>
  <c r="N827" i="1"/>
  <c r="Q827" i="1"/>
  <c r="AF827" i="1"/>
  <c r="K828" i="1"/>
  <c r="T828" i="1" s="1"/>
  <c r="N828" i="1"/>
  <c r="Q828" i="1"/>
  <c r="AF828" i="1"/>
  <c r="K1942" i="1"/>
  <c r="T1942" i="1" s="1"/>
  <c r="N1942" i="1"/>
  <c r="Q1942" i="1"/>
  <c r="AF1942" i="1"/>
  <c r="K1943" i="1"/>
  <c r="T1943" i="1" s="1"/>
  <c r="N1943" i="1"/>
  <c r="Q1943" i="1"/>
  <c r="AF1943" i="1"/>
  <c r="K1944" i="1"/>
  <c r="T1944" i="1" s="1"/>
  <c r="N1944" i="1"/>
  <c r="Q1944" i="1"/>
  <c r="AF1944" i="1"/>
  <c r="K1945" i="1"/>
  <c r="N1945" i="1"/>
  <c r="Q1945" i="1"/>
  <c r="AF1945" i="1"/>
  <c r="K1946" i="1"/>
  <c r="T1946" i="1" s="1"/>
  <c r="N1946" i="1"/>
  <c r="Q1946" i="1"/>
  <c r="AF1946" i="1"/>
  <c r="K1947" i="1"/>
  <c r="T1947" i="1" s="1"/>
  <c r="N1947" i="1"/>
  <c r="Q1947" i="1"/>
  <c r="AF1947" i="1"/>
  <c r="K1948" i="1"/>
  <c r="T1948" i="1" s="1"/>
  <c r="N1948" i="1"/>
  <c r="Q1948" i="1"/>
  <c r="AF1948" i="1"/>
  <c r="K1949" i="1"/>
  <c r="T1949" i="1" s="1"/>
  <c r="N1949" i="1"/>
  <c r="Q1949" i="1"/>
  <c r="AF1949" i="1"/>
  <c r="K1950" i="1"/>
  <c r="T1950" i="1" s="1"/>
  <c r="N1950" i="1"/>
  <c r="Q1950" i="1"/>
  <c r="AF1950" i="1"/>
  <c r="K1951" i="1"/>
  <c r="T1951" i="1" s="1"/>
  <c r="N1951" i="1"/>
  <c r="Q1951" i="1"/>
  <c r="AF1951" i="1"/>
  <c r="K1952" i="1"/>
  <c r="T1952" i="1" s="1"/>
  <c r="N1952" i="1"/>
  <c r="Q1952" i="1"/>
  <c r="AF1952" i="1"/>
  <c r="K1954" i="1"/>
  <c r="N1954" i="1"/>
  <c r="Q1954" i="1"/>
  <c r="AF1954" i="1"/>
  <c r="K830" i="1"/>
  <c r="T830" i="1" s="1"/>
  <c r="N830" i="1"/>
  <c r="Q830" i="1"/>
  <c r="AF830" i="1"/>
  <c r="K834" i="1"/>
  <c r="T834" i="1" s="1"/>
  <c r="N834" i="1"/>
  <c r="Q834" i="1"/>
  <c r="AF834" i="1"/>
  <c r="K835" i="1"/>
  <c r="T835" i="1" s="1"/>
  <c r="N835" i="1"/>
  <c r="Q835" i="1"/>
  <c r="AF835" i="1"/>
  <c r="K836" i="1"/>
  <c r="T836" i="1" s="1"/>
  <c r="N836" i="1"/>
  <c r="Q836" i="1"/>
  <c r="AF836" i="1"/>
  <c r="K838" i="1"/>
  <c r="T838" i="1" s="1"/>
  <c r="N838" i="1"/>
  <c r="Q838" i="1"/>
  <c r="AF838" i="1"/>
  <c r="K839" i="1"/>
  <c r="T839" i="1" s="1"/>
  <c r="N839" i="1"/>
  <c r="Q839" i="1"/>
  <c r="AF839" i="1"/>
  <c r="K840" i="1"/>
  <c r="T840" i="1" s="1"/>
  <c r="N840" i="1"/>
  <c r="Q840" i="1"/>
  <c r="AF840" i="1"/>
  <c r="K841" i="1"/>
  <c r="T841" i="1" s="1"/>
  <c r="N841" i="1"/>
  <c r="Q841" i="1"/>
  <c r="AF841" i="1"/>
  <c r="K842" i="1"/>
  <c r="T842" i="1" s="1"/>
  <c r="N842" i="1"/>
  <c r="Q842" i="1"/>
  <c r="AF842" i="1"/>
  <c r="K843" i="1"/>
  <c r="T843" i="1" s="1"/>
  <c r="N843" i="1"/>
  <c r="Q843" i="1"/>
  <c r="AF843" i="1"/>
  <c r="K844" i="1"/>
  <c r="T844" i="1" s="1"/>
  <c r="N844" i="1"/>
  <c r="Q844" i="1"/>
  <c r="AF844" i="1"/>
  <c r="K845" i="1"/>
  <c r="T845" i="1" s="1"/>
  <c r="N845" i="1"/>
  <c r="Q845" i="1"/>
  <c r="AF845" i="1"/>
  <c r="K846" i="1"/>
  <c r="T846" i="1" s="1"/>
  <c r="N846" i="1"/>
  <c r="Q846" i="1"/>
  <c r="AF846" i="1"/>
  <c r="K847" i="1"/>
  <c r="T847" i="1" s="1"/>
  <c r="N847" i="1"/>
  <c r="Q847" i="1"/>
  <c r="AF847" i="1"/>
  <c r="K862" i="1"/>
  <c r="T862" i="1" s="1"/>
  <c r="N862" i="1"/>
  <c r="K863" i="1"/>
  <c r="T863" i="1" s="1"/>
  <c r="N863" i="1"/>
  <c r="Q863" i="1"/>
  <c r="K864" i="1"/>
  <c r="T864" i="1" s="1"/>
  <c r="N864" i="1"/>
  <c r="Q864" i="1"/>
  <c r="K865" i="1"/>
  <c r="T865" i="1" s="1"/>
  <c r="N865" i="1"/>
  <c r="Q865" i="1"/>
  <c r="AF865" i="1"/>
  <c r="K866" i="1"/>
  <c r="N866" i="1"/>
  <c r="Q866" i="1"/>
  <c r="AF866" i="1"/>
  <c r="K870" i="1"/>
  <c r="T870" i="1" s="1"/>
  <c r="N870" i="1"/>
  <c r="Q870" i="1"/>
  <c r="AF870" i="1"/>
  <c r="K871" i="1"/>
  <c r="T871" i="1" s="1"/>
  <c r="N871" i="1"/>
  <c r="Q871" i="1"/>
  <c r="AF871" i="1"/>
  <c r="K872" i="1"/>
  <c r="T872" i="1" s="1"/>
  <c r="N872" i="1"/>
  <c r="Q872" i="1"/>
  <c r="AF872" i="1"/>
  <c r="K873" i="1"/>
  <c r="T873" i="1" s="1"/>
  <c r="N873" i="1"/>
  <c r="Q873" i="1"/>
  <c r="AF873" i="1"/>
  <c r="K874" i="1"/>
  <c r="T874" i="1" s="1"/>
  <c r="N874" i="1"/>
  <c r="Q874" i="1"/>
  <c r="AF874" i="1"/>
  <c r="K875" i="1"/>
  <c r="T875" i="1" s="1"/>
  <c r="N875" i="1"/>
  <c r="Q875" i="1"/>
  <c r="AF875" i="1"/>
  <c r="K876" i="1"/>
  <c r="T876" i="1" s="1"/>
  <c r="N876" i="1"/>
  <c r="Q876" i="1"/>
  <c r="AF876" i="1"/>
  <c r="K877" i="1"/>
  <c r="T877" i="1" s="1"/>
  <c r="N877" i="1"/>
  <c r="Q877" i="1"/>
  <c r="AF877" i="1"/>
  <c r="K878" i="1"/>
  <c r="T878" i="1" s="1"/>
  <c r="N878" i="1"/>
  <c r="Q878" i="1"/>
  <c r="AF878" i="1"/>
  <c r="K879" i="1"/>
  <c r="T879" i="1" s="1"/>
  <c r="N879" i="1"/>
  <c r="Q879" i="1"/>
  <c r="AF879" i="1"/>
  <c r="K880" i="1"/>
  <c r="T880" i="1" s="1"/>
  <c r="N880" i="1"/>
  <c r="Q880" i="1"/>
  <c r="AF880" i="1"/>
  <c r="K881" i="1"/>
  <c r="T881" i="1" s="1"/>
  <c r="N881" i="1"/>
  <c r="Q881" i="1"/>
  <c r="AF881" i="1"/>
  <c r="K882" i="1"/>
  <c r="T882" i="1" s="1"/>
  <c r="N882" i="1"/>
  <c r="Q882" i="1"/>
  <c r="AF882" i="1"/>
  <c r="K883" i="1"/>
  <c r="T883" i="1" s="1"/>
  <c r="N883" i="1"/>
  <c r="Q883" i="1"/>
  <c r="AF883" i="1"/>
  <c r="K884" i="1"/>
  <c r="T884" i="1" s="1"/>
  <c r="N884" i="1"/>
  <c r="Q884" i="1"/>
  <c r="AF884" i="1"/>
  <c r="K885" i="1"/>
  <c r="N885" i="1"/>
  <c r="Q885" i="1"/>
  <c r="AF885" i="1"/>
  <c r="K886" i="1"/>
  <c r="T886" i="1" s="1"/>
  <c r="N886" i="1"/>
  <c r="Q886" i="1"/>
  <c r="AF886" i="1"/>
  <c r="K887" i="1"/>
  <c r="T887" i="1" s="1"/>
  <c r="N887" i="1"/>
  <c r="Q887" i="1"/>
  <c r="AF887" i="1"/>
  <c r="K888" i="1"/>
  <c r="T888" i="1" s="1"/>
  <c r="N888" i="1"/>
  <c r="Q888" i="1"/>
  <c r="AF888" i="1"/>
  <c r="K889" i="1"/>
  <c r="T889" i="1" s="1"/>
  <c r="N889" i="1"/>
  <c r="Q889" i="1"/>
  <c r="AF889" i="1"/>
  <c r="K890" i="1"/>
  <c r="T890" i="1" s="1"/>
  <c r="N890" i="1"/>
  <c r="Q890" i="1"/>
  <c r="AF890" i="1"/>
  <c r="K891" i="1"/>
  <c r="T891" i="1" s="1"/>
  <c r="N891" i="1"/>
  <c r="Q891" i="1"/>
  <c r="AF891" i="1"/>
  <c r="K892" i="1"/>
  <c r="T892" i="1" s="1"/>
  <c r="N892" i="1"/>
  <c r="Q892" i="1"/>
  <c r="AF892" i="1"/>
  <c r="K893" i="1"/>
  <c r="N893" i="1"/>
  <c r="Q893" i="1"/>
  <c r="AF893" i="1"/>
  <c r="K894" i="1"/>
  <c r="T894" i="1" s="1"/>
  <c r="N894" i="1"/>
  <c r="Q894" i="1"/>
  <c r="AF894" i="1"/>
  <c r="K895" i="1"/>
  <c r="T895" i="1" s="1"/>
  <c r="N895" i="1"/>
  <c r="Q895" i="1"/>
  <c r="AF895" i="1"/>
  <c r="K896" i="1"/>
  <c r="T896" i="1" s="1"/>
  <c r="N896" i="1"/>
  <c r="Q896" i="1"/>
  <c r="AF896" i="1"/>
  <c r="K897" i="1"/>
  <c r="T897" i="1" s="1"/>
  <c r="N897" i="1"/>
  <c r="Q897" i="1"/>
  <c r="AF897" i="1"/>
  <c r="K898" i="1"/>
  <c r="T898" i="1" s="1"/>
  <c r="N898" i="1"/>
  <c r="Q898" i="1"/>
  <c r="AF898" i="1"/>
  <c r="K899" i="1"/>
  <c r="T899" i="1" s="1"/>
  <c r="N899" i="1"/>
  <c r="Q899" i="1"/>
  <c r="AF899" i="1"/>
  <c r="K900" i="1"/>
  <c r="T900" i="1" s="1"/>
  <c r="N900" i="1"/>
  <c r="Q900" i="1"/>
  <c r="AF900" i="1"/>
  <c r="K901" i="1"/>
  <c r="T901" i="1" s="1"/>
  <c r="N901" i="1"/>
  <c r="Q901" i="1"/>
  <c r="AF901" i="1"/>
  <c r="K902" i="1"/>
  <c r="T902" i="1" s="1"/>
  <c r="N902" i="1"/>
  <c r="Q902" i="1"/>
  <c r="AF902" i="1"/>
  <c r="K903" i="1"/>
  <c r="T903" i="1" s="1"/>
  <c r="N903" i="1"/>
  <c r="Q903" i="1"/>
  <c r="AF903" i="1"/>
  <c r="K904" i="1"/>
  <c r="N904" i="1"/>
  <c r="Q904" i="1"/>
  <c r="AF904" i="1"/>
  <c r="K905" i="1"/>
  <c r="T905" i="1" s="1"/>
  <c r="N905" i="1"/>
  <c r="Q905" i="1"/>
  <c r="AF905" i="1"/>
  <c r="K907" i="1"/>
  <c r="T907" i="1" s="1"/>
  <c r="N907" i="1"/>
  <c r="AF907" i="1"/>
  <c r="K952" i="1"/>
  <c r="T952" i="1" s="1"/>
  <c r="N952" i="1"/>
  <c r="Q952" i="1"/>
  <c r="AF952" i="1"/>
  <c r="K953" i="1"/>
  <c r="T953" i="1" s="1"/>
  <c r="N953" i="1"/>
  <c r="Q953" i="1"/>
  <c r="AF953" i="1"/>
  <c r="K954" i="1"/>
  <c r="T954" i="1" s="1"/>
  <c r="N954" i="1"/>
  <c r="Q954" i="1"/>
  <c r="AF954" i="1"/>
  <c r="K909" i="1"/>
  <c r="T909" i="1" s="1"/>
  <c r="N909" i="1"/>
  <c r="Q909" i="1"/>
  <c r="AF909" i="1"/>
  <c r="K910" i="1"/>
  <c r="T910" i="1" s="1"/>
  <c r="N910" i="1"/>
  <c r="Q910" i="1"/>
  <c r="AF910" i="1"/>
  <c r="K911" i="1"/>
  <c r="T911" i="1" s="1"/>
  <c r="N911" i="1"/>
  <c r="Q911" i="1"/>
  <c r="AF911" i="1"/>
  <c r="K912" i="1"/>
  <c r="N912" i="1"/>
  <c r="Q912" i="1"/>
  <c r="AF912" i="1"/>
  <c r="K913" i="1"/>
  <c r="T913" i="1" s="1"/>
  <c r="N913" i="1"/>
  <c r="Q913" i="1"/>
  <c r="AF913" i="1"/>
  <c r="K914" i="1"/>
  <c r="T914" i="1" s="1"/>
  <c r="N914" i="1"/>
  <c r="Q914" i="1"/>
  <c r="AF914" i="1"/>
  <c r="K915" i="1"/>
  <c r="T915" i="1" s="1"/>
  <c r="N915" i="1"/>
  <c r="Q915" i="1"/>
  <c r="AF915" i="1"/>
  <c r="K916" i="1"/>
  <c r="T916" i="1" s="1"/>
  <c r="N916" i="1"/>
  <c r="Q916" i="1"/>
  <c r="AF916" i="1"/>
  <c r="K917" i="1"/>
  <c r="T917" i="1" s="1"/>
  <c r="N917" i="1"/>
  <c r="Q917" i="1"/>
  <c r="AF917" i="1"/>
  <c r="K918" i="1"/>
  <c r="T918" i="1" s="1"/>
  <c r="N918" i="1"/>
  <c r="Q918" i="1"/>
  <c r="AF918" i="1"/>
  <c r="K919" i="1"/>
  <c r="T919" i="1" s="1"/>
  <c r="N919" i="1"/>
  <c r="Q919" i="1"/>
  <c r="AF919" i="1"/>
  <c r="K920" i="1"/>
  <c r="T920" i="1" s="1"/>
  <c r="N920" i="1"/>
  <c r="Q920" i="1"/>
  <c r="AF920" i="1"/>
  <c r="K921" i="1"/>
  <c r="T921" i="1" s="1"/>
  <c r="N921" i="1"/>
  <c r="Q921" i="1"/>
  <c r="AF921" i="1"/>
  <c r="K922" i="1"/>
  <c r="T922" i="1" s="1"/>
  <c r="N922" i="1"/>
  <c r="Q922" i="1"/>
  <c r="AF922" i="1"/>
  <c r="K923" i="1"/>
  <c r="T923" i="1" s="1"/>
  <c r="N923" i="1"/>
  <c r="Q923" i="1"/>
  <c r="AF923" i="1"/>
  <c r="K924" i="1"/>
  <c r="T924" i="1" s="1"/>
  <c r="N924" i="1"/>
  <c r="Q924" i="1"/>
  <c r="AF924" i="1"/>
  <c r="K925" i="1"/>
  <c r="T925" i="1" s="1"/>
  <c r="N925" i="1"/>
  <c r="Q925" i="1"/>
  <c r="AF925" i="1"/>
  <c r="K927" i="1"/>
  <c r="T927" i="1" s="1"/>
  <c r="N927" i="1"/>
  <c r="Q927" i="1"/>
  <c r="AF927" i="1"/>
  <c r="K928" i="1"/>
  <c r="T928" i="1" s="1"/>
  <c r="N928" i="1"/>
  <c r="Q928" i="1"/>
  <c r="AF928" i="1"/>
  <c r="K929" i="1"/>
  <c r="T929" i="1" s="1"/>
  <c r="N929" i="1"/>
  <c r="Q929" i="1"/>
  <c r="AF929" i="1"/>
  <c r="K930" i="1"/>
  <c r="T930" i="1" s="1"/>
  <c r="N930" i="1"/>
  <c r="Q930" i="1"/>
  <c r="AF930" i="1"/>
  <c r="K931" i="1"/>
  <c r="T931" i="1" s="1"/>
  <c r="N931" i="1"/>
  <c r="Q931" i="1"/>
  <c r="AF931" i="1"/>
  <c r="K932" i="1"/>
  <c r="T932" i="1" s="1"/>
  <c r="N932" i="1"/>
  <c r="Q932" i="1"/>
  <c r="AF932" i="1"/>
  <c r="K933" i="1"/>
  <c r="N933" i="1"/>
  <c r="Q933" i="1"/>
  <c r="AF933" i="1"/>
  <c r="K934" i="1"/>
  <c r="T934" i="1" s="1"/>
  <c r="N934" i="1"/>
  <c r="Q934" i="1"/>
  <c r="AF934" i="1"/>
  <c r="K935" i="1"/>
  <c r="T935" i="1" s="1"/>
  <c r="N935" i="1"/>
  <c r="Q935" i="1"/>
  <c r="AF935" i="1"/>
  <c r="K936" i="1"/>
  <c r="T936" i="1" s="1"/>
  <c r="N936" i="1"/>
  <c r="Q936" i="1"/>
  <c r="AF936" i="1"/>
  <c r="K937" i="1"/>
  <c r="N937" i="1"/>
  <c r="Q937" i="1"/>
  <c r="AF937" i="1"/>
  <c r="K940" i="1"/>
  <c r="T940" i="1" s="1"/>
  <c r="N940" i="1"/>
  <c r="Q940" i="1"/>
  <c r="AF940" i="1"/>
  <c r="K941" i="1"/>
  <c r="T941" i="1" s="1"/>
  <c r="N941" i="1"/>
  <c r="Q941" i="1"/>
  <c r="AF941" i="1"/>
  <c r="K942" i="1"/>
  <c r="N942" i="1"/>
  <c r="Q942" i="1"/>
  <c r="AF942" i="1"/>
  <c r="K944" i="1"/>
  <c r="T944" i="1" s="1"/>
  <c r="N944" i="1"/>
  <c r="Q944" i="1"/>
  <c r="AF944" i="1"/>
  <c r="K945" i="1"/>
  <c r="T945" i="1" s="1"/>
  <c r="N945" i="1"/>
  <c r="Q945" i="1"/>
  <c r="AF945" i="1"/>
  <c r="K946" i="1"/>
  <c r="T946" i="1" s="1"/>
  <c r="N946" i="1"/>
  <c r="Q946" i="1"/>
  <c r="AF946" i="1"/>
  <c r="K947" i="1"/>
  <c r="T947" i="1" s="1"/>
  <c r="N947" i="1"/>
  <c r="Q947" i="1"/>
  <c r="AF947" i="1"/>
  <c r="K948" i="1"/>
  <c r="T948" i="1" s="1"/>
  <c r="N948" i="1"/>
  <c r="Q948" i="1"/>
  <c r="AF948" i="1"/>
  <c r="K949" i="1"/>
  <c r="T949" i="1" s="1"/>
  <c r="N949" i="1"/>
  <c r="Q949" i="1"/>
  <c r="AF949" i="1"/>
  <c r="K950" i="1"/>
  <c r="T950" i="1" s="1"/>
  <c r="N950" i="1"/>
  <c r="Q950" i="1"/>
  <c r="AF950" i="1"/>
  <c r="K951" i="1"/>
  <c r="T951" i="1" s="1"/>
  <c r="N951" i="1"/>
  <c r="Q951" i="1"/>
  <c r="AF951" i="1"/>
  <c r="K955" i="1"/>
  <c r="T955" i="1" s="1"/>
  <c r="N955" i="1"/>
  <c r="Q955" i="1"/>
  <c r="AF955" i="1"/>
  <c r="K956" i="1"/>
  <c r="T956" i="1" s="1"/>
  <c r="N956" i="1"/>
  <c r="Q956" i="1"/>
  <c r="AF956" i="1"/>
  <c r="K938" i="1"/>
  <c r="T938" i="1" s="1"/>
  <c r="N938" i="1"/>
  <c r="Q938" i="1"/>
  <c r="AF938" i="1"/>
  <c r="K939" i="1"/>
  <c r="T939" i="1" s="1"/>
  <c r="N939" i="1"/>
  <c r="Q939" i="1"/>
  <c r="AF939" i="1"/>
  <c r="K1955" i="1"/>
  <c r="T1955" i="1" s="1"/>
  <c r="N1955" i="1"/>
  <c r="Q1955" i="1"/>
  <c r="AF1955" i="1"/>
  <c r="K958" i="1"/>
  <c r="T958" i="1" s="1"/>
  <c r="N958" i="1"/>
  <c r="Q958" i="1"/>
  <c r="AF958" i="1"/>
  <c r="K959" i="1"/>
  <c r="N959" i="1"/>
  <c r="Q959" i="1"/>
  <c r="AF959" i="1"/>
  <c r="K960" i="1"/>
  <c r="T960" i="1" s="1"/>
  <c r="N960" i="1"/>
  <c r="Q960" i="1"/>
  <c r="AF960" i="1"/>
  <c r="K964" i="1"/>
  <c r="T964" i="1" s="1"/>
  <c r="N964" i="1"/>
  <c r="Q964" i="1"/>
  <c r="AF964" i="1"/>
  <c r="K965" i="1"/>
  <c r="T965" i="1" s="1"/>
  <c r="N965" i="1"/>
  <c r="Q965" i="1"/>
  <c r="AF965" i="1"/>
  <c r="K966" i="1"/>
  <c r="N966" i="1"/>
  <c r="Q966" i="1"/>
  <c r="AF966" i="1"/>
  <c r="K968" i="1"/>
  <c r="T968" i="1" s="1"/>
  <c r="N968" i="1"/>
  <c r="Q968" i="1"/>
  <c r="AF968" i="1"/>
  <c r="K969" i="1"/>
  <c r="T969" i="1" s="1"/>
  <c r="N969" i="1"/>
  <c r="Q969" i="1"/>
  <c r="AF969" i="1"/>
  <c r="K971" i="1"/>
  <c r="T971" i="1" s="1"/>
  <c r="N971" i="1"/>
  <c r="Q971" i="1"/>
  <c r="AF971" i="1"/>
  <c r="K973" i="1"/>
  <c r="T973" i="1" s="1"/>
  <c r="N973" i="1"/>
  <c r="Q973" i="1"/>
  <c r="AF973" i="1"/>
  <c r="K974" i="1"/>
  <c r="T974" i="1" s="1"/>
  <c r="N974" i="1"/>
  <c r="Q974" i="1"/>
  <c r="AF974" i="1"/>
  <c r="K975" i="1"/>
  <c r="T975" i="1" s="1"/>
  <c r="N975" i="1"/>
  <c r="Q975" i="1"/>
  <c r="AF975" i="1"/>
  <c r="K983" i="1"/>
  <c r="N983" i="1"/>
  <c r="Q983" i="1"/>
  <c r="AF983" i="1"/>
  <c r="K984" i="1"/>
  <c r="T984" i="1" s="1"/>
  <c r="N984" i="1"/>
  <c r="Q984" i="1"/>
  <c r="AF984" i="1"/>
  <c r="K985" i="1"/>
  <c r="T985" i="1" s="1"/>
  <c r="N985" i="1"/>
  <c r="Q985" i="1"/>
  <c r="AF985" i="1"/>
  <c r="K986" i="1"/>
  <c r="T986" i="1" s="1"/>
  <c r="N986" i="1"/>
  <c r="Q986" i="1"/>
  <c r="AF986" i="1"/>
  <c r="K987" i="1"/>
  <c r="T987" i="1" s="1"/>
  <c r="N987" i="1"/>
  <c r="Q987" i="1"/>
  <c r="AF987" i="1"/>
  <c r="K988" i="1"/>
  <c r="T988" i="1" s="1"/>
  <c r="N988" i="1"/>
  <c r="Q988" i="1"/>
  <c r="AF988" i="1"/>
  <c r="K990" i="1"/>
  <c r="N990" i="1"/>
  <c r="Q990" i="1"/>
  <c r="AF990" i="1"/>
  <c r="K995" i="1"/>
  <c r="T995" i="1" s="1"/>
  <c r="N995" i="1"/>
  <c r="Q995" i="1"/>
  <c r="AF995" i="1"/>
  <c r="K996" i="1"/>
  <c r="T996" i="1" s="1"/>
  <c r="N996" i="1"/>
  <c r="Q996" i="1"/>
  <c r="AF996" i="1"/>
  <c r="K997" i="1"/>
  <c r="T997" i="1" s="1"/>
  <c r="N997" i="1"/>
  <c r="Q997" i="1"/>
  <c r="AF997" i="1"/>
  <c r="K998" i="1"/>
  <c r="T998" i="1" s="1"/>
  <c r="N998" i="1"/>
  <c r="Q998" i="1"/>
  <c r="AF998" i="1"/>
  <c r="K1000" i="1"/>
  <c r="T1000" i="1" s="1"/>
  <c r="N1000" i="1"/>
  <c r="Q1000" i="1"/>
  <c r="AF1000" i="1"/>
  <c r="K1001" i="1"/>
  <c r="T1001" i="1" s="1"/>
  <c r="N1001" i="1"/>
  <c r="Q1001" i="1"/>
  <c r="AF1001" i="1"/>
  <c r="K1003" i="1"/>
  <c r="T1003" i="1" s="1"/>
  <c r="N1003" i="1"/>
  <c r="Q1003" i="1"/>
  <c r="AF1003" i="1"/>
  <c r="K1004" i="1"/>
  <c r="T1004" i="1" s="1"/>
  <c r="N1004" i="1"/>
  <c r="Q1004" i="1"/>
  <c r="AF1004" i="1"/>
  <c r="K1005" i="1"/>
  <c r="T1005" i="1" s="1"/>
  <c r="N1005" i="1"/>
  <c r="Q1005" i="1"/>
  <c r="AF1005" i="1"/>
  <c r="K1006" i="1"/>
  <c r="T1006" i="1" s="1"/>
  <c r="N1006" i="1"/>
  <c r="Q1006" i="1"/>
  <c r="AF1006" i="1"/>
  <c r="K1007" i="1"/>
  <c r="T1007" i="1" s="1"/>
  <c r="N1007" i="1"/>
  <c r="Q1007" i="1"/>
  <c r="AF1007" i="1"/>
  <c r="K1008" i="1"/>
  <c r="T1008" i="1" s="1"/>
  <c r="N1008" i="1"/>
  <c r="Q1008" i="1"/>
  <c r="AF1008" i="1"/>
  <c r="K1009" i="1"/>
  <c r="T1009" i="1" s="1"/>
  <c r="N1009" i="1"/>
  <c r="Q1009" i="1"/>
  <c r="AF1009" i="1"/>
  <c r="K1010" i="1"/>
  <c r="T1010" i="1" s="1"/>
  <c r="N1010" i="1"/>
  <c r="Q1010" i="1"/>
  <c r="AF1010" i="1"/>
  <c r="K1012" i="1"/>
  <c r="T1012" i="1" s="1"/>
  <c r="N1012" i="1"/>
  <c r="Q1012" i="1"/>
  <c r="AF1012" i="1"/>
  <c r="K1013" i="1"/>
  <c r="T1013" i="1" s="1"/>
  <c r="N1013" i="1"/>
  <c r="Q1013" i="1"/>
  <c r="AF1013" i="1"/>
  <c r="K1014" i="1"/>
  <c r="T1014" i="1" s="1"/>
  <c r="N1014" i="1"/>
  <c r="Q1014" i="1"/>
  <c r="AF1014" i="1"/>
  <c r="K1015" i="1"/>
  <c r="T1015" i="1" s="1"/>
  <c r="N1015" i="1"/>
  <c r="Q1015" i="1"/>
  <c r="AF1015" i="1"/>
  <c r="K1016" i="1"/>
  <c r="T1016" i="1" s="1"/>
  <c r="N1016" i="1"/>
  <c r="Q1016" i="1"/>
  <c r="AF1016" i="1"/>
  <c r="K1017" i="1"/>
  <c r="T1017" i="1" s="1"/>
  <c r="N1017" i="1"/>
  <c r="Q1017" i="1"/>
  <c r="AF1017" i="1"/>
  <c r="K1019" i="1"/>
  <c r="T1019" i="1" s="1"/>
  <c r="N1019" i="1"/>
  <c r="Q1019" i="1"/>
  <c r="AF1019" i="1"/>
  <c r="K1020" i="1"/>
  <c r="T1020" i="1" s="1"/>
  <c r="N1020" i="1"/>
  <c r="Q1020" i="1"/>
  <c r="AF1020" i="1"/>
  <c r="K1021" i="1"/>
  <c r="T1021" i="1" s="1"/>
  <c r="N1021" i="1"/>
  <c r="Q1021" i="1"/>
  <c r="AF1021" i="1"/>
  <c r="K1025" i="1"/>
  <c r="T1025" i="1" s="1"/>
  <c r="N1025" i="1"/>
  <c r="Q1025" i="1"/>
  <c r="AF1025" i="1"/>
  <c r="K1026" i="1"/>
  <c r="T1026" i="1" s="1"/>
  <c r="N1026" i="1"/>
  <c r="Q1026" i="1"/>
  <c r="AF1026" i="1"/>
  <c r="K1027" i="1"/>
  <c r="T1027" i="1" s="1"/>
  <c r="N1027" i="1"/>
  <c r="Q1027" i="1"/>
  <c r="AF1027" i="1"/>
  <c r="K1958" i="1"/>
  <c r="T1958" i="1" s="1"/>
  <c r="N1958" i="1"/>
  <c r="Q1958" i="1"/>
  <c r="AF1958" i="1"/>
  <c r="K1039" i="1"/>
  <c r="T1039" i="1" s="1"/>
  <c r="N1039" i="1"/>
  <c r="Q1039" i="1"/>
  <c r="AF1039" i="1"/>
  <c r="K1040" i="1"/>
  <c r="T1040" i="1" s="1"/>
  <c r="N1040" i="1"/>
  <c r="Q1040" i="1"/>
  <c r="AF1040" i="1"/>
  <c r="K1041" i="1"/>
  <c r="T1041" i="1" s="1"/>
  <c r="N1041" i="1"/>
  <c r="Q1041" i="1"/>
  <c r="AF1041" i="1"/>
  <c r="K1042" i="1"/>
  <c r="T1042" i="1" s="1"/>
  <c r="N1042" i="1"/>
  <c r="Q1042" i="1"/>
  <c r="AF1042" i="1"/>
  <c r="K1047" i="1"/>
  <c r="N1047" i="1"/>
  <c r="Q1047" i="1"/>
  <c r="AF1047" i="1"/>
  <c r="K1048" i="1"/>
  <c r="T1048" i="1" s="1"/>
  <c r="N1048" i="1"/>
  <c r="Q1048" i="1"/>
  <c r="AF1048" i="1"/>
  <c r="K1049" i="1"/>
  <c r="T1049" i="1" s="1"/>
  <c r="N1049" i="1"/>
  <c r="Q1049" i="1"/>
  <c r="AF1049" i="1"/>
  <c r="K1050" i="1"/>
  <c r="N1050" i="1"/>
  <c r="Q1050" i="1"/>
  <c r="AF1050" i="1"/>
  <c r="K1051" i="1"/>
  <c r="T1051" i="1" s="1"/>
  <c r="N1051" i="1"/>
  <c r="Q1051" i="1"/>
  <c r="AF1051" i="1"/>
  <c r="K1052" i="1"/>
  <c r="T1052" i="1" s="1"/>
  <c r="N1052" i="1"/>
  <c r="Q1052" i="1"/>
  <c r="AF1052" i="1"/>
  <c r="K1053" i="1"/>
  <c r="T1053" i="1" s="1"/>
  <c r="N1053" i="1"/>
  <c r="Q1053" i="1"/>
  <c r="AF1053" i="1"/>
  <c r="K1054" i="1"/>
  <c r="T1054" i="1" s="1"/>
  <c r="N1054" i="1"/>
  <c r="Q1054" i="1"/>
  <c r="AF1054" i="1"/>
  <c r="K1055" i="1"/>
  <c r="T1055" i="1" s="1"/>
  <c r="N1055" i="1"/>
  <c r="Q1055" i="1"/>
  <c r="AF1055" i="1"/>
  <c r="K1056" i="1"/>
  <c r="T1056" i="1" s="1"/>
  <c r="N1056" i="1"/>
  <c r="Q1056" i="1"/>
  <c r="AF1056" i="1"/>
  <c r="K1057" i="1"/>
  <c r="T1057" i="1" s="1"/>
  <c r="N1057" i="1"/>
  <c r="Q1057" i="1"/>
  <c r="AF1057" i="1"/>
  <c r="K1058" i="1"/>
  <c r="T1058" i="1" s="1"/>
  <c r="N1058" i="1"/>
  <c r="Q1058" i="1"/>
  <c r="AF1058" i="1"/>
  <c r="K1065" i="1"/>
  <c r="T1065" i="1" s="1"/>
  <c r="N1065" i="1"/>
  <c r="Q1065" i="1"/>
  <c r="AF1065" i="1"/>
  <c r="K1068" i="1"/>
  <c r="T1068" i="1" s="1"/>
  <c r="N1068" i="1"/>
  <c r="Q1068" i="1"/>
  <c r="AF1068" i="1"/>
  <c r="K1067" i="1"/>
  <c r="N1067" i="1"/>
  <c r="Q1067" i="1"/>
  <c r="AF1067" i="1"/>
  <c r="K1070" i="1"/>
  <c r="T1070" i="1" s="1"/>
  <c r="N1070" i="1"/>
  <c r="Q1070" i="1"/>
  <c r="AF1070" i="1"/>
  <c r="K1072" i="1"/>
  <c r="T1072" i="1" s="1"/>
  <c r="N1072" i="1"/>
  <c r="Q1072" i="1"/>
  <c r="AF1072" i="1"/>
  <c r="K1073" i="1"/>
  <c r="N1073" i="1"/>
  <c r="Q1073" i="1"/>
  <c r="AF1073" i="1"/>
  <c r="K1074" i="1"/>
  <c r="T1074" i="1" s="1"/>
  <c r="N1074" i="1"/>
  <c r="Q1074" i="1"/>
  <c r="AF1074" i="1"/>
  <c r="K1076" i="1"/>
  <c r="T1076" i="1" s="1"/>
  <c r="N1076" i="1"/>
  <c r="Q1076" i="1"/>
  <c r="AF1076" i="1"/>
  <c r="K1077" i="1"/>
  <c r="N1077" i="1"/>
  <c r="Q1077" i="1"/>
  <c r="AF1077" i="1"/>
  <c r="K1061" i="1"/>
  <c r="T1061" i="1" s="1"/>
  <c r="N1061" i="1"/>
  <c r="Q1061" i="1"/>
  <c r="AF1061" i="1"/>
  <c r="K1078" i="1"/>
  <c r="T1078" i="1" s="1"/>
  <c r="N1078" i="1"/>
  <c r="Q1078" i="1"/>
  <c r="AF1078" i="1"/>
  <c r="K1079" i="1"/>
  <c r="N1079" i="1"/>
  <c r="Q1079" i="1"/>
  <c r="AF1079" i="1"/>
  <c r="K1082" i="1"/>
  <c r="T1082" i="1" s="1"/>
  <c r="N1082" i="1"/>
  <c r="Q1082" i="1"/>
  <c r="AF1082" i="1"/>
  <c r="K1083" i="1"/>
  <c r="N1083" i="1"/>
  <c r="Q1083" i="1"/>
  <c r="AF1083" i="1"/>
  <c r="K1959" i="1"/>
  <c r="T1959" i="1" s="1"/>
  <c r="N1959" i="1"/>
  <c r="Q1959" i="1"/>
  <c r="AF1959" i="1"/>
  <c r="K1963" i="1"/>
  <c r="T1963" i="1" s="1"/>
  <c r="N1963" i="1"/>
  <c r="Q1963" i="1"/>
  <c r="AF1963" i="1"/>
  <c r="K1964" i="1"/>
  <c r="N1964" i="1"/>
  <c r="Q1964" i="1"/>
  <c r="AF1964" i="1"/>
  <c r="K1965" i="1"/>
  <c r="T1965" i="1" s="1"/>
  <c r="N1965" i="1"/>
  <c r="Q1965" i="1"/>
  <c r="AF1965" i="1"/>
  <c r="K1966" i="1"/>
  <c r="T1966" i="1" s="1"/>
  <c r="N1966" i="1"/>
  <c r="Q1966" i="1"/>
  <c r="AF1966" i="1"/>
  <c r="K1967" i="1"/>
  <c r="T1967" i="1" s="1"/>
  <c r="N1967" i="1"/>
  <c r="Q1967" i="1"/>
  <c r="AF1967" i="1"/>
  <c r="K1968" i="1"/>
  <c r="T1968" i="1" s="1"/>
  <c r="N1968" i="1"/>
  <c r="Q1968" i="1"/>
  <c r="AF1968" i="1"/>
  <c r="K1969" i="1"/>
  <c r="T1969" i="1" s="1"/>
  <c r="N1969" i="1"/>
  <c r="Q1969" i="1"/>
  <c r="AF1969" i="1"/>
  <c r="K1090" i="1"/>
  <c r="N1090" i="1"/>
  <c r="Q1090" i="1"/>
  <c r="AF1090" i="1"/>
  <c r="K1091" i="1"/>
  <c r="T1091" i="1" s="1"/>
  <c r="N1091" i="1"/>
  <c r="Q1091" i="1"/>
  <c r="AF1091" i="1"/>
  <c r="K1092" i="1"/>
  <c r="T1092" i="1" s="1"/>
  <c r="N1092" i="1"/>
  <c r="Q1092" i="1"/>
  <c r="AF1092" i="1"/>
  <c r="K1093" i="1"/>
  <c r="N1093" i="1"/>
  <c r="Q1093" i="1"/>
  <c r="AF1093" i="1"/>
  <c r="K1094" i="1"/>
  <c r="T1094" i="1" s="1"/>
  <c r="N1094" i="1"/>
  <c r="Q1094" i="1"/>
  <c r="AF1094" i="1"/>
  <c r="K1095" i="1"/>
  <c r="T1095" i="1" s="1"/>
  <c r="N1095" i="1"/>
  <c r="Q1095" i="1"/>
  <c r="AF1095" i="1"/>
  <c r="K1096" i="1"/>
  <c r="T1096" i="1" s="1"/>
  <c r="N1096" i="1"/>
  <c r="Q1096" i="1"/>
  <c r="AF1096" i="1"/>
  <c r="K1097" i="1"/>
  <c r="T1097" i="1" s="1"/>
  <c r="N1097" i="1"/>
  <c r="Q1097" i="1"/>
  <c r="AF1097" i="1"/>
  <c r="K1099" i="1"/>
  <c r="T1099" i="1" s="1"/>
  <c r="N1099" i="1"/>
  <c r="Q1099" i="1"/>
  <c r="AF1099" i="1"/>
  <c r="K1100" i="1"/>
  <c r="T1100" i="1" s="1"/>
  <c r="N1100" i="1"/>
  <c r="Q1100" i="1"/>
  <c r="AF1100" i="1"/>
  <c r="K1101" i="1"/>
  <c r="T1101" i="1" s="1"/>
  <c r="N1101" i="1"/>
  <c r="Q1101" i="1"/>
  <c r="AF1101" i="1"/>
  <c r="K1102" i="1"/>
  <c r="N1102" i="1"/>
  <c r="Q1102" i="1"/>
  <c r="AF1102" i="1"/>
  <c r="K1103" i="1"/>
  <c r="N1103" i="1"/>
  <c r="Q1103" i="1"/>
  <c r="AF1103" i="1"/>
  <c r="K1110" i="1"/>
  <c r="T1110" i="1" s="1"/>
  <c r="N1110" i="1"/>
  <c r="Q1110" i="1"/>
  <c r="AF1110" i="1"/>
  <c r="K1111" i="1"/>
  <c r="T1111" i="1" s="1"/>
  <c r="N1111" i="1"/>
  <c r="Q1111" i="1"/>
  <c r="AF1111" i="1"/>
  <c r="K1112" i="1"/>
  <c r="T1112" i="1" s="1"/>
  <c r="N1112" i="1"/>
  <c r="Q1112" i="1"/>
  <c r="AF1112" i="1"/>
  <c r="K1113" i="1"/>
  <c r="T1113" i="1" s="1"/>
  <c r="N1113" i="1"/>
  <c r="Q1113" i="1"/>
  <c r="AF1113" i="1"/>
  <c r="K1114" i="1"/>
  <c r="T1114" i="1" s="1"/>
  <c r="N1114" i="1"/>
  <c r="Q1114" i="1"/>
  <c r="AF1114" i="1"/>
  <c r="K1115" i="1"/>
  <c r="T1115" i="1" s="1"/>
  <c r="N1115" i="1"/>
  <c r="Q1115" i="1"/>
  <c r="AF1115" i="1"/>
  <c r="K1116" i="1"/>
  <c r="T1116" i="1" s="1"/>
  <c r="N1116" i="1"/>
  <c r="Q1116" i="1"/>
  <c r="AF1116" i="1"/>
  <c r="K1117" i="1"/>
  <c r="T1117" i="1" s="1"/>
  <c r="N1117" i="1"/>
  <c r="Q1117" i="1"/>
  <c r="AF1117" i="1"/>
  <c r="K1118" i="1"/>
  <c r="T1118" i="1" s="1"/>
  <c r="N1118" i="1"/>
  <c r="Q1118" i="1"/>
  <c r="AF1118" i="1"/>
  <c r="K1119" i="1"/>
  <c r="T1119" i="1" s="1"/>
  <c r="N1119" i="1"/>
  <c r="Q1119" i="1"/>
  <c r="AF1119" i="1"/>
  <c r="K1120" i="1"/>
  <c r="T1120" i="1" s="1"/>
  <c r="N1120" i="1"/>
  <c r="Q1120" i="1"/>
  <c r="AF1120" i="1"/>
  <c r="K1121" i="1"/>
  <c r="T1121" i="1" s="1"/>
  <c r="N1121" i="1"/>
  <c r="Q1121" i="1"/>
  <c r="AF1121" i="1"/>
  <c r="K1122" i="1"/>
  <c r="T1122" i="1" s="1"/>
  <c r="N1122" i="1"/>
  <c r="Q1122" i="1"/>
  <c r="AF1122" i="1"/>
  <c r="K1123" i="1"/>
  <c r="T1123" i="1" s="1"/>
  <c r="N1123" i="1"/>
  <c r="Q1123" i="1"/>
  <c r="AF1123" i="1"/>
  <c r="K1124" i="1"/>
  <c r="T1124" i="1" s="1"/>
  <c r="N1124" i="1"/>
  <c r="Q1124" i="1"/>
  <c r="AF1124" i="1"/>
  <c r="K1125" i="1"/>
  <c r="T1125" i="1" s="1"/>
  <c r="N1125" i="1"/>
  <c r="Q1125" i="1"/>
  <c r="AF1125" i="1"/>
  <c r="K1126" i="1"/>
  <c r="T1126" i="1" s="1"/>
  <c r="N1126" i="1"/>
  <c r="Q1126" i="1"/>
  <c r="AF1126" i="1"/>
  <c r="K1127" i="1"/>
  <c r="T1127" i="1" s="1"/>
  <c r="N1127" i="1"/>
  <c r="Q1127" i="1"/>
  <c r="AF1127" i="1"/>
  <c r="K1128" i="1"/>
  <c r="T1128" i="1" s="1"/>
  <c r="N1128" i="1"/>
  <c r="Q1128" i="1"/>
  <c r="AF1128" i="1"/>
  <c r="K1129" i="1"/>
  <c r="T1129" i="1" s="1"/>
  <c r="N1129" i="1"/>
  <c r="Q1129" i="1"/>
  <c r="AF1129" i="1"/>
  <c r="K1130" i="1"/>
  <c r="T1130" i="1" s="1"/>
  <c r="N1130" i="1"/>
  <c r="Q1130" i="1"/>
  <c r="AF1130" i="1"/>
  <c r="K1131" i="1"/>
  <c r="T1131" i="1" s="1"/>
  <c r="N1131" i="1"/>
  <c r="Q1131" i="1"/>
  <c r="AF1131" i="1"/>
  <c r="K1132" i="1"/>
  <c r="T1132" i="1" s="1"/>
  <c r="N1132" i="1"/>
  <c r="Q1132" i="1"/>
  <c r="AF1132" i="1"/>
  <c r="K1133" i="1"/>
  <c r="T1133" i="1" s="1"/>
  <c r="N1133" i="1"/>
  <c r="Q1133" i="1"/>
  <c r="AF1133" i="1"/>
  <c r="K1134" i="1"/>
  <c r="T1134" i="1" s="1"/>
  <c r="N1134" i="1"/>
  <c r="Q1134" i="1"/>
  <c r="AF1134" i="1"/>
  <c r="K1135" i="1"/>
  <c r="T1135" i="1" s="1"/>
  <c r="N1135" i="1"/>
  <c r="Q1135" i="1"/>
  <c r="AF1135" i="1"/>
  <c r="K1136" i="1"/>
  <c r="T1136" i="1" s="1"/>
  <c r="N1136" i="1"/>
  <c r="Q1136" i="1"/>
  <c r="AF1136" i="1"/>
  <c r="K1137" i="1"/>
  <c r="T1137" i="1" s="1"/>
  <c r="N1137" i="1"/>
  <c r="Q1137" i="1"/>
  <c r="AF1137" i="1"/>
  <c r="K1138" i="1"/>
  <c r="T1138" i="1" s="1"/>
  <c r="N1138" i="1"/>
  <c r="Q1138" i="1"/>
  <c r="AF1138" i="1"/>
  <c r="K1139" i="1"/>
  <c r="T1139" i="1" s="1"/>
  <c r="N1139" i="1"/>
  <c r="Q1139" i="1"/>
  <c r="AF1139" i="1"/>
  <c r="K1140" i="1"/>
  <c r="T1140" i="1" s="1"/>
  <c r="N1140" i="1"/>
  <c r="Q1140" i="1"/>
  <c r="AF1140" i="1"/>
  <c r="K1141" i="1"/>
  <c r="N1141" i="1"/>
  <c r="Q1141" i="1"/>
  <c r="AF1141" i="1"/>
  <c r="K1142" i="1"/>
  <c r="T1142" i="1" s="1"/>
  <c r="N1142" i="1"/>
  <c r="Q1142" i="1"/>
  <c r="AF1142" i="1"/>
  <c r="K1143" i="1"/>
  <c r="T1143" i="1" s="1"/>
  <c r="N1143" i="1"/>
  <c r="Q1143" i="1"/>
  <c r="AF1143" i="1"/>
  <c r="K1144" i="1"/>
  <c r="N1144" i="1"/>
  <c r="Q1144" i="1"/>
  <c r="AF1144" i="1"/>
  <c r="K1145" i="1"/>
  <c r="T1145" i="1" s="1"/>
  <c r="N1145" i="1"/>
  <c r="Q1145" i="1"/>
  <c r="AF1145" i="1"/>
  <c r="K1146" i="1"/>
  <c r="T1146" i="1" s="1"/>
  <c r="N1146" i="1"/>
  <c r="Q1146" i="1"/>
  <c r="AF1146" i="1"/>
  <c r="K1147" i="1"/>
  <c r="N1147" i="1"/>
  <c r="Q1147" i="1"/>
  <c r="AF1147" i="1"/>
  <c r="K1148" i="1"/>
  <c r="N1148" i="1"/>
  <c r="Q1148" i="1"/>
  <c r="AF1148" i="1"/>
  <c r="K1149" i="1"/>
  <c r="N1149" i="1"/>
  <c r="Q1149" i="1"/>
  <c r="AF1149" i="1"/>
  <c r="K1150" i="1"/>
  <c r="T1150" i="1" s="1"/>
  <c r="N1150" i="1"/>
  <c r="Q1150" i="1"/>
  <c r="AF1150" i="1"/>
  <c r="K1151" i="1"/>
  <c r="T1151" i="1" s="1"/>
  <c r="N1151" i="1"/>
  <c r="Q1151" i="1"/>
  <c r="AF1151" i="1"/>
  <c r="K1152" i="1"/>
  <c r="N1152" i="1"/>
  <c r="Q1152" i="1"/>
  <c r="AF1152" i="1"/>
  <c r="K1153" i="1"/>
  <c r="T1153" i="1" s="1"/>
  <c r="N1153" i="1"/>
  <c r="Q1153" i="1"/>
  <c r="AF1153" i="1"/>
  <c r="K1154" i="1"/>
  <c r="T1154" i="1" s="1"/>
  <c r="N1154" i="1"/>
  <c r="Q1154" i="1"/>
  <c r="AF1154" i="1"/>
  <c r="K1155" i="1"/>
  <c r="N1155" i="1"/>
  <c r="Q1155" i="1"/>
  <c r="AF1155" i="1"/>
  <c r="K1156" i="1"/>
  <c r="T1156" i="1" s="1"/>
  <c r="N1156" i="1"/>
  <c r="Q1156" i="1"/>
  <c r="AF1156" i="1"/>
  <c r="K1157" i="1"/>
  <c r="T1157" i="1" s="1"/>
  <c r="N1157" i="1"/>
  <c r="Q1157" i="1"/>
  <c r="AF1157" i="1"/>
  <c r="K1158" i="1"/>
  <c r="T1158" i="1" s="1"/>
  <c r="N1158" i="1"/>
  <c r="Q1158" i="1"/>
  <c r="AF1158" i="1"/>
  <c r="K1159" i="1"/>
  <c r="N1159" i="1"/>
  <c r="Q1159" i="1"/>
  <c r="AF1159" i="1"/>
  <c r="K1160" i="1"/>
  <c r="N1160" i="1"/>
  <c r="Q1160" i="1"/>
  <c r="AF1160" i="1"/>
  <c r="K1161" i="1"/>
  <c r="T1161" i="1" s="1"/>
  <c r="N1161" i="1"/>
  <c r="Q1161" i="1"/>
  <c r="AF1161" i="1"/>
  <c r="K1162" i="1"/>
  <c r="N1162" i="1"/>
  <c r="Q1162" i="1"/>
  <c r="AF1162" i="1"/>
  <c r="K1163" i="1"/>
  <c r="T1163" i="1" s="1"/>
  <c r="N1163" i="1"/>
  <c r="Q1163" i="1"/>
  <c r="AF1163" i="1"/>
  <c r="K1164" i="1"/>
  <c r="T1164" i="1" s="1"/>
  <c r="N1164" i="1"/>
  <c r="Q1164" i="1"/>
  <c r="AF1164" i="1"/>
  <c r="K1165" i="1"/>
  <c r="T1165" i="1" s="1"/>
  <c r="N1165" i="1"/>
  <c r="Q1165" i="1"/>
  <c r="AF1165" i="1"/>
  <c r="K1166" i="1"/>
  <c r="T1166" i="1" s="1"/>
  <c r="N1166" i="1"/>
  <c r="Q1166" i="1"/>
  <c r="AF1166" i="1"/>
  <c r="K1167" i="1"/>
  <c r="T1167" i="1" s="1"/>
  <c r="N1167" i="1"/>
  <c r="Q1167" i="1"/>
  <c r="AF1167" i="1"/>
  <c r="K1168" i="1"/>
  <c r="T1168" i="1" s="1"/>
  <c r="N1168" i="1"/>
  <c r="Q1168" i="1"/>
  <c r="AF1168" i="1"/>
  <c r="K1169" i="1"/>
  <c r="T1169" i="1" s="1"/>
  <c r="N1169" i="1"/>
  <c r="Q1169" i="1"/>
  <c r="AF1169" i="1"/>
  <c r="K1170" i="1"/>
  <c r="T1170" i="1" s="1"/>
  <c r="N1170" i="1"/>
  <c r="Q1170" i="1"/>
  <c r="AF1170" i="1"/>
  <c r="K1171" i="1"/>
  <c r="T1171" i="1" s="1"/>
  <c r="N1171" i="1"/>
  <c r="Q1171" i="1"/>
  <c r="AF1171" i="1"/>
  <c r="K1172" i="1"/>
  <c r="T1172" i="1" s="1"/>
  <c r="N1172" i="1"/>
  <c r="Q1172" i="1"/>
  <c r="AF1172" i="1"/>
  <c r="K1173" i="1"/>
  <c r="T1173" i="1" s="1"/>
  <c r="N1173" i="1"/>
  <c r="Q1173" i="1"/>
  <c r="AF1173" i="1"/>
  <c r="K1174" i="1"/>
  <c r="T1174" i="1" s="1"/>
  <c r="N1174" i="1"/>
  <c r="Q1174" i="1"/>
  <c r="AF1174" i="1"/>
  <c r="K1175" i="1"/>
  <c r="T1175" i="1" s="1"/>
  <c r="N1175" i="1"/>
  <c r="Q1175" i="1"/>
  <c r="AF1175" i="1"/>
  <c r="K1176" i="1"/>
  <c r="T1176" i="1" s="1"/>
  <c r="N1176" i="1"/>
  <c r="Q1176" i="1"/>
  <c r="AF1176" i="1"/>
  <c r="K1177" i="1"/>
  <c r="T1177" i="1" s="1"/>
  <c r="N1177" i="1"/>
  <c r="Q1177" i="1"/>
  <c r="AF1177" i="1"/>
  <c r="K1178" i="1"/>
  <c r="T1178" i="1" s="1"/>
  <c r="N1178" i="1"/>
  <c r="Q1178" i="1"/>
  <c r="AF1178" i="1"/>
  <c r="K1179" i="1"/>
  <c r="T1179" i="1" s="1"/>
  <c r="N1179" i="1"/>
  <c r="Q1179" i="1"/>
  <c r="AF1179" i="1"/>
  <c r="K1180" i="1"/>
  <c r="T1180" i="1" s="1"/>
  <c r="N1180" i="1"/>
  <c r="Q1180" i="1"/>
  <c r="AF1180" i="1"/>
  <c r="K1181" i="1"/>
  <c r="T1181" i="1" s="1"/>
  <c r="N1181" i="1"/>
  <c r="Q1181" i="1"/>
  <c r="AF1181" i="1"/>
  <c r="K1182" i="1"/>
  <c r="T1182" i="1" s="1"/>
  <c r="N1182" i="1"/>
  <c r="Q1182" i="1"/>
  <c r="AF1182" i="1"/>
  <c r="K1183" i="1"/>
  <c r="T1183" i="1" s="1"/>
  <c r="N1183" i="1"/>
  <c r="Q1183" i="1"/>
  <c r="AF1183" i="1"/>
  <c r="K1184" i="1"/>
  <c r="T1184" i="1" s="1"/>
  <c r="N1184" i="1"/>
  <c r="Q1184" i="1"/>
  <c r="AF1184" i="1"/>
  <c r="K1185" i="1"/>
  <c r="T1185" i="1" s="1"/>
  <c r="N1185" i="1"/>
  <c r="Q1185" i="1"/>
  <c r="AF1185" i="1"/>
  <c r="K1186" i="1"/>
  <c r="T1186" i="1" s="1"/>
  <c r="N1186" i="1"/>
  <c r="Q1186" i="1"/>
  <c r="AF1186" i="1"/>
  <c r="K1187" i="1"/>
  <c r="N1187" i="1"/>
  <c r="Q1187" i="1"/>
  <c r="AF1187" i="1"/>
  <c r="K1188" i="1"/>
  <c r="N1188" i="1"/>
  <c r="Q1188" i="1"/>
  <c r="AF1188" i="1"/>
  <c r="K1189" i="1"/>
  <c r="T1189" i="1" s="1"/>
  <c r="N1189" i="1"/>
  <c r="Q1189" i="1"/>
  <c r="AF1189" i="1"/>
  <c r="K1190" i="1"/>
  <c r="N1190" i="1"/>
  <c r="Q1190" i="1"/>
  <c r="AF1190" i="1"/>
  <c r="K1191" i="1"/>
  <c r="N1191" i="1"/>
  <c r="Q1191" i="1"/>
  <c r="AF1191" i="1"/>
  <c r="K1194" i="1"/>
  <c r="T1194" i="1" s="1"/>
  <c r="N1194" i="1"/>
  <c r="Q1194" i="1"/>
  <c r="AF1194" i="1"/>
  <c r="K1195" i="1"/>
  <c r="N1195" i="1"/>
  <c r="Q1195" i="1"/>
  <c r="AF1195" i="1"/>
  <c r="K1196" i="1"/>
  <c r="N1196" i="1"/>
  <c r="Q1196" i="1"/>
  <c r="AF1196" i="1"/>
  <c r="K1197" i="1"/>
  <c r="T1197" i="1" s="1"/>
  <c r="N1197" i="1"/>
  <c r="Q1197" i="1"/>
  <c r="AF1197" i="1"/>
  <c r="K1203" i="1"/>
  <c r="T1203" i="1" s="1"/>
  <c r="N1203" i="1"/>
  <c r="Q1203" i="1"/>
  <c r="AF1203" i="1"/>
  <c r="K1204" i="1"/>
  <c r="T1204" i="1" s="1"/>
  <c r="N1204" i="1"/>
  <c r="Q1204" i="1"/>
  <c r="AF1204" i="1"/>
  <c r="K1205" i="1"/>
  <c r="T1205" i="1" s="1"/>
  <c r="N1205" i="1"/>
  <c r="Q1205" i="1"/>
  <c r="AF1205" i="1"/>
  <c r="K1216" i="1"/>
  <c r="T1216" i="1" s="1"/>
  <c r="N1216" i="1"/>
  <c r="Q1216" i="1"/>
  <c r="AF1216" i="1"/>
  <c r="K1217" i="1"/>
  <c r="T1217" i="1" s="1"/>
  <c r="N1217" i="1"/>
  <c r="Q1217" i="1"/>
  <c r="AF1217" i="1"/>
  <c r="K1218" i="1"/>
  <c r="T1218" i="1" s="1"/>
  <c r="N1218" i="1"/>
  <c r="Q1218" i="1"/>
  <c r="AF1218" i="1"/>
  <c r="K1219" i="1"/>
  <c r="T1219" i="1" s="1"/>
  <c r="N1219" i="1"/>
  <c r="Q1219" i="1"/>
  <c r="AF1219" i="1"/>
  <c r="K1220" i="1"/>
  <c r="T1220" i="1" s="1"/>
  <c r="N1220" i="1"/>
  <c r="Q1220" i="1"/>
  <c r="AF1220" i="1"/>
  <c r="K1221" i="1"/>
  <c r="T1221" i="1" s="1"/>
  <c r="N1221" i="1"/>
  <c r="Q1221" i="1"/>
  <c r="AF1221" i="1"/>
  <c r="K1222" i="1"/>
  <c r="T1222" i="1" s="1"/>
  <c r="N1222" i="1"/>
  <c r="Q1222" i="1"/>
  <c r="AF1222" i="1"/>
  <c r="K1223" i="1"/>
  <c r="T1223" i="1" s="1"/>
  <c r="N1223" i="1"/>
  <c r="Q1223" i="1"/>
  <c r="AF1223" i="1"/>
  <c r="K1224" i="1"/>
  <c r="T1224" i="1" s="1"/>
  <c r="N1224" i="1"/>
  <c r="Q1224" i="1"/>
  <c r="AF1224" i="1"/>
  <c r="K1226" i="1"/>
  <c r="T1226" i="1" s="1"/>
  <c r="N1226" i="1"/>
  <c r="Q1226" i="1"/>
  <c r="AF1226" i="1"/>
  <c r="K1227" i="1"/>
  <c r="T1227" i="1" s="1"/>
  <c r="N1227" i="1"/>
  <c r="Q1227" i="1"/>
  <c r="AF1227" i="1"/>
  <c r="K1228" i="1"/>
  <c r="T1228" i="1" s="1"/>
  <c r="N1228" i="1"/>
  <c r="Q1228" i="1"/>
  <c r="AF1228" i="1"/>
  <c r="K1229" i="1"/>
  <c r="T1229" i="1" s="1"/>
  <c r="N1229" i="1"/>
  <c r="Q1229" i="1"/>
  <c r="AF1229" i="1"/>
  <c r="K1976" i="1"/>
  <c r="T1976" i="1" s="1"/>
  <c r="N1976" i="1"/>
  <c r="Q1976" i="1"/>
  <c r="AF1976" i="1"/>
  <c r="K1977" i="1"/>
  <c r="T1977" i="1" s="1"/>
  <c r="N1977" i="1"/>
  <c r="Q1977" i="1"/>
  <c r="AF1977" i="1"/>
  <c r="K1978" i="1"/>
  <c r="T1978" i="1" s="1"/>
  <c r="N1978" i="1"/>
  <c r="Q1978" i="1"/>
  <c r="AF1978" i="1"/>
  <c r="K1979" i="1"/>
  <c r="T1979" i="1" s="1"/>
  <c r="N1979" i="1"/>
  <c r="Q1979" i="1"/>
  <c r="AF1979" i="1"/>
  <c r="K1980" i="1"/>
  <c r="T1980" i="1" s="1"/>
  <c r="N1980" i="1"/>
  <c r="Q1980" i="1"/>
  <c r="AF1980" i="1"/>
  <c r="K1981" i="1"/>
  <c r="N1981" i="1"/>
  <c r="Q1981" i="1"/>
  <c r="AF1981" i="1"/>
  <c r="K1982" i="1"/>
  <c r="T1982" i="1" s="1"/>
  <c r="N1982" i="1"/>
  <c r="Q1982" i="1"/>
  <c r="AF1982" i="1"/>
  <c r="K1983" i="1"/>
  <c r="T1983" i="1" s="1"/>
  <c r="N1983" i="1"/>
  <c r="Q1983" i="1"/>
  <c r="AF1983" i="1"/>
  <c r="K1984" i="1"/>
  <c r="T1984" i="1" s="1"/>
  <c r="N1984" i="1"/>
  <c r="Q1984" i="1"/>
  <c r="AF1984" i="1"/>
  <c r="K1985" i="1"/>
  <c r="T1985" i="1" s="1"/>
  <c r="N1985" i="1"/>
  <c r="Q1985" i="1"/>
  <c r="AF1985" i="1"/>
  <c r="K1986" i="1"/>
  <c r="T1986" i="1" s="1"/>
  <c r="N1986" i="1"/>
  <c r="Q1986" i="1"/>
  <c r="AF1986" i="1"/>
  <c r="K1987" i="1"/>
  <c r="T1987" i="1" s="1"/>
  <c r="N1987" i="1"/>
  <c r="Q1987" i="1"/>
  <c r="AF1987" i="1"/>
  <c r="K1988" i="1"/>
  <c r="T1988" i="1" s="1"/>
  <c r="N1988" i="1"/>
  <c r="Q1988" i="1"/>
  <c r="AF1988" i="1"/>
  <c r="K1989" i="1"/>
  <c r="N1989" i="1"/>
  <c r="Q1989" i="1"/>
  <c r="AF1989" i="1"/>
  <c r="K1990" i="1"/>
  <c r="T1990" i="1" s="1"/>
  <c r="N1990" i="1"/>
  <c r="Q1990" i="1"/>
  <c r="AF1990" i="1"/>
  <c r="K1991" i="1"/>
  <c r="T1991" i="1" s="1"/>
  <c r="N1991" i="1"/>
  <c r="Q1991" i="1"/>
  <c r="AF1991" i="1"/>
  <c r="K1992" i="1"/>
  <c r="T1992" i="1" s="1"/>
  <c r="N1992" i="1"/>
  <c r="Q1992" i="1"/>
  <c r="AF1992" i="1"/>
  <c r="K1993" i="1"/>
  <c r="T1993" i="1" s="1"/>
  <c r="N1993" i="1"/>
  <c r="Q1993" i="1"/>
  <c r="AF1993" i="1"/>
  <c r="K1994" i="1"/>
  <c r="N1994" i="1"/>
  <c r="Q1994" i="1"/>
  <c r="AF1994" i="1"/>
  <c r="K1995" i="1"/>
  <c r="T1995" i="1" s="1"/>
  <c r="N1995" i="1"/>
  <c r="Q1995" i="1"/>
  <c r="AF1995" i="1"/>
  <c r="K1996" i="1"/>
  <c r="T1996" i="1" s="1"/>
  <c r="N1996" i="1"/>
  <c r="Q1996" i="1"/>
  <c r="AF1996" i="1"/>
  <c r="K1997" i="1"/>
  <c r="T1997" i="1" s="1"/>
  <c r="N1997" i="1"/>
  <c r="Q1997" i="1"/>
  <c r="AF1997" i="1"/>
  <c r="K1999" i="1"/>
  <c r="T1999" i="1" s="1"/>
  <c r="N1999" i="1"/>
  <c r="Q1999" i="1"/>
  <c r="AF1999" i="1"/>
  <c r="K1230" i="1"/>
  <c r="N1230" i="1"/>
  <c r="Q1230" i="1"/>
  <c r="AF1230" i="1"/>
  <c r="AF1232" i="1"/>
  <c r="AF1233" i="1"/>
  <c r="K1235" i="1"/>
  <c r="N1235" i="1"/>
  <c r="Q1235" i="1"/>
  <c r="AF1235" i="1"/>
  <c r="K1236" i="1"/>
  <c r="T1236" i="1" s="1"/>
  <c r="N1236" i="1"/>
  <c r="Q1236" i="1"/>
  <c r="AF1236" i="1"/>
  <c r="K1237" i="1"/>
  <c r="N1237" i="1"/>
  <c r="Q1237" i="1"/>
  <c r="AF1237" i="1"/>
  <c r="K1238" i="1"/>
  <c r="T1238" i="1" s="1"/>
  <c r="N1238" i="1"/>
  <c r="Q1238" i="1"/>
  <c r="AF1238" i="1"/>
  <c r="K1239" i="1"/>
  <c r="N1239" i="1"/>
  <c r="Q1239" i="1"/>
  <c r="AF1239" i="1"/>
  <c r="K1241" i="1"/>
  <c r="N1241" i="1"/>
  <c r="Q1241" i="1"/>
  <c r="AF1241" i="1"/>
  <c r="K1242" i="1"/>
  <c r="T1242" i="1" s="1"/>
  <c r="N1242" i="1"/>
  <c r="Q1242" i="1"/>
  <c r="AF1242" i="1"/>
  <c r="K1243" i="1"/>
  <c r="N1243" i="1"/>
  <c r="Q1243" i="1"/>
  <c r="AF1243" i="1"/>
  <c r="K1244" i="1"/>
  <c r="T1244" i="1" s="1"/>
  <c r="N1244" i="1"/>
  <c r="Q1244" i="1"/>
  <c r="AF1244" i="1"/>
  <c r="K1245" i="1"/>
  <c r="N1245" i="1"/>
  <c r="Q1245" i="1"/>
  <c r="AF1245" i="1"/>
  <c r="K1246" i="1"/>
  <c r="T1246" i="1" s="1"/>
  <c r="N1246" i="1"/>
  <c r="Q1246" i="1"/>
  <c r="AF1246" i="1"/>
  <c r="K1247" i="1"/>
  <c r="N1247" i="1"/>
  <c r="Q1247" i="1"/>
  <c r="AF1247" i="1"/>
  <c r="K1248" i="1"/>
  <c r="N1248" i="1"/>
  <c r="Q1248" i="1"/>
  <c r="AF1248" i="1"/>
  <c r="K1249" i="1"/>
  <c r="N1249" i="1"/>
  <c r="Q1249" i="1"/>
  <c r="AF1249" i="1"/>
  <c r="K1250" i="1"/>
  <c r="N1250" i="1"/>
  <c r="Q1250" i="1"/>
  <c r="AF1250" i="1"/>
  <c r="K1301" i="1"/>
  <c r="T1301" i="1" s="1"/>
  <c r="N1301" i="1"/>
  <c r="Q1301" i="1"/>
  <c r="AF1301" i="1"/>
  <c r="K1251" i="1"/>
  <c r="T1251" i="1" s="1"/>
  <c r="N1251" i="1"/>
  <c r="Q1251" i="1"/>
  <c r="AF1251" i="1"/>
  <c r="K1252" i="1"/>
  <c r="N1252" i="1"/>
  <c r="Q1252" i="1"/>
  <c r="AF1252" i="1"/>
  <c r="K1253" i="1"/>
  <c r="N1253" i="1"/>
  <c r="Q1253" i="1"/>
  <c r="AF1253" i="1"/>
  <c r="K1254" i="1"/>
  <c r="N1254" i="1"/>
  <c r="Q1254" i="1"/>
  <c r="AF1254" i="1"/>
  <c r="K1255" i="1"/>
  <c r="N1255" i="1"/>
  <c r="Q1255" i="1"/>
  <c r="AF1255" i="1"/>
  <c r="K1256" i="1"/>
  <c r="N1256" i="1"/>
  <c r="Q1256" i="1"/>
  <c r="AF1256" i="1"/>
  <c r="K1257" i="1"/>
  <c r="N1257" i="1"/>
  <c r="Q1257" i="1"/>
  <c r="AF1257" i="1"/>
  <c r="K1259" i="1"/>
  <c r="N1259" i="1"/>
  <c r="Q1259" i="1"/>
  <c r="AF1259" i="1"/>
  <c r="K1260" i="1"/>
  <c r="N1260" i="1"/>
  <c r="Q1260" i="1"/>
  <c r="AF1260" i="1"/>
  <c r="K1258" i="1"/>
  <c r="T1258" i="1" s="1"/>
  <c r="N1258" i="1"/>
  <c r="Q1258" i="1"/>
  <c r="AF1258" i="1"/>
  <c r="K1261" i="1"/>
  <c r="T1261" i="1" s="1"/>
  <c r="N1261" i="1"/>
  <c r="Q1261" i="1"/>
  <c r="AF1261" i="1"/>
  <c r="K1262" i="1"/>
  <c r="N1262" i="1"/>
  <c r="Q1262" i="1"/>
  <c r="AF1262" i="1"/>
  <c r="K1263" i="1"/>
  <c r="T1263" i="1" s="1"/>
  <c r="N1263" i="1"/>
  <c r="Q1263" i="1"/>
  <c r="AF1263" i="1"/>
  <c r="K1264" i="1"/>
  <c r="N1264" i="1"/>
  <c r="Q1264" i="1"/>
  <c r="AF1264" i="1"/>
  <c r="K1265" i="1"/>
  <c r="T1265" i="1" s="1"/>
  <c r="N1265" i="1"/>
  <c r="Q1265" i="1"/>
  <c r="AF1265" i="1"/>
  <c r="K1267" i="1"/>
  <c r="N1267" i="1"/>
  <c r="Q1267" i="1"/>
  <c r="AF1267" i="1"/>
  <c r="K1269" i="1"/>
  <c r="N1269" i="1"/>
  <c r="Q1269" i="1"/>
  <c r="AF1269" i="1"/>
  <c r="K1270" i="1"/>
  <c r="N1270" i="1"/>
  <c r="Q1270" i="1"/>
  <c r="AF1270" i="1"/>
  <c r="K1273" i="1"/>
  <c r="T1273" i="1" s="1"/>
  <c r="N1273" i="1"/>
  <c r="Q1273" i="1"/>
  <c r="AF1273" i="1"/>
  <c r="K1274" i="1"/>
  <c r="T1274" i="1" s="1"/>
  <c r="N1274" i="1"/>
  <c r="Q1274" i="1"/>
  <c r="AF1274" i="1"/>
  <c r="K1276" i="1"/>
  <c r="N1276" i="1"/>
  <c r="Q1276" i="1"/>
  <c r="AF1276" i="1"/>
  <c r="K1277" i="1"/>
  <c r="T1277" i="1" s="1"/>
  <c r="N1277" i="1"/>
  <c r="Q1277" i="1"/>
  <c r="AF1277" i="1"/>
  <c r="K1278" i="1"/>
  <c r="N1278" i="1"/>
  <c r="Q1278" i="1"/>
  <c r="AF1278" i="1"/>
  <c r="K1279" i="1"/>
  <c r="T1279" i="1" s="1"/>
  <c r="N1279" i="1"/>
  <c r="Q1279" i="1"/>
  <c r="AF1279" i="1"/>
  <c r="K1240" i="1"/>
  <c r="T1240" i="1" s="1"/>
  <c r="N1240" i="1"/>
  <c r="Q1240" i="1"/>
  <c r="AF1240" i="1"/>
  <c r="K1280" i="1"/>
  <c r="N1280" i="1"/>
  <c r="Q1280" i="1"/>
  <c r="AF1280" i="1"/>
  <c r="K1281" i="1"/>
  <c r="N1281" i="1"/>
  <c r="Q1281" i="1"/>
  <c r="AF1281" i="1"/>
  <c r="K1283" i="1"/>
  <c r="N1283" i="1"/>
  <c r="Q1283" i="1"/>
  <c r="AF1283" i="1"/>
  <c r="K1284" i="1"/>
  <c r="N1284" i="1"/>
  <c r="Q1284" i="1"/>
  <c r="AF1284" i="1"/>
  <c r="K1285" i="1"/>
  <c r="T1285" i="1" s="1"/>
  <c r="N1285" i="1"/>
  <c r="Q1285" i="1"/>
  <c r="AF1285" i="1"/>
  <c r="K1286" i="1"/>
  <c r="T1286" i="1" s="1"/>
  <c r="N1286" i="1"/>
  <c r="Q1286" i="1"/>
  <c r="AF1286" i="1"/>
  <c r="K1287" i="1"/>
  <c r="T1287" i="1" s="1"/>
  <c r="N1287" i="1"/>
  <c r="Q1287" i="1"/>
  <c r="AF1287" i="1"/>
  <c r="K1288" i="1"/>
  <c r="N1288" i="1"/>
  <c r="Q1288" i="1"/>
  <c r="AF1288" i="1"/>
  <c r="K1289" i="1"/>
  <c r="N1289" i="1"/>
  <c r="Q1289" i="1"/>
  <c r="AF1289" i="1"/>
  <c r="K1290" i="1"/>
  <c r="N1290" i="1"/>
  <c r="Q1290" i="1"/>
  <c r="AF1290" i="1"/>
  <c r="K1291" i="1"/>
  <c r="T1291" i="1" s="1"/>
  <c r="N1291" i="1"/>
  <c r="Q1291" i="1"/>
  <c r="AF1291" i="1"/>
  <c r="K1321" i="1"/>
  <c r="T1321" i="1" s="1"/>
  <c r="N1321" i="1"/>
  <c r="Q1321" i="1"/>
  <c r="AF1321" i="1"/>
  <c r="K1292" i="1"/>
  <c r="T1292" i="1" s="1"/>
  <c r="N1292" i="1"/>
  <c r="Q1292" i="1"/>
  <c r="AF1292" i="1"/>
  <c r="K1293" i="1"/>
  <c r="T1293" i="1" s="1"/>
  <c r="N1293" i="1"/>
  <c r="Q1293" i="1"/>
  <c r="AF1293" i="1"/>
  <c r="K1294" i="1"/>
  <c r="T1294" i="1" s="1"/>
  <c r="N1294" i="1"/>
  <c r="Q1294" i="1"/>
  <c r="AF1294" i="1"/>
  <c r="K1295" i="1"/>
  <c r="N1295" i="1"/>
  <c r="Q1295" i="1"/>
  <c r="AF1295" i="1"/>
  <c r="K1296" i="1"/>
  <c r="N1296" i="1"/>
  <c r="Q1296" i="1"/>
  <c r="AF1296" i="1"/>
  <c r="K1297" i="1"/>
  <c r="T1297" i="1" s="1"/>
  <c r="N1297" i="1"/>
  <c r="Q1297" i="1"/>
  <c r="AF1297" i="1"/>
  <c r="K1299" i="1"/>
  <c r="T1299" i="1" s="1"/>
  <c r="N1299" i="1"/>
  <c r="Q1299" i="1"/>
  <c r="AF1299" i="1"/>
  <c r="K1300" i="1"/>
  <c r="N1300" i="1"/>
  <c r="Q1300" i="1"/>
  <c r="AF1300" i="1"/>
  <c r="K1302" i="1"/>
  <c r="N1302" i="1"/>
  <c r="Q1302" i="1"/>
  <c r="AF1302" i="1"/>
  <c r="K1303" i="1"/>
  <c r="N1303" i="1"/>
  <c r="Q1303" i="1"/>
  <c r="AF1303" i="1"/>
  <c r="K1305" i="1"/>
  <c r="T1305" i="1" s="1"/>
  <c r="N1305" i="1"/>
  <c r="Q1305" i="1"/>
  <c r="AF1305" i="1"/>
  <c r="K1306" i="1"/>
  <c r="N1306" i="1"/>
  <c r="Q1306" i="1"/>
  <c r="AF1306" i="1"/>
  <c r="K1314" i="1"/>
  <c r="N1314" i="1"/>
  <c r="Q1314" i="1"/>
  <c r="AF1314" i="1"/>
  <c r="K1307" i="1"/>
  <c r="T1307" i="1" s="1"/>
  <c r="N1307" i="1"/>
  <c r="Q1307" i="1"/>
  <c r="AF1307" i="1"/>
  <c r="K1308" i="1"/>
  <c r="N1308" i="1"/>
  <c r="Q1308" i="1"/>
  <c r="AF1308" i="1"/>
  <c r="K1309" i="1"/>
  <c r="N1309" i="1"/>
  <c r="Q1309" i="1"/>
  <c r="AF1309" i="1"/>
  <c r="K1310" i="1"/>
  <c r="N1310" i="1"/>
  <c r="Q1310" i="1"/>
  <c r="AF1310" i="1"/>
  <c r="K1311" i="1"/>
  <c r="N1311" i="1"/>
  <c r="Q1311" i="1"/>
  <c r="AF1311" i="1"/>
  <c r="K1312" i="1"/>
  <c r="N1312" i="1"/>
  <c r="Q1312" i="1"/>
  <c r="AF1312" i="1"/>
  <c r="K1304" i="1"/>
  <c r="T1304" i="1" s="1"/>
  <c r="N1304" i="1"/>
  <c r="Q1304" i="1"/>
  <c r="AF1304" i="1"/>
  <c r="K1298" i="1"/>
  <c r="N1298" i="1"/>
  <c r="Q1298" i="1"/>
  <c r="AF1298" i="1"/>
  <c r="K1313" i="1"/>
  <c r="T1313" i="1" s="1"/>
  <c r="N1313" i="1"/>
  <c r="Q1313" i="1"/>
  <c r="AF1313" i="1"/>
  <c r="K1323" i="1"/>
  <c r="N1323" i="1"/>
  <c r="Q1323" i="1"/>
  <c r="AF1323" i="1"/>
  <c r="K1315" i="1"/>
  <c r="T1315" i="1" s="1"/>
  <c r="N1315" i="1"/>
  <c r="Q1315" i="1"/>
  <c r="AF1315" i="1"/>
  <c r="K1316" i="1"/>
  <c r="N1316" i="1"/>
  <c r="Q1316" i="1"/>
  <c r="AF1316" i="1"/>
  <c r="K1317" i="1"/>
  <c r="N1317" i="1"/>
  <c r="Q1317" i="1"/>
  <c r="AF1317" i="1"/>
  <c r="K1318" i="1"/>
  <c r="N1318" i="1"/>
  <c r="Q1318" i="1"/>
  <c r="AF1318" i="1"/>
  <c r="K1319" i="1"/>
  <c r="T1319" i="1" s="1"/>
  <c r="N1319" i="1"/>
  <c r="Q1319" i="1"/>
  <c r="AF1319" i="1"/>
  <c r="K1320" i="1"/>
  <c r="T1320" i="1" s="1"/>
  <c r="N1320" i="1"/>
  <c r="Q1320" i="1"/>
  <c r="AF1320" i="1"/>
  <c r="K1322" i="1"/>
  <c r="T1322" i="1" s="1"/>
  <c r="N1322" i="1"/>
  <c r="Q1322" i="1"/>
  <c r="AF1322" i="1"/>
  <c r="K1268" i="1"/>
  <c r="N1268" i="1"/>
  <c r="Q1268" i="1"/>
  <c r="AF1268" i="1"/>
  <c r="K1324" i="1"/>
  <c r="T1324" i="1" s="1"/>
  <c r="N1324" i="1"/>
  <c r="Q1324" i="1"/>
  <c r="AF1324" i="1"/>
  <c r="K1325" i="1"/>
  <c r="N1325" i="1"/>
  <c r="Q1325" i="1"/>
  <c r="AF1325" i="1"/>
  <c r="K1326" i="1"/>
  <c r="N1326" i="1"/>
  <c r="Q1326" i="1"/>
  <c r="AF1326" i="1"/>
  <c r="K2000" i="1"/>
  <c r="T2000" i="1" s="1"/>
  <c r="N2000" i="1"/>
  <c r="Q2000" i="1"/>
  <c r="AF2000" i="1"/>
  <c r="K2011" i="1"/>
  <c r="N2011" i="1"/>
  <c r="Q2011" i="1"/>
  <c r="AF2011" i="1"/>
  <c r="K2001" i="1"/>
  <c r="T2001" i="1" s="1"/>
  <c r="N2001" i="1"/>
  <c r="Q2001" i="1"/>
  <c r="AF2001" i="1"/>
  <c r="K2002" i="1"/>
  <c r="N2002" i="1"/>
  <c r="Q2002" i="1"/>
  <c r="AF2002" i="1"/>
  <c r="K2003" i="1"/>
  <c r="T2003" i="1" s="1"/>
  <c r="N2003" i="1"/>
  <c r="Q2003" i="1"/>
  <c r="AF2003" i="1"/>
  <c r="K2004" i="1"/>
  <c r="N2004" i="1"/>
  <c r="Q2004" i="1"/>
  <c r="AF2004" i="1"/>
  <c r="K2005" i="1"/>
  <c r="T2005" i="1" s="1"/>
  <c r="N2005" i="1"/>
  <c r="Q2005" i="1"/>
  <c r="AF2005" i="1"/>
  <c r="K2006" i="1"/>
  <c r="T2006" i="1" s="1"/>
  <c r="N2006" i="1"/>
  <c r="Q2006" i="1"/>
  <c r="AF2006" i="1"/>
  <c r="K2007" i="1"/>
  <c r="T2007" i="1" s="1"/>
  <c r="N2007" i="1"/>
  <c r="Q2007" i="1"/>
  <c r="AF2007" i="1"/>
  <c r="K2008" i="1"/>
  <c r="T2008" i="1" s="1"/>
  <c r="N2008" i="1"/>
  <c r="Q2008" i="1"/>
  <c r="AF2008" i="1"/>
  <c r="K2009" i="1"/>
  <c r="N2009" i="1"/>
  <c r="Q2009" i="1"/>
  <c r="AF2009" i="1"/>
  <c r="K2012" i="1"/>
  <c r="T2012" i="1" s="1"/>
  <c r="N2012" i="1"/>
  <c r="Q2012" i="1"/>
  <c r="AF2012" i="1"/>
  <c r="K2010" i="1"/>
  <c r="T2010" i="1" s="1"/>
  <c r="N2010" i="1"/>
  <c r="Q2010" i="1"/>
  <c r="AF2010" i="1"/>
  <c r="K1328" i="1"/>
  <c r="T1328" i="1" s="1"/>
  <c r="N1328" i="1"/>
  <c r="Q1328" i="1"/>
  <c r="AF1328" i="1"/>
  <c r="K1329" i="1"/>
  <c r="T1329" i="1" s="1"/>
  <c r="N1329" i="1"/>
  <c r="Q1329" i="1"/>
  <c r="AF1329" i="1"/>
  <c r="K1330" i="1"/>
  <c r="T1330" i="1" s="1"/>
  <c r="N1330" i="1"/>
  <c r="Q1330" i="1"/>
  <c r="AF1330" i="1"/>
  <c r="K1331" i="1"/>
  <c r="T1331" i="1" s="1"/>
  <c r="N1331" i="1"/>
  <c r="Q1331" i="1"/>
  <c r="AF1331" i="1"/>
  <c r="K1332" i="1"/>
  <c r="T1332" i="1" s="1"/>
  <c r="N1332" i="1"/>
  <c r="Q1332" i="1"/>
  <c r="AF1332" i="1"/>
  <c r="K1333" i="1"/>
  <c r="T1333" i="1" s="1"/>
  <c r="N1333" i="1"/>
  <c r="Q1333" i="1"/>
  <c r="AF1333" i="1"/>
  <c r="K1334" i="1"/>
  <c r="T1334" i="1" s="1"/>
  <c r="N1334" i="1"/>
  <c r="Q1334" i="1"/>
  <c r="AF1334" i="1"/>
  <c r="K1335" i="1"/>
  <c r="T1335" i="1" s="1"/>
  <c r="N1335" i="1"/>
  <c r="Q1335" i="1"/>
  <c r="AF1335" i="1"/>
  <c r="K1336" i="1"/>
  <c r="T1336" i="1" s="1"/>
  <c r="N1336" i="1"/>
  <c r="Q1336" i="1"/>
  <c r="AF1336" i="1"/>
  <c r="K1337" i="1"/>
  <c r="T1337" i="1" s="1"/>
  <c r="N1337" i="1"/>
  <c r="Q1337" i="1"/>
  <c r="AF1337" i="1"/>
  <c r="K1338" i="1"/>
  <c r="T1338" i="1" s="1"/>
  <c r="N1338" i="1"/>
  <c r="Q1338" i="1"/>
  <c r="AF1338" i="1"/>
  <c r="K1339" i="1"/>
  <c r="T1339" i="1" s="1"/>
  <c r="N1339" i="1"/>
  <c r="Q1339" i="1"/>
  <c r="AF1339" i="1"/>
  <c r="K1340" i="1"/>
  <c r="N1340" i="1"/>
  <c r="Q1340" i="1"/>
  <c r="AF1340" i="1"/>
  <c r="K1341" i="1"/>
  <c r="T1341" i="1" s="1"/>
  <c r="N1341" i="1"/>
  <c r="Q1341" i="1"/>
  <c r="AF1341" i="1"/>
  <c r="K1342" i="1"/>
  <c r="T1342" i="1" s="1"/>
  <c r="N1342" i="1"/>
  <c r="Q1342" i="1"/>
  <c r="AF1342" i="1"/>
  <c r="K1343" i="1"/>
  <c r="T1343" i="1" s="1"/>
  <c r="N1343" i="1"/>
  <c r="Q1343" i="1"/>
  <c r="AF1343" i="1"/>
  <c r="K1344" i="1"/>
  <c r="T1344" i="1" s="1"/>
  <c r="N1344" i="1"/>
  <c r="Q1344" i="1"/>
  <c r="AF1344" i="1"/>
  <c r="K1345" i="1"/>
  <c r="N1345" i="1"/>
  <c r="Q1345" i="1"/>
  <c r="AF1345" i="1"/>
  <c r="K1346" i="1"/>
  <c r="T1346" i="1" s="1"/>
  <c r="N1346" i="1"/>
  <c r="Q1346" i="1"/>
  <c r="AF1346" i="1"/>
  <c r="K1347" i="1"/>
  <c r="T1347" i="1" s="1"/>
  <c r="N1347" i="1"/>
  <c r="Q1347" i="1"/>
  <c r="AF1347" i="1"/>
  <c r="K1348" i="1"/>
  <c r="T1348" i="1" s="1"/>
  <c r="N1348" i="1"/>
  <c r="Q1348" i="1"/>
  <c r="AF1348" i="1"/>
  <c r="K1349" i="1"/>
  <c r="T1349" i="1" s="1"/>
  <c r="N1349" i="1"/>
  <c r="Q1349" i="1"/>
  <c r="AF1349" i="1"/>
  <c r="K1350" i="1"/>
  <c r="T1350" i="1" s="1"/>
  <c r="N1350" i="1"/>
  <c r="Q1350" i="1"/>
  <c r="AF1350" i="1"/>
  <c r="K1351" i="1"/>
  <c r="T1351" i="1" s="1"/>
  <c r="N1351" i="1"/>
  <c r="Q1351" i="1"/>
  <c r="AF1351" i="1"/>
  <c r="K1352" i="1"/>
  <c r="N1352" i="1"/>
  <c r="Q1352" i="1"/>
  <c r="AF1352" i="1"/>
  <c r="K1353" i="1"/>
  <c r="T1353" i="1" s="1"/>
  <c r="N1353" i="1"/>
  <c r="Q1353" i="1"/>
  <c r="AF1353" i="1"/>
  <c r="K1354" i="1"/>
  <c r="T1354" i="1" s="1"/>
  <c r="N1354" i="1"/>
  <c r="Q1354" i="1"/>
  <c r="AF1354" i="1"/>
  <c r="K1355" i="1"/>
  <c r="N1355" i="1"/>
  <c r="Q1355" i="1"/>
  <c r="AF1355" i="1"/>
  <c r="K1356" i="1"/>
  <c r="T1356" i="1" s="1"/>
  <c r="N1356" i="1"/>
  <c r="Q1356" i="1"/>
  <c r="AF1356" i="1"/>
  <c r="K1357" i="1"/>
  <c r="T1357" i="1" s="1"/>
  <c r="N1357" i="1"/>
  <c r="Q1357" i="1"/>
  <c r="AF1357" i="1"/>
  <c r="K1358" i="1"/>
  <c r="T1358" i="1" s="1"/>
  <c r="N1358" i="1"/>
  <c r="Q1358" i="1"/>
  <c r="AF1358" i="1"/>
  <c r="K1359" i="1"/>
  <c r="T1359" i="1" s="1"/>
  <c r="N1359" i="1"/>
  <c r="Q1359" i="1"/>
  <c r="AF1359" i="1"/>
  <c r="K1360" i="1"/>
  <c r="T1360" i="1" s="1"/>
  <c r="N1360" i="1"/>
  <c r="Q1360" i="1"/>
  <c r="AF1360" i="1"/>
  <c r="K1361" i="1"/>
  <c r="T1361" i="1" s="1"/>
  <c r="N1361" i="1"/>
  <c r="Q1361" i="1"/>
  <c r="AF1361" i="1"/>
  <c r="K1362" i="1"/>
  <c r="T1362" i="1" s="1"/>
  <c r="N1362" i="1"/>
  <c r="Q1362" i="1"/>
  <c r="AF1362" i="1"/>
  <c r="K1363" i="1"/>
  <c r="T1363" i="1" s="1"/>
  <c r="N1363" i="1"/>
  <c r="Q1363" i="1"/>
  <c r="AF1363" i="1"/>
  <c r="K1364" i="1"/>
  <c r="T1364" i="1" s="1"/>
  <c r="N1364" i="1"/>
  <c r="Q1364" i="1"/>
  <c r="AF1364" i="1"/>
  <c r="K1365" i="1"/>
  <c r="T1365" i="1" s="1"/>
  <c r="N1365" i="1"/>
  <c r="Q1365" i="1"/>
  <c r="AF1365" i="1"/>
  <c r="K1366" i="1"/>
  <c r="T1366" i="1" s="1"/>
  <c r="N1366" i="1"/>
  <c r="Q1366" i="1"/>
  <c r="AF1366" i="1"/>
  <c r="K1367" i="1"/>
  <c r="T1367" i="1" s="1"/>
  <c r="N1367" i="1"/>
  <c r="Q1367" i="1"/>
  <c r="AF1367" i="1"/>
  <c r="K1368" i="1"/>
  <c r="T1368" i="1" s="1"/>
  <c r="N1368" i="1"/>
  <c r="Q1368" i="1"/>
  <c r="AF1368" i="1"/>
  <c r="K1369" i="1"/>
  <c r="T1369" i="1" s="1"/>
  <c r="N1369" i="1"/>
  <c r="Q1369" i="1"/>
  <c r="AF1369" i="1"/>
  <c r="K1370" i="1"/>
  <c r="T1370" i="1" s="1"/>
  <c r="N1370" i="1"/>
  <c r="Q1370" i="1"/>
  <c r="AF1370" i="1"/>
  <c r="K1371" i="1"/>
  <c r="T1371" i="1" s="1"/>
  <c r="N1371" i="1"/>
  <c r="Q1371" i="1"/>
  <c r="AF1371" i="1"/>
  <c r="K1372" i="1"/>
  <c r="T1372" i="1" s="1"/>
  <c r="N1372" i="1"/>
  <c r="Q1372" i="1"/>
  <c r="AF1372" i="1"/>
  <c r="K1373" i="1"/>
  <c r="T1373" i="1" s="1"/>
  <c r="N1373" i="1"/>
  <c r="Q1373" i="1"/>
  <c r="AF1373" i="1"/>
  <c r="K1374" i="1"/>
  <c r="T1374" i="1" s="1"/>
  <c r="N1374" i="1"/>
  <c r="Q1374" i="1"/>
  <c r="AF1374" i="1"/>
  <c r="K1375" i="1"/>
  <c r="T1375" i="1" s="1"/>
  <c r="N1375" i="1"/>
  <c r="Q1375" i="1"/>
  <c r="AF1375" i="1"/>
  <c r="K1376" i="1"/>
  <c r="T1376" i="1" s="1"/>
  <c r="N1376" i="1"/>
  <c r="Q1376" i="1"/>
  <c r="AF1376" i="1"/>
  <c r="K1377" i="1"/>
  <c r="N1377" i="1"/>
  <c r="Q1377" i="1"/>
  <c r="AF1377" i="1"/>
  <c r="K1378" i="1"/>
  <c r="T1378" i="1" s="1"/>
  <c r="N1378" i="1"/>
  <c r="Q1378" i="1"/>
  <c r="AF1378" i="1"/>
  <c r="K1379" i="1"/>
  <c r="T1379" i="1" s="1"/>
  <c r="N1379" i="1"/>
  <c r="Q1379" i="1"/>
  <c r="AF1379" i="1"/>
  <c r="K1380" i="1"/>
  <c r="T1380" i="1" s="1"/>
  <c r="N1380" i="1"/>
  <c r="Q1380" i="1"/>
  <c r="AF1380" i="1"/>
  <c r="K1381" i="1"/>
  <c r="T1381" i="1" s="1"/>
  <c r="N1381" i="1"/>
  <c r="Q1381" i="1"/>
  <c r="AF1381" i="1"/>
  <c r="K1382" i="1"/>
  <c r="T1382" i="1" s="1"/>
  <c r="N1382" i="1"/>
  <c r="Q1382" i="1"/>
  <c r="AF1382" i="1"/>
  <c r="K1383" i="1"/>
  <c r="T1383" i="1" s="1"/>
  <c r="N1383" i="1"/>
  <c r="Q1383" i="1"/>
  <c r="AF1383" i="1"/>
  <c r="K1384" i="1"/>
  <c r="T1384" i="1" s="1"/>
  <c r="N1384" i="1"/>
  <c r="Q1384" i="1"/>
  <c r="AF1384" i="1"/>
  <c r="K1385" i="1"/>
  <c r="T1385" i="1" s="1"/>
  <c r="N1385" i="1"/>
  <c r="Q1385" i="1"/>
  <c r="AF1385" i="1"/>
  <c r="K1386" i="1"/>
  <c r="T1386" i="1" s="1"/>
  <c r="N1386" i="1"/>
  <c r="Q1386" i="1"/>
  <c r="AF1386" i="1"/>
  <c r="K1387" i="1"/>
  <c r="T1387" i="1" s="1"/>
  <c r="N1387" i="1"/>
  <c r="Q1387" i="1"/>
  <c r="AF1387" i="1"/>
  <c r="K1388" i="1"/>
  <c r="T1388" i="1" s="1"/>
  <c r="N1388" i="1"/>
  <c r="Q1388" i="1"/>
  <c r="AF1388" i="1"/>
  <c r="K1389" i="1"/>
  <c r="T1389" i="1" s="1"/>
  <c r="N1389" i="1"/>
  <c r="Q1389" i="1"/>
  <c r="AF1389" i="1"/>
  <c r="K1390" i="1"/>
  <c r="T1390" i="1" s="1"/>
  <c r="N1390" i="1"/>
  <c r="Q1390" i="1"/>
  <c r="AF1390" i="1"/>
  <c r="K2024" i="1"/>
  <c r="T2024" i="1" s="1"/>
  <c r="N2024" i="1"/>
  <c r="Q2024" i="1"/>
  <c r="AF2024" i="1"/>
  <c r="K1404" i="1"/>
  <c r="T1404" i="1" s="1"/>
  <c r="N1404" i="1"/>
  <c r="Q1404" i="1"/>
  <c r="AF1404" i="1"/>
  <c r="K1405" i="1"/>
  <c r="T1405" i="1" s="1"/>
  <c r="N1405" i="1"/>
  <c r="Q1405" i="1"/>
  <c r="AF1405" i="1"/>
  <c r="K1406" i="1"/>
  <c r="T1406" i="1" s="1"/>
  <c r="N1406" i="1"/>
  <c r="Q1406" i="1"/>
  <c r="AF1406" i="1"/>
  <c r="K1407" i="1"/>
  <c r="T1407" i="1" s="1"/>
  <c r="N1407" i="1"/>
  <c r="Q1407" i="1"/>
  <c r="AF1407" i="1"/>
  <c r="K1408" i="1"/>
  <c r="T1408" i="1" s="1"/>
  <c r="N1408" i="1"/>
  <c r="Q1408" i="1"/>
  <c r="AF1408" i="1"/>
  <c r="K1409" i="1"/>
  <c r="T1409" i="1" s="1"/>
  <c r="N1409" i="1"/>
  <c r="Q1409" i="1"/>
  <c r="AF1409" i="1"/>
  <c r="K1410" i="1"/>
  <c r="T1410" i="1" s="1"/>
  <c r="N1410" i="1"/>
  <c r="Q1410" i="1"/>
  <c r="AF1410" i="1"/>
  <c r="K1411" i="1"/>
  <c r="T1411" i="1" s="1"/>
  <c r="N1411" i="1"/>
  <c r="Q1411" i="1"/>
  <c r="AF1411" i="1"/>
  <c r="K1412" i="1"/>
  <c r="T1412" i="1" s="1"/>
  <c r="N1412" i="1"/>
  <c r="Q1412" i="1"/>
  <c r="AF1412" i="1"/>
  <c r="K1413" i="1"/>
  <c r="T1413" i="1" s="1"/>
  <c r="N1413" i="1"/>
  <c r="Q1413" i="1"/>
  <c r="AF1413" i="1"/>
  <c r="K1414" i="1"/>
  <c r="T1414" i="1" s="1"/>
  <c r="N1414" i="1"/>
  <c r="Q1414" i="1"/>
  <c r="AF1414" i="1"/>
  <c r="K1415" i="1"/>
  <c r="T1415" i="1" s="1"/>
  <c r="N1415" i="1"/>
  <c r="Q1415" i="1"/>
  <c r="AF1415" i="1"/>
  <c r="K1416" i="1"/>
  <c r="T1416" i="1" s="1"/>
  <c r="N1416" i="1"/>
  <c r="Q1416" i="1"/>
  <c r="AF1416" i="1"/>
  <c r="K1417" i="1"/>
  <c r="T1417" i="1" s="1"/>
  <c r="N1417" i="1"/>
  <c r="Q1417" i="1"/>
  <c r="AF1417" i="1"/>
  <c r="K1418" i="1"/>
  <c r="T1418" i="1" s="1"/>
  <c r="N1418" i="1"/>
  <c r="Q1418" i="1"/>
  <c r="AF1418" i="1"/>
  <c r="K1419" i="1"/>
  <c r="T1419" i="1" s="1"/>
  <c r="N1419" i="1"/>
  <c r="Q1419" i="1"/>
  <c r="AF1419" i="1"/>
  <c r="K1420" i="1"/>
  <c r="T1420" i="1" s="1"/>
  <c r="N1420" i="1"/>
  <c r="Q1420" i="1"/>
  <c r="AF1420" i="1"/>
  <c r="K1421" i="1"/>
  <c r="T1421" i="1" s="1"/>
  <c r="N1421" i="1"/>
  <c r="Q1421" i="1"/>
  <c r="AF1421" i="1"/>
  <c r="K1422" i="1"/>
  <c r="T1422" i="1" s="1"/>
  <c r="N1422" i="1"/>
  <c r="Q1422" i="1"/>
  <c r="AF1422" i="1"/>
  <c r="K1423" i="1"/>
  <c r="T1423" i="1" s="1"/>
  <c r="N1423" i="1"/>
  <c r="Q1423" i="1"/>
  <c r="AF1423" i="1"/>
  <c r="K1424" i="1"/>
  <c r="T1424" i="1" s="1"/>
  <c r="N1424" i="1"/>
  <c r="Q1424" i="1"/>
  <c r="AF1424" i="1"/>
  <c r="K1425" i="1"/>
  <c r="T1425" i="1" s="1"/>
  <c r="N1425" i="1"/>
  <c r="Q1425" i="1"/>
  <c r="AF1425" i="1"/>
  <c r="K1426" i="1"/>
  <c r="T1426" i="1" s="1"/>
  <c r="N1426" i="1"/>
  <c r="Q1426" i="1"/>
  <c r="AF1426" i="1"/>
  <c r="K1427" i="1"/>
  <c r="T1427" i="1" s="1"/>
  <c r="N1427" i="1"/>
  <c r="Q1427" i="1"/>
  <c r="AF1427" i="1"/>
  <c r="K1428" i="1"/>
  <c r="N1428" i="1"/>
  <c r="Q1428" i="1"/>
  <c r="AF1428" i="1"/>
  <c r="K1429" i="1"/>
  <c r="T1429" i="1" s="1"/>
  <c r="N1429" i="1"/>
  <c r="Q1429" i="1"/>
  <c r="AF1429" i="1"/>
  <c r="K1430" i="1"/>
  <c r="T1430" i="1" s="1"/>
  <c r="N1430" i="1"/>
  <c r="Q1430" i="1"/>
  <c r="AF1430" i="1"/>
  <c r="K1431" i="1"/>
  <c r="T1431" i="1" s="1"/>
  <c r="N1431" i="1"/>
  <c r="Q1431" i="1"/>
  <c r="AF1431" i="1"/>
  <c r="K1432" i="1"/>
  <c r="T1432" i="1" s="1"/>
  <c r="N1432" i="1"/>
  <c r="Q1432" i="1"/>
  <c r="AF1432" i="1"/>
  <c r="K1433" i="1"/>
  <c r="T1433" i="1" s="1"/>
  <c r="N1433" i="1"/>
  <c r="Q1433" i="1"/>
  <c r="AF1433" i="1"/>
  <c r="K1434" i="1"/>
  <c r="T1434" i="1" s="1"/>
  <c r="N1434" i="1"/>
  <c r="Q1434" i="1"/>
  <c r="AF1434" i="1"/>
  <c r="K1435" i="1"/>
  <c r="T1435" i="1" s="1"/>
  <c r="N1435" i="1"/>
  <c r="Q1435" i="1"/>
  <c r="AF1435" i="1"/>
  <c r="K1436" i="1"/>
  <c r="T1436" i="1" s="1"/>
  <c r="N1436" i="1"/>
  <c r="Q1436" i="1"/>
  <c r="AF1436" i="1"/>
  <c r="K1437" i="1"/>
  <c r="T1437" i="1" s="1"/>
  <c r="N1437" i="1"/>
  <c r="Q1437" i="1"/>
  <c r="AF1437" i="1"/>
  <c r="K1438" i="1"/>
  <c r="T1438" i="1" s="1"/>
  <c r="N1438" i="1"/>
  <c r="Q1438" i="1"/>
  <c r="AF1438" i="1"/>
  <c r="K1439" i="1"/>
  <c r="T1439" i="1" s="1"/>
  <c r="N1439" i="1"/>
  <c r="Q1439" i="1"/>
  <c r="AF1439" i="1"/>
  <c r="K1440" i="1"/>
  <c r="T1440" i="1" s="1"/>
  <c r="N1440" i="1"/>
  <c r="Q1440" i="1"/>
  <c r="AF1440" i="1"/>
  <c r="K1441" i="1"/>
  <c r="N1441" i="1"/>
  <c r="Q1441" i="1"/>
  <c r="AF1441" i="1"/>
  <c r="K1442" i="1"/>
  <c r="T1442" i="1" s="1"/>
  <c r="N1442" i="1"/>
  <c r="Q1442" i="1"/>
  <c r="AF1442" i="1"/>
  <c r="K1443" i="1"/>
  <c r="T1443" i="1" s="1"/>
  <c r="N1443" i="1"/>
  <c r="Q1443" i="1"/>
  <c r="AF1443" i="1"/>
  <c r="K1444" i="1"/>
  <c r="T1444" i="1" s="1"/>
  <c r="N1444" i="1"/>
  <c r="Q1444" i="1"/>
  <c r="AF1444" i="1"/>
  <c r="K1445" i="1"/>
  <c r="N1445" i="1"/>
  <c r="Q1445" i="1"/>
  <c r="AF1445" i="1"/>
  <c r="K1446" i="1"/>
  <c r="T1446" i="1" s="1"/>
  <c r="N1446" i="1"/>
  <c r="Q1446" i="1"/>
  <c r="AF1446" i="1"/>
  <c r="K1447" i="1"/>
  <c r="T1447" i="1" s="1"/>
  <c r="N1447" i="1"/>
  <c r="Q1447" i="1"/>
  <c r="AF1447" i="1"/>
  <c r="K1448" i="1"/>
  <c r="T1448" i="1" s="1"/>
  <c r="N1448" i="1"/>
  <c r="Q1448" i="1"/>
  <c r="AF1448" i="1"/>
  <c r="K1449" i="1"/>
  <c r="T1449" i="1" s="1"/>
  <c r="N1449" i="1"/>
  <c r="Q1449" i="1"/>
  <c r="AF1449" i="1"/>
  <c r="K1450" i="1"/>
  <c r="T1450" i="1" s="1"/>
  <c r="N1450" i="1"/>
  <c r="Q1450" i="1"/>
  <c r="AF1450" i="1"/>
  <c r="K1451" i="1"/>
  <c r="T1451" i="1" s="1"/>
  <c r="N1451" i="1"/>
  <c r="Q1451" i="1"/>
  <c r="AF1451" i="1"/>
  <c r="K1452" i="1"/>
  <c r="N1452" i="1"/>
  <c r="Q1452" i="1"/>
  <c r="AF1452" i="1"/>
  <c r="K1453" i="1"/>
  <c r="T1453" i="1" s="1"/>
  <c r="N1453" i="1"/>
  <c r="Q1453" i="1"/>
  <c r="AF1453" i="1"/>
  <c r="K1454" i="1"/>
  <c r="T1454" i="1" s="1"/>
  <c r="N1454" i="1"/>
  <c r="Q1454" i="1"/>
  <c r="AF1454" i="1"/>
  <c r="K1455" i="1"/>
  <c r="T1455" i="1" s="1"/>
  <c r="N1455" i="1"/>
  <c r="Q1455" i="1"/>
  <c r="AF1455" i="1"/>
  <c r="K1456" i="1"/>
  <c r="T1456" i="1" s="1"/>
  <c r="N1456" i="1"/>
  <c r="Q1456" i="1"/>
  <c r="AF1456" i="1"/>
  <c r="K1457" i="1"/>
  <c r="N1457" i="1"/>
  <c r="Q1457" i="1"/>
  <c r="AF1457" i="1"/>
  <c r="K1458" i="1"/>
  <c r="N1458" i="1"/>
  <c r="Q1458" i="1"/>
  <c r="AF1458" i="1"/>
  <c r="K1459" i="1"/>
  <c r="T1459" i="1" s="1"/>
  <c r="N1459" i="1"/>
  <c r="Q1459" i="1"/>
  <c r="AF1459" i="1"/>
  <c r="K1460" i="1"/>
  <c r="T1460" i="1" s="1"/>
  <c r="N1460" i="1"/>
  <c r="Q1460" i="1"/>
  <c r="AF1460" i="1"/>
  <c r="K1461" i="1"/>
  <c r="T1461" i="1" s="1"/>
  <c r="N1461" i="1"/>
  <c r="Q1461" i="1"/>
  <c r="AF1461" i="1"/>
  <c r="K1462" i="1"/>
  <c r="T1462" i="1" s="1"/>
  <c r="N1462" i="1"/>
  <c r="Q1462" i="1"/>
  <c r="AF1462" i="1"/>
  <c r="K1463" i="1"/>
  <c r="T1463" i="1" s="1"/>
  <c r="N1463" i="1"/>
  <c r="Q1463" i="1"/>
  <c r="AF1463" i="1"/>
  <c r="K1464" i="1"/>
  <c r="N1464" i="1"/>
  <c r="Q1464" i="1"/>
  <c r="AF1464" i="1"/>
  <c r="K1465" i="1"/>
  <c r="T1465" i="1" s="1"/>
  <c r="N1465" i="1"/>
  <c r="Q1465" i="1"/>
  <c r="AF1465" i="1"/>
  <c r="K1466" i="1"/>
  <c r="N1466" i="1"/>
  <c r="Q1466" i="1"/>
  <c r="AF1466" i="1"/>
  <c r="K1467" i="1"/>
  <c r="T1467" i="1" s="1"/>
  <c r="N1467" i="1"/>
  <c r="Q1467" i="1"/>
  <c r="AF1467" i="1"/>
  <c r="K1468" i="1"/>
  <c r="T1468" i="1" s="1"/>
  <c r="N1468" i="1"/>
  <c r="Q1468" i="1"/>
  <c r="AF1468" i="1"/>
  <c r="K1469" i="1"/>
  <c r="T1469" i="1" s="1"/>
  <c r="N1469" i="1"/>
  <c r="Q1469" i="1"/>
  <c r="AF1469" i="1"/>
  <c r="K1470" i="1"/>
  <c r="N1470" i="1"/>
  <c r="Q1470" i="1"/>
  <c r="AF1470" i="1"/>
  <c r="K1471" i="1"/>
  <c r="T1471" i="1" s="1"/>
  <c r="N1471" i="1"/>
  <c r="Q1471" i="1"/>
  <c r="AF1471" i="1"/>
  <c r="K1472" i="1"/>
  <c r="T1472" i="1" s="1"/>
  <c r="N1472" i="1"/>
  <c r="Q1472" i="1"/>
  <c r="AF1472" i="1"/>
  <c r="K1473" i="1"/>
  <c r="T1473" i="1" s="1"/>
  <c r="N1473" i="1"/>
  <c r="Q1473" i="1"/>
  <c r="AF1473" i="1"/>
  <c r="K1474" i="1"/>
  <c r="T1474" i="1" s="1"/>
  <c r="N1474" i="1"/>
  <c r="Q1474" i="1"/>
  <c r="AF1474" i="1"/>
  <c r="K1475" i="1"/>
  <c r="T1475" i="1" s="1"/>
  <c r="N1475" i="1"/>
  <c r="Q1475" i="1"/>
  <c r="AF1475" i="1"/>
  <c r="K1476" i="1"/>
  <c r="T1476" i="1" s="1"/>
  <c r="N1476" i="1"/>
  <c r="Q1476" i="1"/>
  <c r="AF1476" i="1"/>
  <c r="K1477" i="1"/>
  <c r="T1477" i="1" s="1"/>
  <c r="N1477" i="1"/>
  <c r="Q1477" i="1"/>
  <c r="AF1477" i="1"/>
  <c r="K1478" i="1"/>
  <c r="T1478" i="1" s="1"/>
  <c r="N1478" i="1"/>
  <c r="Q1478" i="1"/>
  <c r="AF1478" i="1"/>
  <c r="K1479" i="1"/>
  <c r="N1479" i="1"/>
  <c r="Q1479" i="1"/>
  <c r="AF1479" i="1"/>
  <c r="K1480" i="1"/>
  <c r="N1480" i="1"/>
  <c r="Q1480" i="1"/>
  <c r="AF1480" i="1"/>
  <c r="K1481" i="1"/>
  <c r="T1481" i="1" s="1"/>
  <c r="N1481" i="1"/>
  <c r="Q1481" i="1"/>
  <c r="AF1481" i="1"/>
  <c r="K1482" i="1"/>
  <c r="T1482" i="1" s="1"/>
  <c r="N1482" i="1"/>
  <c r="Q1482" i="1"/>
  <c r="AF1482" i="1"/>
  <c r="K1483" i="1"/>
  <c r="T1483" i="1" s="1"/>
  <c r="N1483" i="1"/>
  <c r="Q1483" i="1"/>
  <c r="AF1483" i="1"/>
  <c r="K1484" i="1"/>
  <c r="N1484" i="1"/>
  <c r="Q1484" i="1"/>
  <c r="AF1484" i="1"/>
  <c r="K1485" i="1"/>
  <c r="T1485" i="1" s="1"/>
  <c r="N1485" i="1"/>
  <c r="Q1485" i="1"/>
  <c r="AF1485" i="1"/>
  <c r="K1486" i="1"/>
  <c r="T1486" i="1" s="1"/>
  <c r="N1486" i="1"/>
  <c r="Q1486" i="1"/>
  <c r="AF1486" i="1"/>
  <c r="K1487" i="1"/>
  <c r="T1487" i="1" s="1"/>
  <c r="N1487" i="1"/>
  <c r="Q1487" i="1"/>
  <c r="AF1487" i="1"/>
  <c r="K1488" i="1"/>
  <c r="N1488" i="1"/>
  <c r="Q1488" i="1"/>
  <c r="AF1488" i="1"/>
  <c r="BA1232" i="1" l="1"/>
  <c r="S1232" i="1"/>
  <c r="T1232" i="1"/>
  <c r="BA1233" i="1"/>
  <c r="S1233" i="1"/>
  <c r="T1233" i="1"/>
  <c r="S743" i="1"/>
  <c r="T743" i="1"/>
  <c r="T742" i="1"/>
  <c r="S742" i="1"/>
  <c r="S741" i="1"/>
  <c r="T741" i="1"/>
  <c r="S740" i="1"/>
  <c r="T740" i="1"/>
  <c r="S722" i="1"/>
  <c r="T722" i="1"/>
  <c r="T739" i="1"/>
  <c r="S739" i="1"/>
  <c r="S738" i="1"/>
  <c r="T738" i="1"/>
  <c r="T737" i="1"/>
  <c r="S737" i="1"/>
  <c r="S736" i="1"/>
  <c r="T736" i="1"/>
  <c r="T735" i="1"/>
  <c r="S735" i="1"/>
  <c r="S1195" i="1"/>
  <c r="T1195" i="1"/>
  <c r="BA1079" i="1"/>
  <c r="T1079" i="1"/>
  <c r="BA1047" i="1"/>
  <c r="T1047" i="1"/>
  <c r="BA912" i="1"/>
  <c r="T912" i="1"/>
  <c r="BA790" i="1"/>
  <c r="T790" i="1"/>
  <c r="BA717" i="1"/>
  <c r="T717" i="1"/>
  <c r="BA709" i="1"/>
  <c r="T709" i="1"/>
  <c r="BA683" i="1"/>
  <c r="T683" i="1"/>
  <c r="BA666" i="1"/>
  <c r="T666" i="1"/>
  <c r="BA636" i="1"/>
  <c r="T636" i="1"/>
  <c r="BA628" i="1"/>
  <c r="T628" i="1"/>
  <c r="BA605" i="1"/>
  <c r="T605" i="1"/>
  <c r="BA592" i="1"/>
  <c r="T592" i="1"/>
  <c r="BA584" i="1"/>
  <c r="T584" i="1"/>
  <c r="BA1934" i="1"/>
  <c r="T1934" i="1"/>
  <c r="BA536" i="1"/>
  <c r="T536" i="1"/>
  <c r="BA528" i="1"/>
  <c r="T528" i="1"/>
  <c r="BA512" i="1"/>
  <c r="T512" i="1"/>
  <c r="BA511" i="1"/>
  <c r="T511" i="1"/>
  <c r="BA503" i="1"/>
  <c r="T503" i="1"/>
  <c r="BA489" i="1"/>
  <c r="T489" i="1"/>
  <c r="S1267" i="1"/>
  <c r="T1267" i="1"/>
  <c r="BA1480" i="1"/>
  <c r="T1480" i="1"/>
  <c r="BA1470" i="1"/>
  <c r="T1470" i="1"/>
  <c r="BA1352" i="1"/>
  <c r="T1352" i="1"/>
  <c r="S2002" i="1"/>
  <c r="T2002" i="1"/>
  <c r="BA1290" i="1"/>
  <c r="T1290" i="1"/>
  <c r="S1281" i="1"/>
  <c r="T1281" i="1"/>
  <c r="S1253" i="1"/>
  <c r="T1253" i="1"/>
  <c r="S1188" i="1"/>
  <c r="T1188" i="1"/>
  <c r="S1148" i="1"/>
  <c r="T1148" i="1"/>
  <c r="BA1083" i="1"/>
  <c r="T1083" i="1"/>
  <c r="BA959" i="1"/>
  <c r="T959" i="1"/>
  <c r="BA785" i="1"/>
  <c r="T785" i="1"/>
  <c r="BA758" i="1"/>
  <c r="T758" i="1"/>
  <c r="BA750" i="1"/>
  <c r="T750" i="1"/>
  <c r="BA720" i="1"/>
  <c r="T720" i="1"/>
  <c r="BA704" i="1"/>
  <c r="T704" i="1"/>
  <c r="BA686" i="1"/>
  <c r="T686" i="1"/>
  <c r="BA678" i="1"/>
  <c r="T678" i="1"/>
  <c r="BA661" i="1"/>
  <c r="T661" i="1"/>
  <c r="BA639" i="1"/>
  <c r="T639" i="1"/>
  <c r="BA610" i="1"/>
  <c r="T610" i="1"/>
  <c r="BA597" i="1"/>
  <c r="T597" i="1"/>
  <c r="BA587" i="1"/>
  <c r="T587" i="1"/>
  <c r="BA579" i="1"/>
  <c r="T579" i="1"/>
  <c r="BA552" i="1"/>
  <c r="T552" i="1"/>
  <c r="BA539" i="1"/>
  <c r="T539" i="1"/>
  <c r="BA531" i="1"/>
  <c r="T531" i="1"/>
  <c r="BA523" i="1"/>
  <c r="T523" i="1"/>
  <c r="BA515" i="1"/>
  <c r="T515" i="1"/>
  <c r="BA506" i="1"/>
  <c r="T506" i="1"/>
  <c r="BA492" i="1"/>
  <c r="T492" i="1"/>
  <c r="BA1466" i="1"/>
  <c r="T1466" i="1"/>
  <c r="BA1428" i="1"/>
  <c r="T1428" i="1"/>
  <c r="BA1355" i="1"/>
  <c r="T1355" i="1"/>
  <c r="S1325" i="1"/>
  <c r="T1325" i="1"/>
  <c r="BA1316" i="1"/>
  <c r="T1316" i="1"/>
  <c r="S1310" i="1"/>
  <c r="T1310" i="1"/>
  <c r="S1302" i="1"/>
  <c r="T1302" i="1"/>
  <c r="S1264" i="1"/>
  <c r="T1264" i="1"/>
  <c r="BA1256" i="1"/>
  <c r="T1256" i="1"/>
  <c r="S1249" i="1"/>
  <c r="T1249" i="1"/>
  <c r="BA1191" i="1"/>
  <c r="T1191" i="1"/>
  <c r="S1159" i="1"/>
  <c r="T1159" i="1"/>
  <c r="BA1964" i="1"/>
  <c r="T1964" i="1"/>
  <c r="BA983" i="1"/>
  <c r="T983" i="1"/>
  <c r="BA788" i="1"/>
  <c r="T788" i="1"/>
  <c r="BA766" i="1"/>
  <c r="T766" i="1"/>
  <c r="BA664" i="1"/>
  <c r="T664" i="1"/>
  <c r="BA656" i="1"/>
  <c r="T656" i="1"/>
  <c r="BA634" i="1"/>
  <c r="T634" i="1"/>
  <c r="BA603" i="1"/>
  <c r="T603" i="1"/>
  <c r="BA590" i="1"/>
  <c r="T590" i="1"/>
  <c r="BA582" i="1"/>
  <c r="T582" i="1"/>
  <c r="BA554" i="1"/>
  <c r="T554" i="1"/>
  <c r="BA546" i="1"/>
  <c r="T546" i="1"/>
  <c r="BA542" i="1"/>
  <c r="T542" i="1"/>
  <c r="BA534" i="1"/>
  <c r="T534" i="1"/>
  <c r="BA526" i="1"/>
  <c r="T526" i="1"/>
  <c r="BA518" i="1"/>
  <c r="T518" i="1"/>
  <c r="BA509" i="1"/>
  <c r="T509" i="1"/>
  <c r="BA501" i="1"/>
  <c r="T501" i="1"/>
  <c r="BA487" i="1"/>
  <c r="T487" i="1"/>
  <c r="BA2011" i="1"/>
  <c r="T2011" i="1"/>
  <c r="S1306" i="1"/>
  <c r="T1306" i="1"/>
  <c r="BA1295" i="1"/>
  <c r="T1295" i="1"/>
  <c r="BA1288" i="1"/>
  <c r="T1288" i="1"/>
  <c r="BA1269" i="1"/>
  <c r="T1269" i="1"/>
  <c r="S1260" i="1"/>
  <c r="T1260" i="1"/>
  <c r="S1245" i="1"/>
  <c r="T1245" i="1"/>
  <c r="S1196" i="1"/>
  <c r="T1196" i="1"/>
  <c r="S1162" i="1"/>
  <c r="T1162" i="1"/>
  <c r="BA1102" i="1"/>
  <c r="T1102" i="1"/>
  <c r="BA1093" i="1"/>
  <c r="T1093" i="1"/>
  <c r="S937" i="1"/>
  <c r="T937" i="1"/>
  <c r="BA826" i="1"/>
  <c r="T826" i="1"/>
  <c r="BA791" i="1"/>
  <c r="T791" i="1"/>
  <c r="BA763" i="1"/>
  <c r="T763" i="1"/>
  <c r="S748" i="1"/>
  <c r="T748" i="1"/>
  <c r="BA710" i="1"/>
  <c r="T710" i="1"/>
  <c r="BA689" i="1"/>
  <c r="T689" i="1"/>
  <c r="BA684" i="1"/>
  <c r="T684" i="1"/>
  <c r="BA667" i="1"/>
  <c r="T667" i="1"/>
  <c r="BA659" i="1"/>
  <c r="T659" i="1"/>
  <c r="BA637" i="1"/>
  <c r="T637" i="1"/>
  <c r="BA629" i="1"/>
  <c r="T629" i="1"/>
  <c r="BA614" i="1"/>
  <c r="T614" i="1"/>
  <c r="BA593" i="1"/>
  <c r="T593" i="1"/>
  <c r="BA585" i="1"/>
  <c r="T585" i="1"/>
  <c r="BA576" i="1"/>
  <c r="T576" i="1"/>
  <c r="BA550" i="1"/>
  <c r="T550" i="1"/>
  <c r="BA537" i="1"/>
  <c r="T537" i="1"/>
  <c r="BA529" i="1"/>
  <c r="T529" i="1"/>
  <c r="BA521" i="1"/>
  <c r="T521" i="1"/>
  <c r="BA513" i="1"/>
  <c r="T513" i="1"/>
  <c r="BA504" i="1"/>
  <c r="T504" i="1"/>
  <c r="BA490" i="1"/>
  <c r="T490" i="1"/>
  <c r="BA478" i="1"/>
  <c r="T478" i="1"/>
  <c r="BA1445" i="1"/>
  <c r="T1445" i="1"/>
  <c r="S1312" i="1"/>
  <c r="T1312" i="1"/>
  <c r="BA1259" i="1"/>
  <c r="T1259" i="1"/>
  <c r="BA1235" i="1"/>
  <c r="T1235" i="1"/>
  <c r="BA1377" i="1"/>
  <c r="T1377" i="1"/>
  <c r="BA1345" i="1"/>
  <c r="T1345" i="1"/>
  <c r="S1268" i="1"/>
  <c r="T1268" i="1"/>
  <c r="BA1323" i="1"/>
  <c r="T1323" i="1"/>
  <c r="S1308" i="1"/>
  <c r="T1308" i="1"/>
  <c r="S1283" i="1"/>
  <c r="T1283" i="1"/>
  <c r="BA1262" i="1"/>
  <c r="T1262" i="1"/>
  <c r="BA1254" i="1"/>
  <c r="T1254" i="1"/>
  <c r="S1247" i="1"/>
  <c r="T1247" i="1"/>
  <c r="BA1239" i="1"/>
  <c r="T1239" i="1"/>
  <c r="S1230" i="1"/>
  <c r="T1230" i="1"/>
  <c r="S1149" i="1"/>
  <c r="T1149" i="1"/>
  <c r="S1141" i="1"/>
  <c r="T1141" i="1"/>
  <c r="BA1090" i="1"/>
  <c r="T1090" i="1"/>
  <c r="BA1050" i="1"/>
  <c r="T1050" i="1"/>
  <c r="BA942" i="1"/>
  <c r="T942" i="1"/>
  <c r="BA786" i="1"/>
  <c r="T786" i="1"/>
  <c r="BA751" i="1"/>
  <c r="T751" i="1"/>
  <c r="BA705" i="1"/>
  <c r="T705" i="1"/>
  <c r="BA679" i="1"/>
  <c r="T679" i="1"/>
  <c r="BA670" i="1"/>
  <c r="T670" i="1"/>
  <c r="BA654" i="1"/>
  <c r="T654" i="1"/>
  <c r="BA632" i="1"/>
  <c r="T632" i="1"/>
  <c r="BA611" i="1"/>
  <c r="T611" i="1"/>
  <c r="BA601" i="1"/>
  <c r="T601" i="1"/>
  <c r="BA588" i="1"/>
  <c r="T588" i="1"/>
  <c r="BA580" i="1"/>
  <c r="T580" i="1"/>
  <c r="BA544" i="1"/>
  <c r="T544" i="1"/>
  <c r="BA540" i="1"/>
  <c r="T540" i="1"/>
  <c r="BA532" i="1"/>
  <c r="T532" i="1"/>
  <c r="BA524" i="1"/>
  <c r="T524" i="1"/>
  <c r="BA516" i="1"/>
  <c r="T516" i="1"/>
  <c r="BA507" i="1"/>
  <c r="T507" i="1"/>
  <c r="BA493" i="1"/>
  <c r="T493" i="1"/>
  <c r="BA477" i="1"/>
  <c r="T477" i="1"/>
  <c r="BA1484" i="1"/>
  <c r="T1484" i="1"/>
  <c r="BA1458" i="1"/>
  <c r="T1458" i="1"/>
  <c r="BA1340" i="1"/>
  <c r="T1340" i="1"/>
  <c r="S1326" i="1"/>
  <c r="T1326" i="1"/>
  <c r="S1317" i="1"/>
  <c r="T1317" i="1"/>
  <c r="S1311" i="1"/>
  <c r="T1311" i="1"/>
  <c r="S1303" i="1"/>
  <c r="T1303" i="1"/>
  <c r="S1278" i="1"/>
  <c r="T1278" i="1"/>
  <c r="S1257" i="1"/>
  <c r="T1257" i="1"/>
  <c r="S1250" i="1"/>
  <c r="T1250" i="1"/>
  <c r="S1243" i="1"/>
  <c r="T1243" i="1"/>
  <c r="BA1994" i="1"/>
  <c r="T1994" i="1"/>
  <c r="BA1160" i="1"/>
  <c r="T1160" i="1"/>
  <c r="S1152" i="1"/>
  <c r="T1152" i="1"/>
  <c r="S1144" i="1"/>
  <c r="T1144" i="1"/>
  <c r="BA1067" i="1"/>
  <c r="T1067" i="1"/>
  <c r="BA990" i="1"/>
  <c r="T990" i="1"/>
  <c r="BA966" i="1"/>
  <c r="T966" i="1"/>
  <c r="BA904" i="1"/>
  <c r="T904" i="1"/>
  <c r="BA1954" i="1"/>
  <c r="T1954" i="1"/>
  <c r="BA1945" i="1"/>
  <c r="T1945" i="1"/>
  <c r="BA789" i="1"/>
  <c r="T789" i="1"/>
  <c r="BA781" i="1"/>
  <c r="T781" i="1"/>
  <c r="BA716" i="1"/>
  <c r="T716" i="1"/>
  <c r="BA688" i="1"/>
  <c r="T688" i="1"/>
  <c r="BA682" i="1"/>
  <c r="T682" i="1"/>
  <c r="BA657" i="1"/>
  <c r="T657" i="1"/>
  <c r="BA635" i="1"/>
  <c r="T635" i="1"/>
  <c r="BA627" i="1"/>
  <c r="T627" i="1"/>
  <c r="BA604" i="1"/>
  <c r="T604" i="1"/>
  <c r="BA591" i="1"/>
  <c r="T591" i="1"/>
  <c r="BA583" i="1"/>
  <c r="T583" i="1"/>
  <c r="BA556" i="1"/>
  <c r="T556" i="1"/>
  <c r="BA547" i="1"/>
  <c r="T547" i="1"/>
  <c r="BA535" i="1"/>
  <c r="T535" i="1"/>
  <c r="BA519" i="1"/>
  <c r="T519" i="1"/>
  <c r="BA510" i="1"/>
  <c r="T510" i="1"/>
  <c r="BA502" i="1"/>
  <c r="T502" i="1"/>
  <c r="BA488" i="1"/>
  <c r="T488" i="1"/>
  <c r="BA1318" i="1"/>
  <c r="T1318" i="1"/>
  <c r="BA1488" i="1"/>
  <c r="T1488" i="1"/>
  <c r="BA1479" i="1"/>
  <c r="T1479" i="1"/>
  <c r="BA1464" i="1"/>
  <c r="T1464" i="1"/>
  <c r="BA1457" i="1"/>
  <c r="T1457" i="1"/>
  <c r="BA1452" i="1"/>
  <c r="T1452" i="1"/>
  <c r="S2009" i="1"/>
  <c r="T2009" i="1"/>
  <c r="S1298" i="1"/>
  <c r="T1298" i="1"/>
  <c r="S1314" i="1"/>
  <c r="T1314" i="1"/>
  <c r="S1296" i="1"/>
  <c r="T1296" i="1"/>
  <c r="S1289" i="1"/>
  <c r="T1289" i="1"/>
  <c r="S1280" i="1"/>
  <c r="T1280" i="1"/>
  <c r="BA1270" i="1"/>
  <c r="T1270" i="1"/>
  <c r="S1252" i="1"/>
  <c r="T1252" i="1"/>
  <c r="S1237" i="1"/>
  <c r="T1237" i="1"/>
  <c r="BA1989" i="1"/>
  <c r="T1989" i="1"/>
  <c r="BA1981" i="1"/>
  <c r="T1981" i="1"/>
  <c r="S1187" i="1"/>
  <c r="T1187" i="1"/>
  <c r="BA1155" i="1"/>
  <c r="T1155" i="1"/>
  <c r="S1147" i="1"/>
  <c r="T1147" i="1"/>
  <c r="BA1103" i="1"/>
  <c r="T1103" i="1"/>
  <c r="BA1073" i="1"/>
  <c r="T1073" i="1"/>
  <c r="BA893" i="1"/>
  <c r="T893" i="1"/>
  <c r="BA885" i="1"/>
  <c r="T885" i="1"/>
  <c r="BA866" i="1"/>
  <c r="T866" i="1"/>
  <c r="BA762" i="1"/>
  <c r="T762" i="1"/>
  <c r="BA711" i="1"/>
  <c r="T711" i="1"/>
  <c r="BA690" i="1"/>
  <c r="T690" i="1"/>
  <c r="BA685" i="1"/>
  <c r="T685" i="1"/>
  <c r="BA638" i="1"/>
  <c r="T638" i="1"/>
  <c r="BA607" i="1"/>
  <c r="T607" i="1"/>
  <c r="BA586" i="1"/>
  <c r="T586" i="1"/>
  <c r="BA294" i="1"/>
  <c r="T294" i="1"/>
  <c r="BA551" i="1"/>
  <c r="T551" i="1"/>
  <c r="BA538" i="1"/>
  <c r="T538" i="1"/>
  <c r="BA530" i="1"/>
  <c r="T530" i="1"/>
  <c r="BA522" i="1"/>
  <c r="T522" i="1"/>
  <c r="BA514" i="1"/>
  <c r="T514" i="1"/>
  <c r="BA505" i="1"/>
  <c r="T505" i="1"/>
  <c r="BA491" i="1"/>
  <c r="T491" i="1"/>
  <c r="BA479" i="1"/>
  <c r="T479" i="1"/>
  <c r="BA1441" i="1"/>
  <c r="T1441" i="1"/>
  <c r="BA2004" i="1"/>
  <c r="T2004" i="1"/>
  <c r="S1309" i="1"/>
  <c r="T1309" i="1"/>
  <c r="S1300" i="1"/>
  <c r="T1300" i="1"/>
  <c r="S1284" i="1"/>
  <c r="T1284" i="1"/>
  <c r="S1276" i="1"/>
  <c r="T1276" i="1"/>
  <c r="S1255" i="1"/>
  <c r="T1255" i="1"/>
  <c r="S1248" i="1"/>
  <c r="T1248" i="1"/>
  <c r="S1241" i="1"/>
  <c r="T1241" i="1"/>
  <c r="S1190" i="1"/>
  <c r="T1190" i="1"/>
  <c r="BA1077" i="1"/>
  <c r="T1077" i="1"/>
  <c r="BA933" i="1"/>
  <c r="T933" i="1"/>
  <c r="BA787" i="1"/>
  <c r="T787" i="1"/>
  <c r="BA752" i="1"/>
  <c r="T752" i="1"/>
  <c r="BA706" i="1"/>
  <c r="T706" i="1"/>
  <c r="BA680" i="1"/>
  <c r="T680" i="1"/>
  <c r="BA655" i="1"/>
  <c r="T655" i="1"/>
  <c r="BA633" i="1"/>
  <c r="T633" i="1"/>
  <c r="BA602" i="1"/>
  <c r="T602" i="1"/>
  <c r="BA589" i="1"/>
  <c r="T589" i="1"/>
  <c r="BA581" i="1"/>
  <c r="T581" i="1"/>
  <c r="BA545" i="1"/>
  <c r="T545" i="1"/>
  <c r="BA541" i="1"/>
  <c r="T541" i="1"/>
  <c r="BA533" i="1"/>
  <c r="T533" i="1"/>
  <c r="BA525" i="1"/>
  <c r="T525" i="1"/>
  <c r="BA517" i="1"/>
  <c r="T517" i="1"/>
  <c r="BA508" i="1"/>
  <c r="T508" i="1"/>
  <c r="BA494" i="1"/>
  <c r="T494" i="1"/>
  <c r="BA486" i="1"/>
  <c r="T486" i="1"/>
  <c r="BA739" i="1"/>
  <c r="BA741" i="1"/>
  <c r="BA736" i="1"/>
  <c r="S1301" i="1"/>
  <c r="S1993" i="1"/>
  <c r="S1139" i="1"/>
  <c r="S1135" i="1"/>
  <c r="S1133" i="1"/>
  <c r="S1131" i="1"/>
  <c r="S1129" i="1"/>
  <c r="S1127" i="1"/>
  <c r="S1125" i="1"/>
  <c r="S1123" i="1"/>
  <c r="S1111" i="1"/>
  <c r="S899" i="1"/>
  <c r="S897" i="1"/>
  <c r="S891" i="1"/>
  <c r="S889" i="1"/>
  <c r="S883" i="1"/>
  <c r="S881" i="1"/>
  <c r="S875" i="1"/>
  <c r="S873" i="1"/>
  <c r="S864" i="1"/>
  <c r="S862" i="1"/>
  <c r="S708" i="1"/>
  <c r="S1990" i="1"/>
  <c r="S1138" i="1"/>
  <c r="S1136" i="1"/>
  <c r="S1128" i="1"/>
  <c r="S1122" i="1"/>
  <c r="S1116" i="1"/>
  <c r="S1114" i="1"/>
  <c r="S886" i="1"/>
  <c r="S878" i="1"/>
  <c r="S870" i="1"/>
  <c r="S707" i="1"/>
  <c r="BA681" i="1"/>
  <c r="S1935" i="1"/>
  <c r="BA1935" i="1"/>
  <c r="BA668" i="1"/>
  <c r="BA662" i="1"/>
  <c r="BA660" i="1"/>
  <c r="BA658" i="1"/>
  <c r="BA630" i="1"/>
  <c r="BA527" i="1"/>
  <c r="BA476" i="1"/>
  <c r="BA612" i="1"/>
  <c r="BA606" i="1"/>
  <c r="BA553" i="1"/>
  <c r="BA548" i="1"/>
  <c r="S677" i="1"/>
  <c r="BA677" i="1"/>
  <c r="BA671" i="1"/>
  <c r="BA669" i="1"/>
  <c r="BA665" i="1"/>
  <c r="BA663" i="1"/>
  <c r="BA631" i="1"/>
  <c r="BA520" i="1"/>
  <c r="S485" i="1"/>
  <c r="BA485" i="1"/>
  <c r="BA596" i="1"/>
  <c r="BA549" i="1"/>
  <c r="S1095" i="1"/>
  <c r="S805" i="1"/>
  <c r="S592" i="1"/>
  <c r="S1094" i="1"/>
  <c r="S958" i="1"/>
  <c r="S806" i="1"/>
  <c r="S804" i="1"/>
  <c r="S802" i="1"/>
  <c r="S753" i="1"/>
  <c r="S604" i="1"/>
  <c r="S591" i="1"/>
  <c r="S949" i="1"/>
  <c r="S822" i="1"/>
  <c r="S1946" i="1"/>
  <c r="S1942" i="1"/>
  <c r="S828" i="1"/>
  <c r="S827" i="1"/>
  <c r="S823" i="1"/>
  <c r="S821" i="1"/>
  <c r="S819" i="1"/>
  <c r="S815" i="1"/>
  <c r="S810" i="1"/>
  <c r="S523" i="1"/>
  <c r="S545" i="1"/>
  <c r="S517" i="1"/>
  <c r="S515" i="1"/>
  <c r="S537" i="1"/>
  <c r="S531" i="1"/>
  <c r="S518" i="1"/>
  <c r="S514" i="1"/>
  <c r="S544" i="1"/>
  <c r="S540" i="1"/>
  <c r="S536" i="1"/>
  <c r="S534" i="1"/>
  <c r="S528" i="1"/>
  <c r="S526" i="1"/>
  <c r="S521" i="1"/>
  <c r="S519" i="1"/>
  <c r="S512" i="1"/>
  <c r="S1019" i="1"/>
  <c r="S1057" i="1"/>
  <c r="S1012" i="1"/>
  <c r="S995" i="1"/>
  <c r="S921" i="1"/>
  <c r="S1368" i="1"/>
  <c r="S1364" i="1"/>
  <c r="S1013" i="1"/>
  <c r="S1369" i="1"/>
  <c r="S1367" i="1"/>
  <c r="S1363" i="1"/>
  <c r="S1361" i="1"/>
  <c r="S1357" i="1"/>
  <c r="S1056" i="1"/>
  <c r="S690" i="1"/>
  <c r="S1169" i="1"/>
  <c r="S951" i="1"/>
  <c r="S1021" i="1"/>
  <c r="S931" i="1"/>
  <c r="S656" i="1"/>
  <c r="S659" i="1"/>
  <c r="S657" i="1"/>
  <c r="S655" i="1"/>
  <c r="S838" i="1"/>
  <c r="S996" i="1"/>
  <c r="S1226" i="1"/>
  <c r="S1197" i="1"/>
  <c r="S1185" i="1"/>
  <c r="S941" i="1"/>
  <c r="S1005" i="1"/>
  <c r="S938" i="1"/>
  <c r="S1329" i="1"/>
  <c r="S939" i="1"/>
  <c r="S610" i="1"/>
  <c r="S607" i="1"/>
  <c r="S605" i="1"/>
  <c r="S552" i="1"/>
  <c r="S593" i="1"/>
  <c r="S507" i="1"/>
  <c r="S503" i="1"/>
  <c r="S510" i="1"/>
  <c r="S508" i="1"/>
  <c r="S506" i="1"/>
  <c r="S504" i="1"/>
  <c r="S1983" i="1"/>
  <c r="S1017" i="1"/>
  <c r="S947" i="1"/>
  <c r="S1016" i="1"/>
  <c r="S1388" i="1"/>
  <c r="S1384" i="1"/>
  <c r="S1380" i="1"/>
  <c r="S1366" i="1"/>
  <c r="S1360" i="1"/>
  <c r="S1328" i="1"/>
  <c r="S1996" i="1"/>
  <c r="S1988" i="1"/>
  <c r="S1982" i="1"/>
  <c r="S1980" i="1"/>
  <c r="S1164" i="1"/>
  <c r="S1015" i="1"/>
  <c r="S1009" i="1"/>
  <c r="S964" i="1"/>
  <c r="S960" i="1"/>
  <c r="S920" i="1"/>
  <c r="S830" i="1"/>
  <c r="S791" i="1"/>
  <c r="S789" i="1"/>
  <c r="S787" i="1"/>
  <c r="S785" i="1"/>
  <c r="S597" i="1"/>
  <c r="S589" i="1"/>
  <c r="S489" i="1"/>
  <c r="S487" i="1"/>
  <c r="S1389" i="1"/>
  <c r="S1387" i="1"/>
  <c r="S1383" i="1"/>
  <c r="S1365" i="1"/>
  <c r="S1991" i="1"/>
  <c r="S1979" i="1"/>
  <c r="S1977" i="1"/>
  <c r="S1165" i="1"/>
  <c r="S1163" i="1"/>
  <c r="S790" i="1"/>
  <c r="S788" i="1"/>
  <c r="S786" i="1"/>
  <c r="S488" i="1"/>
  <c r="S1987" i="1"/>
  <c r="S704" i="1"/>
  <c r="S1039" i="1"/>
  <c r="S1997" i="1"/>
  <c r="S2024" i="1"/>
  <c r="S1240" i="1"/>
  <c r="S1265" i="1"/>
  <c r="S1995" i="1"/>
  <c r="S1985" i="1"/>
  <c r="S1322" i="1"/>
  <c r="S1299" i="1"/>
  <c r="S1277" i="1"/>
  <c r="S1205" i="1"/>
  <c r="S1174" i="1"/>
  <c r="S1172" i="1"/>
  <c r="S1179" i="1"/>
  <c r="S1177" i="1"/>
  <c r="S1175" i="1"/>
  <c r="S1006" i="1"/>
  <c r="S932" i="1"/>
  <c r="S924" i="1"/>
  <c r="S919" i="1"/>
  <c r="S1948" i="1"/>
  <c r="S1025" i="1"/>
  <c r="S940" i="1"/>
  <c r="S923" i="1"/>
  <c r="S917" i="1"/>
  <c r="S1949" i="1"/>
  <c r="S547" i="1"/>
  <c r="S1429" i="1"/>
  <c r="S1422" i="1"/>
  <c r="S1405" i="1"/>
  <c r="S666" i="1"/>
  <c r="S1412" i="1"/>
  <c r="S1379" i="1"/>
  <c r="S1347" i="1"/>
  <c r="S1274" i="1"/>
  <c r="S1455" i="1"/>
  <c r="S1432" i="1"/>
  <c r="S1485" i="1"/>
  <c r="S1411" i="1"/>
  <c r="S1356" i="1"/>
  <c r="S1344" i="1"/>
  <c r="S1321" i="1"/>
  <c r="S1223" i="1"/>
  <c r="S1219" i="1"/>
  <c r="S661" i="1"/>
  <c r="S1224" i="1"/>
  <c r="S1220" i="1"/>
  <c r="S1216" i="1"/>
  <c r="S1182" i="1"/>
  <c r="S1101" i="1"/>
  <c r="S1968" i="1"/>
  <c r="S1222" i="1"/>
  <c r="S986" i="1"/>
  <c r="S973" i="1"/>
  <c r="S1406" i="1"/>
  <c r="S1371" i="1"/>
  <c r="S2012" i="1"/>
  <c r="S629" i="1"/>
  <c r="S968" i="1"/>
  <c r="S913" i="1"/>
  <c r="S953" i="1"/>
  <c r="S1459" i="1"/>
  <c r="S1450" i="1"/>
  <c r="S1439" i="1"/>
  <c r="S1438" i="1"/>
  <c r="S1420" i="1"/>
  <c r="S1417" i="1"/>
  <c r="S1293" i="1"/>
  <c r="S1221" i="1"/>
  <c r="S1217" i="1"/>
  <c r="S1097" i="1"/>
  <c r="S1969" i="1"/>
  <c r="S1078" i="1"/>
  <c r="S1474" i="1"/>
  <c r="S969" i="1"/>
  <c r="S954" i="1"/>
  <c r="S842" i="1"/>
  <c r="BA949" i="1"/>
  <c r="BA1357" i="1"/>
  <c r="BA954" i="1"/>
  <c r="BA1978" i="1"/>
  <c r="S1134" i="1"/>
  <c r="BA1274" i="1"/>
  <c r="BA771" i="1"/>
  <c r="BA1112" i="1"/>
  <c r="BA1346" i="1"/>
  <c r="BA1276" i="1"/>
  <c r="BA1221" i="1"/>
  <c r="BA911" i="1"/>
  <c r="BA1337" i="1"/>
  <c r="BA1019" i="1"/>
  <c r="BA940" i="1"/>
  <c r="S602" i="1"/>
  <c r="BA822" i="1"/>
  <c r="BA1413" i="1"/>
  <c r="BA1348" i="1"/>
  <c r="BA1339" i="1"/>
  <c r="BA1230" i="1"/>
  <c r="BA896" i="1"/>
  <c r="BA1942" i="1"/>
  <c r="BA1194" i="1"/>
  <c r="BA875" i="1"/>
  <c r="BA1416" i="1"/>
  <c r="S1352" i="1"/>
  <c r="BA1111" i="1"/>
  <c r="S2005" i="1"/>
  <c r="S1263" i="1"/>
  <c r="S664" i="1"/>
  <c r="BA1304" i="1"/>
  <c r="BA1174" i="1"/>
  <c r="BA958" i="1"/>
  <c r="S772" i="1"/>
  <c r="BA1485" i="1"/>
  <c r="BA1468" i="1"/>
  <c r="BA1420" i="1"/>
  <c r="BA1263" i="1"/>
  <c r="BA1218" i="1"/>
  <c r="BA1173" i="1"/>
  <c r="BA1144" i="1"/>
  <c r="BA1015" i="1"/>
  <c r="BA872" i="1"/>
  <c r="BA830" i="1"/>
  <c r="BA1349" i="1"/>
  <c r="BA1136" i="1"/>
  <c r="BA1127" i="1"/>
  <c r="BA947" i="1"/>
  <c r="BA920" i="1"/>
  <c r="S1440" i="1"/>
  <c r="BA1364" i="1"/>
  <c r="BA1976" i="1"/>
  <c r="BA1170" i="1"/>
  <c r="BA1158" i="1"/>
  <c r="BA917" i="1"/>
  <c r="BA1947" i="1"/>
  <c r="BA827" i="1"/>
  <c r="BA735" i="1"/>
  <c r="S520" i="1"/>
  <c r="S2001" i="1"/>
  <c r="BA1094" i="1"/>
  <c r="BA1013" i="1"/>
  <c r="BA1012" i="1"/>
  <c r="BA1425" i="1"/>
  <c r="BA1317" i="1"/>
  <c r="BA1297" i="1"/>
  <c r="BA1217" i="1"/>
  <c r="BA1040" i="1"/>
  <c r="BA1005" i="1"/>
  <c r="BA969" i="1"/>
  <c r="BA897" i="1"/>
  <c r="BA864" i="1"/>
  <c r="BA753" i="1"/>
  <c r="BA1378" i="1"/>
  <c r="BA1369" i="1"/>
  <c r="BA1368" i="1"/>
  <c r="BA1358" i="1"/>
  <c r="BA2008" i="1"/>
  <c r="BA1305" i="1"/>
  <c r="BA1296" i="1"/>
  <c r="BA1287" i="1"/>
  <c r="S1242" i="1"/>
  <c r="BA1216" i="1"/>
  <c r="BA1196" i="1"/>
  <c r="BA1175" i="1"/>
  <c r="BA1152" i="1"/>
  <c r="BA1123" i="1"/>
  <c r="BA1114" i="1"/>
  <c r="BA1967" i="1"/>
  <c r="BA995" i="1"/>
  <c r="BA985" i="1"/>
  <c r="BA968" i="1"/>
  <c r="BA1955" i="1"/>
  <c r="BA946" i="1"/>
  <c r="BA907" i="1"/>
  <c r="BA815" i="1"/>
  <c r="S663" i="1"/>
  <c r="S1462" i="1"/>
  <c r="BA1326" i="1"/>
  <c r="BA1289" i="1"/>
  <c r="BA1186" i="1"/>
  <c r="BA1181" i="1"/>
  <c r="BA1380" i="1"/>
  <c r="S1336" i="1"/>
  <c r="BA1298" i="1"/>
  <c r="BA1309" i="1"/>
  <c r="BA1284" i="1"/>
  <c r="BA1220" i="1"/>
  <c r="BA1219" i="1"/>
  <c r="BA1145" i="1"/>
  <c r="BA1116" i="1"/>
  <c r="BA1058" i="1"/>
  <c r="BA873" i="1"/>
  <c r="BA842" i="1"/>
  <c r="BA1948" i="1"/>
  <c r="S1468" i="1"/>
  <c r="BA891" i="1"/>
  <c r="BA874" i="1"/>
  <c r="BA843" i="1"/>
  <c r="BA838" i="1"/>
  <c r="BA805" i="1"/>
  <c r="S1433" i="1"/>
  <c r="BA1429" i="1"/>
  <c r="BA1390" i="1"/>
  <c r="BA1372" i="1"/>
  <c r="BA1361" i="1"/>
  <c r="S2000" i="1"/>
  <c r="S1273" i="1"/>
  <c r="S1186" i="1"/>
  <c r="S1181" i="1"/>
  <c r="BA1097" i="1"/>
  <c r="BA1009" i="1"/>
  <c r="S754" i="1"/>
  <c r="BA1435" i="1"/>
  <c r="BA1356" i="1"/>
  <c r="S1354" i="1"/>
  <c r="BA1277" i="1"/>
  <c r="BA1367" i="1"/>
  <c r="BA2007" i="1"/>
  <c r="BA1303" i="1"/>
  <c r="BA1253" i="1"/>
  <c r="BA1113" i="1"/>
  <c r="BA1048" i="1"/>
  <c r="BA939" i="1"/>
  <c r="BA951" i="1"/>
  <c r="BA941" i="1"/>
  <c r="BA898" i="1"/>
  <c r="BA802" i="1"/>
  <c r="BA772" i="1"/>
  <c r="S1471" i="1"/>
  <c r="BA1438" i="1"/>
  <c r="BA1437" i="1"/>
  <c r="BA1405" i="1"/>
  <c r="S1372" i="1"/>
  <c r="S1370" i="1"/>
  <c r="S2008" i="1"/>
  <c r="S1315" i="1"/>
  <c r="S1304" i="1"/>
  <c r="S1287" i="1"/>
  <c r="BA1283" i="1"/>
  <c r="S1170" i="1"/>
  <c r="BA1162" i="1"/>
  <c r="BA1125" i="1"/>
  <c r="S1121" i="1"/>
  <c r="S1120" i="1"/>
  <c r="S1052" i="1"/>
  <c r="S983" i="1"/>
  <c r="S843" i="1"/>
  <c r="S665" i="1"/>
  <c r="S660" i="1"/>
  <c r="BA1450" i="1"/>
  <c r="S1378" i="1"/>
  <c r="BA1354" i="1"/>
  <c r="S1335" i="1"/>
  <c r="S1331" i="1"/>
  <c r="S1330" i="1"/>
  <c r="S2010" i="1"/>
  <c r="S2007" i="1"/>
  <c r="S1238" i="1"/>
  <c r="S1236" i="1"/>
  <c r="BA1986" i="1"/>
  <c r="BA1985" i="1"/>
  <c r="S1137" i="1"/>
  <c r="BA1126" i="1"/>
  <c r="S1068" i="1"/>
  <c r="BA1021" i="1"/>
  <c r="S1014" i="1"/>
  <c r="S771" i="1"/>
  <c r="BA773" i="1"/>
  <c r="S612" i="1"/>
  <c r="S476" i="1"/>
  <c r="S1414" i="1"/>
  <c r="S1339" i="1"/>
  <c r="BA1330" i="1"/>
  <c r="BA2000" i="1"/>
  <c r="BA1315" i="1"/>
  <c r="BA1249" i="1"/>
  <c r="BA1149" i="1"/>
  <c r="S1076" i="1"/>
  <c r="S930" i="1"/>
  <c r="BA923" i="1"/>
  <c r="S836" i="1"/>
  <c r="BA806" i="1"/>
  <c r="S776" i="1"/>
  <c r="S782" i="1"/>
  <c r="S638" i="1"/>
  <c r="S1465" i="1"/>
  <c r="S1456" i="1"/>
  <c r="S1437" i="1"/>
  <c r="S1427" i="1"/>
  <c r="BA1408" i="1"/>
  <c r="S1407" i="1"/>
  <c r="S1390" i="1"/>
  <c r="S1294" i="1"/>
  <c r="BA1197" i="1"/>
  <c r="BA1178" i="1"/>
  <c r="S1176" i="1"/>
  <c r="S1173" i="1"/>
  <c r="BA1164" i="1"/>
  <c r="BA1078" i="1"/>
  <c r="BA1057" i="1"/>
  <c r="BA986" i="1"/>
  <c r="BA821" i="1"/>
  <c r="S631" i="1"/>
  <c r="BA1481" i="1"/>
  <c r="BA1433" i="1"/>
  <c r="S1413" i="1"/>
  <c r="S1346" i="1"/>
  <c r="BA1314" i="1"/>
  <c r="BA1306" i="1"/>
  <c r="S1986" i="1"/>
  <c r="BA1203" i="1"/>
  <c r="BA1189" i="1"/>
  <c r="BA1039" i="1"/>
  <c r="BA919" i="1"/>
  <c r="S882" i="1"/>
  <c r="BA836" i="1"/>
  <c r="S768" i="1"/>
  <c r="S669" i="1"/>
  <c r="BA1446" i="1"/>
  <c r="BA1440" i="1"/>
  <c r="S1436" i="1"/>
  <c r="S1434" i="1"/>
  <c r="S1410" i="1"/>
  <c r="BA1371" i="1"/>
  <c r="BA1370" i="1"/>
  <c r="BA2009" i="1"/>
  <c r="S1305" i="1"/>
  <c r="BA1121" i="1"/>
  <c r="BA1120" i="1"/>
  <c r="BA1006" i="1"/>
  <c r="S915" i="1"/>
  <c r="BA765" i="1"/>
  <c r="BA769" i="1"/>
  <c r="BA742" i="1"/>
  <c r="BA708" i="1"/>
  <c r="S1408" i="1"/>
  <c r="S1349" i="1"/>
  <c r="BA1265" i="1"/>
  <c r="BA1255" i="1"/>
  <c r="BA1237" i="1"/>
  <c r="BA1236" i="1"/>
  <c r="BA1977" i="1"/>
  <c r="BA1115" i="1"/>
  <c r="BA1969" i="1"/>
  <c r="S1967" i="1"/>
  <c r="S1965" i="1"/>
  <c r="BA1068" i="1"/>
  <c r="S974" i="1"/>
  <c r="S845" i="1"/>
  <c r="S1479" i="1"/>
  <c r="S1337" i="1"/>
  <c r="BA1308" i="1"/>
  <c r="BA1983" i="1"/>
  <c r="BA1205" i="1"/>
  <c r="S1184" i="1"/>
  <c r="S1093" i="1"/>
  <c r="BA1076" i="1"/>
  <c r="S971" i="1"/>
  <c r="BA899" i="1"/>
  <c r="S1140" i="1"/>
  <c r="BA1140" i="1"/>
  <c r="S1463" i="1"/>
  <c r="S1443" i="1"/>
  <c r="S1431" i="1"/>
  <c r="S1423" i="1"/>
  <c r="S1355" i="1"/>
  <c r="BA1302" i="1"/>
  <c r="S1292" i="1"/>
  <c r="BA1279" i="1"/>
  <c r="BA1252" i="1"/>
  <c r="BA1251" i="1"/>
  <c r="BA1301" i="1"/>
  <c r="BA1250" i="1"/>
  <c r="BA1248" i="1"/>
  <c r="BA1247" i="1"/>
  <c r="BA1246" i="1"/>
  <c r="BA1245" i="1"/>
  <c r="BA1244" i="1"/>
  <c r="BA1979" i="1"/>
  <c r="BA1224" i="1"/>
  <c r="BA1223" i="1"/>
  <c r="BA1222" i="1"/>
  <c r="S1203" i="1"/>
  <c r="BA1190" i="1"/>
  <c r="BA1183" i="1"/>
  <c r="S1178" i="1"/>
  <c r="BA1163" i="1"/>
  <c r="BA1139" i="1"/>
  <c r="S627" i="1"/>
  <c r="BA1410" i="1"/>
  <c r="BA1383" i="1"/>
  <c r="BA1331" i="1"/>
  <c r="BA1281" i="1"/>
  <c r="BA1264" i="1"/>
  <c r="BA1486" i="1"/>
  <c r="S1483" i="1"/>
  <c r="BA1463" i="1"/>
  <c r="S1454" i="1"/>
  <c r="S1444" i="1"/>
  <c r="BA1424" i="1"/>
  <c r="BA1385" i="1"/>
  <c r="S1324" i="1"/>
  <c r="BA1319" i="1"/>
  <c r="BA1280" i="1"/>
  <c r="S1269" i="1"/>
  <c r="BA1999" i="1"/>
  <c r="BA1997" i="1"/>
  <c r="BA1996" i="1"/>
  <c r="BA1995" i="1"/>
  <c r="BA1993" i="1"/>
  <c r="BA1992" i="1"/>
  <c r="BA1991" i="1"/>
  <c r="BA1990" i="1"/>
  <c r="S1978" i="1"/>
  <c r="S1976" i="1"/>
  <c r="BA1226" i="1"/>
  <c r="S1218" i="1"/>
  <c r="BA1128" i="1"/>
  <c r="S1100" i="1"/>
  <c r="BA1100" i="1"/>
  <c r="S1092" i="1"/>
  <c r="BA1092" i="1"/>
  <c r="S1055" i="1"/>
  <c r="BA1055" i="1"/>
  <c r="S1020" i="1"/>
  <c r="BA1020" i="1"/>
  <c r="S1003" i="1"/>
  <c r="BA1003" i="1"/>
  <c r="S816" i="1"/>
  <c r="BA816" i="1"/>
  <c r="S513" i="1"/>
  <c r="S1480" i="1"/>
  <c r="S1475" i="1"/>
  <c r="S1466" i="1"/>
  <c r="BA1448" i="1"/>
  <c r="BA1444" i="1"/>
  <c r="BA1439" i="1"/>
  <c r="S1428" i="1"/>
  <c r="BA1421" i="1"/>
  <c r="BA1406" i="1"/>
  <c r="S1404" i="1"/>
  <c r="BA1362" i="1"/>
  <c r="S1348" i="1"/>
  <c r="BA1344" i="1"/>
  <c r="BA1343" i="1"/>
  <c r="BA1342" i="1"/>
  <c r="BA2005" i="1"/>
  <c r="BA1294" i="1"/>
  <c r="BA1293" i="1"/>
  <c r="S1279" i="1"/>
  <c r="S1270" i="1"/>
  <c r="BA1267" i="1"/>
  <c r="S1251" i="1"/>
  <c r="S1246" i="1"/>
  <c r="S1244" i="1"/>
  <c r="BA1982" i="1"/>
  <c r="BA1195" i="1"/>
  <c r="S1183" i="1"/>
  <c r="BA1172" i="1"/>
  <c r="S1156" i="1"/>
  <c r="BA1156" i="1"/>
  <c r="S1151" i="1"/>
  <c r="BA1151" i="1"/>
  <c r="S1146" i="1"/>
  <c r="BA1146" i="1"/>
  <c r="BA1129" i="1"/>
  <c r="S1119" i="1"/>
  <c r="BA1119" i="1"/>
  <c r="S1027" i="1"/>
  <c r="BA1027" i="1"/>
  <c r="S1008" i="1"/>
  <c r="BA1008" i="1"/>
  <c r="S988" i="1"/>
  <c r="BA988" i="1"/>
  <c r="S922" i="1"/>
  <c r="BA922" i="1"/>
  <c r="S1950" i="1"/>
  <c r="BA1950" i="1"/>
  <c r="S550" i="1"/>
  <c r="S1118" i="1"/>
  <c r="BA1118" i="1"/>
  <c r="S588" i="1"/>
  <c r="S1481" i="1"/>
  <c r="S1477" i="1"/>
  <c r="S1458" i="1"/>
  <c r="BA1456" i="1"/>
  <c r="S1453" i="1"/>
  <c r="S1449" i="1"/>
  <c r="S1442" i="1"/>
  <c r="BA1432" i="1"/>
  <c r="S1430" i="1"/>
  <c r="S1419" i="1"/>
  <c r="S1415" i="1"/>
  <c r="BA1411" i="1"/>
  <c r="BA1407" i="1"/>
  <c r="BA1360" i="1"/>
  <c r="BA1347" i="1"/>
  <c r="BA2010" i="1"/>
  <c r="BA2012" i="1"/>
  <c r="BA1273" i="1"/>
  <c r="BA1238" i="1"/>
  <c r="S1180" i="1"/>
  <c r="S1130" i="1"/>
  <c r="BA1130" i="1"/>
  <c r="BA820" i="1"/>
  <c r="S1486" i="1"/>
  <c r="S1424" i="1"/>
  <c r="S1385" i="1"/>
  <c r="S1319" i="1"/>
  <c r="S1999" i="1"/>
  <c r="S1994" i="1"/>
  <c r="S1992" i="1"/>
  <c r="BA1179" i="1"/>
  <c r="S1157" i="1"/>
  <c r="BA1157" i="1"/>
  <c r="BA1131" i="1"/>
  <c r="S1124" i="1"/>
  <c r="BA1124" i="1"/>
  <c r="BA1958" i="1"/>
  <c r="S975" i="1"/>
  <c r="BA975" i="1"/>
  <c r="BA918" i="1"/>
  <c r="S835" i="1"/>
  <c r="BA835" i="1"/>
  <c r="S770" i="1"/>
  <c r="S601" i="1"/>
  <c r="S525" i="1"/>
  <c r="S529" i="1"/>
  <c r="S1448" i="1"/>
  <c r="S1445" i="1"/>
  <c r="BA1389" i="1"/>
  <c r="BA1388" i="1"/>
  <c r="BA1365" i="1"/>
  <c r="S1362" i="1"/>
  <c r="S1343" i="1"/>
  <c r="S1340" i="1"/>
  <c r="BA1336" i="1"/>
  <c r="BA1335" i="1"/>
  <c r="BA1334" i="1"/>
  <c r="BA2001" i="1"/>
  <c r="BA1312" i="1"/>
  <c r="BA1242" i="1"/>
  <c r="BA1241" i="1"/>
  <c r="BA1987" i="1"/>
  <c r="BA1188" i="1"/>
  <c r="BA1180" i="1"/>
  <c r="BA1161" i="1"/>
  <c r="S1132" i="1"/>
  <c r="BA1132" i="1"/>
  <c r="S541" i="1"/>
  <c r="BA1459" i="1"/>
  <c r="S1426" i="1"/>
  <c r="BA1422" i="1"/>
  <c r="BA1379" i="1"/>
  <c r="BA1325" i="1"/>
  <c r="BA1324" i="1"/>
  <c r="BA1300" i="1"/>
  <c r="S1297" i="1"/>
  <c r="BA1291" i="1"/>
  <c r="S1143" i="1"/>
  <c r="BA1143" i="1"/>
  <c r="S1117" i="1"/>
  <c r="BA1117" i="1"/>
  <c r="S1049" i="1"/>
  <c r="BA1049" i="1"/>
  <c r="S948" i="1"/>
  <c r="BA948" i="1"/>
  <c r="S928" i="1"/>
  <c r="BA928" i="1"/>
  <c r="BA847" i="1"/>
  <c r="BA770" i="1"/>
  <c r="S1110" i="1"/>
  <c r="S1096" i="1"/>
  <c r="BA996" i="1"/>
  <c r="BA974" i="1"/>
  <c r="S966" i="1"/>
  <c r="BA960" i="1"/>
  <c r="BA927" i="1"/>
  <c r="BA913" i="1"/>
  <c r="S890" i="1"/>
  <c r="BA834" i="1"/>
  <c r="BA1949" i="1"/>
  <c r="BA819" i="1"/>
  <c r="BA767" i="1"/>
  <c r="S773" i="1"/>
  <c r="BA782" i="1"/>
  <c r="BA737" i="1"/>
  <c r="S658" i="1"/>
  <c r="S585" i="1"/>
  <c r="BA1122" i="1"/>
  <c r="S1115" i="1"/>
  <c r="S1113" i="1"/>
  <c r="S1112" i="1"/>
  <c r="S1102" i="1"/>
  <c r="S1083" i="1"/>
  <c r="S1067" i="1"/>
  <c r="S898" i="1"/>
  <c r="BA863" i="1"/>
  <c r="BA862" i="1"/>
  <c r="S762" i="1"/>
  <c r="S766" i="1"/>
  <c r="S670" i="1"/>
  <c r="S634" i="1"/>
  <c r="S630" i="1"/>
  <c r="S1070" i="1"/>
  <c r="S1065" i="1"/>
  <c r="S1000" i="1"/>
  <c r="S952" i="1"/>
  <c r="S764" i="1"/>
  <c r="S668" i="1"/>
  <c r="S662" i="1"/>
  <c r="S654" i="1"/>
  <c r="S632" i="1"/>
  <c r="S614" i="1"/>
  <c r="S581" i="1"/>
  <c r="BA1065" i="1"/>
  <c r="BA930" i="1"/>
  <c r="BA754" i="1"/>
  <c r="BA1147" i="1"/>
  <c r="BA1070" i="1"/>
  <c r="BA1052" i="1"/>
  <c r="S1047" i="1"/>
  <c r="BA1016" i="1"/>
  <c r="BA1014" i="1"/>
  <c r="BA1000" i="1"/>
  <c r="BA936" i="1"/>
  <c r="BA932" i="1"/>
  <c r="BA931" i="1"/>
  <c r="BA914" i="1"/>
  <c r="BA952" i="1"/>
  <c r="BA882" i="1"/>
  <c r="BA881" i="1"/>
  <c r="BA880" i="1"/>
  <c r="S863" i="1"/>
  <c r="BA844" i="1"/>
  <c r="BA823" i="1"/>
  <c r="BA803" i="1"/>
  <c r="BA764" i="1"/>
  <c r="BA748" i="1"/>
  <c r="S527" i="1"/>
  <c r="BA1148" i="1"/>
  <c r="S1126" i="1"/>
  <c r="BA1110" i="1"/>
  <c r="S1099" i="1"/>
  <c r="BA1096" i="1"/>
  <c r="BA1968" i="1"/>
  <c r="S1079" i="1"/>
  <c r="S1073" i="1"/>
  <c r="S1040" i="1"/>
  <c r="BA1017" i="1"/>
  <c r="S959" i="1"/>
  <c r="BA937" i="1"/>
  <c r="S912" i="1"/>
  <c r="BA953" i="1"/>
  <c r="BA890" i="1"/>
  <c r="BA889" i="1"/>
  <c r="BA888" i="1"/>
  <c r="BA883" i="1"/>
  <c r="S874" i="1"/>
  <c r="BA1946" i="1"/>
  <c r="BA828" i="1"/>
  <c r="BA810" i="1"/>
  <c r="BA804" i="1"/>
  <c r="S763" i="1"/>
  <c r="S765" i="1"/>
  <c r="BA777" i="1"/>
  <c r="BA740" i="1"/>
  <c r="S671" i="1"/>
  <c r="S636" i="1"/>
  <c r="BA1461" i="1"/>
  <c r="S2006" i="1"/>
  <c r="S1487" i="1"/>
  <c r="S1482" i="1"/>
  <c r="S1472" i="1"/>
  <c r="BA1465" i="1"/>
  <c r="BA1462" i="1"/>
  <c r="BA1455" i="1"/>
  <c r="BA1454" i="1"/>
  <c r="BA1449" i="1"/>
  <c r="BA1442" i="1"/>
  <c r="BA1434" i="1"/>
  <c r="BA1431" i="1"/>
  <c r="BA1427" i="1"/>
  <c r="S1425" i="1"/>
  <c r="S1421" i="1"/>
  <c r="S1416" i="1"/>
  <c r="S1333" i="1"/>
  <c r="BA1333" i="1"/>
  <c r="S2004" i="1"/>
  <c r="S1235" i="1"/>
  <c r="S1981" i="1"/>
  <c r="S1382" i="1"/>
  <c r="S1258" i="1"/>
  <c r="BA1258" i="1"/>
  <c r="S1966" i="1"/>
  <c r="BA1966" i="1"/>
  <c r="S486" i="1"/>
  <c r="BA1473" i="1"/>
  <c r="BA1418" i="1"/>
  <c r="BA1417" i="1"/>
  <c r="S1353" i="1"/>
  <c r="S1351" i="1"/>
  <c r="S1338" i="1"/>
  <c r="S1984" i="1"/>
  <c r="S1228" i="1"/>
  <c r="BA1228" i="1"/>
  <c r="S1166" i="1"/>
  <c r="BA1166" i="1"/>
  <c r="BA1959" i="1"/>
  <c r="S1051" i="1"/>
  <c r="BA1051" i="1"/>
  <c r="BA1447" i="1"/>
  <c r="BA1443" i="1"/>
  <c r="S998" i="1"/>
  <c r="BA998" i="1"/>
  <c r="BA1476" i="1"/>
  <c r="BA1469" i="1"/>
  <c r="BA1467" i="1"/>
  <c r="BA1460" i="1"/>
  <c r="BA1451" i="1"/>
  <c r="S1441" i="1"/>
  <c r="BA1412" i="1"/>
  <c r="BA1382" i="1"/>
  <c r="BA1375" i="1"/>
  <c r="BA2006" i="1"/>
  <c r="S2011" i="1"/>
  <c r="S1295" i="1"/>
  <c r="S1285" i="1"/>
  <c r="BA1285" i="1"/>
  <c r="S1261" i="1"/>
  <c r="BA1261" i="1"/>
  <c r="S1256" i="1"/>
  <c r="S1254" i="1"/>
  <c r="S1204" i="1"/>
  <c r="BA1204" i="1"/>
  <c r="S1160" i="1"/>
  <c r="S1154" i="1"/>
  <c r="BA1154" i="1"/>
  <c r="BA1453" i="1"/>
  <c r="BA1436" i="1"/>
  <c r="S1374" i="1"/>
  <c r="BA1374" i="1"/>
  <c r="BA1482" i="1"/>
  <c r="BA1419" i="1"/>
  <c r="BA1414" i="1"/>
  <c r="S1359" i="1"/>
  <c r="BA1353" i="1"/>
  <c r="BA1351" i="1"/>
  <c r="S1341" i="1"/>
  <c r="BA1341" i="1"/>
  <c r="BA1338" i="1"/>
  <c r="S1313" i="1"/>
  <c r="BA1313" i="1"/>
  <c r="BA1292" i="1"/>
  <c r="BA1984" i="1"/>
  <c r="S1229" i="1"/>
  <c r="S1167" i="1"/>
  <c r="BA1167" i="1"/>
  <c r="S1963" i="1"/>
  <c r="BA1963" i="1"/>
  <c r="S1053" i="1"/>
  <c r="BA1053" i="1"/>
  <c r="BA1474" i="1"/>
  <c r="BA1471" i="1"/>
  <c r="S1470" i="1"/>
  <c r="S1461" i="1"/>
  <c r="S1447" i="1"/>
  <c r="BA1415" i="1"/>
  <c r="S1409" i="1"/>
  <c r="BA1404" i="1"/>
  <c r="BA2024" i="1"/>
  <c r="S1376" i="1"/>
  <c r="BA1376" i="1"/>
  <c r="S1286" i="1"/>
  <c r="BA1286" i="1"/>
  <c r="S1262" i="1"/>
  <c r="S1989" i="1"/>
  <c r="BA1168" i="1"/>
  <c r="S1155" i="1"/>
  <c r="S1150" i="1"/>
  <c r="BA1150" i="1"/>
  <c r="S877" i="1"/>
  <c r="BA877" i="1"/>
  <c r="S1239" i="1"/>
  <c r="S1153" i="1"/>
  <c r="BA1153" i="1"/>
  <c r="S1488" i="1"/>
  <c r="BA1477" i="1"/>
  <c r="BA1475" i="1"/>
  <c r="S1473" i="1"/>
  <c r="S1464" i="1"/>
  <c r="S1457" i="1"/>
  <c r="S1452" i="1"/>
  <c r="BA1430" i="1"/>
  <c r="BA1423" i="1"/>
  <c r="S1418" i="1"/>
  <c r="BA1359" i="1"/>
  <c r="S1332" i="1"/>
  <c r="BA1332" i="1"/>
  <c r="S2003" i="1"/>
  <c r="BA2003" i="1"/>
  <c r="S1316" i="1"/>
  <c r="S1323" i="1"/>
  <c r="S1307" i="1"/>
  <c r="BA1307" i="1"/>
  <c r="S1290" i="1"/>
  <c r="S1288" i="1"/>
  <c r="S1259" i="1"/>
  <c r="BA1229" i="1"/>
  <c r="S1964" i="1"/>
  <c r="S1026" i="1"/>
  <c r="BA1026" i="1"/>
  <c r="S892" i="1"/>
  <c r="BA892" i="1"/>
  <c r="S1227" i="1"/>
  <c r="BA1227" i="1"/>
  <c r="BA1487" i="1"/>
  <c r="BA1472" i="1"/>
  <c r="BA1478" i="1"/>
  <c r="S1476" i="1"/>
  <c r="BA1426" i="1"/>
  <c r="BA1409" i="1"/>
  <c r="S1381" i="1"/>
  <c r="BA1381" i="1"/>
  <c r="S1377" i="1"/>
  <c r="S1373" i="1"/>
  <c r="BA1373" i="1"/>
  <c r="S1345" i="1"/>
  <c r="S1191" i="1"/>
  <c r="S1171" i="1"/>
  <c r="BA1171" i="1"/>
  <c r="S934" i="1"/>
  <c r="BA934" i="1"/>
  <c r="S1386" i="1"/>
  <c r="S1320" i="1"/>
  <c r="BA1321" i="1"/>
  <c r="BA1260" i="1"/>
  <c r="BA1257" i="1"/>
  <c r="BA1988" i="1"/>
  <c r="S1082" i="1"/>
  <c r="BA1082" i="1"/>
  <c r="S1072" i="1"/>
  <c r="BA1004" i="1"/>
  <c r="BA997" i="1"/>
  <c r="S984" i="1"/>
  <c r="BA984" i="1"/>
  <c r="S933" i="1"/>
  <c r="S905" i="1"/>
  <c r="BA905" i="1"/>
  <c r="S884" i="1"/>
  <c r="BA884" i="1"/>
  <c r="S866" i="1"/>
  <c r="S1952" i="1"/>
  <c r="BA1952" i="1"/>
  <c r="S1945" i="1"/>
  <c r="S808" i="1"/>
  <c r="BA808" i="1"/>
  <c r="S801" i="1"/>
  <c r="BA1350" i="1"/>
  <c r="BA2002" i="1"/>
  <c r="S1318" i="1"/>
  <c r="S1291" i="1"/>
  <c r="BA1980" i="1"/>
  <c r="S1194" i="1"/>
  <c r="S1189" i="1"/>
  <c r="BA1165" i="1"/>
  <c r="BA1159" i="1"/>
  <c r="S1145" i="1"/>
  <c r="S1142" i="1"/>
  <c r="S1103" i="1"/>
  <c r="S1091" i="1"/>
  <c r="BA1965" i="1"/>
  <c r="S1074" i="1"/>
  <c r="BA1072" i="1"/>
  <c r="S987" i="1"/>
  <c r="BA987" i="1"/>
  <c r="S942" i="1"/>
  <c r="S900" i="1"/>
  <c r="BA900" i="1"/>
  <c r="S885" i="1"/>
  <c r="S846" i="1"/>
  <c r="BA846" i="1"/>
  <c r="S840" i="1"/>
  <c r="BA840" i="1"/>
  <c r="S1954" i="1"/>
  <c r="S817" i="1"/>
  <c r="BA817" i="1"/>
  <c r="BA801" i="1"/>
  <c r="S713" i="1"/>
  <c r="BA713" i="1"/>
  <c r="BA1169" i="1"/>
  <c r="S1054" i="1"/>
  <c r="BA1054" i="1"/>
  <c r="S1048" i="1"/>
  <c r="S944" i="1"/>
  <c r="BA944" i="1"/>
  <c r="S935" i="1"/>
  <c r="BA935" i="1"/>
  <c r="S909" i="1"/>
  <c r="BA909" i="1"/>
  <c r="S893" i="1"/>
  <c r="S871" i="1"/>
  <c r="BA871" i="1"/>
  <c r="S680" i="1"/>
  <c r="BA1177" i="1"/>
  <c r="BA1176" i="1"/>
  <c r="S1161" i="1"/>
  <c r="S1158" i="1"/>
  <c r="S1077" i="1"/>
  <c r="BA1074" i="1"/>
  <c r="S990" i="1"/>
  <c r="S901" i="1"/>
  <c r="S894" i="1"/>
  <c r="BA894" i="1"/>
  <c r="S879" i="1"/>
  <c r="BA879" i="1"/>
  <c r="S841" i="1"/>
  <c r="S825" i="1"/>
  <c r="BA825" i="1"/>
  <c r="S818" i="1"/>
  <c r="S719" i="1"/>
  <c r="BA719" i="1"/>
  <c r="BA1387" i="1"/>
  <c r="BA1386" i="1"/>
  <c r="BA1366" i="1"/>
  <c r="BA1363" i="1"/>
  <c r="BA1328" i="1"/>
  <c r="BA1320" i="1"/>
  <c r="BA1311" i="1"/>
  <c r="BA1310" i="1"/>
  <c r="BA1240" i="1"/>
  <c r="S1061" i="1"/>
  <c r="S955" i="1"/>
  <c r="BA955" i="1"/>
  <c r="S945" i="1"/>
  <c r="BA945" i="1"/>
  <c r="S910" i="1"/>
  <c r="BA910" i="1"/>
  <c r="S902" i="1"/>
  <c r="BA902" i="1"/>
  <c r="S887" i="1"/>
  <c r="BA887" i="1"/>
  <c r="BA1384" i="1"/>
  <c r="S1375" i="1"/>
  <c r="BA1329" i="1"/>
  <c r="BA1268" i="1"/>
  <c r="BA1322" i="1"/>
  <c r="BA1299" i="1"/>
  <c r="BA1278" i="1"/>
  <c r="BA1243" i="1"/>
  <c r="BA1187" i="1"/>
  <c r="BA1185" i="1"/>
  <c r="BA1184" i="1"/>
  <c r="BA1182" i="1"/>
  <c r="S1168" i="1"/>
  <c r="BA1138" i="1"/>
  <c r="BA1137" i="1"/>
  <c r="BA1134" i="1"/>
  <c r="BA1133" i="1"/>
  <c r="BA1095" i="1"/>
  <c r="S1959" i="1"/>
  <c r="S1042" i="1"/>
  <c r="BA1042" i="1"/>
  <c r="S1010" i="1"/>
  <c r="BA1010" i="1"/>
  <c r="BA901" i="1"/>
  <c r="S895" i="1"/>
  <c r="BA895" i="1"/>
  <c r="S865" i="1"/>
  <c r="BA865" i="1"/>
  <c r="BA841" i="1"/>
  <c r="S1944" i="1"/>
  <c r="BA1944" i="1"/>
  <c r="S826" i="1"/>
  <c r="BA818" i="1"/>
  <c r="S800" i="1"/>
  <c r="BA800" i="1"/>
  <c r="S778" i="1"/>
  <c r="BA778" i="1"/>
  <c r="BA1142" i="1"/>
  <c r="BA1141" i="1"/>
  <c r="BA1135" i="1"/>
  <c r="BA1101" i="1"/>
  <c r="BA1099" i="1"/>
  <c r="BA1091" i="1"/>
  <c r="BA1061" i="1"/>
  <c r="BA1056" i="1"/>
  <c r="S956" i="1"/>
  <c r="BA956" i="1"/>
  <c r="S904" i="1"/>
  <c r="S903" i="1"/>
  <c r="BA903" i="1"/>
  <c r="S876" i="1"/>
  <c r="BA876" i="1"/>
  <c r="S688" i="1"/>
  <c r="S779" i="1"/>
  <c r="S718" i="1"/>
  <c r="S712" i="1"/>
  <c r="S686" i="1"/>
  <c r="S679" i="1"/>
  <c r="S633" i="1"/>
  <c r="S580" i="1"/>
  <c r="S542" i="1"/>
  <c r="S511" i="1"/>
  <c r="S1090" i="1"/>
  <c r="BA886" i="1"/>
  <c r="BA878" i="1"/>
  <c r="BA870" i="1"/>
  <c r="BA845" i="1"/>
  <c r="BA839" i="1"/>
  <c r="BA1951" i="1"/>
  <c r="BA1943" i="1"/>
  <c r="BA824" i="1"/>
  <c r="BA807" i="1"/>
  <c r="BA799" i="1"/>
  <c r="BA779" i="1"/>
  <c r="BA743" i="1"/>
  <c r="S720" i="1"/>
  <c r="BA718" i="1"/>
  <c r="BA712" i="1"/>
  <c r="S294" i="1"/>
  <c r="S554" i="1"/>
  <c r="S1041" i="1"/>
  <c r="S1958" i="1"/>
  <c r="BA1007" i="1"/>
  <c r="BA1001" i="1"/>
  <c r="BA938" i="1"/>
  <c r="S834" i="1"/>
  <c r="S1947" i="1"/>
  <c r="S820" i="1"/>
  <c r="S803" i="1"/>
  <c r="S774" i="1"/>
  <c r="BA774" i="1"/>
  <c r="BA776" i="1"/>
  <c r="S784" i="1"/>
  <c r="S749" i="1"/>
  <c r="S689" i="1"/>
  <c r="S682" i="1"/>
  <c r="S539" i="1"/>
  <c r="S532" i="1"/>
  <c r="S505" i="1"/>
  <c r="S715" i="1"/>
  <c r="BA715" i="1"/>
  <c r="S683" i="1"/>
  <c r="S583" i="1"/>
  <c r="S556" i="1"/>
  <c r="S479" i="1"/>
  <c r="BA950" i="1"/>
  <c r="BA929" i="1"/>
  <c r="BA924" i="1"/>
  <c r="BA921" i="1"/>
  <c r="BA915" i="1"/>
  <c r="S844" i="1"/>
  <c r="BA768" i="1"/>
  <c r="BA784" i="1"/>
  <c r="S751" i="1"/>
  <c r="BA749" i="1"/>
  <c r="BA738" i="1"/>
  <c r="BA722" i="1"/>
  <c r="S709" i="1"/>
  <c r="S533" i="1"/>
  <c r="S1058" i="1"/>
  <c r="S1050" i="1"/>
  <c r="S1007" i="1"/>
  <c r="S1001" i="1"/>
  <c r="BA971" i="1"/>
  <c r="BA964" i="1"/>
  <c r="S927" i="1"/>
  <c r="BA925" i="1"/>
  <c r="BA916" i="1"/>
  <c r="S775" i="1"/>
  <c r="BA783" i="1"/>
  <c r="S752" i="1"/>
  <c r="S716" i="1"/>
  <c r="S710" i="1"/>
  <c r="S584" i="1"/>
  <c r="S551" i="1"/>
  <c r="S524" i="1"/>
  <c r="S502" i="1"/>
  <c r="BA973" i="1"/>
  <c r="BA965" i="1"/>
  <c r="S918" i="1"/>
  <c r="S914" i="1"/>
  <c r="S717" i="1"/>
  <c r="S711" i="1"/>
  <c r="S685" i="1"/>
  <c r="S678" i="1"/>
  <c r="S587" i="1"/>
  <c r="S576" i="1"/>
  <c r="S606" i="1"/>
  <c r="S535" i="1"/>
  <c r="S783" i="1"/>
  <c r="BA707" i="1"/>
  <c r="S596" i="1"/>
  <c r="S549" i="1"/>
  <c r="S548" i="1"/>
  <c r="S637" i="1"/>
  <c r="S553" i="1"/>
  <c r="S681" i="1"/>
  <c r="S579" i="1"/>
  <c r="BA1483" i="1"/>
  <c r="S1478" i="1"/>
  <c r="S1469" i="1"/>
  <c r="S1467" i="1"/>
  <c r="S1460" i="1"/>
  <c r="S1451" i="1"/>
  <c r="S1446" i="1"/>
  <c r="S1435" i="1"/>
  <c r="S1484" i="1"/>
  <c r="S1358" i="1"/>
  <c r="S1350" i="1"/>
  <c r="S1342" i="1"/>
  <c r="S1334" i="1"/>
  <c r="BA1041" i="1"/>
  <c r="BA1025" i="1"/>
  <c r="S1004" i="1"/>
  <c r="S997" i="1"/>
  <c r="S985" i="1"/>
  <c r="S965" i="1"/>
  <c r="S1955" i="1"/>
  <c r="S950" i="1"/>
  <c r="S946" i="1"/>
  <c r="S936" i="1"/>
  <c r="S929" i="1"/>
  <c r="S925" i="1"/>
  <c r="S916" i="1"/>
  <c r="S911" i="1"/>
  <c r="S907" i="1"/>
  <c r="S896" i="1"/>
  <c r="S888" i="1"/>
  <c r="S880" i="1"/>
  <c r="S872" i="1"/>
  <c r="S847" i="1"/>
  <c r="S839" i="1"/>
  <c r="S1951" i="1"/>
  <c r="S1943" i="1"/>
  <c r="S824" i="1"/>
  <c r="S807" i="1"/>
  <c r="S799" i="1"/>
  <c r="S767" i="1"/>
  <c r="S769" i="1"/>
  <c r="S777" i="1"/>
  <c r="S714" i="1"/>
  <c r="S705" i="1"/>
  <c r="S546" i="1"/>
  <c r="S538" i="1"/>
  <c r="S530" i="1"/>
  <c r="S491" i="1"/>
  <c r="S684" i="1"/>
  <c r="S522" i="1"/>
  <c r="S516" i="1"/>
  <c r="S780" i="1"/>
  <c r="BA714" i="1"/>
  <c r="S706" i="1"/>
  <c r="S639" i="1"/>
  <c r="S611" i="1"/>
  <c r="S492" i="1"/>
  <c r="S490" i="1"/>
  <c r="BA775" i="1"/>
  <c r="S635" i="1"/>
  <c r="S509" i="1"/>
  <c r="S603" i="1"/>
  <c r="S501" i="1"/>
  <c r="S493" i="1"/>
  <c r="S477" i="1"/>
  <c r="S667" i="1"/>
  <c r="S590" i="1"/>
  <c r="S478" i="1"/>
  <c r="S758" i="1"/>
  <c r="S586" i="1"/>
  <c r="S582" i="1"/>
  <c r="S494" i="1"/>
  <c r="BA780" i="1"/>
  <c r="S781" i="1"/>
  <c r="S750" i="1"/>
  <c r="S628" i="1"/>
  <c r="S1934" i="1"/>
  <c r="AF205" i="1" l="1"/>
  <c r="K205" i="1"/>
  <c r="AX14" i="1"/>
  <c r="AX15" i="1"/>
  <c r="AX16" i="1"/>
  <c r="AX17" i="1"/>
  <c r="AX21" i="1"/>
  <c r="AF14" i="1"/>
  <c r="AF15" i="1"/>
  <c r="AF16" i="1"/>
  <c r="AF17" i="1"/>
  <c r="AF21" i="1"/>
  <c r="K15" i="1"/>
  <c r="K16" i="1"/>
  <c r="K17" i="1"/>
  <c r="K21" i="1"/>
  <c r="K14" i="1"/>
  <c r="S17" i="1" l="1"/>
  <c r="T17" i="1"/>
  <c r="S16" i="1"/>
  <c r="T16" i="1"/>
  <c r="S205" i="1"/>
  <c r="T205" i="1"/>
  <c r="S15" i="1"/>
  <c r="T15" i="1"/>
  <c r="S14" i="1"/>
  <c r="T14" i="1"/>
  <c r="S21" i="1"/>
  <c r="T21" i="1"/>
  <c r="BA205" i="1"/>
  <c r="BA16" i="1"/>
  <c r="BA15" i="1"/>
  <c r="BA21" i="1"/>
  <c r="BA14" i="1"/>
  <c r="BA17" i="1"/>
  <c r="AX8" i="1"/>
  <c r="AF8" i="1"/>
  <c r="K8" i="1"/>
  <c r="S8" i="1" l="1"/>
  <c r="T8" i="1"/>
  <c r="BA8" i="1"/>
  <c r="AF1495" i="1" l="1"/>
  <c r="Q1495" i="1"/>
  <c r="N1495" i="1"/>
  <c r="K1495" i="1"/>
  <c r="BA1495" i="1" l="1"/>
  <c r="T1495" i="1"/>
  <c r="S1495" i="1"/>
  <c r="AF310" i="1" l="1"/>
  <c r="AF307" i="1"/>
  <c r="AF308" i="1"/>
  <c r="AF1755" i="1" l="1"/>
  <c r="AF1766" i="1"/>
  <c r="AF1767" i="1"/>
  <c r="AF1768" i="1"/>
  <c r="AF1769" i="1"/>
  <c r="AF1770" i="1"/>
  <c r="AF1771" i="1"/>
  <c r="AF1772" i="1"/>
  <c r="AF1773" i="1"/>
  <c r="AF1774" i="1"/>
  <c r="K1755" i="1"/>
  <c r="T1755" i="1" s="1"/>
  <c r="K1766" i="1"/>
  <c r="T1766" i="1" s="1"/>
  <c r="K1767" i="1"/>
  <c r="K1768" i="1"/>
  <c r="T1768" i="1" s="1"/>
  <c r="K1769" i="1"/>
  <c r="T1769" i="1" s="1"/>
  <c r="K1770" i="1"/>
  <c r="T1770" i="1" s="1"/>
  <c r="K1771" i="1"/>
  <c r="T1771" i="1" s="1"/>
  <c r="K1772" i="1"/>
  <c r="T1772" i="1" s="1"/>
  <c r="K1773" i="1"/>
  <c r="T1773" i="1" s="1"/>
  <c r="K1774" i="1"/>
  <c r="T1774" i="1" s="1"/>
  <c r="N1755" i="1"/>
  <c r="N1766" i="1"/>
  <c r="N1767" i="1"/>
  <c r="N1768" i="1"/>
  <c r="N1769" i="1"/>
  <c r="N1770" i="1"/>
  <c r="N1771" i="1"/>
  <c r="N1772" i="1"/>
  <c r="N1773" i="1"/>
  <c r="N1774" i="1"/>
  <c r="Q1755" i="1"/>
  <c r="Q1766" i="1"/>
  <c r="Q1767" i="1"/>
  <c r="Q1768" i="1"/>
  <c r="Q1769" i="1"/>
  <c r="Q1770" i="1"/>
  <c r="Q1771" i="1"/>
  <c r="Q1772" i="1"/>
  <c r="Q1773" i="1"/>
  <c r="Q1774" i="1"/>
  <c r="BA1767" i="1" l="1"/>
  <c r="T1767" i="1"/>
  <c r="S1772" i="1"/>
  <c r="S1771" i="1"/>
  <c r="S1774" i="1"/>
  <c r="S1770" i="1"/>
  <c r="S1766" i="1"/>
  <c r="S1769" i="1"/>
  <c r="S1755" i="1"/>
  <c r="S1767" i="1"/>
  <c r="S1773" i="1"/>
  <c r="BA1771" i="1"/>
  <c r="BA1768" i="1"/>
  <c r="BA1772" i="1"/>
  <c r="BA1774" i="1"/>
  <c r="BA1770" i="1"/>
  <c r="BA1766" i="1"/>
  <c r="BA1773" i="1"/>
  <c r="BA1769" i="1"/>
  <c r="BA1755" i="1"/>
  <c r="S1768" i="1"/>
  <c r="AF1720" i="1" l="1"/>
  <c r="AF1721" i="1"/>
  <c r="AF1722" i="1"/>
  <c r="AF1734" i="1"/>
  <c r="K1720" i="1"/>
  <c r="T1720" i="1" s="1"/>
  <c r="K1721" i="1"/>
  <c r="T1721" i="1" s="1"/>
  <c r="K1722" i="1"/>
  <c r="T1722" i="1" s="1"/>
  <c r="K1734" i="1"/>
  <c r="T1734" i="1" s="1"/>
  <c r="N1720" i="1"/>
  <c r="N1721" i="1"/>
  <c r="N1722" i="1"/>
  <c r="N1734" i="1"/>
  <c r="Q1720" i="1"/>
  <c r="Q1721" i="1"/>
  <c r="Q1722" i="1"/>
  <c r="Q1734" i="1"/>
  <c r="Q1506" i="1"/>
  <c r="Q4" i="1"/>
  <c r="Q269" i="1"/>
  <c r="Q270" i="1"/>
  <c r="Q1931" i="1"/>
  <c r="Q275" i="1"/>
  <c r="Q276" i="1"/>
  <c r="Q277" i="1"/>
  <c r="Q278" i="1"/>
  <c r="Q279" i="1"/>
  <c r="Q280" i="1"/>
  <c r="Q281" i="1"/>
  <c r="Q282" i="1"/>
  <c r="Q283" i="1"/>
  <c r="Q285" i="1"/>
  <c r="Q1932" i="1"/>
  <c r="Q1933" i="1"/>
  <c r="Q286" i="1"/>
  <c r="Q287" i="1"/>
  <c r="Q288" i="1"/>
  <c r="Q289" i="1"/>
  <c r="Q290" i="1"/>
  <c r="Q291" i="1"/>
  <c r="Q292" i="1"/>
  <c r="Q293" i="1"/>
  <c r="Q295" i="1"/>
  <c r="Q296" i="1"/>
  <c r="Q297" i="1"/>
  <c r="Q298" i="1"/>
  <c r="Q299" i="1"/>
  <c r="Q300" i="1"/>
  <c r="Q301" i="1"/>
  <c r="Q302" i="1"/>
  <c r="Q303" i="1"/>
  <c r="Q304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5" i="1"/>
  <c r="Q1489" i="1"/>
  <c r="Q1491" i="1"/>
  <c r="Q1492" i="1"/>
  <c r="Q1493" i="1"/>
  <c r="Q1498" i="1"/>
  <c r="Q1494" i="1"/>
  <c r="Q1496" i="1"/>
  <c r="Q1497" i="1"/>
  <c r="Q1501" i="1"/>
  <c r="Q1502" i="1"/>
  <c r="Q2025" i="1"/>
  <c r="Q2026" i="1"/>
  <c r="Q2028" i="1"/>
  <c r="S1734" i="1" l="1"/>
  <c r="S1722" i="1"/>
  <c r="S1721" i="1"/>
  <c r="S1720" i="1"/>
  <c r="BA1722" i="1"/>
  <c r="BA1721" i="1"/>
  <c r="BA1734" i="1"/>
  <c r="BA1720" i="1"/>
  <c r="K111" i="1" l="1"/>
  <c r="K112" i="1"/>
  <c r="K113" i="1"/>
  <c r="K114" i="1"/>
  <c r="K115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4" i="1"/>
  <c r="K155" i="1"/>
  <c r="K159" i="1"/>
  <c r="K160" i="1"/>
  <c r="K161" i="1"/>
  <c r="K164" i="1"/>
  <c r="K165" i="1"/>
  <c r="K166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6" i="1"/>
  <c r="K207" i="1"/>
  <c r="K208" i="1"/>
  <c r="K210" i="1"/>
  <c r="K211" i="1"/>
  <c r="K213" i="1"/>
  <c r="K214" i="1"/>
  <c r="K215" i="1"/>
  <c r="K216" i="1"/>
  <c r="K217" i="1"/>
  <c r="K218" i="1"/>
  <c r="K219" i="1"/>
  <c r="K222" i="1"/>
  <c r="K223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1931" i="1"/>
  <c r="K275" i="1"/>
  <c r="K276" i="1"/>
  <c r="K277" i="1"/>
  <c r="K278" i="1"/>
  <c r="K279" i="1"/>
  <c r="K280" i="1"/>
  <c r="K281" i="1"/>
  <c r="K282" i="1"/>
  <c r="K283" i="1"/>
  <c r="K285" i="1"/>
  <c r="K1932" i="1"/>
  <c r="BA1933" i="1"/>
  <c r="K286" i="1"/>
  <c r="K287" i="1"/>
  <c r="K288" i="1"/>
  <c r="K289" i="1"/>
  <c r="K290" i="1"/>
  <c r="K291" i="1"/>
  <c r="K292" i="1"/>
  <c r="K293" i="1"/>
  <c r="K295" i="1"/>
  <c r="S295" i="1" s="1"/>
  <c r="K296" i="1"/>
  <c r="S296" i="1" s="1"/>
  <c r="K297" i="1"/>
  <c r="K298" i="1"/>
  <c r="K299" i="1"/>
  <c r="K300" i="1"/>
  <c r="K301" i="1"/>
  <c r="K302" i="1"/>
  <c r="K303" i="1"/>
  <c r="K304" i="1"/>
  <c r="K307" i="1"/>
  <c r="K308" i="1"/>
  <c r="K309" i="1"/>
  <c r="K310" i="1"/>
  <c r="K311" i="1"/>
  <c r="K312" i="1"/>
  <c r="K313" i="1"/>
  <c r="K314" i="1"/>
  <c r="BA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5" i="1"/>
  <c r="K1489" i="1"/>
  <c r="T1489" i="1" s="1"/>
  <c r="K1491" i="1"/>
  <c r="T1491" i="1" s="1"/>
  <c r="K1492" i="1"/>
  <c r="T1492" i="1" s="1"/>
  <c r="K1493" i="1"/>
  <c r="T1493" i="1" s="1"/>
  <c r="K1498" i="1"/>
  <c r="T1498" i="1" s="1"/>
  <c r="K1494" i="1"/>
  <c r="T1494" i="1" s="1"/>
  <c r="K1496" i="1"/>
  <c r="T1496" i="1" s="1"/>
  <c r="K1497" i="1"/>
  <c r="T1497" i="1" s="1"/>
  <c r="K1501" i="1"/>
  <c r="T1501" i="1" s="1"/>
  <c r="K1502" i="1"/>
  <c r="T1502" i="1" s="1"/>
  <c r="K2025" i="1"/>
  <c r="T2025" i="1" s="1"/>
  <c r="K2026" i="1"/>
  <c r="T2026" i="1" s="1"/>
  <c r="K2028" i="1"/>
  <c r="T2028" i="1" s="1"/>
  <c r="K1506" i="1"/>
  <c r="T1506" i="1" s="1"/>
  <c r="K1507" i="1"/>
  <c r="T1507" i="1" s="1"/>
  <c r="K1508" i="1"/>
  <c r="T1508" i="1" s="1"/>
  <c r="K1509" i="1"/>
  <c r="T1509" i="1" s="1"/>
  <c r="K1510" i="1"/>
  <c r="T1510" i="1" s="1"/>
  <c r="K1511" i="1"/>
  <c r="T1511" i="1" s="1"/>
  <c r="K1512" i="1"/>
  <c r="T1512" i="1" s="1"/>
  <c r="K1513" i="1"/>
  <c r="T1513" i="1" s="1"/>
  <c r="K1514" i="1"/>
  <c r="T1514" i="1" s="1"/>
  <c r="K1515" i="1"/>
  <c r="T1515" i="1" s="1"/>
  <c r="K1516" i="1"/>
  <c r="T1516" i="1" s="1"/>
  <c r="K1517" i="1"/>
  <c r="T1517" i="1" s="1"/>
  <c r="K1518" i="1"/>
  <c r="T1518" i="1" s="1"/>
  <c r="K1519" i="1"/>
  <c r="T1519" i="1" s="1"/>
  <c r="K1520" i="1"/>
  <c r="T1520" i="1" s="1"/>
  <c r="K1521" i="1"/>
  <c r="T1521" i="1" s="1"/>
  <c r="K1522" i="1"/>
  <c r="T1522" i="1" s="1"/>
  <c r="K1523" i="1"/>
  <c r="T1523" i="1" s="1"/>
  <c r="K1524" i="1"/>
  <c r="T1524" i="1" s="1"/>
  <c r="K1525" i="1"/>
  <c r="T1525" i="1" s="1"/>
  <c r="K1526" i="1"/>
  <c r="T1526" i="1" s="1"/>
  <c r="K1527" i="1"/>
  <c r="T1527" i="1" s="1"/>
  <c r="K1528" i="1"/>
  <c r="T1528" i="1" s="1"/>
  <c r="K1529" i="1"/>
  <c r="T1529" i="1" s="1"/>
  <c r="K1530" i="1"/>
  <c r="T1530" i="1" s="1"/>
  <c r="K1531" i="1"/>
  <c r="T1531" i="1" s="1"/>
  <c r="K1532" i="1"/>
  <c r="T1532" i="1" s="1"/>
  <c r="K1533" i="1"/>
  <c r="T1533" i="1" s="1"/>
  <c r="K1534" i="1"/>
  <c r="T1534" i="1" s="1"/>
  <c r="K1535" i="1"/>
  <c r="T1535" i="1" s="1"/>
  <c r="K1536" i="1"/>
  <c r="T1536" i="1" s="1"/>
  <c r="K1537" i="1"/>
  <c r="T1537" i="1" s="1"/>
  <c r="K1538" i="1"/>
  <c r="T1538" i="1" s="1"/>
  <c r="K1539" i="1"/>
  <c r="T1539" i="1" s="1"/>
  <c r="K1540" i="1"/>
  <c r="T1540" i="1" s="1"/>
  <c r="K1541" i="1"/>
  <c r="T1541" i="1" s="1"/>
  <c r="K1542" i="1"/>
  <c r="T1542" i="1" s="1"/>
  <c r="K1543" i="1"/>
  <c r="T1543" i="1" s="1"/>
  <c r="K1544" i="1"/>
  <c r="T1544" i="1" s="1"/>
  <c r="K1545" i="1"/>
  <c r="T1545" i="1" s="1"/>
  <c r="K1546" i="1"/>
  <c r="T1546" i="1" s="1"/>
  <c r="K1547" i="1"/>
  <c r="T1547" i="1" s="1"/>
  <c r="K1548" i="1"/>
  <c r="T1548" i="1" s="1"/>
  <c r="K1549" i="1"/>
  <c r="T1549" i="1" s="1"/>
  <c r="K1550" i="1"/>
  <c r="T1550" i="1" s="1"/>
  <c r="K1551" i="1"/>
  <c r="T1551" i="1" s="1"/>
  <c r="K1552" i="1"/>
  <c r="T1552" i="1" s="1"/>
  <c r="K1553" i="1"/>
  <c r="T1553" i="1" s="1"/>
  <c r="K1554" i="1"/>
  <c r="T1554" i="1" s="1"/>
  <c r="K1555" i="1"/>
  <c r="T1555" i="1" s="1"/>
  <c r="K1556" i="1"/>
  <c r="T1556" i="1" s="1"/>
  <c r="K1557" i="1"/>
  <c r="T1557" i="1" s="1"/>
  <c r="K1558" i="1"/>
  <c r="T1558" i="1" s="1"/>
  <c r="K1559" i="1"/>
  <c r="T1559" i="1" s="1"/>
  <c r="K1560" i="1"/>
  <c r="T1560" i="1" s="1"/>
  <c r="K1561" i="1"/>
  <c r="T1561" i="1" s="1"/>
  <c r="K1562" i="1"/>
  <c r="T1562" i="1" s="1"/>
  <c r="K1563" i="1"/>
  <c r="T1563" i="1" s="1"/>
  <c r="K1564" i="1"/>
  <c r="T1564" i="1" s="1"/>
  <c r="K1565" i="1"/>
  <c r="T1565" i="1" s="1"/>
  <c r="K1566" i="1"/>
  <c r="T1566" i="1" s="1"/>
  <c r="K1567" i="1"/>
  <c r="T1567" i="1" s="1"/>
  <c r="K1568" i="1"/>
  <c r="T1568" i="1" s="1"/>
  <c r="K1569" i="1"/>
  <c r="T1569" i="1" s="1"/>
  <c r="K1570" i="1"/>
  <c r="T1570" i="1" s="1"/>
  <c r="K1571" i="1"/>
  <c r="T1571" i="1" s="1"/>
  <c r="K1572" i="1"/>
  <c r="T1572" i="1" s="1"/>
  <c r="K1573" i="1"/>
  <c r="T1573" i="1" s="1"/>
  <c r="K1574" i="1"/>
  <c r="T1574" i="1" s="1"/>
  <c r="K1575" i="1"/>
  <c r="T1575" i="1" s="1"/>
  <c r="K1576" i="1"/>
  <c r="T1576" i="1" s="1"/>
  <c r="K1577" i="1"/>
  <c r="T1577" i="1" s="1"/>
  <c r="K1578" i="1"/>
  <c r="T1578" i="1" s="1"/>
  <c r="K1579" i="1"/>
  <c r="T1579" i="1" s="1"/>
  <c r="K1580" i="1"/>
  <c r="T1580" i="1" s="1"/>
  <c r="K1581" i="1"/>
  <c r="T1581" i="1" s="1"/>
  <c r="K1582" i="1"/>
  <c r="T1582" i="1" s="1"/>
  <c r="K1583" i="1"/>
  <c r="T1583" i="1" s="1"/>
  <c r="K1584" i="1"/>
  <c r="T1584" i="1" s="1"/>
  <c r="K1585" i="1"/>
  <c r="T1585" i="1" s="1"/>
  <c r="K1586" i="1"/>
  <c r="T1586" i="1" s="1"/>
  <c r="K1587" i="1"/>
  <c r="T1587" i="1" s="1"/>
  <c r="K1588" i="1"/>
  <c r="T1588" i="1" s="1"/>
  <c r="K1589" i="1"/>
  <c r="T1589" i="1" s="1"/>
  <c r="K1590" i="1"/>
  <c r="T1590" i="1" s="1"/>
  <c r="K1591" i="1"/>
  <c r="T1591" i="1" s="1"/>
  <c r="K1592" i="1"/>
  <c r="T1592" i="1" s="1"/>
  <c r="K1593" i="1"/>
  <c r="T1593" i="1" s="1"/>
  <c r="K1594" i="1"/>
  <c r="T1594" i="1" s="1"/>
  <c r="K1595" i="1"/>
  <c r="T1595" i="1" s="1"/>
  <c r="K1596" i="1"/>
  <c r="T1596" i="1" s="1"/>
  <c r="K1597" i="1"/>
  <c r="T1597" i="1" s="1"/>
  <c r="K1598" i="1"/>
  <c r="T1598" i="1" s="1"/>
  <c r="K1599" i="1"/>
  <c r="T1599" i="1" s="1"/>
  <c r="K1600" i="1"/>
  <c r="T1600" i="1" s="1"/>
  <c r="K1601" i="1"/>
  <c r="T1601" i="1" s="1"/>
  <c r="K1602" i="1"/>
  <c r="T1602" i="1" s="1"/>
  <c r="K1603" i="1"/>
  <c r="T1603" i="1" s="1"/>
  <c r="K1604" i="1"/>
  <c r="T1604" i="1" s="1"/>
  <c r="K1605" i="1"/>
  <c r="T1605" i="1" s="1"/>
  <c r="K1606" i="1"/>
  <c r="T1606" i="1" s="1"/>
  <c r="K1607" i="1"/>
  <c r="T1607" i="1" s="1"/>
  <c r="K1608" i="1"/>
  <c r="T1608" i="1" s="1"/>
  <c r="K1609" i="1"/>
  <c r="T1609" i="1" s="1"/>
  <c r="K1610" i="1"/>
  <c r="T1610" i="1" s="1"/>
  <c r="K1611" i="1"/>
  <c r="T1611" i="1" s="1"/>
  <c r="K1612" i="1"/>
  <c r="T1612" i="1" s="1"/>
  <c r="K1613" i="1"/>
  <c r="T1613" i="1" s="1"/>
  <c r="K1614" i="1"/>
  <c r="T1614" i="1" s="1"/>
  <c r="K1615" i="1"/>
  <c r="T1615" i="1" s="1"/>
  <c r="K1616" i="1"/>
  <c r="T1616" i="1" s="1"/>
  <c r="K1617" i="1"/>
  <c r="T1617" i="1" s="1"/>
  <c r="K1618" i="1"/>
  <c r="T1618" i="1" s="1"/>
  <c r="K1619" i="1"/>
  <c r="T1619" i="1" s="1"/>
  <c r="K1620" i="1"/>
  <c r="T1620" i="1" s="1"/>
  <c r="K1621" i="1"/>
  <c r="T1621" i="1" s="1"/>
  <c r="K1622" i="1"/>
  <c r="T1622" i="1" s="1"/>
  <c r="K1623" i="1"/>
  <c r="T1623" i="1" s="1"/>
  <c r="K1624" i="1"/>
  <c r="T1624" i="1" s="1"/>
  <c r="K1625" i="1"/>
  <c r="T1625" i="1" s="1"/>
  <c r="K1626" i="1"/>
  <c r="T1626" i="1" s="1"/>
  <c r="K1627" i="1"/>
  <c r="T1627" i="1" s="1"/>
  <c r="K1628" i="1"/>
  <c r="T1628" i="1" s="1"/>
  <c r="K1629" i="1"/>
  <c r="T1629" i="1" s="1"/>
  <c r="K1630" i="1"/>
  <c r="T1630" i="1" s="1"/>
  <c r="K1631" i="1"/>
  <c r="T1631" i="1" s="1"/>
  <c r="K1632" i="1"/>
  <c r="T1632" i="1" s="1"/>
  <c r="K1633" i="1"/>
  <c r="T1633" i="1" s="1"/>
  <c r="K1634" i="1"/>
  <c r="T1634" i="1" s="1"/>
  <c r="K1635" i="1"/>
  <c r="T1635" i="1" s="1"/>
  <c r="K1636" i="1"/>
  <c r="T1636" i="1" s="1"/>
  <c r="K1637" i="1"/>
  <c r="T1637" i="1" s="1"/>
  <c r="K1638" i="1"/>
  <c r="T1638" i="1" s="1"/>
  <c r="K1639" i="1"/>
  <c r="T1639" i="1" s="1"/>
  <c r="K1640" i="1"/>
  <c r="T1640" i="1" s="1"/>
  <c r="K1641" i="1"/>
  <c r="T1641" i="1" s="1"/>
  <c r="K1642" i="1"/>
  <c r="T1642" i="1" s="1"/>
  <c r="K1643" i="1"/>
  <c r="T1643" i="1" s="1"/>
  <c r="K1644" i="1"/>
  <c r="T1644" i="1" s="1"/>
  <c r="K1645" i="1"/>
  <c r="T1645" i="1" s="1"/>
  <c r="K1646" i="1"/>
  <c r="T1646" i="1" s="1"/>
  <c r="K1647" i="1"/>
  <c r="T1647" i="1" s="1"/>
  <c r="K1648" i="1"/>
  <c r="T1648" i="1" s="1"/>
  <c r="K1649" i="1"/>
  <c r="T1649" i="1" s="1"/>
  <c r="K1650" i="1"/>
  <c r="T1650" i="1" s="1"/>
  <c r="K1651" i="1"/>
  <c r="T1651" i="1" s="1"/>
  <c r="K1652" i="1"/>
  <c r="T1652" i="1" s="1"/>
  <c r="K1653" i="1"/>
  <c r="T1653" i="1" s="1"/>
  <c r="K1654" i="1"/>
  <c r="T1654" i="1" s="1"/>
  <c r="K1655" i="1"/>
  <c r="T1655" i="1" s="1"/>
  <c r="K1656" i="1"/>
  <c r="T1656" i="1" s="1"/>
  <c r="K1657" i="1"/>
  <c r="T1657" i="1" s="1"/>
  <c r="K1658" i="1"/>
  <c r="T1658" i="1" s="1"/>
  <c r="K1659" i="1"/>
  <c r="T1659" i="1" s="1"/>
  <c r="K1660" i="1"/>
  <c r="T1660" i="1" s="1"/>
  <c r="K1661" i="1"/>
  <c r="T1661" i="1" s="1"/>
  <c r="K1662" i="1"/>
  <c r="T1662" i="1" s="1"/>
  <c r="K1663" i="1"/>
  <c r="T1663" i="1" s="1"/>
  <c r="K1664" i="1"/>
  <c r="T1664" i="1" s="1"/>
  <c r="K1665" i="1"/>
  <c r="T1665" i="1" s="1"/>
  <c r="K1666" i="1"/>
  <c r="T1666" i="1" s="1"/>
  <c r="K1667" i="1"/>
  <c r="T1667" i="1" s="1"/>
  <c r="K1668" i="1"/>
  <c r="T1668" i="1" s="1"/>
  <c r="K1669" i="1"/>
  <c r="T1669" i="1" s="1"/>
  <c r="K1670" i="1"/>
  <c r="T1670" i="1" s="1"/>
  <c r="K1671" i="1"/>
  <c r="T1671" i="1" s="1"/>
  <c r="K1672" i="1"/>
  <c r="T1672" i="1" s="1"/>
  <c r="K1673" i="1"/>
  <c r="T1673" i="1" s="1"/>
  <c r="K1674" i="1"/>
  <c r="T1674" i="1" s="1"/>
  <c r="K1675" i="1"/>
  <c r="T1675" i="1" s="1"/>
  <c r="K1676" i="1"/>
  <c r="T1676" i="1" s="1"/>
  <c r="K1677" i="1"/>
  <c r="T1677" i="1" s="1"/>
  <c r="K1680" i="1"/>
  <c r="T1680" i="1" s="1"/>
  <c r="K1683" i="1"/>
  <c r="T1683" i="1" s="1"/>
  <c r="K1682" i="1"/>
  <c r="T1682" i="1" s="1"/>
  <c r="K1686" i="1"/>
  <c r="T1686" i="1" s="1"/>
  <c r="K1685" i="1"/>
  <c r="T1685" i="1" s="1"/>
  <c r="K1679" i="1"/>
  <c r="T1679" i="1" s="1"/>
  <c r="K1684" i="1"/>
  <c r="T1684" i="1" s="1"/>
  <c r="K1687" i="1"/>
  <c r="T1687" i="1" s="1"/>
  <c r="K1688" i="1"/>
  <c r="T1688" i="1" s="1"/>
  <c r="K1689" i="1"/>
  <c r="T1689" i="1" s="1"/>
  <c r="K1690" i="1"/>
  <c r="T1690" i="1" s="1"/>
  <c r="K1693" i="1"/>
  <c r="T1693" i="1" s="1"/>
  <c r="K1678" i="1"/>
  <c r="T1678" i="1" s="1"/>
  <c r="K1691" i="1"/>
  <c r="T1691" i="1" s="1"/>
  <c r="K1692" i="1"/>
  <c r="T1692" i="1" s="1"/>
  <c r="K1694" i="1"/>
  <c r="T1694" i="1" s="1"/>
  <c r="K1695" i="1"/>
  <c r="T1695" i="1" s="1"/>
  <c r="K1696" i="1"/>
  <c r="K1697" i="1"/>
  <c r="T1697" i="1" s="1"/>
  <c r="K1698" i="1"/>
  <c r="T1698" i="1" s="1"/>
  <c r="K1699" i="1"/>
  <c r="T1699" i="1" s="1"/>
  <c r="K1706" i="1"/>
  <c r="T1706" i="1" s="1"/>
  <c r="K1708" i="1"/>
  <c r="T1708" i="1" s="1"/>
  <c r="K1710" i="1"/>
  <c r="T1710" i="1" s="1"/>
  <c r="K1711" i="1"/>
  <c r="T1711" i="1" s="1"/>
  <c r="K1712" i="1"/>
  <c r="T1712" i="1" s="1"/>
  <c r="K1713" i="1"/>
  <c r="T1713" i="1" s="1"/>
  <c r="K1714" i="1"/>
  <c r="T1714" i="1" s="1"/>
  <c r="K1715" i="1"/>
  <c r="T1715" i="1" s="1"/>
  <c r="K1716" i="1"/>
  <c r="T1716" i="1" s="1"/>
  <c r="K1726" i="1"/>
  <c r="T1726" i="1" s="1"/>
  <c r="K1727" i="1"/>
  <c r="T1727" i="1" s="1"/>
  <c r="K1717" i="1"/>
  <c r="T1717" i="1" s="1"/>
  <c r="K1725" i="1"/>
  <c r="T1725" i="1" s="1"/>
  <c r="K1724" i="1"/>
  <c r="T1724" i="1" s="1"/>
  <c r="K1744" i="1"/>
  <c r="T1744" i="1" s="1"/>
  <c r="K1749" i="1"/>
  <c r="T1749" i="1" s="1"/>
  <c r="K1750" i="1"/>
  <c r="T1750" i="1" s="1"/>
  <c r="K1751" i="1"/>
  <c r="T1751" i="1" s="1"/>
  <c r="K1718" i="1"/>
  <c r="T1718" i="1" s="1"/>
  <c r="K1719" i="1"/>
  <c r="T1719" i="1" s="1"/>
  <c r="K1723" i="1"/>
  <c r="T1723" i="1" s="1"/>
  <c r="K1728" i="1"/>
  <c r="T1728" i="1" s="1"/>
  <c r="K1729" i="1"/>
  <c r="T1729" i="1" s="1"/>
  <c r="K1730" i="1"/>
  <c r="T1730" i="1" s="1"/>
  <c r="K1731" i="1"/>
  <c r="T1731" i="1" s="1"/>
  <c r="K1732" i="1"/>
  <c r="T1732" i="1" s="1"/>
  <c r="K1733" i="1"/>
  <c r="T1733" i="1" s="1"/>
  <c r="K1735" i="1"/>
  <c r="T1735" i="1" s="1"/>
  <c r="K1736" i="1"/>
  <c r="T1736" i="1" s="1"/>
  <c r="K1737" i="1"/>
  <c r="T1737" i="1" s="1"/>
  <c r="K1738" i="1"/>
  <c r="T1738" i="1" s="1"/>
  <c r="K1739" i="1"/>
  <c r="T1739" i="1" s="1"/>
  <c r="K1742" i="1"/>
  <c r="T1742" i="1" s="1"/>
  <c r="K1740" i="1"/>
  <c r="T1740" i="1" s="1"/>
  <c r="K1741" i="1"/>
  <c r="T1741" i="1" s="1"/>
  <c r="K1743" i="1"/>
  <c r="T1743" i="1" s="1"/>
  <c r="K1745" i="1"/>
  <c r="T1745" i="1" s="1"/>
  <c r="K1746" i="1"/>
  <c r="T1746" i="1" s="1"/>
  <c r="K1747" i="1"/>
  <c r="T1747" i="1" s="1"/>
  <c r="K1748" i="1"/>
  <c r="T1748" i="1" s="1"/>
  <c r="K1752" i="1"/>
  <c r="T1752" i="1" s="1"/>
  <c r="K1753" i="1"/>
  <c r="T1753" i="1" s="1"/>
  <c r="K1754" i="1"/>
  <c r="T1754" i="1" s="1"/>
  <c r="K1775" i="1"/>
  <c r="T1775" i="1" s="1"/>
  <c r="K1776" i="1"/>
  <c r="T1776" i="1" s="1"/>
  <c r="K1783" i="1"/>
  <c r="T1783" i="1" s="1"/>
  <c r="K1784" i="1"/>
  <c r="T1784" i="1" s="1"/>
  <c r="K1785" i="1"/>
  <c r="T1785" i="1" s="1"/>
  <c r="K1786" i="1"/>
  <c r="T1786" i="1" s="1"/>
  <c r="K1787" i="1"/>
  <c r="T1787" i="1" s="1"/>
  <c r="K1788" i="1"/>
  <c r="T1788" i="1" s="1"/>
  <c r="K1789" i="1"/>
  <c r="T1789" i="1" s="1"/>
  <c r="K1790" i="1"/>
  <c r="T1790" i="1" s="1"/>
  <c r="K1791" i="1"/>
  <c r="T1791" i="1" s="1"/>
  <c r="K1792" i="1"/>
  <c r="T1792" i="1" s="1"/>
  <c r="K1793" i="1"/>
  <c r="T1793" i="1" s="1"/>
  <c r="K1794" i="1"/>
  <c r="T1794" i="1" s="1"/>
  <c r="K1795" i="1"/>
  <c r="T1795" i="1" s="1"/>
  <c r="K1796" i="1"/>
  <c r="T1796" i="1" s="1"/>
  <c r="K1797" i="1"/>
  <c r="T1797" i="1" s="1"/>
  <c r="K1798" i="1"/>
  <c r="T1798" i="1" s="1"/>
  <c r="K1799" i="1"/>
  <c r="T1799" i="1" s="1"/>
  <c r="K1800" i="1"/>
  <c r="T1800" i="1" s="1"/>
  <c r="K1801" i="1"/>
  <c r="T1801" i="1" s="1"/>
  <c r="K1802" i="1"/>
  <c r="T1802" i="1" s="1"/>
  <c r="K1803" i="1"/>
  <c r="T1803" i="1" s="1"/>
  <c r="K1804" i="1"/>
  <c r="T1804" i="1" s="1"/>
  <c r="K1809" i="1"/>
  <c r="T1809" i="1" s="1"/>
  <c r="K1810" i="1"/>
  <c r="T1810" i="1" s="1"/>
  <c r="K1811" i="1"/>
  <c r="T1811" i="1" s="1"/>
  <c r="K1812" i="1"/>
  <c r="T1812" i="1" s="1"/>
  <c r="K1813" i="1"/>
  <c r="T1813" i="1" s="1"/>
  <c r="K1814" i="1"/>
  <c r="T1814" i="1" s="1"/>
  <c r="K1815" i="1"/>
  <c r="T1815" i="1" s="1"/>
  <c r="K1816" i="1"/>
  <c r="T1816" i="1" s="1"/>
  <c r="K2029" i="1"/>
  <c r="T2029" i="1" s="1"/>
  <c r="K2030" i="1"/>
  <c r="T2030" i="1" s="1"/>
  <c r="K1821" i="1"/>
  <c r="T1821" i="1" s="1"/>
  <c r="K1822" i="1"/>
  <c r="T1822" i="1" s="1"/>
  <c r="K1823" i="1"/>
  <c r="T1823" i="1" s="1"/>
  <c r="K1824" i="1"/>
  <c r="T1824" i="1" s="1"/>
  <c r="K1825" i="1"/>
  <c r="T1825" i="1" s="1"/>
  <c r="K1826" i="1"/>
  <c r="T1826" i="1" s="1"/>
  <c r="K1827" i="1"/>
  <c r="T1827" i="1" s="1"/>
  <c r="K1828" i="1"/>
  <c r="T1828" i="1" s="1"/>
  <c r="K1832" i="1"/>
  <c r="T1832" i="1" s="1"/>
  <c r="K1833" i="1"/>
  <c r="T1833" i="1" s="1"/>
  <c r="K1834" i="1"/>
  <c r="T1834" i="1" s="1"/>
  <c r="K1835" i="1"/>
  <c r="T1835" i="1" s="1"/>
  <c r="K1836" i="1"/>
  <c r="T1836" i="1" s="1"/>
  <c r="K1837" i="1"/>
  <c r="T1837" i="1" s="1"/>
  <c r="K1838" i="1"/>
  <c r="T1838" i="1" s="1"/>
  <c r="K1839" i="1"/>
  <c r="T1839" i="1" s="1"/>
  <c r="K1840" i="1"/>
  <c r="T1840" i="1" s="1"/>
  <c r="K1841" i="1"/>
  <c r="T1841" i="1" s="1"/>
  <c r="K1842" i="1"/>
  <c r="T1842" i="1" s="1"/>
  <c r="K1843" i="1"/>
  <c r="T1843" i="1" s="1"/>
  <c r="K1844" i="1"/>
  <c r="T1844" i="1" s="1"/>
  <c r="K1845" i="1"/>
  <c r="T1845" i="1" s="1"/>
  <c r="K1846" i="1"/>
  <c r="T1846" i="1" s="1"/>
  <c r="K1847" i="1"/>
  <c r="T1847" i="1" s="1"/>
  <c r="K1848" i="1"/>
  <c r="T1848" i="1" s="1"/>
  <c r="K1853" i="1"/>
  <c r="T1853" i="1" s="1"/>
  <c r="K1854" i="1"/>
  <c r="T1854" i="1" s="1"/>
  <c r="K1855" i="1"/>
  <c r="T1855" i="1" s="1"/>
  <c r="K1856" i="1"/>
  <c r="T1856" i="1" s="1"/>
  <c r="K1857" i="1"/>
  <c r="T1857" i="1" s="1"/>
  <c r="K1858" i="1"/>
  <c r="T1858" i="1" s="1"/>
  <c r="K1859" i="1"/>
  <c r="T1859" i="1" s="1"/>
  <c r="K1860" i="1"/>
  <c r="T1860" i="1" s="1"/>
  <c r="K1861" i="1"/>
  <c r="T1861" i="1" s="1"/>
  <c r="K1862" i="1"/>
  <c r="T1862" i="1" s="1"/>
  <c r="K1863" i="1"/>
  <c r="T1863" i="1" s="1"/>
  <c r="K1864" i="1"/>
  <c r="T1864" i="1" s="1"/>
  <c r="K1865" i="1"/>
  <c r="T1865" i="1" s="1"/>
  <c r="K1866" i="1"/>
  <c r="T1866" i="1" s="1"/>
  <c r="K1867" i="1"/>
  <c r="T1867" i="1" s="1"/>
  <c r="K1868" i="1"/>
  <c r="T1868" i="1" s="1"/>
  <c r="K1869" i="1"/>
  <c r="T1869" i="1" s="1"/>
  <c r="K1870" i="1"/>
  <c r="T1870" i="1" s="1"/>
  <c r="K1871" i="1"/>
  <c r="T1871" i="1" s="1"/>
  <c r="K1872" i="1"/>
  <c r="T1872" i="1" s="1"/>
  <c r="K1873" i="1"/>
  <c r="T1873" i="1" s="1"/>
  <c r="K1874" i="1"/>
  <c r="T1874" i="1" s="1"/>
  <c r="K1875" i="1"/>
  <c r="T1875" i="1" s="1"/>
  <c r="K1876" i="1"/>
  <c r="T1876" i="1" s="1"/>
  <c r="T267" i="1" l="1"/>
  <c r="S267" i="1"/>
  <c r="T263" i="1"/>
  <c r="S263" i="1"/>
  <c r="T259" i="1"/>
  <c r="S259" i="1"/>
  <c r="T255" i="1"/>
  <c r="S255" i="1"/>
  <c r="T251" i="1"/>
  <c r="S251" i="1"/>
  <c r="S247" i="1"/>
  <c r="T247" i="1"/>
  <c r="S245" i="1"/>
  <c r="T245" i="1"/>
  <c r="S241" i="1"/>
  <c r="T241" i="1"/>
  <c r="T237" i="1"/>
  <c r="S237" i="1"/>
  <c r="T233" i="1"/>
  <c r="S233" i="1"/>
  <c r="S218" i="1"/>
  <c r="T218" i="1"/>
  <c r="S214" i="1"/>
  <c r="T214" i="1"/>
  <c r="S208" i="1"/>
  <c r="T208" i="1"/>
  <c r="S204" i="1"/>
  <c r="T204" i="1"/>
  <c r="S200" i="1"/>
  <c r="T200" i="1"/>
  <c r="S196" i="1"/>
  <c r="T196" i="1"/>
  <c r="S192" i="1"/>
  <c r="T192" i="1"/>
  <c r="S188" i="1"/>
  <c r="T188" i="1"/>
  <c r="S184" i="1"/>
  <c r="T184" i="1"/>
  <c r="T180" i="1"/>
  <c r="S180" i="1"/>
  <c r="T176" i="1"/>
  <c r="S176" i="1"/>
  <c r="T172" i="1"/>
  <c r="S172" i="1"/>
  <c r="T168" i="1"/>
  <c r="S168" i="1"/>
  <c r="T164" i="1"/>
  <c r="S164" i="1"/>
  <c r="T155" i="1"/>
  <c r="S155" i="1"/>
  <c r="T150" i="1"/>
  <c r="S150" i="1"/>
  <c r="T146" i="1"/>
  <c r="S146" i="1"/>
  <c r="T142" i="1"/>
  <c r="S142" i="1"/>
  <c r="T138" i="1"/>
  <c r="S138" i="1"/>
  <c r="T134" i="1"/>
  <c r="S134" i="1"/>
  <c r="T130" i="1"/>
  <c r="S130" i="1"/>
  <c r="S126" i="1"/>
  <c r="T126" i="1"/>
  <c r="S122" i="1"/>
  <c r="T122" i="1"/>
  <c r="S118" i="1"/>
  <c r="T118" i="1"/>
  <c r="S112" i="1"/>
  <c r="T112" i="1"/>
  <c r="S266" i="1"/>
  <c r="T266" i="1"/>
  <c r="S262" i="1"/>
  <c r="T262" i="1"/>
  <c r="S258" i="1"/>
  <c r="T258" i="1"/>
  <c r="S254" i="1"/>
  <c r="T254" i="1"/>
  <c r="S250" i="1"/>
  <c r="T250" i="1"/>
  <c r="S246" i="1"/>
  <c r="T246" i="1"/>
  <c r="S244" i="1"/>
  <c r="T244" i="1"/>
  <c r="S240" i="1"/>
  <c r="T240" i="1"/>
  <c r="S236" i="1"/>
  <c r="T236" i="1"/>
  <c r="T223" i="1"/>
  <c r="S223" i="1"/>
  <c r="T217" i="1"/>
  <c r="S217" i="1"/>
  <c r="S213" i="1"/>
  <c r="T213" i="1"/>
  <c r="S207" i="1"/>
  <c r="T207" i="1"/>
  <c r="S203" i="1"/>
  <c r="T203" i="1"/>
  <c r="S199" i="1"/>
  <c r="T199" i="1"/>
  <c r="T195" i="1"/>
  <c r="S195" i="1"/>
  <c r="S191" i="1"/>
  <c r="T191" i="1"/>
  <c r="S187" i="1"/>
  <c r="T187" i="1"/>
  <c r="S183" i="1"/>
  <c r="T183" i="1"/>
  <c r="T179" i="1"/>
  <c r="S179" i="1"/>
  <c r="T175" i="1"/>
  <c r="S175" i="1"/>
  <c r="T171" i="1"/>
  <c r="S171" i="1"/>
  <c r="T166" i="1"/>
  <c r="S166" i="1"/>
  <c r="T161" i="1"/>
  <c r="S161" i="1"/>
  <c r="T154" i="1"/>
  <c r="S154" i="1"/>
  <c r="T149" i="1"/>
  <c r="S149" i="1"/>
  <c r="T145" i="1"/>
  <c r="S145" i="1"/>
  <c r="T141" i="1"/>
  <c r="S141" i="1"/>
  <c r="T137" i="1"/>
  <c r="S137" i="1"/>
  <c r="T133" i="1"/>
  <c r="S133" i="1"/>
  <c r="T129" i="1"/>
  <c r="S129" i="1"/>
  <c r="S125" i="1"/>
  <c r="T125" i="1"/>
  <c r="S121" i="1"/>
  <c r="T121" i="1"/>
  <c r="S115" i="1"/>
  <c r="T115" i="1"/>
  <c r="S111" i="1"/>
  <c r="T111" i="1"/>
  <c r="T265" i="1"/>
  <c r="S265" i="1"/>
  <c r="T261" i="1"/>
  <c r="S261" i="1"/>
  <c r="T257" i="1"/>
  <c r="S257" i="1"/>
  <c r="T253" i="1"/>
  <c r="S253" i="1"/>
  <c r="T249" i="1"/>
  <c r="S249" i="1"/>
  <c r="S243" i="1"/>
  <c r="T243" i="1"/>
  <c r="T239" i="1"/>
  <c r="S239" i="1"/>
  <c r="T235" i="1"/>
  <c r="S235" i="1"/>
  <c r="S222" i="1"/>
  <c r="T222" i="1"/>
  <c r="S216" i="1"/>
  <c r="T216" i="1"/>
  <c r="S211" i="1"/>
  <c r="T211" i="1"/>
  <c r="S206" i="1"/>
  <c r="T206" i="1"/>
  <c r="S202" i="1"/>
  <c r="T202" i="1"/>
  <c r="S198" i="1"/>
  <c r="T198" i="1"/>
  <c r="S194" i="1"/>
  <c r="T194" i="1"/>
  <c r="S190" i="1"/>
  <c r="T190" i="1"/>
  <c r="S186" i="1"/>
  <c r="T186" i="1"/>
  <c r="S182" i="1"/>
  <c r="T182" i="1"/>
  <c r="T178" i="1"/>
  <c r="S178" i="1"/>
  <c r="T174" i="1"/>
  <c r="S174" i="1"/>
  <c r="T170" i="1"/>
  <c r="S170" i="1"/>
  <c r="T165" i="1"/>
  <c r="S165" i="1"/>
  <c r="T160" i="1"/>
  <c r="S160" i="1"/>
  <c r="T152" i="1"/>
  <c r="S152" i="1"/>
  <c r="T148" i="1"/>
  <c r="S148" i="1"/>
  <c r="T144" i="1"/>
  <c r="S144" i="1"/>
  <c r="T140" i="1"/>
  <c r="S140" i="1"/>
  <c r="T136" i="1"/>
  <c r="S136" i="1"/>
  <c r="T132" i="1"/>
  <c r="S132" i="1"/>
  <c r="S128" i="1"/>
  <c r="T128" i="1"/>
  <c r="S124" i="1"/>
  <c r="T124" i="1"/>
  <c r="S120" i="1"/>
  <c r="T120" i="1"/>
  <c r="S114" i="1"/>
  <c r="T114" i="1"/>
  <c r="S268" i="1"/>
  <c r="T268" i="1"/>
  <c r="S264" i="1"/>
  <c r="T264" i="1"/>
  <c r="S260" i="1"/>
  <c r="T260" i="1"/>
  <c r="S256" i="1"/>
  <c r="T256" i="1"/>
  <c r="S252" i="1"/>
  <c r="T252" i="1"/>
  <c r="S248" i="1"/>
  <c r="T248" i="1"/>
  <c r="S242" i="1"/>
  <c r="T242" i="1"/>
  <c r="S238" i="1"/>
  <c r="T238" i="1"/>
  <c r="S234" i="1"/>
  <c r="T234" i="1"/>
  <c r="T219" i="1"/>
  <c r="S219" i="1"/>
  <c r="T215" i="1"/>
  <c r="S215" i="1"/>
  <c r="S210" i="1"/>
  <c r="T210" i="1"/>
  <c r="S201" i="1"/>
  <c r="T201" i="1"/>
  <c r="S197" i="1"/>
  <c r="T197" i="1"/>
  <c r="S193" i="1"/>
  <c r="T193" i="1"/>
  <c r="S189" i="1"/>
  <c r="T189" i="1"/>
  <c r="S185" i="1"/>
  <c r="T185" i="1"/>
  <c r="S181" i="1"/>
  <c r="T181" i="1"/>
  <c r="T177" i="1"/>
  <c r="S177" i="1"/>
  <c r="T173" i="1"/>
  <c r="S173" i="1"/>
  <c r="T169" i="1"/>
  <c r="S169" i="1"/>
  <c r="T159" i="1"/>
  <c r="S159" i="1"/>
  <c r="T151" i="1"/>
  <c r="S151" i="1"/>
  <c r="T147" i="1"/>
  <c r="S147" i="1"/>
  <c r="T143" i="1"/>
  <c r="S143" i="1"/>
  <c r="T139" i="1"/>
  <c r="S139" i="1"/>
  <c r="T135" i="1"/>
  <c r="S135" i="1"/>
  <c r="T131" i="1"/>
  <c r="S131" i="1"/>
  <c r="S127" i="1"/>
  <c r="T127" i="1"/>
  <c r="S123" i="1"/>
  <c r="T123" i="1"/>
  <c r="S119" i="1"/>
  <c r="T119" i="1"/>
  <c r="S113" i="1"/>
  <c r="T113" i="1"/>
  <c r="BA471" i="1"/>
  <c r="T471" i="1"/>
  <c r="BA465" i="1"/>
  <c r="T465" i="1"/>
  <c r="BA458" i="1"/>
  <c r="T458" i="1"/>
  <c r="BA328" i="1"/>
  <c r="T328" i="1"/>
  <c r="BA321" i="1"/>
  <c r="T321" i="1"/>
  <c r="BA316" i="1"/>
  <c r="T316" i="1"/>
  <c r="BA309" i="1"/>
  <c r="T309" i="1"/>
  <c r="BA291" i="1"/>
  <c r="T291" i="1"/>
  <c r="BA278" i="1"/>
  <c r="T278" i="1"/>
  <c r="BA268" i="1"/>
  <c r="BA260" i="1"/>
  <c r="BA252" i="1"/>
  <c r="BA241" i="1"/>
  <c r="BA233" i="1"/>
  <c r="BA214" i="1"/>
  <c r="BA204" i="1"/>
  <c r="BA196" i="1"/>
  <c r="BA188" i="1"/>
  <c r="BA180" i="1"/>
  <c r="BA172" i="1"/>
  <c r="BA164" i="1"/>
  <c r="BA150" i="1"/>
  <c r="BA142" i="1"/>
  <c r="BA134" i="1"/>
  <c r="BA126" i="1"/>
  <c r="BA118" i="1"/>
  <c r="BA464" i="1"/>
  <c r="T464" i="1"/>
  <c r="BA327" i="1"/>
  <c r="T327" i="1"/>
  <c r="BA320" i="1"/>
  <c r="T320" i="1"/>
  <c r="BA308" i="1"/>
  <c r="T308" i="1"/>
  <c r="BA297" i="1"/>
  <c r="T297" i="1"/>
  <c r="BA290" i="1"/>
  <c r="T290" i="1"/>
  <c r="BA1932" i="1"/>
  <c r="T1932" i="1"/>
  <c r="BA277" i="1"/>
  <c r="T277" i="1"/>
  <c r="BA267" i="1"/>
  <c r="BA259" i="1"/>
  <c r="BA251" i="1"/>
  <c r="BA240" i="1"/>
  <c r="BA223" i="1"/>
  <c r="BA213" i="1"/>
  <c r="BA203" i="1"/>
  <c r="BA195" i="1"/>
  <c r="BA187" i="1"/>
  <c r="BA179" i="1"/>
  <c r="BA171" i="1"/>
  <c r="BA161" i="1"/>
  <c r="BA149" i="1"/>
  <c r="BA141" i="1"/>
  <c r="BA133" i="1"/>
  <c r="BA125" i="1"/>
  <c r="BA115" i="1"/>
  <c r="BA470" i="1"/>
  <c r="T470" i="1"/>
  <c r="BA463" i="1"/>
  <c r="T463" i="1"/>
  <c r="BA457" i="1"/>
  <c r="T457" i="1"/>
  <c r="BA326" i="1"/>
  <c r="T326" i="1"/>
  <c r="BA319" i="1"/>
  <c r="T319" i="1"/>
  <c r="BA314" i="1"/>
  <c r="T314" i="1"/>
  <c r="BA307" i="1"/>
  <c r="T307" i="1"/>
  <c r="BA303" i="1"/>
  <c r="T303" i="1"/>
  <c r="BA296" i="1"/>
  <c r="BA285" i="1"/>
  <c r="T285" i="1"/>
  <c r="BA276" i="1"/>
  <c r="T276" i="1"/>
  <c r="BA266" i="1"/>
  <c r="BA258" i="1"/>
  <c r="BA250" i="1"/>
  <c r="BA239" i="1"/>
  <c r="BA222" i="1"/>
  <c r="BA211" i="1"/>
  <c r="BA202" i="1"/>
  <c r="BA194" i="1"/>
  <c r="BA186" i="1"/>
  <c r="BA178" i="1"/>
  <c r="BA170" i="1"/>
  <c r="BA160" i="1"/>
  <c r="BA148" i="1"/>
  <c r="BA140" i="1"/>
  <c r="BA132" i="1"/>
  <c r="BA124" i="1"/>
  <c r="BA114" i="1"/>
  <c r="BA469" i="1"/>
  <c r="T469" i="1"/>
  <c r="BA462" i="1"/>
  <c r="T462" i="1"/>
  <c r="BA456" i="1"/>
  <c r="T456" i="1"/>
  <c r="BA325" i="1"/>
  <c r="T325" i="1"/>
  <c r="BA318" i="1"/>
  <c r="T318" i="1"/>
  <c r="BA313" i="1"/>
  <c r="T313" i="1"/>
  <c r="BA304" i="1"/>
  <c r="T304" i="1"/>
  <c r="BA302" i="1"/>
  <c r="T302" i="1"/>
  <c r="BA295" i="1"/>
  <c r="BA289" i="1"/>
  <c r="T289" i="1"/>
  <c r="BA283" i="1"/>
  <c r="T283" i="1"/>
  <c r="BA275" i="1"/>
  <c r="T275" i="1"/>
  <c r="BA265" i="1"/>
  <c r="BA257" i="1"/>
  <c r="BA249" i="1"/>
  <c r="BA238" i="1"/>
  <c r="BA219" i="1"/>
  <c r="BA210" i="1"/>
  <c r="BA201" i="1"/>
  <c r="BA193" i="1"/>
  <c r="BA185" i="1"/>
  <c r="BA177" i="1"/>
  <c r="BA169" i="1"/>
  <c r="BA159" i="1"/>
  <c r="BA147" i="1"/>
  <c r="BA139" i="1"/>
  <c r="BA131" i="1"/>
  <c r="BA123" i="1"/>
  <c r="BA113" i="1"/>
  <c r="BA468" i="1"/>
  <c r="T468" i="1"/>
  <c r="BA461" i="1"/>
  <c r="T461" i="1"/>
  <c r="BA455" i="1"/>
  <c r="T455" i="1"/>
  <c r="BA324" i="1"/>
  <c r="T324" i="1"/>
  <c r="BA317" i="1"/>
  <c r="T317" i="1"/>
  <c r="BA312" i="1"/>
  <c r="T312" i="1"/>
  <c r="BA301" i="1"/>
  <c r="T301" i="1"/>
  <c r="BA288" i="1"/>
  <c r="T288" i="1"/>
  <c r="BA282" i="1"/>
  <c r="T282" i="1"/>
  <c r="BA1931" i="1"/>
  <c r="T1931" i="1"/>
  <c r="BA264" i="1"/>
  <c r="BA256" i="1"/>
  <c r="BA248" i="1"/>
  <c r="BA245" i="1"/>
  <c r="BA237" i="1"/>
  <c r="BA218" i="1"/>
  <c r="BA208" i="1"/>
  <c r="BA200" i="1"/>
  <c r="BA192" i="1"/>
  <c r="BA184" i="1"/>
  <c r="BA176" i="1"/>
  <c r="BA168" i="1"/>
  <c r="BA155" i="1"/>
  <c r="BA146" i="1"/>
  <c r="BA138" i="1"/>
  <c r="BA130" i="1"/>
  <c r="BA122" i="1"/>
  <c r="BA112" i="1"/>
  <c r="BA475" i="1"/>
  <c r="T475" i="1"/>
  <c r="BA467" i="1"/>
  <c r="T467" i="1"/>
  <c r="BA460" i="1"/>
  <c r="T460" i="1"/>
  <c r="BA454" i="1"/>
  <c r="T454" i="1"/>
  <c r="BA311" i="1"/>
  <c r="T311" i="1"/>
  <c r="BA300" i="1"/>
  <c r="T300" i="1"/>
  <c r="BA287" i="1"/>
  <c r="T287" i="1"/>
  <c r="BA281" i="1"/>
  <c r="T281" i="1"/>
  <c r="BA270" i="1"/>
  <c r="T270" i="1"/>
  <c r="BA263" i="1"/>
  <c r="BA255" i="1"/>
  <c r="BA247" i="1"/>
  <c r="BA244" i="1"/>
  <c r="BA236" i="1"/>
  <c r="BA217" i="1"/>
  <c r="BA207" i="1"/>
  <c r="BA199" i="1"/>
  <c r="BA191" i="1"/>
  <c r="BA183" i="1"/>
  <c r="BA175" i="1"/>
  <c r="BA166" i="1"/>
  <c r="BA154" i="1"/>
  <c r="BA145" i="1"/>
  <c r="BA137" i="1"/>
  <c r="BA129" i="1"/>
  <c r="BA121" i="1"/>
  <c r="BA111" i="1"/>
  <c r="BA1696" i="1"/>
  <c r="T1696" i="1"/>
  <c r="BA473" i="1"/>
  <c r="T473" i="1"/>
  <c r="BA459" i="1"/>
  <c r="T459" i="1"/>
  <c r="BA453" i="1"/>
  <c r="T453" i="1"/>
  <c r="BA323" i="1"/>
  <c r="T323" i="1"/>
  <c r="BA299" i="1"/>
  <c r="T299" i="1"/>
  <c r="BA293" i="1"/>
  <c r="T293" i="1"/>
  <c r="BA286" i="1"/>
  <c r="T286" i="1"/>
  <c r="BA280" i="1"/>
  <c r="T280" i="1"/>
  <c r="BA269" i="1"/>
  <c r="T269" i="1"/>
  <c r="BA262" i="1"/>
  <c r="BA254" i="1"/>
  <c r="BA243" i="1"/>
  <c r="BA235" i="1"/>
  <c r="BA216" i="1"/>
  <c r="BA206" i="1"/>
  <c r="BA198" i="1"/>
  <c r="BA190" i="1"/>
  <c r="BA182" i="1"/>
  <c r="BA174" i="1"/>
  <c r="BA165" i="1"/>
  <c r="BA152" i="1"/>
  <c r="BA144" i="1"/>
  <c r="BA136" i="1"/>
  <c r="BA128" i="1"/>
  <c r="BA120" i="1"/>
  <c r="BA472" i="1"/>
  <c r="T472" i="1"/>
  <c r="BA466" i="1"/>
  <c r="T466" i="1"/>
  <c r="BA329" i="1"/>
  <c r="T329" i="1"/>
  <c r="BA322" i="1"/>
  <c r="T322" i="1"/>
  <c r="BA310" i="1"/>
  <c r="T310" i="1"/>
  <c r="BA298" i="1"/>
  <c r="T298" i="1"/>
  <c r="BA292" i="1"/>
  <c r="T292" i="1"/>
  <c r="BA279" i="1"/>
  <c r="T279" i="1"/>
  <c r="BA261" i="1"/>
  <c r="BA253" i="1"/>
  <c r="BA242" i="1"/>
  <c r="BA234" i="1"/>
  <c r="BA215" i="1"/>
  <c r="BA197" i="1"/>
  <c r="BA189" i="1"/>
  <c r="BA181" i="1"/>
  <c r="BA173" i="1"/>
  <c r="BA151" i="1"/>
  <c r="BA143" i="1"/>
  <c r="BA135" i="1"/>
  <c r="BA127" i="1"/>
  <c r="BA119" i="1"/>
  <c r="BA246" i="1"/>
  <c r="S1832" i="1"/>
  <c r="AX70" i="1"/>
  <c r="AX71" i="1"/>
  <c r="AX72" i="1"/>
  <c r="AX73" i="1"/>
  <c r="AX74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S102" i="1" l="1"/>
  <c r="T102" i="1"/>
  <c r="S100" i="1"/>
  <c r="T100" i="1"/>
  <c r="S98" i="1"/>
  <c r="T98" i="1"/>
  <c r="S95" i="1"/>
  <c r="T95" i="1"/>
  <c r="S85" i="1"/>
  <c r="T85" i="1"/>
  <c r="S82" i="1"/>
  <c r="T82" i="1"/>
  <c r="S78" i="1"/>
  <c r="T78" i="1"/>
  <c r="S75" i="1"/>
  <c r="T75" i="1"/>
  <c r="S72" i="1"/>
  <c r="T72" i="1"/>
  <c r="S94" i="1"/>
  <c r="T94" i="1"/>
  <c r="S92" i="1"/>
  <c r="T92" i="1"/>
  <c r="S88" i="1"/>
  <c r="T88" i="1"/>
  <c r="S81" i="1"/>
  <c r="T81" i="1"/>
  <c r="S77" i="1"/>
  <c r="T77" i="1"/>
  <c r="S71" i="1"/>
  <c r="T71" i="1"/>
  <c r="S104" i="1"/>
  <c r="T104" i="1"/>
  <c r="S99" i="1"/>
  <c r="T99" i="1"/>
  <c r="S97" i="1"/>
  <c r="T97" i="1"/>
  <c r="S93" i="1"/>
  <c r="T93" i="1"/>
  <c r="S91" i="1"/>
  <c r="T91" i="1"/>
  <c r="S87" i="1"/>
  <c r="T87" i="1"/>
  <c r="S84" i="1"/>
  <c r="T84" i="1"/>
  <c r="S80" i="1"/>
  <c r="T80" i="1"/>
  <c r="S76" i="1"/>
  <c r="T76" i="1"/>
  <c r="S74" i="1"/>
  <c r="T74" i="1"/>
  <c r="S70" i="1"/>
  <c r="T70" i="1"/>
  <c r="S105" i="1"/>
  <c r="T105" i="1"/>
  <c r="S103" i="1"/>
  <c r="T103" i="1"/>
  <c r="S101" i="1"/>
  <c r="T101" i="1"/>
  <c r="S96" i="1"/>
  <c r="T96" i="1"/>
  <c r="S90" i="1"/>
  <c r="T90" i="1"/>
  <c r="S86" i="1"/>
  <c r="T86" i="1"/>
  <c r="S83" i="1"/>
  <c r="T83" i="1"/>
  <c r="S79" i="1"/>
  <c r="T79" i="1"/>
  <c r="S73" i="1"/>
  <c r="T73" i="1"/>
  <c r="BA105" i="1"/>
  <c r="BA101" i="1"/>
  <c r="BA99" i="1"/>
  <c r="BA95" i="1"/>
  <c r="BA88" i="1"/>
  <c r="BA81" i="1"/>
  <c r="BA79" i="1"/>
  <c r="BA71" i="1"/>
  <c r="BA104" i="1"/>
  <c r="BA97" i="1"/>
  <c r="BA94" i="1"/>
  <c r="BA92" i="1"/>
  <c r="BA87" i="1"/>
  <c r="BA78" i="1"/>
  <c r="BA74" i="1"/>
  <c r="BA70" i="1"/>
  <c r="BA103" i="1"/>
  <c r="BA98" i="1"/>
  <c r="BA96" i="1"/>
  <c r="BA91" i="1"/>
  <c r="BA89" i="1"/>
  <c r="BA86" i="1"/>
  <c r="BA84" i="1"/>
  <c r="BA83" i="1"/>
  <c r="BA77" i="1"/>
  <c r="BA75" i="1"/>
  <c r="BA73" i="1"/>
  <c r="BA102" i="1"/>
  <c r="BA100" i="1"/>
  <c r="BA93" i="1"/>
  <c r="BA90" i="1"/>
  <c r="BA85" i="1"/>
  <c r="BA82" i="1"/>
  <c r="BA80" i="1"/>
  <c r="BA76" i="1"/>
  <c r="BA72" i="1"/>
  <c r="AF1696" i="1" l="1"/>
  <c r="S1696" i="1"/>
  <c r="Q1696" i="1"/>
  <c r="N1696" i="1"/>
  <c r="AF1506" i="1"/>
  <c r="N1506" i="1"/>
  <c r="S1506" i="1"/>
  <c r="BA1506" i="1" l="1"/>
  <c r="AF1726" i="1" l="1"/>
  <c r="AF1727" i="1"/>
  <c r="AF1717" i="1"/>
  <c r="AF1725" i="1"/>
  <c r="AF1724" i="1"/>
  <c r="AF1744" i="1"/>
  <c r="AF1749" i="1"/>
  <c r="AF1750" i="1"/>
  <c r="AF1751" i="1"/>
  <c r="BA1726" i="1"/>
  <c r="N1726" i="1"/>
  <c r="N1727" i="1"/>
  <c r="N1717" i="1"/>
  <c r="N1725" i="1"/>
  <c r="N1724" i="1"/>
  <c r="N1744" i="1"/>
  <c r="N1749" i="1"/>
  <c r="N1750" i="1"/>
  <c r="N1751" i="1"/>
  <c r="Q1726" i="1"/>
  <c r="Q1727" i="1"/>
  <c r="S1727" i="1"/>
  <c r="Q1717" i="1"/>
  <c r="S1717" i="1"/>
  <c r="Q1725" i="1"/>
  <c r="S1725" i="1"/>
  <c r="Q1724" i="1"/>
  <c r="Q1744" i="1"/>
  <c r="S1744" i="1"/>
  <c r="Q1749" i="1"/>
  <c r="S1749" i="1"/>
  <c r="Q1750" i="1"/>
  <c r="Q1751" i="1"/>
  <c r="Q1718" i="1"/>
  <c r="S1724" i="1" l="1"/>
  <c r="BA1744" i="1"/>
  <c r="BA1725" i="1"/>
  <c r="BA1751" i="1"/>
  <c r="BA1717" i="1"/>
  <c r="BA1750" i="1"/>
  <c r="BA1727" i="1"/>
  <c r="BA1749" i="1"/>
  <c r="BA1724" i="1"/>
  <c r="S1751" i="1"/>
  <c r="S1750" i="1"/>
  <c r="S1726" i="1"/>
  <c r="AF1496" i="1" l="1"/>
  <c r="AF1497" i="1"/>
  <c r="S1497" i="1"/>
  <c r="N1496" i="1"/>
  <c r="N1497" i="1"/>
  <c r="BA1497" i="1" l="1"/>
  <c r="BA1496" i="1"/>
  <c r="S1496" i="1"/>
  <c r="AX22" i="1" l="1"/>
  <c r="AF22" i="1"/>
  <c r="K22" i="1"/>
  <c r="S22" i="1" l="1"/>
  <c r="T22" i="1"/>
  <c r="BA22" i="1"/>
  <c r="BA1783" i="1" l="1"/>
  <c r="AF1509" i="1" l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BA1509" i="1"/>
  <c r="BA1510" i="1"/>
  <c r="BA1511" i="1"/>
  <c r="BA1512" i="1"/>
  <c r="BA1514" i="1"/>
  <c r="BA1516" i="1"/>
  <c r="BA1517" i="1"/>
  <c r="BA1518" i="1"/>
  <c r="BA1520" i="1"/>
  <c r="BA1522" i="1"/>
  <c r="BA1523" i="1"/>
  <c r="BA1524" i="1"/>
  <c r="BA1526" i="1"/>
  <c r="BA1527" i="1"/>
  <c r="BA1528" i="1"/>
  <c r="BA1529" i="1"/>
  <c r="BA1531" i="1"/>
  <c r="BA1532" i="1"/>
  <c r="BA1533" i="1"/>
  <c r="BA1535" i="1"/>
  <c r="BA1536" i="1"/>
  <c r="BA1537" i="1"/>
  <c r="BA1539" i="1"/>
  <c r="BA1540" i="1"/>
  <c r="BA1542" i="1"/>
  <c r="BA1543" i="1"/>
  <c r="BA1544" i="1"/>
  <c r="BA1547" i="1"/>
  <c r="BA1548" i="1"/>
  <c r="BA1550" i="1"/>
  <c r="BA1551" i="1"/>
  <c r="BA1553" i="1"/>
  <c r="BA1555" i="1"/>
  <c r="BA1556" i="1"/>
  <c r="BA1557" i="1"/>
  <c r="BA1558" i="1"/>
  <c r="BA1559" i="1"/>
  <c r="BA1560" i="1"/>
  <c r="BA1561" i="1"/>
  <c r="BA1563" i="1"/>
  <c r="BA1564" i="1"/>
  <c r="BA1566" i="1"/>
  <c r="BA1567" i="1"/>
  <c r="BA1569" i="1"/>
  <c r="BA1570" i="1"/>
  <c r="BA1571" i="1"/>
  <c r="BA1573" i="1"/>
  <c r="BA1575" i="1"/>
  <c r="BA1576" i="1"/>
  <c r="BA1578" i="1"/>
  <c r="BA1579" i="1"/>
  <c r="BA1581" i="1"/>
  <c r="BA1583" i="1"/>
  <c r="BA1585" i="1"/>
  <c r="BA1586" i="1"/>
  <c r="BA1587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10" i="1"/>
  <c r="BA1616" i="1"/>
  <c r="S1677" i="1" l="1"/>
  <c r="BA1677" i="1"/>
  <c r="S1670" i="1"/>
  <c r="BA1670" i="1"/>
  <c r="S1661" i="1"/>
  <c r="BA1661" i="1"/>
  <c r="S1654" i="1"/>
  <c r="BA1654" i="1"/>
  <c r="S1647" i="1"/>
  <c r="BA1647" i="1"/>
  <c r="S1640" i="1"/>
  <c r="BA1640" i="1"/>
  <c r="BA1676" i="1"/>
  <c r="BA1675" i="1"/>
  <c r="BA1662" i="1"/>
  <c r="BA1660" i="1"/>
  <c r="BA1651" i="1"/>
  <c r="BA1649" i="1"/>
  <c r="BA1646" i="1"/>
  <c r="BA1643" i="1"/>
  <c r="BA1639" i="1"/>
  <c r="BA1636" i="1"/>
  <c r="BA1632" i="1"/>
  <c r="BA1629" i="1"/>
  <c r="BA1625" i="1"/>
  <c r="BA1615" i="1"/>
  <c r="BA1608" i="1"/>
  <c r="BA1606" i="1"/>
  <c r="BA1604" i="1"/>
  <c r="BA1588" i="1"/>
  <c r="BA1584" i="1"/>
  <c r="BA1582" i="1"/>
  <c r="BA1580" i="1"/>
  <c r="BA1577" i="1"/>
  <c r="BA1574" i="1"/>
  <c r="BA1572" i="1"/>
  <c r="BA1568" i="1"/>
  <c r="BA1565" i="1"/>
  <c r="BA1562" i="1"/>
  <c r="BA1554" i="1"/>
  <c r="BA1552" i="1"/>
  <c r="BA1549" i="1"/>
  <c r="BA1546" i="1"/>
  <c r="BA1545" i="1"/>
  <c r="BA1541" i="1"/>
  <c r="BA1538" i="1"/>
  <c r="BA1534" i="1"/>
  <c r="BA1530" i="1"/>
  <c r="BA1525" i="1"/>
  <c r="BA1521" i="1"/>
  <c r="BA1519" i="1"/>
  <c r="BA1515" i="1"/>
  <c r="BA1513" i="1"/>
  <c r="S1672" i="1"/>
  <c r="BA1672" i="1"/>
  <c r="S1667" i="1"/>
  <c r="BA1667" i="1"/>
  <c r="S1626" i="1"/>
  <c r="BA1626" i="1"/>
  <c r="S1674" i="1"/>
  <c r="BA1674" i="1"/>
  <c r="S1668" i="1"/>
  <c r="BA1668" i="1"/>
  <c r="S1666" i="1"/>
  <c r="BA1666" i="1"/>
  <c r="S1664" i="1"/>
  <c r="BA1664" i="1"/>
  <c r="S1659" i="1"/>
  <c r="BA1659" i="1"/>
  <c r="S1655" i="1"/>
  <c r="BA1655" i="1"/>
  <c r="S1642" i="1"/>
  <c r="BA1642" i="1"/>
  <c r="S1638" i="1"/>
  <c r="BA1638" i="1"/>
  <c r="S1635" i="1"/>
  <c r="BA1635" i="1"/>
  <c r="S1631" i="1"/>
  <c r="BA1631" i="1"/>
  <c r="S1628" i="1"/>
  <c r="BA1628" i="1"/>
  <c r="S1624" i="1"/>
  <c r="BA1624" i="1"/>
  <c r="S1622" i="1"/>
  <c r="BA1622" i="1"/>
  <c r="S1620" i="1"/>
  <c r="BA1620" i="1"/>
  <c r="S1618" i="1"/>
  <c r="BA1618" i="1"/>
  <c r="S1614" i="1"/>
  <c r="BA1614" i="1"/>
  <c r="S1612" i="1"/>
  <c r="BA1612" i="1"/>
  <c r="S1609" i="1"/>
  <c r="BA1609" i="1"/>
  <c r="S1605" i="1"/>
  <c r="BA1605" i="1"/>
  <c r="S1603" i="1"/>
  <c r="BA1603" i="1"/>
  <c r="S1657" i="1"/>
  <c r="BA1657" i="1"/>
  <c r="S1652" i="1"/>
  <c r="BA1652" i="1"/>
  <c r="S1644" i="1"/>
  <c r="BA1644" i="1"/>
  <c r="S1633" i="1"/>
  <c r="BA1633" i="1"/>
  <c r="S1671" i="1"/>
  <c r="BA1671" i="1"/>
  <c r="S1673" i="1"/>
  <c r="BA1673" i="1"/>
  <c r="S1669" i="1"/>
  <c r="BA1669" i="1"/>
  <c r="S1665" i="1"/>
  <c r="BA1665" i="1"/>
  <c r="S1663" i="1"/>
  <c r="BA1663" i="1"/>
  <c r="S1658" i="1"/>
  <c r="BA1658" i="1"/>
  <c r="S1656" i="1"/>
  <c r="BA1656" i="1"/>
  <c r="S1653" i="1"/>
  <c r="BA1653" i="1"/>
  <c r="S1650" i="1"/>
  <c r="BA1650" i="1"/>
  <c r="S1648" i="1"/>
  <c r="BA1648" i="1"/>
  <c r="S1645" i="1"/>
  <c r="BA1645" i="1"/>
  <c r="S1641" i="1"/>
  <c r="BA1641" i="1"/>
  <c r="S1637" i="1"/>
  <c r="BA1637" i="1"/>
  <c r="S1634" i="1"/>
  <c r="BA1634" i="1"/>
  <c r="S1630" i="1"/>
  <c r="BA1630" i="1"/>
  <c r="S1627" i="1"/>
  <c r="BA1627" i="1"/>
  <c r="S1623" i="1"/>
  <c r="BA1623" i="1"/>
  <c r="S1621" i="1"/>
  <c r="BA1621" i="1"/>
  <c r="S1619" i="1"/>
  <c r="BA1619" i="1"/>
  <c r="S1617" i="1"/>
  <c r="BA1617" i="1"/>
  <c r="S1613" i="1"/>
  <c r="BA1613" i="1"/>
  <c r="S1611" i="1"/>
  <c r="BA1611" i="1"/>
  <c r="S1607" i="1"/>
  <c r="BA1607" i="1"/>
  <c r="S1632" i="1"/>
  <c r="S1584" i="1"/>
  <c r="S1565" i="1"/>
  <c r="S1549" i="1"/>
  <c r="S1646" i="1"/>
  <c r="S1675" i="1"/>
  <c r="S1643" i="1"/>
  <c r="S1629" i="1"/>
  <c r="S1608" i="1"/>
  <c r="S1582" i="1"/>
  <c r="S1545" i="1"/>
  <c r="S1662" i="1"/>
  <c r="S1649" i="1"/>
  <c r="S1639" i="1"/>
  <c r="S1625" i="1"/>
  <c r="S1615" i="1"/>
  <c r="S1606" i="1"/>
  <c r="S1577" i="1"/>
  <c r="S1554" i="1"/>
  <c r="S1541" i="1"/>
  <c r="S1521" i="1"/>
  <c r="S1676" i="1"/>
  <c r="S1660" i="1"/>
  <c r="S1651" i="1"/>
  <c r="S1636" i="1"/>
  <c r="S1604" i="1"/>
  <c r="S1572" i="1"/>
  <c r="S1515" i="1"/>
  <c r="S1602" i="1"/>
  <c r="S1598" i="1"/>
  <c r="S1596" i="1"/>
  <c r="S1594" i="1"/>
  <c r="S1585" i="1"/>
  <c r="S1583" i="1"/>
  <c r="S1581" i="1"/>
  <c r="S1569" i="1"/>
  <c r="S1566" i="1"/>
  <c r="S1563" i="1"/>
  <c r="S1560" i="1"/>
  <c r="S1558" i="1"/>
  <c r="S1555" i="1"/>
  <c r="S1553" i="1"/>
  <c r="S1551" i="1"/>
  <c r="S1547" i="1"/>
  <c r="S1543" i="1"/>
  <c r="S1539" i="1"/>
  <c r="S1537" i="1"/>
  <c r="S1531" i="1"/>
  <c r="S1528" i="1"/>
  <c r="S1526" i="1"/>
  <c r="S1522" i="1"/>
  <c r="S1516" i="1"/>
  <c r="S1510" i="1"/>
  <c r="S1616" i="1"/>
  <c r="S1610" i="1"/>
  <c r="S1591" i="1"/>
  <c r="S1601" i="1"/>
  <c r="S1599" i="1"/>
  <c r="S1593" i="1"/>
  <c r="S1587" i="1"/>
  <c r="S1579" i="1"/>
  <c r="S1576" i="1"/>
  <c r="S1571" i="1"/>
  <c r="S1564" i="1"/>
  <c r="S1561" i="1"/>
  <c r="S1559" i="1"/>
  <c r="S1557" i="1"/>
  <c r="S1550" i="1"/>
  <c r="S1536" i="1"/>
  <c r="S1533" i="1"/>
  <c r="S1529" i="1"/>
  <c r="S1527" i="1"/>
  <c r="S1524" i="1"/>
  <c r="S1518" i="1"/>
  <c r="S1514" i="1"/>
  <c r="S1512" i="1"/>
  <c r="S1588" i="1"/>
  <c r="S1580" i="1"/>
  <c r="S1574" i="1"/>
  <c r="S1568" i="1"/>
  <c r="S1562" i="1"/>
  <c r="S1552" i="1"/>
  <c r="S1546" i="1"/>
  <c r="S1538" i="1"/>
  <c r="S1534" i="1"/>
  <c r="S1530" i="1"/>
  <c r="S1525" i="1"/>
  <c r="S1519" i="1"/>
  <c r="S1513" i="1"/>
  <c r="S1600" i="1"/>
  <c r="S1597" i="1"/>
  <c r="S1595" i="1"/>
  <c r="S1592" i="1"/>
  <c r="S1590" i="1"/>
  <c r="S1589" i="1"/>
  <c r="S1586" i="1"/>
  <c r="S1578" i="1"/>
  <c r="S1575" i="1"/>
  <c r="S1573" i="1"/>
  <c r="S1570" i="1"/>
  <c r="S1567" i="1"/>
  <c r="S1556" i="1"/>
  <c r="S1548" i="1"/>
  <c r="S1544" i="1"/>
  <c r="S1542" i="1"/>
  <c r="S1540" i="1"/>
  <c r="S1535" i="1"/>
  <c r="S1532" i="1"/>
  <c r="S1523" i="1"/>
  <c r="S1520" i="1"/>
  <c r="S1517" i="1"/>
  <c r="S1511" i="1"/>
  <c r="S1509" i="1"/>
  <c r="S307" i="1" l="1"/>
  <c r="AF4" i="1" l="1"/>
  <c r="AF7" i="1"/>
  <c r="AF9" i="1"/>
  <c r="AF10" i="1"/>
  <c r="AF1928" i="1"/>
  <c r="AF111" i="1"/>
  <c r="AF112" i="1"/>
  <c r="AF113" i="1"/>
  <c r="AF114" i="1"/>
  <c r="AF115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4" i="1"/>
  <c r="AF155" i="1"/>
  <c r="AF159" i="1"/>
  <c r="AF160" i="1"/>
  <c r="AF161" i="1"/>
  <c r="AF164" i="1"/>
  <c r="AF165" i="1"/>
  <c r="AF166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6" i="1"/>
  <c r="AF207" i="1"/>
  <c r="AF208" i="1"/>
  <c r="AF210" i="1"/>
  <c r="AF211" i="1"/>
  <c r="AF213" i="1"/>
  <c r="AF214" i="1"/>
  <c r="AF215" i="1"/>
  <c r="AF216" i="1"/>
  <c r="AF217" i="1"/>
  <c r="AF218" i="1"/>
  <c r="AF219" i="1"/>
  <c r="AF222" i="1"/>
  <c r="AF223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1931" i="1"/>
  <c r="AF275" i="1"/>
  <c r="AF276" i="1"/>
  <c r="AF277" i="1"/>
  <c r="AF278" i="1"/>
  <c r="AF279" i="1"/>
  <c r="AF280" i="1"/>
  <c r="AF281" i="1"/>
  <c r="AF282" i="1"/>
  <c r="AF283" i="1"/>
  <c r="AF285" i="1"/>
  <c r="AF1932" i="1"/>
  <c r="AF1933" i="1"/>
  <c r="AF286" i="1"/>
  <c r="AF287" i="1"/>
  <c r="AF288" i="1"/>
  <c r="AF289" i="1"/>
  <c r="AF290" i="1"/>
  <c r="AF291" i="1"/>
  <c r="AF292" i="1"/>
  <c r="AF293" i="1"/>
  <c r="AF295" i="1"/>
  <c r="AF296" i="1"/>
  <c r="AF297" i="1"/>
  <c r="AF298" i="1"/>
  <c r="AF299" i="1"/>
  <c r="AF300" i="1"/>
  <c r="AF301" i="1"/>
  <c r="AF302" i="1"/>
  <c r="AF303" i="1"/>
  <c r="AF304" i="1"/>
  <c r="AF309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5" i="1"/>
  <c r="AF1489" i="1"/>
  <c r="AF1491" i="1"/>
  <c r="AF1492" i="1"/>
  <c r="AF1493" i="1"/>
  <c r="AF1498" i="1"/>
  <c r="AF1494" i="1"/>
  <c r="AF1501" i="1"/>
  <c r="AF1502" i="1"/>
  <c r="AF2025" i="1"/>
  <c r="AF2026" i="1"/>
  <c r="AF2028" i="1"/>
  <c r="AF1507" i="1"/>
  <c r="AF1508" i="1"/>
  <c r="AF1680" i="1"/>
  <c r="AF1683" i="1"/>
  <c r="AF1682" i="1"/>
  <c r="AF1686" i="1"/>
  <c r="AF1685" i="1"/>
  <c r="AF1679" i="1"/>
  <c r="AF1684" i="1"/>
  <c r="AF1687" i="1"/>
  <c r="AF1688" i="1"/>
  <c r="AF1689" i="1"/>
  <c r="AF1690" i="1"/>
  <c r="AF1693" i="1"/>
  <c r="AF1678" i="1"/>
  <c r="AF1691" i="1"/>
  <c r="AF1692" i="1"/>
  <c r="AF1694" i="1"/>
  <c r="AF1695" i="1"/>
  <c r="AF1697" i="1"/>
  <c r="AF1698" i="1"/>
  <c r="AF1699" i="1"/>
  <c r="AF1752" i="1"/>
  <c r="AF1753" i="1"/>
  <c r="AF1754" i="1"/>
  <c r="AF1775" i="1"/>
  <c r="AF1776" i="1"/>
  <c r="AF1706" i="1"/>
  <c r="AF1708" i="1"/>
  <c r="AF1710" i="1"/>
  <c r="AF1711" i="1"/>
  <c r="AF1712" i="1"/>
  <c r="AF1713" i="1"/>
  <c r="AF1714" i="1"/>
  <c r="AF1715" i="1"/>
  <c r="AF1716" i="1"/>
  <c r="AF1718" i="1"/>
  <c r="AF1719" i="1"/>
  <c r="AF1723" i="1"/>
  <c r="AF1728" i="1"/>
  <c r="AF1729" i="1"/>
  <c r="AF1730" i="1"/>
  <c r="AF1731" i="1"/>
  <c r="AF1732" i="1"/>
  <c r="AF1733" i="1"/>
  <c r="AF1735" i="1"/>
  <c r="AF1736" i="1"/>
  <c r="AF1737" i="1"/>
  <c r="AF1738" i="1"/>
  <c r="AF1739" i="1"/>
  <c r="AF1742" i="1"/>
  <c r="AF1740" i="1"/>
  <c r="AF1741" i="1"/>
  <c r="AF1743" i="1"/>
  <c r="AF1745" i="1"/>
  <c r="AF1746" i="1"/>
  <c r="AF1747" i="1"/>
  <c r="AF1748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9" i="1"/>
  <c r="AF1810" i="1"/>
  <c r="AF1811" i="1"/>
  <c r="AF1812" i="1"/>
  <c r="AF1813" i="1"/>
  <c r="AF1814" i="1"/>
  <c r="AF1815" i="1"/>
  <c r="AF1816" i="1"/>
  <c r="AF2029" i="1"/>
  <c r="AF2030" i="1"/>
  <c r="AF1821" i="1"/>
  <c r="AF1822" i="1"/>
  <c r="AF1823" i="1"/>
  <c r="AF1824" i="1"/>
  <c r="AF1825" i="1"/>
  <c r="AF1826" i="1"/>
  <c r="AF1827" i="1"/>
  <c r="AF1828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S1783" i="1"/>
  <c r="S326" i="1" l="1"/>
  <c r="AX4" i="1"/>
  <c r="AX7" i="1"/>
  <c r="AX9" i="1"/>
  <c r="AX10" i="1"/>
  <c r="AX1928" i="1"/>
  <c r="Q1507" i="1"/>
  <c r="Q1508" i="1"/>
  <c r="Q1680" i="1"/>
  <c r="Q1683" i="1"/>
  <c r="Q1682" i="1"/>
  <c r="Q1686" i="1"/>
  <c r="Q1685" i="1"/>
  <c r="Q1679" i="1"/>
  <c r="Q1684" i="1"/>
  <c r="Q1687" i="1"/>
  <c r="Q1688" i="1"/>
  <c r="Q1689" i="1"/>
  <c r="Q1690" i="1"/>
  <c r="Q1693" i="1"/>
  <c r="Q1678" i="1"/>
  <c r="Q1691" i="1"/>
  <c r="Q1692" i="1"/>
  <c r="Q1694" i="1"/>
  <c r="Q1695" i="1"/>
  <c r="Q1697" i="1"/>
  <c r="Q1698" i="1"/>
  <c r="Q1699" i="1"/>
  <c r="Q1752" i="1"/>
  <c r="Q1753" i="1"/>
  <c r="Q1754" i="1"/>
  <c r="Q1775" i="1"/>
  <c r="Q1776" i="1"/>
  <c r="Q1706" i="1"/>
  <c r="Q1708" i="1"/>
  <c r="Q1710" i="1"/>
  <c r="Q1711" i="1"/>
  <c r="Q1712" i="1"/>
  <c r="Q1713" i="1"/>
  <c r="Q1714" i="1"/>
  <c r="Q1715" i="1"/>
  <c r="Q1716" i="1"/>
  <c r="Q1719" i="1"/>
  <c r="Q1723" i="1"/>
  <c r="Q1728" i="1"/>
  <c r="Q1729" i="1"/>
  <c r="Q1730" i="1"/>
  <c r="Q1731" i="1"/>
  <c r="Q1732" i="1"/>
  <c r="Q1733" i="1"/>
  <c r="Q1735" i="1"/>
  <c r="Q1736" i="1"/>
  <c r="Q1737" i="1"/>
  <c r="Q1738" i="1"/>
  <c r="Q1739" i="1"/>
  <c r="Q1742" i="1"/>
  <c r="Q1740" i="1"/>
  <c r="Q1741" i="1"/>
  <c r="Q1743" i="1"/>
  <c r="Q1745" i="1"/>
  <c r="Q1746" i="1"/>
  <c r="Q1747" i="1"/>
  <c r="Q1748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9" i="1"/>
  <c r="Q1810" i="1"/>
  <c r="Q1811" i="1"/>
  <c r="Q1812" i="1"/>
  <c r="Q1813" i="1"/>
  <c r="Q1814" i="1"/>
  <c r="Q1815" i="1"/>
  <c r="Q1816" i="1"/>
  <c r="Q2029" i="1"/>
  <c r="Q2030" i="1"/>
  <c r="Q1821" i="1"/>
  <c r="Q1822" i="1"/>
  <c r="Q1823" i="1"/>
  <c r="Q1824" i="1"/>
  <c r="Q1825" i="1"/>
  <c r="Q1826" i="1"/>
  <c r="Q1827" i="1"/>
  <c r="Q1828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N4" i="1"/>
  <c r="N1489" i="1"/>
  <c r="N1491" i="1"/>
  <c r="N1492" i="1"/>
  <c r="N1493" i="1"/>
  <c r="N1498" i="1"/>
  <c r="N1494" i="1"/>
  <c r="N1501" i="1"/>
  <c r="N1502" i="1"/>
  <c r="N2025" i="1"/>
  <c r="N2026" i="1"/>
  <c r="N2028" i="1"/>
  <c r="N1507" i="1"/>
  <c r="N1508" i="1"/>
  <c r="N1680" i="1"/>
  <c r="N1683" i="1"/>
  <c r="N1682" i="1"/>
  <c r="N1686" i="1"/>
  <c r="N1685" i="1"/>
  <c r="N1679" i="1"/>
  <c r="N1684" i="1"/>
  <c r="N1687" i="1"/>
  <c r="N1688" i="1"/>
  <c r="N1689" i="1"/>
  <c r="N1690" i="1"/>
  <c r="N1693" i="1"/>
  <c r="N1678" i="1"/>
  <c r="N1691" i="1"/>
  <c r="N1692" i="1"/>
  <c r="N1694" i="1"/>
  <c r="N1695" i="1"/>
  <c r="N1697" i="1"/>
  <c r="N1698" i="1"/>
  <c r="N1699" i="1"/>
  <c r="N1752" i="1"/>
  <c r="N1753" i="1"/>
  <c r="N1754" i="1"/>
  <c r="N1775" i="1"/>
  <c r="N1776" i="1"/>
  <c r="N1706" i="1"/>
  <c r="N1708" i="1"/>
  <c r="N1710" i="1"/>
  <c r="N1711" i="1"/>
  <c r="N1712" i="1"/>
  <c r="N1713" i="1"/>
  <c r="N1714" i="1"/>
  <c r="N1715" i="1"/>
  <c r="N1716" i="1"/>
  <c r="N1718" i="1"/>
  <c r="N1719" i="1"/>
  <c r="N1723" i="1"/>
  <c r="N1728" i="1"/>
  <c r="N1729" i="1"/>
  <c r="N1730" i="1"/>
  <c r="N1731" i="1"/>
  <c r="N1732" i="1"/>
  <c r="N1733" i="1"/>
  <c r="N1735" i="1"/>
  <c r="N1736" i="1"/>
  <c r="N1737" i="1"/>
  <c r="N1738" i="1"/>
  <c r="N1739" i="1"/>
  <c r="N1742" i="1"/>
  <c r="N1740" i="1"/>
  <c r="N1741" i="1"/>
  <c r="N1743" i="1"/>
  <c r="N1745" i="1"/>
  <c r="N1746" i="1"/>
  <c r="N1747" i="1"/>
  <c r="N1748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9" i="1"/>
  <c r="N1810" i="1"/>
  <c r="N1811" i="1"/>
  <c r="N1812" i="1"/>
  <c r="N1813" i="1"/>
  <c r="N1814" i="1"/>
  <c r="N1815" i="1"/>
  <c r="N1816" i="1"/>
  <c r="N2029" i="1"/>
  <c r="N2030" i="1"/>
  <c r="N1821" i="1"/>
  <c r="N1822" i="1"/>
  <c r="N1823" i="1"/>
  <c r="N1824" i="1"/>
  <c r="N1825" i="1"/>
  <c r="N1826" i="1"/>
  <c r="N1827" i="1"/>
  <c r="N1828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A4" i="1"/>
  <c r="B4" i="1"/>
  <c r="BA1876" i="1"/>
  <c r="BA1875" i="1"/>
  <c r="BA1874" i="1"/>
  <c r="BA1873" i="1"/>
  <c r="BA1872" i="1"/>
  <c r="BA1871" i="1"/>
  <c r="BA1870" i="1"/>
  <c r="BA1869" i="1"/>
  <c r="BA1868" i="1"/>
  <c r="BA1867" i="1"/>
  <c r="BA1866" i="1"/>
  <c r="BA1865" i="1"/>
  <c r="BA1864" i="1"/>
  <c r="BA1863" i="1"/>
  <c r="BA1862" i="1"/>
  <c r="BA1861" i="1"/>
  <c r="BA1860" i="1"/>
  <c r="BA1859" i="1"/>
  <c r="BA1858" i="1"/>
  <c r="BA1857" i="1"/>
  <c r="BA1856" i="1"/>
  <c r="BA1855" i="1"/>
  <c r="BA1854" i="1"/>
  <c r="BA1853" i="1"/>
  <c r="BA1848" i="1"/>
  <c r="BA1847" i="1"/>
  <c r="BA1846" i="1"/>
  <c r="BA1845" i="1"/>
  <c r="BA1844" i="1"/>
  <c r="BA1843" i="1"/>
  <c r="BA1842" i="1"/>
  <c r="BA1841" i="1"/>
  <c r="BA1840" i="1"/>
  <c r="BA1839" i="1"/>
  <c r="BA1838" i="1"/>
  <c r="BA1837" i="1"/>
  <c r="BA1836" i="1"/>
  <c r="BA1835" i="1"/>
  <c r="BA1834" i="1"/>
  <c r="BA1833" i="1"/>
  <c r="BA1832" i="1"/>
  <c r="BA1828" i="1"/>
  <c r="BA1827" i="1"/>
  <c r="BA1826" i="1"/>
  <c r="BA1825" i="1"/>
  <c r="BA1824" i="1"/>
  <c r="BA1823" i="1"/>
  <c r="BA1822" i="1"/>
  <c r="BA1821" i="1"/>
  <c r="BA2030" i="1"/>
  <c r="BA2029" i="1"/>
  <c r="BA1816" i="1"/>
  <c r="BA1815" i="1"/>
  <c r="BA1814" i="1"/>
  <c r="BA1813" i="1"/>
  <c r="BA1812" i="1"/>
  <c r="BA1811" i="1"/>
  <c r="BA1810" i="1"/>
  <c r="BA1809" i="1"/>
  <c r="BA1804" i="1"/>
  <c r="BA1803" i="1"/>
  <c r="BA1802" i="1"/>
  <c r="BA1801" i="1"/>
  <c r="BA1800" i="1"/>
  <c r="BA1799" i="1"/>
  <c r="BA1798" i="1"/>
  <c r="BA1797" i="1"/>
  <c r="BA1796" i="1"/>
  <c r="BA1795" i="1"/>
  <c r="BA1794" i="1"/>
  <c r="BA1793" i="1"/>
  <c r="BA1792" i="1"/>
  <c r="BA1791" i="1"/>
  <c r="BA1790" i="1"/>
  <c r="BA1789" i="1"/>
  <c r="BA1788" i="1"/>
  <c r="BA1787" i="1"/>
  <c r="BA1786" i="1"/>
  <c r="BA1785" i="1"/>
  <c r="BA1784" i="1"/>
  <c r="BA1748" i="1"/>
  <c r="BA1747" i="1"/>
  <c r="BA1746" i="1"/>
  <c r="BA1745" i="1"/>
  <c r="BA1743" i="1"/>
  <c r="BA1741" i="1"/>
  <c r="BA1740" i="1"/>
  <c r="BA1742" i="1"/>
  <c r="BA1739" i="1"/>
  <c r="BA1738" i="1"/>
  <c r="BA1737" i="1"/>
  <c r="BA1736" i="1"/>
  <c r="BA1735" i="1"/>
  <c r="BA1733" i="1"/>
  <c r="BA1732" i="1"/>
  <c r="BA1731" i="1"/>
  <c r="BA1730" i="1"/>
  <c r="BA1729" i="1"/>
  <c r="BA1728" i="1"/>
  <c r="BA1723" i="1"/>
  <c r="BA1719" i="1"/>
  <c r="BA1716" i="1"/>
  <c r="BA1715" i="1"/>
  <c r="BA1714" i="1"/>
  <c r="BA1713" i="1"/>
  <c r="BA1712" i="1"/>
  <c r="BA1711" i="1"/>
  <c r="BA1710" i="1"/>
  <c r="BA1708" i="1"/>
  <c r="BA1706" i="1"/>
  <c r="BA1776" i="1"/>
  <c r="BA1775" i="1"/>
  <c r="BA1754" i="1"/>
  <c r="BA1753" i="1"/>
  <c r="BA1752" i="1"/>
  <c r="BA1699" i="1"/>
  <c r="BA1698" i="1"/>
  <c r="BA1697" i="1"/>
  <c r="BA1695" i="1"/>
  <c r="BA1694" i="1"/>
  <c r="BA1692" i="1"/>
  <c r="BA1691" i="1"/>
  <c r="BA1678" i="1"/>
  <c r="BA1693" i="1"/>
  <c r="BA1690" i="1"/>
  <c r="BA1689" i="1"/>
  <c r="BA1688" i="1"/>
  <c r="BA1687" i="1"/>
  <c r="BA1684" i="1"/>
  <c r="BA1679" i="1"/>
  <c r="BA1685" i="1"/>
  <c r="BA1686" i="1"/>
  <c r="BA1682" i="1"/>
  <c r="BA1683" i="1"/>
  <c r="BA1680" i="1"/>
  <c r="BA1508" i="1"/>
  <c r="BA1507" i="1"/>
  <c r="BA2028" i="1"/>
  <c r="BA2026" i="1"/>
  <c r="BA2025" i="1"/>
  <c r="BA1502" i="1"/>
  <c r="BA1501" i="1"/>
  <c r="BA1494" i="1"/>
  <c r="BA1498" i="1"/>
  <c r="BA1493" i="1"/>
  <c r="BA1492" i="1"/>
  <c r="BA1491" i="1"/>
  <c r="BA1489" i="1"/>
  <c r="K1928" i="1"/>
  <c r="K10" i="1"/>
  <c r="K9" i="1"/>
  <c r="K7" i="1"/>
  <c r="K4" i="1"/>
  <c r="BA4" i="1" s="1"/>
  <c r="S10" i="1" l="1"/>
  <c r="T10" i="1"/>
  <c r="S1928" i="1"/>
  <c r="T1928" i="1"/>
  <c r="S7" i="1"/>
  <c r="T7" i="1"/>
  <c r="S9" i="1"/>
  <c r="T9" i="1"/>
  <c r="BA7" i="1"/>
  <c r="BA9" i="1"/>
  <c r="BA10" i="1"/>
  <c r="BA1928" i="1"/>
  <c r="BA1718" i="1"/>
  <c r="S1718" i="1"/>
  <c r="S4" i="1"/>
  <c r="T4" i="1"/>
  <c r="S1932" i="1"/>
  <c r="S456" i="1"/>
  <c r="S473" i="1"/>
  <c r="S280" i="1"/>
  <c r="S287" i="1"/>
  <c r="S298" i="1"/>
  <c r="S316" i="1"/>
  <c r="S328" i="1"/>
  <c r="S461" i="1"/>
  <c r="S1492" i="1"/>
  <c r="S1689" i="1"/>
  <c r="S1699" i="1"/>
  <c r="S1710" i="1"/>
  <c r="S282" i="1"/>
  <c r="S288" i="1"/>
  <c r="S300" i="1"/>
  <c r="S311" i="1"/>
  <c r="S324" i="1"/>
  <c r="S463" i="1"/>
  <c r="S470" i="1"/>
  <c r="S310" i="1"/>
  <c r="S1682" i="1"/>
  <c r="S1753" i="1"/>
  <c r="S1719" i="1"/>
  <c r="S1723" i="1"/>
  <c r="S1731" i="1"/>
  <c r="S1739" i="1"/>
  <c r="S1748" i="1"/>
  <c r="S1785" i="1"/>
  <c r="S1794" i="1"/>
  <c r="S1798" i="1"/>
  <c r="S1802" i="1"/>
  <c r="S1804" i="1"/>
  <c r="S1811" i="1"/>
  <c r="S1815" i="1"/>
  <c r="S2029" i="1"/>
  <c r="S1833" i="1"/>
  <c r="S1848" i="1"/>
  <c r="S1854" i="1"/>
  <c r="S1873" i="1"/>
  <c r="S275" i="1"/>
  <c r="S283" i="1"/>
  <c r="S289" i="1"/>
  <c r="S301" i="1"/>
  <c r="S318" i="1"/>
  <c r="S454" i="1"/>
  <c r="S458" i="1"/>
  <c r="S464" i="1"/>
  <c r="S1931" i="1"/>
  <c r="S293" i="1"/>
  <c r="S323" i="1"/>
  <c r="S468" i="1"/>
  <c r="S1507" i="1"/>
  <c r="S1691" i="1"/>
  <c r="S1706" i="1"/>
  <c r="S1716" i="1"/>
  <c r="S1736" i="1"/>
  <c r="S1743" i="1"/>
  <c r="S1788" i="1"/>
  <c r="S1791" i="1"/>
  <c r="S1810" i="1"/>
  <c r="S1813" i="1"/>
  <c r="S1826" i="1"/>
  <c r="S1836" i="1"/>
  <c r="S1844" i="1"/>
  <c r="S1858" i="1"/>
  <c r="S1865" i="1"/>
  <c r="S1870" i="1"/>
  <c r="S1875" i="1"/>
  <c r="S312" i="1"/>
  <c r="S325" i="1"/>
  <c r="S465" i="1"/>
  <c r="S1840" i="1"/>
  <c r="S319" i="1"/>
  <c r="S471" i="1"/>
  <c r="S276" i="1"/>
  <c r="S302" i="1"/>
  <c r="S455" i="1"/>
  <c r="S279" i="1"/>
  <c r="S285" i="1"/>
  <c r="S292" i="1"/>
  <c r="S309" i="1"/>
  <c r="S315" i="1"/>
  <c r="S322" i="1"/>
  <c r="S460" i="1"/>
  <c r="S467" i="1"/>
  <c r="S1491" i="1"/>
  <c r="S1494" i="1"/>
  <c r="S1683" i="1"/>
  <c r="S1688" i="1"/>
  <c r="S1695" i="1"/>
  <c r="S1698" i="1"/>
  <c r="S1752" i="1"/>
  <c r="S1714" i="1"/>
  <c r="S1738" i="1"/>
  <c r="S1747" i="1"/>
  <c r="S1784" i="1"/>
  <c r="S1814" i="1"/>
  <c r="S1822" i="1"/>
  <c r="S1839" i="1"/>
  <c r="S1847" i="1"/>
  <c r="S1853" i="1"/>
  <c r="S1861" i="1"/>
  <c r="S281" i="1"/>
  <c r="S1933" i="1"/>
  <c r="S299" i="1"/>
  <c r="S317" i="1"/>
  <c r="S329" i="1"/>
  <c r="S453" i="1"/>
  <c r="S457" i="1"/>
  <c r="S462" i="1"/>
  <c r="S469" i="1"/>
  <c r="S475" i="1"/>
  <c r="S1493" i="1"/>
  <c r="S2025" i="1"/>
  <c r="S1686" i="1"/>
  <c r="S1690" i="1"/>
  <c r="S1754" i="1"/>
  <c r="S1728" i="1"/>
  <c r="S1732" i="1"/>
  <c r="S1742" i="1"/>
  <c r="S1786" i="1"/>
  <c r="S1795" i="1"/>
  <c r="S1799" i="1"/>
  <c r="S1812" i="1"/>
  <c r="S1816" i="1"/>
  <c r="S2030" i="1"/>
  <c r="S1823" i="1"/>
  <c r="S1834" i="1"/>
  <c r="S1841" i="1"/>
  <c r="S1855" i="1"/>
  <c r="S1862" i="1"/>
  <c r="S1868" i="1"/>
  <c r="S1498" i="1"/>
  <c r="S2026" i="1"/>
  <c r="S1685" i="1"/>
  <c r="S1693" i="1"/>
  <c r="S1775" i="1"/>
  <c r="S1715" i="1"/>
  <c r="S1729" i="1"/>
  <c r="S1733" i="1"/>
  <c r="S1740" i="1"/>
  <c r="S1796" i="1"/>
  <c r="S1800" i="1"/>
  <c r="S1809" i="1"/>
  <c r="S1824" i="1"/>
  <c r="S1842" i="1"/>
  <c r="S1856" i="1"/>
  <c r="S1863" i="1"/>
  <c r="S1869" i="1"/>
  <c r="S2028" i="1"/>
  <c r="S1679" i="1"/>
  <c r="S1678" i="1"/>
  <c r="S1776" i="1"/>
  <c r="S1711" i="1"/>
  <c r="S1730" i="1"/>
  <c r="S1735" i="1"/>
  <c r="S1741" i="1"/>
  <c r="S1787" i="1"/>
  <c r="S1790" i="1"/>
  <c r="S1825" i="1"/>
  <c r="S1835" i="1"/>
  <c r="S1843" i="1"/>
  <c r="S1857" i="1"/>
  <c r="S1864" i="1"/>
  <c r="S1874" i="1"/>
  <c r="S269" i="1"/>
  <c r="S277" i="1"/>
  <c r="S290" i="1"/>
  <c r="S303" i="1"/>
  <c r="S313" i="1"/>
  <c r="S320" i="1"/>
  <c r="S459" i="1"/>
  <c r="S466" i="1"/>
  <c r="S1501" i="1"/>
  <c r="S1508" i="1"/>
  <c r="S1684" i="1"/>
  <c r="S1692" i="1"/>
  <c r="S1708" i="1"/>
  <c r="S1712" i="1"/>
  <c r="S1737" i="1"/>
  <c r="S1745" i="1"/>
  <c r="S1792" i="1"/>
  <c r="S1797" i="1"/>
  <c r="S1803" i="1"/>
  <c r="S1827" i="1"/>
  <c r="S1837" i="1"/>
  <c r="S1845" i="1"/>
  <c r="S1859" i="1"/>
  <c r="S1866" i="1"/>
  <c r="S1871" i="1"/>
  <c r="S270" i="1"/>
  <c r="S278" i="1"/>
  <c r="S286" i="1"/>
  <c r="S291" i="1"/>
  <c r="S297" i="1"/>
  <c r="S304" i="1"/>
  <c r="S308" i="1"/>
  <c r="S314" i="1"/>
  <c r="S321" i="1"/>
  <c r="S327" i="1"/>
  <c r="S472" i="1"/>
  <c r="S1489" i="1"/>
  <c r="S1502" i="1"/>
  <c r="S1680" i="1"/>
  <c r="S1687" i="1"/>
  <c r="S1694" i="1"/>
  <c r="S1697" i="1"/>
  <c r="S1713" i="1"/>
  <c r="S1746" i="1"/>
  <c r="S1789" i="1"/>
  <c r="S1793" i="1"/>
  <c r="S1801" i="1"/>
  <c r="S1821" i="1"/>
  <c r="S1828" i="1"/>
  <c r="S1838" i="1"/>
  <c r="S1846" i="1"/>
  <c r="S1860" i="1"/>
  <c r="S1867" i="1"/>
  <c r="S1872" i="1"/>
  <c r="S1876" i="1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2" i="5"/>
  <c r="AT3" i="3" l="1"/>
  <c r="AT4" i="3"/>
  <c r="AT5" i="3"/>
  <c r="AT6" i="3"/>
  <c r="AT7" i="3"/>
  <c r="AT8" i="3"/>
  <c r="AT9" i="3"/>
  <c r="AT10" i="3"/>
  <c r="AT11" i="3"/>
  <c r="AT2" i="3"/>
  <c r="N3" i="3" l="1"/>
  <c r="N4" i="3"/>
  <c r="N5" i="3"/>
  <c r="N6" i="3"/>
  <c r="N7" i="3"/>
  <c r="N8" i="3"/>
  <c r="N9" i="3"/>
  <c r="N10" i="3"/>
  <c r="N11" i="3"/>
  <c r="N2" i="3"/>
  <c r="K3" i="3"/>
  <c r="K4" i="3"/>
  <c r="K5" i="3"/>
  <c r="K6" i="3"/>
  <c r="K7" i="3"/>
  <c r="K8" i="3"/>
  <c r="K9" i="3"/>
  <c r="K10" i="3"/>
  <c r="K11" i="3"/>
  <c r="K2" i="3"/>
  <c r="AB11" i="3" l="1"/>
  <c r="O11" i="3"/>
  <c r="H11" i="3"/>
  <c r="Q11" i="3" s="1"/>
  <c r="AB10" i="3"/>
  <c r="O10" i="3"/>
  <c r="H10" i="3"/>
  <c r="AW10" i="3" s="1"/>
  <c r="AB9" i="3"/>
  <c r="O9" i="3"/>
  <c r="H9" i="3"/>
  <c r="Q9" i="3" s="1"/>
  <c r="AB8" i="3"/>
  <c r="O8" i="3"/>
  <c r="H8" i="3"/>
  <c r="AW8" i="3" s="1"/>
  <c r="AB7" i="3"/>
  <c r="O7" i="3"/>
  <c r="H7" i="3"/>
  <c r="Q7" i="3" s="1"/>
  <c r="AB6" i="3"/>
  <c r="O6" i="3"/>
  <c r="H6" i="3"/>
  <c r="AW6" i="3" s="1"/>
  <c r="AB5" i="3"/>
  <c r="O5" i="3"/>
  <c r="H5" i="3"/>
  <c r="Q5" i="3" s="1"/>
  <c r="AB4" i="3"/>
  <c r="O4" i="3"/>
  <c r="H4" i="3"/>
  <c r="AW4" i="3" s="1"/>
  <c r="AB3" i="3"/>
  <c r="O3" i="3"/>
  <c r="H3" i="3"/>
  <c r="Q3" i="3" s="1"/>
  <c r="AB2" i="3"/>
  <c r="O2" i="3"/>
  <c r="H2" i="3"/>
  <c r="AW2" i="3" s="1"/>
  <c r="P7" i="3" l="1"/>
  <c r="P5" i="3"/>
  <c r="P11" i="3"/>
  <c r="P3" i="3"/>
  <c r="P9" i="3"/>
  <c r="P6" i="3"/>
  <c r="P2" i="3"/>
  <c r="P4" i="3"/>
  <c r="P8" i="3"/>
  <c r="P10" i="3"/>
  <c r="Q2" i="3"/>
  <c r="AW3" i="3"/>
  <c r="Q4" i="3"/>
  <c r="AW5" i="3"/>
  <c r="Q6" i="3"/>
  <c r="AW7" i="3"/>
  <c r="Q8" i="3"/>
  <c r="AW9" i="3"/>
  <c r="Q10" i="3"/>
  <c r="AW11" i="3"/>
</calcChain>
</file>

<file path=xl/comments1.xml><?xml version="1.0" encoding="utf-8"?>
<comments xmlns="http://schemas.openxmlformats.org/spreadsheetml/2006/main">
  <authors>
    <author>HP</author>
    <author>User</author>
    <author>PCR</author>
    <author>USER</author>
  </authors>
  <commentList>
    <comment ref="Z143" authorId="0" shapeId="0">
      <text>
        <r>
          <rPr>
            <b/>
            <sz val="9"/>
            <color indexed="81"/>
            <rFont val="Tahoma"/>
            <family val="2"/>
          </rPr>
          <t>Se deja el disco duro del equipo para la tranferencia de información. Equipo presenta problemas de energía.</t>
        </r>
      </text>
    </comment>
    <comment ref="T660" authorId="1" shapeId="0">
      <text>
        <r>
          <rPr>
            <b/>
            <sz val="9"/>
            <color indexed="81"/>
            <rFont val="Tahoma"/>
            <family val="2"/>
          </rPr>
          <t xml:space="preserve">ALQUILER EMPIEZA EN CUANTO INICE FUNCIONES
</t>
        </r>
      </text>
    </comment>
    <comment ref="Z863" authorId="0" shapeId="0">
      <text>
        <r>
          <rPr>
            <b/>
            <sz val="9"/>
            <color indexed="81"/>
            <rFont val="Tahoma"/>
            <family val="2"/>
          </rPr>
          <t>falta facturar el equipo desde el 23-04 al 15-05</t>
        </r>
      </text>
    </comment>
    <comment ref="U916" authorId="2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17" authorId="2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34" authorId="2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722" authorId="0" shapeId="0">
      <text>
        <r>
          <rPr>
            <b/>
            <sz val="9"/>
            <color indexed="81"/>
            <rFont val="Tahoma"/>
            <family val="2"/>
          </rPr>
          <t>Se entregó con observaciones</t>
        </r>
      </text>
    </comment>
    <comment ref="Z1816" authorId="3" shapeId="0">
      <text>
        <r>
          <rPr>
            <b/>
            <sz val="9"/>
            <color indexed="81"/>
            <rFont val="Tahoma"/>
            <family val="2"/>
          </rPr>
          <t>REPORTADA ROBADA</t>
        </r>
      </text>
    </comment>
  </commentList>
</comments>
</file>

<file path=xl/comments2.xml><?xml version="1.0" encoding="utf-8"?>
<comments xmlns="http://schemas.openxmlformats.org/spreadsheetml/2006/main">
  <authors>
    <author>PCR</author>
  </authors>
  <commentList>
    <comment ref="F258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59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3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4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5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6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7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8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<sst xmlns="http://schemas.openxmlformats.org/spreadsheetml/2006/main" count="32284" uniqueCount="5250">
  <si>
    <t>CLIENTE</t>
  </si>
  <si>
    <t>Factura</t>
  </si>
  <si>
    <t>N° orden</t>
  </si>
  <si>
    <t xml:space="preserve">Días vecidos </t>
  </si>
  <si>
    <t>Monto$</t>
  </si>
  <si>
    <t>MontoS/</t>
  </si>
  <si>
    <t>Total $</t>
  </si>
  <si>
    <t>Pendiente Facturar $</t>
  </si>
  <si>
    <t>N° de facturas pendientes</t>
  </si>
  <si>
    <t>Descripción</t>
  </si>
  <si>
    <t>N° Guia</t>
  </si>
  <si>
    <t>Fecha traslado</t>
  </si>
  <si>
    <t>Código CPU o laptop</t>
  </si>
  <si>
    <t>Código original</t>
  </si>
  <si>
    <t>Código monitor / impresora</t>
  </si>
  <si>
    <t>Equipos pendientes de devolución por cambio</t>
  </si>
  <si>
    <t xml:space="preserve">equipos con solicitud de recojo  </t>
  </si>
  <si>
    <t>Fecha de solicitud / recojo</t>
  </si>
  <si>
    <t>Fecha de corte de alquiler</t>
  </si>
  <si>
    <t>Días de atraso en recojo</t>
  </si>
  <si>
    <t>Factura pendiente</t>
  </si>
  <si>
    <t>Motivo por el que no se recoje</t>
  </si>
  <si>
    <t>Contrato N°</t>
  </si>
  <si>
    <t>Cuota</t>
  </si>
  <si>
    <t>periodo</t>
  </si>
  <si>
    <t>Fin de contrato</t>
  </si>
  <si>
    <t>Cantidad</t>
  </si>
  <si>
    <t>Facturado</t>
  </si>
  <si>
    <t>Generación</t>
  </si>
  <si>
    <t xml:space="preserve">Windows </t>
  </si>
  <si>
    <t>Office</t>
  </si>
  <si>
    <t>Mac OS</t>
  </si>
  <si>
    <t>Proveedor</t>
  </si>
  <si>
    <t>Obra</t>
  </si>
  <si>
    <t>KAM</t>
  </si>
  <si>
    <t>Equipo devuelto</t>
  </si>
  <si>
    <t>Observaciones</t>
  </si>
  <si>
    <t>Respuesta</t>
  </si>
  <si>
    <t>Casos</t>
  </si>
  <si>
    <t>TECNO FAST S.A.C.</t>
  </si>
  <si>
    <t>OC 240553</t>
  </si>
  <si>
    <t xml:space="preserve">LAPTOP CORE I5/8GB/2TB HDD/SIN LICENCIAS </t>
  </si>
  <si>
    <t>001-8466</t>
  </si>
  <si>
    <t>X MES</t>
  </si>
  <si>
    <t>SI</t>
  </si>
  <si>
    <t>Sin licencias</t>
  </si>
  <si>
    <t>ISABEL</t>
  </si>
  <si>
    <t>Cliente</t>
  </si>
  <si>
    <t>El equipo tiene retraso desde el 29-02</t>
  </si>
  <si>
    <t>HP 250G7 CI5 8GEN/8GB/1TB HDD/15.6''/SIN LICENCIAS</t>
  </si>
  <si>
    <t>0001-012402</t>
  </si>
  <si>
    <t>NO</t>
  </si>
  <si>
    <t xml:space="preserve">LAPTOP CORE I5/8GB/1TB HDD SIN LICENCIAS </t>
  </si>
  <si>
    <t>001-11786</t>
  </si>
  <si>
    <t xml:space="preserve">LAPTOP CORE I5/8GB/500GB HDD/SIN LICENCIAS </t>
  </si>
  <si>
    <t>001-7692</t>
  </si>
  <si>
    <t xml:space="preserve">X MES </t>
  </si>
  <si>
    <t>LAPTOP CORE I5/4GB/500GB WIN10 PRO LICENCIADO OFFICE 2016 H&amp;B LICENCIADO</t>
  </si>
  <si>
    <t>001-7389</t>
  </si>
  <si>
    <t>Sí</t>
  </si>
  <si>
    <t>No</t>
  </si>
  <si>
    <t xml:space="preserve">Suspención de alquiler </t>
  </si>
  <si>
    <t xml:space="preserve">Windows 10 pro </t>
  </si>
  <si>
    <t>Office 2016 H&amp;B</t>
  </si>
  <si>
    <t>LAPTOP CORE I5/8GB/1TB HDD SIN LICENCIAS</t>
  </si>
  <si>
    <t>001-7900</t>
  </si>
  <si>
    <t>Estado</t>
  </si>
  <si>
    <t>Fecha</t>
  </si>
  <si>
    <t>Tipo</t>
  </si>
  <si>
    <t>Artículo</t>
  </si>
  <si>
    <t>F. Ini Alquiler</t>
  </si>
  <si>
    <t>F. Fin Alquiler</t>
  </si>
  <si>
    <t>Razón Social</t>
  </si>
  <si>
    <t>Nº O/C</t>
  </si>
  <si>
    <t>Nº Doc Ref</t>
  </si>
  <si>
    <t>Nº Doc</t>
  </si>
  <si>
    <t>Total S/</t>
  </si>
  <si>
    <t>Total US$</t>
  </si>
  <si>
    <t>T/C</t>
  </si>
  <si>
    <t>Venta S/</t>
  </si>
  <si>
    <t>Costo S/</t>
  </si>
  <si>
    <t>Costo US$</t>
  </si>
  <si>
    <t>Costo total soles sin igv</t>
  </si>
  <si>
    <t>Utilidad S/</t>
  </si>
  <si>
    <t>Utilidad US$</t>
  </si>
  <si>
    <t>Utilidad total soles sin igv</t>
  </si>
  <si>
    <t>Vendedor</t>
  </si>
  <si>
    <t>Zona</t>
  </si>
  <si>
    <t>RENOVACION</t>
  </si>
  <si>
    <t>PCR-LAP0414</t>
  </si>
  <si>
    <t>LAPTOP HP 240 G5/ CI5/GEN6/4 GB/1 TB HDD/14´´</t>
  </si>
  <si>
    <t>20329545459</t>
  </si>
  <si>
    <t>MANPOWER PROFESSIONAL SERVICES S.A.</t>
  </si>
  <si>
    <t>PC-MPR2005-00489</t>
  </si>
  <si>
    <t/>
  </si>
  <si>
    <t>MARGIE BAZAN DIOSES</t>
  </si>
  <si>
    <t>0000</t>
  </si>
  <si>
    <t>Zona sin definir</t>
  </si>
  <si>
    <t>LAPTOP HP 240 G6/ CI5/GEN7/4 GB/1 TB HDD/14´´</t>
  </si>
  <si>
    <t>LAPTOP HP 240 G6/ CI5/GEN7/4 GB/1 TB HDD/14''</t>
  </si>
  <si>
    <t>LAPTOP HP 240G6 CI5/ GEN.8/ 8GB/ 1TB HDD/ 14´´</t>
  </si>
  <si>
    <t>LAPTOP HP 240G6/ CI5/GEN.7/14´´/4 GB/1 TB HDD</t>
  </si>
  <si>
    <t>20537253097</t>
  </si>
  <si>
    <t>MEDIOS MILENIUM PERU S.A.C</t>
  </si>
  <si>
    <t>20519147247</t>
  </si>
  <si>
    <t>BUMERAN.COM PERU S.A.C</t>
  </si>
  <si>
    <t>20514007714</t>
  </si>
  <si>
    <t>BATERIAS ALFA SOCIEDAD ANONIMA</t>
  </si>
  <si>
    <t>Fecha inicio Plazo Alquiler</t>
  </si>
  <si>
    <t>Fecha vencimiento Plazo Alquiler</t>
  </si>
  <si>
    <t>Fecha inicio Factura</t>
  </si>
  <si>
    <t>Fecha vencimiento Factura</t>
  </si>
  <si>
    <t>F001-00004906</t>
  </si>
  <si>
    <t>PCR-LAP0421</t>
  </si>
  <si>
    <t>PCR-LAP0416</t>
  </si>
  <si>
    <t>PCR-LAP0423</t>
  </si>
  <si>
    <t>PCR-LAP0422</t>
  </si>
  <si>
    <t>PCR-LAP0418</t>
  </si>
  <si>
    <t>PCR-LAP0417</t>
  </si>
  <si>
    <t>PCR-LAP0415</t>
  </si>
  <si>
    <t>PCR-LAP0419</t>
  </si>
  <si>
    <t>PCR-LAP0420</t>
  </si>
  <si>
    <t>F001-00004907</t>
  </si>
  <si>
    <t>F001-00004910</t>
  </si>
  <si>
    <t>F001-00004911</t>
  </si>
  <si>
    <t>F001-00004912</t>
  </si>
  <si>
    <t>F001-00004913</t>
  </si>
  <si>
    <t>F001-00004914</t>
  </si>
  <si>
    <t>F001-00004915</t>
  </si>
  <si>
    <t>F001-00004916</t>
  </si>
  <si>
    <t>F001-00004917</t>
  </si>
  <si>
    <t>F001-00004918</t>
  </si>
  <si>
    <t>F001-00004919</t>
  </si>
  <si>
    <t>F001-00004920</t>
  </si>
  <si>
    <t>CONCATENACIÓN LAPTOP ACTUAL</t>
  </si>
  <si>
    <t>CONCATENACIÓN LAPTOP ANTERIOR</t>
  </si>
  <si>
    <t>Monto$ SISGECO</t>
  </si>
  <si>
    <t>MontoS/ SISGECO</t>
  </si>
  <si>
    <t>Diferencia</t>
  </si>
  <si>
    <t>Ubicación Inventario</t>
  </si>
  <si>
    <t>Verificación Ubicación</t>
  </si>
  <si>
    <t>Pendiente Recoger</t>
  </si>
  <si>
    <t>Posible Errores</t>
  </si>
  <si>
    <t>Laptop HP 240 G5 Ci5 6ta Gen / 8GB DDR4 / 1TB HDD / Pantalla 14"</t>
  </si>
  <si>
    <t>si</t>
  </si>
  <si>
    <t>MARGIE</t>
  </si>
  <si>
    <t>No se encuentra el producto</t>
  </si>
  <si>
    <t>3G OFFICE PERU S.A.C.</t>
  </si>
  <si>
    <t>PCR-LAP1353</t>
  </si>
  <si>
    <t>ACEA PERU S.A.C. - (HCI CONSTRUCCION Y SERVICIOS)</t>
  </si>
  <si>
    <t>6 MESES</t>
  </si>
  <si>
    <t>Windows 10 pro</t>
  </si>
  <si>
    <t>CPU COREI7 /7GEN/16GB/1TB HDD/VIDEO 3 GB/MONITOR28"/LICENCIADO</t>
  </si>
  <si>
    <t xml:space="preserve">x mes </t>
  </si>
  <si>
    <t>PCR-CPU0273</t>
  </si>
  <si>
    <t>PCR-MTR0407</t>
  </si>
  <si>
    <t>ACRES INVESTMENTS PERU S.A</t>
  </si>
  <si>
    <t>OC 06 OC 05 OC 02</t>
  </si>
  <si>
    <t>LAPTOP CORE I5/12GB/1TB HDD CON LICENCIAS</t>
  </si>
  <si>
    <t>001-11558</t>
  </si>
  <si>
    <t>MOR-LAP19101006</t>
  </si>
  <si>
    <t>Windows 10 OEM</t>
  </si>
  <si>
    <t>LAPTOP CORE I5/16GB/240 GB SSD /2TB HDD CON LICENCIAS</t>
  </si>
  <si>
    <t>001-11067</t>
  </si>
  <si>
    <t>PCR-LAP19101003</t>
  </si>
  <si>
    <t>ADECCO CONSULTING S.A.</t>
  </si>
  <si>
    <t>OC01-ADE-00018889</t>
  </si>
  <si>
    <t>LAPTOP LENOVO THINKPAD T490 CI5/GEN 8/8GB RAM/512SSD/14''.</t>
  </si>
  <si>
    <t>001-12248</t>
  </si>
  <si>
    <t>PCR-LAP20032002</t>
  </si>
  <si>
    <t>Laptop dell Inspiron 3593 Ci7 1065G7/16GB/256GB SSD/1TB HDD/15.6"/2GB Video</t>
  </si>
  <si>
    <t>001-12889</t>
  </si>
  <si>
    <t>PCR-LAP20041001</t>
  </si>
  <si>
    <t>Apple iMac Ci5 3.1GHz / 16GB RAM / 1TB HDD / Pantalla 27"</t>
  </si>
  <si>
    <t>001-12249</t>
  </si>
  <si>
    <t>PCR-MAC20035001</t>
  </si>
  <si>
    <t>MAC MOJAVE</t>
  </si>
  <si>
    <t>sin licencias</t>
  </si>
  <si>
    <t>ALICORP S.A.A</t>
  </si>
  <si>
    <t>PCR-LAP1071</t>
  </si>
  <si>
    <t>PCR-LAP1508</t>
  </si>
  <si>
    <t>Laptop Dell Latitude 3400 Ci5 8va/8GB/1TB HDD/14"</t>
  </si>
  <si>
    <t>AMERICA BROKERS</t>
  </si>
  <si>
    <t>001-12352</t>
  </si>
  <si>
    <t>PCR-LAP0366</t>
  </si>
  <si>
    <t>SIN LICENCIAS</t>
  </si>
  <si>
    <t>PCR-LAP0371</t>
  </si>
  <si>
    <t>PCR-LAP0229</t>
  </si>
  <si>
    <t>0001-012324</t>
  </si>
  <si>
    <t>PCR-LAP0363</t>
  </si>
  <si>
    <t>PCR-LAP0360</t>
  </si>
  <si>
    <t>ANTALIS PERU SA</t>
  </si>
  <si>
    <t>1904TK050325</t>
  </si>
  <si>
    <t>1904TK050327</t>
  </si>
  <si>
    <t>1904TK050329</t>
  </si>
  <si>
    <t>LAPTOP CORE I5/8GB/1TB HDD LICENCIADO</t>
  </si>
  <si>
    <t>001-8230</t>
  </si>
  <si>
    <t>1904TK050331</t>
  </si>
  <si>
    <t>1904TK050332</t>
  </si>
  <si>
    <t>1904TK050333</t>
  </si>
  <si>
    <t>001-9451 / 11393</t>
  </si>
  <si>
    <t>1904TK050334</t>
  </si>
  <si>
    <t>1904TK050326,1904TK050337</t>
  </si>
  <si>
    <t>PCR-CON1833</t>
  </si>
  <si>
    <t>04/12</t>
  </si>
  <si>
    <t>tektronic</t>
  </si>
  <si>
    <t>CONTRATO</t>
  </si>
  <si>
    <t>LAPTOP CORE I7/12GB/1TB/2GB VIDEO</t>
  </si>
  <si>
    <t>001-7089</t>
  </si>
  <si>
    <t>1904TK050335</t>
  </si>
  <si>
    <t xml:space="preserve">7ma </t>
  </si>
  <si>
    <t xml:space="preserve"> LAPTOP CORE I7/8GB/1TB/2GB VIDEO LICENCIADO</t>
  </si>
  <si>
    <t>001-6865, 001-6861</t>
  </si>
  <si>
    <t>08/03/2018, 12/03/2018</t>
  </si>
  <si>
    <t>1904TK050336</t>
  </si>
  <si>
    <t>1904TK050338</t>
  </si>
  <si>
    <t>001-7090,001-8717,001-8977</t>
  </si>
  <si>
    <t>1904TK050339</t>
  </si>
  <si>
    <t xml:space="preserve">LAPTOP CORE I7/16GB/1TBHDD/2GB VIDEO </t>
  </si>
  <si>
    <t>001-7711</t>
  </si>
  <si>
    <t>1904TK050340</t>
  </si>
  <si>
    <t>PCR-LAP0760</t>
  </si>
  <si>
    <t>PCR-LAP0787</t>
  </si>
  <si>
    <t>Office 2010 H&amp;B</t>
  </si>
  <si>
    <t>PCR-LAP0788</t>
  </si>
  <si>
    <t>PCR-LAP0889</t>
  </si>
  <si>
    <t>office 2016 H&amp; B</t>
  </si>
  <si>
    <t>PCR-LAP1055</t>
  </si>
  <si>
    <t>Laptop HP-14BS026LA CI5 7MA GEN/8GBDDR4/1TB HDD/14''/LICENCIADO</t>
  </si>
  <si>
    <t>0001-012377</t>
  </si>
  <si>
    <t>PCR-LAP1233</t>
  </si>
  <si>
    <t>PCR-LAP19102037</t>
  </si>
  <si>
    <t>PCR-LAP19102027</t>
  </si>
  <si>
    <t>PCR-LAP19102028</t>
  </si>
  <si>
    <t>PCR-LAP19102029</t>
  </si>
  <si>
    <t>F001-00005291</t>
  </si>
  <si>
    <t>PCR-LAP19102032</t>
  </si>
  <si>
    <t>Almacén</t>
  </si>
  <si>
    <t>PCR-LAP19102033</t>
  </si>
  <si>
    <t>PCR-LAP19102034</t>
  </si>
  <si>
    <t>PCR-LAP19102035</t>
  </si>
  <si>
    <t>PCR-LAP19102036</t>
  </si>
  <si>
    <t>Laptop Dell Latitude 3490 Ci5 7ma Gen / 8GB DDR4 / 1TB HDD / Pantalla 14"</t>
  </si>
  <si>
    <t>PCR-LAP1005</t>
  </si>
  <si>
    <t>PCR-LAP19112077</t>
  </si>
  <si>
    <t>ANTUT ADVISORS</t>
  </si>
  <si>
    <t>LAPTOP CORE I5/8GB/2TB/ CON LICENCIAS</t>
  </si>
  <si>
    <t>001-10969,001-10970</t>
  </si>
  <si>
    <t>MOR-LAP19101001</t>
  </si>
  <si>
    <t>PCR-LAP1184</t>
  </si>
  <si>
    <t>MOR-LAP19101004</t>
  </si>
  <si>
    <t>MOR-LAP19101007</t>
  </si>
  <si>
    <t>MOR-LAP19101010</t>
  </si>
  <si>
    <t>LAPTOP CORE I5/8GB/1TB/ CON LICENCIAS</t>
  </si>
  <si>
    <t>001-12030</t>
  </si>
  <si>
    <t>MOR-LAP19101017</t>
  </si>
  <si>
    <t>MOR-LAP19101049</t>
  </si>
  <si>
    <t>PCR-LAP19101013</t>
  </si>
  <si>
    <t>PCR-LAP19101014</t>
  </si>
  <si>
    <t>PCR-LAP19101016</t>
  </si>
  <si>
    <t>PCR-LAP19101023</t>
  </si>
  <si>
    <t>0001-012629</t>
  </si>
  <si>
    <t>PCR-LAP20021017</t>
  </si>
  <si>
    <t>Windows 10 Pro</t>
  </si>
  <si>
    <t>0001-012628</t>
  </si>
  <si>
    <t>PCR-LAP1135</t>
  </si>
  <si>
    <t>0001-012628, 001-012914</t>
  </si>
  <si>
    <t>PCR-LAP1314</t>
  </si>
  <si>
    <t>PCR-LAP1171</t>
  </si>
  <si>
    <t>PCR-LAP19111039</t>
  </si>
  <si>
    <t>PCR-LAP19091042</t>
  </si>
  <si>
    <t>ATICO MINING CORPORATION PERU S.A.C.</t>
  </si>
  <si>
    <t>LAPTOP CORE I5/8GB/500 GB + MONITOR LG 20.5"</t>
  </si>
  <si>
    <t>001-4679</t>
  </si>
  <si>
    <t>PCR-LAP1238</t>
  </si>
  <si>
    <t>PCR-LAP 0302</t>
  </si>
  <si>
    <t xml:space="preserve">LAPTOP COREI7/16GB/1TB HDD /128GB SSD M.2/6GB VIDEO sin LICENCIA </t>
  </si>
  <si>
    <t>001-10315,001-12275</t>
  </si>
  <si>
    <t>PCR-LAP1520</t>
  </si>
  <si>
    <t>001-11456</t>
  </si>
  <si>
    <t>PCR-LAP1330</t>
  </si>
  <si>
    <t>MOR-LAP19101025</t>
  </si>
  <si>
    <t>ATTACHMEDIA SAC</t>
  </si>
  <si>
    <t xml:space="preserve">LAPTOP COREI7/16GB/1TB HDD /256GB SSD M.2/2GB VIDEO CON LICENCIA </t>
  </si>
  <si>
    <t>001-10008,10009</t>
  </si>
  <si>
    <t>PCR-LAP0981</t>
  </si>
  <si>
    <t>PCR-LAP0789</t>
  </si>
  <si>
    <t>PCR-CON1830</t>
  </si>
  <si>
    <t>02/12</t>
  </si>
  <si>
    <t>1 AÑO</t>
  </si>
  <si>
    <t>PCR-LAP0984</t>
  </si>
  <si>
    <t>PCR-LAP0985</t>
  </si>
  <si>
    <t>PCR-LAP1202</t>
  </si>
  <si>
    <t>PCR-LAP1212</t>
  </si>
  <si>
    <t>PCR-LAP1260</t>
  </si>
  <si>
    <t>PCR-LAP1341</t>
  </si>
  <si>
    <t>06/12</t>
  </si>
  <si>
    <t>PCR-LAP1342</t>
  </si>
  <si>
    <t>PCR-LAP1344</t>
  </si>
  <si>
    <t>PCR-LAP1345</t>
  </si>
  <si>
    <t>PCR-LAP1346</t>
  </si>
  <si>
    <t>PCR-LAP1354</t>
  </si>
  <si>
    <t>PCR-LAP1364</t>
  </si>
  <si>
    <t xml:space="preserve">LAPTOP COREI7/16GB/1TB HDD /240GB SSD M.2/2GB VIDEO CON LICENCIA </t>
  </si>
  <si>
    <t>001-10055,10057</t>
  </si>
  <si>
    <t>PCR-LAP1365</t>
  </si>
  <si>
    <t>PCR-LAP1367</t>
  </si>
  <si>
    <t>001-9084,001-9087</t>
  </si>
  <si>
    <t>PCR-LAP1378</t>
  </si>
  <si>
    <t>PCR-LAP1532</t>
  </si>
  <si>
    <t>PCR-LAP1533</t>
  </si>
  <si>
    <t>PCR-LAP1537</t>
  </si>
  <si>
    <t>PCR-LAP1539</t>
  </si>
  <si>
    <t xml:space="preserve">LAPTOP COREI7/16GB/1TB HDD /250GB SSD M.2/4GB VIDEO CON LICENCIA </t>
  </si>
  <si>
    <t>001-10564, 10563</t>
  </si>
  <si>
    <t>PCR-LAP1540</t>
  </si>
  <si>
    <t>PCR-LAP19091066</t>
  </si>
  <si>
    <t>PCR-LAP19091068</t>
  </si>
  <si>
    <t>001-11211</t>
  </si>
  <si>
    <t>PCR-LAP19091071</t>
  </si>
  <si>
    <t>Sin Licencias</t>
  </si>
  <si>
    <t>PCR-LAP19091076</t>
  </si>
  <si>
    <t>PCR-LAP19091078</t>
  </si>
  <si>
    <t>PCR-LAP19101082</t>
  </si>
  <si>
    <t>001-11866</t>
  </si>
  <si>
    <t>PCR-LAP20014010</t>
  </si>
  <si>
    <t>PCR-LAP20014011</t>
  </si>
  <si>
    <t>PCR-LAP20014012</t>
  </si>
  <si>
    <t>PCR-LAP20014013</t>
  </si>
  <si>
    <t>PCR-LAP20014014</t>
  </si>
  <si>
    <t>001-12127</t>
  </si>
  <si>
    <t>PCR-LAP20025003</t>
  </si>
  <si>
    <t>001-12138</t>
  </si>
  <si>
    <t>PCR-LAP20025004</t>
  </si>
  <si>
    <t>PCR-LAP20025005</t>
  </si>
  <si>
    <t>PCR-LAP20025006</t>
  </si>
  <si>
    <t>PCR-LAP20025007</t>
  </si>
  <si>
    <t xml:space="preserve">Mac os Mojave </t>
  </si>
  <si>
    <t>BBVA PERU</t>
  </si>
  <si>
    <t>PCR-LAP20031051</t>
  </si>
  <si>
    <t>BIGMOND</t>
  </si>
  <si>
    <t>0001-012636</t>
  </si>
  <si>
    <t>PCR-LAP20041283</t>
  </si>
  <si>
    <t>PCR-LAP20041171</t>
  </si>
  <si>
    <t>BINNA CORPORATION S.A.C.</t>
  </si>
  <si>
    <t xml:space="preserve">LAPTOP CORE I5/8GB/500GB HDD/CABLE DE SEGURIDAD Y PATCH CORDSIN LICENCIAS </t>
  </si>
  <si>
    <t>001-9108</t>
  </si>
  <si>
    <t>MOR-LAP19101039</t>
  </si>
  <si>
    <t>PCR-LAP0359</t>
  </si>
  <si>
    <t>Laptop Lenovo B40-80 Ci5 5ta gen / 12GB DDR3L / 500GB HDD / Pantalla 14"</t>
  </si>
  <si>
    <t>001-12927</t>
  </si>
  <si>
    <t>PCR-LAP0283</t>
  </si>
  <si>
    <t>F001-00005485</t>
  </si>
  <si>
    <t>LAPTOP CORE I5/8GB/1 TB HDD + CABLE DE SEGURIDAD+PATCH CORD</t>
  </si>
  <si>
    <t>PCR-LAP0510</t>
  </si>
  <si>
    <t>LAPTOP CORE I5/8GB/1TB + CABLE DE SEGURIDAD</t>
  </si>
  <si>
    <t>001-6357</t>
  </si>
  <si>
    <t>PCR-LAP0640</t>
  </si>
  <si>
    <t>LAPTOP CORE I5/8GB/1TB HDD/ INCLUYE CABLE DE SEGURIDAD, PATCH CORD SIN LICENCIAS</t>
  </si>
  <si>
    <t>001-9351</t>
  </si>
  <si>
    <t>PCR-LAP0653</t>
  </si>
  <si>
    <t xml:space="preserve">X  MES </t>
  </si>
  <si>
    <t>LAPTOP CORE I5/8GB/500GB + CABLE DE SEGURIDAD</t>
  </si>
  <si>
    <t>001-5382, 001-5716, 001-6085</t>
  </si>
  <si>
    <t>PCR-LAP0813</t>
  </si>
  <si>
    <t>PCR-LAP0226</t>
  </si>
  <si>
    <t>001-7247</t>
  </si>
  <si>
    <t>PCR-LAP0855</t>
  </si>
  <si>
    <t>PCR-LAP0324</t>
  </si>
  <si>
    <t>001-5536</t>
  </si>
  <si>
    <t>PCR-LAP0877</t>
  </si>
  <si>
    <t>PCR-LAP 0470</t>
  </si>
  <si>
    <t>001-5942, 001-6037</t>
  </si>
  <si>
    <t>PCR-LAP0902</t>
  </si>
  <si>
    <t>PCR-LAP0518</t>
  </si>
  <si>
    <t>LAPTOP CORE I5/8GB/1TB HDD/SIN LICENCIAS</t>
  </si>
  <si>
    <t>PCR-LAP0914</t>
  </si>
  <si>
    <t>LAPTOP CORE I5/12GB/1 TB HDD + CABLE DE SEGURIDAD+PATCH CORD</t>
  </si>
  <si>
    <t>PCR-LAP1009</t>
  </si>
  <si>
    <t>Laptop HP 250 G6 Ci5 7ma Gen/12GB DDR4/1TB HDD/Pantall 15.6"</t>
  </si>
  <si>
    <t>001-12880</t>
  </si>
  <si>
    <t>PCR-LAP1081</t>
  </si>
  <si>
    <t>PCR-LAP1085</t>
  </si>
  <si>
    <t>PCR-LAP1123</t>
  </si>
  <si>
    <t>LAPTOP CORE I5/8GB/1TB + CABLE DE SEGURIDAD+PATCH CORD</t>
  </si>
  <si>
    <t>001-9138</t>
  </si>
  <si>
    <t>PCR-LAP1250</t>
  </si>
  <si>
    <t>001-9137</t>
  </si>
  <si>
    <t>PCR-LAP19101067</t>
  </si>
  <si>
    <t>PCR-LAP1239</t>
  </si>
  <si>
    <t>BODEGAS Y VIÑEDOS TABERNERO S.A.C.</t>
  </si>
  <si>
    <t xml:space="preserve">LAPTOP CORE I5/8GB/2TB HDD </t>
  </si>
  <si>
    <t>001-8639</t>
  </si>
  <si>
    <t>PCR-LAP1188</t>
  </si>
  <si>
    <t xml:space="preserve"> PCR-LAP1319</t>
  </si>
  <si>
    <t>PCR-CON1829</t>
  </si>
  <si>
    <t>07/18</t>
  </si>
  <si>
    <t>PCR-LAP1134</t>
  </si>
  <si>
    <t>F001-00005255</t>
  </si>
  <si>
    <t>LAPTOP CORE I5/16GB/256 SDD</t>
  </si>
  <si>
    <t>PCR-LAP0785</t>
  </si>
  <si>
    <t>BREXIA GOLDPLATA DEL PERU SAC</t>
  </si>
  <si>
    <t>LAPTOP CORE I7/16GB/1TB HDD/250GB M.2/LICENCIADO</t>
  </si>
  <si>
    <t>001-11284</t>
  </si>
  <si>
    <t>MOR-LAP19101029</t>
  </si>
  <si>
    <t>LAPTOP CORE I7/32GB/1TB HDD/250GB M.2/LICENCIADO</t>
  </si>
  <si>
    <t>001-11702</t>
  </si>
  <si>
    <t>PCR-LAP1366</t>
  </si>
  <si>
    <t>LAPTOP CORE I7/16GB/1TB HDD/256GB M.2/LICENCIADO</t>
  </si>
  <si>
    <t>001-9774</t>
  </si>
  <si>
    <t>PCR-LAP1454</t>
  </si>
  <si>
    <t>PCR-CON1835</t>
  </si>
  <si>
    <t>03/12</t>
  </si>
  <si>
    <t>001-9775</t>
  </si>
  <si>
    <t>PCR-LAP1455</t>
  </si>
  <si>
    <t>001-9772</t>
  </si>
  <si>
    <t>PCR-LAP1458</t>
  </si>
  <si>
    <t>2019-00289</t>
  </si>
  <si>
    <t>001-9906</t>
  </si>
  <si>
    <t>PCR-LAP1459</t>
  </si>
  <si>
    <t>PCR-LAP0941</t>
  </si>
  <si>
    <t>001-9776</t>
  </si>
  <si>
    <t>PCR-LAP1463</t>
  </si>
  <si>
    <t>001-9777</t>
  </si>
  <si>
    <t>PCR-LAP1464</t>
  </si>
  <si>
    <t>PCR-LAP1468</t>
  </si>
  <si>
    <t>001-9773</t>
  </si>
  <si>
    <t>PCR-LAP1469</t>
  </si>
  <si>
    <t>001-9778</t>
  </si>
  <si>
    <t>PCR-LAP1474</t>
  </si>
  <si>
    <t>LAPTOP CORE I7/20GB/1TB HDD/256GB M.2/LICENCIADO</t>
  </si>
  <si>
    <t>001-10618</t>
  </si>
  <si>
    <t>PCR-LAP1529</t>
  </si>
  <si>
    <t>BUMERAN.COM</t>
  </si>
  <si>
    <t>C Y J CONSTRUCTORES Y CONTRATISTAS S.A.C.</t>
  </si>
  <si>
    <t>LAPTOP CORE I7 /8GB/1TB HDD SIN LICENCIAS</t>
  </si>
  <si>
    <t>PCR-LAP0536</t>
  </si>
  <si>
    <t>JOLLA ASIA-0240</t>
  </si>
  <si>
    <t>LAPTOP CORE I7 /12GB/1TB HDD SIN LICENCIAS</t>
  </si>
  <si>
    <t>001-11641</t>
  </si>
  <si>
    <t>PCR-LAP1538</t>
  </si>
  <si>
    <t>LAPTOP CORE I5 /8GB/1TB HDD SIN LICENCIAS</t>
  </si>
  <si>
    <t>PCR-LAP1026</t>
  </si>
  <si>
    <t>LAPTOP COREI3/4GB/500GB HDD LICENCIADOS</t>
  </si>
  <si>
    <t>PCR-LAP0289</t>
  </si>
  <si>
    <t>PCR-LAP0309</t>
  </si>
  <si>
    <t>PCR-LAP0709</t>
  </si>
  <si>
    <t>PCR-LAP1056</t>
  </si>
  <si>
    <t>PCR-LAP19111046</t>
  </si>
  <si>
    <t>PCR-LAP1151</t>
  </si>
  <si>
    <t>PCR-LAP1154</t>
  </si>
  <si>
    <t>LAPTOP CORE I7/8GB/1TB HDD SIN LICENCIAS</t>
  </si>
  <si>
    <t>PCR-LAP1204</t>
  </si>
  <si>
    <t>CAM SERVICIOS DEL PERU</t>
  </si>
  <si>
    <t>LAPTOP COREI5/4GB/1TB HDD  LICENCIADOS</t>
  </si>
  <si>
    <t>PCR-LAP0332</t>
  </si>
  <si>
    <t>PCR-LAP0343</t>
  </si>
  <si>
    <t>001-9302</t>
  </si>
  <si>
    <t>PCR-LAP0440</t>
  </si>
  <si>
    <t>PCR-LAP0444</t>
  </si>
  <si>
    <t>PCR-LAP0470</t>
  </si>
  <si>
    <t>PCR-LAP0525</t>
  </si>
  <si>
    <t>PCR-LAP0529</t>
  </si>
  <si>
    <t>PCR-LAP0597</t>
  </si>
  <si>
    <t>PCR-LAP0601</t>
  </si>
  <si>
    <t>PCR-LAP0223</t>
  </si>
  <si>
    <t>PCR-LAP0643</t>
  </si>
  <si>
    <t>001-9343</t>
  </si>
  <si>
    <t>PCR-LAP0685</t>
  </si>
  <si>
    <t>001-8883 - 001-8884- 001-8887,001-9456</t>
  </si>
  <si>
    <t>PCR-LAP0717</t>
  </si>
  <si>
    <t>Office 2010 H&amp;B/Office 2016 H&amp;B/Office 2010 Standard/Office 2019 H&amp;B</t>
  </si>
  <si>
    <t>PCR-LAP0718</t>
  </si>
  <si>
    <t>PCR-LAP0723</t>
  </si>
  <si>
    <t> PCR-LAP0712</t>
  </si>
  <si>
    <t>001-8883 - 001-8884- 001-8887,001-9457</t>
  </si>
  <si>
    <t>PCR-LAP0728</t>
  </si>
  <si>
    <t>001-8883 - 001-8884- 001-8887,001-9454</t>
  </si>
  <si>
    <t>PCR-LAP0730</t>
  </si>
  <si>
    <t> PCR-LAP0715, PCR-LAP0712</t>
  </si>
  <si>
    <t>001-8883 - 001-8884- 001-8887,001-9455</t>
  </si>
  <si>
    <t>PCR-LAP0740</t>
  </si>
  <si>
    <t>PCR-LAP0741</t>
  </si>
  <si>
    <t>Windows 10 Oem</t>
  </si>
  <si>
    <t>001-11134</t>
  </si>
  <si>
    <t>PCR-LAP0806</t>
  </si>
  <si>
    <t>PCR-LAP1140</t>
  </si>
  <si>
    <t>PCR-LAP1172</t>
  </si>
  <si>
    <t>001-10708</t>
  </si>
  <si>
    <t>PCR-LAP1420</t>
  </si>
  <si>
    <t>001-10727</t>
  </si>
  <si>
    <t>PCR-LAP1437</t>
  </si>
  <si>
    <t>PCR-LAP19091044</t>
  </si>
  <si>
    <t>PCR-LAP19091046</t>
  </si>
  <si>
    <t>PCR-LAP19091048</t>
  </si>
  <si>
    <t>001-10947,10946,10948</t>
  </si>
  <si>
    <t>PCR-LAP19101009</t>
  </si>
  <si>
    <t>PCR-LAP19101021</t>
  </si>
  <si>
    <t>CAMARA DE COMERCIO E INDUSTRIA PERUANO ALEMANA</t>
  </si>
  <si>
    <t>N°  085-20</t>
  </si>
  <si>
    <t>LAPTOP CORE I7 /16 GB/1TB HDD CON LICENCIAS</t>
  </si>
  <si>
    <t>PCR-LAP1093</t>
  </si>
  <si>
    <t>PCR-LAP1291</t>
  </si>
  <si>
    <t>CAMET REAL ESTATE SERVICES S.A.C.</t>
  </si>
  <si>
    <t> Macbook Pro Retina Ci7 9na gen/16GB DDR4/512GB SSD/4GB Video/16''</t>
  </si>
  <si>
    <t>001-11969</t>
  </si>
  <si>
    <t>PCR-MAC20015004</t>
  </si>
  <si>
    <t>CARLOS GANOZA</t>
  </si>
  <si>
    <t>PCR-LAP1175</t>
  </si>
  <si>
    <t>CEIGNE KANGURITO</t>
  </si>
  <si>
    <t>PCR-LAP1088</t>
  </si>
  <si>
    <t>001-12539</t>
  </si>
  <si>
    <t>PCR-LAP1021</t>
  </si>
  <si>
    <t>001-12534</t>
  </si>
  <si>
    <t>PCR-LAP19111027</t>
  </si>
  <si>
    <t>CELERITECH SOLUTIONS S.A.C.</t>
  </si>
  <si>
    <t>001-6959</t>
  </si>
  <si>
    <t>PCR-LAP0469</t>
  </si>
  <si>
    <t>LAPTOP CORE I7/8GB/1TB  + CABLE DE SEGURIDAD WINDOWS 10 PRO LICENCIADO OFFICE 365 BUSINESS PREMIUM LICENCIADO</t>
  </si>
  <si>
    <t>001-6654, 001-6673</t>
  </si>
  <si>
    <t>PCR-LAP0580</t>
  </si>
  <si>
    <t>PCR-LAP 0564</t>
  </si>
  <si>
    <t>LAPTOP CORE I5/16GB/500GB + CABLE DE SEGURIDAD WINDOWS 7  PRO LICENCIADO OFFICE 365 BUSINESS PREMIUM LICENCIADO</t>
  </si>
  <si>
    <t>001-7416,12216</t>
  </si>
  <si>
    <t>PCR-LAP0749</t>
  </si>
  <si>
    <t>PCR-LAP0668</t>
  </si>
  <si>
    <t xml:space="preserve">Windows 7pro </t>
  </si>
  <si>
    <t>LAPTOP CORE I5/8GB/1TB/WINDOWS 10 PRO LICENCIADO</t>
  </si>
  <si>
    <t>0001-012683</t>
  </si>
  <si>
    <t>PCR-LAP1409</t>
  </si>
  <si>
    <t>CENTRO TECNOLOGICO MINERO</t>
  </si>
  <si>
    <t>L20-SER-4100172-0</t>
  </si>
  <si>
    <t>Laptop HP Probook 450 G3 Ci7 6ta Gen/16GB DDR4/500GB SSD/2GB Video/15.6"</t>
  </si>
  <si>
    <t>001-12984</t>
  </si>
  <si>
    <t>PCR-LAP0568</t>
  </si>
  <si>
    <t xml:space="preserve">CHAIN SERVICES TI S.A.C.      </t>
  </si>
  <si>
    <t>LAPTOP CORE I5/12GB/2TB HDD/SIN LICENCIAS</t>
  </si>
  <si>
    <t>001-8361</t>
  </si>
  <si>
    <t>PCR-LAP1121</t>
  </si>
  <si>
    <t>LAPTOP CORE I5/12GB/2TB SIN  LICENCIAS</t>
  </si>
  <si>
    <t>001-8362</t>
  </si>
  <si>
    <t>PCR-LAP1122</t>
  </si>
  <si>
    <t>CLASS COMPLEMENT</t>
  </si>
  <si>
    <t>COMMERCIAL REAL ESTATE SERVICES S.A.C.</t>
  </si>
  <si>
    <t>LAPTOP LENOV LEGION Y5 CI5 GEN8/16GB DDR4/512GB SDD / 15.6', lectora de dvd</t>
  </si>
  <si>
    <t>PCR-LAP20015023</t>
  </si>
  <si>
    <t>PCR-LECT20021001, 20021002</t>
  </si>
  <si>
    <t> Macbook Pro Retina Ci7 9na gen / 16GB DDR4 / 512GB SSD / 4GB Video / Pantalla 16</t>
  </si>
  <si>
    <t>PCR-MAC20015002</t>
  </si>
  <si>
    <t>PCR-MAC20015003</t>
  </si>
  <si>
    <t>COMPAÑÍA MINERA CONDESTABLE</t>
  </si>
  <si>
    <t>LAPTOP CORE I7/4GB/256 GB SSD/2GB 250 GB SSD SIN LICENCIAS</t>
  </si>
  <si>
    <t>PCR-LAP19091057</t>
  </si>
  <si>
    <t>CONDESAN</t>
  </si>
  <si>
    <t>CONSORCIO FLESAN - ICAFAL</t>
  </si>
  <si>
    <t>CFI2-0000137</t>
  </si>
  <si>
    <t>LAPTOP CORE I7/12GB/1TB HDD SIN LICENCIAS</t>
  </si>
  <si>
    <t>001-10958</t>
  </si>
  <si>
    <t>PCR-LAP0840</t>
  </si>
  <si>
    <t>CFI2-0000010</t>
  </si>
  <si>
    <t>001-9966</t>
  </si>
  <si>
    <t>PCR-LAP1356</t>
  </si>
  <si>
    <t>PCR-LAP0987</t>
  </si>
  <si>
    <t>PCR-LAP1087</t>
  </si>
  <si>
    <t xml:space="preserve">LAPTOP CORE I5/8GB/2TB HDD SIN LICENCIAS </t>
  </si>
  <si>
    <t>001-9406</t>
  </si>
  <si>
    <t>PCR-LAP1165</t>
  </si>
  <si>
    <t>CFI2-0000097</t>
  </si>
  <si>
    <t>001-11834</t>
  </si>
  <si>
    <t>PCR-LAP1264</t>
  </si>
  <si>
    <t>CFI2-0000147</t>
  </si>
  <si>
    <t>LAPTOP HP 450G5 CI7/ GEN.8/8GB DDR4/2GB VIDEO/ 15.6´´</t>
  </si>
  <si>
    <t>001-12217</t>
  </si>
  <si>
    <t>PCR-LAP1279</t>
  </si>
  <si>
    <t>PCR-LAP1375</t>
  </si>
  <si>
    <t>PCR-LAP1535</t>
  </si>
  <si>
    <t>CFI2-0000003</t>
  </si>
  <si>
    <t>LAPTOP HP 15-DA0015LA  CI7/GEN8 /12 GB /1TB HDD 15.6'</t>
  </si>
  <si>
    <t>001-11417</t>
  </si>
  <si>
    <t>PCR-LAP19091070</t>
  </si>
  <si>
    <t>PCR-LAP19091077</t>
  </si>
  <si>
    <t>001-9301</t>
  </si>
  <si>
    <t>PCR-LAP19111010</t>
  </si>
  <si>
    <t>PCR-LAP1024</t>
  </si>
  <si>
    <t>CONSORCIO HOSPITALARIO LIMA</t>
  </si>
  <si>
    <t>CONSORCIO INMAC CONTRERAS</t>
  </si>
  <si>
    <t>F001-00004360</t>
  </si>
  <si>
    <t>PCR-LAP0659</t>
  </si>
  <si>
    <t>PCR-LAP0241</t>
  </si>
  <si>
    <t>OC0193-04-2019</t>
  </si>
  <si>
    <t>001-9496</t>
  </si>
  <si>
    <t>PCR-LAP0259</t>
  </si>
  <si>
    <t>PCR-LAP0260</t>
  </si>
  <si>
    <t>PCR-LAP0320</t>
  </si>
  <si>
    <t>PCR-LAP0438</t>
  </si>
  <si>
    <t>PCR-LAP0441</t>
  </si>
  <si>
    <t>PCR-LAP0666</t>
  </si>
  <si>
    <t>PCR-LAP0678</t>
  </si>
  <si>
    <t>CONSORCIO SAN ANDRES</t>
  </si>
  <si>
    <t>LAPTOP CORE I7/12 GB/1 TB HDD CON LICENCIAS</t>
  </si>
  <si>
    <t>001-11748</t>
  </si>
  <si>
    <t>MOR-LAP19101024</t>
  </si>
  <si>
    <t>MOR-LAP19101022</t>
  </si>
  <si>
    <t>WINDOWS 10 OEM</t>
  </si>
  <si>
    <t>LAPTOP CORE I5/16GB/1TB HDD CON LICENCIAS</t>
  </si>
  <si>
    <t>001-11728</t>
  </si>
  <si>
    <t>PCR-LAP19101056</t>
  </si>
  <si>
    <t>PCR-LAP19101065</t>
  </si>
  <si>
    <t>PCR-LAP19101066</t>
  </si>
  <si>
    <t>PCR-LAP19101069</t>
  </si>
  <si>
    <t>PCR-LAP19101073</t>
  </si>
  <si>
    <t>PCR-LAP19101078</t>
  </si>
  <si>
    <t>CONSTRUCTORA KAMANQA S.A.C.</t>
  </si>
  <si>
    <t>LAPTOP CORE I7/8GB/1TB/2GB VIDEO</t>
  </si>
  <si>
    <t>001-6131, 001-7337</t>
  </si>
  <si>
    <t>MOR-LAP19101028</t>
  </si>
  <si>
    <t>PCR-LAP 1282</t>
  </si>
  <si>
    <t>Suspención de alquiler</t>
  </si>
  <si>
    <t>2020-000383</t>
  </si>
  <si>
    <t>Laptop HP 15-DA0015LA Ci7 8va Gen / 8GB RAM / 1TB HDD / 4GB Video / Pantalla 15.6"</t>
  </si>
  <si>
    <t>001-12825</t>
  </si>
  <si>
    <t>MOR-LAP0010</t>
  </si>
  <si>
    <t>Laptop HP 450 G5 Ci7 8va Gen/ 8GB DDR4/ 1TB HDD/ 2GB Vídeo/ Pantalla 15.6"</t>
  </si>
  <si>
    <t>PCR-LAP0953</t>
  </si>
  <si>
    <t>001-10405</t>
  </si>
  <si>
    <t>PCR-LAP0759</t>
  </si>
  <si>
    <t>F001-00004081</t>
  </si>
  <si>
    <t>PCR-LAP0884</t>
  </si>
  <si>
    <t>F001-00004733</t>
  </si>
  <si>
    <t>LAPTOP CORE I7/12GB/1TB HDD/4GB VIDEO SIN LICENCIAS</t>
  </si>
  <si>
    <t>PCR-LAP1036</t>
  </si>
  <si>
    <t>F001-00005021</t>
  </si>
  <si>
    <t>PCR-LAP1203</t>
  </si>
  <si>
    <t>PCR-LAP0956</t>
  </si>
  <si>
    <t>001-6132,001-9359</t>
  </si>
  <si>
    <t>PCR-LAP1290</t>
  </si>
  <si>
    <t>PCR-LAP 0566</t>
  </si>
  <si>
    <t>001-7751, 001-8245</t>
  </si>
  <si>
    <t>21/08/2018, 07/11/2018</t>
  </si>
  <si>
    <t>PCR-LAP1293</t>
  </si>
  <si>
    <t>MOR-LAP0001, PCR-LAP1538</t>
  </si>
  <si>
    <t>001-7200,001-9102</t>
  </si>
  <si>
    <t>PCR-LAP1340</t>
  </si>
  <si>
    <t>PCR-LAP1347</t>
  </si>
  <si>
    <t>001-12831</t>
  </si>
  <si>
    <t>2020-000382</t>
  </si>
  <si>
    <t>0001-012626</t>
  </si>
  <si>
    <t>PCR-LAP1382</t>
  </si>
  <si>
    <t>F001-00005042</t>
  </si>
  <si>
    <t>LAPTOP CORE I7/12GB/1TB/2GB VIDEO SIN LICENCIAS</t>
  </si>
  <si>
    <t>PCR-LAP19091064</t>
  </si>
  <si>
    <t>LAPTOP CORE I7/8GB/1TB/2GB VIDEO SIN LICENCIAS</t>
  </si>
  <si>
    <t>001-11298</t>
  </si>
  <si>
    <t>PCR-LAP19091065</t>
  </si>
  <si>
    <t>001-11056</t>
  </si>
  <si>
    <t>PCR-LAP19101006</t>
  </si>
  <si>
    <t>CONSTRUCTORA MERCONS SAC (MEDCONS GERENCIA DE PROYECTOS)</t>
  </si>
  <si>
    <t>LAPTOP CI5/GEN6/8 GB/1 TB HDD/15.6'' SIN LICENCIAS</t>
  </si>
  <si>
    <t>001-11902</t>
  </si>
  <si>
    <t>PCR-LAP0413</t>
  </si>
  <si>
    <t>LAPTOP CI5/GEN8/16 GB/1 TB HDD/15.6'' SIN LICENCIAS</t>
  </si>
  <si>
    <t>001-11861</t>
  </si>
  <si>
    <t>PCR-LAP19115071</t>
  </si>
  <si>
    <t>CONSULTORA LOMBARDIA</t>
  </si>
  <si>
    <t>Laptop HP 250 G7 Ci5 8va Gen/8GB/250GB SSD/Pantalla "15.6</t>
  </si>
  <si>
    <t>0001-012514</t>
  </si>
  <si>
    <t>PCR-LAP1490</t>
  </si>
  <si>
    <t>CONT HABILIDAD FINANCIERA S.A.C.</t>
  </si>
  <si>
    <t>PCR-CON1825</t>
  </si>
  <si>
    <t>001-9177</t>
  </si>
  <si>
    <t>PCR-LAP1006</t>
  </si>
  <si>
    <t>LAPTOP CORE I5/8GB/1TB HDD LICENCIADOS</t>
  </si>
  <si>
    <t>001-8290,001-9577</t>
  </si>
  <si>
    <t>PCR-LAP1139</t>
  </si>
  <si>
    <t>PCR-LAP1141</t>
  </si>
  <si>
    <t>PCR-LAP1146</t>
  </si>
  <si>
    <t>PCR-LAP1147</t>
  </si>
  <si>
    <t>PCR-LAP1150</t>
  </si>
  <si>
    <t>PCR-LAP1191</t>
  </si>
  <si>
    <t>LAPTOP HP 450 G5/ CI7/GEN8/8 GB/1 TB HDD/15.6''</t>
  </si>
  <si>
    <t>001-9080</t>
  </si>
  <si>
    <t>PCR-LAP1308</t>
  </si>
  <si>
    <t>PCR-LAP 1304</t>
  </si>
  <si>
    <t>PCR-LAP1479</t>
  </si>
  <si>
    <t xml:space="preserve">LAPTOP CORE I5/8GB/480 SSD HDD SIN LICENCIAS </t>
  </si>
  <si>
    <t>001-10949</t>
  </si>
  <si>
    <t>PCR-LAP19104024</t>
  </si>
  <si>
    <t>Laptop HP 250 G7 Ci5 8va Gen/8GB DDR4/1TB HDD/Pantalla 15.6"</t>
  </si>
  <si>
    <t xml:space="preserve">LAPTOP CORE I5/8GB/1 TB HDD SIN LICENCIAS </t>
  </si>
  <si>
    <t>001-11471</t>
  </si>
  <si>
    <t>PCR-LAP19111002</t>
  </si>
  <si>
    <t>CONTRACT WORKPLACES PERU S.A.C.</t>
  </si>
  <si>
    <t>CORI PUNO SAC</t>
  </si>
  <si>
    <t>LAPTOP HP 15-DA0015LA  CI7/GEN8 /12 GB /500 GA SSD 15.6'</t>
  </si>
  <si>
    <t>001-11414</t>
  </si>
  <si>
    <t>PCR-LAP19091072</t>
  </si>
  <si>
    <t>Windows 10 PRO</t>
  </si>
  <si>
    <t>LAPTOP CORE I7/12 GB/500 GB SSD CON LICENCIAS</t>
  </si>
  <si>
    <t>001-11143</t>
  </si>
  <si>
    <t>PCR-LAP19091074</t>
  </si>
  <si>
    <t xml:space="preserve">Sí </t>
  </si>
  <si>
    <t>X MESES</t>
  </si>
  <si>
    <t>CORPORACION DARUCHI SAC</t>
  </si>
  <si>
    <t>LAPTOP COREI5/8GB/1TBHDD/4GB VIDEO CON LICENCIAS</t>
  </si>
  <si>
    <t>PCR-LAP0256</t>
  </si>
  <si>
    <t>LAPTOP CORE I7/16GB/1TB HDD/SIN LICENCIAS</t>
  </si>
  <si>
    <t>Ren-0000196</t>
  </si>
  <si>
    <t>001-11579</t>
  </si>
  <si>
    <t>PCR-LAP19111021</t>
  </si>
  <si>
    <t>CRP MEDIOS Y ENTRETENIMIENTO SAC</t>
  </si>
  <si>
    <t>2020-641</t>
  </si>
  <si>
    <t>001-12355,12354,12356</t>
  </si>
  <si>
    <t>Windows 10</t>
  </si>
  <si>
    <t>PCR-LAP0338</t>
  </si>
  <si>
    <t>PCR-LAP0344</t>
  </si>
  <si>
    <t>PCR-LAP0425</t>
  </si>
  <si>
    <t>PCR-LAP0436</t>
  </si>
  <si>
    <t>PCR-LAP0454</t>
  </si>
  <si>
    <t>PCR-LAP0524</t>
  </si>
  <si>
    <t>PCR-LAP0600</t>
  </si>
  <si>
    <t>PCR-LAP0652</t>
  </si>
  <si>
    <t>PCR-LAP0660</t>
  </si>
  <si>
    <t>PCR-LAP0677</t>
  </si>
  <si>
    <t>PCR-LAP0706</t>
  </si>
  <si>
    <t>PCR-LAP0770</t>
  </si>
  <si>
    <t>PCR-LAP0771</t>
  </si>
  <si>
    <t>PCR-LAP0772</t>
  </si>
  <si>
    <t>PCR-LAP0836</t>
  </si>
  <si>
    <t>PCR-LAP1068</t>
  </si>
  <si>
    <t>CULTURAL 110 S.A.C.</t>
  </si>
  <si>
    <t>DAIKIN AIRCONDITIONING PERU</t>
  </si>
  <si>
    <t>LAPTOP CORE I5 /8 GB/1 TB HDD/15.6 con LICENCIAS</t>
  </si>
  <si>
    <t>001-12212</t>
  </si>
  <si>
    <t>PCR-LAP0779</t>
  </si>
  <si>
    <t>DE VICENTE CONSTRUCTORA S.A.C</t>
  </si>
  <si>
    <t>0089-0000053</t>
  </si>
  <si>
    <t>001-10787</t>
  </si>
  <si>
    <t>MOR-LAP0007</t>
  </si>
  <si>
    <t>F001-00005654</t>
  </si>
  <si>
    <t>LAPTOP CORE  i7 8 GB 1TB HDD SIN LICENCIAS</t>
  </si>
  <si>
    <t>MOR-LAP19101027</t>
  </si>
  <si>
    <t>PCR-LAP19091025</t>
  </si>
  <si>
    <t>MOR-LAP19101018</t>
  </si>
  <si>
    <t>F001-00005659</t>
  </si>
  <si>
    <t>PCR-LAP0631</t>
  </si>
  <si>
    <t>F001-00004774</t>
  </si>
  <si>
    <t>PCR-LAP0810</t>
  </si>
  <si>
    <t>F001-00005562</t>
  </si>
  <si>
    <t>PCR-LAP0825</t>
  </si>
  <si>
    <t>OC0069-0000001</t>
  </si>
  <si>
    <t>LAPTOP COREI7/16GB/1TBHDD/4GB VIDEO SIN LICENCIAS</t>
  </si>
  <si>
    <t>001-9447</t>
  </si>
  <si>
    <t>PCR-LAP0999</t>
  </si>
  <si>
    <t>PCR-LAP1012</t>
  </si>
  <si>
    <t>PCR-LAP0566</t>
  </si>
  <si>
    <t>F001-00005656</t>
  </si>
  <si>
    <t>0086-0000739</t>
  </si>
  <si>
    <t>LAPTOP CORE I7/8 GB/1 TB HDD/CON LICENCIA</t>
  </si>
  <si>
    <t>001-12079</t>
  </si>
  <si>
    <t>PCR-LAP1207</t>
  </si>
  <si>
    <t>PCR-LAP19091026</t>
  </si>
  <si>
    <t>DEL BARRIO S.A.C.</t>
  </si>
  <si>
    <t>LAPTOP CORE I5 /8 GB/1TB HDD/con LICENCIAS</t>
  </si>
  <si>
    <t>001-11213</t>
  </si>
  <si>
    <t>PCR-LAP19101077</t>
  </si>
  <si>
    <t>MOR-LAP19101045</t>
  </si>
  <si>
    <t>MOR-LAP19101048</t>
  </si>
  <si>
    <t>DRRP SAC</t>
  </si>
  <si>
    <t>F001-00005724</t>
  </si>
  <si>
    <t xml:space="preserve">LAPTOP CORE I5/16GB/240 GB SSD/2GB VIDEO HDD SIN LICENCIAS </t>
  </si>
  <si>
    <t>F001-00005723</t>
  </si>
  <si>
    <t>PCR-LAP1483</t>
  </si>
  <si>
    <t>PCR-LAP1491</t>
  </si>
  <si>
    <t>PCR-LAP1492</t>
  </si>
  <si>
    <t>PCR-LAP1494</t>
  </si>
  <si>
    <t>PCR-LAP1500</t>
  </si>
  <si>
    <t>PCR-LAP1505</t>
  </si>
  <si>
    <t>PCR-LAP1506</t>
  </si>
  <si>
    <t>PCR-LAP1509</t>
  </si>
  <si>
    <t>DESARROLLO Y GERENCIA DE PROYECTOS S.A.C.</t>
  </si>
  <si>
    <t>LAPTOP HP 250 G6/ CI5/GEN7/4 GB/1 TB HDD/15.6''</t>
  </si>
  <si>
    <t>PCR-LAP1069</t>
  </si>
  <si>
    <t>PCR-LAP1109</t>
  </si>
  <si>
    <t>PCR-LAP1406</t>
  </si>
  <si>
    <t>EMERGENT COLD PERU SAC</t>
  </si>
  <si>
    <t>OC 4600000495</t>
  </si>
  <si>
    <t>LAPTOP CORE I5 /8 GB/256 GB SSD/1 TBB HDD/15.6 con LICENCIAS</t>
  </si>
  <si>
    <t>001-12072</t>
  </si>
  <si>
    <t>PCR-LAP19101047</t>
  </si>
  <si>
    <t>PCR-LAP19101071</t>
  </si>
  <si>
    <t>LAPTOP CORE I7 /8 GB/1 TB HDD/2 GB V/15.6 con LICENCIAS</t>
  </si>
  <si>
    <t>001-11575</t>
  </si>
  <si>
    <t>PCR-LAP19101083</t>
  </si>
  <si>
    <t>PCR-LAP19101084</t>
  </si>
  <si>
    <t>PCR-LAP19101089</t>
  </si>
  <si>
    <t>PCR-LAP19111022</t>
  </si>
  <si>
    <t>LAPTOP CORE I5 /8 GB/256 GB SSD/2 GB V/15.6 con LICENCIAS</t>
  </si>
  <si>
    <t>001-11573,11574,11572</t>
  </si>
  <si>
    <t>PCR-LAP19115053</t>
  </si>
  <si>
    <t>001-11910</t>
  </si>
  <si>
    <t>PCR-LAP19115054</t>
  </si>
  <si>
    <t>PCR-LAP19115055</t>
  </si>
  <si>
    <t>PCR-LAP19115056</t>
  </si>
  <si>
    <t>PCR-LAP19115057</t>
  </si>
  <si>
    <t>PCR-LAP19115058</t>
  </si>
  <si>
    <t>PCR-LAP19115059</t>
  </si>
  <si>
    <t>PCR-LAP19115060</t>
  </si>
  <si>
    <t>PCR-LAP19115063</t>
  </si>
  <si>
    <t>PCR-LAP19115064</t>
  </si>
  <si>
    <t>PCR-LAP19115065</t>
  </si>
  <si>
    <t>PCR-LAP19115067</t>
  </si>
  <si>
    <t>LAPTOP HP 15DW1007LA CORE I5/8 GB/256 SSD/15.6/2GB VIDEO.</t>
  </si>
  <si>
    <t>001-12008</t>
  </si>
  <si>
    <t>PCR-LAP19115068</t>
  </si>
  <si>
    <t>PCR-LAP19115069</t>
  </si>
  <si>
    <t>PCR-LAP19115070</t>
  </si>
  <si>
    <t>PCR-LAP19115072</t>
  </si>
  <si>
    <t>PCR-LAP19115073</t>
  </si>
  <si>
    <t>LAPTOP CORE I5 ELITEBOOK /8 GB/512 GB SSD/14" con LICENCIAS</t>
  </si>
  <si>
    <t>001-11575,11577</t>
  </si>
  <si>
    <t>PCR-LAP19121003</t>
  </si>
  <si>
    <t>PCR-LAP19121004</t>
  </si>
  <si>
    <t>PCR-LAP19121005</t>
  </si>
  <si>
    <t>LAPTOP CORE I7 ELITEBOOK /8 GB/512 GB SSD/14" con LICENCIAS</t>
  </si>
  <si>
    <t>PCR-LAP19124001</t>
  </si>
  <si>
    <t>PCR-LAP19124002</t>
  </si>
  <si>
    <t>LAPTOP CORE I5 /8 GB/250 GB SSD/1 TBB HDD/15.6 con LICENCIAS</t>
  </si>
  <si>
    <t>0001-012410</t>
  </si>
  <si>
    <t>PCR-LAP20041002</t>
  </si>
  <si>
    <t>PCR-LAP20041003</t>
  </si>
  <si>
    <t>PCR-LAP20041004</t>
  </si>
  <si>
    <t>PCR-LAP20041005</t>
  </si>
  <si>
    <t>PCR-LAP20041006</t>
  </si>
  <si>
    <t>PCR-LAP20041007</t>
  </si>
  <si>
    <t>PCR-LAP20041008</t>
  </si>
  <si>
    <t>Laptop HP 250 G7 Ci5 8va Gen/ 256GB SSD/ 8GB DDR4/ Pantalla 15.6"/ 2GB video</t>
  </si>
  <si>
    <t>001-012476</t>
  </si>
  <si>
    <t>PCR-LAP20041040</t>
  </si>
  <si>
    <t>001-12072, 0001-012412</t>
  </si>
  <si>
    <t>PCR-LAP20041009</t>
  </si>
  <si>
    <t>MOR-LAP19101043</t>
  </si>
  <si>
    <t>ENABLE PERU SAC</t>
  </si>
  <si>
    <t>LAPTOP CORE I7/16 GB/1TB HDD/CON LICENCIAS</t>
  </si>
  <si>
    <t>001-12158</t>
  </si>
  <si>
    <t>PCR-LAP19101008</t>
  </si>
  <si>
    <t>MOR-LAP19101026</t>
  </si>
  <si>
    <t>ENTREGA CREATIVA S.A.C</t>
  </si>
  <si>
    <t>001-12890</t>
  </si>
  <si>
    <t>PCR-LAP20041247</t>
  </si>
  <si>
    <t>PCR-LAP20041248</t>
  </si>
  <si>
    <t>ESSALUD</t>
  </si>
  <si>
    <t>Apple iMac Ci5 2.3GHz / 8GB RAM / 1TB HDD / Pantalla 21.5" / macOS Mojave</t>
  </si>
  <si>
    <t>PCR-MAC0059</t>
  </si>
  <si>
    <t>MAC OS MOJAVE</t>
  </si>
  <si>
    <t>ESTUDIO JURIDICO ROMERO DEC. &amp; ASOCIADOS S.A.C</t>
  </si>
  <si>
    <t>LAPTOP CORE I3 /4GB/500 GB HDD SIN LICENCIAS</t>
  </si>
  <si>
    <t>EULEN</t>
  </si>
  <si>
    <t>0002-0000001773</t>
  </si>
  <si>
    <t>LAPTOP CORE I5/8GB/1 TB HDD/SIN LICENCIAS</t>
  </si>
  <si>
    <t>001-12319</t>
  </si>
  <si>
    <t>PCR-LAP0500</t>
  </si>
  <si>
    <t>PCR-LAP0501</t>
  </si>
  <si>
    <t>PCR-LAP0497</t>
  </si>
  <si>
    <t>Laptop HP 440 G5 Ci5 8va/8GB/500GB/Pantalla 14"</t>
  </si>
  <si>
    <t>PCR-LAP0936</t>
  </si>
  <si>
    <t>PCR-LAP0471</t>
  </si>
  <si>
    <t>FASE DOS S.A.C.</t>
  </si>
  <si>
    <t>F2-4646</t>
  </si>
  <si>
    <t xml:space="preserve">LAPTOP CORE I5/16GB/1TB </t>
  </si>
  <si>
    <t>PCR-LAP1066</t>
  </si>
  <si>
    <t>PRANA</t>
  </si>
  <si>
    <t>LAPTOP CORE I5 /8 GB/1TB HDD/SIN LICENCIAS</t>
  </si>
  <si>
    <t>PCR-LAP1078</t>
  </si>
  <si>
    <t>PCR-LAP1065</t>
  </si>
  <si>
    <t>PCR-LAP0623</t>
  </si>
  <si>
    <t>F2-9251</t>
  </si>
  <si>
    <t xml:space="preserve">LAPTOP CORE I5/8GB/1TB </t>
  </si>
  <si>
    <t>001-7271,001-8563</t>
  </si>
  <si>
    <t>PCR-LAP0913</t>
  </si>
  <si>
    <t>PCR-LAP 0810</t>
  </si>
  <si>
    <t>SANTA CRUZ</t>
  </si>
  <si>
    <t>F001-00005100</t>
  </si>
  <si>
    <t>PCR-LAP0634</t>
  </si>
  <si>
    <t>001-7557,001-8591</t>
  </si>
  <si>
    <t>PCR-LAP1063</t>
  </si>
  <si>
    <t>FITNESS PASS S.A.C.</t>
  </si>
  <si>
    <t>PCR-LAP1224</t>
  </si>
  <si>
    <t>PCR-LAP0239</t>
  </si>
  <si>
    <t>Office 365 Bussines</t>
  </si>
  <si>
    <t>FLESAN DEL PERU SAC</t>
  </si>
  <si>
    <t xml:space="preserve">LAPTOP CORE I7/8GB/1TB /2G VIDEOHDD SIN LICENCIAS </t>
  </si>
  <si>
    <t>PCR-LAP0893</t>
  </si>
  <si>
    <t>C017-0000001</t>
  </si>
  <si>
    <t>LAPTOP CORE I5/8GB/1TB/15.6 SIN LICENCIAS</t>
  </si>
  <si>
    <t>001-11824</t>
  </si>
  <si>
    <t>MOR-LAP19101044</t>
  </si>
  <si>
    <t>C015-0000137</t>
  </si>
  <si>
    <t>PCR-LAP1278</t>
  </si>
  <si>
    <t>PCR-LAP0790</t>
  </si>
  <si>
    <t>001-10959</t>
  </si>
  <si>
    <t>PCR-LAP0804</t>
  </si>
  <si>
    <t>PCR-LAP1161</t>
  </si>
  <si>
    <t>C017-0000049</t>
  </si>
  <si>
    <t>001-10272</t>
  </si>
  <si>
    <t>PCR-LAP0830</t>
  </si>
  <si>
    <t>PCR-LAP0959</t>
  </si>
  <si>
    <t>001-11120</t>
  </si>
  <si>
    <t>PCR-LAP0952</t>
  </si>
  <si>
    <t>F001-00005623</t>
  </si>
  <si>
    <t>LAPTOP CORE I5/8GB/1TB/2GB VIDEO</t>
  </si>
  <si>
    <t>PCR-LAP1091</t>
  </si>
  <si>
    <t>001-11082</t>
  </si>
  <si>
    <t>PCR-LAP1169</t>
  </si>
  <si>
    <t>OC C015-0000144</t>
  </si>
  <si>
    <t xml:space="preserve">LAPTOP CORE I7/8GB/1TB/2GB VIDEO SIN LICENCIAS </t>
  </si>
  <si>
    <t>001-8829</t>
  </si>
  <si>
    <t>PCR-LAP1254</t>
  </si>
  <si>
    <t>LAPTOP HP 450G5 CI7/GEN8/15.6´´/8GB/1TB/2GB VID</t>
  </si>
  <si>
    <t>001-12239,12240</t>
  </si>
  <si>
    <t>PCR-LAP1261</t>
  </si>
  <si>
    <t>PCR-LAP1275</t>
  </si>
  <si>
    <t>PCR-LAP1305</t>
  </si>
  <si>
    <t>A02F-0000028-A02FOC</t>
  </si>
  <si>
    <t>LAPTOP CORE I7/16GB/ 480 SSD  SIN LICENCIAS</t>
  </si>
  <si>
    <t>001-10610</t>
  </si>
  <si>
    <t>PCR-LAP1450</t>
  </si>
  <si>
    <t>FOREST TRENDS ASSOCIATION</t>
  </si>
  <si>
    <t>MOR-LAP19101009</t>
  </si>
  <si>
    <t>FRESHMART S.A.C.</t>
  </si>
  <si>
    <t>Laptop Lenovo V310-14ISK Ci3 6ta Gen / 8GB DDR4 / 500 GB HDD / Pantalla 14" / Sin Licencias</t>
  </si>
  <si>
    <t>001-12421</t>
  </si>
  <si>
    <t>PCR-LAP0715</t>
  </si>
  <si>
    <t>Laptop HP 240 G6 Ci3 6ta Gen / 4GB DDR4 / 1TB HDD / Pantalla 14" / Sin Licencias</t>
  </si>
  <si>
    <t>PCR-LAP0698</t>
  </si>
  <si>
    <t>Laptop Lenovo V310-14ISK Ci3 6ta Gen / 8GB DDR4 / 500GB HDD / Pantalla 14"</t>
  </si>
  <si>
    <t>0001-012864</t>
  </si>
  <si>
    <t>PCR-LAP0727</t>
  </si>
  <si>
    <t>PCR-LAP0735</t>
  </si>
  <si>
    <t>Laptop Lenovo V310-14ISK Ci3 6ta gen / 8GB DDR4/ 1TB HDD/ Pantalla 14"</t>
  </si>
  <si>
    <t>PCR-LAP0721</t>
  </si>
  <si>
    <t>0001-012512</t>
  </si>
  <si>
    <t>PCR-LAP0313</t>
  </si>
  <si>
    <t>PCR-LAP0450</t>
  </si>
  <si>
    <t>FUJITA CORPORATION SUCURSAL DEL PERU</t>
  </si>
  <si>
    <t>MONITOR</t>
  </si>
  <si>
    <t>LAPTOP HP  450 G3/ CI7/GEN6/12 GB/1 TB HDD/15.6''</t>
  </si>
  <si>
    <t>Windows 7</t>
  </si>
  <si>
    <t>Oficce 2016 H&amp;B</t>
  </si>
  <si>
    <t>001-12881</t>
  </si>
  <si>
    <t>Laptop HP 14-AC115LA Ci5 5ta Gen/8GB/500GB HDD/14"</t>
  </si>
  <si>
    <t>001-12932</t>
  </si>
  <si>
    <t>001-12115</t>
  </si>
  <si>
    <t>PCR-LAP0563</t>
  </si>
  <si>
    <t>001-11406</t>
  </si>
  <si>
    <t>PCR-LAP0756</t>
  </si>
  <si>
    <t>Oficce 2010 H&amp;B</t>
  </si>
  <si>
    <t>GEOCONSULT S.A. CONSULTORES GENERALES</t>
  </si>
  <si>
    <t>LAPTOP CORE I7/16GB/1TB/2GB VIDEO sin LICENCIADO</t>
  </si>
  <si>
    <t>001-12183</t>
  </si>
  <si>
    <t>27.02.2020</t>
  </si>
  <si>
    <t>MOR-LAP0005</t>
  </si>
  <si>
    <t>001-10762</t>
  </si>
  <si>
    <t>PCR-LAP19101001</t>
  </si>
  <si>
    <t>GEOXPRESS PERU S.A.C.</t>
  </si>
  <si>
    <t>F001-00005383</t>
  </si>
  <si>
    <t>CPU CORE I7/16 GB/1TB HDD SIN LICENCIAS</t>
  </si>
  <si>
    <t>PCR-CPU19091003</t>
  </si>
  <si>
    <t>PCR-MTR0355</t>
  </si>
  <si>
    <t>PCR-CPU19091002</t>
  </si>
  <si>
    <t>PCR-MTR0332</t>
  </si>
  <si>
    <t>PCR-CPU19091001</t>
  </si>
  <si>
    <t>PCR-MTR0345</t>
  </si>
  <si>
    <t>PCR-CPU0308</t>
  </si>
  <si>
    <t>PCR-MTR0353</t>
  </si>
  <si>
    <t>PCR-CPU0265</t>
  </si>
  <si>
    <t>PCR-MTR0336</t>
  </si>
  <si>
    <t>PCR-LAP1371</t>
  </si>
  <si>
    <t>GREEN ELECTRONICS SAC</t>
  </si>
  <si>
    <t>F001-00005171</t>
  </si>
  <si>
    <t>LAPTOP CORE I5/8GB/1 TB HDD7 SIN LICENCIAS</t>
  </si>
  <si>
    <t>PCR-LAP19111033</t>
  </si>
  <si>
    <t>PCR-LAP19111015</t>
  </si>
  <si>
    <t>PCR-LAP19111024</t>
  </si>
  <si>
    <t>PCR-LAP19111013</t>
  </si>
  <si>
    <t>PCR-LAP19111023</t>
  </si>
  <si>
    <t>PCR-LAP1321</t>
  </si>
  <si>
    <t>MOR-LAP19101030</t>
  </si>
  <si>
    <t>0002-240220OP</t>
  </si>
  <si>
    <t>001-12975, 001-12832</t>
  </si>
  <si>
    <t>PCR-LAP20031138</t>
  </si>
  <si>
    <t>PCR-LAP20031141</t>
  </si>
  <si>
    <t>PCR-LAP20031143</t>
  </si>
  <si>
    <t>PCR-LAP20031151</t>
  </si>
  <si>
    <t>PCR-LAP20031152</t>
  </si>
  <si>
    <t>PCR-LAP20031154</t>
  </si>
  <si>
    <t>PCR-LAP20031161</t>
  </si>
  <si>
    <t>PCR-LAP20031164</t>
  </si>
  <si>
    <t>PCR-LAP20031165</t>
  </si>
  <si>
    <t>PCR-LAP20031177</t>
  </si>
  <si>
    <t>PCR-LAP20031184</t>
  </si>
  <si>
    <t>PCR-LAP20031187</t>
  </si>
  <si>
    <t>PCR-LAP20031190</t>
  </si>
  <si>
    <t>PCR-LAP20031191</t>
  </si>
  <si>
    <t>GRUPO SEFEME S.A.C.</t>
  </si>
  <si>
    <t>F001-00004575</t>
  </si>
  <si>
    <t>LAPTOP CORE I5/16GB/2TB HDD SIN LICENCIAS</t>
  </si>
  <si>
    <t>PCR-LAP1297</t>
  </si>
  <si>
    <t>F001-00004935</t>
  </si>
  <si>
    <t xml:space="preserve">LAPTOP CORE I7/8GB/1TB HDD /2GB VIDEOSIN LICENCIAS </t>
  </si>
  <si>
    <t>PCR-LAP0350</t>
  </si>
  <si>
    <t>F001-00004938</t>
  </si>
  <si>
    <t>PCR-LAP0346</t>
  </si>
  <si>
    <t>PCR-LAP1320</t>
  </si>
  <si>
    <t>MOR-LAP19101008</t>
  </si>
  <si>
    <t>F001-00004939</t>
  </si>
  <si>
    <t>LAPTOP CI5 GEN6 4GB 1TB 15.6'</t>
  </si>
  <si>
    <t>PCR-LAP0894</t>
  </si>
  <si>
    <t>F001-00004940</t>
  </si>
  <si>
    <t>LAPTOP CI5 GEN6 8GB 1TB 15.6' SIN LICENCIAS</t>
  </si>
  <si>
    <t>PCR-LAP0916</t>
  </si>
  <si>
    <t>GYM ONCE SAC</t>
  </si>
  <si>
    <t>F001-00004988</t>
  </si>
  <si>
    <t>001-9936</t>
  </si>
  <si>
    <t>PCR-LAP1497</t>
  </si>
  <si>
    <t xml:space="preserve">LENOVO IDEAPAD S145-15IWL CORE I3 8GEN 4GB 1TB (15.6``) </t>
  </si>
  <si>
    <t>001-10346</t>
  </si>
  <si>
    <t>MOR-LAP0011</t>
  </si>
  <si>
    <t>MOR-LAP0012</t>
  </si>
  <si>
    <t>MOR-LAP0013</t>
  </si>
  <si>
    <t>MOR-LAP0014</t>
  </si>
  <si>
    <t>MOR-LAP0015</t>
  </si>
  <si>
    <t>MOR-LAP0016</t>
  </si>
  <si>
    <t>F001-00005062</t>
  </si>
  <si>
    <t>LAPTOP LENOVO V310-15ISK/ CI5/GEN6/4 GB/1 TB HDD/15.6´´</t>
  </si>
  <si>
    <t>001-12250</t>
  </si>
  <si>
    <t>PCR-LAP0769</t>
  </si>
  <si>
    <t>PCR-LAP0777,PCR-LAP0658</t>
  </si>
  <si>
    <t>PCR-LAP0775</t>
  </si>
  <si>
    <t>PCR-LAP0768</t>
  </si>
  <si>
    <t>PCR-LAP0766</t>
  </si>
  <si>
    <t>PCR-LAP0401</t>
  </si>
  <si>
    <t>HENRI BARRETT</t>
  </si>
  <si>
    <t>25.02.2020</t>
  </si>
  <si>
    <t xml:space="preserve">HERNANDEZ &amp; CIA. ABOGADOS SOCIEDAD CIVIL DE RESPONSABILIDAD </t>
  </si>
  <si>
    <t>F001-00005345</t>
  </si>
  <si>
    <t>LAPTOP DELL INSPIRON 5584 CORE I7/GEN 8/ 8GB/2 TBHDD/256 GBSSD</t>
  </si>
  <si>
    <t>MOR-LAP19101035</t>
  </si>
  <si>
    <t>MOR-LAP19101036</t>
  </si>
  <si>
    <t>MOR-LAP19101038</t>
  </si>
  <si>
    <t>PCR-LAP19101090</t>
  </si>
  <si>
    <t>MOR-LAP19101037</t>
  </si>
  <si>
    <t>CPU CORE I5/8GB/1 TB HDD/ CON LICENCIAS</t>
  </si>
  <si>
    <t>PCR-CPU20015003</t>
  </si>
  <si>
    <t>PCR-MTR20011007</t>
  </si>
  <si>
    <t>PCR-CPU20015004</t>
  </si>
  <si>
    <t xml:space="preserve"> PCR-MTR20011008</t>
  </si>
  <si>
    <t>HONEYWELL PERU S.A.</t>
  </si>
  <si>
    <t>Laptop HP 250 G7 Ci5 8va Gen / 8GB DDR4 / 1TB HDD / 15.6'</t>
  </si>
  <si>
    <t>PCR-LAP19101076</t>
  </si>
  <si>
    <t>MOR-LAP19101002</t>
  </si>
  <si>
    <t>HYANT SERVICIOS GENERALES S.A.C.</t>
  </si>
  <si>
    <t>MacBook Air 13 ́ ́ 1.8GHZ/8GB/128GB Core i5 Incluye cargador</t>
  </si>
  <si>
    <t>001-10397</t>
  </si>
  <si>
    <t>PCR-MAC0063</t>
  </si>
  <si>
    <t>HYBRIX</t>
  </si>
  <si>
    <t>Laptop HP 450 G5 Ci5 8va Gen / 8GB DDR4 / 1TB HDD / Pantalla 15.6"</t>
  </si>
  <si>
    <t>001-012592</t>
  </si>
  <si>
    <t>PCR-LAP1416</t>
  </si>
  <si>
    <t>IDAMA</t>
  </si>
  <si>
    <t>PCR-CON1842</t>
  </si>
  <si>
    <t>02/24</t>
  </si>
  <si>
    <t>2 AÑOS</t>
  </si>
  <si>
    <t>001-5329, 001-6101</t>
  </si>
  <si>
    <t>PCR-LAP0456</t>
  </si>
  <si>
    <t>LAPTOP CORE I5/8GB/1TB</t>
  </si>
  <si>
    <t>001-6332</t>
  </si>
  <si>
    <t>PCR-LAP0647</t>
  </si>
  <si>
    <t>LAPTOP CORE I5/8GB/2TB/SIN LICENCIAS</t>
  </si>
  <si>
    <t>001-9798</t>
  </si>
  <si>
    <t>PCR-LAP1128</t>
  </si>
  <si>
    <t>001-10014</t>
  </si>
  <si>
    <t>PCR-LAP1145</t>
  </si>
  <si>
    <t>PCR-LAP1155</t>
  </si>
  <si>
    <t>PCR-LAP1300</t>
  </si>
  <si>
    <t>001-9000</t>
  </si>
  <si>
    <t>PCR-LAP1301</t>
  </si>
  <si>
    <t>LAPTOP CORE I7/8GB/1TB/SIN LICENCIAS</t>
  </si>
  <si>
    <t>001-9799</t>
  </si>
  <si>
    <t>PCR-LAP1460</t>
  </si>
  <si>
    <t>LAPTOP CORE I7/GEN 8/12 GB /1 TB HDD 15.6</t>
  </si>
  <si>
    <t>001-11144</t>
  </si>
  <si>
    <t>PCR-LAP19091067</t>
  </si>
  <si>
    <t>LAPTOP CORE I7/GEN 8/8 GB /1 TB HDD 15.7</t>
  </si>
  <si>
    <t>PCR-LAP19102038</t>
  </si>
  <si>
    <t>IGCAR DE PERU S.A.C.</t>
  </si>
  <si>
    <t>ILLUSIONE CONSTRUCTORA E INMOBILIARIA S.A.C.</t>
  </si>
  <si>
    <t>LAPTOP CORE I7/12 GB/1 TB HDD / 15.6 SIN LICENCIAS</t>
  </si>
  <si>
    <t>001-11743</t>
  </si>
  <si>
    <t>MOR-LAP19101023</t>
  </si>
  <si>
    <t>PCR-LAP19091069</t>
  </si>
  <si>
    <t>PCR-LAP19091073</t>
  </si>
  <si>
    <t>INCENTIVOS NAFANTO S.A.C.</t>
  </si>
  <si>
    <t xml:space="preserve">LAPTOP CORE I7/16GB/1TBHDD/250 GB M.2 HDD SIN LICENCIAS </t>
  </si>
  <si>
    <t>001-12241</t>
  </si>
  <si>
    <t>MOR-LAP0024</t>
  </si>
  <si>
    <t xml:space="preserve">LAPTOP CORE I5/8GB/1TBHDD/SIN LICENCIAS </t>
  </si>
  <si>
    <t>001-8983,001-9070</t>
  </si>
  <si>
    <t>PCR-CON1826</t>
  </si>
  <si>
    <t>06/06</t>
  </si>
  <si>
    <t>PCR-LAP0870</t>
  </si>
  <si>
    <t>SE REALIZÓ UPGRADE DE LOS EQUIPOS QUEDANDO EN 16GB</t>
  </si>
  <si>
    <t>001-9825</t>
  </si>
  <si>
    <t>PCR-LAP1126</t>
  </si>
  <si>
    <t>001-9339</t>
  </si>
  <si>
    <t>PCR-LAP1127</t>
  </si>
  <si>
    <t>PCR-LAP1129</t>
  </si>
  <si>
    <t>001-8994,001-9070</t>
  </si>
  <si>
    <t>PCR-LAP1138</t>
  </si>
  <si>
    <t>PCR-LAP1473</t>
  </si>
  <si>
    <t xml:space="preserve">LAPTOP CORE I5/8GB/1TBHDD/250 GB M.2 HDD SIN LICENCIAS </t>
  </si>
  <si>
    <t>001-10028</t>
  </si>
  <si>
    <t>PCR-LAP1143</t>
  </si>
  <si>
    <t>PCR-LAP1465</t>
  </si>
  <si>
    <t>PCR-LAP1163</t>
  </si>
  <si>
    <t>001-9656</t>
  </si>
  <si>
    <t>PCR-LAP1192</t>
  </si>
  <si>
    <t>PCR-LAP1193</t>
  </si>
  <si>
    <t>001-8992</t>
  </si>
  <si>
    <t>PCR-LAP1303</t>
  </si>
  <si>
    <t>PCR-LAP1310</t>
  </si>
  <si>
    <t>001-9967</t>
  </si>
  <si>
    <t>PCR-LAP1323</t>
  </si>
  <si>
    <t>001-9502</t>
  </si>
  <si>
    <t>PCR-LAP1324</t>
  </si>
  <si>
    <t>001-13001</t>
  </si>
  <si>
    <t>001-9241</t>
  </si>
  <si>
    <t>PCR-LAP1376</t>
  </si>
  <si>
    <t>PCR-LAP1377</t>
  </si>
  <si>
    <t>INCHCAPE LATAM</t>
  </si>
  <si>
    <t>INCIMMET S.A.</t>
  </si>
  <si>
    <t>PCR-LAP1144</t>
  </si>
  <si>
    <t>INMAC PERU S.A.C.</t>
  </si>
  <si>
    <t>F001-00004307</t>
  </si>
  <si>
    <t xml:space="preserve">LAPTOP CORE I7/12GB/1TB HDD/4GB VIDEO/ SIN LICENCIAS </t>
  </si>
  <si>
    <t>PCR-LAP0996</t>
  </si>
  <si>
    <t>F001-00004880</t>
  </si>
  <si>
    <t xml:space="preserve">LAPTOP CORE I5/8GB/500 GB SIN LICENCIAS </t>
  </si>
  <si>
    <t>PCR-LAP0345</t>
  </si>
  <si>
    <t>LAPTOP CORE I5/8GB/2TB HDD SIN LICENCIAS</t>
  </si>
  <si>
    <t>PCR-LAP0624</t>
  </si>
  <si>
    <t>PCR-LAP1179</t>
  </si>
  <si>
    <t>PCR-LAP1180</t>
  </si>
  <si>
    <t>PCR-LAP0336</t>
  </si>
  <si>
    <t>OC0352-06-2019</t>
  </si>
  <si>
    <t>001-7647</t>
  </si>
  <si>
    <t>PCR-LAP0340</t>
  </si>
  <si>
    <t>LAPTOP CORE I5/8GB/500GB SIN LICENCIAS</t>
  </si>
  <si>
    <t>PCR-LAP0382</t>
  </si>
  <si>
    <t>PCR-LAP0487</t>
  </si>
  <si>
    <t>LAPTOP CORE I7/12GB/1TB/2GB VIDEO SIN LICENCIAS WINWARE</t>
  </si>
  <si>
    <t>NB2229</t>
  </si>
  <si>
    <t>Winware</t>
  </si>
  <si>
    <t>OC0532-02-2019</t>
  </si>
  <si>
    <t>001-7687</t>
  </si>
  <si>
    <t>NB2294</t>
  </si>
  <si>
    <t>001-7687,001-8607</t>
  </si>
  <si>
    <t>PCR-LAP1210</t>
  </si>
  <si>
    <t>NB2215</t>
  </si>
  <si>
    <t>PCR-LAP0376</t>
  </si>
  <si>
    <t>OC0539-02-2019</t>
  </si>
  <si>
    <t>001-8637</t>
  </si>
  <si>
    <t>PCR-LAP1060</t>
  </si>
  <si>
    <t>PCR-LAP1194</t>
  </si>
  <si>
    <t>PCR-LAP1100</t>
  </si>
  <si>
    <t>PCR-LAP1103</t>
  </si>
  <si>
    <t>PCR-LAP0764</t>
  </si>
  <si>
    <t>PCR-LAP0520</t>
  </si>
  <si>
    <t>OC0281-06-2019</t>
  </si>
  <si>
    <t>001-9195</t>
  </si>
  <si>
    <t>PCR-LAP0844</t>
  </si>
  <si>
    <t>PCR-LAP0849</t>
  </si>
  <si>
    <t>OC0127-02-2019</t>
  </si>
  <si>
    <t>001-9194</t>
  </si>
  <si>
    <t>PCR-LAP0534</t>
  </si>
  <si>
    <t>PCR-LAP1048</t>
  </si>
  <si>
    <t>001-9460</t>
  </si>
  <si>
    <t>PCR-LAP0386</t>
  </si>
  <si>
    <t>PCR-LAP1105</t>
  </si>
  <si>
    <t>PCR-LAP1124</t>
  </si>
  <si>
    <t>PCR-LAP0380</t>
  </si>
  <si>
    <t>PCR-LAP0330</t>
  </si>
  <si>
    <t>OC0538-02-2019</t>
  </si>
  <si>
    <t>001-8576</t>
  </si>
  <si>
    <t>PCR-LAP1173</t>
  </si>
  <si>
    <t>PCR-LAP1317</t>
  </si>
  <si>
    <t>PCR-LAP1296</t>
  </si>
  <si>
    <t>OC0480-04-2019</t>
  </si>
  <si>
    <t>001-9534</t>
  </si>
  <si>
    <t>PCR-LAP1244</t>
  </si>
  <si>
    <t xml:space="preserve">LAPTOP CORE I7/12GB/1TB/2GB VIDEO SIN LICENCIAS </t>
  </si>
  <si>
    <t>PCR-LAP0611</t>
  </si>
  <si>
    <t>LAPTOP CORE I7/12GB/1TB HDD/2GB VIDEO SIN LICENCIAS</t>
  </si>
  <si>
    <t>PCR-LAP1276</t>
  </si>
  <si>
    <t>PCR-LAP0432</t>
  </si>
  <si>
    <t>INQBA S.A.C.</t>
  </si>
  <si>
    <t>05-15/2020</t>
  </si>
  <si>
    <t>LAPTOP CORE I5/GEN10/8GB/512GB SSD/CON LICENCIAS</t>
  </si>
  <si>
    <t>001-12135</t>
  </si>
  <si>
    <t>PCR-LAP20021008</t>
  </si>
  <si>
    <t>WINDOWS 10</t>
  </si>
  <si>
    <t>PCR-LAP20021009</t>
  </si>
  <si>
    <t>INSTITUTO NACIONAL DE INVESTIGACION EN GLACIARES</t>
  </si>
  <si>
    <t>INTRADEVCO INDUSTRIAL S.A</t>
  </si>
  <si>
    <t>LAPTOP CORE I5 8GB/1 TB HDD CON LICENCIAS</t>
  </si>
  <si>
    <t>001-10850,10847,10848,10849,10843,10844,10846</t>
  </si>
  <si>
    <t>PCR-LAP19091015</t>
  </si>
  <si>
    <t>Windoes 10 Pro</t>
  </si>
  <si>
    <t>PCR-LAP19091012</t>
  </si>
  <si>
    <t>PCR-LAP19091008</t>
  </si>
  <si>
    <t>PCR-LAP19091007</t>
  </si>
  <si>
    <t>PCR-LAP19091005</t>
  </si>
  <si>
    <t>LAPTOP CORE I5/8GB/1TB/CON LICENCIA</t>
  </si>
  <si>
    <t>001-9881,9884,9883,9885,9886,98879889</t>
  </si>
  <si>
    <t>Wndows 10 pro</t>
  </si>
  <si>
    <t>LAPTOP LENOVO V310-15ISK/ CI5/GEN6/4 GB/1 TB HDD/15.6''</t>
  </si>
  <si>
    <t>10572-10569-10569</t>
  </si>
  <si>
    <t>PCR-LAP1444</t>
  </si>
  <si>
    <t>PCR-LAP1434</t>
  </si>
  <si>
    <t>PCR-LAP1433</t>
  </si>
  <si>
    <t>PCR-LAP1432</t>
  </si>
  <si>
    <t>PCR-LAP1431</t>
  </si>
  <si>
    <t>PCR-LAP1418</t>
  </si>
  <si>
    <t>PCR-LAP1405</t>
  </si>
  <si>
    <t>PCR-LAP1403</t>
  </si>
  <si>
    <t>PCR-LAP1398</t>
  </si>
  <si>
    <t>PCR-LAP1393</t>
  </si>
  <si>
    <t>PCR-LAP1113</t>
  </si>
  <si>
    <t>PCR-LAP1040</t>
  </si>
  <si>
    <t>PCR-LAP0915</t>
  </si>
  <si>
    <t>PCR-LAP0912</t>
  </si>
  <si>
    <t>PCR-LAP0908</t>
  </si>
  <si>
    <t>PCR-LAP0896</t>
  </si>
  <si>
    <t>PCR-LAP0630</t>
  </si>
  <si>
    <t>PCR-LAP0883</t>
  </si>
  <si>
    <t>PCR-LAP0880</t>
  </si>
  <si>
    <t>PCR-LAP0582</t>
  </si>
  <si>
    <t>PCR-LAP0533</t>
  </si>
  <si>
    <t>PCR-LAP0372</t>
  </si>
  <si>
    <t>PCR-LAP0361</t>
  </si>
  <si>
    <t>PCR-LAP0355</t>
  </si>
  <si>
    <t>PCR-LAP0334</t>
  </si>
  <si>
    <t>PCR-LAP0333</t>
  </si>
  <si>
    <t>PCR-LAP0326</t>
  </si>
  <si>
    <t>PCR-LAP0325</t>
  </si>
  <si>
    <t>PCR-LAP0322</t>
  </si>
  <si>
    <t>PCR-LAP0268</t>
  </si>
  <si>
    <t>PCR-LAP0250</t>
  </si>
  <si>
    <t>PCR-LAP0248</t>
  </si>
  <si>
    <t>PCR-LAP0243</t>
  </si>
  <si>
    <t>PCR-LAP0233</t>
  </si>
  <si>
    <t>PCR-LAP0227</t>
  </si>
  <si>
    <t>JEMS INMOBILIARIA S.A.C.</t>
  </si>
  <si>
    <t>LAPTOP CORE I5/4GB/500GB/SIN LICENCIAS</t>
  </si>
  <si>
    <t>PCR-LAP0246</t>
  </si>
  <si>
    <t>JQN VENTURES S.A.C.</t>
  </si>
  <si>
    <t>LAPTOP COREI5 /8GB/1 TB HDD CON LICENCIAS + ADAP ETHERNET</t>
  </si>
  <si>
    <t>001-11453,11444</t>
  </si>
  <si>
    <t>PCR-LAP19111085</t>
  </si>
  <si>
    <t>PCR-LAP19111084</t>
  </si>
  <si>
    <t>PCR-LAP19111083</t>
  </si>
  <si>
    <t>PCR-LAP19111082</t>
  </si>
  <si>
    <t>PCR-LAP19111081</t>
  </si>
  <si>
    <t>PCR-LAP19111079</t>
  </si>
  <si>
    <t>PCR-LAP19111078</t>
  </si>
  <si>
    <t>001-12002</t>
  </si>
  <si>
    <t>PCR-LAP20025001</t>
  </si>
  <si>
    <t>LAPTOP COREI5 /8GB/256 GB SSD CON LICENCIAS + ADAP ETHERNET</t>
  </si>
  <si>
    <t>001-12242</t>
  </si>
  <si>
    <t>PCR-LAP20035001</t>
  </si>
  <si>
    <t>JUST B S.A.C.</t>
  </si>
  <si>
    <t>MOR-LAP0008</t>
  </si>
  <si>
    <t>MOR-LAP0009</t>
  </si>
  <si>
    <t>LAPTOP HP 15-DA0015LA/ CI7/GEN8/12 GB/1 TB HDD/15.6</t>
  </si>
  <si>
    <t>001-12911</t>
  </si>
  <si>
    <t>LAPTOP HP 450 G5/ CI7/GEN8/8 GB/1 TB HDD/15.6"</t>
  </si>
  <si>
    <t>001-12876</t>
  </si>
  <si>
    <t>PCR-LAP1096</t>
  </si>
  <si>
    <t>PCR-LAP1199</t>
  </si>
  <si>
    <t>001-12904</t>
  </si>
  <si>
    <t>PCR-LAP1208</t>
  </si>
  <si>
    <t>PCR-LAP1218</t>
  </si>
  <si>
    <t>001-12912</t>
  </si>
  <si>
    <t>PCR-LAP1277</t>
  </si>
  <si>
    <t>LAPTOP LENOVO THINKPAD E580 CI7/GEN8/8 GB/1TB HDD/2GB VIDEO</t>
  </si>
  <si>
    <t>001-12845</t>
  </si>
  <si>
    <t>PCR-LAP1461</t>
  </si>
  <si>
    <t>PCR-LAP19101002</t>
  </si>
  <si>
    <t>001-12783</t>
  </si>
  <si>
    <t>PCR-LAP19115066</t>
  </si>
  <si>
    <t>001-12842</t>
  </si>
  <si>
    <t>PCR-LAP20041036</t>
  </si>
  <si>
    <t>001-12848</t>
  </si>
  <si>
    <t>PCR-LAP20041037</t>
  </si>
  <si>
    <t>001-12850</t>
  </si>
  <si>
    <t>PCR-LAP20041038</t>
  </si>
  <si>
    <t>LAPTOP DELL INSPIRON 3493 CI5 GEN10 8GB 256GB SSD</t>
  </si>
  <si>
    <t>001-12838</t>
  </si>
  <si>
    <t>PCR-LAP20041233</t>
  </si>
  <si>
    <t>001-12849</t>
  </si>
  <si>
    <t>PCR-LAP20041234</t>
  </si>
  <si>
    <t>001-12835</t>
  </si>
  <si>
    <t>PCR-LAP20041235</t>
  </si>
  <si>
    <t>001-12836</t>
  </si>
  <si>
    <t>PCR-LAP20041236</t>
  </si>
  <si>
    <t>PCR-LAP20041237</t>
  </si>
  <si>
    <t>001-12846</t>
  </si>
  <si>
    <t>PCR-LAP20041239</t>
  </si>
  <si>
    <t>001-12878</t>
  </si>
  <si>
    <t>PCR-MAC20055001</t>
  </si>
  <si>
    <t>001-12877</t>
  </si>
  <si>
    <t>PCR-MAC20055002</t>
  </si>
  <si>
    <t>001-12903</t>
  </si>
  <si>
    <t>PCR-MAC20055003</t>
  </si>
  <si>
    <t>001-12906</t>
  </si>
  <si>
    <t>PCR-MAC20055004</t>
  </si>
  <si>
    <t>001-12910</t>
  </si>
  <si>
    <t>PCR-MAC20055005</t>
  </si>
  <si>
    <t>KANAY S.A.C.</t>
  </si>
  <si>
    <t>PCR-LAP0890</t>
  </si>
  <si>
    <t>VENCIDO</t>
  </si>
  <si>
    <t>PCR-LAP0935</t>
  </si>
  <si>
    <t>PCR-LAP1119</t>
  </si>
  <si>
    <t>KROTON S.A.C</t>
  </si>
  <si>
    <t xml:space="preserve">LAPTOP CORE I5/8GB/1TB HDD SIN  LICENCIAS </t>
  </si>
  <si>
    <t>001-8104</t>
  </si>
  <si>
    <t>PCR-LAP1166</t>
  </si>
  <si>
    <t xml:space="preserve">LAPTOP CORE I7/8GB/1TB HDD SIN  LICENCIAS </t>
  </si>
  <si>
    <t>001-11980</t>
  </si>
  <si>
    <t>PCR-LAP1383</t>
  </si>
  <si>
    <t>LA RIAZA HOLDING S.A.C.</t>
  </si>
  <si>
    <t>LAPTOP CORE I7/16 GB /1TB HDD / 2GB VIDEO SIN LICENCIAS</t>
  </si>
  <si>
    <t>001-8806</t>
  </si>
  <si>
    <t>PCR-LAP1201</t>
  </si>
  <si>
    <t>LATAM FINANCIAL SERVICES S.A.C. - LFS S.A.C.</t>
  </si>
  <si>
    <t>sin acceso a oficina</t>
  </si>
  <si>
    <t>F001-00005771</t>
  </si>
  <si>
    <t>LAPTOP CORE I3/8GB /500 GB HDD/ SIN LICENCIAS</t>
  </si>
  <si>
    <t>PCR-LAP0293</t>
  </si>
  <si>
    <t>LAPTOP HP 14-AC109LA/ CI3/GEN5/4 GB/500 GB/14''</t>
  </si>
  <si>
    <t>PCR-LAP0316</t>
  </si>
  <si>
    <t>LAPTOP HP / CORE I5/GEN4/8 GB/500 GB/14´´ SIN LICENCIAS</t>
  </si>
  <si>
    <t xml:space="preserve">LAPTOP CORE I5/4GB/500GB HDD SIN LICENCIAS </t>
  </si>
  <si>
    <t>001-7614</t>
  </si>
  <si>
    <t>PCR-LAP0517</t>
  </si>
  <si>
    <t>PCR-LAP 0619</t>
  </si>
  <si>
    <t>LAPTOP CORE I3 /8GB/500 GB/ SIN LICENCIAS</t>
  </si>
  <si>
    <t>001-10061</t>
  </si>
  <si>
    <t>PCR-LAP0724</t>
  </si>
  <si>
    <t>LAPTOP CORE I3/4GB/500GB SIN LICENCIAS</t>
  </si>
  <si>
    <t>001-7280,001-8335</t>
  </si>
  <si>
    <t>PCR-LAP0817</t>
  </si>
  <si>
    <t>LLAMA GAS S A</t>
  </si>
  <si>
    <t>20-0100113</t>
  </si>
  <si>
    <t>LAPTOP LG 14Z980 CI5 GEN8  / 8GB DDR4 / 250GB SDD / 14'</t>
  </si>
  <si>
    <t>001-11967- 11966</t>
  </si>
  <si>
    <t>PCR-LAP20015017</t>
  </si>
  <si>
    <t>PCR-LAP20015018</t>
  </si>
  <si>
    <t>PCR-LAP20015019</t>
  </si>
  <si>
    <t>PCR-LAP20015020</t>
  </si>
  <si>
    <t>LAPTOP LG  CORE I7 GEN8  / 16GB DDR4 / 512GB SDD / 15.6' CON LICENCIAS</t>
  </si>
  <si>
    <t>001-11967</t>
  </si>
  <si>
    <t>PCR-LAP20015021</t>
  </si>
  <si>
    <t>PCR-LAP20015022</t>
  </si>
  <si>
    <t>LOCACIONES GENERALES S.A.</t>
  </si>
  <si>
    <t>LAPTOP CORE I7/10 GEN/12 GB/512 SSD/LICENCIADOS</t>
  </si>
  <si>
    <t>001-12308,12309,012336</t>
  </si>
  <si>
    <t>PCR-LAP1358</t>
  </si>
  <si>
    <t>PCR-LAP20031024</t>
  </si>
  <si>
    <t>LAPTOP CORE I7/10 GEN/12 GB/480 SSD/LICENCIADOS</t>
  </si>
  <si>
    <t>001-12308,12309</t>
  </si>
  <si>
    <t>PCR-LAP1451</t>
  </si>
  <si>
    <t>PCR-LAP20031008</t>
  </si>
  <si>
    <t>El día 13-04 se retiró el equipo PCR-LAP20031008 para entrar a garantía. El día 23-04 se entregó el equipo PCR-LAP1451 como cambio al 15-05./ falta facturar el equipo desde el 23-04 al 15-05.</t>
  </si>
  <si>
    <t>Laptop Dell Inspiron 5584 Ci7 8va Gen / 12GB DDR4 / 1TB HDD / 4GB Video</t>
  </si>
  <si>
    <t>001-12822</t>
  </si>
  <si>
    <t>PCR-LAP20031005</t>
  </si>
  <si>
    <t>PCR-LAP20031006</t>
  </si>
  <si>
    <t>PCR-LAP20031007</t>
  </si>
  <si>
    <t>PCR-LAP20031009</t>
  </si>
  <si>
    <t>PCR-LAP20031010</t>
  </si>
  <si>
    <t>PCR-LAP20031011</t>
  </si>
  <si>
    <t>PCR-LAP20031012</t>
  </si>
  <si>
    <t>PCR-LAP20031013</t>
  </si>
  <si>
    <t>PCR-LAP20031014</t>
  </si>
  <si>
    <t>PCR-LAP20031015</t>
  </si>
  <si>
    <t>PCR-LAP20031016</t>
  </si>
  <si>
    <t>PCR-LAP20031017</t>
  </si>
  <si>
    <t>PCR-LAP20031018</t>
  </si>
  <si>
    <t>PCR-LAP20031019</t>
  </si>
  <si>
    <t>PCR-LAP20031020</t>
  </si>
  <si>
    <t>PCR-LAP20031021</t>
  </si>
  <si>
    <t>PCR-LAP20031022</t>
  </si>
  <si>
    <t>PCR-LAP20031023</t>
  </si>
  <si>
    <t>PCR-LAP20034025</t>
  </si>
  <si>
    <t>PCR-LAP20034026</t>
  </si>
  <si>
    <t>PCR-LAP20034027</t>
  </si>
  <si>
    <t>PCR-LAP20034028</t>
  </si>
  <si>
    <t>PCR-LAP20034029</t>
  </si>
  <si>
    <t>PCR-LAP20034030</t>
  </si>
  <si>
    <t>PCR-LAP20034031</t>
  </si>
  <si>
    <t>PCR-LAP20034032</t>
  </si>
  <si>
    <t>PCR-LAP20034033</t>
  </si>
  <si>
    <t>PCR-LAP20034034</t>
  </si>
  <si>
    <t>PCR-LAP20034035</t>
  </si>
  <si>
    <t>PCR-LAP20034036</t>
  </si>
  <si>
    <t>PCR-LAP20034037</t>
  </si>
  <si>
    <t>PCR-LAP20034038</t>
  </si>
  <si>
    <t>PCR-LAP20034039</t>
  </si>
  <si>
    <t>001-12311</t>
  </si>
  <si>
    <t>PCR-LAP20034040</t>
  </si>
  <si>
    <t>LUZ DEL SUR S.A.A.</t>
  </si>
  <si>
    <t>MACROCONSULT</t>
  </si>
  <si>
    <t>MANAGER CONSULTING S.A.C</t>
  </si>
  <si>
    <t>LAPTOP HP 15-BS019LA/CI7/GEN8/8 GB/1TB HDD/15.6''.</t>
  </si>
  <si>
    <t>001-12215</t>
  </si>
  <si>
    <t>PCR-LAP0795</t>
  </si>
  <si>
    <t>C19002-0003</t>
  </si>
  <si>
    <t>LAPTOP COREI7/8GB/1TB/2GB VIDEO SIN LICENCIAS</t>
  </si>
  <si>
    <t>001-9318</t>
  </si>
  <si>
    <t>PCR-LAP1209</t>
  </si>
  <si>
    <t>MANPOWER PERU S.A.</t>
  </si>
  <si>
    <t>F001-00005098</t>
  </si>
  <si>
    <t>LAPTOP CORE I5/8GB/2TB HDD</t>
  </si>
  <si>
    <t>PCR-LAP1306</t>
  </si>
  <si>
    <t>PC-MPE2006-00005</t>
  </si>
  <si>
    <t>001-7847</t>
  </si>
  <si>
    <t>PCR-LAP0327</t>
  </si>
  <si>
    <t>PC-MPR2006-00328</t>
  </si>
  <si>
    <t>001-10066</t>
  </si>
  <si>
    <t>PCR-LAP1419</t>
  </si>
  <si>
    <t>PCR-LAP1441</t>
  </si>
  <si>
    <t>PCR-LAP1442</t>
  </si>
  <si>
    <t>PC-MPR2005-00129</t>
  </si>
  <si>
    <t>LAPTOP CORE I7/16 GB/1TB HDD /SIN LICENCIAS</t>
  </si>
  <si>
    <t>MOR-LAP0003</t>
  </si>
  <si>
    <t>MOR-LAP0006</t>
  </si>
  <si>
    <t>PC-MPR2005-00162</t>
  </si>
  <si>
    <t>LAPTOP CORE I7/16 GB/1TB HDD /CON LICENCIAS</t>
  </si>
  <si>
    <t>001-11400</t>
  </si>
  <si>
    <t>MOR-LAP19101021</t>
  </si>
  <si>
    <t>PC-MPR2003-00505</t>
  </si>
  <si>
    <t>LAPTOP CORE I7/8 GB/1TB HDD /CON LICENCIAS</t>
  </si>
  <si>
    <t>001-12247</t>
  </si>
  <si>
    <t>LAPTOP CORE I5/8GB/500GB WINWARE (WINDOWS 10 PRO WINWARE - OFFICE 2010 PCR)</t>
  </si>
  <si>
    <t>001-7164</t>
  </si>
  <si>
    <t>NB2471</t>
  </si>
  <si>
    <t>Office 2010 Estándar  Pcr</t>
  </si>
  <si>
    <t>NB2472</t>
  </si>
  <si>
    <t>NB2596</t>
  </si>
  <si>
    <t>NB2731</t>
  </si>
  <si>
    <t>NB2755</t>
  </si>
  <si>
    <t>NB2760</t>
  </si>
  <si>
    <t>PC-MPR2003-00481</t>
  </si>
  <si>
    <t xml:space="preserve">LAPTOP CORE I5/8GB/500GB </t>
  </si>
  <si>
    <t>001-5095</t>
  </si>
  <si>
    <t>PCR-LAP0207</t>
  </si>
  <si>
    <t>PC-MPR2005-00114</t>
  </si>
  <si>
    <t>LAPTOP CORE I5/8GB/1TB SIN LICENCIAS</t>
  </si>
  <si>
    <t>001-5274,001-9046</t>
  </si>
  <si>
    <t>PCR-LAP0409</t>
  </si>
  <si>
    <t>PCR-LAP0426</t>
  </si>
  <si>
    <t>PCR-LAP0427</t>
  </si>
  <si>
    <t>PCR-LAP0431</t>
  </si>
  <si>
    <t>PCR-LAP0434</t>
  </si>
  <si>
    <t>PCR-LAP0435</t>
  </si>
  <si>
    <t>PCR-LAP0437</t>
  </si>
  <si>
    <t>001-9869</t>
  </si>
  <si>
    <t>PCR-LAP0442</t>
  </si>
  <si>
    <t>PCR-LAP0445</t>
  </si>
  <si>
    <t>LAPTOP CORE I7/16GB/1TB + CABLE DE SEGURIDAD</t>
  </si>
  <si>
    <t>10/05/2017, 24/11/2017,001-8834</t>
  </si>
  <si>
    <t>PCR-LAP0480</t>
  </si>
  <si>
    <t>001-5451, 001-5491, 001-5493, 001-5531, 001-6416, 001-6841,001-8853</t>
  </si>
  <si>
    <t>PCR-LAP0481</t>
  </si>
  <si>
    <t xml:space="preserve"> PC-MPR2005-00116</t>
  </si>
  <si>
    <t>LAPTOP COREI7/8GB/1TB</t>
  </si>
  <si>
    <t>001-6659</t>
  </si>
  <si>
    <t>PCR-LAP0538</t>
  </si>
  <si>
    <t>PCR-LAP0561</t>
  </si>
  <si>
    <t>LAPTOP CORE I7/16GB/1TB</t>
  </si>
  <si>
    <t>PCR-LAP0577</t>
  </si>
  <si>
    <t xml:space="preserve">LAPTOP CORE I5/8GB/1TB HDD </t>
  </si>
  <si>
    <t>PCR-LAP0618</t>
  </si>
  <si>
    <t xml:space="preserve">LAPTOP CORE I5/4GB/1TB HDD SIN LICENCIAS </t>
  </si>
  <si>
    <t>PCR-LAP0669</t>
  </si>
  <si>
    <t>PCR-LAP0686</t>
  </si>
  <si>
    <t>PCR-LAP0687</t>
  </si>
  <si>
    <t>PCR-LAP0695</t>
  </si>
  <si>
    <t>PCR-LAP0757</t>
  </si>
  <si>
    <t>PCR-LAP0758</t>
  </si>
  <si>
    <t>LAPTOP CORE I5/8GB/1TB HDD GB HDD/ LICENCIADO</t>
  </si>
  <si>
    <t>PCR-LAP0781</t>
  </si>
  <si>
    <t>PCR-LAP0808</t>
  </si>
  <si>
    <t>PCR-LAP0328</t>
  </si>
  <si>
    <t>PCR-LAP0816</t>
  </si>
  <si>
    <t>PC-MPR202001-00392</t>
  </si>
  <si>
    <t>LAPTOP CORE I5/8GB/2TB HDD, SIN LICENCIAS</t>
  </si>
  <si>
    <t>001-5905</t>
  </si>
  <si>
    <t>PCR-LAP0868</t>
  </si>
  <si>
    <t>PC-MPR2005-00116</t>
  </si>
  <si>
    <t>001-7684</t>
  </si>
  <si>
    <t>PCR-LAP0887</t>
  </si>
  <si>
    <t>OFFICE 2010 H&amp;B</t>
  </si>
  <si>
    <t>001-9276</t>
  </si>
  <si>
    <t>PCR-LAP0925</t>
  </si>
  <si>
    <t>PCR-LAP0927</t>
  </si>
  <si>
    <t>PCR-LAP0428</t>
  </si>
  <si>
    <t>001-11886</t>
  </si>
  <si>
    <t>PCR-LAP1031</t>
  </si>
  <si>
    <t>PCR-LAP1054</t>
  </si>
  <si>
    <t>PCR-LAP0429</t>
  </si>
  <si>
    <t>PCR-LAP1062</t>
  </si>
  <si>
    <t>PC-MPR202001-00381</t>
  </si>
  <si>
    <t>LAPTOP CORE I5/4GB/1TB HDD SIN LICENCIA</t>
  </si>
  <si>
    <t>001-9561</t>
  </si>
  <si>
    <t>PCR-LAP1076</t>
  </si>
  <si>
    <t>PCR-LAP1083</t>
  </si>
  <si>
    <t>001-12222</t>
  </si>
  <si>
    <t>PCR-LAP1195</t>
  </si>
  <si>
    <t>PC-MPR2006-00044</t>
  </si>
  <si>
    <t>LAPTOP CORE I7/24 GB/1TB HDD /SIN LICENCIAS</t>
  </si>
  <si>
    <t>001-10761</t>
  </si>
  <si>
    <t>PCR-LAP1205</t>
  </si>
  <si>
    <t>PCR-LAP1213</t>
  </si>
  <si>
    <t>PCR-LAP1220</t>
  </si>
  <si>
    <t>001-9869, 0001-012266</t>
  </si>
  <si>
    <t>PCR-LAP1240</t>
  </si>
  <si>
    <t>PCR-LAP1248</t>
  </si>
  <si>
    <t>PC-MPR2005-00015</t>
  </si>
  <si>
    <t>001-9500</t>
  </si>
  <si>
    <t>PCR-LAP1246</t>
  </si>
  <si>
    <t>PCR-LAP1252</t>
  </si>
  <si>
    <t>PC-MPR2005-00161</t>
  </si>
  <si>
    <t>001-10711</t>
  </si>
  <si>
    <t>PCR-LAP1262</t>
  </si>
  <si>
    <t>PCR-LAP1280</t>
  </si>
  <si>
    <t>001-9494</t>
  </si>
  <si>
    <t>PCR-LAP1302</t>
  </si>
  <si>
    <t>001-10056</t>
  </si>
  <si>
    <t>PCR-LAP1343</t>
  </si>
  <si>
    <t>LAPTOP CORE I7/20 GB/1TB HDD /SIN LICENCIAS</t>
  </si>
  <si>
    <t>001-10743</t>
  </si>
  <si>
    <t>PCR-LAP1370</t>
  </si>
  <si>
    <t>PCR-LAP1379</t>
  </si>
  <si>
    <t>LAPTOP CORE I7/24 GB/1TB  /SIN LICENCIAS</t>
  </si>
  <si>
    <t>001-10280</t>
  </si>
  <si>
    <t>PCR-LAP1381</t>
  </si>
  <si>
    <t>PCR-LAP1524</t>
  </si>
  <si>
    <t>001-10957</t>
  </si>
  <si>
    <t>PCR-LAP19091022</t>
  </si>
  <si>
    <t>LAPTOP CORE I5/8GB/1TB HDD CON LICENCIAS</t>
  </si>
  <si>
    <t>PC-MPR2003-00176</t>
  </si>
  <si>
    <t>LAPTOP CI5/GEN8/8 GB/1 TB HDD/15.6'' CON LICENCIAS</t>
  </si>
  <si>
    <t>001-12276</t>
  </si>
  <si>
    <t>PCR-LAP20021021</t>
  </si>
  <si>
    <t>PC-MPR2006-00312</t>
  </si>
  <si>
    <t>Laptop Lenovo Ideapad 320-15IKB Ci5 8va Gen/8GB HDD/2TB HDD/15.6''</t>
  </si>
  <si>
    <t>001-13014</t>
  </si>
  <si>
    <t>PCR-LAP1176</t>
  </si>
  <si>
    <t>PCR-LAP1177</t>
  </si>
  <si>
    <t>PC-MPR202001-01044</t>
  </si>
  <si>
    <t>LAPTOP CORE I5/8GB/128GB SDD</t>
  </si>
  <si>
    <t>001-7393</t>
  </si>
  <si>
    <t>PCR-MAC0022</t>
  </si>
  <si>
    <t>MAYO PUBLICIDAD S.A.</t>
  </si>
  <si>
    <t>LAPTOP DELL INSPIRON 3458/ CI3/GEN5/6 GB/1 TB HDD</t>
  </si>
  <si>
    <t>PCR-LAP0451</t>
  </si>
  <si>
    <t>LAPTOP HP 15-DA0015LA CI7/GEN8 /12 GB /1TB HDD</t>
  </si>
  <si>
    <t>PCR-LAP19101005</t>
  </si>
  <si>
    <t>MEDCONS GERENCIA DE PROYECTOS</t>
  </si>
  <si>
    <t>PCR-LAP0368</t>
  </si>
  <si>
    <t>PCR-LAP0514</t>
  </si>
  <si>
    <t>LAPTOP HP 250 G6/ CI5/GEN7/4 GB/1 TB HDD/15.6´´</t>
  </si>
  <si>
    <t>001-11954</t>
  </si>
  <si>
    <t>PCR-LAP1042</t>
  </si>
  <si>
    <t>LAPTOP HP CI5 PROBOOK 450G5 / 4GB/ 1TB HDD</t>
  </si>
  <si>
    <t>001-12874</t>
  </si>
  <si>
    <t>PCR-LAP1389</t>
  </si>
  <si>
    <t>LAPTOP HP 250 G7/CI5/GEN8/8GB/1TB HDD/2GB VIDEO/15.6´´</t>
  </si>
  <si>
    <t>001-12894</t>
  </si>
  <si>
    <t>LAPTOP CI5/GEN8/16 GB/1 TB HDD/15.6'' CON LICENCIAS</t>
  </si>
  <si>
    <t>001-11132</t>
  </si>
  <si>
    <t>PCR-LAP19091058</t>
  </si>
  <si>
    <t>MEDIOS MILENIUM PERU SOCIEDAD ANONIMA CERRADA</t>
  </si>
  <si>
    <t>001-6124, 001-7856,001-8960</t>
  </si>
  <si>
    <t>PCR-LAP0646</t>
  </si>
  <si>
    <t>001-12875</t>
  </si>
  <si>
    <t>PCR-LAP1117</t>
  </si>
  <si>
    <t>MEJ INMOBILIARIA S.A.C.</t>
  </si>
  <si>
    <t>CPU CORE I5/7GEN/8 GB/1 TB HDD SIN LICENCIAS</t>
  </si>
  <si>
    <t>PCR-CPU0255</t>
  </si>
  <si>
    <t>LAPTOP HP  450 G3/ CI7/GEN6/8 GB/1 TB HDD/15.6´´</t>
  </si>
  <si>
    <t>PCR-LAP0572</t>
  </si>
  <si>
    <t>MERCADO ELECTRONICO SAC</t>
  </si>
  <si>
    <t>OC 15673</t>
  </si>
  <si>
    <t>LAPTOP CORE I5/16GB/500 GB SSD SIN LICENCIAS</t>
  </si>
  <si>
    <t>001-11066</t>
  </si>
  <si>
    <t>PCR-LAP0512</t>
  </si>
  <si>
    <t>001-11030</t>
  </si>
  <si>
    <t>PCR-LAP0513</t>
  </si>
  <si>
    <t>001-10818, 10817</t>
  </si>
  <si>
    <t>PCR-LAP0648</t>
  </si>
  <si>
    <t>001-11971</t>
  </si>
  <si>
    <t>PCR-LAP0675</t>
  </si>
  <si>
    <t>PCR-LAP0692</t>
  </si>
  <si>
    <t>PCR-LAP1086</t>
  </si>
  <si>
    <t>MICHAEL PAGE INTERNATIONAL PERU S.R.L.</t>
  </si>
  <si>
    <t>Windows 10 pro OEM</t>
  </si>
  <si>
    <t>PO00015</t>
  </si>
  <si>
    <t>001-12949</t>
  </si>
  <si>
    <t>001-9427</t>
  </si>
  <si>
    <t>PCR-LAP0408</t>
  </si>
  <si>
    <t>LAPTOP HP CORE I5 /8 GB/1 TB HDD/SIN LICENCIADO</t>
  </si>
  <si>
    <t>001-12154,001-12153</t>
  </si>
  <si>
    <t>PCR-LAP0750</t>
  </si>
  <si>
    <t>001-13519</t>
  </si>
  <si>
    <t>PCR-LAP0786</t>
  </si>
  <si>
    <t>001-13520</t>
  </si>
  <si>
    <t>PCR-LAP0814</t>
  </si>
  <si>
    <t>001-10555</t>
  </si>
  <si>
    <t>PCR-LAP1013</t>
  </si>
  <si>
    <t>001-10365</t>
  </si>
  <si>
    <t>PCR-LAP1014</t>
  </si>
  <si>
    <t>PCR-LAP1045</t>
  </si>
  <si>
    <t>PCR-LAP1057</t>
  </si>
  <si>
    <t>PCR-LAP1059</t>
  </si>
  <si>
    <t>001-10745</t>
  </si>
  <si>
    <t>PCR-LAP1080</t>
  </si>
  <si>
    <t>001-11727</t>
  </si>
  <si>
    <t>PCR-LAP1118</t>
  </si>
  <si>
    <t>PCR-LAP1061</t>
  </si>
  <si>
    <t>LAPTOP CORE I5/8GB/8MA GEN/2TB HDD</t>
  </si>
  <si>
    <t>001-12057</t>
  </si>
  <si>
    <t>PCR-LAP1136</t>
  </si>
  <si>
    <t>LAPTOP CORE I5/8GB/8MA GEN/2TB HDD CON LICENCIAS</t>
  </si>
  <si>
    <t>PCR-LAP1158</t>
  </si>
  <si>
    <t>PCR-LAP1183</t>
  </si>
  <si>
    <t>PCR-LAP1190</t>
  </si>
  <si>
    <t>PCR-LAP1236</t>
  </si>
  <si>
    <t>PCR-LAP1242</t>
  </si>
  <si>
    <t>PCR-LAP1251</t>
  </si>
  <si>
    <t>PCR-LAP1298</t>
  </si>
  <si>
    <t>18513, 18516</t>
  </si>
  <si>
    <t>LAPTOP HP PROBOOK 450G5 15.6 CI5 8GB 1TB SIN LICENCIAS</t>
  </si>
  <si>
    <t>001-10413</t>
  </si>
  <si>
    <t>PCR-LAP1399</t>
  </si>
  <si>
    <t>PCR-LAP1426</t>
  </si>
  <si>
    <t>PCR-LAP19091043</t>
  </si>
  <si>
    <t>LAPTOP CORE I5/8GB/8MA GEN/1TB HDD CON LICENCIAS</t>
  </si>
  <si>
    <t>LAPTOP HP 250 G7 Ci5 8VA GEN / 8GB DDR4 / 1TB HDD / 15.6.</t>
  </si>
  <si>
    <t>001-11397</t>
  </si>
  <si>
    <t>PCR-LAP19101075</t>
  </si>
  <si>
    <t>001-12823</t>
  </si>
  <si>
    <t>PCR-LAP19102031</t>
  </si>
  <si>
    <t>LAPTOP CORE I5/8GB/8VA GEN/1TB HDD CON LICENCIAS</t>
  </si>
  <si>
    <t>001-11798</t>
  </si>
  <si>
    <t>PCR-LAP19111001</t>
  </si>
  <si>
    <t>PCR-LAP1082</t>
  </si>
  <si>
    <t>PCR-LAP19111029</t>
  </si>
  <si>
    <t>001-11690</t>
  </si>
  <si>
    <t>PCR-LAP19111047</t>
  </si>
  <si>
    <t>LAPTOP HP 250 G7 Ci5 8VA GEN / 4GB DDR4 / 1TB HDD / 15.6.</t>
  </si>
  <si>
    <t>PCR-LAP20011001</t>
  </si>
  <si>
    <t>MACBOOK CORE I7/16 GB/256 SSD/15.4 / 2 GB VIDEO</t>
  </si>
  <si>
    <t>001-11972</t>
  </si>
  <si>
    <t>PCR-MAC0038</t>
  </si>
  <si>
    <t>PCR-MAC0019</t>
  </si>
  <si>
    <t>MINAS Y CONCENTRADORAS S.A.</t>
  </si>
  <si>
    <t>F001-00005302</t>
  </si>
  <si>
    <t>CPU CORE I5/8 GB/1TB HDD LICENCIADO</t>
  </si>
  <si>
    <t>PCR-CPU0242</t>
  </si>
  <si>
    <t>PCR-MTR0346</t>
  </si>
  <si>
    <t>Windows 10 professional</t>
  </si>
  <si>
    <t>LAPTOP CORE I5/4GB/750GB LICENCIADA WIN 8.1 SL Y OFFICE 2010 STANDARD</t>
  </si>
  <si>
    <t>001-3594</t>
  </si>
  <si>
    <t>PCR-LAP0511</t>
  </si>
  <si>
    <t>Windows 8.1</t>
  </si>
  <si>
    <t>Office 2010 estándar</t>
  </si>
  <si>
    <t>001-8656,001-8772</t>
  </si>
  <si>
    <t>001-10189</t>
  </si>
  <si>
    <t>PCR-LAP1167</t>
  </si>
  <si>
    <t>OFFICE 2019 H&amp;B</t>
  </si>
  <si>
    <t>PCR-LAP1253</t>
  </si>
  <si>
    <t>PCR-LAP1160</t>
  </si>
  <si>
    <t>MINISTERIO DE ECONOMIA Y FINANZAS</t>
  </si>
  <si>
    <t>PCR-LAP1004</t>
  </si>
  <si>
    <t>MJ SYNERGIES S.A.C.</t>
  </si>
  <si>
    <t>Laptop Lenovo V310-14ISK Ci3/4GB/1TB HDD/14''</t>
  </si>
  <si>
    <t>PCR-LAP0833</t>
  </si>
  <si>
    <t>MODO BETA S.A.C.</t>
  </si>
  <si>
    <t>LAPTOP CORE I5/8GB/256 GB SSD/  CON LICENCIA</t>
  </si>
  <si>
    <t>001-11656</t>
  </si>
  <si>
    <t>PCR-LAP19115052</t>
  </si>
  <si>
    <t>001-11646</t>
  </si>
  <si>
    <t>PCR-LAP19115061</t>
  </si>
  <si>
    <t>LAPTOP CORE I7/12 GB/1 TB HDD/CON LICENCIA</t>
  </si>
  <si>
    <t>001-</t>
  </si>
  <si>
    <t>PCR-LAP0998</t>
  </si>
  <si>
    <t>LAPTOP CORE I5/8GB/1TB HDD/  CON LICENCIA</t>
  </si>
  <si>
    <t>001-10073</t>
  </si>
  <si>
    <t>PCR-LAP1443</t>
  </si>
  <si>
    <t>LAPTOP CORE I7/16 GB/SSD250GB/1 TB HDD/CON LICENCIA</t>
  </si>
  <si>
    <t>001-12157</t>
  </si>
  <si>
    <t>PCR-LAP19101004</t>
  </si>
  <si>
    <t>MOORE PERU ADVISORS S A</t>
  </si>
  <si>
    <t>LAPTOP CORE I5/4GB/1TB SIN LICENCIAS</t>
  </si>
  <si>
    <t>001-6731</t>
  </si>
  <si>
    <t>PCR-LAP0329</t>
  </si>
  <si>
    <t>001-6770</t>
  </si>
  <si>
    <t>PCR-LAP0672</t>
  </si>
  <si>
    <t>001-11742</t>
  </si>
  <si>
    <t>PCR-LAP0681</t>
  </si>
  <si>
    <t>001-7999</t>
  </si>
  <si>
    <t>PCR-LAP1008</t>
  </si>
  <si>
    <t>001-12024</t>
  </si>
  <si>
    <t>PCR-LAP1249</t>
  </si>
  <si>
    <t>MULTIPLICA PERU S.A.C.</t>
  </si>
  <si>
    <t>001-7434</t>
  </si>
  <si>
    <t>PCR-LAP0548</t>
  </si>
  <si>
    <t>001-7159</t>
  </si>
  <si>
    <t>PCR-LAP0791</t>
  </si>
  <si>
    <t>001-10200</t>
  </si>
  <si>
    <t>PCR-LAP0831</t>
  </si>
  <si>
    <t>LAPTOP CORE I7/8GB/256 SDD/2GB VIDEO</t>
  </si>
  <si>
    <t>001-8006</t>
  </si>
  <si>
    <t>PCR-LAP0835</t>
  </si>
  <si>
    <t>001-6139</t>
  </si>
  <si>
    <t>PCR-LAP0839</t>
  </si>
  <si>
    <t>PCR-LAP 0576</t>
  </si>
  <si>
    <t>LAPTOP CORE I7/16GB/4GB /120 GB SSD HDD/VIDEO SIN LICENCIAS</t>
  </si>
  <si>
    <t>001-8543</t>
  </si>
  <si>
    <t>PCR-LAP0885</t>
  </si>
  <si>
    <t>LAPTOP CORE I7/16GB/240GB SDD/2GB VIDEO</t>
  </si>
  <si>
    <t>001-7743</t>
  </si>
  <si>
    <t>PCR-LAP0911</t>
  </si>
  <si>
    <t xml:space="preserve">LAPTOP CORE I7/8GB/256 GB SSD HDD/SIN LICENCIAS </t>
  </si>
  <si>
    <t>001-9968</t>
  </si>
  <si>
    <t>PCR-LAP1034</t>
  </si>
  <si>
    <t>LAPTOP CORE I7/8GB/256GB SSD/2GB/SIN LICENCIAS</t>
  </si>
  <si>
    <t>001-8249</t>
  </si>
  <si>
    <t>PCR-LAP1094</t>
  </si>
  <si>
    <t>001-10201</t>
  </si>
  <si>
    <t>PCR-LAP1097</t>
  </si>
  <si>
    <t>LAPTOP CORE I7/20GB/1TB/2GB VIDEO</t>
  </si>
  <si>
    <t>001-7376,001-8400</t>
  </si>
  <si>
    <t>PCR-LAP1197</t>
  </si>
  <si>
    <t>PCR-LAP 0830</t>
  </si>
  <si>
    <t xml:space="preserve">LAPTOP CORE I7/12GB/4GB VIDEO/256SDD SIN LICENCIAS </t>
  </si>
  <si>
    <t>001-8657</t>
  </si>
  <si>
    <t>PCR-LAP1263</t>
  </si>
  <si>
    <t>PCR-LAP 0792</t>
  </si>
  <si>
    <t>LAPTOP CORE I7/16GB/2GB VIDEO/250GB SSD SIN LICENCIAS</t>
  </si>
  <si>
    <t>001-9143</t>
  </si>
  <si>
    <t>PCR-LAP1349</t>
  </si>
  <si>
    <t xml:space="preserve">LAPTOP CORE I7/16GB/250 GB SSD HDD/SIN LICENCIAS </t>
  </si>
  <si>
    <t>001-9550</t>
  </si>
  <si>
    <t>PCR-LAP0955</t>
  </si>
  <si>
    <t xml:space="preserve">LAPTOP MACBOOK PRO RETINA CORE I5/8GB/128GB SDD+ADAPTADOR UGREEN TIPO C -USB/RED/HDMI/VGA </t>
  </si>
  <si>
    <t>001-9187</t>
  </si>
  <si>
    <t>PCR-MAC0001</t>
  </si>
  <si>
    <t>PCR-CON1834</t>
  </si>
  <si>
    <t>05/12</t>
  </si>
  <si>
    <t>001-12193</t>
  </si>
  <si>
    <t>PCR-MAC0006</t>
  </si>
  <si>
    <t>001-12004</t>
  </si>
  <si>
    <t>PCR-MAC0014</t>
  </si>
  <si>
    <t>001-010438</t>
  </si>
  <si>
    <t>PCR-MAC0015</t>
  </si>
  <si>
    <t>001-9162</t>
  </si>
  <si>
    <t>PCR-MAC0030</t>
  </si>
  <si>
    <t>001-8845,001-8969,001-9088</t>
  </si>
  <si>
    <t>PCR-MAC0037</t>
  </si>
  <si>
    <t>07/12</t>
  </si>
  <si>
    <t>Incluye adaptadr tipo c /usb/red</t>
  </si>
  <si>
    <t>PCR-MAC0039</t>
  </si>
  <si>
    <t>PCR-MAC0043</t>
  </si>
  <si>
    <t>NOMENA ARQUITECTOS S.A.C.</t>
  </si>
  <si>
    <t>LAPTOP HP 250 G7 / CORE I5 / 8 GEN / 8GB 1 TB HDD CON LICENCIAS</t>
  </si>
  <si>
    <t>001-11900</t>
  </si>
  <si>
    <t>MOR-LAP19101013</t>
  </si>
  <si>
    <t>CPU CORE I5/16GB/1TB/MONITOR LED LG 27"/ +ADAPTADOR WIFI USB CON LICENCIAS</t>
  </si>
  <si>
    <t>PCR-CPU0284</t>
  </si>
  <si>
    <t>PCR-LAP0588</t>
  </si>
  <si>
    <t>Laptop HP 240 G6 Ci5 7ma Gen/8GB DDR4/1TB HDD/14"</t>
  </si>
  <si>
    <t>001-12693</t>
  </si>
  <si>
    <t>PCR-LAP0674</t>
  </si>
  <si>
    <t>001-12694</t>
  </si>
  <si>
    <t>PCR-LAP0679</t>
  </si>
  <si>
    <t>Laptop Lenovo Ideapad 320 Ci5 8va Gen/8GB DDR4/2TB HDD/Pantalla 15.6"</t>
  </si>
  <si>
    <t>PCR-LAP1131</t>
  </si>
  <si>
    <t>001-12695</t>
  </si>
  <si>
    <t>Laptop Lenovo V330-15IKB Ci5 Gen.8/ 8GB DDR4/ 1TB HDD/ Pantalla 15.6"</t>
  </si>
  <si>
    <t>001-12696</t>
  </si>
  <si>
    <t>PCR-LAP19091047</t>
  </si>
  <si>
    <t>PCR-LAP1228</t>
  </si>
  <si>
    <t>Laptop HP 250 G7 Ci5 8va Gen / 8GB DDR4 / 1TB HDD / Pantalla 15.6"</t>
  </si>
  <si>
    <t>001-12691</t>
  </si>
  <si>
    <t>PCR-LAP19111019</t>
  </si>
  <si>
    <t>Laptop HP 250 G7 Ci5 8va Gen/8GB/1TB HDD/Pantalla 15.6</t>
  </si>
  <si>
    <t>001-12697</t>
  </si>
  <si>
    <t>PCR-LAP20021022</t>
  </si>
  <si>
    <t>PCR-LAP20021024</t>
  </si>
  <si>
    <t>ORPAVAL S.A.C.</t>
  </si>
  <si>
    <t>PACIFICO COMPAÑÍA DE SEGUROS</t>
  </si>
  <si>
    <t>PESQUERA DIAMANTE</t>
  </si>
  <si>
    <t>OS 100010362699</t>
  </si>
  <si>
    <t>12293-12294</t>
  </si>
  <si>
    <t>MOR-LAP19101019</t>
  </si>
  <si>
    <t>MOR-LAP19101033</t>
  </si>
  <si>
    <t>PCR-LAP1237</t>
  </si>
  <si>
    <t>PCR-LAP0848</t>
  </si>
  <si>
    <t>PCR-LAP0586</t>
  </si>
  <si>
    <t>OS 100010364144</t>
  </si>
  <si>
    <t>LAPTOP CORE I5/8GB/500GB HDD/SIN LICENCIAS</t>
  </si>
  <si>
    <t>001-12596</t>
  </si>
  <si>
    <t>PCR-LAP0258</t>
  </si>
  <si>
    <t>PCR-LAP0337</t>
  </si>
  <si>
    <t>001-12595</t>
  </si>
  <si>
    <t>PCR-LAP0610</t>
  </si>
  <si>
    <t>LAPTOP CORE I5/8GB/480GB SSD/SIN LICENCIAS</t>
  </si>
  <si>
    <t>PCR-LAP1396</t>
  </si>
  <si>
    <t>PCR-LAP0375</t>
  </si>
  <si>
    <t>PCR-LAP0502</t>
  </si>
  <si>
    <t>LAPTOP CORE I7/8GB/500GB HDD/2GB VIDEO/SIN LICENCIAS</t>
  </si>
  <si>
    <t>001-12594</t>
  </si>
  <si>
    <t>PCR-LAP0821</t>
  </si>
  <si>
    <t>PCR-LAP0658</t>
  </si>
  <si>
    <t>PCR-LAP0777</t>
  </si>
  <si>
    <t>PCR-LAP0287</t>
  </si>
  <si>
    <t>PCR-LAP0319</t>
  </si>
  <si>
    <t>001-12698</t>
  </si>
  <si>
    <t>PCR-LAP19111007</t>
  </si>
  <si>
    <t>PCR-LAP19101044</t>
  </si>
  <si>
    <t>PCR-LAP0604</t>
  </si>
  <si>
    <t>PCR-LAP1397</t>
  </si>
  <si>
    <t>PCR-LAP1408</t>
  </si>
  <si>
    <t>PCR-LAP1395</t>
  </si>
  <si>
    <t>PCR-LAP0693</t>
  </si>
  <si>
    <t>PCR-LAP0783</t>
  </si>
  <si>
    <t>PCR-LAP0812</t>
  </si>
  <si>
    <t>PCR-LAP0847</t>
  </si>
  <si>
    <t>PCR-LAP0850</t>
  </si>
  <si>
    <t>PCR-LAP0854</t>
  </si>
  <si>
    <t>PCR-LAP0878</t>
  </si>
  <si>
    <t>PCR-LAP0967</t>
  </si>
  <si>
    <t>PCR-LAP1001</t>
  </si>
  <si>
    <t>PCR-LAP0671</t>
  </si>
  <si>
    <t>PCR-LAP1010</t>
  </si>
  <si>
    <t>PCR-LAP1070</t>
  </si>
  <si>
    <t>PCR-LAP1125</t>
  </si>
  <si>
    <t>PCR-LAP1153</t>
  </si>
  <si>
    <t>PCR-LAP1227</t>
  </si>
  <si>
    <t>PCR-LAP1245</t>
  </si>
  <si>
    <t>PCR-LAP1319</t>
  </si>
  <si>
    <t>OS 100010359497</t>
  </si>
  <si>
    <t>001-12156</t>
  </si>
  <si>
    <t>PCR-LAP1489</t>
  </si>
  <si>
    <t>PCR-LAP19101052</t>
  </si>
  <si>
    <t>OS 100010359505</t>
  </si>
  <si>
    <t>001-12155</t>
  </si>
  <si>
    <t>PCR-LAP19101064</t>
  </si>
  <si>
    <t>PCR-LAP19101057</t>
  </si>
  <si>
    <t>PCR-LAP19111005</t>
  </si>
  <si>
    <t>PCR-LAP20021014</t>
  </si>
  <si>
    <t>PCR-LAP20021016</t>
  </si>
  <si>
    <t>PCR-LAP0907</t>
  </si>
  <si>
    <t>PCR-LAP20021019</t>
  </si>
  <si>
    <t>PCR-LAP20021025</t>
  </si>
  <si>
    <t>PIXED SOCIEDAD ANÓNIMA CERRADA - PIXED S.A.C.</t>
  </si>
  <si>
    <t>LAPTOP DELL G3 15 CI5/GEN 9/16GB RAM/512GB SSD/15.6''.</t>
  </si>
  <si>
    <t>001-12270,12271</t>
  </si>
  <si>
    <t>PCR-LAP20034004</t>
  </si>
  <si>
    <t>PCR-LAP20034003</t>
  </si>
  <si>
    <t>PCR-LAP20034002</t>
  </si>
  <si>
    <t>PCR-LAP20034001</t>
  </si>
  <si>
    <t>PCR-LAP1243</t>
  </si>
  <si>
    <t>POMPANO INVESTMENTS S.A.C.</t>
  </si>
  <si>
    <t>PREVECON S.A.C</t>
  </si>
  <si>
    <t>Laptop HP 250 G6 Ci5 7ma Gen / 8GB / 1TB HDD/ Pantalla 15.6"</t>
  </si>
  <si>
    <t>001-012913</t>
  </si>
  <si>
    <t>PCR-LAP0620</t>
  </si>
  <si>
    <t>PCR-LAP0696</t>
  </si>
  <si>
    <t>PCR-LAP0697</t>
  </si>
  <si>
    <t>PCR-LAP0699</t>
  </si>
  <si>
    <t>PCR-LAP0700</t>
  </si>
  <si>
    <t>PCR-LAP0701</t>
  </si>
  <si>
    <t>PCR-LAP0702</t>
  </si>
  <si>
    <t>PCR-LAP0703</t>
  </si>
  <si>
    <t>PCR-LAP0824</t>
  </si>
  <si>
    <t>Dell Inspiron 3467 Ci5 7ma gen / 8GB/ 1TB HDD/ Pantalla 14"</t>
  </si>
  <si>
    <t>PCR-LAP0853</t>
  </si>
  <si>
    <t>Laptop Dell 3467 Ci5 7ma gen / 8GB DDR4 / 1TB HDD / Pantalla 14"</t>
  </si>
  <si>
    <t>PCR-LAP0929</t>
  </si>
  <si>
    <t>001-11696</t>
  </si>
  <si>
    <t>PCR-LAP19091041</t>
  </si>
  <si>
    <t>LAPTOP CORE I5/8 GB/1TB HDD/ CON LICENCIAS</t>
  </si>
  <si>
    <t>001-11125</t>
  </si>
  <si>
    <t>PCR-LAP19091049</t>
  </si>
  <si>
    <t>PCR-LAP19091053</t>
  </si>
  <si>
    <t>PCR-LAP19091059</t>
  </si>
  <si>
    <t>PCR-LAP19091060</t>
  </si>
  <si>
    <t>PCR-LAP19091063</t>
  </si>
  <si>
    <t>PCR-LAP19101053</t>
  </si>
  <si>
    <t>PCR-LAP19101081</t>
  </si>
  <si>
    <t>PRIMA AFP S.A.</t>
  </si>
  <si>
    <t>Laptop Lenovo V310-15ISK Ci5 6ta Gen / 4GB / 1TB HDD / Pantalla 15.6"</t>
  </si>
  <si>
    <t>001-12686</t>
  </si>
  <si>
    <t>PCR-LAP0632</t>
  </si>
  <si>
    <t>WINDOWS 10 PRO</t>
  </si>
  <si>
    <t>PRIVAT &amp; ASOCIADOS SOCIEDAD CIVIL DE RESPONSABILIDAD LIMITAD</t>
  </si>
  <si>
    <t>001-10972,1097310971</t>
  </si>
  <si>
    <t>PCR-LAP19091034</t>
  </si>
  <si>
    <t>PCR-LAP19091035</t>
  </si>
  <si>
    <t>PCR-LAP19091036</t>
  </si>
  <si>
    <t>PCR-LAP19101011</t>
  </si>
  <si>
    <t>PCR-LAP19101015</t>
  </si>
  <si>
    <t>PCR-LAP19101017</t>
  </si>
  <si>
    <t>PCR-LAP19101020</t>
  </si>
  <si>
    <t>001-12029</t>
  </si>
  <si>
    <t>PCR-LAP19101050</t>
  </si>
  <si>
    <t>PCR-LAP19101070</t>
  </si>
  <si>
    <t>PROYECTO CUADRADO 01 SAC</t>
  </si>
  <si>
    <t>PROYECTO CUADRADO 03 SAC</t>
  </si>
  <si>
    <t>PSS PERU  SAC</t>
  </si>
  <si>
    <t>LAPTOP COREI7/32GB/2TB HDD/2GB VIDEO/LICENCIADOS/ANTIVIRUS  LICENCIADO</t>
  </si>
  <si>
    <t>001-9358</t>
  </si>
  <si>
    <t>PCR-LAP1351</t>
  </si>
  <si>
    <t>PCR-CON1832</t>
  </si>
  <si>
    <t>LAPTOP COREI7/32GB/2TB HDD256 GB SSD/2GB VIDEO/LICENCIADOS/ANTIVIRUS  LICENCIADO</t>
  </si>
  <si>
    <t>001-9754</t>
  </si>
  <si>
    <t>PCR-LAP1098</t>
  </si>
  <si>
    <t>PUBLICIS ASOCIADOS</t>
  </si>
  <si>
    <t>F001-00005738</t>
  </si>
  <si>
    <t>LAPTOP CORE I7/16 GB/DISCO 480 SSD/SIN LICENCIAS</t>
  </si>
  <si>
    <t>PCR-LAP0569</t>
  </si>
  <si>
    <t>PCR-LAP0571</t>
  </si>
  <si>
    <t>PCR-LAP0754</t>
  </si>
  <si>
    <t>PCR-LAP0755</t>
  </si>
  <si>
    <t>PCR-LAP0980</t>
  </si>
  <si>
    <t>PCR-LAP1271</t>
  </si>
  <si>
    <t>QUANTUM TALENT S.A.C</t>
  </si>
  <si>
    <t>LEASING</t>
  </si>
  <si>
    <t>LAPTOP CORE I5/8GB/1TB/ WINDOWS 10 HOME</t>
  </si>
  <si>
    <t>001-7903</t>
  </si>
  <si>
    <t>PCR-LAP0962</t>
  </si>
  <si>
    <t>09/36</t>
  </si>
  <si>
    <t xml:space="preserve">3 AÑOS </t>
  </si>
  <si>
    <t>8va</t>
  </si>
  <si>
    <t>Windows 10 home</t>
  </si>
  <si>
    <t>001-11695</t>
  </si>
  <si>
    <t>PCR-LAP19101045</t>
  </si>
  <si>
    <t>PCR-LAP19101051</t>
  </si>
  <si>
    <t xml:space="preserve"> LAPTOP CORE I5/8GB/512GBSDD </t>
  </si>
  <si>
    <t>001-8201</t>
  </si>
  <si>
    <t>PCR-MAC0007</t>
  </si>
  <si>
    <t>PCR-MAC0032</t>
  </si>
  <si>
    <t>PCR-CON1818</t>
  </si>
  <si>
    <t>06/036</t>
  </si>
  <si>
    <t>MACBOOK PRO CORE I7/16GB/256SDD/2GB VIDEO/6 NUCLEOS</t>
  </si>
  <si>
    <t>001-7863, 001-7893</t>
  </si>
  <si>
    <t>PCR-MAC0023</t>
  </si>
  <si>
    <t>Mac os High Sierra</t>
  </si>
  <si>
    <t>PCR-MAC0024</t>
  </si>
  <si>
    <t>PCR-MAC0025</t>
  </si>
  <si>
    <t>MACBOOK PRO CORE I7/16GB/256SDD/4GB VIDEO/6 NUCLEOS</t>
  </si>
  <si>
    <t>PCR-MAC0026</t>
  </si>
  <si>
    <t>PCR-MAC0027</t>
  </si>
  <si>
    <t>001-8052, 001-8158</t>
  </si>
  <si>
    <t>PCR-MAC0028</t>
  </si>
  <si>
    <t>07/36</t>
  </si>
  <si>
    <t>001-8063</t>
  </si>
  <si>
    <t>PCR-MAC0029</t>
  </si>
  <si>
    <t>7/36</t>
  </si>
  <si>
    <t>LAPTOP CORE I5/8GB/128GBSDD</t>
  </si>
  <si>
    <t>001-8173</t>
  </si>
  <si>
    <t>PCR-MAC0031</t>
  </si>
  <si>
    <t>LAPTOP APPLE MACBOOK PRO/ CI5/GEN7/8 GB/512GB SSD/13.3''</t>
  </si>
  <si>
    <t>001-12001</t>
  </si>
  <si>
    <t>LAPTOP CORE I7/16GB/256SDD/4GB VIDEO</t>
  </si>
  <si>
    <t>001-8217</t>
  </si>
  <si>
    <t>PCR-MAC0033</t>
  </si>
  <si>
    <t xml:space="preserve">LAPTOP COREI5/8GB/256GBSSD  </t>
  </si>
  <si>
    <t>001-8251</t>
  </si>
  <si>
    <t>PCR-MAC0034</t>
  </si>
  <si>
    <t>001-9203</t>
  </si>
  <si>
    <t>PCR-MAC0044</t>
  </si>
  <si>
    <t>03/036</t>
  </si>
  <si>
    <t>OC-PCR-9362</t>
  </si>
  <si>
    <t>MACBOOK PRO RETINA CORE I5/8GB/128 SDD/13.3"</t>
  </si>
  <si>
    <t>001-9262</t>
  </si>
  <si>
    <t>PCR-MAC0049</t>
  </si>
  <si>
    <t>3/36</t>
  </si>
  <si>
    <t>PCR-MAC0050</t>
  </si>
  <si>
    <t>001-9459</t>
  </si>
  <si>
    <t>PCR-MAC0053</t>
  </si>
  <si>
    <t>001-9665</t>
  </si>
  <si>
    <t>PCR-MAC0054</t>
  </si>
  <si>
    <t>001-9718</t>
  </si>
  <si>
    <t>PCR-MAC0055</t>
  </si>
  <si>
    <t>MACBOOK PRO RETINA CORE I7/16GB/256 SDD/15.4"</t>
  </si>
  <si>
    <t>001-9781</t>
  </si>
  <si>
    <t>PCR-MAC0056</t>
  </si>
  <si>
    <t>MACBOOK PRO  CORE I5/8GB/256 SDD/13.3"</t>
  </si>
  <si>
    <t>001-10125</t>
  </si>
  <si>
    <t>PCR-MAC0057</t>
  </si>
  <si>
    <t>001-10188</t>
  </si>
  <si>
    <t>PCR-MAC0058</t>
  </si>
  <si>
    <t>001-10924</t>
  </si>
  <si>
    <t>PCR-MAC19105001</t>
  </si>
  <si>
    <t>LAPTOP MACBOOK CORE I5/8GEN/16 GB/128 GB SSD</t>
  </si>
  <si>
    <t>001-11744</t>
  </si>
  <si>
    <t>PCR-MAC20015001</t>
  </si>
  <si>
    <t>MOJAVE</t>
  </si>
  <si>
    <t>RAPPI S.A.C</t>
  </si>
  <si>
    <t>001-10502</t>
  </si>
  <si>
    <t>&lt;</t>
  </si>
  <si>
    <t>001-10853</t>
  </si>
  <si>
    <t>MOR-LAP0018</t>
  </si>
  <si>
    <t>PCR-LAP19091030</t>
  </si>
  <si>
    <t>MOR-LAP0019</t>
  </si>
  <si>
    <t>MOR-LAP0020</t>
  </si>
  <si>
    <t>MOR-LAP0021</t>
  </si>
  <si>
    <t>MOR-LAP0022</t>
  </si>
  <si>
    <t>MOR-LAP0023</t>
  </si>
  <si>
    <t>MOR-LAP0025</t>
  </si>
  <si>
    <t>MOR-LAP0026</t>
  </si>
  <si>
    <t>001-11035</t>
  </si>
  <si>
    <t>MOR-LAP19101031</t>
  </si>
  <si>
    <t>MOR-LAP19101032</t>
  </si>
  <si>
    <t>LAPTOP CORE I7/8GB/2GB VIDEO/15.6''</t>
  </si>
  <si>
    <t>MOR-LAP19101050</t>
  </si>
  <si>
    <t>MOR-LAP19101051</t>
  </si>
  <si>
    <t>MOR-LAP19101052</t>
  </si>
  <si>
    <t>LAPTOP HP  450 G3/ CI7/GEN6/8 GB/1 TB HDD/15.6</t>
  </si>
  <si>
    <t>001-10126</t>
  </si>
  <si>
    <t>PCR-LAP0351</t>
  </si>
  <si>
    <t>PCR-LAP0370</t>
  </si>
  <si>
    <t>PCR-LAP0482</t>
  </si>
  <si>
    <t>PCR-CON1824</t>
  </si>
  <si>
    <t>2/12</t>
  </si>
  <si>
    <t>LAPTOP CORE I7/8GB/2GB VIDEO/15.6'' CON LICENCIAS</t>
  </si>
  <si>
    <t>001-11676</t>
  </si>
  <si>
    <t>PCR-LAP0486</t>
  </si>
  <si>
    <t>PCR-LAP0539</t>
  </si>
  <si>
    <t>PCR-LAP0543</t>
  </si>
  <si>
    <t>PCR-LAP0546</t>
  </si>
  <si>
    <t>PCR-LAP0551</t>
  </si>
  <si>
    <t>PCR-LAP0559</t>
  </si>
  <si>
    <t>PCR-LAP0554</t>
  </si>
  <si>
    <t>PCR-LAP0567</t>
  </si>
  <si>
    <t>PCR-LAP0570</t>
  </si>
  <si>
    <t>PCR-LAP0575</t>
  </si>
  <si>
    <t>PCR-LAP0578</t>
  </si>
  <si>
    <t>PCR-LAP0649</t>
  </si>
  <si>
    <t>LAPTOP CORE I3/8GB/1 TB HDD/ SIN LICENCIAS</t>
  </si>
  <si>
    <t>001-010390</t>
  </si>
  <si>
    <t>PCR-LAP0710</t>
  </si>
  <si>
    <t>LAPTOP CORE I3/8GB/1TB/ VIDEO SIN LICENCIAS</t>
  </si>
  <si>
    <t>001-10579</t>
  </si>
  <si>
    <t>PCR-LAP0742</t>
  </si>
  <si>
    <t>LAPTOP LENOVO V310-14ISK/ CI3/GEN6/4 GB/500 GB /14''/LAPTOP APPLE MACBOOK PRO/ CI7/GEN7/16 GB/256 GB SSD/15.4''</t>
  </si>
  <si>
    <t>001-10726 / 11403</t>
  </si>
  <si>
    <t>PCR-LAP0745</t>
  </si>
  <si>
    <t>LAPTOP CORE I3/4 GB/500 GB HDD SIN LICENCIAS</t>
  </si>
  <si>
    <t>001-10754</t>
  </si>
  <si>
    <t>PCR-LAP0747</t>
  </si>
  <si>
    <t>PCR-LAP0784</t>
  </si>
  <si>
    <t>PCR-LAP0535</t>
  </si>
  <si>
    <t>001-10492</t>
  </si>
  <si>
    <t>PCR-LAP0832</t>
  </si>
  <si>
    <t>001-8417</t>
  </si>
  <si>
    <t>PCR-LAP1185</t>
  </si>
  <si>
    <t>09/12</t>
  </si>
  <si>
    <t>PCR-LAP1186</t>
  </si>
  <si>
    <t>LAPTOP LENOVO CI78GB GEN8 2GB 15.6'</t>
  </si>
  <si>
    <t>0001-11351</t>
  </si>
  <si>
    <t>PCR-LAP1294</t>
  </si>
  <si>
    <t xml:space="preserve">LAPTOP CORE I7/32GB/256GB SSD/LICENCIADO </t>
  </si>
  <si>
    <t>001-9800</t>
  </si>
  <si>
    <t>PCR-LAP1325</t>
  </si>
  <si>
    <t xml:space="preserve">LAPTOP LENOVO CI7 8GB 15.6' 1TB HDD </t>
  </si>
  <si>
    <t>0001-11362</t>
  </si>
  <si>
    <t>PCR-LAP1327</t>
  </si>
  <si>
    <t>PCR-LAP1331</t>
  </si>
  <si>
    <t>LAPTOP CORE I7/32GB/1TB HDD/4GB VIDEO /SSD256 GB M.2 LICENCIADO</t>
  </si>
  <si>
    <t>001-10124</t>
  </si>
  <si>
    <t>PCR-LAP1328</t>
  </si>
  <si>
    <t>LAPTOP CORE I7 LEGION 32 GB /256 GB SSD/ 4GB VIDEO SIN LICENCIAS</t>
  </si>
  <si>
    <t>PCR-LAP1332</t>
  </si>
  <si>
    <t xml:space="preserve"> XMES </t>
  </si>
  <si>
    <t>PCR-LAP1359</t>
  </si>
  <si>
    <t>001-10376</t>
  </si>
  <si>
    <t>PCR-LAP1360</t>
  </si>
  <si>
    <t>PCR-LAP1526</t>
  </si>
  <si>
    <t>PCR-LAP1361</t>
  </si>
  <si>
    <t>PCR-LAP0484</t>
  </si>
  <si>
    <t>PCR-LAP1372</t>
  </si>
  <si>
    <t>PCR-LAP19111074</t>
  </si>
  <si>
    <t>LAPTOP CORE I7/8GB/1TB HDD/2GB VIDEO LICENCIADO</t>
  </si>
  <si>
    <t>001-9733</t>
  </si>
  <si>
    <t>PCR-LAP1456</t>
  </si>
  <si>
    <t>PCR-LAP1471</t>
  </si>
  <si>
    <t>PCR-LAP1457</t>
  </si>
  <si>
    <t>LAPTOP CORE I7/8GB/1 TB HDD/2GB VIDEO SIN LICENCIAS</t>
  </si>
  <si>
    <t>001-10279</t>
  </si>
  <si>
    <t>PCR-LAP1467</t>
  </si>
  <si>
    <t>01/12</t>
  </si>
  <si>
    <t>1AÑO</t>
  </si>
  <si>
    <t>PCR-LAP1470</t>
  </si>
  <si>
    <t>PCR-LAP1452</t>
  </si>
  <si>
    <t>PCR-LAP1472</t>
  </si>
  <si>
    <t>PCR-LAP1475</t>
  </si>
  <si>
    <t>PCR-LAP1476</t>
  </si>
  <si>
    <t>PCR-LAP1477</t>
  </si>
  <si>
    <t xml:space="preserve">LAPTOP CORE I5/8GB/1TB HDD/SSD M.2 250GB/SIN LICENCIAS </t>
  </si>
  <si>
    <t>001-9667, 001-9666</t>
  </si>
  <si>
    <t>PCR-LAP1513</t>
  </si>
  <si>
    <t>PCR-LAP1514</t>
  </si>
  <si>
    <t>PCR-LAP1515</t>
  </si>
  <si>
    <t>PCR-LAP1516</t>
  </si>
  <si>
    <t>PCR-LAP1517</t>
  </si>
  <si>
    <t>LAPTOP LENOVO V330 15IKB CI7 8GB 1TB HHD 2 GB VIDEO</t>
  </si>
  <si>
    <t>10744/10726/10716</t>
  </si>
  <si>
    <t>PCR-LAP1521</t>
  </si>
  <si>
    <t>PCR-LAP1522</t>
  </si>
  <si>
    <t>PCR-LAP1525</t>
  </si>
  <si>
    <t>001-10445,001-10444</t>
  </si>
  <si>
    <t>PCR-LAP1543</t>
  </si>
  <si>
    <t>001-10138</t>
  </si>
  <si>
    <t>PCR-LAP1528</t>
  </si>
  <si>
    <t>PCR-LAP1466</t>
  </si>
  <si>
    <t>PCR-LAP1530</t>
  </si>
  <si>
    <t>PCR-LAP1541</t>
  </si>
  <si>
    <t>PCR-LAP1542</t>
  </si>
  <si>
    <t>PCR-LAP1544</t>
  </si>
  <si>
    <t>PCR-LAP1545</t>
  </si>
  <si>
    <t>PCR-LAP1546</t>
  </si>
  <si>
    <t>PCR-LAP1547</t>
  </si>
  <si>
    <t>PCR-LAP1548</t>
  </si>
  <si>
    <t>PCR-LAP1549</t>
  </si>
  <si>
    <t>PCR-LAP1550</t>
  </si>
  <si>
    <t>Laptop Lenovo Thinkpad L480 Ci7 Gen8 / 8GB DDR4 / 512GB /14'</t>
  </si>
  <si>
    <t>001-10693</t>
  </si>
  <si>
    <t>PCR-LAP19091001</t>
  </si>
  <si>
    <t>PCR-LAP19091002</t>
  </si>
  <si>
    <t>PCR-LAP19091018</t>
  </si>
  <si>
    <t>PCR-LAP19091023</t>
  </si>
  <si>
    <t>PCR-LAP19091003</t>
  </si>
  <si>
    <t>PCR-LAP19105040</t>
  </si>
  <si>
    <t>PCR-LAP19091028</t>
  </si>
  <si>
    <t>PCR-LAP19091029</t>
  </si>
  <si>
    <t>PCR-LAP19091031</t>
  </si>
  <si>
    <t>001-10854</t>
  </si>
  <si>
    <t>PCR-LAP19091032</t>
  </si>
  <si>
    <t>PCR-LAP19091033</t>
  </si>
  <si>
    <t>LAPTOP CORE I7/20GB/2GB VIDEO/15.6''/240 SSD</t>
  </si>
  <si>
    <t>001-11177</t>
  </si>
  <si>
    <t>PCR-LAP19101041</t>
  </si>
  <si>
    <t>PCR-LAP19101088</t>
  </si>
  <si>
    <t>Laptop Lenovo S145-15IWL Ci7 8va Gen / 8GB DDR4 / 512GB SSD / 2GB Video</t>
  </si>
  <si>
    <t>PCR-LAP1527</t>
  </si>
  <si>
    <t>PCR-LAP19111075</t>
  </si>
  <si>
    <t>PCR-LAP19111076</t>
  </si>
  <si>
    <t>PCR-LAP0714</t>
  </si>
  <si>
    <t>MACBOOK PRO CORE I7/16 GB/ 256 SSD/15.4</t>
  </si>
  <si>
    <t>0001-012744</t>
  </si>
  <si>
    <t>PCR-MAC0010</t>
  </si>
  <si>
    <t>MAC CATALINA</t>
  </si>
  <si>
    <t>001-10626</t>
  </si>
  <si>
    <t>PCR-MAC0012</t>
  </si>
  <si>
    <t>LAPTOP APPLE MACBOOK PRO/ CI7/GEN7/16 GB/256 GB SSD/15.4´´</t>
  </si>
  <si>
    <t>001-10696</t>
  </si>
  <si>
    <t>PCR-MAC0018</t>
  </si>
  <si>
    <t>LAPTOP MACBOOK PRO CI7/256 GB/16 GB</t>
  </si>
  <si>
    <t>001-10716</t>
  </si>
  <si>
    <t>PCR-MAC0020</t>
  </si>
  <si>
    <t>MACBOOK PRO CORE I5/8GB/128GB SSD/SIN LICENCIAS</t>
  </si>
  <si>
    <t>001-8363</t>
  </si>
  <si>
    <t>PCR-MAC0035</t>
  </si>
  <si>
    <t>09/24</t>
  </si>
  <si>
    <t>PCR-MAC0036</t>
  </si>
  <si>
    <t>MACBOOK PRO WITH TOUCH BAR 2.3 CORE 9 512 GB</t>
  </si>
  <si>
    <t>001-10295</t>
  </si>
  <si>
    <t>PCR-MAC0061</t>
  </si>
  <si>
    <t>001-10314</t>
  </si>
  <si>
    <t>PCR-MAC0062</t>
  </si>
  <si>
    <t>MACBOOK PRO CORE I9/GEN7/16 GB/ 256 SSD/15.4</t>
  </si>
  <si>
    <t>001-10852</t>
  </si>
  <si>
    <t>PCR-MAC19095001</t>
  </si>
  <si>
    <t xml:space="preserve"> X MES </t>
  </si>
  <si>
    <t>PCR-MAC19125001</t>
  </si>
  <si>
    <t>001-11607</t>
  </si>
  <si>
    <t>PCR-MAC19125002</t>
  </si>
  <si>
    <t>LAPTOP MACBOOK PRO CI7/512GB/16 GB</t>
  </si>
  <si>
    <t>001-12919</t>
  </si>
  <si>
    <t>PCR-MAC20065001</t>
  </si>
  <si>
    <t>PCR-MAC20025005</t>
  </si>
  <si>
    <t>REALI PERU</t>
  </si>
  <si>
    <t>001-12234</t>
  </si>
  <si>
    <t>PCR-LAP0430</t>
  </si>
  <si>
    <t>LAPTOP CORE I5/8GB/1 TB HDD / SIN LICENCIAS</t>
  </si>
  <si>
    <t>001-12233</t>
  </si>
  <si>
    <t>PCR-LAP0926</t>
  </si>
  <si>
    <t>RESEMIN S.A.</t>
  </si>
  <si>
    <t xml:space="preserve">Sin licencias </t>
  </si>
  <si>
    <t>001-6854</t>
  </si>
  <si>
    <t>MOR-LAP19101003</t>
  </si>
  <si>
    <t>MOR-LAP19101014</t>
  </si>
  <si>
    <t>LAPTOP HP 14-AB109LA/ CI7/GEN6/8 GB/1 TB HDD/14''</t>
  </si>
  <si>
    <t>001-10814</t>
  </si>
  <si>
    <t>PCR-LAP0348</t>
  </si>
  <si>
    <t>MTR-0393</t>
  </si>
  <si>
    <t>PCR-LAP0898</t>
  </si>
  <si>
    <t>PCR-LAP0901</t>
  </si>
  <si>
    <t>PCR-LAP0905</t>
  </si>
  <si>
    <t>LAPTOP LENOVO Z50-70/ CI7/GEN4/16 GB/1 TB HDD/15.6''</t>
  </si>
  <si>
    <t>001-8516,001-8519,001-8421</t>
  </si>
  <si>
    <t>LAPTOP HP  450 G3/ CI7/GEN6/8 GB/1 TB HDD/15.6''</t>
  </si>
  <si>
    <t>001-8635</t>
  </si>
  <si>
    <t>LAPTOP HP 450 G5/ CI7/GEN8/16 GB/1 TB HDD/15.6''</t>
  </si>
  <si>
    <t>PCR-LAP0983</t>
  </si>
  <si>
    <t>001-8518-7390</t>
  </si>
  <si>
    <t>PCR-LAP1258</t>
  </si>
  <si>
    <t>PCR-LAP0988</t>
  </si>
  <si>
    <t>001-8044</t>
  </si>
  <si>
    <t>PCR-LAP 0755</t>
  </si>
  <si>
    <t>LAPTOP HP 450 G5/ CI7/GEN8/8 GB/1 TB HDD/15.6´´</t>
  </si>
  <si>
    <t>001-7936, 001-8226</t>
  </si>
  <si>
    <t>7/09/2018, 06/11/2018</t>
  </si>
  <si>
    <t>PCR-LAP1033</t>
  </si>
  <si>
    <t>PCR-LAP 0953</t>
  </si>
  <si>
    <t>PCR-CON1820</t>
  </si>
  <si>
    <t>PCR-LAP1095</t>
  </si>
  <si>
    <t>PCR-LAP0349</t>
  </si>
  <si>
    <t>MTR-0397</t>
  </si>
  <si>
    <t>PCR-LAP1114</t>
  </si>
  <si>
    <t>PCR-LAP1116</t>
  </si>
  <si>
    <t>LAPTOP  LENOVO IDEAPAD 320/ CI5/GEN8/8GB/2 TB HDD/15.6''</t>
  </si>
  <si>
    <t>001-7390</t>
  </si>
  <si>
    <t>PCR-LAP1137</t>
  </si>
  <si>
    <t>PCR-LAP1152</t>
  </si>
  <si>
    <t>001-7979</t>
  </si>
  <si>
    <t>PCR-LAP1174</t>
  </si>
  <si>
    <t>PCR-LAP1187</t>
  </si>
  <si>
    <t>PCR-LAP1200</t>
  </si>
  <si>
    <t>PCR-LAP1206</t>
  </si>
  <si>
    <t>001-8661</t>
  </si>
  <si>
    <t>PCR-LAP1267</t>
  </si>
  <si>
    <t>001-8421</t>
  </si>
  <si>
    <t>PCR-LAP1282</t>
  </si>
  <si>
    <t>PCR-LAP19091004</t>
  </si>
  <si>
    <t>PCR-LAP19091006</t>
  </si>
  <si>
    <t>PCR-LAP19111018</t>
  </si>
  <si>
    <t>PCR-LAP19111036</t>
  </si>
  <si>
    <t>RESITER PERU S.A.C</t>
  </si>
  <si>
    <t>5174</t>
  </si>
  <si>
    <t>001-11899</t>
  </si>
  <si>
    <t>MOR-LAP19101016</t>
  </si>
  <si>
    <t>001-11760,11761,11762</t>
  </si>
  <si>
    <t>PCR-LAP19091037</t>
  </si>
  <si>
    <t>001-11898</t>
  </si>
  <si>
    <t>PCR-LAP19101043</t>
  </si>
  <si>
    <t>PCR-LAP19101046</t>
  </si>
  <si>
    <t>PCR-LAP19101049</t>
  </si>
  <si>
    <t>PCR-LAP19101055</t>
  </si>
  <si>
    <t>PCR-LAP19101058</t>
  </si>
  <si>
    <t>PCR-LAP19101059</t>
  </si>
  <si>
    <t>PCR-LAP19101062</t>
  </si>
  <si>
    <t>PCR-LAP19101063</t>
  </si>
  <si>
    <t xml:space="preserve">PCR-LAP19111004 </t>
  </si>
  <si>
    <t>PCR-LAP19101068</t>
  </si>
  <si>
    <t>PCR-LAP19101072</t>
  </si>
  <si>
    <t>PCR-LAP19101080</t>
  </si>
  <si>
    <t>PCR-LAP19111006</t>
  </si>
  <si>
    <t>001-11585,11584</t>
  </si>
  <si>
    <t>PCR-LAP19111009</t>
  </si>
  <si>
    <t>PCR-LAP19111011</t>
  </si>
  <si>
    <t>PCR-LAP19111017</t>
  </si>
  <si>
    <t>PCR-LAP19111025</t>
  </si>
  <si>
    <t>PCR-LAP19111038</t>
  </si>
  <si>
    <t>PCR-LAP19111040</t>
  </si>
  <si>
    <t>PCR-LAP19111042</t>
  </si>
  <si>
    <t>PCR-LAP19111043</t>
  </si>
  <si>
    <t>PCR-LAP19111049</t>
  </si>
  <si>
    <t>PCR-LAP19111050</t>
  </si>
  <si>
    <t>PCR-LAP19111087</t>
  </si>
  <si>
    <t xml:space="preserve">LAPTOP HP 250 G7 CI5 GEN8 4GB 1TB HDD 15.6' </t>
  </si>
  <si>
    <t>001-12258,12259,12257</t>
  </si>
  <si>
    <t>PCR-LAP20021010</t>
  </si>
  <si>
    <t>PCR-LAP20021011</t>
  </si>
  <si>
    <t>PCR-LAP20021012</t>
  </si>
  <si>
    <t>PCR-LAP20021013</t>
  </si>
  <si>
    <t>PCR-LAP20021018</t>
  </si>
  <si>
    <t>PCR-LAP20021020</t>
  </si>
  <si>
    <t>PCR-LAP20021023</t>
  </si>
  <si>
    <t>PCR-LAP20021026</t>
  </si>
  <si>
    <t>PCR-LAP20021027</t>
  </si>
  <si>
    <t>PCR-LAP20021028</t>
  </si>
  <si>
    <t>RIKRA S.A.C</t>
  </si>
  <si>
    <t>APPLE MACBOOK PRO CI5 / 8GB / 128GB SSD / 13.3''</t>
  </si>
  <si>
    <t>0001-012540</t>
  </si>
  <si>
    <t>PCR-MAC0005</t>
  </si>
  <si>
    <t>RIMAC</t>
  </si>
  <si>
    <t>OC 75697</t>
  </si>
  <si>
    <t>Laptop Dell Vostro 3490 Ci5 10ma/8GB/1TB HDD/14"/Windows 10 Pro</t>
  </si>
  <si>
    <t>PCR-LAP20041041</t>
  </si>
  <si>
    <t>PCR-LAP20041042</t>
  </si>
  <si>
    <t>PCR-LAP20041043</t>
  </si>
  <si>
    <t>PCR-LAP20041044</t>
  </si>
  <si>
    <t>PCR-LAP20041045</t>
  </si>
  <si>
    <t>PCR-LAP20041046</t>
  </si>
  <si>
    <t>PCR-LAP20041047</t>
  </si>
  <si>
    <t>PCR-LAP20041048</t>
  </si>
  <si>
    <t>PCR-LAP20041049</t>
  </si>
  <si>
    <t>PCR-LAP20041050</t>
  </si>
  <si>
    <t>PCR-LAP20041051</t>
  </si>
  <si>
    <t>PCR-LAP20041052</t>
  </si>
  <si>
    <t>PCR-LAP20041053</t>
  </si>
  <si>
    <t>PCR-LAP20041054</t>
  </si>
  <si>
    <t>PCR-LAP20041055</t>
  </si>
  <si>
    <t>PCR-LAP20041056</t>
  </si>
  <si>
    <t>PCR-LAP20041057</t>
  </si>
  <si>
    <t>PCR-LAP20041058</t>
  </si>
  <si>
    <t>PCR-LAP20041059</t>
  </si>
  <si>
    <t>PCR-LAP20041060</t>
  </si>
  <si>
    <t>PCR-LAP20041061</t>
  </si>
  <si>
    <t>PCR-LAP20041063</t>
  </si>
  <si>
    <t>PCR-LAP20041064</t>
  </si>
  <si>
    <t>PCR-LAP20041065</t>
  </si>
  <si>
    <t>PCR-LAP20041066</t>
  </si>
  <si>
    <t>PCR-LAP20041067</t>
  </si>
  <si>
    <t>PCR-LAP20041068</t>
  </si>
  <si>
    <t>PCR-LAP20041070</t>
  </si>
  <si>
    <t>PCR-LAP20041071</t>
  </si>
  <si>
    <t>PCR-LAP20041073</t>
  </si>
  <si>
    <t>PCR-LAP20041074</t>
  </si>
  <si>
    <t>PCR-LAP20041075</t>
  </si>
  <si>
    <t>PCR-LAP20041076</t>
  </si>
  <si>
    <t>PCR-LAP20041077</t>
  </si>
  <si>
    <t>PCR-LAP20041078</t>
  </si>
  <si>
    <t>PCR-LAP20041080</t>
  </si>
  <si>
    <t>PCR-LAP20041081</t>
  </si>
  <si>
    <t>PCR-LAP20041082</t>
  </si>
  <si>
    <t>PCR-LAP20041083</t>
  </si>
  <si>
    <t>PCR-LAP20041084</t>
  </si>
  <si>
    <t>PCR-LAP20041085</t>
  </si>
  <si>
    <t>PCR-LAP20041086</t>
  </si>
  <si>
    <t>PCR-LAP20041087</t>
  </si>
  <si>
    <t>PCR-LAP20041088</t>
  </si>
  <si>
    <t>PCR-LAP20041090</t>
  </si>
  <si>
    <t>PCR-LAP20041091</t>
  </si>
  <si>
    <t>PCR-LAP20041092</t>
  </si>
  <si>
    <t>PCR-LAP20041093</t>
  </si>
  <si>
    <t>PCR-LAP20041094</t>
  </si>
  <si>
    <t>PCR-LAP20041096</t>
  </si>
  <si>
    <t>PCR-LAP20041097</t>
  </si>
  <si>
    <t>PCR-LAP20041099</t>
  </si>
  <si>
    <t>PCR-LAP20041100</t>
  </si>
  <si>
    <t>PCR-LAP20041101</t>
  </si>
  <si>
    <t>PCR-LAP20041102</t>
  </si>
  <si>
    <t>PCR-LAP20041104</t>
  </si>
  <si>
    <t>PCR-LAP20041105</t>
  </si>
  <si>
    <t>PCR-LAP20041107</t>
  </si>
  <si>
    <t>PCR-LAP20041108</t>
  </si>
  <si>
    <t>PCR-LAP20041109</t>
  </si>
  <si>
    <t>PCR-LAP20041110</t>
  </si>
  <si>
    <t>PCR-LAP20041111</t>
  </si>
  <si>
    <t>PCR-LAP20041112</t>
  </si>
  <si>
    <t>PCR-LAP20041289</t>
  </si>
  <si>
    <t>PCR-LAP20041113</t>
  </si>
  <si>
    <t>PCR-LAP20041114</t>
  </si>
  <si>
    <t>PCR-LAP20041115</t>
  </si>
  <si>
    <t>PCR-LAP20041117</t>
  </si>
  <si>
    <t>PCR-LAP20041118</t>
  </si>
  <si>
    <t>PCR-LAP20041121</t>
  </si>
  <si>
    <t>PCR-LAP20041122</t>
  </si>
  <si>
    <t>PCR-LAP20041127</t>
  </si>
  <si>
    <t>PCR-LAP20041128</t>
  </si>
  <si>
    <t>PCR-LAP20041129</t>
  </si>
  <si>
    <t>PCR-LAP20041130</t>
  </si>
  <si>
    <t>PCR-LAP20041131</t>
  </si>
  <si>
    <t>PCR-LAP20041133</t>
  </si>
  <si>
    <t>PCR-LAP20041134</t>
  </si>
  <si>
    <t>PCR-LAP20041135</t>
  </si>
  <si>
    <t>PCR-LAP20041136</t>
  </si>
  <si>
    <t>PCR-LAP20041137</t>
  </si>
  <si>
    <t>PCR-LAP20041138</t>
  </si>
  <si>
    <t>PCR-LAP20041139</t>
  </si>
  <si>
    <t>PCR-LAP20041140</t>
  </si>
  <si>
    <t>PCR-LAP20041142</t>
  </si>
  <si>
    <t>PCR-LAP20041143</t>
  </si>
  <si>
    <t>PCR-LAP20041144</t>
  </si>
  <si>
    <t>PCR-LAP20041145</t>
  </si>
  <si>
    <t>PCR-LAP20041146</t>
  </si>
  <si>
    <t>PCR-LAP20041147</t>
  </si>
  <si>
    <t>PCR-LAP20041148</t>
  </si>
  <si>
    <t>Laptop Dell  Inspiron 3493 Ci5  10ma/8GB/256GB SSD/1TB HDD/14"/Windows 10 Pro</t>
  </si>
  <si>
    <t>PCR-LAP20041150</t>
  </si>
  <si>
    <t>PCR-LAP20041151</t>
  </si>
  <si>
    <t>PCR-LAP20041152</t>
  </si>
  <si>
    <t>PCR-LAP20041153</t>
  </si>
  <si>
    <t>PCR-LAP20041155</t>
  </si>
  <si>
    <t>PCR-LAP20041156</t>
  </si>
  <si>
    <t>PCR-LAP20041158</t>
  </si>
  <si>
    <t>PCR-LAP20041160</t>
  </si>
  <si>
    <t>PCR-LAP20041163</t>
  </si>
  <si>
    <t>PCR-LAP20041165</t>
  </si>
  <si>
    <t>PCR-LAP20041166</t>
  </si>
  <si>
    <t>PCR-LAP20041167</t>
  </si>
  <si>
    <t>PCR-LAP20041169</t>
  </si>
  <si>
    <t>PCR-LAP20041170</t>
  </si>
  <si>
    <t>PCR-LAP20041173</t>
  </si>
  <si>
    <t>PCR-LAP20041176</t>
  </si>
  <si>
    <t>PCR-LAP20041262</t>
  </si>
  <si>
    <t>PCR-LAP20041178</t>
  </si>
  <si>
    <t>PCR-LAP20041180</t>
  </si>
  <si>
    <t>PCR-LAP20041181</t>
  </si>
  <si>
    <t>PCR-LAP20041184</t>
  </si>
  <si>
    <t>PCR-LAP20041185</t>
  </si>
  <si>
    <t>PCR-LAP20041188</t>
  </si>
  <si>
    <t>PCR-LAP20041193</t>
  </si>
  <si>
    <t>PCR-LAP20041195</t>
  </si>
  <si>
    <t>PCR-LAP20041201</t>
  </si>
  <si>
    <t>PCR-LAP20041202</t>
  </si>
  <si>
    <t>PCR-LAP20041205</t>
  </si>
  <si>
    <t>PCR-LAP20041207</t>
  </si>
  <si>
    <t>PCR-LAP20041208</t>
  </si>
  <si>
    <t>PCR-LAP20041209</t>
  </si>
  <si>
    <t>PCR-LAP20041213</t>
  </si>
  <si>
    <t>PCR-LAP20041215</t>
  </si>
  <si>
    <t>PCR-LAP20041216</t>
  </si>
  <si>
    <t>PCR-LAP20041217</t>
  </si>
  <si>
    <t>PCR-LAP20041218</t>
  </si>
  <si>
    <t>PCR-LAP20041219</t>
  </si>
  <si>
    <t>PCR-LAP20041220</t>
  </si>
  <si>
    <t>PCR-LAP20041221</t>
  </si>
  <si>
    <t>PCR-LAP20041222</t>
  </si>
  <si>
    <t>PCR-LAP20041223</t>
  </si>
  <si>
    <t>PCR-LAP20041225</t>
  </si>
  <si>
    <t>PCR-LAP20041226</t>
  </si>
  <si>
    <t>PCR-LAP20041227</t>
  </si>
  <si>
    <t>PCR-LAP20041228</t>
  </si>
  <si>
    <t>PCR-LAP20041229</t>
  </si>
  <si>
    <t>PCR-LAP20041230</t>
  </si>
  <si>
    <t>PCR-LAP20041231</t>
  </si>
  <si>
    <t>PCR-LAP20041232</t>
  </si>
  <si>
    <t>ROSAS CARHUANCHO MIGUEL ANGEL</t>
  </si>
  <si>
    <t>SACYR CONSTRUCCION PERU SAC</t>
  </si>
  <si>
    <t>F001-00005304</t>
  </si>
  <si>
    <t>pendiente de recojo</t>
  </si>
  <si>
    <t>OS-000140</t>
  </si>
  <si>
    <t>001-8012</t>
  </si>
  <si>
    <t>PCR-LAP0900</t>
  </si>
  <si>
    <t>001-8243 -11367-11401</t>
  </si>
  <si>
    <t>PCR-LAP19101085</t>
  </si>
  <si>
    <t>SALES360 S.A.C.</t>
  </si>
  <si>
    <t>LAPTOP COREI3/8GB/500GB HDD/SIN LICENCIAS</t>
  </si>
  <si>
    <t>001-11202</t>
  </si>
  <si>
    <t>PCR-LAP0291</t>
  </si>
  <si>
    <t>001-10448</t>
  </si>
  <si>
    <t>PCR-LAP0315</t>
  </si>
  <si>
    <t>LAPTOP DELL INSPIRON 3458/CI3/GEN5/8GB/1TB HDD/14''.</t>
  </si>
  <si>
    <t>001-12230</t>
  </si>
  <si>
    <t>PCR-LAP0448</t>
  </si>
  <si>
    <t>LAPTOP COREI3/4GB/500GB HDD /SIN LICENCIAS</t>
  </si>
  <si>
    <t>001-12027</t>
  </si>
  <si>
    <t xml:space="preserve">LAPTOP CORE I3/4GB/500GB HDD SIN LICENCIAS </t>
  </si>
  <si>
    <t>001-9155</t>
  </si>
  <si>
    <t>PCR-LAP0829</t>
  </si>
  <si>
    <t>SALESLAND INTERNACIONAL S.A</t>
  </si>
  <si>
    <t>F001-00005151</t>
  </si>
  <si>
    <t>F001-00005152</t>
  </si>
  <si>
    <t>F001-00005154</t>
  </si>
  <si>
    <t>PCR-LAP0708</t>
  </si>
  <si>
    <t>PCR-LAP0722</t>
  </si>
  <si>
    <t>LAPTOP COREI5/4GB/500GB HDD/SIN LICENCIAS</t>
  </si>
  <si>
    <t>001-9287</t>
  </si>
  <si>
    <t>PCR-LAP0374</t>
  </si>
  <si>
    <t>SEBASTIAN CARLOS TADEO CORNEJO</t>
  </si>
  <si>
    <t>SEDEL PERU S.A.C.</t>
  </si>
  <si>
    <t>Laptop HP Probook 450 G3 Ci7 6ta gen / 8GB/ 1TB HDD/ 2GB Video/ Pantalla 15.6"</t>
  </si>
  <si>
    <t>001-12873</t>
  </si>
  <si>
    <t>PCR-LAP0752</t>
  </si>
  <si>
    <t>Laptop Lenovo Ideapad 500-15ISK Ci7 6ta Gen/16GB/1TB HDD/2GB Video/ Pantalla 15.6"</t>
  </si>
  <si>
    <t>PCR-LAP1038</t>
  </si>
  <si>
    <t>SMART RISK SOLUTIONS</t>
  </si>
  <si>
    <t>PCR-CON1831</t>
  </si>
  <si>
    <t>05/36</t>
  </si>
  <si>
    <t xml:space="preserve">APPLE MACBOOK PRO RETINA TOUCHBAR CI5 /8GB/256 GB SSD/13.3" </t>
  </si>
  <si>
    <t>001-9235</t>
  </si>
  <si>
    <t>PCR-MAC0047</t>
  </si>
  <si>
    <t xml:space="preserve">APPLE MACBOOK PRO CI5 /8GB/128 GB SSD/13.3" </t>
  </si>
  <si>
    <t>PCR-MAC0048</t>
  </si>
  <si>
    <t>APPLE MAC MINI COREI3/8GB/128GB SSD/MAGIC MOUSE,MAGIC KEYBOARD</t>
  </si>
  <si>
    <t>001-9304</t>
  </si>
  <si>
    <t>PCR-MAC0052</t>
  </si>
  <si>
    <t>STERLING PERU S.A.C.</t>
  </si>
  <si>
    <t>001-12871</t>
  </si>
  <si>
    <t>PCR-LAP20041241</t>
  </si>
  <si>
    <t>PCR-LAP20041242</t>
  </si>
  <si>
    <t>STRATTON PERU SAC</t>
  </si>
  <si>
    <t>CPU Compatible Ci5/8GB/1TB HDD/Windows 10</t>
  </si>
  <si>
    <t>PC LENOVO V530S CI5 - 8VA GEN.</t>
  </si>
  <si>
    <t>PC COMPATIBLE SFF CORE I5</t>
  </si>
  <si>
    <t>PC HP SLIM 290-P004LA CORE I5</t>
  </si>
  <si>
    <t>CPU HP ELITEDESK 800 G1 SFF, CI5 4TA 4570 3.2GHZ,RAM 8GB DDR3 1600MHZ  (4GBX2),HDD 500GB,RW-DVD</t>
  </si>
  <si>
    <t>1911TK0202041</t>
  </si>
  <si>
    <t>1912TK0202242</t>
  </si>
  <si>
    <t>CPU HP PRODESK 600 G1 SFF CI7 4770 3.4GHZ RAM 8GB DDR3 1600MHZ (8GBX1) HDD 500GB STE RW-DVD</t>
  </si>
  <si>
    <t>CPU Compatible Ci7 7ma /8GB /1TB HDD/Windows 10 Pro</t>
  </si>
  <si>
    <t>CPU Compatible Ci5/8GB/1TB HDD/Windows 10 Pro</t>
  </si>
  <si>
    <t>PC7591</t>
  </si>
  <si>
    <t>3CQ806257M</t>
  </si>
  <si>
    <t>CPU Compatible Ci7/8GB/1TB HDD/Windows 10 Pro</t>
  </si>
  <si>
    <t>CPU HP Ci7/8GB/500GB/WINDOWS 10 PRO</t>
  </si>
  <si>
    <t>CPU HP Ci5/8GB/500GB/WINDOWS 10 PRO</t>
  </si>
  <si>
    <t>SUGO SAC</t>
  </si>
  <si>
    <t>LAPTOP COREI5/8GB/SSD 480 GB/SIN LICENCIAS</t>
  </si>
  <si>
    <t>001-9721</t>
  </si>
  <si>
    <t>PCR-LAP1391</t>
  </si>
  <si>
    <t>PCR-LAP1410</t>
  </si>
  <si>
    <t>LAPTOP CORE I5/8GB/480 SDD LICECIADO</t>
  </si>
  <si>
    <t>001-9842</t>
  </si>
  <si>
    <t>PCR-LAP1427</t>
  </si>
  <si>
    <t>001-9905</t>
  </si>
  <si>
    <t>PCR-LAP1425</t>
  </si>
  <si>
    <t>PCR-LAP1440</t>
  </si>
  <si>
    <t>PCR-LAP1439</t>
  </si>
  <si>
    <t>LAPTOP CORE I5/8GB/SSD 480 GB /LICENCIADOS</t>
  </si>
  <si>
    <t>001-10252</t>
  </si>
  <si>
    <t>PCR-LAP0910</t>
  </si>
  <si>
    <t>001-10767</t>
  </si>
  <si>
    <t>PCR-LAP1438</t>
  </si>
  <si>
    <t>001-10831</t>
  </si>
  <si>
    <t>PCR-LAP19091027</t>
  </si>
  <si>
    <t xml:space="preserve">SI </t>
  </si>
  <si>
    <t>LAPTOP CORE I5/8GB/SSD 256 GB /LICENCIADOS</t>
  </si>
  <si>
    <t>001-11158</t>
  </si>
  <si>
    <t>PCR-LAP19105039</t>
  </si>
  <si>
    <t>001-11340</t>
  </si>
  <si>
    <t>PCR-LAP19115051</t>
  </si>
  <si>
    <t>LAPTOP CORE I5/16GB/SSD 256 GB /14" /LICENCIADOS</t>
  </si>
  <si>
    <t>001-11578</t>
  </si>
  <si>
    <t>PCR-LAP19125006</t>
  </si>
  <si>
    <t>001-11799</t>
  </si>
  <si>
    <t>PCR-LAP20015008</t>
  </si>
  <si>
    <t>LAPTOP CORE I5/8GB/SSD 500 GB /14" /LICENCIADOS</t>
  </si>
  <si>
    <t>001-11864</t>
  </si>
  <si>
    <t>PCR-LAP20014015</t>
  </si>
  <si>
    <t>001-11933</t>
  </si>
  <si>
    <t>PCR-LAP20014016</t>
  </si>
  <si>
    <t>Laptop Lenovo Flex-6 14IKB Ci5 Gen8 /8GB DDR4 /256GB SS/ 14'</t>
  </si>
  <si>
    <t>001-12016</t>
  </si>
  <si>
    <t>PCR-LAP20025002</t>
  </si>
  <si>
    <t xml:space="preserve"> Laptop Lenovo Flex-6 14IKB Ci5 Gen8 /8GB DDR4 /</t>
  </si>
  <si>
    <t>PCR-LAP20035043</t>
  </si>
  <si>
    <t>SUIZA ALERTA S.A.C.</t>
  </si>
  <si>
    <t>4598</t>
  </si>
  <si>
    <t>PCR-LAP1348</t>
  </si>
  <si>
    <t>0ffice 2016 H&amp;B</t>
  </si>
  <si>
    <t>PCR-LAP1000</t>
  </si>
  <si>
    <t>SUMARA HUB LEGAL S.A.C.</t>
  </si>
  <si>
    <t>001-12202</t>
  </si>
  <si>
    <t>PCR-LAP0933</t>
  </si>
  <si>
    <t>PCR-LAP0932</t>
  </si>
  <si>
    <t>TAFISAC</t>
  </si>
  <si>
    <t>TECDESOL</t>
  </si>
  <si>
    <t>Laptop Lenovo Thinkpad E580 Ci7 8va/8GB/256GB SSD/1TB HDD/15.6"</t>
  </si>
  <si>
    <t>001-13503</t>
  </si>
  <si>
    <t>PCR-LAP1453</t>
  </si>
  <si>
    <t>PCR-LAP1462</t>
  </si>
  <si>
    <t>Laptop HP 450G5 Ci7 8va/8GB/256GB SSD/1TB HDD/2GB Video/15.6"</t>
  </si>
  <si>
    <t>PCR-LAP1288</t>
  </si>
  <si>
    <t>F001-00005388</t>
  </si>
  <si>
    <t>MOR-LAP19101005</t>
  </si>
  <si>
    <t>F001-00005749</t>
  </si>
  <si>
    <t>001-12281</t>
  </si>
  <si>
    <t>MOR-LAP19101015</t>
  </si>
  <si>
    <t>MOR-LAP19101042</t>
  </si>
  <si>
    <t>PCR-LAP0463</t>
  </si>
  <si>
    <t>PCR-LAP0472</t>
  </si>
  <si>
    <t>PCR-LAP0590</t>
  </si>
  <si>
    <t>PCR-LAP0591</t>
  </si>
  <si>
    <t>LAPTOP CORE I5/8 GB /1TB HDD/ SIN LICENCIAS</t>
  </si>
  <si>
    <t>PCR-LAP0605</t>
  </si>
  <si>
    <t>001-10275,10276</t>
  </si>
  <si>
    <t>PCR-LAP0625</t>
  </si>
  <si>
    <t>PCR-LAP0626</t>
  </si>
  <si>
    <t>001-6565</t>
  </si>
  <si>
    <t>PCR-LAP0673</t>
  </si>
  <si>
    <t>LAPTOP CORE I7/8GB/1TB/TOUCH/WINDOWS 10 HOME LICENCIADO/0FFICE 2010 STD LICENCIADO</t>
  </si>
  <si>
    <t>PCR-LAP0819</t>
  </si>
  <si>
    <t>LAPTOP CORE I5/8GB/1TB LICENCIADA (WIN10P-OFFICE 2016 H&amp;B)</t>
  </si>
  <si>
    <t>001-7552</t>
  </si>
  <si>
    <t>PCR-LAP0846</t>
  </si>
  <si>
    <t xml:space="preserve">LAPTOP CORE I5/8GB/1TB/TOUCH WINDOWS 10 HOME </t>
  </si>
  <si>
    <t>001-7507</t>
  </si>
  <si>
    <t>PCR-LAP0862</t>
  </si>
  <si>
    <t xml:space="preserve">Windows 10 home </t>
  </si>
  <si>
    <t>PCR-LAP0865</t>
  </si>
  <si>
    <t>LAPTOP CORE I5/8GB/256SDD</t>
  </si>
  <si>
    <t>001-7600</t>
  </si>
  <si>
    <t>PCR-LAP0871</t>
  </si>
  <si>
    <t>PCR-LAP0873</t>
  </si>
  <si>
    <t>PCR-LAP0876</t>
  </si>
  <si>
    <t>PCR-LAP0897</t>
  </si>
  <si>
    <t>PCR-LAP0923</t>
  </si>
  <si>
    <t xml:space="preserve">LAPTOP CORE I5/8GB/1TB HDD/SIN LICENCIAS </t>
  </si>
  <si>
    <t>001-7773</t>
  </si>
  <si>
    <t>PCR-LAP0928</t>
  </si>
  <si>
    <t>PCR-LAP0930</t>
  </si>
  <si>
    <t>PCR-LAP1002</t>
  </si>
  <si>
    <t>PCR-LAP1003</t>
  </si>
  <si>
    <t>PCR-LAP1016</t>
  </si>
  <si>
    <t>PCR-LAP1017</t>
  </si>
  <si>
    <t>001-9217,001-9264</t>
  </si>
  <si>
    <t>PCR-LAP1052</t>
  </si>
  <si>
    <t>PCR-LAP1073</t>
  </si>
  <si>
    <t>PCR-LAP1084</t>
  </si>
  <si>
    <t>PCR-LAP1107</t>
  </si>
  <si>
    <t>PCR-LAP1110</t>
  </si>
  <si>
    <t>PCR-LAP1157</t>
  </si>
  <si>
    <t>001-8047,001-8604</t>
  </si>
  <si>
    <t>PCR-LAP1178</t>
  </si>
  <si>
    <t>PCR-LAP 1004</t>
  </si>
  <si>
    <t>PCR-LAP1222</t>
  </si>
  <si>
    <t>PCR-LAP1223</t>
  </si>
  <si>
    <t>PCR-LAP1229</t>
  </si>
  <si>
    <t>PCR-LAP1230</t>
  </si>
  <si>
    <t>PCR-LAP1299</t>
  </si>
  <si>
    <t>LAPTOP CORE I7/8GB/1TB HDD/2GB VIDEO SIN LICENCIAS</t>
  </si>
  <si>
    <t>001-8140,001-8451;001-9584</t>
  </si>
  <si>
    <t>PCR-LAP1352</t>
  </si>
  <si>
    <t>PCR-LAP 0559,PCR-LAP 0544</t>
  </si>
  <si>
    <t>PCR-LAP1387</t>
  </si>
  <si>
    <t>PCR-LAP1504</t>
  </si>
  <si>
    <t>001-11881</t>
  </si>
  <si>
    <t>PCR-LAP19091009</t>
  </si>
  <si>
    <t>001-11994</t>
  </si>
  <si>
    <t>PCR-LAP19091038</t>
  </si>
  <si>
    <t>001-11946</t>
  </si>
  <si>
    <t>PCR-LAP19091039</t>
  </si>
  <si>
    <t>PCR-LAP19091051</t>
  </si>
  <si>
    <t>001-10889</t>
  </si>
  <si>
    <t>PCR-LAP19091054</t>
  </si>
  <si>
    <t>PCR-LAP19091055</t>
  </si>
  <si>
    <t>PCR-LAP19101042</t>
  </si>
  <si>
    <t>PCR-LAP19101060</t>
  </si>
  <si>
    <t>PCR-LAP19101079</t>
  </si>
  <si>
    <t>001-12126</t>
  </si>
  <si>
    <t>PCR-LAP19111026</t>
  </si>
  <si>
    <t>PCR-LAP19111041</t>
  </si>
  <si>
    <t>PCR-LAP 0474 DEVOLVIERON EL 09.12.2019, DEVOLVIERON LA ,PCR-LAP 0468 CON ROTURA DE CARCASA</t>
  </si>
  <si>
    <t>PCR-LAP19111044</t>
  </si>
  <si>
    <t>PCR-LAP20041015</t>
  </si>
  <si>
    <t>PCR-LAP20041016</t>
  </si>
  <si>
    <t>TIGERENGINEERING COLOMBIA</t>
  </si>
  <si>
    <t>TITTO ALMORA</t>
  </si>
  <si>
    <t>Laptop HP 450G5 Ci7 8va Gen/ 16GB/ 1TB HDD/ 2GB Video/ Pantalla 15.6" </t>
  </si>
  <si>
    <t>0001-012330</t>
  </si>
  <si>
    <t>PCR-LAP1339</t>
  </si>
  <si>
    <t>Prestamo</t>
  </si>
  <si>
    <t>Equipo de préstamo (01-04)</t>
  </si>
  <si>
    <t>TIVIT PERU TERCERIZACION DE PROCESOS</t>
  </si>
  <si>
    <t>LAPTOP DELL 3459/ CI5/GEN6/8 GB/250GB SSD/14</t>
  </si>
  <si>
    <t>GR 001-10705,10706</t>
  </si>
  <si>
    <t>PCR-LAP0404</t>
  </si>
  <si>
    <t xml:space="preserve">LAPTOP CORE I5/8GB/1TB HDD / SIN LICENCIAS </t>
  </si>
  <si>
    <t>001-11887</t>
  </si>
  <si>
    <t>PCR-LAP0614</t>
  </si>
  <si>
    <t>LAPTOP HP 250 G6/ CI5/GEN7/8 GB/1 TB HDD/15.6 SINLICENCIAS</t>
  </si>
  <si>
    <t>001-10377</t>
  </si>
  <si>
    <t>PCR-LAP0615</t>
  </si>
  <si>
    <t>PCR-LAP0621</t>
  </si>
  <si>
    <t>PCR-LAP0662</t>
  </si>
  <si>
    <t>PCR-LAP0670</t>
  </si>
  <si>
    <t>PCR-LAP0690</t>
  </si>
  <si>
    <t>01-11781</t>
  </si>
  <si>
    <t>PCR-LAP0767</t>
  </si>
  <si>
    <t>PCR-LAP0851</t>
  </si>
  <si>
    <t>PCR-LAP0922</t>
  </si>
  <si>
    <t xml:space="preserve">LAPTOP CORE I5/16GB/1 TB HDD / SIN LICENCIAS </t>
  </si>
  <si>
    <t>001-10682</t>
  </si>
  <si>
    <t>PCR-LAP1007</t>
  </si>
  <si>
    <t>PCR-LAP1019</t>
  </si>
  <si>
    <t>PCR-LAP0612</t>
  </si>
  <si>
    <t>PCR-LAP1028</t>
  </si>
  <si>
    <t>001-10273</t>
  </si>
  <si>
    <t>PCR-LAP1041</t>
  </si>
  <si>
    <t>LAPTOP CORE I5/8GB/240 GB SSD SIN LICENCIAS</t>
  </si>
  <si>
    <t>01-11781,11782</t>
  </si>
  <si>
    <t>PCR-LAP1051</t>
  </si>
  <si>
    <t>001-10348</t>
  </si>
  <si>
    <t>PCR-LAP1074</t>
  </si>
  <si>
    <t>PCR-LAP1079</t>
  </si>
  <si>
    <t>001-12131</t>
  </si>
  <si>
    <t>PCR-LAP1108</t>
  </si>
  <si>
    <t>PCR-LAP1142</t>
  </si>
  <si>
    <t xml:space="preserve">LAPTOP CORE I5/16GB/250 GB SSD GB HDD/ SIN LICENCIAS </t>
  </si>
  <si>
    <t>001-9730</t>
  </si>
  <si>
    <t>PCR-LAP1390</t>
  </si>
  <si>
    <t>PCR-LAP1412</t>
  </si>
  <si>
    <t>PCR-LAP1423</t>
  </si>
  <si>
    <t xml:space="preserve">LAPTOP CORE I5/8GB/240 GB SSD / SIN LICENCIAS </t>
  </si>
  <si>
    <t>001-12152</t>
  </si>
  <si>
    <t>PCR-LAP1482</t>
  </si>
  <si>
    <t>001-12151</t>
  </si>
  <si>
    <t>PCR-LAP1485</t>
  </si>
  <si>
    <t>PCR-LAP1502</t>
  </si>
  <si>
    <t>PCR-LAP1503</t>
  </si>
  <si>
    <t>PCR-LAP1507</t>
  </si>
  <si>
    <t>PCR-LAP19091013</t>
  </si>
  <si>
    <t>PCR-LAP19091014</t>
  </si>
  <si>
    <t>PCR-LAP19111016</t>
  </si>
  <si>
    <t xml:space="preserve">LAPTOP CORE I5/16GB/240 GB SSD / SIN LICENCIAS </t>
  </si>
  <si>
    <t>001-12128</t>
  </si>
  <si>
    <t>PCR-LAP19111020</t>
  </si>
  <si>
    <t>001-11675</t>
  </si>
  <si>
    <t>PCR-LAP19111031</t>
  </si>
  <si>
    <t>PCR-LAP19111045</t>
  </si>
  <si>
    <t>PCR-LAP19111048</t>
  </si>
  <si>
    <t>UNIVERSIDAD NACIONAL DE INGENIERÍA</t>
  </si>
  <si>
    <t>PCR-LAP1493</t>
  </si>
  <si>
    <t>PCR-LAP1413</t>
  </si>
  <si>
    <t>PCR-LAP0564</t>
  </si>
  <si>
    <t>PCR-LAP19101012</t>
  </si>
  <si>
    <t>PCR-LAP0968</t>
  </si>
  <si>
    <t>UNIVERSIDAD PERUANA DE CIENCIAS APLICADAS S.A.C.</t>
  </si>
  <si>
    <t>VASS CONSULTORIA DE SISTEMAS PERU S.A.C.</t>
  </si>
  <si>
    <t>001-8068</t>
  </si>
  <si>
    <t>PCR-LAP0477</t>
  </si>
  <si>
    <t>PRÉSTAMO</t>
  </si>
  <si>
    <t>6ta</t>
  </si>
  <si>
    <t xml:space="preserve">EQUIPO EN PRÉSTAMO </t>
  </si>
  <si>
    <t>F001-00005850</t>
  </si>
  <si>
    <t>PCR-LAP0798</t>
  </si>
  <si>
    <t>VENCIDO X 6 MESES</t>
  </si>
  <si>
    <t>PCR-LAP0799</t>
  </si>
  <si>
    <t>08/05/2018, 03/10/2018</t>
  </si>
  <si>
    <t>PCR-LAP0869</t>
  </si>
  <si>
    <t>LAPTOP CORE I5/16GB/500 SDD/ WINDOWS 10 PRO LICENCIADO</t>
  </si>
  <si>
    <t>001-7810</t>
  </si>
  <si>
    <t>PCR-LAP0937</t>
  </si>
  <si>
    <t>PCR-LAP0938</t>
  </si>
  <si>
    <t>LAPTOP CORE I5/16GB/480 SDD/ WINDOWS 10 PRO LICENCIADO</t>
  </si>
  <si>
    <t>PCR-LAP0939</t>
  </si>
  <si>
    <t>PCR-LAP0940</t>
  </si>
  <si>
    <t>F001-00004997</t>
  </si>
  <si>
    <t>PCR-LAP0942</t>
  </si>
  <si>
    <t>PCR-LAP0943</t>
  </si>
  <si>
    <t>PCR-LAP0944</t>
  </si>
  <si>
    <t>PCR-LAP0947</t>
  </si>
  <si>
    <t>PCR-LAP0948</t>
  </si>
  <si>
    <t>PCR-LAP0950</t>
  </si>
  <si>
    <t>PCR-LAP0951</t>
  </si>
  <si>
    <t>LAPTOP CORE I5/12GB/1TB/2GB VIDEO</t>
  </si>
  <si>
    <t>PCR-LAP0958</t>
  </si>
  <si>
    <t>001-7978, 001-8303</t>
  </si>
  <si>
    <t>27/09/2018, 14/11/2018</t>
  </si>
  <si>
    <t>PCR-LAP0989</t>
  </si>
  <si>
    <t>PCR-LAP 0984</t>
  </si>
  <si>
    <t>001-7978</t>
  </si>
  <si>
    <t>PCR-LAP0990</t>
  </si>
  <si>
    <t>001-7223, 001-8026</t>
  </si>
  <si>
    <t>PCR-LAP0993</t>
  </si>
  <si>
    <t>PCR-LAP 0805</t>
  </si>
  <si>
    <t>PCR-LAP1216</t>
  </si>
  <si>
    <t>PCR-LAP1226</t>
  </si>
  <si>
    <t>PCR-LAP1388</t>
  </si>
  <si>
    <t>PCR-LAP1519</t>
  </si>
  <si>
    <t>F001-00005849</t>
  </si>
  <si>
    <t>MacOs high sierra</t>
  </si>
  <si>
    <t>MACBOOK PRO 15.4 RETINA CORE I7/16GB/256GB SDD/2GB VIDEO + MAGIC MOUSE APPLE</t>
  </si>
  <si>
    <t>001-7109</t>
  </si>
  <si>
    <t>PCR-MAC0009</t>
  </si>
  <si>
    <t>001-7176</t>
  </si>
  <si>
    <t>PCR-MAC0011</t>
  </si>
  <si>
    <t>MACBOOK PRO 15.4 RETINA CORE I7/16GB/256GB SDD/2GB VIDEO + MOUSE INALAMBRICO TARGUS WHITE + ADAPTADOR DE TIPO C</t>
  </si>
  <si>
    <t>PCR-MAC0013</t>
  </si>
  <si>
    <t>PCR-MAC0016</t>
  </si>
  <si>
    <t>PCR-MAC0017</t>
  </si>
  <si>
    <t>VIDENZA CONSULTORES S.A.C</t>
  </si>
  <si>
    <t>LAPTOP CORE I5/12GB/1TB HDD Licenciado</t>
  </si>
  <si>
    <t>001-10256</t>
  </si>
  <si>
    <t>PCR-LAP1247</t>
  </si>
  <si>
    <t>001-9018,001-9019</t>
  </si>
  <si>
    <t>PCR-LAP1333</t>
  </si>
  <si>
    <t>PCR-CON1827</t>
  </si>
  <si>
    <t>LAPTOP CORE I5/12GB/1TB HDD licenciado</t>
  </si>
  <si>
    <t>PCR-LAP1334</t>
  </si>
  <si>
    <t>PCR-LAP1335</t>
  </si>
  <si>
    <t>PCR-LAP1336</t>
  </si>
  <si>
    <t>PCR-LAP1337</t>
  </si>
  <si>
    <t>PCR-LAP1338</t>
  </si>
  <si>
    <t>LAPTOP CORE I5/8GB/1TB HDD Licenciado</t>
  </si>
  <si>
    <t>001-11570</t>
  </si>
  <si>
    <t>PCR-LAP19101048</t>
  </si>
  <si>
    <t>PCR-LAP19101074</t>
  </si>
  <si>
    <t>Laptop HP 250G7 Ci5 8va Gen / 12GB DDR4 / 1TB HDD / Pantalla 15.6"</t>
  </si>
  <si>
    <t>001-12633</t>
  </si>
  <si>
    <t>PCR-LAP20041035</t>
  </si>
  <si>
    <t>VIVA AIRLINES PERU S.A.C</t>
  </si>
  <si>
    <t xml:space="preserve">LAPTOP CORE I5/8GB/1TB + CABLE DE SEGURIDAD  WINDOWS 10 PRO LICENCIADO </t>
  </si>
  <si>
    <t>001-7576</t>
  </si>
  <si>
    <t>PCR-LAP0827</t>
  </si>
  <si>
    <t>PCR-LAP 0848</t>
  </si>
  <si>
    <t>LAPTOP HP 250 G7/ CI5/GEN7/4 GB/1 TB HDD/15.6''</t>
  </si>
  <si>
    <t>001-11163</t>
  </si>
  <si>
    <t>MOR-LAP19101047</t>
  </si>
  <si>
    <t>001-7234,00-8541</t>
  </si>
  <si>
    <t>PCR-LAP0664</t>
  </si>
  <si>
    <t>SE AUMENTO MEMORIA EL DÍA 12/12 PASANDO DE 4GB A 8GB</t>
  </si>
  <si>
    <t>PCR-LAP19091061</t>
  </si>
  <si>
    <t>PCR-LAP0665</t>
  </si>
  <si>
    <t>PCR-LAP0800</t>
  </si>
  <si>
    <t>PCR LAP 0679</t>
  </si>
  <si>
    <t>001-7241,001-8541</t>
  </si>
  <si>
    <t>PCR-LAP0801</t>
  </si>
  <si>
    <t>PCR-LAP 0807, PCR-LAP 0808</t>
  </si>
  <si>
    <t>PCR-LAP0802</t>
  </si>
  <si>
    <t>001-10084</t>
  </si>
  <si>
    <t>PCR-LAP0859</t>
  </si>
  <si>
    <t>PCR-LAP0971</t>
  </si>
  <si>
    <t xml:space="preserve"> PCR-LAP 0852 X PCR-LAP0971</t>
  </si>
  <si>
    <t>001-10265</t>
  </si>
  <si>
    <t>PCR-LAP1027</t>
  </si>
  <si>
    <t>LAPTOP CORE I5/8GB/1TB HDD+CABLE DE SEGURIDAD ,CON LICENCIA</t>
  </si>
  <si>
    <t>001-10260</t>
  </si>
  <si>
    <t>PCR-LAP1049</t>
  </si>
  <si>
    <t xml:space="preserve">LAPTOP CORE I5/8GB/2TB HDD+CABLE DE SEGURIDAD IBLUE CON CLAVE </t>
  </si>
  <si>
    <t>001-9050</t>
  </si>
  <si>
    <t>PCR-LAP1156</t>
  </si>
  <si>
    <t>PCR-LAP19091050</t>
  </si>
  <si>
    <t>PCR LAP 0690 SE CAMBIA POR LA PCR-LAP19091050</t>
  </si>
  <si>
    <t>001-7241</t>
  </si>
  <si>
    <t>PCR-LAP19091052</t>
  </si>
  <si>
    <t>SE AUMENTO MEMORIA EL DÍA 20/12 PASANDO DE 4GB A 8GB</t>
  </si>
  <si>
    <t>LAPTOP CORE I5/ 8GB/1TB   WINDOWS 10 PRO LICENCIADO</t>
  </si>
  <si>
    <t>001-7641</t>
  </si>
  <si>
    <t>PCR-LAP19111003</t>
  </si>
  <si>
    <t>PCR-LAP 0586 X 19111003</t>
  </si>
  <si>
    <t>VIVA G Y M S.A</t>
  </si>
  <si>
    <t xml:space="preserve"> OC390001453</t>
  </si>
  <si>
    <t>001-9443</t>
  </si>
  <si>
    <t>PCR-LAP0236</t>
  </si>
  <si>
    <t>PCR-LAP0845</t>
  </si>
  <si>
    <t>VIZCARRA Y ASOCIADOS SOCIEDAD CIVIL DE RESPONSABILIDAD LIMITADA</t>
  </si>
  <si>
    <t>F001-00004847</t>
  </si>
  <si>
    <t>LAPTOP HP  COREI7 /8GEN /12GB /1 TB HDD/15.6 4GB V</t>
  </si>
  <si>
    <t>001-7167</t>
  </si>
  <si>
    <t>PCR-LAP0642</t>
  </si>
  <si>
    <t>F001-00005903</t>
  </si>
  <si>
    <t>001-7912</t>
  </si>
  <si>
    <t>PCR-LAP0811</t>
  </si>
  <si>
    <t xml:space="preserve">PCR-LAP 0971
</t>
  </si>
  <si>
    <t>office 2016 H&amp;B</t>
  </si>
  <si>
    <t>PCR-LAP0963</t>
  </si>
  <si>
    <t>PCR-CON1819</t>
  </si>
  <si>
    <t>PCR-LAP0964</t>
  </si>
  <si>
    <t>PCR-LAP0966</t>
  </si>
  <si>
    <t>PCR-LAP0969</t>
  </si>
  <si>
    <t>PCR-LAP0970</t>
  </si>
  <si>
    <t>PCR-LAP0972</t>
  </si>
  <si>
    <t>PCR-LAP0973</t>
  </si>
  <si>
    <t>PCR-LAP0974</t>
  </si>
  <si>
    <t>PCR-LAP0975</t>
  </si>
  <si>
    <t>PCR-LAP0976</t>
  </si>
  <si>
    <t>PCR-LAP0977</t>
  </si>
  <si>
    <t>PCR-LAP0978</t>
  </si>
  <si>
    <t>PCR-LAP0979</t>
  </si>
  <si>
    <t xml:space="preserve">LAPTOP CORE I5/4GB/1TB HDD/SIN LICENCIAS </t>
  </si>
  <si>
    <t>001-8306</t>
  </si>
  <si>
    <t>PCR-LAP1029</t>
  </si>
  <si>
    <t>LAPTOP HP CORE I5 /8 GB/1 TB HDD/LICENCIADO</t>
  </si>
  <si>
    <t>001-11938</t>
  </si>
  <si>
    <t>PCR-LAP1402</t>
  </si>
  <si>
    <t>LAPTOP HP 450 G5 CI7/ GEN 8/ 1TB HDD/ 2GB/ 15.6´´</t>
  </si>
  <si>
    <t>001-11901</t>
  </si>
  <si>
    <t>PCR-LAP1411</t>
  </si>
  <si>
    <t>PCR-LAP1415</t>
  </si>
  <si>
    <t>PCR-LAP0967,PCR-LAP1120</t>
  </si>
  <si>
    <t>001-12033</t>
  </si>
  <si>
    <t>PCR-LAP1421</t>
  </si>
  <si>
    <t>LAPTOP HP 450 G5 CI5/ GEN 8/ 4GB /1 TB HDD/ 2GB/ 15.6´´</t>
  </si>
  <si>
    <t>001-11911</t>
  </si>
  <si>
    <t>PCR-LAP1422</t>
  </si>
  <si>
    <t xml:space="preserve">LAPTOP CORE I5/8GB/1TB HDD/CON LICENCIAS </t>
  </si>
  <si>
    <t>PCR-LAP1435</t>
  </si>
  <si>
    <t>001-11869</t>
  </si>
  <si>
    <t>PCR-LAP1436</t>
  </si>
  <si>
    <t>PCR-LAP19101086</t>
  </si>
  <si>
    <t>PCR-LAP19101087</t>
  </si>
  <si>
    <t>LAPTOP HP 250 G7 / CORE I5 / 8 GEN / 4GB 1 TB HDD</t>
  </si>
  <si>
    <t>001-11435</t>
  </si>
  <si>
    <t>PCR-LAP19101091</t>
  </si>
  <si>
    <t>PCR-LAP19111086</t>
  </si>
  <si>
    <t>VYSNOVA PARTNERS</t>
  </si>
  <si>
    <t>Laptop HP 250 G6 Ci5 7ma Gen/ 8GB DDR4/ 1TB HDD/ Pantalla 15.6"</t>
  </si>
  <si>
    <t>PCR-LAP0584</t>
  </si>
  <si>
    <t>WHC DEL PERU</t>
  </si>
  <si>
    <t>4° Semana</t>
  </si>
  <si>
    <t>2° Semana</t>
  </si>
  <si>
    <t>1° Semana</t>
  </si>
  <si>
    <t>3° Semana</t>
  </si>
  <si>
    <t>PCR-LAP0367</t>
  </si>
  <si>
    <t>PCR-LAP1181</t>
  </si>
  <si>
    <t>RUC</t>
  </si>
  <si>
    <t>Razon Social</t>
  </si>
  <si>
    <t xml:space="preserve">	2052329353</t>
  </si>
  <si>
    <t>Todo ok</t>
  </si>
  <si>
    <t>Ninguno</t>
  </si>
  <si>
    <t>Ruta</t>
  </si>
  <si>
    <t>PRESTAMO</t>
  </si>
  <si>
    <t>Laptop HP 240 G4 Ci5 5ta Gen/8GB/1TB HDD/Pantalla 14"</t>
  </si>
  <si>
    <t>Laptop HP 14-AC115LA Ci5 5ta Gen/8GB/500GB HDD/Pantalla 14"</t>
  </si>
  <si>
    <t>001-13033</t>
  </si>
  <si>
    <t>001-13032</t>
  </si>
  <si>
    <t>PCR-LAP20041033</t>
  </si>
  <si>
    <t>F001-00005974</t>
  </si>
  <si>
    <t>Almacen</t>
  </si>
  <si>
    <t>001-12637</t>
  </si>
  <si>
    <t>PCR-LAP1281</t>
  </si>
  <si>
    <t>Código monitor / impresora / Accesorios</t>
  </si>
  <si>
    <t>(en blanco)</t>
  </si>
  <si>
    <t>Suma de Pendiente Facturar $</t>
  </si>
  <si>
    <t>Etiquetas de columna</t>
  </si>
  <si>
    <t>2 Fact.  &lt;60 días</t>
  </si>
  <si>
    <t xml:space="preserve">5 Fact. &lt;150 días </t>
  </si>
  <si>
    <t>6 Fact. &lt;180 días</t>
  </si>
  <si>
    <t>Kam</t>
  </si>
  <si>
    <t>Total pendientes $</t>
  </si>
  <si>
    <t>Reovaciones pendientes por facturar</t>
  </si>
  <si>
    <t>Isabel</t>
  </si>
  <si>
    <t>Margie</t>
  </si>
  <si>
    <t>Detalle Clientes con falta de OC</t>
  </si>
  <si>
    <t>Laptop HP 240 G5 Ci5 6ta/8GB/1TB HDD/14"</t>
  </si>
  <si>
    <t>Laptop HP Probook 450 G3 Ci7 6ta/8GB/1TB HDD/2GB Video/15.6"</t>
  </si>
  <si>
    <t>Laptop HP 250 G6 Ci5 7ma/8GB/1TB HDD/15.6"</t>
  </si>
  <si>
    <t>Laptop Dell Inspiron 3467 Ci5 7ma/8GB/1TB HDD/14"</t>
  </si>
  <si>
    <t>Laptop HP 15-BS019LA Ci7 7ma/8GB/1TB HDD/2GB Video/15.6"</t>
  </si>
  <si>
    <t>Laptop HP 250 G6 Ci5 8va/8GB/1TB HDD/15.6"</t>
  </si>
  <si>
    <t>Laptop HP 440 G5 Ci5 8va/8GB/480GB SSD/14"</t>
  </si>
  <si>
    <t>Lenovo Ideapad 320 Ci5 8va/8GB/2TB HDD/1TB HDD/15.6"</t>
  </si>
  <si>
    <t>Laptop Lenovo V330 Ci5 8va/8GB/1TB HDD/15.6"</t>
  </si>
  <si>
    <t>Laptop HP 250 G7 Ci5 8va/8GB/1TB HDD/15.6"</t>
  </si>
  <si>
    <t>Laptop Dell Inspiron 3493 Ci5 10ma/8GB/256GB SSD/14"</t>
  </si>
  <si>
    <t>001-13529,13530,13532,13533,13534,13535,13536,13537</t>
  </si>
  <si>
    <t>PCR-LAP0439</t>
  </si>
  <si>
    <t>PCR-LAP0558</t>
  </si>
  <si>
    <t>PCR-LAP0565</t>
  </si>
  <si>
    <t>PCR-LAP0574</t>
  </si>
  <si>
    <t>PCR-LAP1075</t>
  </si>
  <si>
    <t>PCR-LAP0792</t>
  </si>
  <si>
    <t>PCR-LAP1235</t>
  </si>
  <si>
    <t>PCR-LAP0961</t>
  </si>
  <si>
    <t>PCR-LAP0992</t>
  </si>
  <si>
    <t>PCR-LAP0994</t>
  </si>
  <si>
    <t>PCR-LAP1148</t>
  </si>
  <si>
    <t>PCR-LAP1304</t>
  </si>
  <si>
    <t>PCR-LAP0857</t>
  </si>
  <si>
    <t>PCR-LAP1488</t>
  </si>
  <si>
    <t>PCR-LAP1495</t>
  </si>
  <si>
    <t>PCR-LAP1501</t>
  </si>
  <si>
    <t>PCR-LAP1512</t>
  </si>
  <si>
    <t>PCR-LAP1518</t>
  </si>
  <si>
    <t>PCR-LAP19101054</t>
  </si>
  <si>
    <t>PCR-LAP19111014</t>
  </si>
  <si>
    <t>PCR-LAP20021029</t>
  </si>
  <si>
    <t>PCR-LAP20041010</t>
  </si>
  <si>
    <t>PCR-LAP20041011</t>
  </si>
  <si>
    <t>PCR-LAP20041013</t>
  </si>
  <si>
    <t>PCR-LAP20041018</t>
  </si>
  <si>
    <t>PCR-LAP20041024</t>
  </si>
  <si>
    <t>PCR-LAP20041027</t>
  </si>
  <si>
    <t>PCR-LAP20041028</t>
  </si>
  <si>
    <t>PCR-LAP20041031</t>
  </si>
  <si>
    <t>Laptop Dell Latitude 3500 Ci5 8va/8GB/1TB HDD/15.6"</t>
  </si>
  <si>
    <t>PCR-LAP20041251</t>
  </si>
  <si>
    <t>PCR-LAP20041252</t>
  </si>
  <si>
    <t>PCR-LAP20041254</t>
  </si>
  <si>
    <t>PCR-LAP20041256</t>
  </si>
  <si>
    <t>PCR-LAP20041258</t>
  </si>
  <si>
    <t>PCR-LAP20041259</t>
  </si>
  <si>
    <t>PCR-LAP20041260</t>
  </si>
  <si>
    <t>PCR-LAP20041261</t>
  </si>
  <si>
    <t>PCR-LAP20041264</t>
  </si>
  <si>
    <t>PCR-LAP20041266</t>
  </si>
  <si>
    <t>PCR-LAP20041267</t>
  </si>
  <si>
    <t>PCR-LAP20041268</t>
  </si>
  <si>
    <t>PCR-LAP20041269</t>
  </si>
  <si>
    <t>PCR-LAP20041271</t>
  </si>
  <si>
    <t>PCR-LAP20041273</t>
  </si>
  <si>
    <t>PCR-LAP20041274</t>
  </si>
  <si>
    <t>PCR-LAP20041275</t>
  </si>
  <si>
    <t>PCR-LAP20041276</t>
  </si>
  <si>
    <t>PCR-LAP20041278</t>
  </si>
  <si>
    <t>PCR-LAP20041280</t>
  </si>
  <si>
    <t>PCR-LAP20041282</t>
  </si>
  <si>
    <t>PCR-LAP20041284</t>
  </si>
  <si>
    <t>PCR-LAP20041285</t>
  </si>
  <si>
    <t>PCR-LAP20041287</t>
  </si>
  <si>
    <t>PCR-LAP20041288</t>
  </si>
  <si>
    <t>PCR-LAP20031134</t>
  </si>
  <si>
    <t>PCR-LAP20031135</t>
  </si>
  <si>
    <t>PCR-LAP20031142</t>
  </si>
  <si>
    <t>PCR-LAP20031150</t>
  </si>
  <si>
    <t>PCR-LAP20031158</t>
  </si>
  <si>
    <t>PCR-LAP20031159</t>
  </si>
  <si>
    <t>PCR-LAP20031160</t>
  </si>
  <si>
    <t>PCR-LAP20031162</t>
  </si>
  <si>
    <t>PCR-LAP20031163</t>
  </si>
  <si>
    <t>PCR-LAP20031168</t>
  </si>
  <si>
    <t>PCR-LAP20031178</t>
  </si>
  <si>
    <t>PCR-LAP20031181</t>
  </si>
  <si>
    <t>PCR-LAP20031183</t>
  </si>
  <si>
    <t>PCR-LAP20031185</t>
  </si>
  <si>
    <t>PCR-LAP20031193</t>
  </si>
  <si>
    <t>Laptop Lenovo ThinkPad E590 Ci5 8va/8GB/1TB HDD/15.6"</t>
  </si>
  <si>
    <t>PCR-LAP20041291</t>
  </si>
  <si>
    <t>PCR-LAP20041294</t>
  </si>
  <si>
    <t>PCR-LAP20041295</t>
  </si>
  <si>
    <t>PCR-LAP20041298</t>
  </si>
  <si>
    <t>PCR-LAP20041300</t>
  </si>
  <si>
    <t>PCR-LAP20041303</t>
  </si>
  <si>
    <t>PCR-LAP20041304</t>
  </si>
  <si>
    <t>PCR-LAP20041306</t>
  </si>
  <si>
    <t>PCR-LAP20041308</t>
  </si>
  <si>
    <t>PCR-LAP20041309</t>
  </si>
  <si>
    <t>PCR-LAP20041313</t>
  </si>
  <si>
    <t>PCR-LAP20041314</t>
  </si>
  <si>
    <t>PCR-LAP20041316</t>
  </si>
  <si>
    <t>PCR-LAP20041318</t>
  </si>
  <si>
    <t>PCR-LAP20041321</t>
  </si>
  <si>
    <t>PCR-LAP20041323</t>
  </si>
  <si>
    <t>PCR-LAP20041324</t>
  </si>
  <si>
    <t>PCR-LAP20041325</t>
  </si>
  <si>
    <t>PCR-LAP20041328</t>
  </si>
  <si>
    <t>PCR-LAP20041329</t>
  </si>
  <si>
    <t>PCR-LAP20041330</t>
  </si>
  <si>
    <t>PCR-LAP20041331</t>
  </si>
  <si>
    <t>PCR-LAP20041332</t>
  </si>
  <si>
    <t>PCR-LAP20041333</t>
  </si>
  <si>
    <t>PCR-LAP20041336</t>
  </si>
  <si>
    <t>PCR-LAP20041337</t>
  </si>
  <si>
    <t>PCR-LAP20041340</t>
  </si>
  <si>
    <t>PCR-LAP20061001</t>
  </si>
  <si>
    <t>PCR-LAP20061002</t>
  </si>
  <si>
    <t>PCR-LAP20061003</t>
  </si>
  <si>
    <t>PCR-LAP20061004</t>
  </si>
  <si>
    <t>PCR-LAP20061005</t>
  </si>
  <si>
    <t>PCR-LAP20061006</t>
  </si>
  <si>
    <t>PCR-LAP20061007</t>
  </si>
  <si>
    <t>PCR-LAP20061008</t>
  </si>
  <si>
    <t>PCR-LAP20061009</t>
  </si>
  <si>
    <t>PCR-LAP20061010</t>
  </si>
  <si>
    <t>PCR-LAP20061011</t>
  </si>
  <si>
    <t>PCR-LAP20061012</t>
  </si>
  <si>
    <t>PCR-LAP20061013</t>
  </si>
  <si>
    <t>PCR-LAP20061014</t>
  </si>
  <si>
    <t>PCR-LAP20061015</t>
  </si>
  <si>
    <t>PCR-LAP20061016</t>
  </si>
  <si>
    <t>PCR-LAP20061017</t>
  </si>
  <si>
    <t>PCR-LAP20061018</t>
  </si>
  <si>
    <t>PCR-LAP20061019</t>
  </si>
  <si>
    <t>PCR-LAP20061020</t>
  </si>
  <si>
    <t>PCR-LAP20061021</t>
  </si>
  <si>
    <t>PCR-LAP20061022</t>
  </si>
  <si>
    <t>PCR-LAP20061023</t>
  </si>
  <si>
    <t>PCR-LAP20061024</t>
  </si>
  <si>
    <t>PCR-LAP20061025</t>
  </si>
  <si>
    <t>PCR-LAP20061026</t>
  </si>
  <si>
    <t>PCR-LAP20061027</t>
  </si>
  <si>
    <t>PCR-LAP20061028</t>
  </si>
  <si>
    <t>PCR-LAP20061029</t>
  </si>
  <si>
    <t>PCR-LAP20061030</t>
  </si>
  <si>
    <t>PCR-LAP20061031</t>
  </si>
  <si>
    <t>PCR-LAP20061035</t>
  </si>
  <si>
    <t>PCR-LAP20061036</t>
  </si>
  <si>
    <t>PCR-LAP20061037</t>
  </si>
  <si>
    <t>PCR-LAP20061038</t>
  </si>
  <si>
    <t>Laptop Lenovo ThinkBook 15IML Ci5 10ma/8GB/512GB SSD/15.6"</t>
  </si>
  <si>
    <t>PCR-LAP20064002</t>
  </si>
  <si>
    <t>PCR-LAP20064012</t>
  </si>
  <si>
    <t>PCR-LAP20064013</t>
  </si>
  <si>
    <t>PCR-LAP20064014</t>
  </si>
  <si>
    <t>PCR-LAP20064017</t>
  </si>
  <si>
    <t>PCR-LAP20064019</t>
  </si>
  <si>
    <t>PCR-LAP20064022</t>
  </si>
  <si>
    <t>PCR-LAP20064025</t>
  </si>
  <si>
    <t>PCR-LAP20064026</t>
  </si>
  <si>
    <t>PCR-LAP20064027</t>
  </si>
  <si>
    <t>PCR-LAP20064028</t>
  </si>
  <si>
    <t>PCR-LAP20064029</t>
  </si>
  <si>
    <t>PCR-LAP20064032</t>
  </si>
  <si>
    <t>PCR-LAP20064034</t>
  </si>
  <si>
    <t>PCR-LAP20064035</t>
  </si>
  <si>
    <t>PCR-LAP20064038</t>
  </si>
  <si>
    <t>PCR-LAP20064039</t>
  </si>
  <si>
    <t>PCR-LAP20064041</t>
  </si>
  <si>
    <t>PCR-LAP20064043</t>
  </si>
  <si>
    <t>PCR-LAP20064046</t>
  </si>
  <si>
    <t>PCR-LAP20064049</t>
  </si>
  <si>
    <t>PCR-LAP20064051</t>
  </si>
  <si>
    <t>PCR-LAP20064053</t>
  </si>
  <si>
    <t>PCR-LAP20064054</t>
  </si>
  <si>
    <t>PCR-LAP20064055</t>
  </si>
  <si>
    <t>PCR-LAP20064056</t>
  </si>
  <si>
    <t>PCR-LAP20064060</t>
  </si>
  <si>
    <t>PCR-LAP20064061</t>
  </si>
  <si>
    <t>Laptop Dell Vostro 3490 Ci5 10ma/8GB/1TB HDD/14"</t>
  </si>
  <si>
    <t>001-13528</t>
  </si>
  <si>
    <t>PCR-LAP20064105</t>
  </si>
  <si>
    <t>PCR-LAP20064106</t>
  </si>
  <si>
    <t>PCR-LAP20064107</t>
  </si>
  <si>
    <t>OZBLU PERU S.A.C.</t>
  </si>
  <si>
    <t xml:space="preserve">LAPTOP HP CI5 PROBOOK 450G5  / 4GB/ 1TB </t>
  </si>
  <si>
    <t>Clientes sin poder facturar</t>
  </si>
  <si>
    <t>Clientes con falta de OC - comparación con semana anterior</t>
  </si>
  <si>
    <t>PCR-LAP1283</t>
  </si>
  <si>
    <t>PCR-LAP0860</t>
  </si>
  <si>
    <t>Laptop Dell Vostro 3490 Ci5 10ma/8GB/1TB HDD/Pantalla 14"</t>
  </si>
  <si>
    <t>PCR-MTR0381</t>
  </si>
  <si>
    <t>PCR-LAP1355</t>
  </si>
  <si>
    <t>F001-00006015</t>
  </si>
  <si>
    <t>PCR-LAP1400</t>
  </si>
  <si>
    <t>PCR-LAP19111037</t>
  </si>
  <si>
    <t>LAPTOP HP 450 G5 CI7/ GEN 8/ 1TB HDD/ 2GB/ 15.6''</t>
  </si>
  <si>
    <t>PCR-LAP1368</t>
  </si>
  <si>
    <t>F001-00004683</t>
  </si>
  <si>
    <t>Manpower Prof.</t>
  </si>
  <si>
    <t xml:space="preserve">De Vicente </t>
  </si>
  <si>
    <t>001-13541</t>
  </si>
  <si>
    <t>Laptop HP 250G6 Ci5 7ma Gen/8GB/480GB SSD/15.6"</t>
  </si>
  <si>
    <t>Laptop HP 240G6 Ci5 7ma Gen/8GB/480GB SSD/15.6"</t>
  </si>
  <si>
    <t>001-13543</t>
  </si>
  <si>
    <t>PCR-LAP1058</t>
  </si>
  <si>
    <t>PCR-LAP1386</t>
  </si>
  <si>
    <t>PCR-LAP1523</t>
  </si>
  <si>
    <t>PCR-MAC20056001</t>
  </si>
  <si>
    <t>MacOS Catalina</t>
  </si>
  <si>
    <t>PCR-MAC20056007</t>
  </si>
  <si>
    <t>PCR-MAC20056002</t>
  </si>
  <si>
    <t>PCR-MAC20056003</t>
  </si>
  <si>
    <t>PCR-MAC20056004</t>
  </si>
  <si>
    <t>PCR-MAC20056005</t>
  </si>
  <si>
    <t>PCR-MAC20056006</t>
  </si>
  <si>
    <t>001-13078</t>
  </si>
  <si>
    <t>001-13079</t>
  </si>
  <si>
    <t>001-13080</t>
  </si>
  <si>
    <t>001-13081</t>
  </si>
  <si>
    <t>001-13082</t>
  </si>
  <si>
    <t>001-13083</t>
  </si>
  <si>
    <t>001-13084</t>
  </si>
  <si>
    <t>PCR-LAP19091056</t>
  </si>
  <si>
    <t>001-13044</t>
  </si>
  <si>
    <t>Laptop HP 250G6 Ci5 7ma Gen/ 8GB DDR4/ 1TB HDD/ 15.6"</t>
  </si>
  <si>
    <t>Laptop HP 250G7 Ci5 8va Gen / 4GB DDR4/ 1TB HDD/ 15.6"</t>
  </si>
  <si>
    <t>Laptop Lenovo Ci3 6ta/8GB/500GB HDD/14"</t>
  </si>
  <si>
    <t>001-13088</t>
  </si>
  <si>
    <t>PCR-LAP0736</t>
  </si>
  <si>
    <t>PCR-MAC20056008</t>
  </si>
  <si>
    <t>MACBOOK PRO CORE I7/GEN9/16 GB/ 512 SSD/16''</t>
  </si>
  <si>
    <t>PCR-LAP20041290</t>
  </si>
  <si>
    <t>Laptop Lenovo Thinkpad L480 Ci5 8va Gen/8GB/1TB HDD/14"</t>
  </si>
  <si>
    <t>Laptop HP 240 G6 Ci5 7ma Gen/8GB/1TB HDD/1TB HDD/14"</t>
  </si>
  <si>
    <t>Laptop Dell Latitude 3400 Ci5 8va Gen/8GB/1TB HDD/14"</t>
  </si>
  <si>
    <t>07-07 Se recogió el equipo de cambio PCR-LAP20041005 pero presenta problemas de energía.</t>
  </si>
  <si>
    <t>07-07 Se recogió el equipo de cambio MOR-LAP19101043 pero presenta rajadura en carcasa lado del puerto USB izquierdo.</t>
  </si>
  <si>
    <t>001-13096,13097</t>
  </si>
  <si>
    <t>Laptop Lenovo Ideapad 320 Ci5 8va Gen/12GB/1TB HDD/15.6"</t>
  </si>
  <si>
    <t>Laptop Lenovo Ideapad 320 Ci5 8va Gen/8GB/1TB HDD/15.6"</t>
  </si>
  <si>
    <t>Laptop HP 250G6 Ci5 7ma Gen/8GB/1TB HDD/15.6"</t>
  </si>
  <si>
    <t>Laptop HP 250G7 Ci5 8va Gen/8GB/256GB SSD/15.6"</t>
  </si>
  <si>
    <t>Laptop Dell vostro Ci5 10ma Gen/8GB/1TB HDD/14"</t>
  </si>
  <si>
    <t>PCR-LAP20064068</t>
  </si>
  <si>
    <t>PCR-LAP20064064</t>
  </si>
  <si>
    <t>PCR-LAP20064063</t>
  </si>
  <si>
    <t>PCR-LAP19111035</t>
  </si>
  <si>
    <t>PCR-LAP19111008</t>
  </si>
  <si>
    <t>PCR-LAP1102</t>
  </si>
  <si>
    <t>SEGAFLOW PERU SAC</t>
  </si>
  <si>
    <t>F001-00006065</t>
  </si>
  <si>
    <t>F001-00006066</t>
  </si>
  <si>
    <t>F001-00006071</t>
  </si>
  <si>
    <t>Estado y respuestas</t>
  </si>
  <si>
    <t>Laptop 14-R023LA Ci5 4ta Gen/4GB DDR3L/500GB HDD/14"</t>
  </si>
  <si>
    <t>001-13069</t>
  </si>
  <si>
    <t>PCR-LAP0263</t>
  </si>
  <si>
    <t>PCR-LAP0235</t>
  </si>
  <si>
    <t>PCR-LAP0365</t>
  </si>
  <si>
    <t>MOR-LAP19101020</t>
  </si>
  <si>
    <t>F001-00006091</t>
  </si>
  <si>
    <t>LAPTOP LENOVO THINKPAD E580 CI7/GEN8/8GB/1TBHDD/2GB VIDEO</t>
  </si>
  <si>
    <t>LAPTOP HP 15DA0015LA COREI7/8GEN/12GB/1TB HDD/4GB VIDEO</t>
  </si>
  <si>
    <t>PCR-LAP20031041</t>
  </si>
  <si>
    <t>F001-00006130</t>
  </si>
  <si>
    <t>LAPTOP DELL INSPIRON 3493 CI5 G10 8GB 256GB SSD 14''</t>
  </si>
  <si>
    <t xml:space="preserve">Mej </t>
  </si>
  <si>
    <t>Caso Inmac</t>
  </si>
  <si>
    <t>INMAC</t>
  </si>
  <si>
    <t>Laptop Lenovo V310-15ISK Ci5 6ta Gen/8GB/1TB HDD/Pantalla 15.6"</t>
  </si>
  <si>
    <t>001-13147</t>
  </si>
  <si>
    <t>PCR-LAP0774</t>
  </si>
  <si>
    <t>Laptop HP Probook 440 G7 Ci5 10ma Gen/8GB/512GB SSD/14"</t>
  </si>
  <si>
    <t>001-13146</t>
  </si>
  <si>
    <t>PCR-LAP20072001</t>
  </si>
  <si>
    <t>LAPTOP HP 450 G5/ CI5/GEN8/8 GB/1 TB HDD/15.6''</t>
  </si>
  <si>
    <t>LAPTOP HP 250 G6/ CI5/GEN7/8 GB/1 TB HDD/15.6''</t>
  </si>
  <si>
    <t>001-13104</t>
  </si>
  <si>
    <t>Laptop HP 250 G7 Ci5 8va Gen / 8GB DDR4 / 1TB HDD / Pantalla 15.6</t>
  </si>
  <si>
    <t>001-13142</t>
  </si>
  <si>
    <t>001-13073</t>
  </si>
  <si>
    <t>Laptop HP 250 G6 Ci5 7ma Gen/8GB DDR4 / 1TB HDD/Pantalla 15.6''</t>
  </si>
  <si>
    <t>MacBook Pro Retina Core i5 2.3Ghz/ 13.3"/ 8GB RAM/ 128GB SSD/ Mac Os Mojave</t>
  </si>
  <si>
    <t>001-13102</t>
  </si>
  <si>
    <t>PCR-MAC0040</t>
  </si>
  <si>
    <t>001-13075</t>
  </si>
  <si>
    <t>Laptop HP 250 G6 Ci5 7ma Gen / 8GB DDR4 / 1TB HDD / Pantalla 15.6"</t>
  </si>
  <si>
    <t>Laptop HP 14-AC115LA Ci5 5ta Gen/ 8GB/ 500GB HDD/ Pantalla 14"</t>
  </si>
  <si>
    <t>001-13101</t>
  </si>
  <si>
    <t>001-13112</t>
  </si>
  <si>
    <t>001-13152</t>
  </si>
  <si>
    <t>Laptop HP 250 G6 Ci5 7ma Gen/8GB DDR4/1TB HDD/Pantalla 15.6"</t>
  </si>
  <si>
    <t>Laptop HP 15-DA0015LA Ci7 8va Gen/16GB/1TB HDD/4GB Video/Pantalla 15.6"</t>
  </si>
  <si>
    <t>001-13151</t>
  </si>
  <si>
    <t>Laptop HP 450 G5 Ci7 8va Gen/8GB/480GB SSD/Pantalla 15.6"</t>
  </si>
  <si>
    <t>Laptop HP DA0015LA Ci7 8va Gen/8GB/240GB SSD/Pantalla 15.6"</t>
  </si>
  <si>
    <t>Laptop HP 250 G7 Ci5 8va Gen/8GB/240GB SSD/Pantalla 15.6"</t>
  </si>
  <si>
    <t>001-13150</t>
  </si>
  <si>
    <t>PCR-LAP1292</t>
  </si>
  <si>
    <t>Laptop HP 15-DA0015LA Ci7 8va Gen/16GB DDR4/500GB SSD/4GB Video/15.6''</t>
  </si>
  <si>
    <t>001-9336, 001-13155</t>
  </si>
  <si>
    <t>El cliente solicitó el corte de alquiler</t>
  </si>
  <si>
    <t>Fecha de recojo</t>
  </si>
  <si>
    <t>Cable HDMI</t>
  </si>
  <si>
    <t>cables de seguridad</t>
  </si>
  <si>
    <t>Cable de poder</t>
  </si>
  <si>
    <t>cable de red</t>
  </si>
  <si>
    <t>Teclado</t>
  </si>
  <si>
    <t>Monitor</t>
  </si>
  <si>
    <t>Mouse</t>
  </si>
  <si>
    <t>Maletin-Mochila</t>
  </si>
  <si>
    <t>Presenta Daño</t>
  </si>
  <si>
    <t>Presenta daño en carcasa.</t>
  </si>
  <si>
    <t>PCR-LAP0305</t>
  </si>
  <si>
    <t>PCR-MAC20055006</t>
  </si>
  <si>
    <t>FITCO S.A.C.</t>
  </si>
  <si>
    <t>PCR-LAP20072003</t>
  </si>
  <si>
    <t>PCR-LAP20072002</t>
  </si>
  <si>
    <t>F001-00006165</t>
  </si>
  <si>
    <t>ALLUS SPAIN S.L SUCURSAL DEL PERU</t>
  </si>
  <si>
    <t>PCR-LAP20072093</t>
  </si>
  <si>
    <t>PCR-LAP20072092</t>
  </si>
  <si>
    <t>PCR-LAP20072091</t>
  </si>
  <si>
    <t>PCR-LAP20072090</t>
  </si>
  <si>
    <t>PCR-LAP20072085</t>
  </si>
  <si>
    <t>PCR-LAP20072081</t>
  </si>
  <si>
    <t>PCR-LAP20072078</t>
  </si>
  <si>
    <t>PCR-LAP20072073</t>
  </si>
  <si>
    <t>PCR-LAP20072071</t>
  </si>
  <si>
    <t>PCR-LAP20072068</t>
  </si>
  <si>
    <t>PCR-LAP20072063</t>
  </si>
  <si>
    <t>PCR-LAP20072062</t>
  </si>
  <si>
    <t>PCR-LAP20072061</t>
  </si>
  <si>
    <t>PCR-LAP20072060</t>
  </si>
  <si>
    <t>PCR-LAP20072058</t>
  </si>
  <si>
    <t>PCR-LAP20072053</t>
  </si>
  <si>
    <t>PCR-LAP20072052</t>
  </si>
  <si>
    <t>PCR-LAP20072051</t>
  </si>
  <si>
    <t>PCR-LAP20072050</t>
  </si>
  <si>
    <t>PCR-LAP20072047</t>
  </si>
  <si>
    <t>PCR-LAP20072033</t>
  </si>
  <si>
    <t>PCR-LAP20072032</t>
  </si>
  <si>
    <t>PCR-LAP20072031</t>
  </si>
  <si>
    <t>PCR-LAP20072030</t>
  </si>
  <si>
    <t>PCR-LAP20072028</t>
  </si>
  <si>
    <t>PCR-LAP20072027</t>
  </si>
  <si>
    <t>PCR-LAP20072023</t>
  </si>
  <si>
    <t>PCR-LAP20072022</t>
  </si>
  <si>
    <t>PCR-LAP20072021</t>
  </si>
  <si>
    <t>PCR-LAP20072018</t>
  </si>
  <si>
    <t>PCR-LAP20072017</t>
  </si>
  <si>
    <t>PCR-LAP20072016</t>
  </si>
  <si>
    <t>PCR-LAP20072015</t>
  </si>
  <si>
    <t>PCR-LAP20072014</t>
  </si>
  <si>
    <t>PCR-LAP20072011</t>
  </si>
  <si>
    <t>PCR-LAP20072008</t>
  </si>
  <si>
    <t>PCR-LAP20072007</t>
  </si>
  <si>
    <t>PCR-LAP20072006</t>
  </si>
  <si>
    <t>PCR-LAP20072005</t>
  </si>
  <si>
    <t>PCR-LAP20072004</t>
  </si>
  <si>
    <t>Laptop HP Probook 440 G7 Ci5 10ma Gen/8GB/512GB SSD/1TB HDD/Pantalla 14"</t>
  </si>
  <si>
    <t>001-13114</t>
  </si>
  <si>
    <t>PCR-LAP0552</t>
  </si>
  <si>
    <t>MACBOOK PRO CORE I7/16GB/256GB SSD/2GB VIDEO</t>
  </si>
  <si>
    <t>001-13157</t>
  </si>
  <si>
    <t>Laptop HP 14-ac109la Ci3 5ta Gen/ 4GB /500GB HDD / Pantalla 14"</t>
  </si>
  <si>
    <t>Laptop HP Probook 440 G7 Ci5 10ma Gen/8GB/512GB SSD/Pantalla 14"</t>
  </si>
  <si>
    <t>001-13161</t>
  </si>
  <si>
    <t>001-13163</t>
  </si>
  <si>
    <t>Laptop Dell Latitude 5400 Ci5 8va Gen/8GB/1TB HDD/Pantalla 14"</t>
  </si>
  <si>
    <t>PCR-LAP1536</t>
  </si>
  <si>
    <t>MacBook Pro Ci5 8va Gen/8GB/128GB SSD/Pantalla Retina 13.3"</t>
  </si>
  <si>
    <t>001-13116</t>
  </si>
  <si>
    <t>Mac OS Catalina</t>
  </si>
  <si>
    <t>PCR-LAP20074001</t>
  </si>
  <si>
    <t>SE CAMBIO EL EQUIPO 0373 POR LA 1181 CON MAYOR MEMORIA</t>
  </si>
  <si>
    <t>F001-00006199</t>
  </si>
  <si>
    <t>7 Fact. &lt;210 días</t>
  </si>
  <si>
    <t>PCR-LAP20074012</t>
  </si>
  <si>
    <t>PCR-LAP20074011</t>
  </si>
  <si>
    <t>PCR-LAP20074010</t>
  </si>
  <si>
    <t>PCR-LAP20074009</t>
  </si>
  <si>
    <t>PCR-LAP20074008</t>
  </si>
  <si>
    <t>PCR-LAP20074007</t>
  </si>
  <si>
    <t>PCR-LAP20074006</t>
  </si>
  <si>
    <t>PCR-LAP20074005</t>
  </si>
  <si>
    <t>PCR-LAP20074004</t>
  </si>
  <si>
    <t>PCR-LAP20074003</t>
  </si>
  <si>
    <t>PCR-LAP20074002</t>
  </si>
  <si>
    <t>F001-00006214</t>
  </si>
  <si>
    <t>F001-00006220</t>
  </si>
  <si>
    <t>PCR-MAC20025006</t>
  </si>
  <si>
    <t>PCR-LAP1274</t>
  </si>
  <si>
    <t>Laptop HP Probook 450 G7 Ci5 10ma Gen/8GB/1TB HDD/15.6"</t>
  </si>
  <si>
    <t>001-13193</t>
  </si>
  <si>
    <t>Laptop HP Probook 450 G7 Ci5 10ma Gen/8GB/250GB SSD/1TB HDD/15.6"</t>
  </si>
  <si>
    <t>PCR-LAP1273</t>
  </si>
  <si>
    <t>Laptop HP Probook 450G5 Ci7 Gen.8/16GB DDR4/1TB HDD/2GB Video/15.6"</t>
  </si>
  <si>
    <t>PCR-LAP20074013</t>
  </si>
  <si>
    <t>PCR-LAP20074014</t>
  </si>
  <si>
    <t>PCR-LAP20074015</t>
  </si>
  <si>
    <t>PCR-LAP20074016</t>
  </si>
  <si>
    <t>PCR-LAP20074017</t>
  </si>
  <si>
    <t>001-13121</t>
  </si>
  <si>
    <t>PCR-LAP20072042</t>
  </si>
  <si>
    <t>PCR-LAP20072043</t>
  </si>
  <si>
    <t>PCR-LAP20072044</t>
  </si>
  <si>
    <t>PCR-LAP20072045</t>
  </si>
  <si>
    <t>PCR-LAP20072046</t>
  </si>
  <si>
    <t>001-13169</t>
  </si>
  <si>
    <t>001-13170</t>
  </si>
  <si>
    <t>001-13171</t>
  </si>
  <si>
    <t>001-13172</t>
  </si>
  <si>
    <t>F001-00006242</t>
  </si>
  <si>
    <t>PCR-LAP20072039</t>
  </si>
  <si>
    <t>PCR-LAP20072038</t>
  </si>
  <si>
    <t>PCR-LAP20072037</t>
  </si>
  <si>
    <t>PCR-LAP20072036</t>
  </si>
  <si>
    <t>PCR-LAP20072035</t>
  </si>
  <si>
    <t>PCR-LAP0892</t>
  </si>
  <si>
    <t>PCR-LAP0352</t>
  </si>
  <si>
    <t>001-13199</t>
  </si>
  <si>
    <t>Laptop HP 440 G5 Ci5 8va/8GB/1TB HDD/14"</t>
  </si>
  <si>
    <t>Laptop HP 250 G6 Ci5 7ma/8GB/1TB HDD/14"</t>
  </si>
  <si>
    <t>Laptop Lenovo ThinkPad Ci5 8va/8GB/1TB HDD/14"</t>
  </si>
  <si>
    <t>Laptop HP 250 G7 Ci5 8va Gen/8GB/1TB HDD/15.6"/2GB Video</t>
  </si>
  <si>
    <t>PCR-LAP1269</t>
  </si>
  <si>
    <t>Laptop HP Probook 450G5 Ci7 Gen.8/16GB DDR4/250GB SSD/1TB HDD/15.6"/2GB video</t>
  </si>
  <si>
    <t>MOR-LAP0001</t>
  </si>
  <si>
    <t>Laptop HP 15-DA0015LA Ci7 8va Gen/12GB DDR4/250GB SSD/1TB HDD/4GB Video/15.6"</t>
  </si>
  <si>
    <t>Rotura en carcasa</t>
  </si>
  <si>
    <t>Pendiente factura por dias</t>
  </si>
  <si>
    <t>presenta daño en carcasa</t>
  </si>
  <si>
    <t>Presenta rajadura en base del teclado</t>
  </si>
  <si>
    <t xml:space="preserve"> tiene ruptura en puerto USB</t>
  </si>
  <si>
    <t xml:space="preserve"> tiene fallas en teclado</t>
  </si>
  <si>
    <t>observaciones en carcasa</t>
  </si>
  <si>
    <t xml:space="preserve"> presenta rajadura en carcasa base superior - Reposición</t>
  </si>
  <si>
    <t>Pendiente (12-02 al 13-03)</t>
  </si>
  <si>
    <t>Pendiente (01-02 al 20-02)</t>
  </si>
  <si>
    <t>tiene daño en carcasa. Pendiente (30-04 al 17-06)</t>
  </si>
  <si>
    <t>Tiene daño en carcasa puerto USB.</t>
  </si>
  <si>
    <t>Pendiente (30-06 al 22-07)</t>
  </si>
  <si>
    <t>Pendiente (31-03 al 22-07)</t>
  </si>
  <si>
    <t>Pendiente (10-04 al 29-04)</t>
  </si>
  <si>
    <t>Cargador</t>
  </si>
  <si>
    <t>Pendiente (01-03 al 07-07)</t>
  </si>
  <si>
    <t>Pendiente (29-02 al 07-07)</t>
  </si>
  <si>
    <t>Pendiente (09-05 al 25-05)</t>
  </si>
  <si>
    <t>Pendiente (02-05 al 25-05)</t>
  </si>
  <si>
    <t>Laptop HP 440 G5 Ci5 8va Gen/8GB/480GB SSD/Pantalla 14"</t>
  </si>
  <si>
    <t>Laptop HP 440 G7 Ci5 10ma Gen/8GB/512GB SSD/Pantalla 14"</t>
  </si>
  <si>
    <t>Laptop Lenovo ThinkPad L480 Ci5 8va Gen/8GB/500GB SSD/Pantalla 14"</t>
  </si>
  <si>
    <t>001-13129</t>
  </si>
  <si>
    <t>001-13128</t>
  </si>
  <si>
    <t>Laptop HP Probook 450 G3 Ci7 6ta Gen/8GB/256GB SSD/2GB Video/15.6"</t>
  </si>
  <si>
    <t xml:space="preserve">Laptop HP Probook 450 G5 Ci7 8va Gen/12GB/1TB HDD/2GB Video/15.6" </t>
  </si>
  <si>
    <t>001-13251</t>
  </si>
  <si>
    <t>Laptop Lenovo V310-15ISK Ci5/ 8GB/ 1TB HDD</t>
  </si>
  <si>
    <t>Laptop HP 250G6 Ci5 Gen.7/ 8GB/ 1TB HDD/ Pantalla 15.6"</t>
  </si>
  <si>
    <t>F001-00006270</t>
  </si>
  <si>
    <t>Pendiente (30-06 al 08-07)</t>
  </si>
  <si>
    <t>PCR-LAP1384</t>
  </si>
  <si>
    <t>LAPTOP CORE I5/4GB/500GB HDD SIN LICENCIAS</t>
  </si>
  <si>
    <t>REPOSICIÓN</t>
  </si>
  <si>
    <t>Presenta retraso, su alquiler venció 29/02</t>
  </si>
  <si>
    <t>Presenta retraso, su alquiler venció 04/03</t>
  </si>
  <si>
    <t>Presenta retraso, su alquiler venció 08/03</t>
  </si>
  <si>
    <t>Presenta retraso, su alquiler venció 10/03</t>
  </si>
  <si>
    <t>Presenta retraso, su alquiler venció 11/03</t>
  </si>
  <si>
    <t>Presenta retraso, su alquiler venció 13/03</t>
  </si>
  <si>
    <t>Presenta retraso, su alquiler venció 21/03</t>
  </si>
  <si>
    <t>LAPTOP CI5/7ma GEN/8 GB/1 TB HDD/15.6'' SIN LICENCIAS</t>
  </si>
  <si>
    <t>Laptop Lenovo V310-14ISK Ci3 6ta gen/8GB DDR4/500GB HDD/14"</t>
  </si>
  <si>
    <t>Laptop HP 14-R023LA Ci5 4ta Gen/8GB DDR3L/500GB HDD/14''</t>
  </si>
  <si>
    <t>001-13211</t>
  </si>
  <si>
    <t>PCR-LAP0733</t>
  </si>
  <si>
    <t>PCR-LAP20031189</t>
  </si>
  <si>
    <t>001-13176</t>
  </si>
  <si>
    <t>PCR-LAP0863</t>
  </si>
  <si>
    <t>ADCONSULT PERU S.A.C.</t>
  </si>
  <si>
    <t>PCR-LAP 1070, PCR-LAP19111034</t>
  </si>
  <si>
    <t>Laptop Dell Latitude 3500 Ci5 8va/8GB/1TB HDD/15.6"/Windows 10 Pro</t>
  </si>
  <si>
    <t>Laptop HP 250 G7 Ci5 8va Gen/8GB DDR4/240GB SSD/15.6"/2GB video</t>
  </si>
  <si>
    <t>PCR-LAP1499</t>
  </si>
  <si>
    <t>Laptop Dell Inspiron 5379 Ci5 8va/8GB/1TB HDD/13.3 Sin Licencias</t>
  </si>
  <si>
    <t>001-13270</t>
  </si>
  <si>
    <t>PCR-LAP20074019</t>
  </si>
  <si>
    <t>AFP HABITAT S.A.</t>
  </si>
  <si>
    <t>OC00000517-2020</t>
  </si>
  <si>
    <t>PCR-LAP20074018</t>
  </si>
  <si>
    <t>PCR-LAP20072041</t>
  </si>
  <si>
    <t>PCR-LAP20072040</t>
  </si>
  <si>
    <t>ACEA PERU S.A.C.</t>
  </si>
  <si>
    <t>F001-00006314</t>
  </si>
  <si>
    <t>Laptop HP Probook 440 G7 Ci5 10ma Gen/8GB/512GB SSD/1TB HDD/14"</t>
  </si>
  <si>
    <t>Laptop HP Probook 450G5 Ci7 Gen.8/8GB DDR4/1TB HDD/2GB Video/15.6"</t>
  </si>
  <si>
    <t>001-13177</t>
  </si>
  <si>
    <t>tiene observaciones físicas en equipo</t>
  </si>
  <si>
    <t xml:space="preserve"> equipo tiene observaciones físicas en equipo</t>
  </si>
  <si>
    <t>Laptop HP 240 G5 Ci5 6ta Gen/8GB/1TB HDD/14"</t>
  </si>
  <si>
    <t>Laptop HP 15-DA00LA Ci7 Gen.8/16GB DDR4/1TB HDD/15.6"/4GB Video</t>
  </si>
  <si>
    <t>001-13225</t>
  </si>
  <si>
    <t>El equipo no enciende</t>
  </si>
  <si>
    <t>Iluminación intermitente en pantalla</t>
  </si>
  <si>
    <t>F001-00006334</t>
  </si>
  <si>
    <t>El equipo presenta Ruptura de pantalla</t>
  </si>
  <si>
    <t>Laptop Dell latitude 3500 Ci5 Gen.8/ 8GB DDR4/ 1TB HDD/ 15.6"</t>
  </si>
  <si>
    <t>Presenta ruptura en carcasa, rayadura en carcasa base y falta de tornillos</t>
  </si>
  <si>
    <t>CAROLINA</t>
  </si>
  <si>
    <t>Carolina</t>
  </si>
  <si>
    <t>Vizcarra</t>
  </si>
  <si>
    <t xml:space="preserve">Vass </t>
  </si>
  <si>
    <t xml:space="preserve">C Y J </t>
  </si>
  <si>
    <t>Incremento</t>
  </si>
  <si>
    <t>F001-00006348</t>
  </si>
  <si>
    <t>PCR-MAC0021</t>
  </si>
  <si>
    <t>PCR-MAC0002</t>
  </si>
  <si>
    <t>PCR-MAC0051</t>
  </si>
  <si>
    <t>001-13178</t>
  </si>
  <si>
    <t>MacBook Pro Retina Ci5 2.3GHz/8GB/256GB SSD/Touch Bar/Display 13.3/Mac OS</t>
  </si>
  <si>
    <t>MacBook Pro Retina Ci5 2.3GHz/8GB/128GB SSD/Display 13.3/Mac OS</t>
  </si>
  <si>
    <t>F001-00006371</t>
  </si>
  <si>
    <t>PCR-LAP20031063</t>
  </si>
  <si>
    <t>001-13307</t>
  </si>
  <si>
    <t>Laptop Dell Latitude 3500 CI5 8GEN/8GB/1TB HDD/15.6"</t>
  </si>
  <si>
    <t>PCR-LAP19115062</t>
  </si>
  <si>
    <t>001-13361</t>
  </si>
  <si>
    <t>Laptop HP 15-DW1007LA Ci5 10ma/8GB DDR4/256GB SSD/15.6"/Video 2GB</t>
  </si>
  <si>
    <t>PCR-LAP20031104</t>
  </si>
  <si>
    <t>Laptop Dell 3467 Ci5 7ma Gen/8gb/1TB HDD/14"</t>
  </si>
  <si>
    <t>05-08 Se recogió el equipo, queda pendiente la devolución de un mouse y maletín</t>
  </si>
  <si>
    <t>F001-00006406</t>
  </si>
  <si>
    <t>PCR-MAC20056009</t>
  </si>
  <si>
    <t>001-13314</t>
  </si>
  <si>
    <t>PCR-LAP20031140</t>
  </si>
  <si>
    <t>PCR-LAP20031139</t>
  </si>
  <si>
    <t>PCR-LAP20031167</t>
  </si>
  <si>
    <t>PCR-LAP20031188</t>
  </si>
  <si>
    <t>PCR-LAP20031149</t>
  </si>
  <si>
    <t>PCR-LAP20031156</t>
  </si>
  <si>
    <t>PCR-LAP20031157</t>
  </si>
  <si>
    <t>Apple Macbook Pro Retina TouchBar 15.4" Core I7/16GB RAM/256GB SSD/2GB Video</t>
  </si>
  <si>
    <t>Laptop HP 14-AB109LA Ci7 6ta Gen/8GB/480GB SSD/2GB Video/15.6"</t>
  </si>
  <si>
    <t>001-13309</t>
  </si>
  <si>
    <t>001-13367</t>
  </si>
  <si>
    <t>Laptop HP 250 G6 Ci5 7ma Gen/8GB/1TB HDD/15.6"</t>
  </si>
  <si>
    <t>PCR-LAP1373</t>
  </si>
  <si>
    <t>001-13369</t>
  </si>
  <si>
    <t>Lenovo V330-15IKB Ci7 8va Gen/20GB/256GB SSD/2GB Video/15.6"</t>
  </si>
  <si>
    <t>PCR-LAP20071001</t>
  </si>
  <si>
    <t>001-13243</t>
  </si>
  <si>
    <t>Laptop dell Vostro 3490 Ci5 10ma Gen/8GB/256GB SSD/14"</t>
  </si>
  <si>
    <t>001-13377</t>
  </si>
  <si>
    <t>PCR-LAP1380</t>
  </si>
  <si>
    <t>001-13375</t>
  </si>
  <si>
    <t>Laptop HP 450 G5 Ci7 8va Gen/12GB/256GB SSD/2GB Video</t>
  </si>
  <si>
    <t>PCR-LAP1132</t>
  </si>
  <si>
    <t>Lenovo Ideapad 320-15 IKB CI5 Gen.8/8GB/1TB HDD/15.6"</t>
  </si>
  <si>
    <t>001-13382</t>
  </si>
  <si>
    <t>PCR-LAP1182</t>
  </si>
  <si>
    <t>001-13322</t>
  </si>
  <si>
    <t>001-13378</t>
  </si>
  <si>
    <t>Laptop Dell Latitude 3500 Ci5 8va Gen/8GB/1TB HDD/15.6"</t>
  </si>
  <si>
    <t>PCR-LAP0957</t>
  </si>
  <si>
    <t>F001-00006435</t>
  </si>
  <si>
    <t>PCR-MAC20056011</t>
  </si>
  <si>
    <t>001-13389</t>
  </si>
  <si>
    <t>Laptop HP Probook 450 G5 Ci7 8va Gen/16GB/256GB SSD /15.6"</t>
  </si>
  <si>
    <t>001-13402</t>
  </si>
  <si>
    <t>Laptop HP 450 G5 Ci5 8va Gen/8GB DDR4/1TB HDD/15.6"</t>
  </si>
  <si>
    <t>PCR-MAC20056010</t>
  </si>
  <si>
    <t>001-13407</t>
  </si>
  <si>
    <t>PCR-MTR0338</t>
  </si>
  <si>
    <t>Apple Macbook Pro Ci7 9na Gen/16GB/512GB SSD/15.4/4GB Video + Adaptador multipuertos Ugreen</t>
  </si>
  <si>
    <t>MacOS Mojave</t>
  </si>
  <si>
    <t>QUANTUM TALENT</t>
  </si>
  <si>
    <t>Apple Macbook Pro Retina CI5/8GB/512GB SSD/13.3"</t>
  </si>
  <si>
    <t>Laptop Dell 5584 Ci7 8va/8GB/1TB HDD/2GB Video/Pantalla 15.6"</t>
  </si>
  <si>
    <t>Laptop Lenovo V330-15IKB Ci7 8va Gen/12GB/1TB HDD/15.6"/2GB Video</t>
  </si>
  <si>
    <t>Laptop Dell Vostro 3490 Ci5 10ma Gen/8GB/1TB HDD/14"/Windows 10 Pro</t>
  </si>
  <si>
    <t>23-07 El equipo presenta problemas en la pantalla( pantalla se oscila y líneas) Flex dañado</t>
  </si>
  <si>
    <t>PCR-LAP20031046</t>
  </si>
  <si>
    <t>PCR-LAP20031110</t>
  </si>
  <si>
    <t>001-13394</t>
  </si>
  <si>
    <t>Laptop HP 450 G5 Ci7 8va Gen/8GB/1TB HDD/Pantalla 15.6"</t>
  </si>
  <si>
    <t>001-13410</t>
  </si>
  <si>
    <t>Laptop HP 450 G5 Ci7 8va Gen/12GB/256GB SSD/2GB video/Pantalla 15.6"</t>
  </si>
  <si>
    <t>Laptop Dell Vostro 3490 Ci5 10ma/8GB/1TB HDD/14''</t>
  </si>
  <si>
    <t>001-13409</t>
  </si>
  <si>
    <t>PCR-LAP20071002</t>
  </si>
  <si>
    <t>PCR-LAP20071003</t>
  </si>
  <si>
    <t>PCR-LAP20071004</t>
  </si>
  <si>
    <t>PCR-LAP20071005</t>
  </si>
  <si>
    <t>PCR-MAC20085001</t>
  </si>
  <si>
    <t>Macbook Pro Ci7 9na Gen/16GB/512GB SSD/15.4"/4GB Video</t>
  </si>
  <si>
    <t>F001-00006462</t>
  </si>
  <si>
    <t>F001-00006467</t>
  </si>
  <si>
    <t>LAPTOP HP 250 G7 Ci5 8VA GEN/8GB DDR4/1TB HDD/15.6"</t>
  </si>
  <si>
    <t>Queda pendiente la devolución de un mouse</t>
  </si>
  <si>
    <t>Queda pendiente facturar 1 semana y la devolución de un mouse</t>
  </si>
  <si>
    <t>Presenta rajadura de carcasa y levantamiento de base en esquina inferior izquierda.</t>
  </si>
  <si>
    <t>Queda pendiente la devolución de un mouse USB.</t>
  </si>
  <si>
    <t>Presenta retraso, se deja el disco duro para que pueda realizar el backup al cliente, pendiente 1 maletín, 1 mouse y 1 cargador.</t>
  </si>
  <si>
    <t xml:space="preserve">Stratton </t>
  </si>
  <si>
    <t xml:space="preserve">Pacifico </t>
  </si>
  <si>
    <t>Atico</t>
  </si>
  <si>
    <t xml:space="preserve">Jems </t>
  </si>
  <si>
    <t>Flesan dell Perú</t>
  </si>
  <si>
    <t xml:space="preserve">Grupo Sefeme </t>
  </si>
  <si>
    <t xml:space="preserve">Consorcio Flesan </t>
  </si>
  <si>
    <t xml:space="preserve">Inmac Peru </t>
  </si>
  <si>
    <t>Inmac</t>
  </si>
  <si>
    <t>Rimac</t>
  </si>
  <si>
    <t>PCR-MAC20085009</t>
  </si>
  <si>
    <t>001-13396</t>
  </si>
  <si>
    <t>MacBook Ci5/8GB/128GB SSD/Pantalla 13.3/MacOS Catalina + ADAPTADOR</t>
  </si>
  <si>
    <t>falta 1 mouse.</t>
  </si>
  <si>
    <t>001-13328</t>
  </si>
  <si>
    <t>Laptop HP Probook 450 G5 Ci7 8va/8GB/250GB SSD/15.6"/2GB Video</t>
  </si>
  <si>
    <t>PCR-LAP20085001</t>
  </si>
  <si>
    <t>PCR-LAP1394</t>
  </si>
  <si>
    <t>Etiquetas de fila</t>
  </si>
  <si>
    <t>Total general</t>
  </si>
  <si>
    <t>Seguridad</t>
  </si>
  <si>
    <t>Poder</t>
  </si>
  <si>
    <t>Red</t>
  </si>
  <si>
    <t>Mouse.</t>
  </si>
  <si>
    <t>Maletin - Mochila</t>
  </si>
  <si>
    <t>Con Daño</t>
  </si>
  <si>
    <t>Pendiente factura</t>
  </si>
  <si>
    <t>Cable</t>
  </si>
  <si>
    <t>Cargador.</t>
  </si>
  <si>
    <t>Teclado.</t>
  </si>
  <si>
    <t>Monitor.</t>
  </si>
  <si>
    <t>001-13136</t>
  </si>
  <si>
    <t>PCR-LAP0982</t>
  </si>
  <si>
    <t>F001-00006514</t>
  </si>
  <si>
    <t>Laptop Lenovo Yoga C740 Ci7 10ma Gen/16GB/1TB SSD/Pantalla 14"</t>
  </si>
  <si>
    <t>PCR-LAP0934</t>
  </si>
  <si>
    <t>PCR-LAP0960</t>
  </si>
  <si>
    <t>PCR-MAC20085002</t>
  </si>
  <si>
    <t>PCR-LAP1287</t>
  </si>
  <si>
    <t>INST. DE INGENIEROS DE MINAS DEL PERU</t>
  </si>
  <si>
    <t>001-13397</t>
  </si>
  <si>
    <t>F001-00006537</t>
  </si>
  <si>
    <t>PCR-LAP20071010</t>
  </si>
  <si>
    <t>PCR-LAP20071011</t>
  </si>
  <si>
    <t>PCR-LAP20031052</t>
  </si>
  <si>
    <t>PCR-LAP20031072</t>
  </si>
  <si>
    <t>PCR-LAP20031105</t>
  </si>
  <si>
    <t>F001-00006527</t>
  </si>
  <si>
    <t>PCR-LAP20071006</t>
  </si>
  <si>
    <t>PCR-LAP20071007</t>
  </si>
  <si>
    <t>001-13434</t>
  </si>
  <si>
    <t>F001-00006523</t>
  </si>
  <si>
    <t>F001-00006522</t>
  </si>
  <si>
    <t>F001-00006521</t>
  </si>
  <si>
    <t>PCR-LAP19111004</t>
  </si>
  <si>
    <t>PCR-LAP20071009</t>
  </si>
  <si>
    <t>Laptop HP 450 G5 CI7 8va Gen/8GB/1TB HDD/Pantalla 15.6"/2GB Video</t>
  </si>
  <si>
    <t>Pantalla rota</t>
  </si>
  <si>
    <t>001-13451</t>
  </si>
  <si>
    <t>Laptop HP Probook 450 G5 Ci5 8va Gen/8GB/480GB SSD/15.6"</t>
  </si>
  <si>
    <t>Laptop HP 440 G5 Ci5 8va/8GB/500GB/14"</t>
  </si>
  <si>
    <t>001-13454</t>
  </si>
  <si>
    <t>001-13336</t>
  </si>
  <si>
    <t>Laptop Dell Vostro 3490 Ci5 10ma Gen/12GB/250GB/14"</t>
  </si>
  <si>
    <t>Laptop HP 450 G5 Ci5 8va/8GB/1TB SSD/Pantalla 15.6"</t>
  </si>
  <si>
    <t>001-13338</t>
  </si>
  <si>
    <t>PCR-LAP1417</t>
  </si>
  <si>
    <t>PCR-LAP1429</t>
  </si>
  <si>
    <t>PCR-LAP20082001</t>
  </si>
  <si>
    <t>Laptop Dell Precision 3541 Ci7 9na Gen/16GB SSD/512GB SSD/Pantalla 15.6"/4GB Video Nvidia Quadro P620</t>
  </si>
  <si>
    <t>PCR-LAP20031083</t>
  </si>
  <si>
    <t>PCR-LAP20031060</t>
  </si>
  <si>
    <t>001-13453</t>
  </si>
  <si>
    <t>Laptop HP 250 G7 Ci5 8va Gen / 8GB DDR4 / 1TB HDD / 15.6"</t>
  </si>
  <si>
    <t>001-13457</t>
  </si>
  <si>
    <t>Macbook Pro Core i7 9na Gen/16GB/512GB SSD/16"</t>
  </si>
  <si>
    <t xml:space="preserve">MacOS Mojave </t>
  </si>
  <si>
    <t>PCR-LAP20071008</t>
  </si>
  <si>
    <t>001-13445</t>
  </si>
  <si>
    <t>SURJADUANAS S.A.C.</t>
  </si>
  <si>
    <t>Laptop HP 340G1 Ci5/4GB DDR3L/750GB HDD/14"</t>
  </si>
  <si>
    <t>001-13335</t>
  </si>
  <si>
    <t>001-13426</t>
  </si>
  <si>
    <t>PCR-LAP0562</t>
  </si>
  <si>
    <t>PCR-LAP20071012</t>
  </si>
  <si>
    <t>Laptop Dell Vostro 3490 Ci5 10ma/12GB/256GB SSD/1TB HDD/Pantalla 14"</t>
  </si>
  <si>
    <t>PCR-LAP1265</t>
  </si>
  <si>
    <t>Laptop HP 450 G5 Ci7 8va Gen/12GB/480GB SSD/2GB Video/15.6"</t>
  </si>
  <si>
    <t>El equipo PCR-LAP1224 presenta una pequeña rajadura por la puerto de red.</t>
  </si>
  <si>
    <t>F001-00006560</t>
  </si>
  <si>
    <t>F001-00006539</t>
  </si>
  <si>
    <t>001-13447</t>
  </si>
  <si>
    <t>001-13446</t>
  </si>
  <si>
    <t>Laptop Dell Vostro 3490 Ci5 10ma/8GB/256GB SSD/Pantalla 14"</t>
  </si>
  <si>
    <t>Presenta retraso, queda pendiente devolver un mouse.</t>
  </si>
  <si>
    <t>Pendiente (15-03 al 09-07)</t>
  </si>
  <si>
    <t>tiene rajadura en puerto VGA y desgaste en carcasa, Pendiente (15-03 al 25-06)</t>
  </si>
  <si>
    <t>tiene desgaste en carcasa, Pendiente (15-03 al 25-06)</t>
  </si>
  <si>
    <t>Pendiente (15-03 al 25-06)</t>
  </si>
  <si>
    <t>Presenta problemas en teclado, pendiente (15-03 al 03-08)</t>
  </si>
  <si>
    <t>Pendiente (15-03 al 03-08)</t>
  </si>
  <si>
    <t>8 Fact. &lt;240 días</t>
  </si>
  <si>
    <t>Jems</t>
  </si>
  <si>
    <t>Flesan - Icafal</t>
  </si>
  <si>
    <t xml:space="preserve">Flesan Del Peru </t>
  </si>
  <si>
    <t>Vass</t>
  </si>
  <si>
    <t>Consorcio Inmac</t>
  </si>
  <si>
    <t>Incremento de pendientes</t>
  </si>
  <si>
    <t>Avance facturado</t>
  </si>
  <si>
    <t>Renovaciones pendientes facturar</t>
  </si>
  <si>
    <t>Reposiciones pendientes facturar</t>
  </si>
  <si>
    <t>Cuenta de Código CPU o laptop</t>
  </si>
  <si>
    <t>Equipos con solicitud de corte de  alquiler</t>
  </si>
  <si>
    <t>PC´s</t>
  </si>
  <si>
    <t> LAPTOPS </t>
  </si>
  <si>
    <t>CANTIDAD DE EQUIPOS</t>
  </si>
  <si>
    <t>DÍAS DE ATRASO</t>
  </si>
  <si>
    <t>De Vicente</t>
  </si>
  <si>
    <t xml:space="preserve">Michael Page </t>
  </si>
  <si>
    <t xml:space="preserve">Alicorp </t>
  </si>
  <si>
    <t>Cam</t>
  </si>
  <si>
    <t>Fujita</t>
  </si>
  <si>
    <t>BBVA</t>
  </si>
  <si>
    <t>Kamanqa</t>
  </si>
  <si>
    <t xml:space="preserve">Gym Once </t>
  </si>
  <si>
    <t>La Riaza</t>
  </si>
  <si>
    <t xml:space="preserve">Manpower Peru </t>
  </si>
  <si>
    <t xml:space="preserve">Sacyr </t>
  </si>
  <si>
    <t>Comparación con semana anterior</t>
  </si>
  <si>
    <t>El equipo PCR-MAC20056011 presenta daño en MacOS</t>
  </si>
  <si>
    <t>Se realizó el cambio de cargador Dell 65W</t>
  </si>
  <si>
    <t>001-13460</t>
  </si>
  <si>
    <t>PCR-LAP1498</t>
  </si>
  <si>
    <t>001-13329</t>
  </si>
  <si>
    <t>PCR-LAP1268</t>
  </si>
  <si>
    <t>001-13458</t>
  </si>
  <si>
    <t>001-13465</t>
  </si>
  <si>
    <t>001-13459</t>
  </si>
  <si>
    <t>Laptop HP Probook 450G5 Ci7 Gen.8/ 12GB DDR4/ 256GB SSD/ 2GB Video/ Pantalla 15.6"</t>
  </si>
  <si>
    <t>Laptop HP 240 G5 Ci5 6ta gen / 8GB DDR4 / 480GB SSD / Pantalla 14"</t>
  </si>
  <si>
    <t>Laptop HP 240 G5 Ci5 6ta Gen / 8GB DDR4 / 480GB SSD / Pantalla 14"</t>
  </si>
  <si>
    <t>PCR-LAP20082002</t>
  </si>
  <si>
    <t>001-13464</t>
  </si>
  <si>
    <t>Laptop Lenovo Thinkpad X1 Carbon Ci7 8va Gen/16GB /512GB SSD/Pantalla 14" + Adaptador Ethernet Lenovo</t>
  </si>
  <si>
    <t>001-13468</t>
  </si>
  <si>
    <t>Laptop HP 450 G5 Ci7 8va Gen/12GB/480GB/2GB Video/Pantalla 15.6"</t>
  </si>
  <si>
    <t>001-13461</t>
  </si>
  <si>
    <t>PCR-LAP1486</t>
  </si>
  <si>
    <t>001-13450</t>
  </si>
  <si>
    <t>PCR-LAP20031122</t>
  </si>
  <si>
    <t>PCR-LAP20031108</t>
  </si>
  <si>
    <t>PCR-LAP20031129</t>
  </si>
  <si>
    <t>001-13471</t>
  </si>
  <si>
    <t>Laptop Dell Latitude 3500 Ci5 8va/8GB/1TB HDD/Pantalla 15.6"</t>
  </si>
  <si>
    <t>001-13475</t>
  </si>
  <si>
    <t>MOR-LAP19101040</t>
  </si>
  <si>
    <t>001-13469</t>
  </si>
  <si>
    <t>PCR-LAP1149</t>
  </si>
  <si>
    <t>Laptop Lenovo Ideapad 320-15IKB Core I5 Gen.8/ 8GB DDR4/ 2TB HDD/15.6</t>
  </si>
  <si>
    <t>Laptop HP Probook 450 G5 Ci7 8va Gen/16GB DDR4/250GB SSD/2GB Video/15.6''</t>
  </si>
  <si>
    <t>PCR-LAP20071014</t>
  </si>
  <si>
    <t>001-13567</t>
  </si>
  <si>
    <t>MELISSA PEREZ CASTRO</t>
  </si>
  <si>
    <t>PCR-LAP20071013</t>
  </si>
  <si>
    <t>F001-00006607</t>
  </si>
  <si>
    <t>F001-00006606</t>
  </si>
  <si>
    <t>F001-00006605</t>
  </si>
  <si>
    <t>F001-00006603</t>
  </si>
  <si>
    <t>F001-00006598</t>
  </si>
  <si>
    <t>PCR-LAP0284</t>
  </si>
  <si>
    <t>PCR-LAP0995</t>
  </si>
  <si>
    <t>F001-00006608</t>
  </si>
  <si>
    <t>PCR-LAP19111028</t>
  </si>
  <si>
    <t>06-08 Se recogió el equipo, cargador HP presenta daño.</t>
  </si>
  <si>
    <t>06-08 Se recogió el equipo, daño en el conector y cable del cargador LENOVO</t>
  </si>
  <si>
    <t>25-08 Se recogió el equipo pero presenta retraso, queda pendiente la devolución de 1 mouse y 1 maletín.</t>
  </si>
  <si>
    <t>PCR-LAP20031115</t>
  </si>
  <si>
    <t>Laptop Dell 3500 Ci5 8va Gen / 16GB DDR4 / 1TB HDD / Pantalla 15.6"</t>
  </si>
  <si>
    <t>El equipo PCR-LAP19091042 presenta pequeña rajadura en la zona media de la base, equipo se cambia por aumento de memoria</t>
  </si>
  <si>
    <t>PCR-LAP20031099</t>
  </si>
  <si>
    <t>El equipo PCR-LAP0588 se cambia por aumento de memoria</t>
  </si>
  <si>
    <t>El equipo PCR-LAP0887 presenta observaciones de daño físico 3 rajaduras pequeñas en carcasa base.</t>
  </si>
  <si>
    <t>PCR-MAC0025 Presenta problemas de energía (No enciende), se llevó a garantía.</t>
  </si>
  <si>
    <t>001-13489</t>
  </si>
  <si>
    <t>Laptop Lenovo B40-80 Ci5 5taGen/8GB/500GB HDD/Pantalla 14''</t>
  </si>
  <si>
    <t>001-13479</t>
  </si>
  <si>
    <t>Lenovo Legion Y530-15ICH Ci7 8va Gen/32GB/256GB SSD/Pantalla 15.6"/4GB Video Nvidia GTX 1050 Ti</t>
  </si>
  <si>
    <t>001-13558</t>
  </si>
  <si>
    <t>El equipo PCR-LAP20071001 presenta falla en disco solido instalado.</t>
  </si>
  <si>
    <t>27-08 Se recogió el equipo, presenta retraso, pendiente devolucion de 1 maletín.</t>
  </si>
  <si>
    <t>PCR-LAP1472 se cambia provisionalmente</t>
  </si>
  <si>
    <t>PCR-MTR0197</t>
  </si>
  <si>
    <t>CLAUDIA</t>
  </si>
  <si>
    <t>ANTONELLA</t>
  </si>
  <si>
    <t>EULEN DEL PERU S.A.</t>
  </si>
  <si>
    <t>3 Fact. &lt;90 días</t>
  </si>
  <si>
    <t>(Todas)</t>
  </si>
  <si>
    <t xml:space="preserve"> HDMI</t>
  </si>
  <si>
    <t>Total</t>
  </si>
  <si>
    <t>*Resumen</t>
  </si>
  <si>
    <t>PCR-LAP1144 Falta 1 mouse.</t>
  </si>
  <si>
    <t>presentan observaciones físicas, pendiente 1 cargador HP, 1 maletín, 1 mouse.</t>
  </si>
  <si>
    <t>presentan observaciones físicas, 1 maletín, 1 mouse.</t>
  </si>
  <si>
    <t>Pendiente devolución 1 mouse</t>
  </si>
  <si>
    <t>Laptop Lenovo Ideapad 320-15IKB CI5 8VA.GEN/8GB DDR4/ 2TB HDD/15.6"</t>
  </si>
  <si>
    <t>Laptop HP 250 G7 Ci5 8va Gen/8GB/1TB HDD/15.6"/Pantalla 15.6"</t>
  </si>
  <si>
    <t>001-13560</t>
  </si>
  <si>
    <t>PCR-LAP19101019</t>
  </si>
  <si>
    <t>PCR-LAP19091010</t>
  </si>
  <si>
    <t>PCR-LAP19091040</t>
  </si>
  <si>
    <t>PCR-LAP0823</t>
  </si>
  <si>
    <t>Laptop Lenovo V330-15IKB Ci7 8va Gen./8GB RAM/1TB HDD/2GB Video/15.6''</t>
  </si>
  <si>
    <t>001-13559</t>
  </si>
  <si>
    <t>Laptop HP 15-BS021LA Ci7 7ma/8GB DDR4/256GB SSD/2GB Video/15.6"</t>
  </si>
  <si>
    <t>Equipo de backup</t>
  </si>
  <si>
    <t>El equipo PCR-LAP19115060 presenta manchas en la pantalla.</t>
  </si>
  <si>
    <t>El cliente PCR-LAP19115055 presenta problemas en el teclado.</t>
  </si>
  <si>
    <t>PCR-LAP0924</t>
  </si>
  <si>
    <t>001-13572</t>
  </si>
  <si>
    <t>Laptop HP 250 G6 Ci5 7ma Gen / 8GB DDR4/ 1TB HDD / Pantalla 15.6</t>
  </si>
  <si>
    <t>PCR-LAP1289</t>
  </si>
  <si>
    <t>ARCH PARTNERS INVERSIONES INMOBILIARIAS E.I.R.L.</t>
  </si>
  <si>
    <t>PCR-MAC20085005</t>
  </si>
  <si>
    <t>PCR-MAC20085011</t>
  </si>
  <si>
    <t>PCR-MAC20085010</t>
  </si>
  <si>
    <t>PCR-MAC20085008</t>
  </si>
  <si>
    <t>PCR-MAC20085007</t>
  </si>
  <si>
    <t>PCR-MAC20085006</t>
  </si>
  <si>
    <t>PCR-LAP20071017</t>
  </si>
  <si>
    <t>WORLD VISION PERU - WV PERU</t>
  </si>
  <si>
    <t>PCR-LAP20071018</t>
  </si>
  <si>
    <t>PCR-LAP20071019</t>
  </si>
  <si>
    <t>PCR-LAP20071020</t>
  </si>
  <si>
    <t>PCR-LAP20071015</t>
  </si>
  <si>
    <t>PCR-LAP20071016</t>
  </si>
  <si>
    <t>PCR-LAP20041263</t>
  </si>
  <si>
    <t>PCR-LAP20041272</t>
  </si>
  <si>
    <t>PCR-LAP0807</t>
  </si>
  <si>
    <t>PCR-LAP1487</t>
  </si>
  <si>
    <t>LAPTOP HP 250 G7 CI5/GEN8 / 8GB /1TB HDD 2GB VIDEO</t>
  </si>
  <si>
    <t>F001-00006639</t>
  </si>
  <si>
    <t>PCR-MAC20085003</t>
  </si>
  <si>
    <t>PCR-MAC20085004</t>
  </si>
  <si>
    <t>F001-00006637</t>
  </si>
  <si>
    <t>F001-00006630</t>
  </si>
  <si>
    <t>F001-00006629</t>
  </si>
  <si>
    <t>F001-00006628</t>
  </si>
  <si>
    <t>falta 1 mouse y 1 maletín.</t>
  </si>
  <si>
    <t>MACBOOK PRO TOUCH BAR CI7 GEN9 16GB/512GB SSD/16''/4GB VIDEO</t>
  </si>
  <si>
    <t>LAPTOP HP 450G5 CI7/ GEN.8/8GB DDR4/2GB VIDEO/ 15.6''</t>
  </si>
  <si>
    <t>DELL VOSTRO 3490 CI5 GEN10 8GB 1TB HDD 14''</t>
  </si>
  <si>
    <t>PCR-LAP1401</t>
  </si>
  <si>
    <t>Costos de Subarriendo</t>
  </si>
  <si>
    <t>Costos de Office 365</t>
  </si>
  <si>
    <t>GLOBAL CARD TECHNOLOGIES S.A.C.</t>
  </si>
  <si>
    <t>PCR-LAP19091017</t>
  </si>
  <si>
    <t>001-13632</t>
  </si>
  <si>
    <t>001-13495</t>
  </si>
  <si>
    <t>Laptop HP 240 G6 Ci5 7ma Gen / 8GB DDR4 / 240GB SSD / Pantalla 14"</t>
  </si>
  <si>
    <t>Laptop Dell Latitude 3400 Ci5 8va Gen/8GB/240GB SSD/14"</t>
  </si>
  <si>
    <t>001-13631</t>
  </si>
  <si>
    <t>001-13626</t>
  </si>
  <si>
    <t>001-13625</t>
  </si>
  <si>
    <t>001-13612</t>
  </si>
  <si>
    <t>LAPTOP CORE I5/8GB/2TB HDD LICENCIADO, KASPERSKY</t>
  </si>
  <si>
    <t>PCR-LAP20064091</t>
  </si>
  <si>
    <t>Laptop Dell Vostro 3490 Ci5 10ma/8GB/1TB HDD/Pantalla 14" + ADAP ETHERNET</t>
  </si>
  <si>
    <t>001-13584</t>
  </si>
  <si>
    <t>PCR-LAP0232</t>
  </si>
  <si>
    <t>F001-00006665</t>
  </si>
  <si>
    <t>F001-00006674</t>
  </si>
  <si>
    <t>F001-00006673</t>
  </si>
  <si>
    <t>PCR-LAP20031109</t>
  </si>
  <si>
    <t>AECOM TECHNICAL SERVICES SUCURSAL DEL PERU</t>
  </si>
  <si>
    <t>PCR-LAP20031123</t>
  </si>
  <si>
    <t>PCR-LAP1257</t>
  </si>
  <si>
    <t>04-09 Se recogió el equipo, queda pendiente la devolución de 1 maletín.</t>
  </si>
  <si>
    <t>001-13634</t>
  </si>
  <si>
    <t>PCR-LAP0918</t>
  </si>
  <si>
    <t>El equipo PCR-LAP1063 presenta multiples daños físicos</t>
  </si>
  <si>
    <t>PCR-LAP20041245</t>
  </si>
  <si>
    <t>PCR-LAP20041249</t>
  </si>
  <si>
    <t>PCR-LAP0852</t>
  </si>
  <si>
    <t>Laptop Dell Inspiron 3467 Ci5 7m Gen/8GB DDR4/1TB HDD/14"</t>
  </si>
  <si>
    <t>PCR-LAP19091021</t>
  </si>
  <si>
    <t>Laptop Dell 5584 Ci7 8va Gen/8GB/2TB HDD/4GB Video/Pantalla 15.6"</t>
  </si>
  <si>
    <t>PCR-LAP1350</t>
  </si>
  <si>
    <t>Laptop HP Probook 450 G5 Ci7 8va Gen/8GB DDR4/500GB SSD/2GB Video/15.6"</t>
  </si>
  <si>
    <t>001-13497</t>
  </si>
  <si>
    <t>PCR-LAP20031068</t>
  </si>
  <si>
    <t>PCR-LAP20071021</t>
  </si>
  <si>
    <t>INFINET S.A.C.</t>
  </si>
  <si>
    <t>PCR-LAP20071022</t>
  </si>
  <si>
    <t>PCR-LAP20071023</t>
  </si>
  <si>
    <t>PCR-LAP20071024</t>
  </si>
  <si>
    <t>PCR-LAP20081002</t>
  </si>
  <si>
    <t>PCR-LAP20081003</t>
  </si>
  <si>
    <t>F001-00006676</t>
  </si>
  <si>
    <t>001-13703</t>
  </si>
  <si>
    <t>001-13704</t>
  </si>
  <si>
    <t>001-13702</t>
  </si>
  <si>
    <t>001-13701</t>
  </si>
  <si>
    <t>001-13499</t>
  </si>
  <si>
    <t>001-13500</t>
  </si>
  <si>
    <t>Laptop Lenovo thinkpad T490 Ci5 10ma Gen/16GB/480GB SSD/Pantalla 14"</t>
  </si>
  <si>
    <t>001-13592</t>
  </si>
  <si>
    <t>Laptop Dell Vostro 3490 Ci5 10ma/16GB/480GB SSD/Pantalla 14"</t>
  </si>
  <si>
    <t>001-13593</t>
  </si>
  <si>
    <t>04-09 Se recogió el equipo, presenta retraso</t>
  </si>
  <si>
    <t>001-13644</t>
  </si>
  <si>
    <t>Laptop Lenovo V330-15IKB Ci7 8va gen / 8GB DDR4 / 1TB HDD / 2GB Video</t>
  </si>
  <si>
    <t>Serán devueltos en cuanto el cliente tenga acceso a la oficina</t>
  </si>
  <si>
    <t>Queda pendiente respuesta del cliente para proceder con el recojo</t>
  </si>
  <si>
    <t>Pendiente el recojo del maletín -no se hara NC</t>
  </si>
  <si>
    <t>PCR-LAP20051001</t>
  </si>
  <si>
    <t>Laptop Dell Inspiron 5593 Ci7 10ma Gen/8GB DDR4/256GB SSD/4GB Video/15.6"</t>
  </si>
  <si>
    <t>Laptop Dell Inspiron 5584 Ci7 8va Gen / 8GB DDR4 / 2TB HDD / 4GB Video / Pantalla 15.6"</t>
  </si>
  <si>
    <t>PCR-LAP0995 presenta rajadura en puerto de red</t>
  </si>
  <si>
    <t>PCR-LAP20071025</t>
  </si>
  <si>
    <t>PCR-LAP20031042</t>
  </si>
  <si>
    <t>F001-00006723</t>
  </si>
  <si>
    <t>PCR-LAP0705</t>
  </si>
  <si>
    <t>PCR-LAP1030</t>
  </si>
  <si>
    <t>F001-00006719</t>
  </si>
  <si>
    <t>PCR-MAC20085012</t>
  </si>
  <si>
    <t>F001-00006735</t>
  </si>
  <si>
    <t>F001-00006734</t>
  </si>
  <si>
    <t>PCR-LAP20031071</t>
  </si>
  <si>
    <t>F001-00006733</t>
  </si>
  <si>
    <t>PCR-LAP20031082</t>
  </si>
  <si>
    <t>PCR-LAP0753</t>
  </si>
  <si>
    <t>F001-00006754</t>
  </si>
  <si>
    <t>F001-00006771</t>
  </si>
  <si>
    <t>001-13723</t>
  </si>
  <si>
    <t>PCR-LAP0583</t>
  </si>
  <si>
    <t>PCR-LAP0906</t>
  </si>
  <si>
    <t>PCR-LAP19101018</t>
  </si>
  <si>
    <t>PCR-LAP19091062</t>
  </si>
  <si>
    <t>PCR-LAP0879</t>
  </si>
  <si>
    <t>PCR-LAP20071026</t>
  </si>
  <si>
    <t>AKAMAI S.A.C.</t>
  </si>
  <si>
    <t>Laptop Dell Latitude 3500 Ci5 8va Gen/8GB/1TB HDD/Pantalla 15.6"</t>
  </si>
  <si>
    <t>001-13654</t>
  </si>
  <si>
    <t>001-13596</t>
  </si>
  <si>
    <t>Laptop HP 15DA0015LA Ci7 8va Gen./16GB DDR4/1TB HDD/4GB Video/Pantalla 15.6"</t>
  </si>
  <si>
    <t>Laptop Dell Vostro 3490 Ci5 10ma/8GB/250GB SSD/Pantalla 14"</t>
  </si>
  <si>
    <t>Laptop Dell Inspiron 3493 Ci5 10ma/8GB DDR4/256GB SSD/Pantalla 14"</t>
  </si>
  <si>
    <t>001-13628</t>
  </si>
  <si>
    <t>Laptop Lenovo Ideapad S145-15IWL Ci5 8va. Gen/8GB RAM/1TB HDD/2GB Video/14" + ADAP ETHERNET,TECLADO, COOLER</t>
  </si>
  <si>
    <t>Laptop HP 250G6 Ci5 7ma Gen/8GB/1TB HDD/Pantalla 15.6"</t>
  </si>
  <si>
    <t>Laptop HP 250G7 Ci5 8va Gen/8GB/1TB HDD/Pantalla 15.6"</t>
  </si>
  <si>
    <t>Laptop HP 15-BS036LA Ci5 7ma Gen/8GB/1TB HDD/4GB Video/Pantalla 15.6"</t>
  </si>
  <si>
    <t>PCR-MTR0423</t>
  </si>
  <si>
    <t>001-13611</t>
  </si>
  <si>
    <t>MacBook Pro Ci7 9na Gen/16GB/512GB SSD/Pantalla 16"/Touch Bar/MacOS Catalina</t>
  </si>
  <si>
    <t>10-09 Se recogió el equipo, presenta retraso</t>
  </si>
  <si>
    <t>001-13655</t>
  </si>
  <si>
    <t>Laptop HP Probook 450 G3 Ci7 6ta Gen/16GB RAM/1TB HDD/15.6"/2GB Video</t>
  </si>
  <si>
    <t>08-09 Se recogió el equipo presenta falla en cooler, presenta daño en cable del cargador</t>
  </si>
  <si>
    <t>07-09 Se recogió eel equipo, se hará NC?</t>
  </si>
  <si>
    <t>PCR-LAP20041242, el equipo presenta ruptura de pantalla.</t>
  </si>
  <si>
    <t>08-09 Se recogió el equipo, presenta observaciones físicas</t>
  </si>
  <si>
    <t>08-09 Se recogió el equipo, presenta daño en el marco de la pantalla retina, además presenta rasguños en la base del teclado zona izquierda.</t>
  </si>
  <si>
    <t>09-09 Se recogió el equipo, presenta pequeñas observaciones físicas</t>
  </si>
  <si>
    <t>08-09 Se recogieron los equipos, el equipo PCR-LAP0560 presenta ruido interno y tiene abolladura en carcasa base</t>
  </si>
  <si>
    <t>ALICORP SAA</t>
  </si>
  <si>
    <t>Laptop HP 250 G6 Ci5 7ma gen / 8GB DDR4 / 1TB HDD/ Pantalla 15.6"</t>
  </si>
  <si>
    <t>PCR-LAP1022</t>
  </si>
  <si>
    <t>001-13737</t>
  </si>
  <si>
    <t>Laptop HP 15-DA0015LA Ci7 8va Gen/480GB SSD/16GB / 2GB Video/15.6"</t>
  </si>
  <si>
    <t>Laptop Lenovo V330-15IKB Ci5-8250U/ 8GB DDR4/ 1TB HDD/ Pantalla 15.6"</t>
  </si>
  <si>
    <t>PCR-LAP0997</t>
  </si>
  <si>
    <t>Laptop HP 15-DA0015LA Ci7 8va Gen/16GB DDR4/480GB SSD/4GB Video/15.6"</t>
  </si>
  <si>
    <t>001-13656</t>
  </si>
  <si>
    <t>Laptop HP 15-DA0015LA Ci7 8va Gen/8GB/250GB SSD/4GB Video/15.6"</t>
  </si>
  <si>
    <t>Laptop HP 240 G6 Ci5 8va Gen/8GB DDR4/1TB HDD/Pantalla 14"</t>
  </si>
  <si>
    <t>PCR-LAP1217</t>
  </si>
  <si>
    <t>PCR-LAP1214</t>
  </si>
  <si>
    <t>Laptop HP Probook 450 G5 Ci7 8va Gen/16GB/480GB SSD/15.6''/2GB Video</t>
  </si>
  <si>
    <t>001-13660</t>
  </si>
  <si>
    <t>Laptop HP Probook 450 G5 Ci7 8va Gen/32GB/480GB SSD/15.6''/2GB Video</t>
  </si>
  <si>
    <t>001-13661</t>
  </si>
  <si>
    <t>Laptop LG Gram 14Z980 Ci5 8va gen/8GB DDR4/256GB SSD/14" + ADAP ETHERNET</t>
  </si>
  <si>
    <t>Laptop Lenovo Ideapad S145-15IWL Ci5 8va. Gen/8GB/1TB HDD/2GB Video/14" + ADAP ETHERNET</t>
  </si>
  <si>
    <t>PCR-LAP20071030</t>
  </si>
  <si>
    <t>10-09 Se recogió el equipo, presenta una pequeña rajadura en el puerto de red</t>
  </si>
  <si>
    <t>10-09 Se recogió el equipo, presenta rasguños en la base del teclado</t>
  </si>
  <si>
    <t>PCR-LAP0549</t>
  </si>
  <si>
    <t>MEGASHOW S.A.</t>
  </si>
  <si>
    <t>PCR-LAP1067</t>
  </si>
  <si>
    <t>PCR-LAP0919</t>
  </si>
  <si>
    <t>PCR-LAP1315</t>
  </si>
  <si>
    <t>PCR-LAP1316</t>
  </si>
  <si>
    <t>PCR-LAP1311</t>
  </si>
  <si>
    <t>ALIGNET S.A.C.</t>
  </si>
  <si>
    <t>F001-00006773</t>
  </si>
  <si>
    <t>07-08 Equipo NB2731 presenta abolladura en la esquina derecha, se observa rastros de líquidos, equipo no encienden</t>
  </si>
  <si>
    <t>07-08 Equipo NB2755 presenta presenta una rajadura en carcasa por el puerto HDMI, se observa rastros de líquidos, equipo no encienden</t>
  </si>
  <si>
    <t>Presenta daño en carcasa</t>
  </si>
  <si>
    <t>001-13662</t>
  </si>
  <si>
    <t>Laptop HP Probook 450 G5 Ci7 8va Gen/8GB/1TB HDD/15.6''/2GB Video</t>
  </si>
  <si>
    <t>Laptop HP 250 G6 Ci5 7ma Gen/8GB/1TB HDD/Pantalla 15.6"</t>
  </si>
  <si>
    <t>Laptop Lenovo Ideapad 320 Ci5 8va Gen/8GB/2TB HDD/Pantalla 15.6"</t>
  </si>
  <si>
    <t>001-13680</t>
  </si>
  <si>
    <t>Laptop Dell Latitude 3500 Ci5 8va Gen/16GB/480GB SSD/Pantalla 15.6"</t>
  </si>
  <si>
    <t>001-13744</t>
  </si>
  <si>
    <t>001-13743</t>
  </si>
  <si>
    <t>Laptop Dell Vostro 3490 Ci5 10ma Gen/16GB/1TB HDD/Pantalla 14"</t>
  </si>
  <si>
    <t>PCR-LAP20071028</t>
  </si>
  <si>
    <t>PCR-LAP20071029</t>
  </si>
  <si>
    <t>001-13663</t>
  </si>
  <si>
    <t>Laptop Dell Vostro 3490 Ci5 10ma Gen/16GB/500GB SSD/Pantalla 14"</t>
  </si>
  <si>
    <t>PCR-LAP20071027</t>
  </si>
  <si>
    <t>PCR-LAP1326</t>
  </si>
  <si>
    <t>001-13659</t>
  </si>
  <si>
    <t>Laptop Lenovo Legion Y530-15ICH Ci7-8750H 8va Gen/ 1TB HDD/ 32GB DDR4/ 4GB Video Nvidia GTX 1050 Ti/ Pantalla 15.6"</t>
  </si>
  <si>
    <t>OFFICE 2016 H&amp;B</t>
  </si>
  <si>
    <t>12-09 Se recogió el equipo, presenta retraso.</t>
  </si>
  <si>
    <t>PCR-LAP20091001</t>
  </si>
  <si>
    <t>PCR-LAP20071050</t>
  </si>
  <si>
    <t>PCR-LAP20071049</t>
  </si>
  <si>
    <t>PCR-LAP20071048</t>
  </si>
  <si>
    <t>PCR-LAP20071047</t>
  </si>
  <si>
    <t>PCR-LAP20071046</t>
  </si>
  <si>
    <t>PCR-LAP20071045</t>
  </si>
  <si>
    <t>PCR-LAP20071044</t>
  </si>
  <si>
    <t>PCR-LAP20071043</t>
  </si>
  <si>
    <t>PCR-LAP20071042</t>
  </si>
  <si>
    <t>PCR-LAP20071041</t>
  </si>
  <si>
    <t>PCR-LAP20071040</t>
  </si>
  <si>
    <t>PCR-LAP20071039</t>
  </si>
  <si>
    <t>PCR-LAP20071038</t>
  </si>
  <si>
    <t>PCR-LAP20071037</t>
  </si>
  <si>
    <t>PCR-LAP20071036</t>
  </si>
  <si>
    <t>PCR-LAP20071035</t>
  </si>
  <si>
    <t>PCR-LAP20071034</t>
  </si>
  <si>
    <t>PCR-LAP20071033</t>
  </si>
  <si>
    <t>PCR-LAP20071032</t>
  </si>
  <si>
    <t>PCR-LAP20071031</t>
  </si>
  <si>
    <t>PCR-LAP20041312</t>
  </si>
  <si>
    <t>F001-00006783</t>
  </si>
  <si>
    <t>PCR-LAP1196</t>
  </si>
  <si>
    <t>Laptop HP 15-DA0015LA Ci7 8va/16GB DDR4/1TB HDD/2GB Video/15.6"</t>
  </si>
  <si>
    <t>Laptop Lenovo V330-15IKB Ci7 8va Gen/12GB DDR4/500GB SSD/2GB Video/15.6"/Windows 10 Pro</t>
  </si>
  <si>
    <t>Laptop HP 250G7 Ci5 8va Gen/8GB/500GB SSD/15.6"</t>
  </si>
  <si>
    <t>Laptop HP 250G7 Ci5 8va Gen/8GB/500GB SSD/2GB Video/15.6"</t>
  </si>
  <si>
    <t>001-13682</t>
  </si>
  <si>
    <t>PCR-LAP1511</t>
  </si>
  <si>
    <t>PCR-LAP1241</t>
  </si>
  <si>
    <t>PCR-LAP0613</t>
  </si>
  <si>
    <t>PCR-LAP1047</t>
  </si>
  <si>
    <t>PCR-LAP1312</t>
  </si>
  <si>
    <t>PCR-LAP1430</t>
  </si>
  <si>
    <t>PCR-MAC20095003</t>
  </si>
  <si>
    <t>F001-00006802</t>
  </si>
  <si>
    <t>F001-00006843</t>
  </si>
  <si>
    <t>PCR-LAP1424</t>
  </si>
  <si>
    <t>F001-00006837</t>
  </si>
  <si>
    <t>PCR-LAP20041244</t>
  </si>
  <si>
    <t>F001-00006831</t>
  </si>
  <si>
    <t>PCR-MAC20095001</t>
  </si>
  <si>
    <t>001-13812</t>
  </si>
  <si>
    <t>Laptop Lenovo Thinkpad E90 Ci5 8va Gen/8GB/480GB SSD/Pantalla 15.6"</t>
  </si>
  <si>
    <t>001-13766</t>
  </si>
  <si>
    <t>001-13752</t>
  </si>
  <si>
    <t>Laptop Dell Vostro 3490 Ci5 10ma Gen/8GB/250GB SSD/Pantalla 14"/KASPERSKY</t>
  </si>
  <si>
    <t>001-13747</t>
  </si>
  <si>
    <t>001-13755</t>
  </si>
  <si>
    <t>1 maletín, 1 mouse.</t>
  </si>
  <si>
    <t>Laptop HP 450 G5 Ci7 8va Gen/16GB/500GB SSD/2GB Video/Pantalla 15.6"</t>
  </si>
  <si>
    <t>Laptop Lenovo V330 Ci7 8va Gen/20GB/500GB SSD/2GB Video/Pantalla 15.6"</t>
  </si>
  <si>
    <t>Laptop HP 15-DA0015LA Ci7 8va Gen/16GB/500GB SSD/4GB Video/15.6"</t>
  </si>
  <si>
    <t>001-13754</t>
  </si>
  <si>
    <t>Laptop Dell Latitude 3400 Ci5 8va/8GB/1TB HDD/14"/Windows 10 pro</t>
  </si>
  <si>
    <t>001-13803</t>
  </si>
  <si>
    <t>Laptop HP 250 G6 Ci5 8va Gen/8GB/1TB HDD/Pantalla 15.6"/2GB Video</t>
  </si>
  <si>
    <t>Laptop HP 250 G6 Ci5 8va Gen/16GB/256GB SSD/Pantalla 15.6"/2GB Video</t>
  </si>
  <si>
    <t>14-09 Se recogió el equipo, presenta una pequeña rajadura en la esquina superior izquierda de la base del equipo(conector de cargador).</t>
  </si>
  <si>
    <t>PCR-LAP20092002</t>
  </si>
  <si>
    <t>PCR-LAP20092001</t>
  </si>
  <si>
    <t>001-13719</t>
  </si>
  <si>
    <t>001-13807</t>
  </si>
  <si>
    <t>001-13686</t>
  </si>
  <si>
    <t>Laptop Dell Inspiron 5584 Ci7 8va Gen/16GB DDR4/480GB SSD/4GB Video/15.6"</t>
  </si>
  <si>
    <t>Laptop HP 240 G6 Ci5 7ma Gen / 8GB RAM /500GB SSD/ Pantalla 14</t>
  </si>
  <si>
    <t>Laptop Lenovo Thinkpad L480 Ci5 8va Gen/8GB/500GB SSD/Pantalla 14"</t>
  </si>
  <si>
    <t>001-13674</t>
  </si>
  <si>
    <t>PCR-LAP0972 Tiene problemas en encendido.</t>
  </si>
  <si>
    <t>MacBook Pro Ci5 10ma Gen/16GB/1TB SSD/Touch Bar/Pantalla 13.3" Retina</t>
  </si>
  <si>
    <t>PCR-LAP0339</t>
  </si>
  <si>
    <t>001-13694</t>
  </si>
  <si>
    <t>001-13768</t>
  </si>
  <si>
    <t>001-13693</t>
  </si>
  <si>
    <t>001-13690</t>
  </si>
  <si>
    <t>001-13689</t>
  </si>
  <si>
    <t>001-13692</t>
  </si>
  <si>
    <t>001-13691</t>
  </si>
  <si>
    <t>001-13649</t>
  </si>
  <si>
    <t>001-13650</t>
  </si>
  <si>
    <t>001-13648</t>
  </si>
  <si>
    <t>Laptop Lenovo Ideapad 320-15IKB Ci5 8va Gen/8GB DDR4/2TB HDD/15.6"</t>
  </si>
  <si>
    <t>Laptop Lenovo HP 250 G7  Ci5 Gen.8/ 8GB DDR4/ 1TB HDD/ 15.6"</t>
  </si>
  <si>
    <t>Laptop Lenovo HP 250 G6  Ci5 Gen.7/ 8GB DDR4/ 1TB HDD/ 15.6"</t>
  </si>
  <si>
    <t xml:space="preserve">Laptop Lenovo HP 250 G6  Ci5 Gen.7/ 8GB DDR4/ 1TB HDD/ 15.6" </t>
  </si>
  <si>
    <t>Laptop HP Probook 450G3 Ci5 6ta Gen/8GB/1TB HDD/Pantalla 15.6"</t>
  </si>
  <si>
    <t>Laptop HP Probook 450 G5 Ci5 8va Gen/8GB/1TB HDD/Pantalla 15.6</t>
  </si>
  <si>
    <t>Laptop HP 15-DA0015LA Ci7 Gen.8/ 16GB DDR4/ 500GB SSD/ 4GB Video/ 15.6"</t>
  </si>
  <si>
    <t>KINRYU S.A.C</t>
  </si>
  <si>
    <t>PCR-LAP1428</t>
  </si>
  <si>
    <t>PCR-LAP1407</t>
  </si>
  <si>
    <t>PCR-LAP1414</t>
  </si>
  <si>
    <t>F001-00006853</t>
  </si>
  <si>
    <t>F001-00006849</t>
  </si>
  <si>
    <t>PCR-LAP0576</t>
  </si>
  <si>
    <t>PCR-LAP0550</t>
  </si>
  <si>
    <t>PCR-LAP0544</t>
  </si>
  <si>
    <t>001-13678</t>
  </si>
  <si>
    <t>Laptop HP 450 G3 Ci7 6ta Gen/8GB/1TB HDD/Pantalla 15.6/2GB Video</t>
  </si>
  <si>
    <t>Laptop Dell Latitude 3400 Ci5 8va/8GB/1TB HDD/Pantalla 14"</t>
  </si>
  <si>
    <t>001-13698</t>
  </si>
  <si>
    <t>001-13697</t>
  </si>
  <si>
    <t>Laptop HP Probook 450 G5 Ci5 8va Gen/8GB/1TB HDD/Pantalla 15.6''</t>
  </si>
  <si>
    <t>PCR-LAP20081001</t>
  </si>
  <si>
    <t>001-13791</t>
  </si>
  <si>
    <t>Laptop Lenovo ThinkPad L490 Ci7 8va Gen/8GB/1TB HDD/2GB Video/14"</t>
  </si>
  <si>
    <t>Laptop HP Probook 450 G5 Ci5 8va Gen/8GB/1TB HDD/15.6''</t>
  </si>
  <si>
    <t>PCR-MAC20085013</t>
  </si>
  <si>
    <t>001-13699</t>
  </si>
  <si>
    <t>MacBook Pro Ci7 9na Gen/16GB/512GB SSD/Pantalla 16"/Touch Bar</t>
  </si>
  <si>
    <t>Laptop dell Vostro 3490 Ci5 10ma/8GB/256GB SSD/Pantalla 14"/Windows 10 Pro</t>
  </si>
  <si>
    <t>ACRES INVESTMENTS PERU S.A.</t>
  </si>
  <si>
    <t>AGRICOLA ANDREA S.A.C.</t>
  </si>
  <si>
    <t>AMERICA BROKERS CORREDORES DE SEGUROS S.A.</t>
  </si>
  <si>
    <t>ANDDES ASOCIADOS S.A.C.</t>
  </si>
  <si>
    <t>ATTACHMEDIA SOCIEDAD ANONIMA CERRADA</t>
  </si>
  <si>
    <t>BIGMOND S.A.C.</t>
  </si>
  <si>
    <t>BREXIA GOLDPLATA PERU S.A.C.</t>
  </si>
  <si>
    <t>CAM SERVICIOS DEL PERÚ S.A.</t>
  </si>
  <si>
    <t>CANVAS LANGUAGES S.A.C.</t>
  </si>
  <si>
    <t>CLASS COMPLEMENTS SAC</t>
  </si>
  <si>
    <t>CONSTRUCTORA MERCONS S.A.C.</t>
  </si>
  <si>
    <t>CONSULTORA LOMBARDIA S.A.C.</t>
  </si>
  <si>
    <t>CORI PUNO S.A.C.</t>
  </si>
  <si>
    <t>CORPORACION DARUCHI S.A.C.</t>
  </si>
  <si>
    <t>CRP MEDIOS Y ENTRETENIMIENTO S.A.C.</t>
  </si>
  <si>
    <t>DAIKIN AIRCONDITIONING PERU S.A.C.</t>
  </si>
  <si>
    <t>DELIRIO ARTE Y DISEÑO S.A.C. DELIRIO S.A.C.</t>
  </si>
  <si>
    <t>EMERGENT COLD PERU S.A.C.</t>
  </si>
  <si>
    <t>ENTREGA CREATIVA S.A.C.</t>
  </si>
  <si>
    <t>SEGURO SOCIAL DE SALUD</t>
  </si>
  <si>
    <t>EULEN DEL PERU DE SERVICIOS COMPLEMENTARIOS S.A.</t>
  </si>
  <si>
    <t>GRUPO ALTAMIRA S. A. C.</t>
  </si>
  <si>
    <t>GYM ONCE S.A.C.</t>
  </si>
  <si>
    <t>HIGHTOWER PERU CORPORATION SOCIEDAD ANONIMA CERRADA</t>
  </si>
  <si>
    <t>RAWSON PERU S.A.C.</t>
  </si>
  <si>
    <t>INSTITUTO DE DESARROLLO AERONAUTICO Y MEDIO AMBIENTE - IDAMA</t>
  </si>
  <si>
    <t>INTRADEVCO INDUSTRIAL S.A.</t>
  </si>
  <si>
    <t>INVERSIONES YOLKO &amp; JR SOCIEDAD ANONIMA CERRADA</t>
  </si>
  <si>
    <t>MEDCONS GERENCIA DE PROYECTOS S.A.C.</t>
  </si>
  <si>
    <t>MINERA CORIWAYRA S.A.C.</t>
  </si>
  <si>
    <t>MINERA SAN CORI S.A.C.</t>
  </si>
  <si>
    <t>MOORE PERU ADVISORS SOCIEDAD ANONIMA</t>
  </si>
  <si>
    <t>PESQUERA DIAMANTE S.A.</t>
  </si>
  <si>
    <t>PSS PERU SOCIEDAD ANONIMA CERRADA</t>
  </si>
  <si>
    <t>RAPPI S.A.C.</t>
  </si>
  <si>
    <t>REALIPERU S.A.C.</t>
  </si>
  <si>
    <t>RESITER PERU S.A.C.</t>
  </si>
  <si>
    <t>RIKRA S.A.C.</t>
  </si>
  <si>
    <t>RIMAC SEGUROS Y REASEGUROS</t>
  </si>
  <si>
    <t>SALESLAND INTERNACIONAL S.A.</t>
  </si>
  <si>
    <t>SMART RISK SOLUTIONS SOCIEDAD ANONIMA CERRADA</t>
  </si>
  <si>
    <t>STRATTON PERU S.A.C.</t>
  </si>
  <si>
    <t>SUGO S.A.C.</t>
  </si>
  <si>
    <t>TERRAMOVE S.A.C.</t>
  </si>
  <si>
    <t>TIVIT PERU TERCERIZACION DE PROCESOS, SERVICIOS Y TECNOLOGIA</t>
  </si>
  <si>
    <t>VIDENZA CONSULTORES S.A.C.</t>
  </si>
  <si>
    <t>VIVA G Y M S.A.</t>
  </si>
  <si>
    <t>WHC DEL PERU S.A.</t>
  </si>
  <si>
    <t>WODEN DEL PERU S.A.C.</t>
  </si>
  <si>
    <t>F001-00006882</t>
  </si>
  <si>
    <t>JG CONSULTORES PERU S.A.C.</t>
  </si>
  <si>
    <t>PCR-LAP20041250</t>
  </si>
  <si>
    <t>F001-00006873</t>
  </si>
  <si>
    <t>PCR-LAP20091004</t>
  </si>
  <si>
    <t>PCR-LAP20091005</t>
  </si>
  <si>
    <t>PCR-LAP20091003</t>
  </si>
  <si>
    <t>PCR-LAP20091002</t>
  </si>
  <si>
    <t>PCR-LAP20041032</t>
  </si>
  <si>
    <t>PCR-LAP19091016</t>
  </si>
  <si>
    <t>PCR-LAP19091011</t>
  </si>
  <si>
    <t>PCR-LAP1446</t>
  </si>
  <si>
    <t>PCR-LAP1445</t>
  </si>
  <si>
    <t>PCR-LAP1404</t>
  </si>
  <si>
    <t>PCR-LAP0797</t>
  </si>
  <si>
    <t>HRB S.A.C.</t>
  </si>
  <si>
    <t>F001-00006908</t>
  </si>
  <si>
    <t>PCR-MAC20095002</t>
  </si>
  <si>
    <t>PCR-LAP1215</t>
  </si>
  <si>
    <t>Laptop Dell 3467 Ci5 7ma Gen / 8GB DDR4 / 1TB HDD / Pantalla 14"</t>
  </si>
  <si>
    <t>001-13792</t>
  </si>
  <si>
    <t>Laptop Dell Latitude  3510 Ci7 10ma Gen/8GB/1TB HDD/2GB Video/Windows 10</t>
  </si>
  <si>
    <t>Laptop Lenovo ThinkPad E590 Ci7 8va Gen/16GB/512GB SSD/Pantalla 15.6"</t>
  </si>
  <si>
    <t>21-09 Se recogió el equipo, presenta retraso</t>
  </si>
  <si>
    <t>PCR-LAP20031091</t>
  </si>
  <si>
    <t>F001-00006928</t>
  </si>
  <si>
    <t>PCR-LAP20031096</t>
  </si>
  <si>
    <t>PCR-LAP1369</t>
  </si>
  <si>
    <t>PCR-LAP19091019</t>
  </si>
  <si>
    <t>PCR-LAP20031094</t>
  </si>
  <si>
    <t>PCR-LAP1035</t>
  </si>
  <si>
    <t>F001-00006925</t>
  </si>
  <si>
    <t>001-13797</t>
  </si>
  <si>
    <t>Laptop Lenovo V330-15IKB Ci5 8va Gen/8GB DDR4/ 1TB HDD/ Pantalla 15.6"</t>
  </si>
  <si>
    <t>Laptop HP 450 G5 Ci5 8va Gen./8GB DDR4/1TB HDD/Pantalla 15.6"</t>
  </si>
  <si>
    <t>Laptop HP 250G7 Ci5 Gen.8/ 8GB DDR4/ 1TB HDD/ Pantalla 15.6"</t>
  </si>
  <si>
    <t>Laptop Dell Latittude 3400 Ci5 8va Gen/8GB/1TB HDD/14"</t>
  </si>
  <si>
    <t>001-13822</t>
  </si>
  <si>
    <t>001-13823</t>
  </si>
  <si>
    <t>Laptop Lenovo V330-15IKB Ci7 8va Gen/16GB/500GB SSD/2GB Video/15.6"</t>
  </si>
  <si>
    <t>PCR-LAP20041240</t>
  </si>
  <si>
    <t>Laptop Dell Inspiron 3493 Ci5 10ma Gen/16GB/1TB HDD/256GB SSD/14"</t>
  </si>
  <si>
    <t>PCR-LAP0537</t>
  </si>
  <si>
    <t>001-13793</t>
  </si>
  <si>
    <t>Falta regularizar facturación del mes de Julio</t>
  </si>
  <si>
    <t>001-13773</t>
  </si>
  <si>
    <t>Laptop HP Probook 450 G3 Ci7 6ta gen/12GB DDR4/1TB HDD/2GB Video/15.6"</t>
  </si>
  <si>
    <t>Laptop HP Probook 450G3 Ci7 Gen.6/8GB DDR4/1TB HDD/2GB Video/15.6"</t>
  </si>
  <si>
    <t>PCR-LAP1363</t>
  </si>
  <si>
    <t>Laptop HP Probook 450 G5 Ci7 8va Gen/16GB/480GB SSD/2GB Video/15.6"</t>
  </si>
  <si>
    <t>PCR-LAP1055 Presenta abertura en la carcasa de pantalla,ruptura en el soporte de las bisagras izquierda y desprendimientos, además se vizualiza rasguños y abolladuras leves en la esquina izquierda de la carcasa.</t>
  </si>
  <si>
    <t>001-13798</t>
  </si>
  <si>
    <t>Laptop HP 240 G4 Ci5 5ta Gen/8GB DDR3L/240GB SSD /Pantalla 14"</t>
  </si>
  <si>
    <t>001-13829</t>
  </si>
  <si>
    <t>001-13905</t>
  </si>
  <si>
    <t>Laptop HP ProBook 450 G5 Ci7 8va Gen/8GB/2GB VIDEO/1TB HDD/15.6"</t>
  </si>
  <si>
    <t>001-13902</t>
  </si>
  <si>
    <t>Laptop Dell Latitude 3500 Core I5  8va Gen / 8GB /1TB HDD/15.6''</t>
  </si>
  <si>
    <t>PCR-LAP0673 Presenta rajadura en puerto de carga (carcasa base inferior) a la vez presenta rajadura en la parte superior de la carcasa de pantalla y pantalla led presenta rayones pequeños.</t>
  </si>
  <si>
    <t>001-13749</t>
  </si>
  <si>
    <t>001-13903</t>
  </si>
  <si>
    <t>Laptop Lenovo V330-15IBK Ci5/ 8GB/ 1TB HDD/15.6"</t>
  </si>
  <si>
    <t>25-09 Se recogió el equipo, presenta retraso, desgaste en base de teclado y mancha blanca en pantalla.</t>
  </si>
  <si>
    <t>25-09 Se recogió el equipo, presenta retraso.</t>
  </si>
  <si>
    <t>PCR-LAP0782</t>
  </si>
  <si>
    <t>001-13843</t>
  </si>
  <si>
    <t>Laptop HP 15-B5030LA Core i5 8va Gen./8GB/ 1TB HDD/Pantalla 15.6"/2GB Video</t>
  </si>
  <si>
    <t>Laptop HP 250 G7 Core i5 8va Gen./8GB/ 1TB HDD/Pantalla 15.6"/2GB Video</t>
  </si>
  <si>
    <t>Laptop Dell Latitude 3490 Ci5 7ma Gen / 8GB DDR4 / 1TB HDD / Pantalla 14"</t>
  </si>
  <si>
    <t>PCR-LAP1313</t>
  </si>
  <si>
    <t>001-13940</t>
  </si>
  <si>
    <t>Laptop Lenovo Ideapad 320-15IKB Core i5 8va Gen./8GB/ 1TB HDD/15.6"</t>
  </si>
  <si>
    <t>001-13929</t>
  </si>
  <si>
    <t>Laptop HP 250 G7 Core i5 8va Gen./8GB/ 1TB HDD/Pantalla 15.6"</t>
  </si>
  <si>
    <t>Laptop Lenovo V330-15IKB Core i5 8va Gen./8GB/ 1TB HDD/Pantalla 15.6"</t>
  </si>
  <si>
    <t>001-13837</t>
  </si>
  <si>
    <t>Laptop HP 250 G7 Core i5 8va Gen./16GB/500GB SDD/Pantalla 15.6"</t>
  </si>
  <si>
    <t>Laptop Lenovo Ideapad 320 Core i5 8va Gen./8GB/ 500GB SDD/Pantalla 15.6"</t>
  </si>
  <si>
    <t>Laptop Dell Latitude 3500 Core i5 8va Gen./16GB/1TB HDD/15.6"</t>
  </si>
  <si>
    <t>001-13858</t>
  </si>
  <si>
    <t>001-13836</t>
  </si>
  <si>
    <t>Laptop HP Probook 450 G3 Core i7 6ta Gen./16GB/250GB SDD/15.6"/2GB Video</t>
  </si>
  <si>
    <t>PCR-LAP19091020</t>
  </si>
  <si>
    <t>001-13840</t>
  </si>
  <si>
    <t>Laptop Dell Inspiron 5584 Core i7 8va Gen./16GB/2TB HDD/15.6"/4GB Video</t>
  </si>
  <si>
    <t>PCR-LAP1484</t>
  </si>
  <si>
    <t>001-13853</t>
  </si>
  <si>
    <t>Laptop HP 250 G7 Core i5 8va Gen./16GB/500GB SDD /Pantalla 15.6"</t>
  </si>
  <si>
    <t>001-13854</t>
  </si>
  <si>
    <t>001-13852</t>
  </si>
  <si>
    <t>Laptop Lenovo Ideapad 320 Core i5 8va Gen./8GB/2TB HDD /Pantalla 15.6"</t>
  </si>
  <si>
    <t>Laptop Hp 15-DA0013LA Core i7 8va Gen./8GB/1TB HDD/15.6”/4GB Video</t>
  </si>
  <si>
    <t>Laptop Dell Inspiron 5584 Core i7 8va Gen./8GB/1TB HDD/PAntalla 15.6”/4GB Video</t>
  </si>
  <si>
    <t>Laptop Dell Latitude 3500 Core i5 8va Gen./8GB/1TB HDD/Pantalla 15.6”</t>
  </si>
  <si>
    <t>PCR-LAP0793</t>
  </si>
  <si>
    <t>Laptop HP 15-BS019LA Core i7 7ma Gen./12GB/1TB HDD /15.6"/ 2GB Video</t>
  </si>
  <si>
    <t>001-13847</t>
  </si>
  <si>
    <t>PCR-MAC20095005</t>
  </si>
  <si>
    <t>001-13926</t>
  </si>
  <si>
    <t>Apple Macbook  Air Core i5 10ma Gen./8GB/512GB SSD/13.3”</t>
  </si>
  <si>
    <t>25-09 Se recogió el equipo, se verifica un daño en la carcasa donde esta la entrada de cable de seguridad.</t>
  </si>
  <si>
    <t>25-09 Se recogió el equipo, presenta daño en carcasa superior de la pantalla, como rasgaduras.</t>
  </si>
  <si>
    <t>PCR-LAP20031066</t>
  </si>
  <si>
    <t>001-13935</t>
  </si>
  <si>
    <t>PCR-LAP20031054</t>
  </si>
  <si>
    <t>001-13931</t>
  </si>
  <si>
    <t>PCR-LAP20031089</t>
  </si>
  <si>
    <t>001-13930</t>
  </si>
  <si>
    <t>PCR-LAP20031049</t>
  </si>
  <si>
    <t>001-13927</t>
  </si>
  <si>
    <t>PCR-LAP20031100</t>
  </si>
  <si>
    <t>001-13934</t>
  </si>
  <si>
    <t>PCR-LAP20031086</t>
  </si>
  <si>
    <t>PCR-LAP20031119</t>
  </si>
  <si>
    <t>001-13928</t>
  </si>
  <si>
    <t>PCR-LAP20031078</t>
  </si>
  <si>
    <t>PCR-LAP20031076</t>
  </si>
  <si>
    <t>PCR-LAP20031058</t>
  </si>
  <si>
    <t>001-13923</t>
  </si>
  <si>
    <t>PCR-LAP0385</t>
  </si>
  <si>
    <t>PCR-LAP0606</t>
  </si>
  <si>
    <t>PCR-LAP0837</t>
  </si>
  <si>
    <t>001-13778</t>
  </si>
  <si>
    <t>Laptop Lenovo V310-15ISK Ci5 6ta Gen/8GB/1TB HDD/15.6"</t>
  </si>
  <si>
    <t>Laptop Lenovo V330-15IKB Ci5 8va Gen/8GB/1TB HDD/15.6"</t>
  </si>
  <si>
    <t>001-13924</t>
  </si>
  <si>
    <t>PCR-LAP20031075</t>
  </si>
  <si>
    <t>PCR-LAP20031077</t>
  </si>
  <si>
    <t>PCR-LAP20031133</t>
  </si>
  <si>
    <t>001-13848</t>
  </si>
  <si>
    <t>Laptop Lenovo V330-15IKB Ci7 8va Gen / 20GB DDR4 / 1TB HDD / 2GB Video/ Pantalla 15.6"</t>
  </si>
  <si>
    <t>Office 365 Bussines Premium</t>
  </si>
  <si>
    <t>F001-00006939</t>
  </si>
  <si>
    <t>F001-00006935</t>
  </si>
  <si>
    <t>PCR-LAP19102025</t>
  </si>
  <si>
    <t>001-13937</t>
  </si>
  <si>
    <t>Laptop HP Probook 450 G5 Ci7 8va Gen/16GB/500GB SSD/2GB Video/15.6"</t>
  </si>
  <si>
    <t>PCR-LAP20095006</t>
  </si>
  <si>
    <t>28-09 Cliente devolvió el equipo, presenta retraso.</t>
  </si>
  <si>
    <t>Laptop Lenovo V330 Ci5 8va Gen./ 20GB DDR4/ 1TB HDD/15.6"</t>
  </si>
  <si>
    <t>29-09 Se recoge el equipo, queda pendiente cargador.</t>
  </si>
  <si>
    <t>PCR-LAP20041020</t>
  </si>
  <si>
    <t>PCR-LAP20041012</t>
  </si>
  <si>
    <t>PCR-LAP20041026</t>
  </si>
  <si>
    <t>PCR-LAP0627</t>
  </si>
  <si>
    <t>Laptop HP 250 G7 Ci5 8va Gen/8GB/1TB HDD/Pantalla 15.6/Windows 10 Pro</t>
  </si>
  <si>
    <t>Laptop HP 250 G6 Ci5 7ma Gen/8GB/1TB HDD/Pantalla 15.6"/Windows 10 Pro</t>
  </si>
  <si>
    <t>Laptop HP 15-BS030LA Ci5 7ma Gen/8GB/1TB HDD/15.6''/2GB Video/Windows 10 Pro</t>
  </si>
  <si>
    <t>PCR-LAP0820</t>
  </si>
  <si>
    <t>001-13864</t>
  </si>
  <si>
    <t>Laptop Lenovo V310 Core i7 6ta Gen./8GB RAM/256GB SSD /Pantalla 15.6”</t>
  </si>
  <si>
    <t>PCR-LAP0547</t>
  </si>
  <si>
    <t>001-13863</t>
  </si>
  <si>
    <t>Laptop HP 450 G3 Core i7 6ta Gen./8GB RAM/256GB SSD /Pantalla 15.6”</t>
  </si>
  <si>
    <t>001-13861</t>
  </si>
  <si>
    <t>Laptop HP 250 G7 Core i5 8va Gen./8GB RAM/1TB HDD/Pantalla 15.6”</t>
  </si>
  <si>
    <t>001-13862</t>
  </si>
  <si>
    <t>Laptop HP DW004LA Core i7 8va Gen./16GB RAM/256GB SSD/Pantalla 15.6”</t>
  </si>
  <si>
    <t>PCR-LAP20091006</t>
  </si>
  <si>
    <t>PCR-LAP20091007</t>
  </si>
  <si>
    <t>PCR-LAP20091008</t>
  </si>
  <si>
    <t>PCR-LAP20091009</t>
  </si>
  <si>
    <t>PCR-LAP20091010</t>
  </si>
  <si>
    <t>PCR-LAP20091011</t>
  </si>
  <si>
    <t>PCR-LAP20091012</t>
  </si>
  <si>
    <t>PCR-LAP20091013</t>
  </si>
  <si>
    <t>PCR-LAP20091014</t>
  </si>
  <si>
    <t>PCR-LAP20091015</t>
  </si>
  <si>
    <t>Laptop Lenovo Thinkpad L15 Core i7 10ma Gen./16GB/1TB HDD /15.6”/2GB Video</t>
  </si>
  <si>
    <t>Laptop Lenovo Thinkpad E580 Core i7 8va Gen./16GB/1TB HDD/15.6”/2GB Video</t>
  </si>
  <si>
    <t>Laptop Dell Inspiron 5584 Core i7 8va Gen./16GB/2TB HDD/15.6”/4GB Video</t>
  </si>
  <si>
    <t>001-13865</t>
  </si>
  <si>
    <t>Laptop Lenovo Ideapad 320 Core i5 8va Gen./8GB RAM/1TB HDD/15.6”</t>
  </si>
  <si>
    <t>Laptop HP 250 G7 Core i5 8va Gen./8GB RAM/1TB HDD/15.6”</t>
  </si>
  <si>
    <t>Equipo PCR-LAP1055 presenta daño.</t>
  </si>
  <si>
    <t>Laptop Dell Vostro 3490 Ci5 10ma Gen/8GB/1TB HDD/Pantalla 14"</t>
  </si>
  <si>
    <t>F001-00006975</t>
  </si>
  <si>
    <t>F001-00006973</t>
  </si>
  <si>
    <t>F001-00006976</t>
  </si>
  <si>
    <t>F001-00006974</t>
  </si>
  <si>
    <t>PCR-LAP20095001</t>
  </si>
  <si>
    <t>F001-00006967</t>
  </si>
  <si>
    <t>F001-00006969</t>
  </si>
  <si>
    <t>PCR-LAP20031182</t>
  </si>
  <si>
    <t>F001-00006980</t>
  </si>
  <si>
    <t>PCR-LAP20031179</t>
  </si>
  <si>
    <t>PCR-LAP20031176</t>
  </si>
  <si>
    <t>PCR-LAP20031175</t>
  </si>
  <si>
    <t>PCR-LAP20031173</t>
  </si>
  <si>
    <t>PCR-LAP20031172</t>
  </si>
  <si>
    <t>PCR-LAP20031171</t>
  </si>
  <si>
    <t>PCR-LAP20031170</t>
  </si>
  <si>
    <t>PCR-LAP20031169</t>
  </si>
  <si>
    <t>PCR-LAP20031166</t>
  </si>
  <si>
    <t>PCR-LAP20031148</t>
  </si>
  <si>
    <t>PCR-LAP20031147</t>
  </si>
  <si>
    <t>PCR-LAP20031145</t>
  </si>
  <si>
    <t>PCR-LAP20031144</t>
  </si>
  <si>
    <t>PCR-LAP20031137</t>
  </si>
  <si>
    <t>PCR-LAP20031136</t>
  </si>
  <si>
    <t>PCR-LAP20031192</t>
  </si>
  <si>
    <t>PCR-LAP20021015</t>
  </si>
  <si>
    <t>PCR-LAP20041023</t>
  </si>
  <si>
    <t>PCR-LAP20041014</t>
  </si>
  <si>
    <t>PCR-LAP20041025</t>
  </si>
  <si>
    <t>F001-00006970</t>
  </si>
  <si>
    <t>PCR-LAP20072049</t>
  </si>
  <si>
    <t>F001-00006964</t>
  </si>
  <si>
    <t>PCR-LAP20072084</t>
  </si>
  <si>
    <t>PCR-LAP20072087</t>
  </si>
  <si>
    <t>PCR-LAP20031132</t>
  </si>
  <si>
    <t>PCR-LAP20031131</t>
  </si>
  <si>
    <t>PCR-LAP20031056</t>
  </si>
  <si>
    <t>PCR-LAP20031055</t>
  </si>
  <si>
    <t>PCR-LAP20031053</t>
  </si>
  <si>
    <t>PCR-LAP20031050</t>
  </si>
  <si>
    <t>PCR-LAP20031048</t>
  </si>
  <si>
    <t>PCR-LAP20031047</t>
  </si>
  <si>
    <t>PCR-LAP20031045</t>
  </si>
  <si>
    <t>PCR-LAP20031044</t>
  </si>
  <si>
    <t>PCR-LAP20031130</t>
  </si>
  <si>
    <t>PCR-LAP20031128</t>
  </si>
  <si>
    <t>PCR-LAP20031127</t>
  </si>
  <si>
    <t>PCR-LAP20031126</t>
  </si>
  <si>
    <t>PCR-LAP20031125</t>
  </si>
  <si>
    <t>PCR-LAP20031124</t>
  </si>
  <si>
    <t>PCR-LAP20031121</t>
  </si>
  <si>
    <t>PCR-LAP20031120</t>
  </si>
  <si>
    <t>PCR-LAP20031118</t>
  </si>
  <si>
    <t>PCR-LAP20031116</t>
  </si>
  <si>
    <t>PCR-LAP20031114</t>
  </si>
  <si>
    <t>PCR-LAP20031113</t>
  </si>
  <si>
    <t>PCR-LAP20031112</t>
  </si>
  <si>
    <t>PCR-LAP20031111</t>
  </si>
  <si>
    <t>PCR-LAP20031107</t>
  </si>
  <si>
    <t>PCR-LAP20031106</t>
  </si>
  <si>
    <t>PCR-LAP20031103</t>
  </si>
  <si>
    <t>PCR-LAP20031102</t>
  </si>
  <si>
    <t>PCR-LAP20031101</t>
  </si>
  <si>
    <t>PCR-LAP20031098</t>
  </si>
  <si>
    <t>PCR-LAP20031097</t>
  </si>
  <si>
    <t>PCR-LAP20031095</t>
  </si>
  <si>
    <t>PCR-LAP20031093</t>
  </si>
  <si>
    <t>PCR-LAP20031092</t>
  </si>
  <si>
    <t>PCR-LAP20031087</t>
  </si>
  <si>
    <t>PCR-LAP20031088</t>
  </si>
  <si>
    <t>PCR-LAP20031085</t>
  </si>
  <si>
    <t>PCR-LAP20031084</t>
  </si>
  <si>
    <t>PCR-LAP20031081</t>
  </si>
  <si>
    <t>PCR-LAP20031080</t>
  </si>
  <si>
    <t>PCR-LAP20031079</t>
  </si>
  <si>
    <t>PCR-LAP20031074</t>
  </si>
  <si>
    <t>PCR-LAP20031073</t>
  </si>
  <si>
    <t>PCR-LAP20031070</t>
  </si>
  <si>
    <t>PCR-LAP20031069</t>
  </si>
  <si>
    <t>PCR-LAP20031065</t>
  </si>
  <si>
    <t>PCR-LAP20031064</t>
  </si>
  <si>
    <t>PCR-LAP20031062</t>
  </si>
  <si>
    <t>PCR-LAP20031061</t>
  </si>
  <si>
    <t>PCR-LAP20031059</t>
  </si>
  <si>
    <t>PCR-LAP20041315</t>
  </si>
  <si>
    <t>PCR-LAP20041305</t>
  </si>
  <si>
    <t>PCR-MAC20095008</t>
  </si>
  <si>
    <t>PCR-MAC20095004</t>
  </si>
  <si>
    <t>001-13874</t>
  </si>
  <si>
    <t>001-11343</t>
  </si>
  <si>
    <t>Laptop HP 250 G7 Core i5 8va Gen./8GB RAM/1TB HDD /15.6”</t>
  </si>
  <si>
    <t>PCR-LAP20041335</t>
  </si>
  <si>
    <t>001-13965</t>
  </si>
  <si>
    <t>Laptop HP 250 G7 Core i5 8va Gen./8GB RAM/500GB SSD/15.6”</t>
  </si>
  <si>
    <t>29-09 Se recogió el equipo, presenta observaciones físicas</t>
  </si>
  <si>
    <t>001-13876</t>
  </si>
  <si>
    <t>Laptop HP 250 G7 Core i5 8va Gen./16GB RAM/250GB SSD/Pantalla 15.6”</t>
  </si>
  <si>
    <t>PCR-LAP20015008 Equipo presenta hundido el botón derecho del touchpad</t>
  </si>
  <si>
    <t>001-13961</t>
  </si>
  <si>
    <t>Laptop HP 250 G7 Core i5 8va Gen./8GB RAM/1TB HDD/Pantalla 15.6</t>
  </si>
  <si>
    <t>4 Fact. &lt;120 días</t>
  </si>
  <si>
    <t>Ylleana</t>
  </si>
  <si>
    <t>LEASEIN</t>
  </si>
  <si>
    <t>Leasein</t>
  </si>
  <si>
    <t>CPU HP PRODESK 600 G1, CI7 4770 - 3.4GHZ, RAM 8GB DDR3 (4GBX2) 1600MHZ, HDD 1TB (STE), RW-DVD</t>
  </si>
  <si>
    <t>PCR-CPU0286</t>
  </si>
  <si>
    <t>PCR-CPU0290</t>
  </si>
  <si>
    <t>PCR-CPU0297</t>
  </si>
  <si>
    <t>PCR-CPU0305</t>
  </si>
  <si>
    <t>PCR-CPU0306</t>
  </si>
  <si>
    <t>PCR-CPU19112001</t>
  </si>
  <si>
    <t>PC8050</t>
  </si>
  <si>
    <t>PC4692</t>
  </si>
  <si>
    <t>PC8289</t>
  </si>
  <si>
    <t>1910TK0101774</t>
  </si>
  <si>
    <t>1910TK0101781</t>
  </si>
  <si>
    <t>1910TK0101767</t>
  </si>
  <si>
    <t>1910TK0101749</t>
  </si>
  <si>
    <t>1910TK0101724</t>
  </si>
  <si>
    <t>1910TK0101930</t>
  </si>
  <si>
    <t>1712TK010085</t>
  </si>
  <si>
    <t>1805TK010379</t>
  </si>
  <si>
    <t>PCR-CPU0274</t>
  </si>
  <si>
    <t>PC7777</t>
  </si>
  <si>
    <t>PC6621</t>
  </si>
  <si>
    <t>PC7046</t>
  </si>
  <si>
    <t>PC7747</t>
  </si>
  <si>
    <t>PC5000</t>
  </si>
  <si>
    <t>PC6809</t>
  </si>
  <si>
    <t>PC8032</t>
  </si>
  <si>
    <t>PC4635</t>
  </si>
  <si>
    <t>PC7076</t>
  </si>
  <si>
    <t>PC7193</t>
  </si>
  <si>
    <t>PC7306</t>
  </si>
  <si>
    <t>PC8043</t>
  </si>
  <si>
    <t>PC6514</t>
  </si>
  <si>
    <t>PC6519</t>
  </si>
  <si>
    <t>VR4191220107</t>
  </si>
  <si>
    <t>1911TK0202028</t>
  </si>
  <si>
    <t>1912TK0202269</t>
  </si>
  <si>
    <t>1911TK0202103</t>
  </si>
  <si>
    <t>1912TK0202256</t>
  </si>
  <si>
    <t>1911TK0201927</t>
  </si>
  <si>
    <t>1912TK0202287</t>
  </si>
  <si>
    <t>1911TK0202040</t>
  </si>
  <si>
    <t>1911TK0202213</t>
  </si>
  <si>
    <t>1911TK0202207</t>
  </si>
  <si>
    <t>1912TK0202259</t>
  </si>
  <si>
    <t>1911TK0202208</t>
  </si>
  <si>
    <t>1911TK0201948</t>
  </si>
  <si>
    <t>1911TK0201946</t>
  </si>
  <si>
    <t>CNC739106V</t>
  </si>
  <si>
    <t>3CQ7451K6C</t>
  </si>
  <si>
    <t>UEM181120091</t>
  </si>
  <si>
    <t>3CQ806257X</t>
  </si>
  <si>
    <t>3CQ80625KT</t>
  </si>
  <si>
    <t>3CQ80625HL</t>
  </si>
  <si>
    <t>VR4191220113</t>
  </si>
  <si>
    <t>3CQ8062559</t>
  </si>
  <si>
    <t>3CQ80625JD</t>
  </si>
  <si>
    <t>3CQ5212ML7</t>
  </si>
  <si>
    <t>3CQ80623GR</t>
  </si>
  <si>
    <t>AASE49A025162</t>
  </si>
  <si>
    <t>UEM180521264</t>
  </si>
  <si>
    <t>3CQ806209B</t>
  </si>
  <si>
    <t>3CQ5282P9C</t>
  </si>
  <si>
    <t>3CQ80623H1</t>
  </si>
  <si>
    <t>CNC739109Z</t>
  </si>
  <si>
    <t>PCR-LAP20072010</t>
  </si>
  <si>
    <t>PCR-LAP20072013</t>
  </si>
  <si>
    <t>PCR-LAP20072019</t>
  </si>
  <si>
    <t>PCR-LAP20072020</t>
  </si>
  <si>
    <t>PCR-LAP20072024</t>
  </si>
  <si>
    <t>PCR-LAP20072025</t>
  </si>
  <si>
    <t>PCR-LAP20072026</t>
  </si>
  <si>
    <t>PCR-LAP20072048</t>
  </si>
  <si>
    <t>PCR-LAP20072054</t>
  </si>
  <si>
    <t>PCR-LAP20072055</t>
  </si>
  <si>
    <t>PCR-LAP20072057</t>
  </si>
  <si>
    <t>PCR-LAP20072059</t>
  </si>
  <si>
    <t>PCR-LAP20072064</t>
  </si>
  <si>
    <t>PCR-LAP20072065</t>
  </si>
  <si>
    <t>PCR-LAP20072066</t>
  </si>
  <si>
    <t>PCR-LAP20072067</t>
  </si>
  <si>
    <t>PCR-LAP20072070</t>
  </si>
  <si>
    <t>PCR-LAP20072074</t>
  </si>
  <si>
    <t>PCR-LAP20072075</t>
  </si>
  <si>
    <t>PCR-LAP20072077</t>
  </si>
  <si>
    <t>PCR-LAP20072079</t>
  </si>
  <si>
    <t>PCR-LAP20072080</t>
  </si>
  <si>
    <t>PCR-LAP20072082</t>
  </si>
  <si>
    <t>PCR-LAP20072083</t>
  </si>
  <si>
    <t>PCR-LAP20072088</t>
  </si>
  <si>
    <t>PCR-LAP20072089</t>
  </si>
  <si>
    <t>PCR-LAP20072095</t>
  </si>
  <si>
    <t>25-09 Se recoge el equipo, presenta retraso.</t>
  </si>
  <si>
    <t>MOR-LAP19101011</t>
  </si>
  <si>
    <t>Laptop HP 250 G7 Core i5 8va Gen./12GB RAM/1TB HDD/Pantalla 15.6”</t>
  </si>
  <si>
    <t>01-10 Se recogió el equipo, presenta ruptura en carcasa</t>
  </si>
  <si>
    <t>Laptop Dell Latitude 5400 Core i5 8va Gen./8GB RAM/1TB HDD/Pantalla 14”</t>
  </si>
  <si>
    <t>001-13975</t>
  </si>
  <si>
    <t>001-13875</t>
  </si>
  <si>
    <t>Laptop HP DW004LA Core i7 8va Gen./16GB RAM/256GB SSD/15.6”/2GB Video</t>
  </si>
  <si>
    <t>Apple Macbook Pro Core i5 10ma Gen./16GB RAM/1TB SSD/Pantalla 13.3”</t>
  </si>
  <si>
    <t>001-13879</t>
  </si>
  <si>
    <t>PCR-LAP20091018</t>
  </si>
  <si>
    <t>Laptop Lenovo Thinkpad L15 Core i7 10ma Gen./16GB RAM/500GB SSD/15.6”</t>
  </si>
  <si>
    <t>001-13870</t>
  </si>
  <si>
    <t>Laptop Lenovo ThinkBook 15-IML Core i5 10ma Gen./16GB/512 SDD/15.6"</t>
  </si>
  <si>
    <t>Se deja el disco con adaptador para que saque su info.</t>
  </si>
  <si>
    <t>Laptop HP Probook 450 G5 Core i7 8va Gen./16GB RAM/250GB SSD/1TB HDD/Pantalla 15.6”/2GB Video</t>
  </si>
  <si>
    <t>PCR-LAP20041030</t>
  </si>
  <si>
    <t>PCR-LAP20091017</t>
  </si>
  <si>
    <t>Laptop Lenovo Thinkpad T490 Ci5 10ma Gen/16GB/512GB SSD/Pantalla 14”</t>
  </si>
  <si>
    <t>001-13873</t>
  </si>
  <si>
    <t>Laptop Lenovo L380 Yoga Core i7 8va Gen./8GB RAM/512GB SSD/Pantalla 14”/LICENCIADOS</t>
  </si>
  <si>
    <t>PCR-LAP19101010</t>
  </si>
  <si>
    <t>001-13872</t>
  </si>
  <si>
    <t>F001-00006985</t>
  </si>
  <si>
    <t>F001-00006986</t>
  </si>
  <si>
    <t>F001-00006988</t>
  </si>
  <si>
    <t>F001-00007001</t>
  </si>
  <si>
    <t>F001-00007004</t>
  </si>
  <si>
    <t>F001-00007000</t>
  </si>
  <si>
    <t>F001-00006999</t>
  </si>
  <si>
    <t>F001-00006996</t>
  </si>
  <si>
    <t>F001-00006998</t>
  </si>
  <si>
    <t>F001-00006995</t>
  </si>
  <si>
    <t>F001-00007003</t>
  </si>
  <si>
    <t>F001-00006993</t>
  </si>
  <si>
    <t>F001-00007002</t>
  </si>
  <si>
    <t>F001-00006991</t>
  </si>
  <si>
    <t>F001-00006997</t>
  </si>
  <si>
    <t>PCR-LAP20064020</t>
  </si>
  <si>
    <t>PCR-LAP20064044</t>
  </si>
  <si>
    <t>PCR-LAP20064009</t>
  </si>
  <si>
    <t>001-13996</t>
  </si>
  <si>
    <t>Laptop Dell Vostro 3490 Core i5 10ma Gen./8GB RAM/1TB HDD/14”</t>
  </si>
  <si>
    <t>VYSNOVA PARTNERS, INC.</t>
  </si>
  <si>
    <t>V &amp; V BRAVO S.A.C.</t>
  </si>
  <si>
    <t>001-13980</t>
  </si>
  <si>
    <t>001-12585</t>
  </si>
  <si>
    <t>MOR-LAP19101012</t>
  </si>
  <si>
    <t>Laptop Dell Latitude 3490 Core i5 8va Gen./8GB RAM/1TB HDD/Pantalla 14”</t>
  </si>
  <si>
    <t>001-14325</t>
  </si>
  <si>
    <t>PCR-LAP20041277</t>
  </si>
  <si>
    <t>Office 365 Business</t>
  </si>
  <si>
    <t>PCR-LAP20041281</t>
  </si>
  <si>
    <t>001-13994</t>
  </si>
  <si>
    <t>ANTUT ADVISORS SOCIEDAD ANONIMA CERRADA</t>
  </si>
  <si>
    <t>CAM SERVICIOS DEL PERU S.A.</t>
  </si>
  <si>
    <t>CHAIN SERVICES TI SAC</t>
  </si>
  <si>
    <t>DE VICENTE CONSTRUCTORA S.A.C.</t>
  </si>
  <si>
    <t>ENABLE PERU S.A.C.</t>
  </si>
  <si>
    <t>FLESAN DEL PERU SOCIEDAD ANONIMA CERRADA</t>
  </si>
  <si>
    <t>GREEN ELECTRONICS S.A.C</t>
  </si>
  <si>
    <t>INVERSIONES NORLIMA S.A</t>
  </si>
  <si>
    <t>KATHIE IVETTE MARQUINA GUEVARA</t>
  </si>
  <si>
    <t>KROTON S.A.C.</t>
  </si>
  <si>
    <t>MERCADO ELECTRONICO S.A.C.</t>
  </si>
  <si>
    <t>MINAS Y CONCENTRADORAS S A</t>
  </si>
  <si>
    <t>PARTNER &amp; PEOPLE CONSULTING SAC</t>
  </si>
  <si>
    <t>PRIVAT &amp; ASOCIADOS SOCIEDAD CIVIL DE RESPONSABILIDAD LIMITADA</t>
  </si>
  <si>
    <t>QUANTUM TALENT S.A.C.</t>
  </si>
  <si>
    <t>SACYR CONSTRUCCION PERU S.A.C.</t>
  </si>
  <si>
    <t>STARTECH VENTURES S.A.C.</t>
  </si>
  <si>
    <t>TECNOLOGÍA, DESARROLLO Y SOLUCIONES EMPRESA INDIVIDUAL DE RESPONSABILIDAD LIMITADA</t>
  </si>
  <si>
    <t>Días de atraso</t>
  </si>
  <si>
    <t>Cant, Equipos</t>
  </si>
  <si>
    <t>Equipos con solicitud de corte de alquiler</t>
  </si>
  <si>
    <t>Detalle de renovaciones pendientes por facturar</t>
  </si>
  <si>
    <t>Renovaciones pendientes por facturar</t>
  </si>
  <si>
    <t>MSM Generación De Demanda S.A.C</t>
  </si>
  <si>
    <t>PCR-LAP19102030</t>
  </si>
  <si>
    <t>Laptop Dell Latitude 3490 Core i5 7ma Gen./8GB RAM/1TB HDD/14”</t>
  </si>
  <si>
    <t>PCR-MAC20095006</t>
  </si>
  <si>
    <t>001-13983</t>
  </si>
  <si>
    <t>Macbook Pro Core i5 8va Gen/8GB/512GB SSD/Pantalla 13.3”/Touchbar</t>
  </si>
  <si>
    <t>F001-00007023</t>
  </si>
  <si>
    <t>F001-00007021</t>
  </si>
  <si>
    <t>F001-00007008</t>
  </si>
  <si>
    <t>F001-00007007</t>
  </si>
  <si>
    <t>F001-00007017</t>
  </si>
  <si>
    <t>F001-00007018</t>
  </si>
  <si>
    <t>F001-00007022</t>
  </si>
  <si>
    <t>F001-00007006</t>
  </si>
  <si>
    <t>F001-00007028</t>
  </si>
  <si>
    <t>F001-00007029</t>
  </si>
  <si>
    <t>PCR-LAP0424</t>
  </si>
  <si>
    <t>F001-00007019</t>
  </si>
  <si>
    <t>F001-00007031</t>
  </si>
  <si>
    <t>F001-00007026</t>
  </si>
  <si>
    <t>F001-00007015</t>
  </si>
  <si>
    <t>F001-00007016</t>
  </si>
  <si>
    <t>F001-00007024</t>
  </si>
  <si>
    <t>F001-00007032</t>
  </si>
  <si>
    <t>F001-00007010</t>
  </si>
  <si>
    <t>F001-00007030</t>
  </si>
  <si>
    <t>F001-00007025</t>
  </si>
  <si>
    <t>F001-00007027</t>
  </si>
  <si>
    <t>F001-00007034</t>
  </si>
  <si>
    <t>F001-00007035</t>
  </si>
  <si>
    <t>F001-00007036</t>
  </si>
  <si>
    <t>F001-00007037</t>
  </si>
  <si>
    <t>F001-00007038</t>
  </si>
  <si>
    <t>F001-00007039</t>
  </si>
  <si>
    <t>F001-00007041</t>
  </si>
  <si>
    <t>F001-00007042</t>
  </si>
  <si>
    <t>F001-00007043</t>
  </si>
  <si>
    <t>F001-00007044</t>
  </si>
  <si>
    <t>F001-00007045</t>
  </si>
  <si>
    <t>F001-00007046</t>
  </si>
  <si>
    <t>F001-00007047</t>
  </si>
  <si>
    <t>F001-00007048</t>
  </si>
  <si>
    <t>F001-00007049</t>
  </si>
  <si>
    <t>F001-00007050</t>
  </si>
  <si>
    <t>F001-00007051</t>
  </si>
  <si>
    <t>F001-00007052</t>
  </si>
  <si>
    <t>F001-00007054</t>
  </si>
  <si>
    <t>F001-00007055</t>
  </si>
  <si>
    <t>F001-00007056</t>
  </si>
  <si>
    <t>F001-00007057</t>
  </si>
  <si>
    <t>F001-00007058</t>
  </si>
  <si>
    <t>F001-00007061</t>
  </si>
  <si>
    <t>F001-00007062</t>
  </si>
  <si>
    <t>F001-00007063</t>
  </si>
  <si>
    <t>F001-00007064</t>
  </si>
  <si>
    <t>ATICSA CONTRATISTAS S.R.L.</t>
  </si>
  <si>
    <t>F001-00007065</t>
  </si>
  <si>
    <t>F001-00007066</t>
  </si>
  <si>
    <t>PCR-LAP0838</t>
  </si>
  <si>
    <t>PCR-MAC0004</t>
  </si>
  <si>
    <t>F001-00007067</t>
  </si>
  <si>
    <t>F001-00007068</t>
  </si>
  <si>
    <t>F001-00007069</t>
  </si>
  <si>
    <t>PCR-LAP0545</t>
  </si>
  <si>
    <t>Laptop Dell Vostro 3490 Core i5 10ma Gen./8GB RAM/1TB HDD/Pantalla 14”</t>
  </si>
  <si>
    <t>Laptop Dell Latitude 3400 Core i5 8va Gen./8GB RAM/1TB HDD/Pantalla 14”</t>
  </si>
  <si>
    <t>Laptop HP Probook 450 G5 Core i7 8va Gen./16GB RAM/500GB SSD/Pantalla 15.6”/2GB Video</t>
  </si>
  <si>
    <t>001-13999</t>
  </si>
  <si>
    <t>001-14327</t>
  </si>
  <si>
    <t>001-13993</t>
  </si>
  <si>
    <t>Laptop Lenovo Ideapad 520 Core i7 7ma Gen./16GB RAM/250GB SSD/15.6”/2GB Video</t>
  </si>
  <si>
    <t>001-14326</t>
  </si>
  <si>
    <t>Laptop HP 240 G6 Core i3 6ta Gen./4GB RAM/1TB HDD/Pantalla 14”</t>
  </si>
  <si>
    <t>PCR-LAP20041326</t>
  </si>
  <si>
    <t>PCR-LAP20041319</t>
  </si>
  <si>
    <t>PCR-LAP20041307</t>
  </si>
  <si>
    <t>PCR-LAP20041339</t>
  </si>
  <si>
    <t>PCR-LAP20041322</t>
  </si>
  <si>
    <t>PCR-LAP20041327</t>
  </si>
  <si>
    <t>Laptop Lenovo Thinkpad  E590 Core i5 8va Gen./16GB RAM/500GB SSD/15.6”</t>
  </si>
  <si>
    <t>001-14333</t>
  </si>
  <si>
    <t>Laptop HP 240 G5 Core i5 6ta Gen./8GB RAM/250GB SSD/Pantalla 14”</t>
  </si>
  <si>
    <t>Laptop HP Probook 450 G5 Core i7 8va Gen./16GB RAM/250GB SSD/1TB HDD/15.6”/2GB Video</t>
  </si>
  <si>
    <t>F001-00007070</t>
  </si>
  <si>
    <t>001-13956</t>
  </si>
  <si>
    <t>001-13955</t>
  </si>
  <si>
    <t>Laptop Dell Latitude 3500 Core i5 8va Gen./8GB RAM/1TB HDD/15.6”</t>
  </si>
  <si>
    <t>Laptop Lenovo Thinkpad E590 Core i5 8va Gen./8GB RAM/1TB HDD/15.6”</t>
  </si>
  <si>
    <t>001-13998</t>
  </si>
  <si>
    <t>001-12631</t>
  </si>
  <si>
    <t>001-13982</t>
  </si>
  <si>
    <t>001-13878</t>
  </si>
  <si>
    <t>Laptop HP Probook 450 G3 Core i7 6ta Gen./8GB/256GB SSD/15.6”/2GB Video</t>
  </si>
  <si>
    <t>06-10 Se recogió el equipo, presenta daño en cable del cargador.</t>
  </si>
  <si>
    <t>PCR-LAP0668 queda pendiente la devolución del cargador de cambio</t>
  </si>
  <si>
    <t>PCR-LAP20064004</t>
  </si>
  <si>
    <t>001-12834, 14356</t>
  </si>
  <si>
    <t>Laptop Dell 3490 Core i5 10ma Gen./16GB RAM/256GB SSD/1TB HDD/14”</t>
  </si>
  <si>
    <t>07-10 Se recogió el equipo, pendiente la devolución mouse</t>
  </si>
  <si>
    <t>17-09 Se recogió el equipo, queda pendiente la devolución de 1 mouse</t>
  </si>
  <si>
    <t>001-14342</t>
  </si>
  <si>
    <t>001-13678, 14346</t>
  </si>
  <si>
    <t>001-14344</t>
  </si>
  <si>
    <t>Laptop HP Probook 450 G5 Core i7 8va Gen./16GB/480GB SSD/15.6”/2GB Video</t>
  </si>
  <si>
    <t>001-14348</t>
  </si>
  <si>
    <t>001-14349</t>
  </si>
  <si>
    <t>CPU Lenovo Core i5 7ma Gen./8GB RAM/500GB HDD</t>
  </si>
  <si>
    <t>Monitor Dell 20” LED</t>
  </si>
  <si>
    <t>PC7591 no muestra señal de video debido a que no tiene memoria ram instalada (8GB RAM), falta la máscara del panel frontal del equipo, y el procesador no coincide con el de la descripción del equipo.</t>
  </si>
  <si>
    <t>El monitor 1912TK0202242 tiene rayones en la pantalla.</t>
  </si>
  <si>
    <t>El monitor 1911TK0202041 tiene daño interno en pantalla.</t>
  </si>
  <si>
    <t>DAVID ALEJANDRO CHIGNE TATAJE</t>
  </si>
  <si>
    <t>Laptop Lenovo Legion Y530 Core i7 8va Gen./16GB RAM/480GB SSD/15.6”/Video Nvidia 1050 4GB</t>
  </si>
  <si>
    <t>001-13884</t>
  </si>
  <si>
    <t>ERICK</t>
  </si>
  <si>
    <t>PCR-MAC20095009</t>
  </si>
  <si>
    <t>001-14350</t>
  </si>
  <si>
    <t>Macbook Pro Core i5 10ma Gen./16GB RAM/1TB SSD/Pantalla 13.3”/Touchbar</t>
  </si>
  <si>
    <t>PCR-LAP1478</t>
  </si>
  <si>
    <t>Laptop HP 250 G7 Core i5 8va Gen./16GB RAM/1TB HDD/15.6”</t>
  </si>
  <si>
    <t>001-11827, 14385</t>
  </si>
  <si>
    <t>001-10799,14359</t>
  </si>
  <si>
    <t>PCR-MAC20095007</t>
  </si>
  <si>
    <t>Macbook Pro Retina Core i5 10ma Gen./16GB RAM/512GB SSD/13.3”+adaptador</t>
  </si>
  <si>
    <t>001-13897</t>
  </si>
  <si>
    <t>001-13844</t>
  </si>
  <si>
    <t>07-10 Se recogió el equipo, presenta retraso, rayaduras en la carcasa y falta de gomas antideslizantes inferiores</t>
  </si>
  <si>
    <t>07-10 Se recogió el equipo, presenta retraso, rayaduras en la carcasa, rotura de la carcasa inferior derecha, rotura del marco de la pantalla en la esquina inferior izquierda y falta de gomas antideslizantes.</t>
  </si>
  <si>
    <t>07-10 Se recogió el equipo, presenta retraso, golpe en la base inferior derecha y manchas blancas en pantalla.</t>
  </si>
  <si>
    <t>PCR-LAP20064050</t>
  </si>
  <si>
    <t>PCR-LAP20064001</t>
  </si>
  <si>
    <t>PCR-LAP20064057</t>
  </si>
  <si>
    <t>PCR-LAP20064011</t>
  </si>
  <si>
    <t>PCR-LAP20064036</t>
  </si>
  <si>
    <t>PCR-LAP20064023</t>
  </si>
  <si>
    <t>PCR-LAP20064047</t>
  </si>
  <si>
    <t>PCR-LAP20064071</t>
  </si>
  <si>
    <t>PCR-LAP20064080</t>
  </si>
  <si>
    <t>PCR-LAP20064089</t>
  </si>
  <si>
    <t>PCR-LAP20064095</t>
  </si>
  <si>
    <t>PCR-LAP20064102</t>
  </si>
  <si>
    <t>PCR-LAP20064094</t>
  </si>
  <si>
    <t>PCR-LAP20064073</t>
  </si>
  <si>
    <t>PCR-LAP20064098</t>
  </si>
  <si>
    <t>PCR-LAP20064078</t>
  </si>
  <si>
    <t>PCR-LAP20064087</t>
  </si>
  <si>
    <t>PCR-LAP20064010</t>
  </si>
  <si>
    <t>001-13895</t>
  </si>
  <si>
    <t>Laptop HP 250 G6 Core i5 7ma Gen./8GB RAM/1TB HDD/15.6”</t>
  </si>
  <si>
    <t>PCR-LAP1234</t>
  </si>
  <si>
    <t>001-13892</t>
  </si>
  <si>
    <t>Laptop HP 240 G6 Core i5 8va Gen./16GB RAM/1TB HDD/Pantalla 14”</t>
  </si>
  <si>
    <t>001-13896</t>
  </si>
  <si>
    <t>PCR-LAP1101</t>
  </si>
  <si>
    <t>B001-00000116</t>
  </si>
  <si>
    <t>F001-00007071</t>
  </si>
  <si>
    <t>F001-00007072</t>
  </si>
  <si>
    <t>F001-00007075</t>
  </si>
  <si>
    <t>F001-00007078</t>
  </si>
  <si>
    <t>F001-00007079</t>
  </si>
  <si>
    <t>F001-00007080</t>
  </si>
  <si>
    <t>F001-00007081</t>
  </si>
  <si>
    <t>F001-00007082</t>
  </si>
  <si>
    <t>F001-00007083</t>
  </si>
  <si>
    <t>F001-00007084</t>
  </si>
  <si>
    <t>F001-00007086</t>
  </si>
  <si>
    <t>F001-00007087</t>
  </si>
  <si>
    <t>F001-00007088</t>
  </si>
  <si>
    <t>F001-00007091</t>
  </si>
  <si>
    <t>Se actualizó, si coinciden los códigos de la LP y su RS con la laptop Actual, es la primera factura, no hay factura anterior</t>
  </si>
  <si>
    <t>Se actualizó, si coinciden los códigos de la LP y su RS con la laptop Actual.</t>
  </si>
  <si>
    <t>F001-00006727</t>
  </si>
  <si>
    <t>07-10 Se recogió el equipo, pendiente la devolución mouse.</t>
  </si>
  <si>
    <t>23-09 Se recogió el equipo, presenta marcas en la pantalla, además de desgaste en el teclado, y desgastes en la carcasa, pendiente mouse y maletín.</t>
  </si>
  <si>
    <t>Antonella</t>
  </si>
  <si>
    <t>Claudia</t>
  </si>
  <si>
    <t>Total Pendientes $</t>
  </si>
  <si>
    <t xml:space="preserve">Consorcio Inmac </t>
  </si>
  <si>
    <t>San Andres</t>
  </si>
  <si>
    <t xml:space="preserve">Kamanqa </t>
  </si>
  <si>
    <t xml:space="preserve">La Riaza </t>
  </si>
  <si>
    <t xml:space="preserve">Geoxpress </t>
  </si>
  <si>
    <t>Prima Afp</t>
  </si>
  <si>
    <t xml:space="preserve">Sugo </t>
  </si>
  <si>
    <t>Green</t>
  </si>
  <si>
    <t xml:space="preserve">Manager </t>
  </si>
  <si>
    <t xml:space="preserve">Startech </t>
  </si>
  <si>
    <t>Manpower Prof</t>
  </si>
  <si>
    <t xml:space="preserve">Solupaper </t>
  </si>
  <si>
    <t>C.C E Industria Peruano Alemana</t>
  </si>
  <si>
    <t>N°</t>
  </si>
  <si>
    <t>N° EQUIPO</t>
  </si>
  <si>
    <t>Total De Equipos</t>
  </si>
  <si>
    <t xml:space="preserve">Akamai </t>
  </si>
  <si>
    <t xml:space="preserve">Antalis </t>
  </si>
  <si>
    <t>Ozblu</t>
  </si>
  <si>
    <t xml:space="preserve">Prima Afp </t>
  </si>
  <si>
    <t xml:space="preserve">Total </t>
  </si>
  <si>
    <t>Vacio</t>
  </si>
  <si>
    <t>PCR-MAC19105002</t>
  </si>
  <si>
    <t>B001-00000117</t>
  </si>
  <si>
    <t>F001-00007092</t>
  </si>
  <si>
    <t>F001-00007093</t>
  </si>
  <si>
    <t>F001-00007094</t>
  </si>
  <si>
    <t>F001-00007095</t>
  </si>
  <si>
    <t>F001-00007096</t>
  </si>
  <si>
    <t>F001-00007097</t>
  </si>
  <si>
    <t>F001-00007098</t>
  </si>
  <si>
    <t>F001-00007099</t>
  </si>
  <si>
    <t>F001-00007100</t>
  </si>
  <si>
    <t>F001-00007101</t>
  </si>
  <si>
    <t>F001-00007102</t>
  </si>
  <si>
    <t>F001-00007103</t>
  </si>
  <si>
    <t>F001-00007104</t>
  </si>
  <si>
    <t>F001-00007105</t>
  </si>
  <si>
    <t>F001-00007107</t>
  </si>
  <si>
    <t>F001-00007108</t>
  </si>
  <si>
    <t>F001-00007112</t>
  </si>
  <si>
    <t>F001-00007114</t>
  </si>
  <si>
    <t>F001-00007115</t>
  </si>
  <si>
    <t>CFI2-0000287</t>
  </si>
  <si>
    <t>F001-00007116</t>
  </si>
  <si>
    <t>F001-00007117</t>
  </si>
  <si>
    <t>F001-00007118</t>
  </si>
  <si>
    <t>C020-0000071</t>
  </si>
  <si>
    <t>F001-00007119</t>
  </si>
  <si>
    <t>F001-00007120</t>
  </si>
  <si>
    <t>ALMACENES SUDAMERICANOS S.A.</t>
  </si>
  <si>
    <t>F001-00007122</t>
  </si>
  <si>
    <t>PCR-LAP1159</t>
  </si>
  <si>
    <t>PCR-LAP1295</t>
  </si>
  <si>
    <t>F001-00007123</t>
  </si>
  <si>
    <t>PCR-LAP19102033 pendiente devolución de disco duro y adaptador.</t>
  </si>
  <si>
    <t>001-10924,14309</t>
  </si>
  <si>
    <t>Macbook Pro Retina Core i5 7ma Gen./8GB RAM/512GB SSD/Pantalla 13.3”</t>
  </si>
  <si>
    <t>PCR-MAC19105002 presenta problemas en el SO</t>
  </si>
  <si>
    <t>12-10 Se recogió el equipo, presenta retraso.</t>
  </si>
  <si>
    <t>PCR-MAC20105001</t>
  </si>
  <si>
    <t>001-14306</t>
  </si>
  <si>
    <t>Macbook Pro Core i5 10ma Gen./16GB RAM/1TB HDD/Pantalla 13.3”/Touchbar</t>
  </si>
  <si>
    <t>F001-00007124</t>
  </si>
  <si>
    <t>F001-00007125</t>
  </si>
  <si>
    <t>F001-00007126</t>
  </si>
  <si>
    <t>F001-00007127</t>
  </si>
  <si>
    <t>F001-00007128</t>
  </si>
  <si>
    <t>F001-00007129</t>
  </si>
  <si>
    <t>F001-00007134</t>
  </si>
  <si>
    <t>TECH INDUSTRIAS GLOBALES S.R.L. - TECHINGLOB S.R.L.</t>
  </si>
  <si>
    <t>F001-00007135</t>
  </si>
  <si>
    <t>INTERACTIS S.A.C.</t>
  </si>
  <si>
    <t>F001-00007137</t>
  </si>
  <si>
    <t>F001-00007138</t>
  </si>
  <si>
    <t>F001-00007140</t>
  </si>
  <si>
    <t>F001-00007141</t>
  </si>
  <si>
    <t>PCR-MAC20105002</t>
  </si>
  <si>
    <t>F001-00007142</t>
  </si>
  <si>
    <t>F001-00007143</t>
  </si>
  <si>
    <t>F001-00007144</t>
  </si>
  <si>
    <t>F001-00007145</t>
  </si>
  <si>
    <t>PCR-LAP20101001</t>
  </si>
  <si>
    <t>F001-00007147</t>
  </si>
  <si>
    <t>B001-00000118</t>
  </si>
  <si>
    <t>F001-00007149</t>
  </si>
  <si>
    <t>F001-00007150</t>
  </si>
  <si>
    <t>F001-00007152</t>
  </si>
  <si>
    <t>F001-00007153</t>
  </si>
  <si>
    <t>F001-00007154</t>
  </si>
  <si>
    <t>F001-00007155</t>
  </si>
  <si>
    <t>F001-00007156</t>
  </si>
  <si>
    <t>F001-00007158</t>
  </si>
  <si>
    <t>F001-00007159</t>
  </si>
  <si>
    <t>F001-00007160</t>
  </si>
  <si>
    <t>F001-00007161</t>
  </si>
  <si>
    <t>F001-00007162</t>
  </si>
  <si>
    <t>F001-00007163</t>
  </si>
  <si>
    <t>F001-00007164</t>
  </si>
  <si>
    <t>001-14343,14362</t>
  </si>
  <si>
    <t>Laptop HP Probook 450 G5 Core i7 8va Gen./16GB RAM/500GB SSD/15.6”/2GB Video</t>
  </si>
  <si>
    <t>001-13891</t>
  </si>
  <si>
    <t>001-12270,12271,14318</t>
  </si>
  <si>
    <t>001-14001</t>
  </si>
  <si>
    <t>Laptop Lenovo Thinkbook 15-IML Core i5 10ma Gen./8GB/512GB SSD/15.6”</t>
  </si>
  <si>
    <t>Laptop Lenovo 320-15IKB Core i5 8va Gen/8GB RAM/1TB HDD/Pantalla 15.6"</t>
  </si>
  <si>
    <t>001-14310</t>
  </si>
  <si>
    <t>001-14314</t>
  </si>
  <si>
    <t>Macbook Pro Core i5 10ma Gen/16GB RAM/1TB SSD/Pantalla 13.3”</t>
  </si>
  <si>
    <t>PCR-LAP20064101</t>
  </si>
  <si>
    <t>PCR-LAP20064092</t>
  </si>
  <si>
    <t>PCR-LAP20064093</t>
  </si>
  <si>
    <t>PCR-LAP20064065</t>
  </si>
  <si>
    <t>PCR-LAP20064074</t>
  </si>
  <si>
    <t>PCR-LAP20064077</t>
  </si>
  <si>
    <t>PCR-LAP20064079</t>
  </si>
  <si>
    <t>PCR-LAP20064069</t>
  </si>
  <si>
    <t>001-14002</t>
  </si>
  <si>
    <t>Laptop Lenovo V330-15IKB Core i5 8va Gen./8GB RAM/1TB HDD/15.6”</t>
  </si>
  <si>
    <t>001-14434</t>
  </si>
  <si>
    <t>001-14402</t>
  </si>
  <si>
    <t>001-14403</t>
  </si>
  <si>
    <t>001-14404</t>
  </si>
  <si>
    <t>Laptop Dell Latitude 5400 Core i5 8va Gen/8GB RAM/1TB HDD/Pantalla 14”</t>
  </si>
  <si>
    <t>001-14323</t>
  </si>
  <si>
    <t>14-10 Se recogió el equipo, presenta retraso.</t>
  </si>
  <si>
    <t>PCR-LAP0483</t>
  </si>
  <si>
    <t>001-6402,14368</t>
  </si>
  <si>
    <t>001-6402,13857</t>
  </si>
  <si>
    <t>Laptop Dell Latitude Core i7 10ma Gen./8GB RAM/1TB HDD/15.6"/2GB Video</t>
  </si>
  <si>
    <t>001-14372</t>
  </si>
  <si>
    <t>001-14322</t>
  </si>
  <si>
    <t>Laptop HP 250 G7 Core i5 8va Gen./12GB RAM/1TB HDD/2GB Video/15.6”</t>
  </si>
  <si>
    <t>Laptop HP 15-DA0015LA Core i7 8va Gen/8GB RAM/1TB HDD/15.6”/4GB Video</t>
  </si>
  <si>
    <t>001-14405</t>
  </si>
  <si>
    <t>Laptop Dell Latitude 7490 Core i7 8va Gen/8GB RAM/500GB SSD/14”</t>
  </si>
  <si>
    <t>001-14401</t>
  </si>
  <si>
    <t>001-14411</t>
  </si>
  <si>
    <t>PCR-LAP20064021</t>
  </si>
  <si>
    <t>001-13996,14373</t>
  </si>
  <si>
    <t>001-14312</t>
  </si>
  <si>
    <t>Laptop HP 240 G6 Ci3 6ta Gen./4GB RAM/480GB SSD/Pantalla 14"</t>
  </si>
  <si>
    <t>001-9733,14425</t>
  </si>
  <si>
    <t>Laptop Lenovo Thinkpad E580 Core i7 8va Gen./8GB RAM/1TB HDD/Pantalla 15.6”/2GB Video</t>
  </si>
  <si>
    <t>Laptop HP Probook 450 G5 Ci7 8va Gen/16GB/500GB SSD/15.6''/2GB Video</t>
  </si>
  <si>
    <t>001-11743,14435</t>
  </si>
  <si>
    <t>001-14439</t>
  </si>
  <si>
    <t>Laptop HP Probook 450 G3 Core i7 6ta Gen./16GB RAM/480GB SSD/15.6”/2GB Video</t>
  </si>
  <si>
    <t>001-13678,14437</t>
  </si>
  <si>
    <t>15-10 Se recogió el equipo, presenta retraso</t>
  </si>
  <si>
    <t>001-14424</t>
  </si>
  <si>
    <t>PCR-MAC20105003</t>
  </si>
  <si>
    <t>PCR-LAP0799 presenta rajadura en puerto USB</t>
  </si>
  <si>
    <t>PCR-LAP20101002</t>
  </si>
  <si>
    <t>001-14379</t>
  </si>
  <si>
    <t>Laptop Dell Latitude 3410 Core i7 10ma Gen./12GB RAM/1TB HDD/15.6”</t>
  </si>
  <si>
    <t>TRANSPORTES ENRIQUE CARCAMO GRANDA S.A.C</t>
  </si>
  <si>
    <t>Laptop Dell Latitude 3490 Core i5 7ma Gen./8GB RAM/1TB HDD/Pantalla 14”</t>
  </si>
  <si>
    <t>Laptop HP 14-BS025la Core i5 7ma Gen./8GB RAM/1TB HDD/Pantalla 14”</t>
  </si>
  <si>
    <t>001-14380</t>
  </si>
  <si>
    <t>PCR-LAP20091025</t>
  </si>
  <si>
    <t>001-14381</t>
  </si>
  <si>
    <t>Laptop Lenovo ThinkPad L15 Core i7 10ma Gen./8GB RAM/1TB HDD/15.6”/2GB Video</t>
  </si>
  <si>
    <t>16-10 Se recogió el equipo sin encender por falta de carga en la batería. No se comprueba memoria ni disco, se realizará NC?</t>
  </si>
  <si>
    <t>F001-00007165</t>
  </si>
  <si>
    <t>F001-00007167</t>
  </si>
  <si>
    <t>F001-00007168</t>
  </si>
  <si>
    <t>F001-00007169</t>
  </si>
  <si>
    <t>F001-00007170</t>
  </si>
  <si>
    <t>F001-00007171</t>
  </si>
  <si>
    <t>F001-00007172</t>
  </si>
  <si>
    <t>F001-00007174</t>
  </si>
  <si>
    <t>F001-00007175</t>
  </si>
  <si>
    <t>F001-00007177</t>
  </si>
  <si>
    <t>F001-00007180</t>
  </si>
  <si>
    <t>F001-00007181</t>
  </si>
  <si>
    <t>F001-00007182</t>
  </si>
  <si>
    <t>F001-00007183</t>
  </si>
  <si>
    <t>F001-00007184</t>
  </si>
  <si>
    <t>F001-00007185</t>
  </si>
  <si>
    <t>F001-00007186</t>
  </si>
  <si>
    <t>F001-00007187</t>
  </si>
  <si>
    <t>F001-00007188</t>
  </si>
  <si>
    <t>F001-00007189</t>
  </si>
  <si>
    <t>F001-00007190</t>
  </si>
  <si>
    <t>F001-00007193</t>
  </si>
  <si>
    <t>F001-00007194</t>
  </si>
  <si>
    <t>Total de Equipos</t>
  </si>
  <si>
    <t>Akamai</t>
  </si>
  <si>
    <t>N° Equipos</t>
  </si>
  <si>
    <t>Clientes con quipos pendientes de devolución por cambio</t>
  </si>
  <si>
    <t>Total General</t>
  </si>
  <si>
    <t>Gym Once S.A.C.</t>
  </si>
  <si>
    <t>Startech Ventures S.A.C.</t>
  </si>
  <si>
    <t>Manager Consulting S.A.C</t>
  </si>
  <si>
    <t>N° de Equipos</t>
  </si>
  <si>
    <t>Rappi S.A.C.</t>
  </si>
  <si>
    <t>La Riaza Holding S.A.C.</t>
  </si>
  <si>
    <t>Jems Inmobiliaria S.A.C.</t>
  </si>
  <si>
    <t>Consorcio San Andres</t>
  </si>
  <si>
    <t>Inmac Peru S.A.C.</t>
  </si>
  <si>
    <t>Consorcio Inmac Contreras</t>
  </si>
  <si>
    <t>Tecno Fast S.A.C.</t>
  </si>
  <si>
    <t>Laptop HP 15-DA0015LA Core I7 8va./16GB RAM/1TB HDD/Pantalla 15.6”/Sin licencias </t>
  </si>
  <si>
    <t>001-14461</t>
  </si>
  <si>
    <t>PCR-LAP19101007</t>
  </si>
  <si>
    <t>no</t>
  </si>
  <si>
    <t>I TEK S.A.C</t>
  </si>
  <si>
    <t>Laptop Dell Vostro 3490 Core I5 10ma./8GB RAM/1TB HDD/Pantalla 14”/Windows 10 Pro/Kaspersky antivirus licenciado</t>
  </si>
  <si>
    <t>PCR-LAP20071053</t>
  </si>
  <si>
    <t>PCR-LAP20071054</t>
  </si>
  <si>
    <t>PCR-LAP20071055</t>
  </si>
  <si>
    <t>PCR-LAP20071056</t>
  </si>
  <si>
    <t>PCR-LAP20071057</t>
  </si>
  <si>
    <t>001-14459</t>
  </si>
  <si>
    <t>19/10/20 equipos pcr-lap1086 no tienen pantalla</t>
  </si>
  <si>
    <t>Laptop Lenovo V330-15IKB Core i7 8va Gen./8GB RAM/1TB HDD/Pantalla 15.6”/2GB Video </t>
  </si>
  <si>
    <t>Laptop Dell Vostro 3490 Core i5 10ma Gen./8GB RAM/250GB SSD/Pantalla 14”/Windows 10 Pro</t>
  </si>
  <si>
    <t>001-14431</t>
  </si>
  <si>
    <t>PCR-LAP20071052</t>
  </si>
  <si>
    <t>PCR-LAP20071051</t>
  </si>
  <si>
    <t>Laptop HP 15DA0015LA Core i7 8va Gen./16GB RAM/1TB HDD/Pantalla 15.6”/4GB Video/ Windows 10Pro licenciado/ Office 365 Business</t>
  </si>
  <si>
    <t>001-14460</t>
  </si>
  <si>
    <t>PCR-LAP1531</t>
  </si>
  <si>
    <t>Laptop ThinkPad E590 Core i5 8va Gen./8GB RAM/480GB SSD/Pantalla 15.6”/Sin Licencias </t>
  </si>
  <si>
    <t>001-14458</t>
  </si>
  <si>
    <t>Laptop HP 250 G7 Core i5 8va Gen./8GB RAM/1TB HDD/Pantalla 15.6”/Sin Licencias</t>
  </si>
  <si>
    <t xml:space="preserve">Apple Macbook Pro Retina Core i5 8va Gen./8GB RAM/256GB SSD/Pantalla 13.3” - </t>
  </si>
  <si>
    <t>OPTIMIZACION DE SOLUCIONES PARA INGENIERIA SAC</t>
  </si>
  <si>
    <t>Laptop Dell Latitude 5400 Core I5 8va Gen/ 8GB DDR4 / 1 TB HDD / 14" Pantalla / Windows 10 Pro/Office 365 Business </t>
  </si>
  <si>
    <t>001-14005</t>
  </si>
  <si>
    <t>office 365 busuness</t>
  </si>
  <si>
    <t>Laptop Dell Latitude 3400 Core I5 8va Gen/ 8GB DDR4 / 1 TB HDD / 14" Pantalla / Windows 10 Pro/Office 365 Business</t>
  </si>
  <si>
    <t>001-14003</t>
  </si>
  <si>
    <t>PCR-LAP20041257</t>
  </si>
  <si>
    <t>TECNICOM SOLUCIONES Y DATOS EIRL</t>
  </si>
  <si>
    <t>Laptop Lenovo ThinkPad E590 Ci5 8va/16GB/500GB SSD/15.6"/Windows 10 Pro</t>
  </si>
  <si>
    <t>001-14004</t>
  </si>
  <si>
    <t>PCR-LAP20041297</t>
  </si>
  <si>
    <t>Apple Macbook Pro Retina CI7/16GB RAM/256GB SSD/4 GB Video/Pantalla 15.4" / MacOS Catalina/ Sin Licencias</t>
  </si>
  <si>
    <t>F001-00006518</t>
  </si>
  <si>
    <t>F001-00007226</t>
  </si>
  <si>
    <t>F001-00007230</t>
  </si>
  <si>
    <t>F001-00007232</t>
  </si>
  <si>
    <t>F001-00007233</t>
  </si>
  <si>
    <t>F001-00007234</t>
  </si>
  <si>
    <t>F001-00007235</t>
  </si>
  <si>
    <t>F001-00007236</t>
  </si>
  <si>
    <t>F001-00007237</t>
  </si>
  <si>
    <t>F001-00007238</t>
  </si>
  <si>
    <t>F001-00007240</t>
  </si>
  <si>
    <t>F001-00007242</t>
  </si>
  <si>
    <t>F001-00007243</t>
  </si>
  <si>
    <t>F001-00007195</t>
  </si>
  <si>
    <t>F001-00007196</t>
  </si>
  <si>
    <t>F001-00007197</t>
  </si>
  <si>
    <t>F001-00007200</t>
  </si>
  <si>
    <t>F001-00007202</t>
  </si>
  <si>
    <t>F001-00007203</t>
  </si>
  <si>
    <t>F001-00007204</t>
  </si>
  <si>
    <t>F001-00007205</t>
  </si>
  <si>
    <t>F001-00007206</t>
  </si>
  <si>
    <t>F001-00007207</t>
  </si>
  <si>
    <t>F001-00007208</t>
  </si>
  <si>
    <t>F001-00007210</t>
  </si>
  <si>
    <t>F001-00007212</t>
  </si>
  <si>
    <t>F001-00007213</t>
  </si>
  <si>
    <t>F001-00007214</t>
  </si>
  <si>
    <t>F001-00007215</t>
  </si>
  <si>
    <t>F001-00007216</t>
  </si>
  <si>
    <t>F001-00007217</t>
  </si>
  <si>
    <t>F001-00007218</t>
  </si>
  <si>
    <t>F001-00007219</t>
  </si>
  <si>
    <t>F001-00007220</t>
  </si>
  <si>
    <t>F001-00007221</t>
  </si>
  <si>
    <t>F001-00007222</t>
  </si>
  <si>
    <t>F001-00007223</t>
  </si>
  <si>
    <t>F001-00007225</t>
  </si>
  <si>
    <t>El código de la laptop relacionada a ese proveedor no está en el CV</t>
  </si>
  <si>
    <t>C:\Users\User\Documents\Leasein\Inventario.xlsx</t>
  </si>
  <si>
    <t>ALMACEN - OFICINA</t>
  </si>
  <si>
    <t>VENTA</t>
  </si>
  <si>
    <t>14-10 se vendió. Quedan días por facturar</t>
  </si>
  <si>
    <t>Laptop Dell Latitude 3510 Core i7 10ma Gen./12GB RAM/1TB HDD/Pantalla 15.6"/2GB Video/Windows 10 Pro</t>
  </si>
  <si>
    <t>001-14516</t>
  </si>
  <si>
    <t>PCR-LAP20101003</t>
  </si>
  <si>
    <t>PCR-LAP20101004</t>
  </si>
  <si>
    <t>PCR-LAP20101005</t>
  </si>
  <si>
    <t>PCR-LAP20101006</t>
  </si>
  <si>
    <t>PCR-LAP20101007</t>
  </si>
  <si>
    <t>PCR-LAP20101008</t>
  </si>
  <si>
    <t>PCR-LAP20101009</t>
  </si>
  <si>
    <t>PCR-LAP20101010</t>
  </si>
  <si>
    <t>PCR-LAP20101011</t>
  </si>
  <si>
    <t>PCR-LAP20101012</t>
  </si>
  <si>
    <t>PCR-LAP20101013</t>
  </si>
  <si>
    <t>PCR-LAP20101014</t>
  </si>
  <si>
    <t>PCR-LAP20101015</t>
  </si>
  <si>
    <t>PCR-LAP20101016</t>
  </si>
  <si>
    <t>Laptop Dell Vostro 3490 Core i5 10ma Gen./8GB RAM/1TB HDD/Pantalla 14"/Windows 10 / Office 365</t>
  </si>
  <si>
    <t>001-14515</t>
  </si>
  <si>
    <t>F001-00007245</t>
  </si>
  <si>
    <t>F001-00007246</t>
  </si>
  <si>
    <t xml:space="preserve"> 2038235036</t>
  </si>
  <si>
    <t>F001-00007247</t>
  </si>
  <si>
    <t>20510325860</t>
  </si>
  <si>
    <t>F001-00007248</t>
  </si>
  <si>
    <t>F001-00007249</t>
  </si>
  <si>
    <t>F001-00007250</t>
  </si>
  <si>
    <t>F001-00007251</t>
  </si>
  <si>
    <t>F001-00007253</t>
  </si>
  <si>
    <t>F001-00007254</t>
  </si>
  <si>
    <t>F001-00007255</t>
  </si>
  <si>
    <t>F001-00007256</t>
  </si>
  <si>
    <t>F001-00007257</t>
  </si>
  <si>
    <t>F001-00007258</t>
  </si>
  <si>
    <t>F001-00007259</t>
  </si>
  <si>
    <t>F001-00007260</t>
  </si>
  <si>
    <t>F001-00007261</t>
  </si>
  <si>
    <t>F001-00007262</t>
  </si>
  <si>
    <t>F001-00007263</t>
  </si>
  <si>
    <t>F001-00007264</t>
  </si>
  <si>
    <t>F001-00007266</t>
  </si>
  <si>
    <t>F001-00007267</t>
  </si>
  <si>
    <t>08888441</t>
  </si>
  <si>
    <t>Jessica Oncoy</t>
  </si>
  <si>
    <t>B001-00000122</t>
  </si>
  <si>
    <t>20601960525</t>
  </si>
  <si>
    <t>F001-00007268</t>
  </si>
  <si>
    <t>Laptop HP 240 G6 Core i3 6ta Gen./4GB RAM/1TB HDD/Pantalla 14”/Sin Licencias</t>
  </si>
  <si>
    <t>001-14457</t>
  </si>
  <si>
    <t>kam</t>
  </si>
  <si>
    <t xml:space="preserve">SACYR </t>
  </si>
  <si>
    <t>CAMARA ALEMANA</t>
  </si>
  <si>
    <t xml:space="preserve">N° de equipos </t>
  </si>
  <si>
    <t>MANPOWER PROF.</t>
  </si>
  <si>
    <t>CONSORCIO INMAC</t>
  </si>
  <si>
    <t xml:space="preserve">VASS </t>
  </si>
  <si>
    <t>F001-00007270</t>
  </si>
  <si>
    <t>F001-00007271</t>
  </si>
  <si>
    <t>YLLEANA GARCIA</t>
  </si>
  <si>
    <t>F001-00007272</t>
  </si>
  <si>
    <t>F001-00007273</t>
  </si>
  <si>
    <t>F001-00007274</t>
  </si>
  <si>
    <t>F001-00007275</t>
  </si>
  <si>
    <t>PCR-LAP20072009</t>
  </si>
  <si>
    <t>VICSA SAFETY PERU SOCIEDAD ANONIMA CERRADA</t>
  </si>
  <si>
    <t>F001-00007276</t>
  </si>
  <si>
    <t>PCR-LAP20072034</t>
  </si>
  <si>
    <t>F001-00007277</t>
  </si>
  <si>
    <t>20100055237</t>
  </si>
  <si>
    <t>F001-00007278</t>
  </si>
  <si>
    <t xml:space="preserve">ISABEL VEGA </t>
  </si>
  <si>
    <t>PCR-LAP20041019</t>
  </si>
  <si>
    <t>PCR-LAP20041022</t>
  </si>
  <si>
    <t>F001-00007280</t>
  </si>
  <si>
    <t>F001-00007281</t>
  </si>
  <si>
    <t>F001-00007283</t>
  </si>
  <si>
    <t>F001-00007284</t>
  </si>
  <si>
    <t>F001-00007285</t>
  </si>
  <si>
    <t>F001-00007286</t>
  </si>
  <si>
    <t>F001-00007288</t>
  </si>
  <si>
    <t>F001-00007289</t>
  </si>
  <si>
    <t>LAPTOP LENOVO V330-15IKB/ CI5/GEN.8/15.6''/8 GB/1TB HDD</t>
  </si>
  <si>
    <t>OS: 4531537183</t>
  </si>
  <si>
    <t>F001-00007290</t>
  </si>
  <si>
    <t>F001-00007291</t>
  </si>
  <si>
    <t>20601449405</t>
  </si>
  <si>
    <t xml:space="preserve">CONSTRUCTORA KAMANQA SAC </t>
  </si>
  <si>
    <t>F001-00007292</t>
  </si>
  <si>
    <t>F001-00007293</t>
  </si>
  <si>
    <t>2020-000653</t>
  </si>
  <si>
    <t>F001-00007294</t>
  </si>
  <si>
    <t>F001-00007295</t>
  </si>
  <si>
    <t>F001-00007298</t>
  </si>
  <si>
    <t>F001-00007299</t>
  </si>
  <si>
    <t>F001-00007300</t>
  </si>
  <si>
    <t>F001-00007301</t>
  </si>
  <si>
    <t>PCR-LAP20091020</t>
  </si>
  <si>
    <t>F001-00007303</t>
  </si>
  <si>
    <t>F001-00007304</t>
  </si>
  <si>
    <t>F001-00007305</t>
  </si>
  <si>
    <t>F001-00007306</t>
  </si>
  <si>
    <t>PPJH-0419</t>
  </si>
  <si>
    <t>F001-00007308</t>
  </si>
  <si>
    <t>F001-00007309</t>
  </si>
  <si>
    <t>F001-00007310</t>
  </si>
  <si>
    <t>F001-00007311</t>
  </si>
  <si>
    <t>PCR-LAP0542</t>
  </si>
  <si>
    <t>Laptop HP 250 G7 Core i5 8va Gen./16GB RAM/500GB SSD/2GB Video/15.6”</t>
  </si>
  <si>
    <t>Laptop Dell Latitude 5400 Ci5 8va Gen/8GB/1TB HDD/Pantalla 14”/Windows 10 Pro</t>
  </si>
  <si>
    <t>PCR-LAP20072086</t>
  </si>
  <si>
    <t>12293-12294,14487</t>
  </si>
  <si>
    <t>Laptop Lenovo Ideapad 320-15IKB Ci5 8va Gen/8GB DDR4/2TB HDD/15.6”</t>
  </si>
  <si>
    <t>Erick</t>
  </si>
  <si>
    <t>26-10 El cliente debe asumir el costo total del equipo por daños</t>
  </si>
  <si>
    <t>Laptop Dell Inspiron 3467 Ci5 7ma Gen / 8GB/ 1TB HDD/  Pantalla 14"</t>
  </si>
  <si>
    <t>26-10 El equipo presenta daño en carcasa</t>
  </si>
  <si>
    <t>001-14010</t>
  </si>
  <si>
    <t>001-14008</t>
  </si>
  <si>
    <t>Laptop HP 250 G7 Core i5 8va Gen/8GB RAM/1TB HDD</t>
  </si>
  <si>
    <t>Laptop HP 450 G5 Core i7 8va Gen/16GB RAM/1TB HDD/2GB Video</t>
  </si>
  <si>
    <t>001-14011</t>
  </si>
  <si>
    <t>Laptop HP 450 G5 Core i7 8va Gen/32GB RAM/500GB SSD/2GB Video</t>
  </si>
  <si>
    <t>PCR-LAP0765</t>
  </si>
  <si>
    <t>001-14012</t>
  </si>
  <si>
    <t>Laptop Lenovo ThinkPad X270 Core i5 7ma Gen/16GB RAM/1TB HDD</t>
  </si>
  <si>
    <t>001-14503</t>
  </si>
  <si>
    <t>Laptop HP Probook 440 G7 Ci5 10ma Gen/8GB RAM/512GB SSD/Pantalla 14''</t>
  </si>
  <si>
    <t>001-14519</t>
  </si>
  <si>
    <t>001-14523</t>
  </si>
  <si>
    <t>Laptop Lenovo Thinkpad L15 Ci7 10ma Gen/8GB RAM/500GB SSD/2GB Video/15.6''</t>
  </si>
  <si>
    <t>PCR-LAP0682</t>
  </si>
  <si>
    <t>001-14551</t>
  </si>
  <si>
    <t>Laptop HP 240 G6 Core i5 7ma Gen/8GB RAM/1TB HDD</t>
  </si>
  <si>
    <t>LAPTOP HP 250G7 CI5 GEN/ 16GB / 256 SSD 15.6''</t>
  </si>
  <si>
    <t>001-13678,14557</t>
  </si>
  <si>
    <t>F001-00007312</t>
  </si>
  <si>
    <t>F001-00007313</t>
  </si>
  <si>
    <t>F001-00007314</t>
  </si>
  <si>
    <t>F001-00007315</t>
  </si>
  <si>
    <t>F001-00007316</t>
  </si>
  <si>
    <t>F001-00007317</t>
  </si>
  <si>
    <t>F001-00007318</t>
  </si>
  <si>
    <t>F001-00007319</t>
  </si>
  <si>
    <t>F001-00007320</t>
  </si>
  <si>
    <t>F001-00007321</t>
  </si>
  <si>
    <t>F001-00007322</t>
  </si>
  <si>
    <t>F001-00007323</t>
  </si>
  <si>
    <t>F001-00007326</t>
  </si>
  <si>
    <t>Esta factura tiene errores en la fecha. La fecha inicial de Sisgeco es menor o igual que la fecha fin de la factura del CV</t>
  </si>
  <si>
    <t>Error en las fechas, la fecha final de la factura de Sisgeco es menor o igual a la fecha inicial de la factura de Sisgeco</t>
  </si>
  <si>
    <t>Esta factura tiene errores en la fecha. Hay un Salto de fechas de 17 dias.</t>
  </si>
  <si>
    <t>Esta factura tiene errores en la fecha. Hay un Salto de fechas de 3 dias.</t>
  </si>
  <si>
    <t>INNOVA AMBIENTAL S.A.</t>
  </si>
  <si>
    <t>Laptop Dell Latitude 5400 Ci5 8va Gen/16GB/500GB SSD/14/Windows 10 Pro</t>
  </si>
  <si>
    <t>PCR-LAP20072094</t>
  </si>
  <si>
    <t>PCR-LAP20072076</t>
  </si>
  <si>
    <t>Laptop Dell Vostro 3490 Core i5 10ma Gen/8GB RAM/1TB HDD</t>
  </si>
  <si>
    <t>001-14524</t>
  </si>
  <si>
    <t>Se le extravió al cliente</t>
  </si>
  <si>
    <t xml:space="preserve">MACBOOK PRO RETINA CORE I7/16GB/256GB SDD+ADAPTADOR UGREEN TIPO C -USB/RED/HDMI/VGA </t>
  </si>
  <si>
    <t xml:space="preserve">MACBOOK PRO RETINA CORE I5/8GB/128GB SDD+ADAPTADOR UGREEN TIPO C -USB/RED/HDMI/VGA </t>
  </si>
  <si>
    <t>MACBOOK PRO CORE I7/16 GB/512 GB SSD/4GB VIDEO + ADAPTADOR TIPO C-USB/RED/HDMI/VGA +ADAPTADOR SATECHI MULTIPUERTO</t>
  </si>
  <si>
    <t>PCR-MAC0003</t>
  </si>
  <si>
    <t>Macbook Pro Core i5 7ma Gen/8GB RAM/128GB SSD/Pantalla 13.3"+Adaptador Netcom USB3.1-C</t>
  </si>
  <si>
    <t>001-14559</t>
  </si>
  <si>
    <t>Laptop HP 240 G6 Core i5 7ma Gen/12GB RAM/1TB HDD/Pantalla 14"</t>
  </si>
  <si>
    <t>001-14561</t>
  </si>
  <si>
    <t>PROES TECH PERU S.A.C.</t>
  </si>
  <si>
    <t>Laptop HP 240 G6 Core i3 6ta Gen/8GB RAM/1TB HDD/Pantalla 14"</t>
  </si>
  <si>
    <t>001-14560</t>
  </si>
  <si>
    <t>001-14399</t>
  </si>
  <si>
    <t>Laptop HP Probook 450 G5 CI7 8va/8GB Ram/1TB HDD/ 2GB Video/15.6"</t>
  </si>
  <si>
    <t>El cliente pagará la reposición del equipo</t>
  </si>
  <si>
    <t>PCR-LAP0589</t>
  </si>
  <si>
    <t>F001-00007340</t>
  </si>
  <si>
    <t>MOR-LAP0017</t>
  </si>
  <si>
    <t>F001-00007339</t>
  </si>
  <si>
    <t>PCR-LAP1232</t>
  </si>
  <si>
    <t>PCR-LAP19111030</t>
  </si>
  <si>
    <t>F001-00007338</t>
  </si>
  <si>
    <t>PCR-LAP20041017</t>
  </si>
  <si>
    <t>PCR-LAP20041021</t>
  </si>
  <si>
    <t>F001-00007337</t>
  </si>
  <si>
    <t>PCR-LAP20071060</t>
  </si>
  <si>
    <t>F001-00007336</t>
  </si>
  <si>
    <t>F001-00007333</t>
  </si>
  <si>
    <t>F001-00007332</t>
  </si>
  <si>
    <t>F001-00007330</t>
  </si>
  <si>
    <t>F001-00007329</t>
  </si>
  <si>
    <t>F001-00007328</t>
  </si>
  <si>
    <t>F001-00007327</t>
  </si>
  <si>
    <t>FEDERACION DEPORTIVA NACIONAL PERUANA DE FUTBOL</t>
  </si>
  <si>
    <t>B001-00000123</t>
  </si>
  <si>
    <t>PCR-LAP0704</t>
  </si>
  <si>
    <t>PCR-LAP0748</t>
  </si>
  <si>
    <t>PCR-LAP0379</t>
  </si>
  <si>
    <t>PCR-LAP0255</t>
  </si>
  <si>
    <t>PCR-LAP0377</t>
  </si>
  <si>
    <t>PCR-LAP0488</t>
  </si>
  <si>
    <t>PCR-LAP0403</t>
  </si>
  <si>
    <t>13-10 Se recogió el equipo, rajadura y corte en cargador.</t>
  </si>
  <si>
    <t>25-09 Se recogió el equipo, presenta retraso</t>
  </si>
  <si>
    <t>27-10 mochila queda pendiente</t>
  </si>
  <si>
    <t>27-10 Presenta daño en carcasa, mochila pendiente</t>
  </si>
  <si>
    <t>RENZO</t>
  </si>
  <si>
    <t>venta</t>
  </si>
  <si>
    <t>equipo vendido</t>
  </si>
  <si>
    <t xml:space="preserve">DE VICENTE </t>
  </si>
  <si>
    <t xml:space="preserve">MICHAEL PAGE </t>
  </si>
  <si>
    <t xml:space="preserve">GYM ONCE </t>
  </si>
  <si>
    <t>SACYR</t>
  </si>
  <si>
    <t xml:space="preserve">PESQUERA DIAMANTE </t>
  </si>
  <si>
    <t>DARUCHI</t>
  </si>
  <si>
    <t xml:space="preserve">STARTECH </t>
  </si>
  <si>
    <t>MEDCONS</t>
  </si>
  <si>
    <t>Reporte al 30.10.20</t>
  </si>
  <si>
    <t>TipoEquipo</t>
  </si>
  <si>
    <t>LAPTOP</t>
  </si>
  <si>
    <t>MACBOOK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</si>
</sst>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0.000"/>
    <numFmt numFmtId="167" formatCode="_-* #,##0.0_-;\-* #,##0.0_-;_-* &quot;-&quot;??_-;_-@_-"/>
    <numFmt numFmtId="168" formatCode="_-* #,##0_-;\-* #,##0_-;_-* &quot;-&quot;??_-;_-@_-"/>
    <numFmt numFmtId="169" formatCode="dd/mm/yyyy;@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</font>
    <font>
      <sz val="10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Calibri"/>
      <family val="2"/>
    </font>
    <font>
      <b/>
      <sz val="8"/>
      <color theme="0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0"/>
      <color rgb="FFFF0000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222222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14"/>
      <color theme="0"/>
      <name val="Calibri"/>
      <family val="2"/>
      <scheme val="minor"/>
    </font>
    <font>
      <sz val="10"/>
      <color rgb="FFFFFFFF"/>
      <name val="Calibri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Calibri"/>
      <family val="2"/>
      <scheme val="minor"/>
    </font>
    <font>
      <sz val="10"/>
      <color theme="0"/>
      <name val="Calibri"/>
      <family val="2"/>
    </font>
    <font>
      <sz val="8"/>
      <color rgb="FF222222"/>
      <name val="Calibri"/>
      <family val="2"/>
      <scheme val="minor"/>
    </font>
    <font>
      <sz val="8"/>
      <color indexed="8"/>
      <name val="Tahoma"/>
      <family val="2"/>
    </font>
    <font>
      <b/>
      <sz val="11"/>
      <name val="Calibri"/>
      <family val="2"/>
    </font>
    <font>
      <sz val="8"/>
      <color theme="1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33C0C"/>
        <bgColor rgb="FF000000"/>
      </patternFill>
    </fill>
    <fill>
      <patternFill patternType="solid">
        <fgColor theme="5" tint="-0.249977111117893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5" tint="0.79998168889431442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7D31"/>
        <bgColor rgb="FF000000"/>
      </patternFill>
    </fill>
    <fill>
      <patternFill patternType="solid">
        <fgColor rgb="FFED7D31"/>
        <bgColor indexed="64"/>
      </patternFill>
    </fill>
    <fill>
      <patternFill patternType="solid">
        <fgColor theme="9" tint="0.59999389629810485"/>
        <bgColor indexed="8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rgb="FF000000"/>
      </patternFill>
    </fill>
    <fill>
      <patternFill patternType="solid">
        <fgColor theme="0"/>
        <bgColor indexed="8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35" fillId="0" borderId="0"/>
  </cellStyleXfs>
  <cellXfs count="432">
    <xf numFmtId="0" fontId="0" fillId="0" borderId="0" xfId="0"/>
    <xf numFmtId="164" fontId="4" fillId="7" borderId="1" xfId="2" applyFont="1" applyFill="1" applyBorder="1" applyAlignment="1">
      <alignment vertical="center"/>
    </xf>
    <xf numFmtId="164" fontId="4" fillId="8" borderId="1" xfId="2" applyFont="1" applyFill="1" applyBorder="1" applyAlignment="1">
      <alignment horizontal="right" vertical="center"/>
    </xf>
    <xf numFmtId="0" fontId="4" fillId="0" borderId="1" xfId="0" applyFont="1" applyFill="1" applyBorder="1" applyAlignment="1">
      <alignment vertical="center"/>
    </xf>
    <xf numFmtId="43" fontId="6" fillId="9" borderId="1" xfId="1" applyFont="1" applyFill="1" applyBorder="1" applyAlignment="1">
      <alignment horizontal="right" vertical="center"/>
    </xf>
    <xf numFmtId="0" fontId="0" fillId="8" borderId="1" xfId="0" applyFont="1" applyFill="1" applyBorder="1" applyAlignment="1"/>
    <xf numFmtId="14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65" fontId="2" fillId="10" borderId="1" xfId="2" applyNumberFormat="1" applyFont="1" applyFill="1" applyBorder="1" applyAlignment="1">
      <alignment vertical="center"/>
    </xf>
    <xf numFmtId="164" fontId="4" fillId="11" borderId="1" xfId="2" applyFont="1" applyFill="1" applyBorder="1" applyAlignment="1">
      <alignment vertical="center"/>
    </xf>
    <xf numFmtId="0" fontId="4" fillId="0" borderId="1" xfId="0" applyFont="1" applyFill="1" applyBorder="1" applyAlignment="1">
      <alignment horizontal="right" vertical="center"/>
    </xf>
    <xf numFmtId="14" fontId="4" fillId="0" borderId="2" xfId="0" applyNumberFormat="1" applyFont="1" applyFill="1" applyBorder="1" applyAlignment="1">
      <alignment vertical="center"/>
    </xf>
    <xf numFmtId="14" fontId="5" fillId="11" borderId="1" xfId="0" applyNumberFormat="1" applyFont="1" applyFill="1" applyBorder="1" applyAlignment="1">
      <alignment horizontal="right" vertical="center"/>
    </xf>
    <xf numFmtId="14" fontId="6" fillId="9" borderId="2" xfId="0" applyNumberFormat="1" applyFont="1" applyFill="1" applyBorder="1" applyAlignment="1">
      <alignment horizontal="right" vertical="center"/>
    </xf>
    <xf numFmtId="14" fontId="6" fillId="9" borderId="3" xfId="0" applyNumberFormat="1" applyFont="1" applyFill="1" applyBorder="1" applyAlignment="1">
      <alignment horizontal="right" vertical="center"/>
    </xf>
    <xf numFmtId="14" fontId="6" fillId="9" borderId="1" xfId="0" applyNumberFormat="1" applyFont="1" applyFill="1" applyBorder="1" applyAlignment="1">
      <alignment horizontal="right" vertical="center"/>
    </xf>
    <xf numFmtId="14" fontId="6" fillId="9" borderId="5" xfId="0" applyNumberFormat="1" applyFont="1" applyFill="1" applyBorder="1" applyAlignment="1">
      <alignment horizontal="right" vertical="center"/>
    </xf>
    <xf numFmtId="14" fontId="4" fillId="0" borderId="4" xfId="0" applyNumberFormat="1" applyFont="1" applyFill="1" applyBorder="1" applyAlignment="1">
      <alignment vertical="center"/>
    </xf>
    <xf numFmtId="49" fontId="7" fillId="0" borderId="1" xfId="0" applyNumberFormat="1" applyFont="1" applyFill="1" applyBorder="1" applyAlignment="1">
      <alignment horizontal="left" vertical="center"/>
    </xf>
    <xf numFmtId="14" fontId="6" fillId="9" borderId="5" xfId="0" applyNumberFormat="1" applyFont="1" applyFill="1" applyBorder="1" applyAlignment="1">
      <alignment horizontal="left" vertical="center" wrapText="1"/>
    </xf>
    <xf numFmtId="14" fontId="8" fillId="13" borderId="1" xfId="0" applyNumberFormat="1" applyFont="1" applyFill="1" applyBorder="1" applyAlignment="1" applyProtection="1">
      <alignment horizontal="left" vertical="top"/>
    </xf>
    <xf numFmtId="0" fontId="8" fillId="13" borderId="1" xfId="0" applyNumberFormat="1" applyFont="1" applyFill="1" applyBorder="1" applyAlignment="1" applyProtection="1">
      <alignment horizontal="left" vertical="top"/>
    </xf>
    <xf numFmtId="4" fontId="8" fillId="13" borderId="1" xfId="0" applyNumberFormat="1" applyFont="1" applyFill="1" applyBorder="1" applyAlignment="1" applyProtection="1">
      <alignment horizontal="right" vertical="top"/>
    </xf>
    <xf numFmtId="166" fontId="8" fillId="14" borderId="1" xfId="0" applyNumberFormat="1" applyFont="1" applyFill="1" applyBorder="1" applyAlignment="1" applyProtection="1">
      <alignment horizontal="right" vertical="top"/>
    </xf>
    <xf numFmtId="2" fontId="8" fillId="14" borderId="1" xfId="0" applyNumberFormat="1" applyFont="1" applyFill="1" applyBorder="1" applyAlignment="1" applyProtection="1">
      <alignment horizontal="right" vertical="top"/>
    </xf>
    <xf numFmtId="4" fontId="8" fillId="13" borderId="1" xfId="0" applyNumberFormat="1" applyFont="1" applyFill="1" applyBorder="1" applyAlignment="1" applyProtection="1">
      <alignment horizontal="left" vertical="top"/>
    </xf>
    <xf numFmtId="4" fontId="8" fillId="14" borderId="1" xfId="0" applyNumberFormat="1" applyFont="1" applyFill="1" applyBorder="1" applyAlignment="1" applyProtection="1">
      <alignment horizontal="right" vertical="top"/>
    </xf>
    <xf numFmtId="0" fontId="8" fillId="14" borderId="1" xfId="0" applyNumberFormat="1" applyFont="1" applyFill="1" applyBorder="1" applyAlignment="1" applyProtection="1">
      <alignment horizontal="left" vertical="top"/>
    </xf>
    <xf numFmtId="0" fontId="10" fillId="0" borderId="1" xfId="0" applyFont="1" applyFill="1" applyBorder="1" applyAlignment="1">
      <alignment vertical="center"/>
    </xf>
    <xf numFmtId="14" fontId="10" fillId="0" borderId="1" xfId="0" applyNumberFormat="1" applyFont="1" applyFill="1" applyBorder="1" applyAlignment="1">
      <alignment vertical="center"/>
    </xf>
    <xf numFmtId="14" fontId="12" fillId="11" borderId="1" xfId="0" applyNumberFormat="1" applyFont="1" applyFill="1" applyBorder="1" applyAlignment="1">
      <alignment horizontal="right" vertical="center"/>
    </xf>
    <xf numFmtId="49" fontId="13" fillId="0" borderId="1" xfId="0" applyNumberFormat="1" applyFont="1" applyFill="1" applyBorder="1" applyAlignment="1">
      <alignment horizontal="left" vertical="center"/>
    </xf>
    <xf numFmtId="0" fontId="9" fillId="0" borderId="1" xfId="0" applyFont="1" applyBorder="1"/>
    <xf numFmtId="0" fontId="11" fillId="13" borderId="1" xfId="0" applyNumberFormat="1" applyFont="1" applyFill="1" applyBorder="1" applyAlignment="1" applyProtection="1">
      <alignment horizontal="left" vertical="center" wrapText="1"/>
    </xf>
    <xf numFmtId="0" fontId="13" fillId="2" borderId="1" xfId="0" applyFont="1" applyFill="1" applyBorder="1" applyAlignment="1">
      <alignment horizontal="center" vertical="center" wrapText="1"/>
    </xf>
    <xf numFmtId="164" fontId="13" fillId="3" borderId="1" xfId="2" applyFont="1" applyFill="1" applyBorder="1" applyAlignment="1">
      <alignment horizontal="center" vertical="center" wrapText="1"/>
    </xf>
    <xf numFmtId="165" fontId="13" fillId="3" borderId="1" xfId="2" applyNumberFormat="1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164" fontId="13" fillId="3" borderId="3" xfId="2" applyFont="1" applyFill="1" applyBorder="1" applyAlignment="1">
      <alignment horizontal="center" vertical="center" wrapText="1"/>
    </xf>
    <xf numFmtId="164" fontId="14" fillId="4" borderId="2" xfId="2" applyFont="1" applyFill="1" applyBorder="1" applyAlignment="1">
      <alignment horizontal="center" vertical="center" wrapText="1"/>
    </xf>
    <xf numFmtId="164" fontId="14" fillId="5" borderId="1" xfId="2" applyFont="1" applyFill="1" applyBorder="1" applyAlignment="1">
      <alignment horizontal="center" vertical="center" wrapText="1"/>
    </xf>
    <xf numFmtId="49" fontId="13" fillId="2" borderId="4" xfId="0" applyNumberFormat="1" applyFont="1" applyFill="1" applyBorder="1" applyAlignment="1">
      <alignment horizontal="center" vertical="center" wrapText="1"/>
    </xf>
    <xf numFmtId="49" fontId="13" fillId="2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14" fontId="11" fillId="13" borderId="1" xfId="0" applyNumberFormat="1" applyFont="1" applyFill="1" applyBorder="1" applyAlignment="1" applyProtection="1">
      <alignment horizontal="left" vertical="top"/>
    </xf>
    <xf numFmtId="0" fontId="13" fillId="15" borderId="1" xfId="3" applyFont="1" applyFill="1" applyBorder="1" applyAlignment="1">
      <alignment horizontal="center" vertical="center" wrapText="1"/>
    </xf>
    <xf numFmtId="0" fontId="3" fillId="12" borderId="1" xfId="3" applyFont="1" applyFill="1" applyBorder="1" applyAlignment="1">
      <alignment horizontal="center" vertical="center" wrapText="1"/>
    </xf>
    <xf numFmtId="0" fontId="13" fillId="12" borderId="1" xfId="3" applyFont="1" applyFill="1" applyBorder="1" applyAlignment="1">
      <alignment horizontal="center" vertical="center" wrapText="1"/>
    </xf>
    <xf numFmtId="4" fontId="3" fillId="12" borderId="1" xfId="3" applyNumberFormat="1" applyFont="1" applyFill="1" applyBorder="1" applyAlignment="1">
      <alignment horizontal="center" vertical="center" wrapText="1"/>
    </xf>
    <xf numFmtId="166" fontId="3" fillId="12" borderId="1" xfId="3" applyNumberFormat="1" applyFont="1" applyFill="1" applyBorder="1" applyAlignment="1">
      <alignment horizontal="center" vertical="center" wrapText="1"/>
    </xf>
    <xf numFmtId="2" fontId="3" fillId="12" borderId="1" xfId="3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14" fontId="10" fillId="16" borderId="1" xfId="0" applyNumberFormat="1" applyFont="1" applyFill="1" applyBorder="1" applyAlignment="1">
      <alignment vertical="center"/>
    </xf>
    <xf numFmtId="164" fontId="4" fillId="0" borderId="1" xfId="2" applyFont="1" applyFill="1" applyBorder="1" applyAlignment="1">
      <alignment vertical="center"/>
    </xf>
    <xf numFmtId="164" fontId="13" fillId="17" borderId="1" xfId="2" applyFont="1" applyFill="1" applyBorder="1" applyAlignment="1">
      <alignment horizontal="center" vertical="center" wrapText="1"/>
    </xf>
    <xf numFmtId="0" fontId="13" fillId="17" borderId="1" xfId="0" applyFont="1" applyFill="1" applyBorder="1" applyAlignment="1">
      <alignment horizontal="center" vertical="center" wrapText="1"/>
    </xf>
    <xf numFmtId="0" fontId="15" fillId="12" borderId="7" xfId="3" applyFont="1" applyFill="1" applyBorder="1" applyAlignment="1">
      <alignment horizontal="left" vertical="center"/>
    </xf>
    <xf numFmtId="4" fontId="15" fillId="12" borderId="7" xfId="3" applyNumberFormat="1" applyFont="1" applyFill="1" applyBorder="1" applyAlignment="1">
      <alignment horizontal="right" vertical="center"/>
    </xf>
    <xf numFmtId="166" fontId="15" fillId="12" borderId="7" xfId="3" applyNumberFormat="1" applyFont="1" applyFill="1" applyBorder="1" applyAlignment="1">
      <alignment horizontal="right" vertical="center"/>
    </xf>
    <xf numFmtId="2" fontId="15" fillId="12" borderId="7" xfId="3" applyNumberFormat="1" applyFont="1" applyFill="1" applyBorder="1" applyAlignment="1">
      <alignment horizontal="right" vertical="center"/>
    </xf>
    <xf numFmtId="4" fontId="15" fillId="12" borderId="7" xfId="3" applyNumberFormat="1" applyFont="1" applyFill="1" applyBorder="1" applyAlignment="1">
      <alignment horizontal="left" vertical="center"/>
    </xf>
    <xf numFmtId="0" fontId="4" fillId="8" borderId="1" xfId="0" applyFont="1" applyFill="1" applyBorder="1" applyAlignment="1">
      <alignment vertical="center"/>
    </xf>
    <xf numFmtId="14" fontId="4" fillId="8" borderId="1" xfId="0" applyNumberFormat="1" applyFont="1" applyFill="1" applyBorder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left" vertical="center"/>
    </xf>
    <xf numFmtId="0" fontId="0" fillId="0" borderId="1" xfId="0" applyBorder="1"/>
    <xf numFmtId="49" fontId="4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164" fontId="10" fillId="11" borderId="1" xfId="2" applyFont="1" applyFill="1" applyBorder="1" applyAlignment="1">
      <alignment vertical="center"/>
    </xf>
    <xf numFmtId="0" fontId="10" fillId="0" borderId="1" xfId="0" applyFont="1" applyFill="1" applyBorder="1" applyAlignment="1">
      <alignment horizontal="right" vertical="center"/>
    </xf>
    <xf numFmtId="14" fontId="17" fillId="9" borderId="1" xfId="0" applyNumberFormat="1" applyFont="1" applyFill="1" applyBorder="1" applyAlignment="1">
      <alignment horizontal="right" vertical="center"/>
    </xf>
    <xf numFmtId="0" fontId="8" fillId="13" borderId="1" xfId="0" applyNumberFormat="1" applyFont="1" applyFill="1" applyBorder="1" applyAlignment="1" applyProtection="1">
      <alignment horizontal="center" vertical="center"/>
    </xf>
    <xf numFmtId="0" fontId="16" fillId="0" borderId="1" xfId="0" applyFont="1" applyBorder="1" applyAlignment="1">
      <alignment vertical="center"/>
    </xf>
    <xf numFmtId="0" fontId="4" fillId="0" borderId="1" xfId="0" applyNumberFormat="1" applyFont="1" applyFill="1" applyBorder="1" applyAlignment="1">
      <alignment vertical="center"/>
    </xf>
    <xf numFmtId="0" fontId="4" fillId="17" borderId="1" xfId="0" applyFont="1" applyFill="1" applyBorder="1" applyAlignment="1">
      <alignment vertical="center"/>
    </xf>
    <xf numFmtId="14" fontId="4" fillId="17" borderId="1" xfId="0" applyNumberFormat="1" applyFont="1" applyFill="1" applyBorder="1" applyAlignment="1">
      <alignment vertical="center"/>
    </xf>
    <xf numFmtId="164" fontId="4" fillId="17" borderId="1" xfId="2" applyFont="1" applyFill="1" applyBorder="1" applyAlignment="1">
      <alignment vertical="center"/>
    </xf>
    <xf numFmtId="14" fontId="6" fillId="18" borderId="1" xfId="0" applyNumberFormat="1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center" vertical="center"/>
    </xf>
    <xf numFmtId="49" fontId="7" fillId="17" borderId="1" xfId="0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14" fontId="5" fillId="17" borderId="1" xfId="0" applyNumberFormat="1" applyFont="1" applyFill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/>
    <xf numFmtId="14" fontId="4" fillId="19" borderId="1" xfId="0" applyNumberFormat="1" applyFont="1" applyFill="1" applyBorder="1" applyAlignment="1">
      <alignment vertical="center"/>
    </xf>
    <xf numFmtId="0" fontId="4" fillId="19" borderId="1" xfId="0" applyFont="1" applyFill="1" applyBorder="1" applyAlignment="1">
      <alignment vertical="center"/>
    </xf>
    <xf numFmtId="0" fontId="4" fillId="19" borderId="1" xfId="0" applyFont="1" applyFill="1" applyBorder="1" applyAlignment="1">
      <alignment horizontal="right" vertical="center"/>
    </xf>
    <xf numFmtId="0" fontId="10" fillId="17" borderId="1" xfId="0" applyFont="1" applyFill="1" applyBorder="1" applyAlignment="1">
      <alignment vertical="center"/>
    </xf>
    <xf numFmtId="14" fontId="18" fillId="2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left"/>
    </xf>
    <xf numFmtId="0" fontId="0" fillId="0" borderId="1" xfId="0" applyFont="1" applyFill="1" applyBorder="1" applyAlignment="1"/>
    <xf numFmtId="0" fontId="10" fillId="8" borderId="1" xfId="0" applyFont="1" applyFill="1" applyBorder="1" applyAlignment="1">
      <alignment vertical="center"/>
    </xf>
    <xf numFmtId="14" fontId="10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horizontal="center" vertical="center"/>
    </xf>
    <xf numFmtId="14" fontId="17" fillId="20" borderId="1" xfId="0" applyNumberFormat="1" applyFont="1" applyFill="1" applyBorder="1" applyAlignment="1">
      <alignment horizontal="right" vertical="center"/>
    </xf>
    <xf numFmtId="0" fontId="10" fillId="8" borderId="1" xfId="0" applyFont="1" applyFill="1" applyBorder="1" applyAlignment="1">
      <alignment horizontal="right" vertical="center"/>
    </xf>
    <xf numFmtId="49" fontId="13" fillId="8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 wrapText="1"/>
    </xf>
    <xf numFmtId="14" fontId="6" fillId="2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14" fontId="4" fillId="8" borderId="1" xfId="0" applyNumberFormat="1" applyFont="1" applyFill="1" applyBorder="1" applyAlignment="1">
      <alignment horizontal="right"/>
    </xf>
    <xf numFmtId="0" fontId="7" fillId="0" borderId="1" xfId="0" applyFont="1" applyFill="1" applyBorder="1" applyAlignment="1">
      <alignment vertical="center"/>
    </xf>
    <xf numFmtId="0" fontId="4" fillId="8" borderId="1" xfId="0" applyFont="1" applyFill="1" applyBorder="1" applyAlignment="1">
      <alignment horizontal="right"/>
    </xf>
    <xf numFmtId="49" fontId="5" fillId="0" borderId="1" xfId="0" applyNumberFormat="1" applyFont="1" applyFill="1" applyBorder="1" applyAlignment="1">
      <alignment vertical="center"/>
    </xf>
    <xf numFmtId="49" fontId="12" fillId="11" borderId="1" xfId="0" applyNumberFormat="1" applyFont="1" applyFill="1" applyBorder="1" applyAlignment="1">
      <alignment horizontal="right" vertical="center"/>
    </xf>
    <xf numFmtId="49" fontId="12" fillId="11" borderId="1" xfId="0" applyNumberFormat="1" applyFont="1" applyFill="1" applyBorder="1" applyAlignment="1">
      <alignment horizontal="left" vertical="center"/>
    </xf>
    <xf numFmtId="49" fontId="17" fillId="20" borderId="1" xfId="0" applyNumberFormat="1" applyFont="1" applyFill="1" applyBorder="1" applyAlignment="1">
      <alignment horizontal="left" vertical="center"/>
    </xf>
    <xf numFmtId="49" fontId="13" fillId="8" borderId="1" xfId="0" applyNumberFormat="1" applyFont="1" applyFill="1" applyBorder="1" applyAlignment="1">
      <alignment horizontal="center" vertical="center"/>
    </xf>
    <xf numFmtId="164" fontId="13" fillId="11" borderId="1" xfId="2" applyFont="1" applyFill="1" applyBorder="1" applyAlignment="1">
      <alignment vertical="center"/>
    </xf>
    <xf numFmtId="14" fontId="5" fillId="11" borderId="1" xfId="0" applyNumberFormat="1" applyFont="1" applyFill="1" applyBorder="1" applyAlignment="1">
      <alignment horizontal="left" vertical="center"/>
    </xf>
    <xf numFmtId="14" fontId="6" fillId="9" borderId="1" xfId="0" applyNumberFormat="1" applyFont="1" applyFill="1" applyBorder="1" applyAlignment="1">
      <alignment horizontal="left" vertical="center"/>
    </xf>
    <xf numFmtId="0" fontId="4" fillId="22" borderId="1" xfId="0" applyFont="1" applyFill="1" applyBorder="1" applyAlignment="1">
      <alignment vertical="center"/>
    </xf>
    <xf numFmtId="49" fontId="4" fillId="8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5" fillId="11" borderId="1" xfId="0" applyFont="1" applyFill="1" applyBorder="1" applyAlignment="1">
      <alignment horizontal="right" vertical="center"/>
    </xf>
    <xf numFmtId="0" fontId="12" fillId="11" borderId="1" xfId="0" applyFont="1" applyFill="1" applyBorder="1" applyAlignment="1">
      <alignment horizontal="right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right" vertical="center"/>
    </xf>
    <xf numFmtId="14" fontId="7" fillId="8" borderId="1" xfId="0" applyNumberFormat="1" applyFont="1" applyFill="1" applyBorder="1" applyAlignment="1">
      <alignment vertical="center"/>
    </xf>
    <xf numFmtId="0" fontId="4" fillId="19" borderId="1" xfId="0" applyFont="1" applyFill="1" applyBorder="1" applyAlignment="1">
      <alignment horizontal="center" vertical="center"/>
    </xf>
    <xf numFmtId="164" fontId="4" fillId="19" borderId="1" xfId="2" applyFont="1" applyFill="1" applyBorder="1" applyAlignment="1">
      <alignment vertical="center"/>
    </xf>
    <xf numFmtId="0" fontId="15" fillId="12" borderId="7" xfId="3" applyNumberFormat="1" applyFont="1" applyFill="1" applyBorder="1" applyAlignment="1">
      <alignment horizontal="left" vertical="center"/>
    </xf>
    <xf numFmtId="0" fontId="0" fillId="0" borderId="1" xfId="0" applyFont="1" applyBorder="1"/>
    <xf numFmtId="16" fontId="0" fillId="0" borderId="0" xfId="0" applyNumberFormat="1"/>
    <xf numFmtId="14" fontId="6" fillId="9" borderId="1" xfId="0" applyNumberFormat="1" applyFont="1" applyFill="1" applyBorder="1" applyAlignment="1">
      <alignment horizontal="left" vertical="center" wrapText="1"/>
    </xf>
    <xf numFmtId="14" fontId="6" fillId="20" borderId="1" xfId="0" applyNumberFormat="1" applyFont="1" applyFill="1" applyBorder="1" applyAlignment="1">
      <alignment horizontal="right" vertical="center" wrapText="1"/>
    </xf>
    <xf numFmtId="14" fontId="7" fillId="0" borderId="1" xfId="0" applyNumberFormat="1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right" vertical="center" wrapText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17" borderId="1" xfId="0" applyFill="1" applyBorder="1"/>
    <xf numFmtId="0" fontId="0" fillId="17" borderId="1" xfId="0" applyFont="1" applyFill="1" applyBorder="1"/>
    <xf numFmtId="0" fontId="0" fillId="17" borderId="0" xfId="0" applyFill="1"/>
    <xf numFmtId="0" fontId="3" fillId="2" borderId="1" xfId="0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/>
    </xf>
    <xf numFmtId="49" fontId="5" fillId="0" borderId="1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Alignment="1"/>
    <xf numFmtId="165" fontId="0" fillId="10" borderId="0" xfId="2" applyNumberFormat="1" applyFont="1" applyFill="1" applyAlignment="1"/>
    <xf numFmtId="164" fontId="0" fillId="0" borderId="0" xfId="2" applyFont="1" applyAlignment="1"/>
    <xf numFmtId="165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ill="1" applyAlignment="1"/>
    <xf numFmtId="0" fontId="0" fillId="11" borderId="1" xfId="0" applyFont="1" applyFill="1" applyBorder="1"/>
    <xf numFmtId="0" fontId="0" fillId="0" borderId="0" xfId="0" applyFont="1"/>
    <xf numFmtId="0" fontId="9" fillId="11" borderId="1" xfId="0" applyFont="1" applyFill="1" applyBorder="1"/>
    <xf numFmtId="164" fontId="10" fillId="7" borderId="1" xfId="2" applyFont="1" applyFill="1" applyBorder="1" applyAlignment="1">
      <alignment vertical="center"/>
    </xf>
    <xf numFmtId="43" fontId="17" fillId="9" borderId="1" xfId="1" applyFont="1" applyFill="1" applyBorder="1" applyAlignment="1">
      <alignment horizontal="right" vertical="center"/>
    </xf>
    <xf numFmtId="0" fontId="9" fillId="8" borderId="1" xfId="0" applyFont="1" applyFill="1" applyBorder="1" applyAlignment="1"/>
    <xf numFmtId="0" fontId="9" fillId="0" borderId="0" xfId="0" applyFont="1"/>
    <xf numFmtId="14" fontId="21" fillId="11" borderId="1" xfId="0" applyNumberFormat="1" applyFont="1" applyFill="1" applyBorder="1" applyAlignment="1">
      <alignment horizontal="right" vertical="center"/>
    </xf>
    <xf numFmtId="14" fontId="21" fillId="20" borderId="1" xfId="0" applyNumberFormat="1" applyFont="1" applyFill="1" applyBorder="1" applyAlignment="1">
      <alignment horizontal="right" vertical="center"/>
    </xf>
    <xf numFmtId="43" fontId="6" fillId="18" borderId="1" xfId="1" applyFont="1" applyFill="1" applyBorder="1" applyAlignment="1">
      <alignment horizontal="right" vertical="center"/>
    </xf>
    <xf numFmtId="0" fontId="12" fillId="11" borderId="1" xfId="0" applyFont="1" applyFill="1" applyBorder="1" applyAlignment="1">
      <alignment vertical="center"/>
    </xf>
    <xf numFmtId="0" fontId="17" fillId="9" borderId="1" xfId="0" applyFont="1" applyFill="1" applyBorder="1" applyAlignment="1">
      <alignment vertical="center"/>
    </xf>
    <xf numFmtId="0" fontId="13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1" applyNumberFormat="1" applyFont="1"/>
    <xf numFmtId="167" fontId="0" fillId="0" borderId="0" xfId="0" applyNumberFormat="1"/>
    <xf numFmtId="0" fontId="0" fillId="0" borderId="0" xfId="0" applyAlignment="1">
      <alignment wrapText="1"/>
    </xf>
    <xf numFmtId="0" fontId="0" fillId="11" borderId="8" xfId="0" applyFill="1" applyBorder="1" applyAlignment="1">
      <alignment horizontal="left"/>
    </xf>
    <xf numFmtId="167" fontId="0" fillId="11" borderId="8" xfId="0" applyNumberFormat="1" applyFill="1" applyBorder="1"/>
    <xf numFmtId="165" fontId="23" fillId="8" borderId="0" xfId="0" applyNumberFormat="1" applyFont="1" applyFill="1" applyBorder="1" applyAlignment="1">
      <alignment horizontal="left"/>
    </xf>
    <xf numFmtId="168" fontId="0" fillId="0" borderId="0" xfId="1" applyNumberFormat="1" applyFont="1"/>
    <xf numFmtId="16" fontId="26" fillId="2" borderId="4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top" wrapText="1"/>
    </xf>
    <xf numFmtId="16" fontId="26" fillId="2" borderId="1" xfId="0" applyNumberFormat="1" applyFont="1" applyFill="1" applyBorder="1" applyAlignment="1">
      <alignment horizontal="center" vertical="center" wrapText="1"/>
    </xf>
    <xf numFmtId="168" fontId="0" fillId="0" borderId="6" xfId="1" applyNumberFormat="1" applyFont="1" applyBorder="1"/>
    <xf numFmtId="165" fontId="24" fillId="11" borderId="8" xfId="0" applyNumberFormat="1" applyFont="1" applyFill="1" applyBorder="1" applyAlignment="1">
      <alignment horizontal="left"/>
    </xf>
    <xf numFmtId="168" fontId="24" fillId="11" borderId="9" xfId="1" applyNumberFormat="1" applyFont="1" applyFill="1" applyBorder="1" applyAlignment="1"/>
    <xf numFmtId="168" fontId="24" fillId="11" borderId="8" xfId="1" applyNumberFormat="1" applyFont="1" applyFill="1" applyBorder="1" applyAlignment="1"/>
    <xf numFmtId="0" fontId="0" fillId="8" borderId="1" xfId="0" applyFill="1" applyBorder="1"/>
    <xf numFmtId="0" fontId="0" fillId="8" borderId="1" xfId="0" applyFont="1" applyFill="1" applyBorder="1"/>
    <xf numFmtId="0" fontId="0" fillId="8" borderId="0" xfId="0" applyFill="1"/>
    <xf numFmtId="43" fontId="6" fillId="20" borderId="1" xfId="1" applyFont="1" applyFill="1" applyBorder="1" applyAlignment="1">
      <alignment horizontal="right" vertical="center"/>
    </xf>
    <xf numFmtId="0" fontId="0" fillId="0" borderId="0" xfId="0" applyFont="1" applyBorder="1" applyAlignment="1">
      <alignment horizontal="left"/>
    </xf>
    <xf numFmtId="0" fontId="3" fillId="2" borderId="2" xfId="0" applyFont="1" applyFill="1" applyBorder="1" applyAlignment="1">
      <alignment horizontal="center" vertical="center" wrapText="1"/>
    </xf>
    <xf numFmtId="0" fontId="22" fillId="2" borderId="11" xfId="0" applyFont="1" applyFill="1" applyBorder="1" applyAlignment="1">
      <alignment horizontal="right" vertical="center"/>
    </xf>
    <xf numFmtId="164" fontId="7" fillId="11" borderId="1" xfId="2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167" fontId="9" fillId="11" borderId="8" xfId="0" applyNumberFormat="1" applyFont="1" applyFill="1" applyBorder="1"/>
    <xf numFmtId="168" fontId="3" fillId="6" borderId="1" xfId="1" applyNumberFormat="1" applyFont="1" applyFill="1" applyBorder="1" applyAlignment="1">
      <alignment horizontal="center" vertical="center" wrapText="1"/>
    </xf>
    <xf numFmtId="0" fontId="10" fillId="0" borderId="1" xfId="0" applyNumberFormat="1" applyFont="1" applyFill="1" applyBorder="1" applyAlignment="1">
      <alignment horizontal="center" vertical="center"/>
    </xf>
    <xf numFmtId="0" fontId="10" fillId="17" borderId="1" xfId="0" applyNumberFormat="1" applyFont="1" applyFill="1" applyBorder="1" applyAlignment="1">
      <alignment horizontal="center" vertical="center"/>
    </xf>
    <xf numFmtId="0" fontId="10" fillId="8" borderId="1" xfId="0" applyNumberFormat="1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 wrapText="1"/>
    </xf>
    <xf numFmtId="168" fontId="3" fillId="6" borderId="5" xfId="1" applyNumberFormat="1" applyFont="1" applyFill="1" applyBorder="1" applyAlignment="1">
      <alignment horizontal="center" vertical="center" wrapText="1"/>
    </xf>
    <xf numFmtId="168" fontId="3" fillId="6" borderId="2" xfId="1" applyNumberFormat="1" applyFont="1" applyFill="1" applyBorder="1" applyAlignment="1">
      <alignment horizontal="center" vertical="center" wrapText="1"/>
    </xf>
    <xf numFmtId="14" fontId="10" fillId="8" borderId="6" xfId="0" applyNumberFormat="1" applyFont="1" applyFill="1" applyBorder="1" applyAlignment="1">
      <alignment vertical="center"/>
    </xf>
    <xf numFmtId="165" fontId="28" fillId="10" borderId="1" xfId="2" applyNumberFormat="1" applyFont="1" applyFill="1" applyBorder="1" applyAlignment="1">
      <alignment vertical="center"/>
    </xf>
    <xf numFmtId="0" fontId="4" fillId="8" borderId="0" xfId="0" applyFont="1" applyFill="1" applyBorder="1" applyAlignment="1">
      <alignment vertical="center"/>
    </xf>
    <xf numFmtId="0" fontId="4" fillId="8" borderId="6" xfId="0" applyFont="1" applyFill="1" applyBorder="1" applyAlignment="1">
      <alignment vertical="center"/>
    </xf>
    <xf numFmtId="14" fontId="4" fillId="8" borderId="6" xfId="0" applyNumberFormat="1" applyFont="1" applyFill="1" applyBorder="1" applyAlignment="1">
      <alignment vertical="center"/>
    </xf>
    <xf numFmtId="14" fontId="4" fillId="11" borderId="6" xfId="0" applyNumberFormat="1" applyFont="1" applyFill="1" applyBorder="1" applyAlignment="1">
      <alignment vertical="center"/>
    </xf>
    <xf numFmtId="168" fontId="4" fillId="8" borderId="6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68" fontId="0" fillId="11" borderId="0" xfId="1" applyNumberFormat="1" applyFont="1" applyFill="1"/>
    <xf numFmtId="0" fontId="9" fillId="8" borderId="0" xfId="0" applyFont="1" applyFill="1"/>
    <xf numFmtId="0" fontId="29" fillId="0" borderId="1" xfId="0" applyFont="1" applyBorder="1" applyAlignment="1">
      <alignment vertical="center"/>
    </xf>
    <xf numFmtId="0" fontId="27" fillId="2" borderId="1" xfId="0" applyFont="1" applyFill="1" applyBorder="1" applyAlignment="1">
      <alignment wrapText="1"/>
    </xf>
    <xf numFmtId="167" fontId="25" fillId="21" borderId="8" xfId="0" applyNumberFormat="1" applyFont="1" applyFill="1" applyBorder="1"/>
    <xf numFmtId="0" fontId="9" fillId="8" borderId="8" xfId="0" applyFont="1" applyFill="1" applyBorder="1"/>
    <xf numFmtId="0" fontId="25" fillId="21" borderId="8" xfId="0" applyFont="1" applyFill="1" applyBorder="1" applyAlignment="1">
      <alignment horizontal="left"/>
    </xf>
    <xf numFmtId="167" fontId="30" fillId="8" borderId="0" xfId="0" applyNumberFormat="1" applyFont="1" applyFill="1" applyBorder="1"/>
    <xf numFmtId="0" fontId="31" fillId="8" borderId="0" xfId="0" applyFont="1" applyFill="1" applyBorder="1" applyAlignment="1">
      <alignment horizontal="left"/>
    </xf>
    <xf numFmtId="167" fontId="0" fillId="11" borderId="8" xfId="0" applyNumberFormat="1" applyFont="1" applyFill="1" applyBorder="1"/>
    <xf numFmtId="0" fontId="0" fillId="11" borderId="8" xfId="0" applyFont="1" applyFill="1" applyBorder="1" applyAlignment="1">
      <alignment horizontal="left"/>
    </xf>
    <xf numFmtId="167" fontId="0" fillId="0" borderId="14" xfId="0" applyNumberFormat="1" applyFont="1" applyBorder="1"/>
    <xf numFmtId="0" fontId="0" fillId="0" borderId="13" xfId="0" applyFont="1" applyBorder="1" applyAlignment="1">
      <alignment horizontal="left"/>
    </xf>
    <xf numFmtId="167" fontId="0" fillId="0" borderId="15" xfId="0" applyNumberFormat="1" applyFont="1" applyBorder="1"/>
    <xf numFmtId="167" fontId="0" fillId="0" borderId="16" xfId="0" applyNumberFormat="1" applyFont="1" applyBorder="1"/>
    <xf numFmtId="167" fontId="0" fillId="0" borderId="17" xfId="0" applyNumberFormat="1" applyFont="1" applyBorder="1"/>
    <xf numFmtId="167" fontId="0" fillId="0" borderId="18" xfId="0" applyNumberFormat="1" applyFont="1" applyBorder="1"/>
    <xf numFmtId="0" fontId="0" fillId="0" borderId="10" xfId="0" applyFont="1" applyBorder="1" applyAlignment="1">
      <alignment horizontal="left"/>
    </xf>
    <xf numFmtId="0" fontId="27" fillId="2" borderId="2" xfId="0" applyFont="1" applyFill="1" applyBorder="1" applyAlignment="1">
      <alignment wrapText="1"/>
    </xf>
    <xf numFmtId="0" fontId="27" fillId="2" borderId="2" xfId="0" applyFont="1" applyFill="1" applyBorder="1" applyAlignment="1">
      <alignment vertical="center" wrapText="1"/>
    </xf>
    <xf numFmtId="0" fontId="25" fillId="23" borderId="0" xfId="0" applyFont="1" applyFill="1" applyBorder="1" applyAlignment="1"/>
    <xf numFmtId="0" fontId="32" fillId="24" borderId="1" xfId="0" applyFont="1" applyFill="1" applyBorder="1" applyAlignment="1">
      <alignment vertical="center" wrapText="1"/>
    </xf>
    <xf numFmtId="0" fontId="31" fillId="11" borderId="0" xfId="0" applyFont="1" applyFill="1" applyBorder="1" applyAlignment="1">
      <alignment horizontal="left"/>
    </xf>
    <xf numFmtId="0" fontId="0" fillId="11" borderId="0" xfId="0" applyFill="1"/>
    <xf numFmtId="167" fontId="30" fillId="11" borderId="0" xfId="0" applyNumberFormat="1" applyFont="1" applyFill="1" applyBorder="1"/>
    <xf numFmtId="1" fontId="0" fillId="0" borderId="0" xfId="0" applyNumberFormat="1" applyAlignment="1">
      <alignment horizontal="center"/>
    </xf>
    <xf numFmtId="0" fontId="0" fillId="0" borderId="1" xfId="0" applyFont="1" applyBorder="1" applyAlignment="1">
      <alignment wrapText="1"/>
    </xf>
    <xf numFmtId="0" fontId="0" fillId="8" borderId="1" xfId="0" applyFont="1" applyFill="1" applyBorder="1" applyAlignment="1">
      <alignment wrapText="1"/>
    </xf>
    <xf numFmtId="0" fontId="22" fillId="2" borderId="0" xfId="0" applyFont="1" applyFill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2" fillId="2" borderId="1" xfId="0" applyFont="1" applyFill="1" applyBorder="1" applyAlignment="1">
      <alignment vertical="center"/>
    </xf>
    <xf numFmtId="16" fontId="4" fillId="8" borderId="1" xfId="0" applyNumberFormat="1" applyFont="1" applyFill="1" applyBorder="1" applyAlignment="1">
      <alignment horizontal="right" vertical="center"/>
    </xf>
    <xf numFmtId="14" fontId="4" fillId="11" borderId="1" xfId="0" applyNumberFormat="1" applyFont="1" applyFill="1" applyBorder="1" applyAlignment="1">
      <alignment vertical="center"/>
    </xf>
    <xf numFmtId="168" fontId="4" fillId="8" borderId="1" xfId="1" applyNumberFormat="1" applyFont="1" applyFill="1" applyBorder="1" applyAlignment="1">
      <alignment vertical="center"/>
    </xf>
    <xf numFmtId="168" fontId="10" fillId="8" borderId="1" xfId="1" applyNumberFormat="1" applyFont="1" applyFill="1" applyBorder="1" applyAlignment="1">
      <alignment vertical="center"/>
    </xf>
    <xf numFmtId="0" fontId="0" fillId="0" borderId="1" xfId="0" applyFont="1" applyFill="1" applyBorder="1"/>
    <xf numFmtId="16" fontId="0" fillId="0" borderId="1" xfId="0" applyNumberFormat="1" applyFont="1" applyBorder="1"/>
    <xf numFmtId="0" fontId="9" fillId="8" borderId="8" xfId="0" applyFont="1" applyFill="1" applyBorder="1" applyAlignment="1">
      <alignment horizontal="left"/>
    </xf>
    <xf numFmtId="0" fontId="9" fillId="8" borderId="9" xfId="0" applyNumberFormat="1" applyFont="1" applyFill="1" applyBorder="1"/>
    <xf numFmtId="0" fontId="9" fillId="8" borderId="8" xfId="0" applyNumberFormat="1" applyFont="1" applyFill="1" applyBorder="1"/>
    <xf numFmtId="0" fontId="9" fillId="0" borderId="0" xfId="0" applyNumberFormat="1" applyFont="1"/>
    <xf numFmtId="0" fontId="9" fillId="0" borderId="0" xfId="0" applyFont="1" applyAlignment="1">
      <alignment horizontal="left"/>
    </xf>
    <xf numFmtId="0" fontId="27" fillId="2" borderId="11" xfId="0" applyFont="1" applyFill="1" applyBorder="1" applyAlignment="1">
      <alignment wrapText="1"/>
    </xf>
    <xf numFmtId="167" fontId="0" fillId="0" borderId="0" xfId="0" applyNumberFormat="1" applyFont="1" applyBorder="1" applyAlignment="1">
      <alignment horizontal="left"/>
    </xf>
    <xf numFmtId="167" fontId="0" fillId="11" borderId="8" xfId="0" applyNumberFormat="1" applyFont="1" applyFill="1" applyBorder="1" applyAlignment="1">
      <alignment horizontal="left"/>
    </xf>
    <xf numFmtId="168" fontId="0" fillId="0" borderId="0" xfId="1" applyNumberFormat="1" applyFont="1" applyBorder="1"/>
    <xf numFmtId="168" fontId="0" fillId="0" borderId="0" xfId="0" applyNumberFormat="1"/>
    <xf numFmtId="0" fontId="9" fillId="0" borderId="6" xfId="0" applyNumberFormat="1" applyFont="1" applyBorder="1"/>
    <xf numFmtId="0" fontId="0" fillId="2" borderId="0" xfId="0" applyFill="1"/>
    <xf numFmtId="167" fontId="0" fillId="2" borderId="0" xfId="1" applyNumberFormat="1" applyFont="1" applyFill="1"/>
    <xf numFmtId="0" fontId="0" fillId="0" borderId="20" xfId="0" applyBorder="1"/>
    <xf numFmtId="0" fontId="0" fillId="2" borderId="20" xfId="0" applyFill="1" applyBorder="1"/>
    <xf numFmtId="0" fontId="0" fillId="0" borderId="20" xfId="0" applyBorder="1" applyAlignment="1">
      <alignment wrapText="1"/>
    </xf>
    <xf numFmtId="0" fontId="33" fillId="2" borderId="0" xfId="0" applyFont="1" applyFill="1"/>
    <xf numFmtId="0" fontId="0" fillId="0" borderId="0" xfId="0" applyNumberFormat="1" applyAlignment="1">
      <alignment horizontal="center"/>
    </xf>
    <xf numFmtId="0" fontId="23" fillId="11" borderId="8" xfId="0" applyFont="1" applyFill="1" applyBorder="1" applyAlignment="1">
      <alignment horizontal="left"/>
    </xf>
    <xf numFmtId="0" fontId="23" fillId="11" borderId="8" xfId="0" applyNumberFormat="1" applyFont="1" applyFill="1" applyBorder="1" applyAlignment="1">
      <alignment horizontal="center"/>
    </xf>
    <xf numFmtId="0" fontId="24" fillId="11" borderId="8" xfId="0" applyFont="1" applyFill="1" applyBorder="1" applyAlignment="1">
      <alignment horizontal="left"/>
    </xf>
    <xf numFmtId="0" fontId="22" fillId="2" borderId="21" xfId="0" applyFont="1" applyFill="1" applyBorder="1" applyAlignment="1">
      <alignment vertical="center"/>
    </xf>
    <xf numFmtId="1" fontId="24" fillId="11" borderId="8" xfId="0" applyNumberFormat="1" applyFont="1" applyFill="1" applyBorder="1" applyAlignment="1">
      <alignment horizontal="center"/>
    </xf>
    <xf numFmtId="0" fontId="25" fillId="23" borderId="12" xfId="0" applyFont="1" applyFill="1" applyBorder="1" applyAlignment="1"/>
    <xf numFmtId="0" fontId="34" fillId="25" borderId="22" xfId="0" applyFont="1" applyFill="1" applyBorder="1" applyAlignment="1">
      <alignment horizontal="center" vertical="center" wrapText="1"/>
    </xf>
    <xf numFmtId="1" fontId="34" fillId="25" borderId="4" xfId="0" applyNumberFormat="1" applyFont="1" applyFill="1" applyBorder="1" applyAlignment="1">
      <alignment horizontal="center" vertical="center" wrapText="1"/>
    </xf>
    <xf numFmtId="0" fontId="34" fillId="25" borderId="1" xfId="0" applyFont="1" applyFill="1" applyBorder="1" applyAlignment="1">
      <alignment horizontal="center" vertical="center" wrapText="1"/>
    </xf>
    <xf numFmtId="14" fontId="5" fillId="17" borderId="1" xfId="0" applyNumberFormat="1" applyFont="1" applyFill="1" applyBorder="1" applyAlignment="1">
      <alignment vertical="center"/>
    </xf>
    <xf numFmtId="49" fontId="6" fillId="18" borderId="1" xfId="0" applyNumberFormat="1" applyFont="1" applyFill="1" applyBorder="1" applyAlignment="1">
      <alignment horizontal="right" vertical="center"/>
    </xf>
    <xf numFmtId="16" fontId="4" fillId="0" borderId="1" xfId="0" applyNumberFormat="1" applyFont="1" applyFill="1" applyBorder="1" applyAlignment="1">
      <alignment horizontal="right" vertical="center"/>
    </xf>
    <xf numFmtId="0" fontId="22" fillId="2" borderId="1" xfId="0" applyFont="1" applyFill="1" applyBorder="1" applyAlignment="1">
      <alignment vertical="center" wrapText="1"/>
    </xf>
    <xf numFmtId="167" fontId="0" fillId="10" borderId="0" xfId="0" applyNumberFormat="1" applyFill="1"/>
    <xf numFmtId="167" fontId="0" fillId="10" borderId="8" xfId="0" applyNumberFormat="1" applyFill="1" applyBorder="1"/>
    <xf numFmtId="168" fontId="4" fillId="0" borderId="1" xfId="1" applyNumberFormat="1" applyFont="1" applyFill="1" applyBorder="1" applyAlignment="1">
      <alignment vertical="center"/>
    </xf>
    <xf numFmtId="168" fontId="0" fillId="0" borderId="0" xfId="0" applyNumberFormat="1" applyFont="1"/>
    <xf numFmtId="0" fontId="0" fillId="0" borderId="0" xfId="0" applyFont="1" applyAlignment="1"/>
    <xf numFmtId="0" fontId="3" fillId="2" borderId="1" xfId="0" applyFont="1" applyFill="1" applyBorder="1" applyAlignment="1">
      <alignment vertical="center" wrapText="1"/>
    </xf>
    <xf numFmtId="1" fontId="0" fillId="0" borderId="0" xfId="1" applyNumberFormat="1" applyFont="1" applyAlignment="1">
      <alignment horizontal="center"/>
    </xf>
    <xf numFmtId="1" fontId="0" fillId="0" borderId="15" xfId="0" applyNumberFormat="1" applyFont="1" applyBorder="1"/>
    <xf numFmtId="168" fontId="0" fillId="0" borderId="0" xfId="0" applyNumberFormat="1" applyFont="1" applyBorder="1"/>
    <xf numFmtId="1" fontId="0" fillId="0" borderId="0" xfId="1" applyNumberFormat="1" applyFont="1" applyBorder="1" applyAlignment="1">
      <alignment horizontal="center"/>
    </xf>
    <xf numFmtId="168" fontId="0" fillId="0" borderId="12" xfId="0" applyNumberFormat="1" applyFont="1" applyBorder="1"/>
    <xf numFmtId="1" fontId="0" fillId="0" borderId="12" xfId="1" applyNumberFormat="1" applyFont="1" applyBorder="1" applyAlignment="1">
      <alignment horizontal="center"/>
    </xf>
    <xf numFmtId="1" fontId="0" fillId="0" borderId="14" xfId="0" applyNumberFormat="1" applyFont="1" applyBorder="1"/>
    <xf numFmtId="0" fontId="3" fillId="2" borderId="11" xfId="0" applyFont="1" applyFill="1" applyBorder="1" applyAlignment="1">
      <alignment horizontal="center" vertical="center" wrapText="1"/>
    </xf>
    <xf numFmtId="0" fontId="36" fillId="0" borderId="1" xfId="4" applyFont="1" applyFill="1" applyBorder="1" applyAlignment="1"/>
    <xf numFmtId="165" fontId="2" fillId="17" borderId="1" xfId="2" applyNumberFormat="1" applyFont="1" applyFill="1" applyBorder="1" applyAlignment="1">
      <alignment vertical="center"/>
    </xf>
    <xf numFmtId="0" fontId="7" fillId="8" borderId="1" xfId="0" applyFont="1" applyFill="1" applyBorder="1"/>
    <xf numFmtId="0" fontId="36" fillId="8" borderId="1" xfId="4" applyFont="1" applyFill="1" applyBorder="1" applyAlignment="1"/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169" fontId="4" fillId="0" borderId="1" xfId="0" applyNumberFormat="1" applyFont="1" applyFill="1" applyBorder="1" applyAlignment="1">
      <alignment vertical="center"/>
    </xf>
    <xf numFmtId="0" fontId="7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11" borderId="1" xfId="0" applyFont="1" applyFill="1" applyBorder="1" applyAlignment="1">
      <alignment horizontal="right"/>
    </xf>
    <xf numFmtId="0" fontId="5" fillId="14" borderId="1" xfId="0" applyNumberFormat="1" applyFont="1" applyFill="1" applyBorder="1" applyAlignment="1" applyProtection="1">
      <alignment horizontal="right" vertical="center" wrapText="1"/>
    </xf>
    <xf numFmtId="0" fontId="24" fillId="0" borderId="0" xfId="0" applyFont="1"/>
    <xf numFmtId="0" fontId="24" fillId="0" borderId="1" xfId="0" applyFont="1" applyBorder="1"/>
    <xf numFmtId="0" fontId="7" fillId="8" borderId="1" xfId="0" applyFont="1" applyFill="1" applyBorder="1" applyAlignment="1">
      <alignment horizontal="left" vertical="center"/>
    </xf>
    <xf numFmtId="14" fontId="7" fillId="8" borderId="1" xfId="0" applyNumberFormat="1" applyFont="1" applyFill="1" applyBorder="1" applyAlignment="1">
      <alignment horizontal="left" vertical="center"/>
    </xf>
    <xf numFmtId="0" fontId="24" fillId="11" borderId="23" xfId="0" applyNumberFormat="1" applyFont="1" applyFill="1" applyBorder="1" applyAlignment="1">
      <alignment horizontal="center"/>
    </xf>
    <xf numFmtId="0" fontId="24" fillId="11" borderId="23" xfId="0" applyFont="1" applyFill="1" applyBorder="1" applyAlignment="1">
      <alignment horizontal="left"/>
    </xf>
    <xf numFmtId="0" fontId="0" fillId="0" borderId="12" xfId="0" applyNumberFormat="1" applyFont="1" applyBorder="1" applyAlignment="1">
      <alignment horizontal="center"/>
    </xf>
    <xf numFmtId="0" fontId="0" fillId="0" borderId="12" xfId="0" applyFont="1" applyBorder="1" applyAlignment="1">
      <alignment horizontal="left"/>
    </xf>
    <xf numFmtId="0" fontId="0" fillId="0" borderId="0" xfId="0" applyNumberFormat="1" applyFont="1" applyBorder="1" applyAlignment="1">
      <alignment horizontal="center"/>
    </xf>
    <xf numFmtId="0" fontId="0" fillId="0" borderId="24" xfId="0" applyNumberFormat="1" applyFont="1" applyBorder="1" applyAlignment="1">
      <alignment horizontal="center"/>
    </xf>
    <xf numFmtId="0" fontId="0" fillId="0" borderId="24" xfId="0" applyFont="1" applyBorder="1" applyAlignment="1">
      <alignment horizontal="left"/>
    </xf>
    <xf numFmtId="0" fontId="27" fillId="2" borderId="11" xfId="0" applyFont="1" applyFill="1" applyBorder="1" applyAlignment="1">
      <alignment vertical="center" wrapText="1"/>
    </xf>
    <xf numFmtId="167" fontId="25" fillId="9" borderId="23" xfId="0" applyNumberFormat="1" applyFont="1" applyFill="1" applyBorder="1"/>
    <xf numFmtId="0" fontId="25" fillId="9" borderId="23" xfId="0" applyFont="1" applyFill="1" applyBorder="1" applyAlignment="1">
      <alignment horizontal="left"/>
    </xf>
    <xf numFmtId="167" fontId="30" fillId="0" borderId="12" xfId="0" applyNumberFormat="1" applyFont="1" applyFill="1" applyBorder="1"/>
    <xf numFmtId="0" fontId="31" fillId="0" borderId="12" xfId="0" applyFont="1" applyFill="1" applyBorder="1" applyAlignment="1">
      <alignment horizontal="left"/>
    </xf>
    <xf numFmtId="167" fontId="30" fillId="0" borderId="0" xfId="0" applyNumberFormat="1" applyFont="1" applyFill="1" applyBorder="1"/>
    <xf numFmtId="0" fontId="31" fillId="0" borderId="0" xfId="0" applyFont="1" applyFill="1" applyBorder="1" applyAlignment="1">
      <alignment horizontal="left"/>
    </xf>
    <xf numFmtId="167" fontId="30" fillId="0" borderId="24" xfId="0" applyNumberFormat="1" applyFont="1" applyFill="1" applyBorder="1"/>
    <xf numFmtId="0" fontId="31" fillId="0" borderId="25" xfId="0" applyFont="1" applyFill="1" applyBorder="1" applyAlignment="1">
      <alignment horizontal="left"/>
    </xf>
    <xf numFmtId="0" fontId="26" fillId="24" borderId="1" xfId="0" applyFont="1" applyFill="1" applyBorder="1" applyAlignment="1">
      <alignment wrapText="1"/>
    </xf>
    <xf numFmtId="0" fontId="26" fillId="24" borderId="1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/>
    </xf>
    <xf numFmtId="167" fontId="9" fillId="0" borderId="8" xfId="0" applyNumberFormat="1" applyFont="1" applyFill="1" applyBorder="1"/>
    <xf numFmtId="0" fontId="9" fillId="0" borderId="8" xfId="0" applyFont="1" applyFill="1" applyBorder="1" applyAlignment="1">
      <alignment horizontal="left"/>
    </xf>
    <xf numFmtId="167" fontId="0" fillId="0" borderId="0" xfId="0" applyNumberFormat="1" applyFont="1" applyFill="1" applyBorder="1"/>
    <xf numFmtId="0" fontId="0" fillId="0" borderId="0" xfId="0" applyFont="1" applyFill="1" applyBorder="1" applyAlignment="1">
      <alignment horizontal="left"/>
    </xf>
    <xf numFmtId="0" fontId="23" fillId="17" borderId="1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7" fillId="17" borderId="1" xfId="0" applyNumberFormat="1" applyFont="1" applyFill="1" applyBorder="1" applyAlignment="1">
      <alignment horizontal="center" vertical="center" wrapText="1"/>
    </xf>
    <xf numFmtId="164" fontId="7" fillId="17" borderId="1" xfId="2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left" vertical="center"/>
    </xf>
    <xf numFmtId="2" fontId="4" fillId="0" borderId="1" xfId="0" applyNumberFormat="1" applyFont="1" applyFill="1" applyBorder="1" applyAlignment="1">
      <alignment horizontal="right" vertical="center"/>
    </xf>
    <xf numFmtId="0" fontId="27" fillId="2" borderId="1" xfId="0" applyFont="1" applyFill="1" applyBorder="1" applyAlignment="1">
      <alignment vertical="center" wrapText="1"/>
    </xf>
    <xf numFmtId="0" fontId="27" fillId="2" borderId="1" xfId="0" applyFont="1" applyFill="1" applyBorder="1" applyAlignment="1">
      <alignment vertical="center"/>
    </xf>
    <xf numFmtId="0" fontId="24" fillId="11" borderId="8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Font="1" applyFill="1" applyBorder="1" applyAlignment="1">
      <alignment horizontal="left"/>
    </xf>
    <xf numFmtId="2" fontId="0" fillId="0" borderId="0" xfId="0" applyNumberFormat="1" applyFont="1" applyFill="1" applyBorder="1"/>
    <xf numFmtId="0" fontId="0" fillId="0" borderId="0" xfId="0" applyBorder="1" applyAlignment="1">
      <alignment horizontal="left" indent="1"/>
    </xf>
    <xf numFmtId="0" fontId="0" fillId="0" borderId="0" xfId="0" applyNumberFormat="1" applyBorder="1" applyAlignment="1">
      <alignment horizontal="center"/>
    </xf>
    <xf numFmtId="0" fontId="9" fillId="11" borderId="23" xfId="0" applyFont="1" applyFill="1" applyBorder="1" applyAlignment="1">
      <alignment horizontal="left"/>
    </xf>
    <xf numFmtId="167" fontId="9" fillId="11" borderId="23" xfId="0" applyNumberFormat="1" applyFont="1" applyFill="1" applyBorder="1"/>
    <xf numFmtId="167" fontId="0" fillId="0" borderId="0" xfId="0" applyNumberFormat="1" applyBorder="1"/>
    <xf numFmtId="167" fontId="0" fillId="0" borderId="24" xfId="0" applyNumberFormat="1" applyBorder="1"/>
    <xf numFmtId="167" fontId="0" fillId="0" borderId="12" xfId="0" applyNumberFormat="1" applyBorder="1"/>
    <xf numFmtId="0" fontId="27" fillId="2" borderId="1" xfId="0" applyFont="1" applyFill="1" applyBorder="1" applyAlignment="1">
      <alignment horizontal="center" vertical="center"/>
    </xf>
    <xf numFmtId="0" fontId="26" fillId="24" borderId="0" xfId="0" applyFont="1" applyFill="1" applyBorder="1" applyAlignment="1">
      <alignment horizontal="right"/>
    </xf>
    <xf numFmtId="0" fontId="31" fillId="0" borderId="0" xfId="0" applyNumberFormat="1" applyFont="1" applyFill="1" applyBorder="1" applyAlignment="1">
      <alignment horizontal="right"/>
    </xf>
    <xf numFmtId="0" fontId="25" fillId="9" borderId="8" xfId="0" applyNumberFormat="1" applyFont="1" applyFill="1" applyBorder="1" applyAlignment="1">
      <alignment horizontal="left"/>
    </xf>
    <xf numFmtId="0" fontId="25" fillId="9" borderId="8" xfId="0" applyNumberFormat="1" applyFont="1" applyFill="1" applyBorder="1" applyAlignment="1">
      <alignment horizontal="right"/>
    </xf>
    <xf numFmtId="0" fontId="26" fillId="24" borderId="0" xfId="0" applyFont="1" applyFill="1" applyBorder="1" applyAlignment="1">
      <alignment horizontal="left"/>
    </xf>
    <xf numFmtId="0" fontId="31" fillId="0" borderId="0" xfId="0" applyNumberFormat="1" applyFont="1" applyFill="1" applyBorder="1" applyAlignment="1">
      <alignment horizontal="left"/>
    </xf>
    <xf numFmtId="2" fontId="9" fillId="0" borderId="8" xfId="0" applyNumberFormat="1" applyFont="1" applyFill="1" applyBorder="1" applyAlignment="1">
      <alignment horizontal="left"/>
    </xf>
    <xf numFmtId="0" fontId="24" fillId="11" borderId="8" xfId="0" applyNumberFormat="1" applyFont="1" applyFill="1" applyBorder="1" applyAlignment="1">
      <alignment horizontal="right"/>
    </xf>
    <xf numFmtId="0" fontId="30" fillId="0" borderId="0" xfId="0" applyNumberFormat="1" applyFont="1" applyFill="1" applyBorder="1" applyAlignment="1">
      <alignment horizontal="right"/>
    </xf>
    <xf numFmtId="0" fontId="30" fillId="0" borderId="0" xfId="0" applyFont="1" applyFill="1" applyBorder="1" applyAlignment="1">
      <alignment horizontal="left"/>
    </xf>
    <xf numFmtId="0" fontId="32" fillId="24" borderId="0" xfId="0" applyFont="1" applyFill="1" applyBorder="1" applyAlignment="1">
      <alignment horizontal="right"/>
    </xf>
    <xf numFmtId="0" fontId="32" fillId="24" borderId="0" xfId="0" applyFont="1" applyFill="1" applyBorder="1"/>
    <xf numFmtId="168" fontId="25" fillId="9" borderId="8" xfId="1" applyNumberFormat="1" applyFont="1" applyFill="1" applyBorder="1"/>
    <xf numFmtId="167" fontId="25" fillId="9" borderId="8" xfId="0" applyNumberFormat="1" applyFont="1" applyFill="1" applyBorder="1"/>
    <xf numFmtId="168" fontId="30" fillId="0" borderId="0" xfId="1" applyNumberFormat="1" applyFont="1" applyFill="1" applyBorder="1"/>
    <xf numFmtId="168" fontId="9" fillId="11" borderId="23" xfId="1" applyNumberFormat="1" applyFont="1" applyFill="1" applyBorder="1" applyAlignment="1">
      <alignment horizontal="left"/>
    </xf>
    <xf numFmtId="168" fontId="1" fillId="0" borderId="12" xfId="1" applyNumberFormat="1" applyFont="1" applyFill="1" applyBorder="1"/>
    <xf numFmtId="0" fontId="0" fillId="0" borderId="12" xfId="0" applyFont="1" applyFill="1" applyBorder="1" applyAlignment="1">
      <alignment horizontal="left"/>
    </xf>
    <xf numFmtId="168" fontId="1" fillId="0" borderId="0" xfId="1" applyNumberFormat="1" applyFont="1" applyFill="1" applyBorder="1"/>
    <xf numFmtId="168" fontId="1" fillId="0" borderId="24" xfId="1" applyNumberFormat="1" applyFont="1" applyFill="1" applyBorder="1"/>
    <xf numFmtId="0" fontId="0" fillId="0" borderId="24" xfId="0" applyFont="1" applyFill="1" applyBorder="1" applyAlignment="1">
      <alignment horizontal="left"/>
    </xf>
    <xf numFmtId="0" fontId="37" fillId="2" borderId="1" xfId="0" applyFont="1" applyFill="1" applyBorder="1" applyAlignment="1">
      <alignment horizontal="center" vertical="center" wrapText="1"/>
    </xf>
    <xf numFmtId="164" fontId="37" fillId="3" borderId="1" xfId="2" applyFont="1" applyFill="1" applyBorder="1" applyAlignment="1">
      <alignment horizontal="center" vertical="center" wrapText="1"/>
    </xf>
    <xf numFmtId="165" fontId="37" fillId="3" borderId="1" xfId="2" applyNumberFormat="1" applyFont="1" applyFill="1" applyBorder="1" applyAlignment="1">
      <alignment horizontal="center" vertical="center" wrapText="1"/>
    </xf>
    <xf numFmtId="164" fontId="38" fillId="4" borderId="1" xfId="2" applyFont="1" applyFill="1" applyBorder="1" applyAlignment="1">
      <alignment horizontal="center" vertical="center" wrapText="1"/>
    </xf>
    <xf numFmtId="164" fontId="38" fillId="5" borderId="1" xfId="2" applyFont="1" applyFill="1" applyBorder="1" applyAlignment="1">
      <alignment horizontal="center" vertical="center" wrapText="1"/>
    </xf>
    <xf numFmtId="49" fontId="37" fillId="2" borderId="1" xfId="0" applyNumberFormat="1" applyFont="1" applyFill="1" applyBorder="1" applyAlignment="1">
      <alignment horizontal="center" vertical="center" wrapText="1"/>
    </xf>
    <xf numFmtId="49" fontId="37" fillId="6" borderId="1" xfId="0" applyNumberFormat="1" applyFont="1" applyFill="1" applyBorder="1" applyAlignment="1">
      <alignment horizontal="center" vertical="center" wrapText="1"/>
    </xf>
    <xf numFmtId="0" fontId="37" fillId="6" borderId="1" xfId="0" applyFont="1" applyFill="1" applyBorder="1" applyAlignment="1">
      <alignment horizontal="center" vertical="center" wrapText="1"/>
    </xf>
    <xf numFmtId="0" fontId="27" fillId="0" borderId="0" xfId="0" applyFont="1"/>
    <xf numFmtId="0" fontId="10" fillId="0" borderId="1" xfId="0" applyFont="1" applyBorder="1" applyAlignment="1">
      <alignment horizontal="left" vertical="center"/>
    </xf>
    <xf numFmtId="0" fontId="13" fillId="15" borderId="1" xfId="3" applyFont="1" applyFill="1" applyBorder="1" applyAlignment="1">
      <alignment horizontal="center" vertical="center"/>
    </xf>
    <xf numFmtId="0" fontId="11" fillId="26" borderId="1" xfId="0" applyNumberFormat="1" applyFont="1" applyFill="1" applyBorder="1" applyAlignment="1" applyProtection="1">
      <alignment horizontal="left" vertical="center"/>
    </xf>
    <xf numFmtId="0" fontId="0" fillId="0" borderId="0" xfId="0" applyNumberFormat="1" applyAlignment="1"/>
    <xf numFmtId="0" fontId="16" fillId="0" borderId="1" xfId="0" applyFont="1" applyBorder="1"/>
    <xf numFmtId="0" fontId="22" fillId="6" borderId="0" xfId="0" applyFont="1" applyFill="1" applyAlignment="1">
      <alignment vertical="center" wrapText="1"/>
    </xf>
    <xf numFmtId="0" fontId="22" fillId="6" borderId="1" xfId="0" applyFont="1" applyFill="1" applyBorder="1" applyAlignment="1">
      <alignment vertical="center" wrapText="1"/>
    </xf>
    <xf numFmtId="0" fontId="30" fillId="20" borderId="26" xfId="0" applyNumberFormat="1" applyFont="1" applyFill="1" applyBorder="1" applyAlignment="1">
      <alignment horizontal="right"/>
    </xf>
    <xf numFmtId="0" fontId="30" fillId="20" borderId="26" xfId="0" applyFont="1" applyFill="1" applyBorder="1" applyAlignment="1">
      <alignment horizontal="left"/>
    </xf>
    <xf numFmtId="0" fontId="41" fillId="9" borderId="23" xfId="0" applyNumberFormat="1" applyFont="1" applyFill="1" applyBorder="1" applyAlignment="1">
      <alignment horizontal="center"/>
    </xf>
    <xf numFmtId="0" fontId="41" fillId="9" borderId="23" xfId="0" applyFont="1" applyFill="1" applyBorder="1" applyAlignment="1">
      <alignment horizontal="left"/>
    </xf>
    <xf numFmtId="0" fontId="0" fillId="0" borderId="0" xfId="0" applyFont="1" applyBorder="1"/>
    <xf numFmtId="0" fontId="30" fillId="0" borderId="12" xfId="0" applyNumberFormat="1" applyFont="1" applyFill="1" applyBorder="1" applyAlignment="1">
      <alignment horizontal="center"/>
    </xf>
    <xf numFmtId="0" fontId="30" fillId="0" borderId="12" xfId="0" applyFont="1" applyFill="1" applyBorder="1" applyAlignment="1">
      <alignment horizontal="left" indent="1"/>
    </xf>
    <xf numFmtId="0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left" indent="1"/>
    </xf>
    <xf numFmtId="0" fontId="26" fillId="24" borderId="11" xfId="0" applyFont="1" applyFill="1" applyBorder="1" applyAlignment="1">
      <alignment vertical="center"/>
    </xf>
    <xf numFmtId="168" fontId="25" fillId="9" borderId="23" xfId="1" applyNumberFormat="1" applyFont="1" applyFill="1" applyBorder="1"/>
    <xf numFmtId="168" fontId="30" fillId="0" borderId="12" xfId="1" applyNumberFormat="1" applyFont="1" applyFill="1" applyBorder="1"/>
    <xf numFmtId="168" fontId="30" fillId="0" borderId="24" xfId="1" applyNumberFormat="1" applyFont="1" applyFill="1" applyBorder="1"/>
    <xf numFmtId="0" fontId="30" fillId="0" borderId="24" xfId="0" applyFont="1" applyFill="1" applyBorder="1" applyAlignment="1">
      <alignment horizontal="left" indent="1"/>
    </xf>
    <xf numFmtId="0" fontId="31" fillId="0" borderId="24" xfId="0" applyFont="1" applyFill="1" applyBorder="1" applyAlignment="1">
      <alignment horizontal="left"/>
    </xf>
    <xf numFmtId="0" fontId="26" fillId="28" borderId="11" xfId="0" applyFont="1" applyFill="1" applyBorder="1" applyAlignment="1">
      <alignment vertical="center" wrapText="1"/>
    </xf>
    <xf numFmtId="167" fontId="0" fillId="8" borderId="12" xfId="0" applyNumberFormat="1" applyFont="1" applyFill="1" applyBorder="1"/>
    <xf numFmtId="0" fontId="0" fillId="8" borderId="12" xfId="0" applyFont="1" applyFill="1" applyBorder="1" applyAlignment="1">
      <alignment horizontal="left"/>
    </xf>
    <xf numFmtId="167" fontId="0" fillId="8" borderId="0" xfId="0" applyNumberFormat="1" applyFont="1" applyFill="1" applyBorder="1"/>
    <xf numFmtId="0" fontId="0" fillId="8" borderId="0" xfId="0" applyFont="1" applyFill="1" applyBorder="1" applyAlignment="1">
      <alignment horizontal="left"/>
    </xf>
    <xf numFmtId="167" fontId="0" fillId="8" borderId="24" xfId="0" applyNumberFormat="1" applyFont="1" applyFill="1" applyBorder="1"/>
    <xf numFmtId="0" fontId="0" fillId="8" borderId="24" xfId="0" applyFont="1" applyFill="1" applyBorder="1" applyAlignment="1">
      <alignment horizontal="left"/>
    </xf>
    <xf numFmtId="14" fontId="42" fillId="13" borderId="7" xfId="0" applyNumberFormat="1" applyFont="1" applyFill="1" applyBorder="1" applyAlignment="1" applyProtection="1">
      <alignment horizontal="left" vertical="top" wrapText="1"/>
    </xf>
    <xf numFmtId="0" fontId="42" fillId="13" borderId="7" xfId="0" applyNumberFormat="1" applyFont="1" applyFill="1" applyBorder="1" applyAlignment="1" applyProtection="1">
      <alignment horizontal="left" vertical="top" wrapText="1"/>
    </xf>
    <xf numFmtId="0" fontId="42" fillId="13" borderId="7" xfId="0" applyNumberFormat="1" applyFont="1" applyFill="1" applyBorder="1" applyAlignment="1" applyProtection="1">
      <alignment horizontal="right" vertical="top" wrapText="1"/>
    </xf>
    <xf numFmtId="0" fontId="7" fillId="8" borderId="1" xfId="0" applyFont="1" applyFill="1" applyBorder="1" applyAlignment="1">
      <alignment horizontal="right"/>
    </xf>
    <xf numFmtId="164" fontId="13" fillId="7" borderId="1" xfId="2" applyFont="1" applyFill="1" applyBorder="1" applyAlignment="1">
      <alignment vertical="center"/>
    </xf>
    <xf numFmtId="0" fontId="13" fillId="27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/>
    </xf>
    <xf numFmtId="14" fontId="42" fillId="29" borderId="7" xfId="0" applyNumberFormat="1" applyFont="1" applyFill="1" applyBorder="1" applyAlignment="1" applyProtection="1">
      <alignment horizontal="left" vertical="top" wrapText="1"/>
    </xf>
    <xf numFmtId="0" fontId="10" fillId="17" borderId="1" xfId="0" applyFont="1" applyFill="1" applyBorder="1" applyAlignment="1">
      <alignment horizontal="center" vertical="center"/>
    </xf>
    <xf numFmtId="0" fontId="5" fillId="14" borderId="1" xfId="0" applyNumberFormat="1" applyFont="1" applyFill="1" applyBorder="1" applyAlignment="1" applyProtection="1">
      <alignment horizontal="right" vertical="top" wrapText="1"/>
    </xf>
    <xf numFmtId="0" fontId="42" fillId="29" borderId="7" xfId="0" applyNumberFormat="1" applyFont="1" applyFill="1" applyBorder="1" applyAlignment="1" applyProtection="1">
      <alignment horizontal="left" vertical="top" wrapText="1"/>
    </xf>
    <xf numFmtId="14" fontId="42" fillId="15" borderId="7" xfId="0" applyNumberFormat="1" applyFont="1" applyFill="1" applyBorder="1" applyAlignment="1" applyProtection="1">
      <alignment horizontal="left" vertical="top" wrapText="1"/>
    </xf>
    <xf numFmtId="0" fontId="42" fillId="29" borderId="7" xfId="0" applyNumberFormat="1" applyFont="1" applyFill="1" applyBorder="1" applyAlignment="1" applyProtection="1">
      <alignment horizontal="right" vertical="top" wrapText="1"/>
    </xf>
    <xf numFmtId="0" fontId="22" fillId="2" borderId="1" xfId="0" applyFont="1" applyFill="1" applyBorder="1" applyAlignment="1">
      <alignment wrapText="1"/>
    </xf>
    <xf numFmtId="0" fontId="22" fillId="6" borderId="1" xfId="0" applyFont="1" applyFill="1" applyBorder="1" applyAlignment="1">
      <alignment wrapText="1"/>
    </xf>
    <xf numFmtId="0" fontId="25" fillId="9" borderId="8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165" fontId="24" fillId="8" borderId="12" xfId="0" applyNumberFormat="1" applyFont="1" applyFill="1" applyBorder="1" applyAlignment="1">
      <alignment horizontal="left"/>
    </xf>
    <xf numFmtId="0" fontId="25" fillId="23" borderId="12" xfId="0" applyFont="1" applyFill="1" applyBorder="1" applyAlignment="1">
      <alignment horizontal="left"/>
    </xf>
    <xf numFmtId="49" fontId="40" fillId="23" borderId="1" xfId="0" applyNumberFormat="1" applyFont="1" applyFill="1" applyBorder="1" applyAlignment="1" applyProtection="1">
      <alignment horizontal="left" vertical="top"/>
    </xf>
    <xf numFmtId="0" fontId="10" fillId="0" borderId="7" xfId="0" applyNumberFormat="1" applyFont="1" applyFill="1" applyBorder="1" applyAlignment="1">
      <alignment horizontal="center" vertical="center"/>
    </xf>
    <xf numFmtId="0" fontId="40" fillId="23" borderId="1" xfId="0" applyNumberFormat="1" applyFont="1" applyFill="1" applyBorder="1" applyAlignment="1" applyProtection="1">
      <alignment horizontal="left" vertical="top"/>
    </xf>
    <xf numFmtId="0" fontId="39" fillId="0" borderId="1" xfId="0" applyFont="1" applyBorder="1"/>
    <xf numFmtId="0" fontId="29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</cellXfs>
  <cellStyles count="5">
    <cellStyle name="Millares" xfId="1" builtinId="3"/>
    <cellStyle name="Millares 2" xfId="2"/>
    <cellStyle name="Normal" xfId="0" builtinId="0"/>
    <cellStyle name="Normal 10" xfId="3"/>
    <cellStyle name="Normal 2" xfId="4"/>
  </cellStyles>
  <dxfs count="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font>
        <color theme="0"/>
      </font>
      <fill>
        <patternFill patternType="solid">
          <fgColor indexed="64"/>
          <bgColor theme="5" tint="-0.249977111117893"/>
        </patternFill>
      </fill>
      <alignment wrapText="1" readingOrder="0"/>
    </dxf>
    <dxf>
      <font>
        <color theme="0"/>
      </font>
      <fill>
        <patternFill patternType="solid">
          <fgColor indexed="64"/>
          <bgColor theme="5" tint="-0.249977111117893"/>
        </patternFill>
      </fill>
      <alignment wrapText="1" readingOrder="0"/>
    </dxf>
    <dxf>
      <fill>
        <patternFill>
          <bgColor theme="7" tint="0.79998168889431442"/>
        </patternFill>
      </fill>
    </dxf>
    <dxf>
      <fill>
        <patternFill>
          <bgColor rgb="FFC00000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theme="5" tint="-0.249977111117893"/>
        </patternFill>
      </fill>
    </dxf>
    <dxf>
      <fill>
        <patternFill>
          <bgColor theme="7" tint="0.79998168889431442"/>
        </patternFill>
      </fill>
    </dxf>
    <dxf>
      <alignment vertical="top" readingOrder="0"/>
    </dxf>
    <dxf>
      <alignment vertical="top" readingOrder="0"/>
    </dxf>
    <dxf>
      <alignment vertical="center" readingOrder="0"/>
    </dxf>
    <dxf>
      <alignment vertical="bottom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alignment wrapText="1" readingOrder="0"/>
    </dxf>
    <dxf>
      <alignment wrapText="1" readingOrder="0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alignment vertical="center" readingOrder="0"/>
    </dxf>
    <dxf>
      <font>
        <color auto="1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0"/>
      </font>
    </dxf>
    <dxf>
      <font>
        <color theme="0"/>
      </font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ont>
        <color theme="0"/>
      </font>
    </dxf>
    <dxf>
      <fill>
        <patternFill patternType="solid">
          <bgColor theme="5"/>
        </patternFill>
      </fill>
    </dxf>
    <dxf>
      <alignment horizontal="center" readingOrder="0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font>
        <b/>
      </font>
    </dxf>
    <dxf>
      <font>
        <b/>
      </font>
    </dxf>
    <dxf>
      <font>
        <b/>
      </font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wrapText="0" readingOrder="0"/>
    </dxf>
    <dxf>
      <alignment wrapText="0" readingOrder="0"/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38100</xdr:colOff>
          <xdr:row>2</xdr:row>
          <xdr:rowOff>95250</xdr:rowOff>
        </xdr:from>
        <xdr:to>
          <xdr:col>63</xdr:col>
          <xdr:colOff>19050</xdr:colOff>
          <xdr:row>4</xdr:row>
          <xdr:rowOff>133350</xdr:rowOff>
        </xdr:to>
        <xdr:sp macro="" textlink="">
          <xdr:nvSpPr>
            <xdr:cNvPr id="1026" name="btnActualiz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247650</xdr:colOff>
          <xdr:row>2</xdr:row>
          <xdr:rowOff>114300</xdr:rowOff>
        </xdr:from>
        <xdr:to>
          <xdr:col>63</xdr:col>
          <xdr:colOff>1466850</xdr:colOff>
          <xdr:row>4</xdr:row>
          <xdr:rowOff>152400</xdr:rowOff>
        </xdr:to>
        <xdr:sp macro="" textlink="">
          <xdr:nvSpPr>
            <xdr:cNvPr id="1027" name="btnMigr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152400</xdr:colOff>
          <xdr:row>2</xdr:row>
          <xdr:rowOff>104775</xdr:rowOff>
        </xdr:from>
        <xdr:to>
          <xdr:col>64</xdr:col>
          <xdr:colOff>1352550</xdr:colOff>
          <xdr:row>4</xdr:row>
          <xdr:rowOff>152400</xdr:rowOff>
        </xdr:to>
        <xdr:sp macro="" textlink="">
          <xdr:nvSpPr>
            <xdr:cNvPr id="1030" name="btnInventari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57150</xdr:rowOff>
        </xdr:from>
        <xdr:to>
          <xdr:col>27</xdr:col>
          <xdr:colOff>723900</xdr:colOff>
          <xdr:row>1</xdr:row>
          <xdr:rowOff>133350</xdr:rowOff>
        </xdr:to>
        <xdr:sp macro="" textlink="">
          <xdr:nvSpPr>
            <xdr:cNvPr id="2049" name="btnValid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wnloads\ruc%20de%20client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ownloads\office%2036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Razón Social</v>
          </cell>
          <cell r="B1" t="str">
            <v>Código</v>
          </cell>
        </row>
        <row r="2">
          <cell r="A2" t="str">
            <v>ZTE CORPORATION -PERU</v>
          </cell>
          <cell r="B2">
            <v>20505243537</v>
          </cell>
        </row>
        <row r="3">
          <cell r="A3" t="str">
            <v>ZONA REGISTRAL IX - SEDE LIMA</v>
          </cell>
          <cell r="B3">
            <v>20260998898</v>
          </cell>
        </row>
        <row r="4">
          <cell r="A4" t="str">
            <v>ZEVALLOS MENDEZ MARIA FERNANDA</v>
          </cell>
          <cell r="B4">
            <v>10729297483</v>
          </cell>
        </row>
        <row r="5">
          <cell r="A5" t="str">
            <v>ZEPPELIN PRODUCCIONES S.A.C.</v>
          </cell>
          <cell r="B5" t="str">
            <v xml:space="preserve">	2053610200</v>
          </cell>
        </row>
        <row r="6">
          <cell r="A6" t="str">
            <v>ZENG WANG HENG HUI</v>
          </cell>
          <cell r="B6">
            <v>15265564736</v>
          </cell>
        </row>
        <row r="7">
          <cell r="A7" t="str">
            <v>YOVERA SILVA ARACELI</v>
          </cell>
          <cell r="B7">
            <v>10405183523</v>
          </cell>
        </row>
        <row r="8">
          <cell r="A8" t="str">
            <v>YATACO ANGULO JOSÉ</v>
          </cell>
          <cell r="B8">
            <v>43280702</v>
          </cell>
        </row>
        <row r="9">
          <cell r="A9" t="str">
            <v>YAKU TRAVEL S.A.C.</v>
          </cell>
          <cell r="B9">
            <v>20537027674</v>
          </cell>
        </row>
        <row r="10">
          <cell r="A10" t="str">
            <v>WORLD VISION PERU - WV PERU</v>
          </cell>
          <cell r="B10">
            <v>20545515840</v>
          </cell>
        </row>
        <row r="11">
          <cell r="A11" t="str">
            <v>WILDLIFE CONSERVATION SOCIETY (WCS)</v>
          </cell>
          <cell r="B11">
            <v>2050238121</v>
          </cell>
        </row>
        <row r="12">
          <cell r="A12" t="str">
            <v>WHC DEL PERU S.A</v>
          </cell>
          <cell r="B12">
            <v>20513793228</v>
          </cell>
        </row>
        <row r="13">
          <cell r="A13" t="str">
            <v>WE EXPERIENCE S.A.C</v>
          </cell>
          <cell r="B13">
            <v>20603402970</v>
          </cell>
        </row>
        <row r="14">
          <cell r="A14" t="str">
            <v>WALTER RAUL SILVERA SOTELO</v>
          </cell>
          <cell r="B14">
            <v>41261256</v>
          </cell>
        </row>
        <row r="15">
          <cell r="A15" t="str">
            <v>WAIRA SYSTEM SOCIEDAD ANONIMA CERRADA</v>
          </cell>
          <cell r="B15">
            <v>20544031351</v>
          </cell>
        </row>
        <row r="16">
          <cell r="A16" t="str">
            <v>Vysnova Partners, Inc.</v>
          </cell>
          <cell r="B16" t="str">
            <v>1454789389A</v>
          </cell>
        </row>
        <row r="17">
          <cell r="A17" t="str">
            <v>Vysnova Partners, Inc</v>
          </cell>
          <cell r="B17">
            <v>71802559</v>
          </cell>
        </row>
        <row r="18">
          <cell r="A18" t="str">
            <v>VORTEIL TECHNOLOGIE S.A.C.</v>
          </cell>
          <cell r="B18">
            <v>20601188245</v>
          </cell>
        </row>
        <row r="19">
          <cell r="A19" t="str">
            <v>VIZCARRA Y ASOCIADOS SOCIEDAD CIVIL DE RESPONSABILIDAD LIMIT</v>
          </cell>
          <cell r="B19">
            <v>20501895033</v>
          </cell>
        </row>
        <row r="20">
          <cell r="A20" t="str">
            <v>VIVA G Y M S.A.</v>
          </cell>
          <cell r="B20">
            <v>20493040643</v>
          </cell>
        </row>
        <row r="21">
          <cell r="A21" t="str">
            <v>VIVA AIRLINES PERU S.A.C</v>
          </cell>
          <cell r="B21">
            <v>20601237211</v>
          </cell>
        </row>
        <row r="22">
          <cell r="A22" t="str">
            <v>VIRTUS - SOLUCIONES DEL CAPITAL HUMANO S.A.C.</v>
          </cell>
          <cell r="B22">
            <v>20601497299</v>
          </cell>
        </row>
        <row r="23">
          <cell r="A23" t="str">
            <v>VILLA CLUB S.A.</v>
          </cell>
          <cell r="B23">
            <v>20492390098</v>
          </cell>
        </row>
        <row r="24">
          <cell r="A24" t="str">
            <v>VIGO &amp; ASOCIADOS SOCIEDAD CIVIL</v>
          </cell>
          <cell r="B24">
            <v>20122065694</v>
          </cell>
        </row>
        <row r="25">
          <cell r="A25" t="str">
            <v>VIDENZA CONSULTORES S.A.C.</v>
          </cell>
          <cell r="B25">
            <v>20555936801</v>
          </cell>
        </row>
        <row r="26">
          <cell r="A26" t="str">
            <v>VERISURE PERU S.A.C</v>
          </cell>
          <cell r="B26">
            <v>20549068201</v>
          </cell>
        </row>
        <row r="27">
          <cell r="A27" t="str">
            <v>VELARDE ALVAREZ SANCHEZ CESAR AUGUSTO</v>
          </cell>
          <cell r="B27">
            <v>10088739863</v>
          </cell>
        </row>
        <row r="28">
          <cell r="A28" t="str">
            <v>VEGA.COM S.A.C</v>
          </cell>
          <cell r="B28">
            <v>20538078019</v>
          </cell>
        </row>
        <row r="29">
          <cell r="A29" t="str">
            <v>Vauxoo SAC</v>
          </cell>
          <cell r="B29">
            <v>20605373683</v>
          </cell>
        </row>
        <row r="30">
          <cell r="A30" t="str">
            <v>VASS CONSULTORIA DE SISTEMAS PERU S.A.C.</v>
          </cell>
          <cell r="B30">
            <v>20548792887</v>
          </cell>
        </row>
        <row r="31">
          <cell r="A31" t="str">
            <v>VASQUEZ CUBAS WILSON</v>
          </cell>
          <cell r="B31">
            <v>10420941353</v>
          </cell>
        </row>
        <row r="32">
          <cell r="A32" t="str">
            <v>VARI SERVICIOS S.A.C.</v>
          </cell>
          <cell r="B32">
            <v>20603951507</v>
          </cell>
        </row>
        <row r="33">
          <cell r="A33" t="str">
            <v>VARI EXPRESS S.A.C.</v>
          </cell>
          <cell r="B33">
            <v>20603952198</v>
          </cell>
        </row>
        <row r="34">
          <cell r="A34" t="str">
            <v>VARI ALMACENES S.A.C.</v>
          </cell>
          <cell r="B34">
            <v>20566358400</v>
          </cell>
        </row>
        <row r="35">
          <cell r="A35" t="str">
            <v>VALORIZA CONSULTORES S.A.C.</v>
          </cell>
          <cell r="B35">
            <v>20566276349</v>
          </cell>
        </row>
        <row r="36">
          <cell r="A36" t="str">
            <v>VAL PERU INGENIERIA E INVERSIONES S.A.C.</v>
          </cell>
          <cell r="B36">
            <v>20524882575</v>
          </cell>
        </row>
        <row r="37">
          <cell r="A37" t="str">
            <v>V CAPITAL S.A.</v>
          </cell>
          <cell r="B37">
            <v>20109269710</v>
          </cell>
        </row>
        <row r="38">
          <cell r="A38" t="str">
            <v>UNIVERSIDAD PERUANA UNION</v>
          </cell>
          <cell r="B38">
            <v>20138122256</v>
          </cell>
        </row>
        <row r="39">
          <cell r="A39" t="str">
            <v>UNIVERSIDAD PERUANA DE INVESTIGACION Y NEGOCIOS SAC</v>
          </cell>
          <cell r="B39">
            <v>20543974456</v>
          </cell>
        </row>
        <row r="40">
          <cell r="A40" t="str">
            <v>UNIVERSIDAD PERUANA DE CIENCIAS APLICADAS S.A.C.</v>
          </cell>
          <cell r="B40">
            <v>20211614545</v>
          </cell>
        </row>
        <row r="41">
          <cell r="A41" t="str">
            <v>UNIVERSIDAD PERUANA CAYETANO HEREDIA</v>
          </cell>
          <cell r="B41">
            <v>20110768151</v>
          </cell>
        </row>
        <row r="42">
          <cell r="A42" t="str">
            <v>UNIVERSIDAD NACIONAL DE INGENIERIA UNI</v>
          </cell>
          <cell r="B42">
            <v>20169004359</v>
          </cell>
        </row>
        <row r="43">
          <cell r="A43" t="str">
            <v>UNIVERSIDAD ESAN</v>
          </cell>
          <cell r="B43">
            <v>20136507720</v>
          </cell>
        </row>
        <row r="44">
          <cell r="A44" t="str">
            <v>UNIVERSIDAD DEL PACIFICO</v>
          </cell>
          <cell r="B44">
            <v>20109705129</v>
          </cell>
        </row>
        <row r="45">
          <cell r="A45" t="str">
            <v>UNIVERSIDAD DE PIURA</v>
          </cell>
          <cell r="B45">
            <v>20172627421</v>
          </cell>
        </row>
        <row r="46">
          <cell r="A46" t="str">
            <v>UNION GASTRO S.A.C.</v>
          </cell>
          <cell r="B46">
            <v>20600426673</v>
          </cell>
        </row>
        <row r="47">
          <cell r="A47" t="str">
            <v>TÜV RHEINLAND PERU S.A.C.</v>
          </cell>
          <cell r="B47">
            <v>20451575989</v>
          </cell>
        </row>
        <row r="48">
          <cell r="A48" t="str">
            <v>TU MARKET EXPRESS S.A.C.</v>
          </cell>
          <cell r="B48">
            <v>20601876940</v>
          </cell>
        </row>
        <row r="49">
          <cell r="A49" t="str">
            <v>TRITON TRADING SOCIEDAD ANONIMA</v>
          </cell>
          <cell r="B49">
            <v>20535936669</v>
          </cell>
        </row>
        <row r="50">
          <cell r="A50" t="str">
            <v>TRIDENTE PERU S.A.C.</v>
          </cell>
          <cell r="B50">
            <v>20601915155</v>
          </cell>
        </row>
        <row r="51">
          <cell r="A51" t="str">
            <v>TRIBUNAL CONSTITUCIONAL</v>
          </cell>
          <cell r="B51">
            <v>20217267618</v>
          </cell>
        </row>
        <row r="52">
          <cell r="A52" t="str">
            <v>TRANSPORTES EL PINO S.A.C.</v>
          </cell>
          <cell r="B52">
            <v>20502324927</v>
          </cell>
        </row>
        <row r="53">
          <cell r="A53" t="str">
            <v>TRANSPORTES CRUZ DEL SUR S.A.C.</v>
          </cell>
          <cell r="B53">
            <v>20100227461</v>
          </cell>
        </row>
        <row r="54">
          <cell r="A54" t="str">
            <v>TRANS SOLUTIONS SYSTEMS S.A.</v>
          </cell>
          <cell r="B54">
            <v>20347323374</v>
          </cell>
        </row>
        <row r="55">
          <cell r="A55" t="str">
            <v>TOYOTO S.A.C.</v>
          </cell>
          <cell r="B55">
            <v>20544684745</v>
          </cell>
        </row>
        <row r="56">
          <cell r="A56" t="str">
            <v>TOPSALES PERU S.A.C.</v>
          </cell>
          <cell r="B56">
            <v>20552478461</v>
          </cell>
        </row>
        <row r="57">
          <cell r="A57" t="str">
            <v>TOPSA PERU S.A.C.</v>
          </cell>
          <cell r="B57">
            <v>20340546653</v>
          </cell>
        </row>
        <row r="58">
          <cell r="A58" t="str">
            <v>TOP RANK PUBLICIDAD S.A.C.</v>
          </cell>
          <cell r="B58">
            <v>20133877615</v>
          </cell>
        </row>
        <row r="59">
          <cell r="A59" t="str">
            <v>TMI SOLUCIONES S.A.C.</v>
          </cell>
          <cell r="B59">
            <v>20601632854</v>
          </cell>
        </row>
        <row r="60">
          <cell r="A60" t="str">
            <v>TIVIT PERU TERCERIZACION DE PROCESOS, SERVICIOS Y TECNOLOGIA</v>
          </cell>
          <cell r="B60">
            <v>20466590747</v>
          </cell>
        </row>
        <row r="61">
          <cell r="A61" t="str">
            <v>TIRADO GAMARRA JUAN JOSE</v>
          </cell>
          <cell r="B61">
            <v>10078109811</v>
          </cell>
        </row>
        <row r="62">
          <cell r="A62" t="str">
            <v>TINSA SAC</v>
          </cell>
          <cell r="B62">
            <v>20387152327</v>
          </cell>
        </row>
        <row r="63">
          <cell r="A63" t="str">
            <v>TIGERENGINEERING COLOMBIA S.A.S. SUCURSAL DEL PERU</v>
          </cell>
          <cell r="B63">
            <v>20552702795</v>
          </cell>
        </row>
        <row r="64">
          <cell r="A64" t="str">
            <v>TIENDAS TAMBO S.A.C.</v>
          </cell>
          <cell r="B64">
            <v>20563529378</v>
          </cell>
        </row>
        <row r="65">
          <cell r="A65" t="str">
            <v>TIENDAS POR DEPARTAMENTO RIPLEY S.A.</v>
          </cell>
          <cell r="B65">
            <v>20337564373</v>
          </cell>
        </row>
        <row r="66">
          <cell r="A66" t="str">
            <v>TIENDAS ISHOP PERU S.A.C.</v>
          </cell>
          <cell r="B66">
            <v>20600739477</v>
          </cell>
        </row>
        <row r="67">
          <cell r="A67" t="str">
            <v>TIENDAS DEL MEJORAMIENTO DEL HOGAR S.A.</v>
          </cell>
          <cell r="B67">
            <v>20112273922</v>
          </cell>
        </row>
        <row r="68">
          <cell r="A68" t="str">
            <v>TIENDAS ARUMA S.A.C.</v>
          </cell>
          <cell r="B68">
            <v>20600657888</v>
          </cell>
        </row>
        <row r="69">
          <cell r="A69" t="str">
            <v>THORNE CHÁVEZ LUCÍA GABRIELA</v>
          </cell>
          <cell r="B69">
            <v>45120451</v>
          </cell>
        </row>
        <row r="70">
          <cell r="A70" t="str">
            <v>TEXTILES DUKE S.A.C.</v>
          </cell>
          <cell r="B70">
            <v>20563320576</v>
          </cell>
        </row>
        <row r="71">
          <cell r="A71" t="str">
            <v>TEXTIL DEL VALLE S.A.</v>
          </cell>
          <cell r="B71">
            <v>20104498044</v>
          </cell>
        </row>
        <row r="72">
          <cell r="A72" t="str">
            <v>TEOMA GLOBAL S.A.C.</v>
          </cell>
          <cell r="B72">
            <v>20602441467</v>
          </cell>
        </row>
        <row r="73">
          <cell r="A73" t="str">
            <v>TEOMA CORP SOCIEDAD ANONIMA CERRADA - TEOMA CORP S.A.C.</v>
          </cell>
          <cell r="B73">
            <v>20555731150</v>
          </cell>
        </row>
        <row r="74">
          <cell r="A74" t="str">
            <v>TELEMATICA S.A.</v>
          </cell>
          <cell r="B74">
            <v>20101984291</v>
          </cell>
        </row>
        <row r="75">
          <cell r="A75" t="str">
            <v>TELEFONICA LEARNING SERVICES PERU S.A.C.</v>
          </cell>
          <cell r="B75">
            <v>20555165375</v>
          </cell>
        </row>
        <row r="76">
          <cell r="A76" t="str">
            <v>TELECOM &amp; ENERGY S.A.C.</v>
          </cell>
          <cell r="B76">
            <v>20511171319</v>
          </cell>
        </row>
        <row r="77">
          <cell r="A77" t="str">
            <v>TELCONSUR PERU S.A.C.</v>
          </cell>
          <cell r="B77">
            <v>20518863488</v>
          </cell>
        </row>
        <row r="78">
          <cell r="A78" t="str">
            <v>TEKTRONIC E.I.R.L.</v>
          </cell>
          <cell r="B78">
            <v>20509895776</v>
          </cell>
        </row>
        <row r="79">
          <cell r="A79" t="str">
            <v>TECNOLOGIAS MODULARES S.A.C.</v>
          </cell>
          <cell r="B79">
            <v>20601688710</v>
          </cell>
        </row>
        <row r="80">
          <cell r="A80" t="str">
            <v>TECNOLOGIAS DEL CONOCIMIENTO S.A.C.</v>
          </cell>
          <cell r="B80">
            <v>20492581357</v>
          </cell>
        </row>
        <row r="81">
          <cell r="A81" t="str">
            <v>TECNOLOGÍA, DESARROLLO Y SOLUCIONES EMPRESA INDIVIDUAL DE RL</v>
          </cell>
          <cell r="B81">
            <v>20529096195</v>
          </cell>
        </row>
        <row r="82">
          <cell r="A82" t="str">
            <v>TECNOLOGIA XXI S A</v>
          </cell>
          <cell r="B82">
            <v>20159928323</v>
          </cell>
        </row>
        <row r="83">
          <cell r="A83" t="str">
            <v>TECNOLOGIA INFORMATICA TEO SOCIEDAD ANONIMA CERRADA - TECNOL</v>
          </cell>
          <cell r="B83">
            <v>20602500668</v>
          </cell>
        </row>
        <row r="84">
          <cell r="A84" t="str">
            <v>TECNOHARD PERU E.I.R.L.</v>
          </cell>
          <cell r="B84">
            <v>20602110266</v>
          </cell>
        </row>
        <row r="85">
          <cell r="A85" t="str">
            <v>TECNO FAST S.A.C.</v>
          </cell>
          <cell r="B85">
            <v>20417573705</v>
          </cell>
        </row>
        <row r="86">
          <cell r="A86" t="str">
            <v>TECNA PERU S.A.C.</v>
          </cell>
          <cell r="B86">
            <v>20503490391</v>
          </cell>
        </row>
        <row r="87">
          <cell r="A87" t="str">
            <v>TCP SISTEMAS E INGENIERIA PERU S.A.C.</v>
          </cell>
          <cell r="B87">
            <v>20600128745</v>
          </cell>
        </row>
        <row r="88">
          <cell r="A88" t="str">
            <v>TAXIBEAT PERU S.A.</v>
          </cell>
          <cell r="B88">
            <v>20556406881</v>
          </cell>
        </row>
        <row r="89">
          <cell r="A89" t="str">
            <v>TARIS S.A.</v>
          </cell>
          <cell r="B89">
            <v>20503610711</v>
          </cell>
        </row>
        <row r="90">
          <cell r="A90" t="str">
            <v>TALLERES HIDRAULICOS S.A.C.</v>
          </cell>
          <cell r="B90">
            <v>20265633561</v>
          </cell>
        </row>
        <row r="91">
          <cell r="A91" t="str">
            <v xml:space="preserve">TALIA MARIA VALDEZ PRADO </v>
          </cell>
          <cell r="B91">
            <v>41797767</v>
          </cell>
        </row>
        <row r="92">
          <cell r="A92" t="str">
            <v>TAI LOY S.A.</v>
          </cell>
          <cell r="B92">
            <v>20100049181</v>
          </cell>
        </row>
        <row r="93">
          <cell r="A93" t="str">
            <v>TAFISAC-TASACIONES FIESTAS S.A.C. - TAFISAC</v>
          </cell>
          <cell r="B93">
            <v>20559758508</v>
          </cell>
        </row>
        <row r="94">
          <cell r="A94" t="str">
            <v>SYNTHESIA PERU SAC</v>
          </cell>
          <cell r="B94">
            <v>20555104821</v>
          </cell>
        </row>
        <row r="95">
          <cell r="A95" t="str">
            <v>SYNOPSIS S.A.</v>
          </cell>
          <cell r="B95">
            <v>20265913769</v>
          </cell>
        </row>
        <row r="96">
          <cell r="A96" t="str">
            <v>SYNET INGENIERIA &amp; SISTEMAS S R L</v>
          </cell>
          <cell r="B96">
            <v>20206448777</v>
          </cell>
        </row>
        <row r="97">
          <cell r="A97" t="str">
            <v>SYNCHRONIE S.A.C.</v>
          </cell>
          <cell r="B97">
            <v>20513726032</v>
          </cell>
        </row>
        <row r="98">
          <cell r="A98" t="str">
            <v>Sussane Noltenius</v>
          </cell>
          <cell r="B98">
            <v>7875913</v>
          </cell>
        </row>
        <row r="99">
          <cell r="A99" t="str">
            <v>SUSPIRO CAFE S.A.C.</v>
          </cell>
          <cell r="B99">
            <v>20556773280</v>
          </cell>
        </row>
        <row r="100">
          <cell r="A100" t="str">
            <v>SUR FITNESS SAC</v>
          </cell>
          <cell r="B100">
            <v>20511776491</v>
          </cell>
        </row>
        <row r="101">
          <cell r="A101" t="str">
            <v>SUPERTEC S.A.C.</v>
          </cell>
          <cell r="B101">
            <v>20434327611</v>
          </cell>
        </row>
        <row r="102">
          <cell r="A102" t="str">
            <v>SUPERMERCADOS PERUANOS SOCIEDAD ANONIMA 'O ' S.P.S.A.</v>
          </cell>
          <cell r="B102">
            <v>20100070970</v>
          </cell>
        </row>
        <row r="103">
          <cell r="A103" t="str">
            <v>SUPERINTENDENCIA NACIONAL DE ADUANAS Y DE ADMINISTRACION TRI</v>
          </cell>
          <cell r="B103">
            <v>20131312955</v>
          </cell>
        </row>
        <row r="104">
          <cell r="A104" t="str">
            <v>SUPERINT. NAC. DE LOS REGISTROS PUBLICOS</v>
          </cell>
          <cell r="B104">
            <v>20267073580</v>
          </cell>
        </row>
        <row r="105">
          <cell r="A105" t="str">
            <v>SUNSHINE EXPORT S.A.C</v>
          </cell>
          <cell r="B105">
            <v>20329725431</v>
          </cell>
        </row>
        <row r="106">
          <cell r="A106" t="str">
            <v>SUNEDU - SEDE CENTRAL</v>
          </cell>
          <cell r="B106">
            <v>20600044975</v>
          </cell>
        </row>
        <row r="107">
          <cell r="A107" t="str">
            <v>SUMARA HUB LEGAL S.A.C.</v>
          </cell>
          <cell r="B107">
            <v>20603277202</v>
          </cell>
        </row>
        <row r="108">
          <cell r="A108" t="str">
            <v>SUIZA ALERTA S.A.C.</v>
          </cell>
          <cell r="B108" t="str">
            <v xml:space="preserve">	2052329353</v>
          </cell>
        </row>
        <row r="109">
          <cell r="A109" t="str">
            <v>SUGO S.A.C.</v>
          </cell>
          <cell r="B109">
            <v>20601380758</v>
          </cell>
        </row>
        <row r="110">
          <cell r="A110" t="str">
            <v>SUEZ WATER ADVANCED SOLUTIONS PERU S.A.C.</v>
          </cell>
          <cell r="B110">
            <v>20522890171</v>
          </cell>
        </row>
        <row r="111">
          <cell r="A111" t="str">
            <v>STUDIO TEXTURA ARQUITECTOS S.A.C.</v>
          </cell>
          <cell r="B111">
            <v>20516516004</v>
          </cell>
        </row>
        <row r="112">
          <cell r="A112" t="str">
            <v>STRATTON PERU S.A.C</v>
          </cell>
          <cell r="B112">
            <v>20520596233</v>
          </cell>
        </row>
        <row r="113">
          <cell r="A113" t="str">
            <v>STERLING PERU S.A.C.</v>
          </cell>
          <cell r="B113">
            <v>20515190199</v>
          </cell>
        </row>
        <row r="114">
          <cell r="A114" t="str">
            <v>STEELMA SERVICIOS GENERALES E.I.R.L..</v>
          </cell>
          <cell r="B114">
            <v>20604834750</v>
          </cell>
        </row>
        <row r="115">
          <cell r="A115" t="str">
            <v>STARTECH VENTURES S.A.C.</v>
          </cell>
          <cell r="B115">
            <v>20603243766</v>
          </cell>
        </row>
        <row r="116">
          <cell r="A116" t="str">
            <v>SPECIAL BOOK SERVICES S.A.</v>
          </cell>
          <cell r="B116">
            <v>20334403166</v>
          </cell>
        </row>
        <row r="117">
          <cell r="A117" t="str">
            <v>SOYUZ S A</v>
          </cell>
          <cell r="B117">
            <v>20100023203</v>
          </cell>
        </row>
        <row r="118">
          <cell r="A118" t="str">
            <v>SOUTHERN PEAKS MINING PERU S.A.C. - SPM PERU S.A.C.</v>
          </cell>
          <cell r="B118">
            <v>20525019200</v>
          </cell>
        </row>
        <row r="119">
          <cell r="A119" t="str">
            <v>SOUTH ADVISORY S.A.C.</v>
          </cell>
          <cell r="B119">
            <v>20602780091</v>
          </cell>
        </row>
        <row r="120">
          <cell r="A120" t="str">
            <v>SOUND SYSTEM MEZHUILL SAC</v>
          </cell>
          <cell r="B120">
            <v>20601913250</v>
          </cell>
        </row>
        <row r="121">
          <cell r="A121" t="str">
            <v>SOPORTE GERIATRICO MEDICO S.A.C.</v>
          </cell>
          <cell r="B121">
            <v>20603558368</v>
          </cell>
        </row>
        <row r="122">
          <cell r="A122" t="str">
            <v>SONY PERU S.R.L.</v>
          </cell>
          <cell r="B122">
            <v>20372706288</v>
          </cell>
        </row>
        <row r="123">
          <cell r="A123" t="str">
            <v>SONEPAR PERU S.A.C.</v>
          </cell>
          <cell r="B123">
            <v>20111740438</v>
          </cell>
        </row>
        <row r="124">
          <cell r="A124" t="str">
            <v>SOLUPAPER PERU S.A.C.</v>
          </cell>
          <cell r="B124">
            <v>20508610409</v>
          </cell>
        </row>
        <row r="125">
          <cell r="A125" t="str">
            <v>SOLUCIONES LIDISA E.I.R.L.</v>
          </cell>
          <cell r="B125">
            <v>20604122466</v>
          </cell>
        </row>
        <row r="126">
          <cell r="A126" t="str">
            <v>SOLUCIONES INMOBILIARIAS MORADA S.A.C.</v>
          </cell>
          <cell r="B126">
            <v>20553810621</v>
          </cell>
        </row>
        <row r="127">
          <cell r="A127" t="str">
            <v>SOLUCIONES CORICOCHA S.A.C.</v>
          </cell>
          <cell r="B127">
            <v>20604019321</v>
          </cell>
        </row>
        <row r="128">
          <cell r="A128" t="str">
            <v>SOLUCIONES CONTABLES, ADMINISTRATIVAS E INFORMATICAS S.A.C.</v>
          </cell>
          <cell r="B128">
            <v>20100028183</v>
          </cell>
        </row>
        <row r="129">
          <cell r="A129" t="str">
            <v>SOLERA SYSTEMS S.A.C.</v>
          </cell>
          <cell r="B129">
            <v>20508720174</v>
          </cell>
        </row>
        <row r="130">
          <cell r="A130" t="str">
            <v>SOLEMAK S.A.C.</v>
          </cell>
          <cell r="B130">
            <v>20602516831</v>
          </cell>
        </row>
        <row r="131">
          <cell r="A131" t="str">
            <v>SOFTWARE S.A.</v>
          </cell>
          <cell r="B131">
            <v>20100151384</v>
          </cell>
        </row>
        <row r="132">
          <cell r="A132" t="str">
            <v>SOCIEDAD DE BENEFICENCIA DE LIMA METROPOLITANA</v>
          </cell>
          <cell r="B132">
            <v>20135604551</v>
          </cell>
        </row>
        <row r="133">
          <cell r="A133" t="str">
            <v>SOCIEDAD AGRICOLA DROKASA S.A.</v>
          </cell>
          <cell r="B133">
            <v>20325117835</v>
          </cell>
        </row>
        <row r="134">
          <cell r="A134" t="str">
            <v>SMART RISK SOLUTIONS SOCIEDAD ANONIMA CERRADA</v>
          </cell>
          <cell r="B134">
            <v>20604064032</v>
          </cell>
        </row>
        <row r="135">
          <cell r="A135" t="str">
            <v>SMA SERVICIOS MEDICOS AMBULATORIOS S.A..</v>
          </cell>
          <cell r="B135">
            <v>20550793742</v>
          </cell>
        </row>
        <row r="136">
          <cell r="A136" t="str">
            <v>SLI ADUANAS S.A.C.</v>
          </cell>
          <cell r="B136">
            <v>20392990624</v>
          </cell>
        </row>
        <row r="137">
          <cell r="A137" t="str">
            <v>SKY GLOBAL ORION PERU S.A.</v>
          </cell>
          <cell r="B137">
            <v>20600203569</v>
          </cell>
        </row>
        <row r="138">
          <cell r="A138" t="str">
            <v>SKILLS SRL</v>
          </cell>
          <cell r="B138" t="str">
            <v>30-70726739</v>
          </cell>
        </row>
        <row r="139">
          <cell r="A139" t="str">
            <v>SISTEMA DE CLASE MUNDIAL SOCIEDAD ANONIMA CERRADA</v>
          </cell>
          <cell r="B139">
            <v>20548150184</v>
          </cell>
        </row>
        <row r="140">
          <cell r="A140" t="str">
            <v>SIGNIA SOLUCIONES LOGISTICAS S.A.C.</v>
          </cell>
          <cell r="B140">
            <v>20547713045</v>
          </cell>
        </row>
        <row r="141">
          <cell r="A141" t="str">
            <v>SIGDELO S.A.</v>
          </cell>
          <cell r="B141">
            <v>20153045021</v>
          </cell>
        </row>
        <row r="142">
          <cell r="A142" t="str">
            <v>SHIMAYA S.A.C.</v>
          </cell>
          <cell r="B142">
            <v>20600603460</v>
          </cell>
        </row>
        <row r="143">
          <cell r="A143" t="str">
            <v>SHENANDOA S.A.C.</v>
          </cell>
          <cell r="B143">
            <v>20147847727</v>
          </cell>
        </row>
        <row r="144">
          <cell r="A144" t="str">
            <v>SGS DEL PERU S.A.C.</v>
          </cell>
          <cell r="B144">
            <v>20100114349</v>
          </cell>
        </row>
        <row r="145">
          <cell r="A145" t="str">
            <v>SERVICIOS GENERALES JJECEL S.A.C.</v>
          </cell>
          <cell r="B145">
            <v>20602233872</v>
          </cell>
        </row>
        <row r="146">
          <cell r="A146" t="str">
            <v>SERVICIOS COMERCIALES Y TURISTICOS TORRES PAZ S.A.C.</v>
          </cell>
          <cell r="B146">
            <v>20299285252</v>
          </cell>
        </row>
        <row r="147">
          <cell r="A147" t="str">
            <v>SERVICIOS ARIES S.R.L</v>
          </cell>
          <cell r="B147">
            <v>20484002721</v>
          </cell>
        </row>
        <row r="148">
          <cell r="A148" t="str">
            <v>SERVICIO LOGISTICO LAO E.I.R.L.</v>
          </cell>
          <cell r="B148">
            <v>20553613478</v>
          </cell>
        </row>
        <row r="149">
          <cell r="A149" t="str">
            <v>SERVICIO GRAFICO URBANO S R L</v>
          </cell>
          <cell r="B149">
            <v>20101671322</v>
          </cell>
        </row>
        <row r="150">
          <cell r="A150" t="str">
            <v>SERVICENTRO LOS ROSALES S.A.</v>
          </cell>
          <cell r="B150">
            <v>20137926742</v>
          </cell>
        </row>
        <row r="151">
          <cell r="A151" t="str">
            <v>SERVI GRIFOS S A</v>
          </cell>
          <cell r="B151">
            <v>20100167892</v>
          </cell>
        </row>
        <row r="152">
          <cell r="A152" t="str">
            <v>SERVCOMP CARBAY S.A.C.</v>
          </cell>
          <cell r="B152">
            <v>20514108154</v>
          </cell>
        </row>
        <row r="153">
          <cell r="A153" t="str">
            <v>Sergio Tejada Galindo</v>
          </cell>
          <cell r="B153">
            <v>40750540</v>
          </cell>
        </row>
        <row r="154">
          <cell r="A154" t="str">
            <v>SEOCITY S.A.</v>
          </cell>
          <cell r="B154">
            <v>20603324081</v>
          </cell>
        </row>
        <row r="155">
          <cell r="A155" t="str">
            <v>Señor Burns SAC</v>
          </cell>
          <cell r="B155">
            <v>20552440570</v>
          </cell>
        </row>
        <row r="156">
          <cell r="A156" t="str">
            <v>SENTINEL PERÚ S.A.</v>
          </cell>
          <cell r="B156">
            <v>20525138985</v>
          </cell>
        </row>
        <row r="157">
          <cell r="A157" t="str">
            <v>SENDAI S.A.C.</v>
          </cell>
          <cell r="B157">
            <v>20510756411</v>
          </cell>
        </row>
        <row r="158">
          <cell r="A158" t="str">
            <v>SEMINARIUM PERU S.A.</v>
          </cell>
          <cell r="B158">
            <v>20175459902</v>
          </cell>
        </row>
        <row r="159">
          <cell r="A159" t="str">
            <v>SEGURO SOCIAL DE SALUD</v>
          </cell>
          <cell r="B159">
            <v>20131257750</v>
          </cell>
        </row>
        <row r="160">
          <cell r="A160" t="str">
            <v>SEDEL PERU S.A.C.</v>
          </cell>
          <cell r="B160">
            <v>20605153446</v>
          </cell>
        </row>
        <row r="161">
          <cell r="A161" t="str">
            <v xml:space="preserve">SECRETARÍA TÉCNICA DE APOYO A LA COMISIÓN AD HOC CREADA POR </v>
          </cell>
          <cell r="B161">
            <v>20547199066</v>
          </cell>
        </row>
        <row r="162">
          <cell r="A162" t="str">
            <v>SEBASTIAN CARLOS TADEO CORNEJO HAITO</v>
          </cell>
          <cell r="B162">
            <v>43039635</v>
          </cell>
        </row>
        <row r="163">
          <cell r="A163" t="str">
            <v>SCOTIABANK PERU SAA</v>
          </cell>
          <cell r="B163">
            <v>20100043140</v>
          </cell>
        </row>
        <row r="164">
          <cell r="A164" t="str">
            <v>SCHREIBER BUSINESS CENTER SOCIEDAD ANONIMA CERRADA</v>
          </cell>
          <cell r="B164">
            <v>20502162765</v>
          </cell>
        </row>
        <row r="165">
          <cell r="A165" t="str">
            <v>SCHAEFER GUZMAN DEBORAH SUSAN</v>
          </cell>
          <cell r="B165">
            <v>10465965032</v>
          </cell>
        </row>
        <row r="166">
          <cell r="A166" t="str">
            <v>SAYARI PERU SAC</v>
          </cell>
          <cell r="B166">
            <v>20516279541</v>
          </cell>
        </row>
        <row r="167">
          <cell r="A167" t="str">
            <v>SANTOS RAMOS SEGUNDO RAMON</v>
          </cell>
          <cell r="B167">
            <v>10715760164</v>
          </cell>
        </row>
        <row r="168">
          <cell r="A168" t="str">
            <v>SANTOS RAMOS ILDER</v>
          </cell>
          <cell r="B168">
            <v>10481819178</v>
          </cell>
        </row>
        <row r="169">
          <cell r="A169" t="str">
            <v>SANTISTEBAN ESPEJO DE BAUTISTA MERCEDES</v>
          </cell>
          <cell r="B169">
            <v>10082039991</v>
          </cell>
        </row>
        <row r="170">
          <cell r="A170" t="str">
            <v>SANTA ROSA DE QUIVES COUNTRY CLUB</v>
          </cell>
          <cell r="B170">
            <v>20513456493</v>
          </cell>
        </row>
        <row r="171">
          <cell r="A171" t="str">
            <v>SANDRA NANCY NEGRÓN CASTILLO</v>
          </cell>
          <cell r="B171">
            <v>25629314</v>
          </cell>
        </row>
        <row r="172">
          <cell r="A172" t="str">
            <v>SAN AGUSTIN PARACAS S.A.C.</v>
          </cell>
          <cell r="B172">
            <v>20513242850</v>
          </cell>
        </row>
        <row r="173">
          <cell r="A173" t="str">
            <v>SALESLAND INTERNACIONAL S.A.</v>
          </cell>
          <cell r="B173">
            <v>20543323862</v>
          </cell>
        </row>
        <row r="174">
          <cell r="A174" t="str">
            <v>SALES360 S.A.C.</v>
          </cell>
          <cell r="B174">
            <v>20604251584</v>
          </cell>
        </row>
        <row r="175">
          <cell r="A175" t="str">
            <v>SAGA FALABELLA S A</v>
          </cell>
          <cell r="B175">
            <v>20100128056</v>
          </cell>
        </row>
        <row r="176">
          <cell r="A176" t="str">
            <v>SACYR CONSTRUCCION S.A. SUCURSAL DEL PERU</v>
          </cell>
          <cell r="B176">
            <v>20548040320</v>
          </cell>
        </row>
        <row r="177">
          <cell r="A177" t="str">
            <v>SACYR CONSTRUCCION PERU SAC</v>
          </cell>
          <cell r="B177">
            <v>20545286719</v>
          </cell>
        </row>
        <row r="178">
          <cell r="A178" t="str">
            <v>SABORMANIA S.A.C.</v>
          </cell>
          <cell r="B178">
            <v>20510092237</v>
          </cell>
        </row>
        <row r="179">
          <cell r="A179" t="str">
            <v>SABOR DE CASA SAC</v>
          </cell>
          <cell r="B179">
            <v>20506750688</v>
          </cell>
        </row>
        <row r="180">
          <cell r="A180" t="str">
            <v>S.RODRIGUEZ BANDA S.A.C.</v>
          </cell>
          <cell r="B180">
            <v>20504126367</v>
          </cell>
        </row>
        <row r="181">
          <cell r="A181" t="str">
            <v>RVR AGRO E.I.R.L.</v>
          </cell>
          <cell r="B181">
            <v>20535747424</v>
          </cell>
        </row>
        <row r="182">
          <cell r="A182" t="str">
            <v>RUTAS DE LIMA S.A.C.</v>
          </cell>
          <cell r="B182">
            <v>20550372640</v>
          </cell>
        </row>
        <row r="183">
          <cell r="A183" t="str">
            <v>ROSAS CARHUANCHO MIGUEL ANGEL</v>
          </cell>
          <cell r="B183">
            <v>10420290697</v>
          </cell>
        </row>
        <row r="184">
          <cell r="A184" t="str">
            <v>ROSADIO PAREDES MANUEL EDUARDO</v>
          </cell>
          <cell r="B184">
            <v>10092963301</v>
          </cell>
        </row>
        <row r="185">
          <cell r="A185" t="str">
            <v>ROM OUTSOURCING S.A.C.</v>
          </cell>
          <cell r="B185">
            <v>20600108272</v>
          </cell>
        </row>
        <row r="186">
          <cell r="A186" t="str">
            <v>ROJAS ALVARADO DANIEL</v>
          </cell>
          <cell r="B186">
            <v>10716069473</v>
          </cell>
        </row>
        <row r="187">
          <cell r="A187" t="str">
            <v>RODRIGUEZ AURICH ANGELA MARIA VICTORIA</v>
          </cell>
          <cell r="B187">
            <v>10465767818</v>
          </cell>
        </row>
        <row r="188">
          <cell r="A188" t="str">
            <v>RODRIGO ROCA</v>
          </cell>
          <cell r="B188">
            <v>42031704</v>
          </cell>
        </row>
        <row r="189">
          <cell r="A189" t="str">
            <v>RODRIGO BORQUEZ JHEREMY MARYCRUZ</v>
          </cell>
          <cell r="B189">
            <v>10769673755</v>
          </cell>
        </row>
        <row r="190">
          <cell r="A190" t="str">
            <v>ROBERTO RONDON</v>
          </cell>
          <cell r="B190">
            <v>9144234</v>
          </cell>
        </row>
        <row r="191">
          <cell r="A191" t="str">
            <v>ROBERTO CARLOS MONTOYA LEYVA</v>
          </cell>
          <cell r="B191">
            <v>16760806</v>
          </cell>
        </row>
        <row r="192">
          <cell r="A192" t="str">
            <v>RLA SAV PERU S.A.C.</v>
          </cell>
          <cell r="B192">
            <v>20519019834</v>
          </cell>
        </row>
        <row r="193">
          <cell r="A193" t="str">
            <v>RIO PACIFICO S.A.C</v>
          </cell>
          <cell r="B193">
            <v>20509144614</v>
          </cell>
        </row>
        <row r="194">
          <cell r="A194" t="str">
            <v>RIMAC SEGUROS Y REASEGUROS</v>
          </cell>
          <cell r="B194">
            <v>20100041953</v>
          </cell>
        </row>
        <row r="195">
          <cell r="A195" t="str">
            <v>RIKRA S.A.C.</v>
          </cell>
          <cell r="B195">
            <v>20566083117</v>
          </cell>
        </row>
        <row r="196">
          <cell r="A196" t="str">
            <v>RESTAURANT FRANCESCO SRLTDA</v>
          </cell>
          <cell r="B196">
            <v>20253346711</v>
          </cell>
        </row>
        <row r="197">
          <cell r="A197" t="str">
            <v>RESITER PERU S.A.C</v>
          </cell>
          <cell r="B197">
            <v>20537921464</v>
          </cell>
        </row>
        <row r="198">
          <cell r="A198" t="str">
            <v>RESEMIN S.A.</v>
          </cell>
          <cell r="B198">
            <v>20100307902</v>
          </cell>
        </row>
        <row r="199">
          <cell r="A199" t="str">
            <v>REPSOL COMERCIAL SAC</v>
          </cell>
          <cell r="B199">
            <v>20503840121</v>
          </cell>
        </row>
        <row r="200">
          <cell r="A200" t="str">
            <v>REPRESENTACION COSMAR S.A.C.</v>
          </cell>
          <cell r="B200">
            <v>20548874697</v>
          </cell>
        </row>
        <row r="201">
          <cell r="A201" t="str">
            <v>RENTABILIZA E.I.R.L.</v>
          </cell>
          <cell r="B201">
            <v>20601208327</v>
          </cell>
        </row>
        <row r="202">
          <cell r="A202" t="str">
            <v>REDONDOS S.A</v>
          </cell>
          <cell r="B202">
            <v>20221084684</v>
          </cell>
        </row>
        <row r="203">
          <cell r="A203" t="str">
            <v>RED DE SOLUCIONES TECNOLOGICAS PERU SAC</v>
          </cell>
          <cell r="B203">
            <v>20563358549</v>
          </cell>
        </row>
        <row r="204">
          <cell r="A204" t="str">
            <v>RED CIENTIFICA PERUANA</v>
          </cell>
          <cell r="B204">
            <v>20111451592</v>
          </cell>
        </row>
        <row r="205">
          <cell r="A205" t="str">
            <v>REBECA PRODUCCIONES S.A.C.</v>
          </cell>
          <cell r="B205">
            <v>20601263093</v>
          </cell>
        </row>
        <row r="206">
          <cell r="A206" t="str">
            <v>REBALLING AMERICA E.I.R.L</v>
          </cell>
          <cell r="B206">
            <v>20557193147</v>
          </cell>
        </row>
        <row r="207">
          <cell r="A207" t="str">
            <v>REALIPERU S.A.C.</v>
          </cell>
          <cell r="B207">
            <v>20508430681</v>
          </cell>
        </row>
        <row r="208">
          <cell r="A208" t="str">
            <v>RCS CAPITAL HUMANO E.I.R.L.</v>
          </cell>
          <cell r="B208">
            <v>20600454481</v>
          </cell>
        </row>
        <row r="209">
          <cell r="A209" t="str">
            <v>RAPPI S.A.C</v>
          </cell>
          <cell r="B209">
            <v>20602985971</v>
          </cell>
        </row>
        <row r="210">
          <cell r="A210" t="str">
            <v>Ransa Comercial SA</v>
          </cell>
          <cell r="B210">
            <v>20100039207</v>
          </cell>
        </row>
        <row r="211">
          <cell r="A211" t="str">
            <v>RAMIREZ SAAVEDRA ABNER ASAEL</v>
          </cell>
          <cell r="B211">
            <v>10469267241</v>
          </cell>
        </row>
        <row r="212">
          <cell r="A212" t="str">
            <v>R &amp; D BRASAS S.A.C.</v>
          </cell>
          <cell r="B212">
            <v>20602692842</v>
          </cell>
        </row>
        <row r="213">
          <cell r="A213" t="str">
            <v>QUIROZ ARRUNATEGUI KAREEN</v>
          </cell>
          <cell r="B213">
            <v>10408473204</v>
          </cell>
        </row>
        <row r="214">
          <cell r="A214" t="str">
            <v>QUIPUTECH S.A.C.</v>
          </cell>
          <cell r="B214">
            <v>20563647656</v>
          </cell>
        </row>
        <row r="215">
          <cell r="A215" t="str">
            <v>QUANTUM TALENT S.A.C.</v>
          </cell>
          <cell r="B215">
            <v>20601107971</v>
          </cell>
        </row>
        <row r="216">
          <cell r="A216" t="str">
            <v>QUANTUM CONSULTORES S.A.C.</v>
          </cell>
          <cell r="B216">
            <v>20511366161</v>
          </cell>
        </row>
        <row r="217">
          <cell r="A217" t="str">
            <v>QUAL RP S.A.C.</v>
          </cell>
          <cell r="B217">
            <v>20546337937</v>
          </cell>
        </row>
        <row r="218">
          <cell r="A218" t="str">
            <v>Q SYSTEM S.A.C.</v>
          </cell>
          <cell r="B218">
            <v>20508843411</v>
          </cell>
        </row>
        <row r="219">
          <cell r="A219" t="str">
            <v>PVS INVERSIONES S.A.C</v>
          </cell>
          <cell r="B219">
            <v>20491980860</v>
          </cell>
        </row>
        <row r="220">
          <cell r="A220" t="str">
            <v>PUNTOCOM RENT SAC</v>
          </cell>
          <cell r="B220">
            <v>20535850276</v>
          </cell>
        </row>
        <row r="221">
          <cell r="A221" t="str">
            <v>PUBLICIS ASOCIADOS S.A.C.</v>
          </cell>
          <cell r="B221">
            <v>20100335604</v>
          </cell>
        </row>
        <row r="222">
          <cell r="A222" t="str">
            <v>PSS PERU SOCIEDAD ANONIMA CERRADA</v>
          </cell>
          <cell r="B222">
            <v>20523242203</v>
          </cell>
        </row>
        <row r="223">
          <cell r="A223" t="str">
            <v>PROYECTO CUADRADO 03 SAC</v>
          </cell>
          <cell r="B223">
            <v>20603588046</v>
          </cell>
        </row>
        <row r="224">
          <cell r="A224" t="str">
            <v>PROYECTO CUADRADO 01 S.A.C.</v>
          </cell>
          <cell r="B224">
            <v>20601770386</v>
          </cell>
        </row>
        <row r="225">
          <cell r="A225" t="str">
            <v>PROYECTIA SOLUCIONES INTEGRALES SAC</v>
          </cell>
          <cell r="B225">
            <v>20548949611</v>
          </cell>
        </row>
        <row r="226">
          <cell r="A226" t="str">
            <v>PROVIAS DESCENTRALIZADO</v>
          </cell>
          <cell r="B226">
            <v>20380419247</v>
          </cell>
        </row>
        <row r="227">
          <cell r="A227" t="str">
            <v>Prov/Clie sin definir</v>
          </cell>
          <cell r="B227">
            <v>0</v>
          </cell>
        </row>
        <row r="228">
          <cell r="A228" t="str">
            <v>Prov/Clie de Anulación</v>
          </cell>
          <cell r="B228">
            <v>99999999999</v>
          </cell>
        </row>
        <row r="229">
          <cell r="A229" t="str">
            <v>PROTEZIONE S.A.C.</v>
          </cell>
          <cell r="B229">
            <v>20499310189</v>
          </cell>
        </row>
        <row r="230">
          <cell r="A230" t="str">
            <v>PROTECTA S.A. COMPAÑIA DE SEGUROS</v>
          </cell>
          <cell r="B230">
            <v>20517207331</v>
          </cell>
        </row>
        <row r="231">
          <cell r="A231" t="str">
            <v>PROSUB S.A.C.</v>
          </cell>
          <cell r="B231">
            <v>20520801180</v>
          </cell>
        </row>
        <row r="232">
          <cell r="A232" t="str">
            <v>PROSER GROUP S.A.C.</v>
          </cell>
          <cell r="B232">
            <v>20603634510</v>
          </cell>
        </row>
        <row r="233">
          <cell r="A233" t="str">
            <v>PROSEGUR ACTIVA PERU S.A.</v>
          </cell>
          <cell r="B233">
            <v>20517930998</v>
          </cell>
        </row>
        <row r="234">
          <cell r="A234" t="str">
            <v>PROMOTORA INTERAMERICANA DE SERVICIOS SA</v>
          </cell>
          <cell r="B234">
            <v>20125862561</v>
          </cell>
        </row>
        <row r="235">
          <cell r="A235" t="str">
            <v>PROGRAMA NACIONAL DE INVERSIONES EN SALUD - PRONIS</v>
          </cell>
          <cell r="B235">
            <v>20601765226</v>
          </cell>
        </row>
        <row r="236">
          <cell r="A236" t="str">
            <v>PROGRAMA DE LAS NACIONES UNIDAS PARA EL DESARROLLO</v>
          </cell>
          <cell r="B236">
            <v>20507728961</v>
          </cell>
        </row>
        <row r="237">
          <cell r="A237" t="str">
            <v>PROGRAMA DE GOBIERNO REGIONAL DE LIMA METROPOLITANA</v>
          </cell>
          <cell r="B237">
            <v>20518396332</v>
          </cell>
        </row>
        <row r="238">
          <cell r="A238" t="str">
            <v xml:space="preserve">PRODUCTOS Y SERVICIOS JAP EIRL </v>
          </cell>
          <cell r="B238">
            <v>20602572251</v>
          </cell>
        </row>
        <row r="239">
          <cell r="A239" t="str">
            <v>PROCAPITALES</v>
          </cell>
          <cell r="B239">
            <v>20502587189</v>
          </cell>
        </row>
        <row r="240">
          <cell r="A240" t="str">
            <v>PROALIMENTOS LIBER S.A.S. SUCURSAL PERU</v>
          </cell>
          <cell r="B240">
            <v>20563586410</v>
          </cell>
        </row>
        <row r="241">
          <cell r="A241" t="str">
            <v>PROACCION EMPRESARIAL S.A.C.</v>
          </cell>
          <cell r="B241">
            <v>20518220218</v>
          </cell>
        </row>
        <row r="242">
          <cell r="A242" t="str">
            <v>PRIVAT &amp; ASOCIADOS SOCIEDAD CIVIL DE RESPONSABILIDAD LIMITAD</v>
          </cell>
          <cell r="B242">
            <v>20604531129</v>
          </cell>
        </row>
        <row r="243">
          <cell r="A243" t="str">
            <v>PRIMA AFP S.A.</v>
          </cell>
          <cell r="B243">
            <v>20510398158</v>
          </cell>
        </row>
        <row r="244">
          <cell r="A244" t="str">
            <v>PREVECON S.A.C</v>
          </cell>
          <cell r="B244">
            <v>20537539900</v>
          </cell>
        </row>
        <row r="245">
          <cell r="A245" t="str">
            <v>PRESCRIPTION DATA DEL PERU S.A.C.</v>
          </cell>
          <cell r="B245">
            <v>20256920124</v>
          </cell>
        </row>
        <row r="246">
          <cell r="A246" t="str">
            <v>PRESCON S.A.C</v>
          </cell>
          <cell r="B246">
            <v>20549421688</v>
          </cell>
        </row>
        <row r="247">
          <cell r="A247" t="str">
            <v>PREMIUM DATA S.A.C</v>
          </cell>
          <cell r="B247">
            <v>20503632528</v>
          </cell>
        </row>
        <row r="248">
          <cell r="A248" t="str">
            <v>POS SOLUTIONS S.A.C.</v>
          </cell>
          <cell r="B248">
            <v>20509793931</v>
          </cell>
        </row>
        <row r="249">
          <cell r="A249" t="str">
            <v>PORTATIL SYSTEM S.A.C.</v>
          </cell>
          <cell r="B249">
            <v>20563002876</v>
          </cell>
        </row>
        <row r="250">
          <cell r="A250" t="str">
            <v xml:space="preserve">PORCHET NICOLAS FRANCOIS </v>
          </cell>
          <cell r="B250" t="str">
            <v>X4356241</v>
          </cell>
        </row>
        <row r="251">
          <cell r="A251" t="str">
            <v>POPULAR S.A. SOCIEDAD ADMINISTRADORA DE FONDOS DE INVERSION-</v>
          </cell>
          <cell r="B251">
            <v>20512726411</v>
          </cell>
        </row>
        <row r="252">
          <cell r="A252" t="str">
            <v>PONTIFICIA UNIVERSIDAD CATOLICA DEL PERU</v>
          </cell>
          <cell r="B252">
            <v>20155945860</v>
          </cell>
        </row>
        <row r="253">
          <cell r="A253" t="str">
            <v>POMPANO INVESTMENTS S.A.C.</v>
          </cell>
          <cell r="B253">
            <v>20505918674</v>
          </cell>
        </row>
        <row r="254">
          <cell r="A254" t="str">
            <v>PLUS PROYECTOS CORPORATIVOS S.A.C.</v>
          </cell>
          <cell r="B254">
            <v>20600066677</v>
          </cell>
        </row>
        <row r="255">
          <cell r="A255" t="str">
            <v>PLANIFICA S.A.C.</v>
          </cell>
          <cell r="B255">
            <v>20602505627</v>
          </cell>
        </row>
        <row r="256">
          <cell r="A256" t="str">
            <v>PIXED SOCIEDAD ANÓNIMA CERRADA - PIXED S.A.C.</v>
          </cell>
          <cell r="B256">
            <v>20600916182</v>
          </cell>
        </row>
        <row r="257">
          <cell r="A257" t="str">
            <v>PILCAP DESARROLLO INMOBILIARIO SOCIEDAD ANONIMA CERRADA|</v>
          </cell>
          <cell r="B257">
            <v>20603156863</v>
          </cell>
        </row>
        <row r="258">
          <cell r="A258" t="str">
            <v>PIAF PRODUCCIONES S.A.C</v>
          </cell>
          <cell r="B258">
            <v>20554716068</v>
          </cell>
        </row>
        <row r="259">
          <cell r="A259" t="str">
            <v>PHOENIX TOWER INTERNATIONAL PERU S.A.C.</v>
          </cell>
          <cell r="B259">
            <v>20600726456</v>
          </cell>
        </row>
        <row r="260">
          <cell r="A260" t="str">
            <v>PETROSUR S.A.C.</v>
          </cell>
          <cell r="B260">
            <v>20291490388</v>
          </cell>
        </row>
        <row r="261">
          <cell r="A261" t="str">
            <v>PETROCENTRO YULIA S.A.C.</v>
          </cell>
          <cell r="B261">
            <v>20508196475</v>
          </cell>
        </row>
        <row r="262">
          <cell r="A262" t="str">
            <v>PESQUERA DIAMANTE S.A.</v>
          </cell>
          <cell r="B262">
            <v>20159473148</v>
          </cell>
        </row>
        <row r="263">
          <cell r="A263" t="str">
            <v>PERUFARMA S A</v>
          </cell>
          <cell r="B263">
            <v>20100052050</v>
          </cell>
        </row>
        <row r="264">
          <cell r="A264" t="str">
            <v>PERUANA DE ESTACIONES DE SERVICIOS S.A.C</v>
          </cell>
          <cell r="B264">
            <v>20330033313</v>
          </cell>
        </row>
        <row r="265">
          <cell r="A265" t="str">
            <v>PEREZ CHAVEZ MARIA DEL SOCORRO</v>
          </cell>
          <cell r="B265">
            <v>10093784966</v>
          </cell>
        </row>
        <row r="266">
          <cell r="A266" t="str">
            <v>PC POINT E.I.R.L.</v>
          </cell>
          <cell r="B266">
            <v>20544368746</v>
          </cell>
        </row>
        <row r="267">
          <cell r="A267" t="str">
            <v>PAZ CENTENARIO S.A.</v>
          </cell>
          <cell r="B267">
            <v>20518023579</v>
          </cell>
        </row>
        <row r="268">
          <cell r="A268" t="str">
            <v>PAULO CESAR GARAY PORRAS</v>
          </cell>
          <cell r="B268">
            <v>6799448</v>
          </cell>
        </row>
        <row r="269">
          <cell r="A269" t="str">
            <v>PASTIPAN SOCIEDAD ANONIMA CERRADA</v>
          </cell>
          <cell r="B269">
            <v>20469653707</v>
          </cell>
        </row>
        <row r="270">
          <cell r="A270" t="str">
            <v>PASQUEL CHARE ZENAIDA ERICK</v>
          </cell>
          <cell r="B270">
            <v>10093681466</v>
          </cell>
        </row>
        <row r="271">
          <cell r="A271" t="str">
            <v>PARQUI LIMA SABINA RUTT</v>
          </cell>
          <cell r="B271">
            <v>10296047428</v>
          </cell>
        </row>
        <row r="272">
          <cell r="A272" t="str">
            <v>PARQUEOS UNIDOS S.A.C.</v>
          </cell>
          <cell r="B272">
            <v>20548788774</v>
          </cell>
        </row>
        <row r="273">
          <cell r="A273" t="str">
            <v>PARODI FERIA FRANCIS</v>
          </cell>
          <cell r="B273">
            <v>41008180</v>
          </cell>
        </row>
        <row r="274">
          <cell r="A274" t="str">
            <v>PARAGON INTERNACIONAL SOCIEDAD ANONIMA CERRADA</v>
          </cell>
          <cell r="B274">
            <v>20515173936</v>
          </cell>
        </row>
        <row r="275">
          <cell r="A275" t="str">
            <v>PAPACHOS RESTAURANTES S.A.C.</v>
          </cell>
          <cell r="B275">
            <v>20544622804</v>
          </cell>
        </row>
        <row r="276">
          <cell r="A276" t="str">
            <v>PANORAMA SERVICES S A</v>
          </cell>
          <cell r="B276">
            <v>20100976499</v>
          </cell>
        </row>
        <row r="277">
          <cell r="A277" t="str">
            <v>PANORAMA DISTRIBUIDORES S.A.</v>
          </cell>
          <cell r="B277">
            <v>20330676826</v>
          </cell>
        </row>
        <row r="278">
          <cell r="A278" t="str">
            <v>PANACEA CONSULTORES S.A.</v>
          </cell>
          <cell r="B278">
            <v>20521231271</v>
          </cell>
        </row>
        <row r="279">
          <cell r="A279" t="str">
            <v>Pamela Sanchez</v>
          </cell>
          <cell r="B279">
            <v>9537851</v>
          </cell>
        </row>
        <row r="280">
          <cell r="A280" t="str">
            <v>PAINO SCARPATI JOSE ALFREDO</v>
          </cell>
          <cell r="B280">
            <v>10082420822</v>
          </cell>
        </row>
        <row r="281">
          <cell r="A281" t="str">
            <v>PAGOS DIGITALES PERUANOS S.A</v>
          </cell>
          <cell r="B281">
            <v>20600536037</v>
          </cell>
        </row>
        <row r="282">
          <cell r="A282" t="str">
            <v>PACIFICO COMPAÑIA DE SEGUROS Y REASEGUROS SA</v>
          </cell>
          <cell r="B282">
            <v>20332970411</v>
          </cell>
        </row>
        <row r="283">
          <cell r="A283" t="str">
            <v>OYOLA SALAZAR ROGELIO</v>
          </cell>
          <cell r="B283">
            <v>10100187570</v>
          </cell>
        </row>
        <row r="284">
          <cell r="A284" t="str">
            <v>OTROSI SOCIEDAD ANONIMA CERRADA</v>
          </cell>
          <cell r="B284">
            <v>20392750151</v>
          </cell>
        </row>
        <row r="285">
          <cell r="A285" t="str">
            <v>OSSOSI S.A.C.</v>
          </cell>
          <cell r="B285">
            <v>20600968948</v>
          </cell>
        </row>
        <row r="286">
          <cell r="A286" t="str">
            <v>OSCAR ANTEZANA MALPARTIDA</v>
          </cell>
          <cell r="B286">
            <v>1004093</v>
          </cell>
        </row>
        <row r="287">
          <cell r="A287" t="str">
            <v>ORUE CORPORATION TORRECHAYOC SRL</v>
          </cell>
          <cell r="B287">
            <v>20600188802</v>
          </cell>
        </row>
        <row r="288">
          <cell r="A288" t="str">
            <v>ORPAVAL S.A.C.</v>
          </cell>
          <cell r="B288">
            <v>20544135211</v>
          </cell>
        </row>
        <row r="289">
          <cell r="A289" t="str">
            <v>ORIHUELA VALLADARES WILLIAMS RODOLFO</v>
          </cell>
          <cell r="B289">
            <v>10076264495</v>
          </cell>
        </row>
        <row r="290">
          <cell r="A290" t="str">
            <v>ORE HURTADO YURI ISMAEL</v>
          </cell>
          <cell r="B290">
            <v>10420417671</v>
          </cell>
        </row>
        <row r="291">
          <cell r="A291" t="str">
            <v>OPERADOR NACIONAL DE HOTELES DEL PERU S.A.C.</v>
          </cell>
          <cell r="B291">
            <v>20600873521</v>
          </cell>
        </row>
        <row r="292">
          <cell r="A292" t="str">
            <v>OPENFIT S.A.C.</v>
          </cell>
          <cell r="B292">
            <v>20537545543</v>
          </cell>
        </row>
        <row r="293">
          <cell r="A293" t="str">
            <v>OPEN TECNOLOGIES SOCIEDAD ANONIMA CERRADA</v>
          </cell>
          <cell r="B293">
            <v>20492493491</v>
          </cell>
        </row>
        <row r="294">
          <cell r="A294" t="str">
            <v>ONCOINVESTIGATIONS S.R.L.</v>
          </cell>
          <cell r="B294">
            <v>20521757630</v>
          </cell>
        </row>
        <row r="295">
          <cell r="A295" t="str">
            <v>OMNISYS TECHNOLOGIES S.A.C.</v>
          </cell>
          <cell r="B295">
            <v>20604268576</v>
          </cell>
        </row>
        <row r="296">
          <cell r="A296" t="str">
            <v>OMNIA MEDICA SOCIEDAD ANONIMA CERRADA</v>
          </cell>
          <cell r="B296">
            <v>20100349061</v>
          </cell>
        </row>
        <row r="297">
          <cell r="A297" t="str">
            <v>Omar Sifuentes Horna</v>
          </cell>
          <cell r="B297">
            <v>72725543</v>
          </cell>
        </row>
        <row r="298">
          <cell r="A298" t="str">
            <v>OLVA COURIER S.A.C</v>
          </cell>
          <cell r="B298">
            <v>20100686814</v>
          </cell>
        </row>
        <row r="299">
          <cell r="A299" t="str">
            <v>OLO DEL PERU SAC</v>
          </cell>
          <cell r="B299">
            <v>20524476828</v>
          </cell>
        </row>
        <row r="300">
          <cell r="A300" t="str">
            <v>OJO DERECHO FOTOGRAFIA MULTIMEDIA E.I.R.L.</v>
          </cell>
          <cell r="B300">
            <v>20192967172</v>
          </cell>
        </row>
        <row r="301">
          <cell r="A301" t="str">
            <v>OFICINA DE LAS NACIONES UNIDAS DE SERVICIOS PARA PROYECTOS -</v>
          </cell>
          <cell r="B301">
            <v>20507776931</v>
          </cell>
        </row>
        <row r="302">
          <cell r="A302" t="str">
            <v>OFFICE OF THE PHILIPPINE PRESIDENT</v>
          </cell>
          <cell r="B302" t="str">
            <v>49025748-9</v>
          </cell>
        </row>
        <row r="303">
          <cell r="A303" t="str">
            <v>ODEBRECHT PERU INGENIERIA Y CONSTRUCCION S.A.C.</v>
          </cell>
          <cell r="B303">
            <v>20166012687</v>
          </cell>
        </row>
        <row r="304">
          <cell r="A304" t="str">
            <v>NOVASYS S.A.C.</v>
          </cell>
          <cell r="B304">
            <v>20512134166</v>
          </cell>
        </row>
        <row r="305">
          <cell r="A305" t="str">
            <v>NOVA-INDUSTRIAL TOOLS S.A.C</v>
          </cell>
          <cell r="B305">
            <v>20502365879</v>
          </cell>
        </row>
        <row r="306">
          <cell r="A306" t="str">
            <v>NOVA VISION S.A.C.</v>
          </cell>
          <cell r="B306">
            <v>20505228732</v>
          </cell>
        </row>
        <row r="307">
          <cell r="A307" t="str">
            <v>NOOVI S.A.C.</v>
          </cell>
          <cell r="B307">
            <v>20557377035</v>
          </cell>
        </row>
        <row r="308">
          <cell r="A308" t="str">
            <v xml:space="preserve">NONCASH S.A.C.	</v>
          </cell>
          <cell r="B308">
            <v>20602711626</v>
          </cell>
        </row>
        <row r="309">
          <cell r="A309" t="str">
            <v>NOMENA ARQUITECTOS S.A.C.</v>
          </cell>
          <cell r="B309">
            <v>20545132088</v>
          </cell>
        </row>
        <row r="310">
          <cell r="A310" t="str">
            <v>NIEVA CUYUBAMBA PATRICIA LUZ</v>
          </cell>
          <cell r="B310">
            <v>10420989828</v>
          </cell>
        </row>
        <row r="311">
          <cell r="A311" t="str">
            <v>NICOLAS MILLA DIAZ</v>
          </cell>
          <cell r="B311">
            <v>73476177</v>
          </cell>
        </row>
        <row r="312">
          <cell r="A312" t="str">
            <v>NFC OPERATOR S.A.C.</v>
          </cell>
          <cell r="B312">
            <v>20555229012</v>
          </cell>
        </row>
        <row r="313">
          <cell r="A313" t="str">
            <v>NEXOS TURISMO S.A.C.</v>
          </cell>
          <cell r="B313">
            <v>20154723243</v>
          </cell>
        </row>
        <row r="314">
          <cell r="A314" t="str">
            <v>NEW HORIZONS PERU S.A</v>
          </cell>
          <cell r="B314">
            <v>20306532201</v>
          </cell>
        </row>
        <row r="315">
          <cell r="A315" t="str">
            <v>NETCORPERU S.A.C.</v>
          </cell>
          <cell r="B315">
            <v>20504201326</v>
          </cell>
        </row>
        <row r="316">
          <cell r="A316" t="str">
            <v>NETCALL PERU SAC</v>
          </cell>
          <cell r="B316">
            <v>20466483584</v>
          </cell>
        </row>
        <row r="317">
          <cell r="A317" t="str">
            <v>NEGOCIACIONES PEPITO</v>
          </cell>
          <cell r="B317">
            <v>20543923622</v>
          </cell>
        </row>
        <row r="318">
          <cell r="A318" t="str">
            <v>NEGOCIACION KIO' SOCIEDAD ANONIMA CERRADA</v>
          </cell>
          <cell r="B318">
            <v>20512081372</v>
          </cell>
        </row>
        <row r="319">
          <cell r="A319" t="str">
            <v>NAZCA BRANDS S.A.C.</v>
          </cell>
          <cell r="B319">
            <v>20478094443</v>
          </cell>
        </row>
        <row r="320">
          <cell r="A320" t="str">
            <v>NAVE GRUPO HOSPITALARIO S.A.C.</v>
          </cell>
          <cell r="B320">
            <v>20556736082</v>
          </cell>
        </row>
        <row r="321">
          <cell r="A321" t="str">
            <v>NARCISO S.A.C.</v>
          </cell>
          <cell r="B321">
            <v>20554955054</v>
          </cell>
        </row>
        <row r="322">
          <cell r="A322" t="str">
            <v>MULTIPLICA PERU S.A.C.</v>
          </cell>
          <cell r="B322">
            <v>20550601185</v>
          </cell>
        </row>
        <row r="323">
          <cell r="A323" t="str">
            <v>MULTIMPORT S.R.L.</v>
          </cell>
          <cell r="B323">
            <v>20266228326</v>
          </cell>
        </row>
        <row r="324">
          <cell r="A324" t="str">
            <v>MULTICOSAS TIENDAS DEL PERU S.A.C</v>
          </cell>
          <cell r="B324">
            <v>20513229080</v>
          </cell>
        </row>
        <row r="325">
          <cell r="A325" t="str">
            <v>MULTICOPY SERVICIOS GENERALES S.A.C</v>
          </cell>
          <cell r="B325">
            <v>20523660625</v>
          </cell>
        </row>
        <row r="326">
          <cell r="A326" t="str">
            <v>MULTI SPORT RACING S.A.C.</v>
          </cell>
          <cell r="B326">
            <v>20601719607</v>
          </cell>
        </row>
        <row r="327">
          <cell r="A327" t="str">
            <v>MUEBLES LEOMAR E.I.R.L.</v>
          </cell>
          <cell r="B327">
            <v>20566077656</v>
          </cell>
        </row>
        <row r="328">
          <cell r="A328" t="str">
            <v>MUCHA CHITA S.A.C.</v>
          </cell>
          <cell r="B328">
            <v>20604426627</v>
          </cell>
        </row>
        <row r="329">
          <cell r="A329" t="str">
            <v>MSM GENERACION DE DEMANDA S.A.C.</v>
          </cell>
          <cell r="B329">
            <v>20603316119</v>
          </cell>
        </row>
        <row r="330">
          <cell r="A330" t="str">
            <v>MOZDO S.A.C</v>
          </cell>
          <cell r="B330">
            <v>20544696328</v>
          </cell>
        </row>
        <row r="331">
          <cell r="A331" t="str">
            <v>MORGANA CAFE S.A.C.</v>
          </cell>
          <cell r="B331">
            <v>20521202689</v>
          </cell>
        </row>
        <row r="332">
          <cell r="A332" t="str">
            <v>MORENO QUIROZ ROOSWELTH YHONY</v>
          </cell>
          <cell r="B332">
            <v>10231655871</v>
          </cell>
        </row>
        <row r="333">
          <cell r="A333" t="str">
            <v>MOREANO  QUISPE SILVIA ASUNCION</v>
          </cell>
          <cell r="B333">
            <v>9441561</v>
          </cell>
        </row>
        <row r="334">
          <cell r="A334" t="str">
            <v>MORAYMA S.A.C.</v>
          </cell>
          <cell r="B334">
            <v>20604703621</v>
          </cell>
        </row>
        <row r="335">
          <cell r="A335" t="str">
            <v>MORA HUAMANI MIRIAM MARLENE</v>
          </cell>
          <cell r="B335">
            <v>10088407321</v>
          </cell>
        </row>
        <row r="336">
          <cell r="A336" t="str">
            <v>MORA HUAMANI JACQUELINE ANGELA</v>
          </cell>
          <cell r="B336">
            <v>10088249475</v>
          </cell>
        </row>
        <row r="337">
          <cell r="A337" t="str">
            <v>MOORE STEPHENS TAX &amp; LEGAL S.A.</v>
          </cell>
          <cell r="B337">
            <v>20393011727</v>
          </cell>
        </row>
        <row r="338">
          <cell r="A338" t="str">
            <v>MOORE PERU ADVISORS SOCIEDAD ANONIMA</v>
          </cell>
          <cell r="B338">
            <v>20604625697</v>
          </cell>
        </row>
        <row r="339">
          <cell r="A339" t="str">
            <v>MONTEFIT S.A.C.</v>
          </cell>
          <cell r="B339">
            <v>20537545209</v>
          </cell>
        </row>
        <row r="340">
          <cell r="A340" t="str">
            <v>MONTALTO LEON ASOCIADOS SOCIEDAD CIVIL</v>
          </cell>
          <cell r="B340">
            <v>20562813391</v>
          </cell>
        </row>
        <row r="341">
          <cell r="A341" t="str">
            <v>MOK PERU S.A.C.</v>
          </cell>
          <cell r="B341">
            <v>20555299061</v>
          </cell>
        </row>
        <row r="342">
          <cell r="A342" t="str">
            <v>MODULAR MINING SYSTEMS SOC.COM.RESPONS. LTDA</v>
          </cell>
          <cell r="B342">
            <v>20504389708</v>
          </cell>
        </row>
        <row r="343">
          <cell r="A343" t="str">
            <v>MODO BETA S.A.C.</v>
          </cell>
          <cell r="B343">
            <v>20600108639</v>
          </cell>
        </row>
        <row r="344">
          <cell r="A344" t="str">
            <v>MJ SYNERGIES S.A.C.</v>
          </cell>
          <cell r="B344">
            <v>20556220949</v>
          </cell>
        </row>
        <row r="345">
          <cell r="A345" t="str">
            <v>MITSUI AUTOMOTRIZ S A</v>
          </cell>
          <cell r="B345">
            <v>20256211310</v>
          </cell>
        </row>
        <row r="346">
          <cell r="A346" t="str">
            <v>MIRANDA LAURA YUNDER</v>
          </cell>
          <cell r="B346">
            <v>10475024601</v>
          </cell>
        </row>
        <row r="347">
          <cell r="A347" t="str">
            <v>MIRANDA CONSTRUCTORES S.A.</v>
          </cell>
          <cell r="B347">
            <v>20392504894</v>
          </cell>
        </row>
        <row r="348">
          <cell r="A348" t="str">
            <v>MIRAFLORES PALACE S.A.C.</v>
          </cell>
          <cell r="B348">
            <v>20601647347</v>
          </cell>
        </row>
        <row r="349">
          <cell r="A349" t="str">
            <v>MIRA MAR FITNESS S.A.C.</v>
          </cell>
          <cell r="B349">
            <v>20511537232</v>
          </cell>
        </row>
        <row r="350">
          <cell r="A350" t="str">
            <v>MINISTERIO DE LA MUJER Y POBLACIONES VULNERABLES</v>
          </cell>
          <cell r="B350" t="str">
            <v xml:space="preserve">	2033695152</v>
          </cell>
        </row>
        <row r="351">
          <cell r="A351" t="str">
            <v>MINESIGHT APPLICATIONS PERU S.A.C.</v>
          </cell>
          <cell r="B351">
            <v>20422143701</v>
          </cell>
        </row>
        <row r="352">
          <cell r="A352" t="str">
            <v>MINAS Y CONCENTRADORAS S A</v>
          </cell>
          <cell r="B352">
            <v>20101974813</v>
          </cell>
        </row>
        <row r="353">
          <cell r="A353" t="str">
            <v>MIFARMA S.A.C.</v>
          </cell>
          <cell r="B353">
            <v>20512002090</v>
          </cell>
        </row>
        <row r="354">
          <cell r="A354" t="str">
            <v>MICROTECK DATA S.R.LTDA.</v>
          </cell>
          <cell r="B354">
            <v>20343488719</v>
          </cell>
        </row>
        <row r="355">
          <cell r="A355" t="str">
            <v>MICHAEL PAGE INTERNATIONAL PERU S.R.L.</v>
          </cell>
          <cell r="B355">
            <v>20557108646</v>
          </cell>
        </row>
        <row r="356">
          <cell r="A356" t="str">
            <v>MFDR CONSULTING &amp; GENERAL SERVICES S.A.C.</v>
          </cell>
          <cell r="B356" t="str">
            <v xml:space="preserve">	2055407983</v>
          </cell>
        </row>
        <row r="357">
          <cell r="A357" t="str">
            <v>METROPOLI CONTRATISTAS INMOBILIARIOS S.A.C.</v>
          </cell>
          <cell r="B357">
            <v>20477781315</v>
          </cell>
        </row>
        <row r="358">
          <cell r="A358" t="str">
            <v>METRAMARK S.A.C.</v>
          </cell>
          <cell r="B358">
            <v>20504795790</v>
          </cell>
        </row>
        <row r="359">
          <cell r="A359" t="str">
            <v>MERINO S.A.C.</v>
          </cell>
          <cell r="B359">
            <v>20433591853</v>
          </cell>
        </row>
        <row r="360">
          <cell r="A360" t="str">
            <v xml:space="preserve">MERCADO ELECTRONICO SAC </v>
          </cell>
          <cell r="B360">
            <v>20386186872</v>
          </cell>
        </row>
        <row r="361">
          <cell r="A361" t="str">
            <v>MERA PEREZ SANTOS TELMER</v>
          </cell>
          <cell r="B361">
            <v>10088539503</v>
          </cell>
        </row>
        <row r="362">
          <cell r="A362" t="str">
            <v>MENORCA INVERSIONES S.A.C.</v>
          </cell>
          <cell r="B362">
            <v>20173223626</v>
          </cell>
        </row>
        <row r="363">
          <cell r="A363" t="str">
            <v>MEMORY KINGS PERU S.A.C.</v>
          </cell>
          <cell r="B363">
            <v>20506717044</v>
          </cell>
        </row>
        <row r="364">
          <cell r="A364" t="str">
            <v>MEJ INMOBILIARIA S.A.C.</v>
          </cell>
          <cell r="B364">
            <v>20602151655</v>
          </cell>
        </row>
        <row r="365">
          <cell r="A365" t="str">
            <v>MEGASHOW S.A.</v>
          </cell>
          <cell r="B365">
            <v>20431754593</v>
          </cell>
        </row>
        <row r="366">
          <cell r="A366" t="str">
            <v>MEDIOS MILENIUM PERU S.A.C</v>
          </cell>
          <cell r="B366">
            <v>20537253097</v>
          </cell>
        </row>
        <row r="367">
          <cell r="A367" t="str">
            <v>MEDICO DENTAL TAYLOC S.A.C.</v>
          </cell>
          <cell r="B367">
            <v>20544055888</v>
          </cell>
        </row>
        <row r="368">
          <cell r="A368" t="str">
            <v>MEDICIONES DE ENERGIA S.A.C.</v>
          </cell>
          <cell r="B368">
            <v>20274129809</v>
          </cell>
        </row>
        <row r="369">
          <cell r="A369" t="str">
            <v>MEDCONS GERENCIA DE PROYECTOS S.A.C.</v>
          </cell>
          <cell r="B369">
            <v>20553066132</v>
          </cell>
        </row>
        <row r="370">
          <cell r="A370" t="str">
            <v>MCM SOLUTIONS S.R.L</v>
          </cell>
          <cell r="B370">
            <v>20520536761</v>
          </cell>
        </row>
        <row r="371">
          <cell r="A371" t="str">
            <v>MAZZI ESTREMADOYRO PIERO VITTORIO</v>
          </cell>
          <cell r="B371">
            <v>10093353787</v>
          </cell>
        </row>
        <row r="372">
          <cell r="A372" t="str">
            <v>MAYRA FRANCO GALLEGOS</v>
          </cell>
          <cell r="B372">
            <v>43434471</v>
          </cell>
        </row>
        <row r="373">
          <cell r="A373" t="str">
            <v>MAYORISTA DE PARTES Y OPCIONES S.A.C.</v>
          </cell>
          <cell r="B373">
            <v>20508138351</v>
          </cell>
        </row>
        <row r="374">
          <cell r="A374" t="str">
            <v>MAYO PUBLICIDAD S.A</v>
          </cell>
          <cell r="B374">
            <v>20258197993</v>
          </cell>
        </row>
        <row r="375">
          <cell r="A375" t="str">
            <v>Maximiliano González Zimmermann</v>
          </cell>
          <cell r="B375" t="str">
            <v>C4FNNHGF5</v>
          </cell>
        </row>
        <row r="376">
          <cell r="A376" t="str">
            <v>MAXIMA INTERNACIONAL S.A.</v>
          </cell>
          <cell r="B376">
            <v>20127745910</v>
          </cell>
        </row>
        <row r="377">
          <cell r="A377" t="str">
            <v>MAXIEFECTIVO PERÚ SAC</v>
          </cell>
          <cell r="B377">
            <v>20477822364</v>
          </cell>
        </row>
        <row r="378">
          <cell r="A378" t="str">
            <v>Max Alfredo Garcia Montenegro</v>
          </cell>
          <cell r="B378">
            <v>10088870439</v>
          </cell>
        </row>
        <row r="379">
          <cell r="A379" t="str">
            <v>MASTERCOL S.A.</v>
          </cell>
          <cell r="B379">
            <v>20512217533</v>
          </cell>
        </row>
        <row r="380">
          <cell r="A380" t="str">
            <v>MASSEUR UGARRIZA ANAMARIA</v>
          </cell>
          <cell r="B380">
            <v>10264810</v>
          </cell>
        </row>
        <row r="381">
          <cell r="A381" t="str">
            <v>MARNELLO RISTORANTES. S.A.C.</v>
          </cell>
          <cell r="B381">
            <v>20602429521</v>
          </cell>
        </row>
        <row r="382">
          <cell r="A382" t="str">
            <v>MARKET CIRCOLO S.A.C</v>
          </cell>
          <cell r="B382">
            <v>20492519040</v>
          </cell>
        </row>
        <row r="383">
          <cell r="A383" t="str">
            <v>Maritza Carcovich Perez</v>
          </cell>
          <cell r="B383">
            <v>8218377</v>
          </cell>
        </row>
        <row r="384">
          <cell r="A384" t="str">
            <v>Maria Gutierrez Julca</v>
          </cell>
          <cell r="B384">
            <v>42867580</v>
          </cell>
        </row>
        <row r="385">
          <cell r="A385" t="str">
            <v>MARIA CECILIA RIOS ASALDE E.I.R.L.</v>
          </cell>
          <cell r="B385">
            <v>20603255781</v>
          </cell>
        </row>
        <row r="386">
          <cell r="A386" t="str">
            <v>MARCO PERUANA S A</v>
          </cell>
          <cell r="B386">
            <v>20100006538</v>
          </cell>
        </row>
        <row r="387">
          <cell r="A387" t="str">
            <v>MAQUINARIA NACIONAL S.A. PERU</v>
          </cell>
          <cell r="B387">
            <v>20503258901</v>
          </cell>
        </row>
        <row r="388">
          <cell r="A388" t="str">
            <v>Mapy sac</v>
          </cell>
          <cell r="B388">
            <v>10460504525</v>
          </cell>
        </row>
        <row r="389">
          <cell r="A389" t="str">
            <v>MAPFRE PERU COMPAÑIA DE SEGUROS Y REASEGUROS S.A.</v>
          </cell>
          <cell r="B389">
            <v>20202380621</v>
          </cell>
        </row>
        <row r="390">
          <cell r="A390" t="str">
            <v>MANQ'A INVERSIONES S.A.C.</v>
          </cell>
          <cell r="B390">
            <v>20600242009</v>
          </cell>
        </row>
        <row r="391">
          <cell r="A391" t="str">
            <v>MANPOWER PROFESSIONAL SERVICES S.A.</v>
          </cell>
          <cell r="B391">
            <v>20329545459</v>
          </cell>
        </row>
        <row r="392">
          <cell r="A392" t="str">
            <v>MANPOWER PERU S.A.</v>
          </cell>
          <cell r="B392">
            <v>20304289512</v>
          </cell>
        </row>
        <row r="393">
          <cell r="A393" t="str">
            <v>MANIATICOS S.A.C.</v>
          </cell>
          <cell r="B393">
            <v>20601624169</v>
          </cell>
        </row>
        <row r="394">
          <cell r="A394" t="str">
            <v>MANAGER CONSULTING S.A.C</v>
          </cell>
          <cell r="B394">
            <v>20602806520</v>
          </cell>
        </row>
        <row r="395">
          <cell r="A395" t="str">
            <v>MAKRO SUPERMAYORISTA S.A.</v>
          </cell>
          <cell r="B395">
            <v>20492092313</v>
          </cell>
        </row>
        <row r="396">
          <cell r="A396" t="str">
            <v>MAKAHA GOURMET S.A.C.</v>
          </cell>
          <cell r="B396">
            <v>20602640761</v>
          </cell>
        </row>
        <row r="397">
          <cell r="A397" t="str">
            <v>MAINSOFT PERU S.A.C.</v>
          </cell>
          <cell r="B397">
            <v>20516536021</v>
          </cell>
        </row>
        <row r="398">
          <cell r="A398" t="str">
            <v>MAGIC TECHNOLOGIES E.I.R.L.</v>
          </cell>
          <cell r="B398">
            <v>20390900407</v>
          </cell>
        </row>
        <row r="399">
          <cell r="A399" t="str">
            <v>MAGDA ZEGARRA</v>
          </cell>
          <cell r="B399">
            <v>25836108</v>
          </cell>
        </row>
        <row r="400">
          <cell r="A400" t="str">
            <v>MADRID INGENIEROS S.A.C.</v>
          </cell>
          <cell r="B400">
            <v>20508967226</v>
          </cell>
        </row>
        <row r="401">
          <cell r="A401" t="str">
            <v>MADERERA NUEVA ERA SOCIEDAD ANONIMA CERRADA</v>
          </cell>
          <cell r="B401">
            <v>20504838863</v>
          </cell>
        </row>
        <row r="402">
          <cell r="A402" t="str">
            <v>MADERERA BOZOVICH S.A.C.</v>
          </cell>
          <cell r="B402">
            <v>20100371741</v>
          </cell>
        </row>
        <row r="403">
          <cell r="A403" t="str">
            <v>MACROCONSULT S A</v>
          </cell>
          <cell r="B403">
            <v>20101025617</v>
          </cell>
        </row>
        <row r="404">
          <cell r="A404" t="str">
            <v>MACETAS CONTRERAS CARLOS ALFREDO</v>
          </cell>
          <cell r="B404">
            <v>10431860584</v>
          </cell>
        </row>
        <row r="405">
          <cell r="A405" t="str">
            <v>LYKY´S E.I.R.L.</v>
          </cell>
          <cell r="B405">
            <v>20492705421</v>
          </cell>
        </row>
        <row r="406">
          <cell r="A406" t="str">
            <v>LUZ DEL SUR S.A.A.</v>
          </cell>
          <cell r="B406">
            <v>20331898008</v>
          </cell>
        </row>
        <row r="407">
          <cell r="A407" t="str">
            <v>LUPU &amp; ASOCIADOS S.A.C.</v>
          </cell>
          <cell r="B407">
            <v>20522222578</v>
          </cell>
        </row>
        <row r="408">
          <cell r="A408" t="str">
            <v>LUCHA PARTNERS S.A.C.</v>
          </cell>
          <cell r="B408">
            <v>20600593685</v>
          </cell>
        </row>
        <row r="409">
          <cell r="A409" t="str">
            <v>LUCERO MANAYAY NANCY TEOFILA</v>
          </cell>
          <cell r="B409">
            <v>10483839389</v>
          </cell>
        </row>
        <row r="410">
          <cell r="A410" t="str">
            <v>LOS PORTALES S.A.</v>
          </cell>
          <cell r="B410">
            <v>20301837896</v>
          </cell>
        </row>
        <row r="411">
          <cell r="A411" t="str">
            <v>LOS PORTALES ESTACIONAMIENTOS OPERADORA S.A.</v>
          </cell>
          <cell r="B411">
            <v>20603381697</v>
          </cell>
        </row>
        <row r="412">
          <cell r="A412" t="str">
            <v>LOPEZ AREVALO HNOS S.A.C.</v>
          </cell>
          <cell r="B412">
            <v>20604389357</v>
          </cell>
        </row>
        <row r="413">
          <cell r="A413" t="str">
            <v>LOCERIA CRISTALERIA BAZAN E.I.R.L.</v>
          </cell>
          <cell r="B413">
            <v>20601913471</v>
          </cell>
        </row>
        <row r="414">
          <cell r="A414" t="str">
            <v>LOCACIONES GENERALES S.A.</v>
          </cell>
          <cell r="B414">
            <v>20110886943</v>
          </cell>
        </row>
        <row r="415">
          <cell r="A415" t="str">
            <v>LLORENTE &amp; CUENCA S.A.</v>
          </cell>
          <cell r="B415">
            <v>20414103023</v>
          </cell>
        </row>
        <row r="416">
          <cell r="A416" t="str">
            <v>LLAMA GAS S A</v>
          </cell>
          <cell r="B416">
            <v>20100366747</v>
          </cell>
        </row>
        <row r="417">
          <cell r="A417" t="str">
            <v>LINEA AMARILLA S.A.C.</v>
          </cell>
          <cell r="B417">
            <v>20523621212</v>
          </cell>
        </row>
        <row r="418">
          <cell r="A418" t="str">
            <v>LIMON PUBLICIDAD, IMAGEN Y EVENTOS S.A.C.- LIMON PIE</v>
          </cell>
          <cell r="B418">
            <v>20546113664</v>
          </cell>
        </row>
        <row r="419">
          <cell r="A419" t="str">
            <v>LIMAYLLA BALDEON ROMAN JUAN</v>
          </cell>
          <cell r="B419">
            <v>10806344554</v>
          </cell>
        </row>
        <row r="420">
          <cell r="A420" t="str">
            <v>LIMAUTOS AUTOMOTRIZ DEL PERU S.A.C.</v>
          </cell>
          <cell r="B420">
            <v>20537942381</v>
          </cell>
        </row>
        <row r="421">
          <cell r="A421" t="str">
            <v>LIMA TRADING S.A.C</v>
          </cell>
          <cell r="B421">
            <v>20110209925</v>
          </cell>
        </row>
        <row r="422">
          <cell r="A422" t="str">
            <v>LILIANA SALAS</v>
          </cell>
          <cell r="B422">
            <v>29672167</v>
          </cell>
        </row>
        <row r="423">
          <cell r="A423" t="str">
            <v>LIGA CONTRA EL CÁNCER-PERÚ</v>
          </cell>
          <cell r="B423">
            <v>20101258476</v>
          </cell>
        </row>
        <row r="424">
          <cell r="A424" t="str">
            <v>LIBRERIAS CRISOL S.A.C.</v>
          </cell>
          <cell r="B424">
            <v>20501457869</v>
          </cell>
        </row>
        <row r="425">
          <cell r="A425" t="str">
            <v>LEOPOLDO ORTIZ</v>
          </cell>
          <cell r="B425">
            <v>10280089</v>
          </cell>
        </row>
        <row r="426">
          <cell r="A426" t="str">
            <v>LAZARO CHERO JORGE MIGUEL</v>
          </cell>
          <cell r="B426">
            <v>10073475142</v>
          </cell>
        </row>
        <row r="427">
          <cell r="A427" t="str">
            <v>LAWRENCE ADAM LEROY</v>
          </cell>
          <cell r="B427">
            <v>506000924</v>
          </cell>
        </row>
        <row r="428">
          <cell r="A428" t="str">
            <v>LAVASQUAD S.A.C.</v>
          </cell>
          <cell r="B428">
            <v>20603118210</v>
          </cell>
        </row>
        <row r="429">
          <cell r="A429" t="str">
            <v>LAURENTE HUAMANI  SARA DEL PILAR</v>
          </cell>
          <cell r="B429">
            <v>47525200</v>
          </cell>
        </row>
        <row r="430">
          <cell r="A430" t="str">
            <v>LAURA MANCILLA RAFAEL COLOMBO</v>
          </cell>
          <cell r="B430">
            <v>10067597643</v>
          </cell>
        </row>
        <row r="431">
          <cell r="A431" t="str">
            <v>LATAM TRADE CAPITAL - PERU S.A.C.</v>
          </cell>
          <cell r="B431">
            <v>20602274021</v>
          </cell>
        </row>
        <row r="432">
          <cell r="A432" t="str">
            <v>LATAM FINANCIAL SERVICES S.A.C. - LFS S.A.C.</v>
          </cell>
          <cell r="B432">
            <v>20602554911</v>
          </cell>
        </row>
        <row r="433">
          <cell r="A433" t="str">
            <v>LACORT MEDICAL</v>
          </cell>
          <cell r="B433">
            <v>2</v>
          </cell>
        </row>
        <row r="434">
          <cell r="A434" t="str">
            <v>LABORATORIA</v>
          </cell>
          <cell r="B434">
            <v>20566216281</v>
          </cell>
        </row>
        <row r="435">
          <cell r="A435" t="str">
            <v>LA VIGA S A</v>
          </cell>
          <cell r="B435">
            <v>20100150736</v>
          </cell>
        </row>
        <row r="436">
          <cell r="A436" t="str">
            <v>LA VENTUROSA S.A</v>
          </cell>
          <cell r="B436">
            <v>20383731705</v>
          </cell>
        </row>
        <row r="437">
          <cell r="A437" t="str">
            <v>LA RIAZA HOLDING S.A.C.</v>
          </cell>
          <cell r="B437">
            <v>20602947255</v>
          </cell>
        </row>
        <row r="438">
          <cell r="A438" t="str">
            <v>LA COLORADA-BODEGA ORGANICA S.A.C.</v>
          </cell>
          <cell r="B438">
            <v>20562894536</v>
          </cell>
        </row>
        <row r="439">
          <cell r="A439" t="str">
            <v>LA CARRETITA VERDE S.A.C.</v>
          </cell>
          <cell r="B439">
            <v>20601040795</v>
          </cell>
        </row>
        <row r="440">
          <cell r="A440" t="str">
            <v>L T R ELECTRONICA S A</v>
          </cell>
          <cell r="B440">
            <v>20102120061</v>
          </cell>
        </row>
        <row r="441">
          <cell r="A441" t="str">
            <v>KUNAN ASOCIACION POR LA INNOVACION SOCIAL</v>
          </cell>
          <cell r="B441">
            <v>20601828031</v>
          </cell>
        </row>
        <row r="442">
          <cell r="A442" t="str">
            <v>KRUGER CORPORATION PERU S.A.C</v>
          </cell>
          <cell r="B442">
            <v>20600841191</v>
          </cell>
        </row>
        <row r="443">
          <cell r="A443" t="str">
            <v>KROTON S.A.C.</v>
          </cell>
          <cell r="B443">
            <v>20346833280</v>
          </cell>
        </row>
        <row r="444">
          <cell r="A444" t="str">
            <v>KONECTA BTO, S.L. SUCURSAL EN PERU</v>
          </cell>
          <cell r="B444">
            <v>20546992986</v>
          </cell>
        </row>
        <row r="445">
          <cell r="A445" t="str">
            <v>KMJK S.A.C</v>
          </cell>
          <cell r="B445">
            <v>20537198215</v>
          </cell>
        </row>
        <row r="446">
          <cell r="A446" t="str">
            <v>KCS CORREDORES DE SEGUROS S.A.C.</v>
          </cell>
          <cell r="B446">
            <v>20600451996</v>
          </cell>
        </row>
        <row r="447">
          <cell r="A447" t="str">
            <v xml:space="preserve">KC TECH LATAM SAC </v>
          </cell>
          <cell r="B447">
            <v>20601805694</v>
          </cell>
        </row>
        <row r="448">
          <cell r="A448" t="str">
            <v>KATU S.A.C.</v>
          </cell>
          <cell r="B448">
            <v>20553448256</v>
          </cell>
        </row>
        <row r="449">
          <cell r="A449" t="str">
            <v>KANAY S.A.C.</v>
          </cell>
          <cell r="B449">
            <v>20553255709</v>
          </cell>
        </row>
        <row r="450">
          <cell r="A450" t="str">
            <v>JUST B S.A.C.</v>
          </cell>
          <cell r="B450">
            <v>20605383344</v>
          </cell>
        </row>
        <row r="451">
          <cell r="A451" t="str">
            <v>JUNTA DE PROPIETARIOS MALECON ARMENDARIZ N° 129-131-133-135-</v>
          </cell>
          <cell r="B451">
            <v>20566068070</v>
          </cell>
        </row>
        <row r="452">
          <cell r="A452" t="str">
            <v>JUNGHEINRICH PERU S.A.C.</v>
          </cell>
          <cell r="B452">
            <v>20422115081</v>
          </cell>
        </row>
        <row r="453">
          <cell r="A453" t="str">
            <v>JQN VENTURES S.A.C.</v>
          </cell>
          <cell r="B453">
            <v>20603728107</v>
          </cell>
        </row>
        <row r="454">
          <cell r="A454" t="str">
            <v>JOYERIA MIGUE SRL</v>
          </cell>
          <cell r="B454">
            <v>20100978351</v>
          </cell>
        </row>
        <row r="455">
          <cell r="A455" t="str">
            <v>JOSEPH FEDORA DESTEVENS</v>
          </cell>
          <cell r="B455">
            <v>181954</v>
          </cell>
        </row>
        <row r="456">
          <cell r="A456" t="str">
            <v>JORDAN &amp; JORDAN INVERSIONES S.A.C.</v>
          </cell>
          <cell r="B456">
            <v>20512158006</v>
          </cell>
        </row>
        <row r="457">
          <cell r="A457" t="str">
            <v>JM FITNESS S.A.C.</v>
          </cell>
          <cell r="B457">
            <v>20510976615</v>
          </cell>
        </row>
        <row r="458">
          <cell r="A458" t="str">
            <v>JJC-SCHRADER CAMARGO S.A.C.</v>
          </cell>
          <cell r="B458">
            <v>20512277358</v>
          </cell>
        </row>
        <row r="459">
          <cell r="A459" t="str">
            <v>JJC EDIFICACIONES S.A.C.</v>
          </cell>
          <cell r="B459">
            <v>20512292586</v>
          </cell>
        </row>
        <row r="460">
          <cell r="A460" t="str">
            <v>JJC CONTRATISTAS GENERALES S.A.</v>
          </cell>
          <cell r="B460">
            <v>20100163471</v>
          </cell>
        </row>
        <row r="461">
          <cell r="A461" t="str">
            <v>JIRAFITAS IMPORT E.I.R.L</v>
          </cell>
          <cell r="B461">
            <v>20545366313</v>
          </cell>
        </row>
        <row r="462">
          <cell r="A462" t="str">
            <v>JIDS PUBLICIDAD S.A.C.</v>
          </cell>
          <cell r="B462">
            <v>20603307713</v>
          </cell>
        </row>
        <row r="463">
          <cell r="A463" t="str">
            <v>JHB SERVICIOS ELECTROMECANICOS S.A.C.</v>
          </cell>
          <cell r="B463">
            <v>2055206783</v>
          </cell>
        </row>
        <row r="464">
          <cell r="A464" t="str">
            <v>Jeny Emperatriz Arias León</v>
          </cell>
          <cell r="B464">
            <v>9387046</v>
          </cell>
        </row>
        <row r="465">
          <cell r="A465" t="str">
            <v>JEMS INMOBILIARIA S.A.C.</v>
          </cell>
          <cell r="B465">
            <v>20602346685</v>
          </cell>
        </row>
        <row r="466">
          <cell r="A466" t="str">
            <v>JARA ALE DIEGO FERNANDO RAFAEL</v>
          </cell>
          <cell r="B466">
            <v>10462554970</v>
          </cell>
        </row>
        <row r="467">
          <cell r="A467" t="str">
            <v>JAMES JHON STREET</v>
          </cell>
          <cell r="B467">
            <v>1111111111</v>
          </cell>
        </row>
        <row r="468">
          <cell r="A468" t="str">
            <v>JACOVIR S.A.C.</v>
          </cell>
          <cell r="B468">
            <v>20603136170</v>
          </cell>
        </row>
        <row r="469">
          <cell r="A469" t="str">
            <v>J.C.B. ESTRUCTURAS S.A.C.</v>
          </cell>
          <cell r="B469">
            <v>20516259516</v>
          </cell>
        </row>
        <row r="470">
          <cell r="A470" t="str">
            <v>J S INDUSTRIAL SAC</v>
          </cell>
          <cell r="B470">
            <v>20111864595</v>
          </cell>
        </row>
        <row r="471">
          <cell r="A471" t="str">
            <v>J &amp; V MULTIUTILES PUNTO COM. S.A.C.</v>
          </cell>
          <cell r="B471">
            <v>20501493156</v>
          </cell>
        </row>
        <row r="472">
          <cell r="A472" t="str">
            <v>J &amp; M MASTER TECH S.A.C.</v>
          </cell>
          <cell r="B472">
            <v>20600627164</v>
          </cell>
        </row>
        <row r="473">
          <cell r="A473" t="str">
            <v>ISOTOOLS EXCELLENCE PERU S.A.C.</v>
          </cell>
          <cell r="B473">
            <v>20556605816</v>
          </cell>
        </row>
        <row r="474">
          <cell r="A474" t="str">
            <v>IPUMARK S.A.C</v>
          </cell>
          <cell r="B474">
            <v>20536931300</v>
          </cell>
        </row>
        <row r="475">
          <cell r="A475" t="str">
            <v>IPSOS OPINION Y MERCADO S.A.</v>
          </cell>
          <cell r="B475">
            <v>20260497414</v>
          </cell>
        </row>
        <row r="476">
          <cell r="A476" t="str">
            <v>IPINCE ALIMENTOS E.I.R.L.</v>
          </cell>
          <cell r="B476">
            <v>20600999843</v>
          </cell>
        </row>
        <row r="477">
          <cell r="A477" t="str">
            <v>INVERSIONES Y NEGOCIOS SHAK S.A.C.</v>
          </cell>
          <cell r="B477">
            <v>20347871401</v>
          </cell>
        </row>
        <row r="478">
          <cell r="A478" t="str">
            <v>INVERSIONES VENTANILLA S.A.C.</v>
          </cell>
          <cell r="B478">
            <v>20601377021</v>
          </cell>
        </row>
        <row r="479">
          <cell r="A479" t="str">
            <v xml:space="preserve">INVERSIONES VAJO E.I.R.L.  </v>
          </cell>
          <cell r="B479">
            <v>20515471104</v>
          </cell>
        </row>
        <row r="480">
          <cell r="A480" t="str">
            <v>INVERSIONES TURISTICAS MAURY S.A.C.</v>
          </cell>
          <cell r="B480">
            <v>20428632380</v>
          </cell>
        </row>
        <row r="481">
          <cell r="A481" t="str">
            <v>INVERSIONES SUR SA</v>
          </cell>
          <cell r="B481">
            <v>20101067531</v>
          </cell>
        </row>
        <row r="482">
          <cell r="A482" t="str">
            <v>INVERSIONES SATELITE S.A.C.</v>
          </cell>
          <cell r="B482">
            <v>20504968058</v>
          </cell>
        </row>
        <row r="483">
          <cell r="A483" t="str">
            <v>INVERSIONES RIVER GROUP S.A.C.</v>
          </cell>
          <cell r="B483">
            <v>20601794820</v>
          </cell>
        </row>
        <row r="484">
          <cell r="A484" t="str">
            <v>INVERSIONES RIO DE LA PLATA II S.A.C.</v>
          </cell>
          <cell r="B484">
            <v>20601093066</v>
          </cell>
        </row>
        <row r="485">
          <cell r="A485" t="str">
            <v>INVERSIONES RESTAURANT TERRAZAS S.A.C.</v>
          </cell>
          <cell r="B485">
            <v>20601439655</v>
          </cell>
        </row>
        <row r="486">
          <cell r="A486" t="str">
            <v>INVERSIONES RECEPTOUR S.A.</v>
          </cell>
          <cell r="B486">
            <v>20456865152</v>
          </cell>
        </row>
        <row r="487">
          <cell r="A487" t="str">
            <v xml:space="preserve">INVERSIONES PESQUERAS KRAKEN S.A.C. </v>
          </cell>
          <cell r="B487">
            <v>20546540571</v>
          </cell>
        </row>
        <row r="488">
          <cell r="A488" t="str">
            <v>INVERSIONES NOR CHICKEN S.A.C</v>
          </cell>
          <cell r="B488">
            <v>20418463644</v>
          </cell>
        </row>
        <row r="489">
          <cell r="A489" t="str">
            <v>INVERSIONES NACIONALES DE TURISMO S.A.</v>
          </cell>
          <cell r="B489">
            <v>20114803228</v>
          </cell>
        </row>
        <row r="490">
          <cell r="A490" t="str">
            <v>INVERSIONES MASACOR EMPESA INDIVIDUAL DE RESPONSABILIDAD LI</v>
          </cell>
          <cell r="B490">
            <v>20600573871</v>
          </cell>
        </row>
        <row r="491">
          <cell r="A491" t="str">
            <v>INVERSIONES LA RIOJA S.A.</v>
          </cell>
          <cell r="B491">
            <v>20334766714</v>
          </cell>
        </row>
        <row r="492">
          <cell r="A492" t="str">
            <v>INVERSIONES KINBEN S.A.C</v>
          </cell>
          <cell r="B492">
            <v>20601833221</v>
          </cell>
        </row>
        <row r="493">
          <cell r="A493" t="str">
            <v>INVERSIONES INSOLITO S.A.C.</v>
          </cell>
          <cell r="B493">
            <v>20605229272</v>
          </cell>
        </row>
        <row r="494">
          <cell r="A494" t="str">
            <v>INVERSIONES INDEPENDENCIA S.A.C. - INDEPENDENCIA S.A.C.</v>
          </cell>
          <cell r="B494">
            <v>20517656217</v>
          </cell>
        </row>
        <row r="495">
          <cell r="A495" t="str">
            <v xml:space="preserve">INVERSIONES FAVINELL SOCIEDAD ANONIMA CERRADA </v>
          </cell>
          <cell r="B495">
            <v>20523805887</v>
          </cell>
        </row>
        <row r="496">
          <cell r="A496" t="str">
            <v>INVERSIONES DOS POR UNO S.A.C.</v>
          </cell>
          <cell r="B496">
            <v>20536107577</v>
          </cell>
        </row>
        <row r="497">
          <cell r="A497" t="str">
            <v>INVERSIONES DIANA CAROLINE S.A.C.</v>
          </cell>
          <cell r="B497">
            <v>20565365585</v>
          </cell>
        </row>
        <row r="498">
          <cell r="A498" t="str">
            <v>INVERSIONES BRADE S.A</v>
          </cell>
          <cell r="B498">
            <v>20303972821</v>
          </cell>
        </row>
        <row r="499">
          <cell r="A499" t="str">
            <v>INVERSIONES 1540 S.A.C.</v>
          </cell>
          <cell r="B499">
            <v>20602155537</v>
          </cell>
        </row>
        <row r="500">
          <cell r="A500" t="str">
            <v>INVERSER-GROUP E.I.R.L.</v>
          </cell>
          <cell r="B500">
            <v>20605979140</v>
          </cell>
        </row>
        <row r="501">
          <cell r="A501" t="str">
            <v>INVERCONSULT S.A.</v>
          </cell>
          <cell r="B501">
            <v>20477983708</v>
          </cell>
        </row>
        <row r="502">
          <cell r="A502" t="str">
            <v>INVEB S.A.C.</v>
          </cell>
          <cell r="B502">
            <v>20515678540</v>
          </cell>
        </row>
        <row r="503">
          <cell r="A503" t="str">
            <v>INVEB CONSTRUCTORA S.A.C.</v>
          </cell>
          <cell r="B503">
            <v>20563567547</v>
          </cell>
        </row>
        <row r="504">
          <cell r="A504" t="str">
            <v>INTRADEVCO INDUSTRIAL S.A.</v>
          </cell>
          <cell r="B504">
            <v>20417378911</v>
          </cell>
        </row>
        <row r="505">
          <cell r="A505" t="str">
            <v>INTERSUR CONCESIONES S.A.</v>
          </cell>
          <cell r="B505">
            <v>20511130124</v>
          </cell>
        </row>
        <row r="506">
          <cell r="A506" t="str">
            <v>INTERACTIVE ADVERTISING BUREAU PERU (IAB PERU)</v>
          </cell>
          <cell r="B506">
            <v>20514135470</v>
          </cell>
        </row>
        <row r="507">
          <cell r="A507" t="str">
            <v>INTEGRADORES LOGISTICOS Y ASISTENCIA ELECTRONICA SOCIEDAD AN</v>
          </cell>
          <cell r="B507">
            <v>20537062666</v>
          </cell>
        </row>
        <row r="508">
          <cell r="A508" t="str">
            <v>INTCOMEX PERU S.A.C</v>
          </cell>
          <cell r="B508">
            <v>20254507874</v>
          </cell>
        </row>
        <row r="509">
          <cell r="A509" t="str">
            <v>INTAX ADVISORS S.A.C.</v>
          </cell>
          <cell r="B509">
            <v>20601345642</v>
          </cell>
        </row>
        <row r="510">
          <cell r="A510" t="str">
            <v>INSTITUTO PERUANO DE ACCIÓN EMPRESARIAL</v>
          </cell>
          <cell r="B510">
            <v>20137254205</v>
          </cell>
        </row>
        <row r="511">
          <cell r="A511" t="str">
            <v xml:space="preserve">INSTITUTO DEL MAR DEL PERU </v>
          </cell>
          <cell r="B511">
            <v>20148138886</v>
          </cell>
        </row>
        <row r="512">
          <cell r="A512" t="str">
            <v>INSTITUTO DE DESARROLLO AERONAUTICO Y MEDIO AMBIENTE - IDAMA</v>
          </cell>
          <cell r="B512">
            <v>20431445370</v>
          </cell>
        </row>
        <row r="513">
          <cell r="A513" t="str">
            <v>INSTITUTO APOYO</v>
          </cell>
          <cell r="B513">
            <v>20107259091</v>
          </cell>
        </row>
        <row r="514">
          <cell r="A514" t="str">
            <v>INQBA S.A.C.</v>
          </cell>
          <cell r="B514">
            <v>20518230876</v>
          </cell>
        </row>
        <row r="515">
          <cell r="A515" t="str">
            <v>INNOVARE E-BUSINESS S.A.C.</v>
          </cell>
          <cell r="B515">
            <v>20475805101</v>
          </cell>
        </row>
        <row r="516">
          <cell r="A516" t="str">
            <v>INMOBILIARIA VALLE LUZ SOCIEDAD ANONIMA CERRADA</v>
          </cell>
          <cell r="B516">
            <v>20492434052</v>
          </cell>
        </row>
        <row r="517">
          <cell r="A517" t="str">
            <v>INMOBILIARIA SUANCES S.A.C.</v>
          </cell>
          <cell r="B517">
            <v>20601101221</v>
          </cell>
        </row>
        <row r="518">
          <cell r="A518" t="str">
            <v>INMOBILIARIA ROSLIANA S.A.C.</v>
          </cell>
          <cell r="B518">
            <v>20111412341</v>
          </cell>
        </row>
        <row r="519">
          <cell r="A519" t="str">
            <v>INMOBILIARIA NOJA S.A.C.</v>
          </cell>
          <cell r="B519">
            <v>20518932714</v>
          </cell>
        </row>
        <row r="520">
          <cell r="A520" t="str">
            <v>INMOBILIARIA LA PACIFICA S.A.C.</v>
          </cell>
          <cell r="B520">
            <v>20545094488</v>
          </cell>
        </row>
        <row r="521">
          <cell r="A521" t="str">
            <v>INMOBILIARIA KORICANCHA SOCIEDAD ANONIMA</v>
          </cell>
          <cell r="B521">
            <v>20511520186</v>
          </cell>
        </row>
        <row r="522">
          <cell r="A522" t="str">
            <v>INMOBILIARIA GARDEN CITY S.A.C.</v>
          </cell>
          <cell r="B522">
            <v>20548266301</v>
          </cell>
        </row>
        <row r="523">
          <cell r="A523" t="str">
            <v>INMOBILIARIA DOMO S.A.C</v>
          </cell>
          <cell r="B523">
            <v>20522191320</v>
          </cell>
        </row>
        <row r="524">
          <cell r="A524" t="str">
            <v>INMOBILIARIA BOCANEGRA S.A.C.</v>
          </cell>
          <cell r="B524">
            <v>2</v>
          </cell>
        </row>
        <row r="525">
          <cell r="A525" t="str">
            <v>INMOBILIARIA ALAMEDA DE BARRANCO S.A.C.</v>
          </cell>
          <cell r="B525">
            <v>20548264945</v>
          </cell>
        </row>
        <row r="526">
          <cell r="A526" t="str">
            <v>INMAC PERU S.A.C.</v>
          </cell>
          <cell r="B526">
            <v>20513250445</v>
          </cell>
        </row>
        <row r="527">
          <cell r="A527" t="str">
            <v>INKAFERT S.A.C</v>
          </cell>
          <cell r="B527">
            <v>20514951528</v>
          </cell>
        </row>
        <row r="528">
          <cell r="A528" t="str">
            <v>INKA AGRI-RESOURCES S.A.C</v>
          </cell>
          <cell r="B528">
            <v>20602237525</v>
          </cell>
        </row>
        <row r="529">
          <cell r="A529" t="str">
            <v>INGRAM MICRO SAC</v>
          </cell>
          <cell r="B529">
            <v>20267163228</v>
          </cell>
        </row>
        <row r="530">
          <cell r="A530" t="str">
            <v>INFOTECH SYSTEMS S.A.C.</v>
          </cell>
          <cell r="B530">
            <v>20513328142</v>
          </cell>
        </row>
        <row r="531">
          <cell r="A531" t="str">
            <v xml:space="preserve">Ines fuentes Carrillo </v>
          </cell>
          <cell r="B531">
            <v>41875780</v>
          </cell>
        </row>
        <row r="532">
          <cell r="A532" t="str">
            <v>INDUSTRIAS FIBRAFORTE S.A.</v>
          </cell>
          <cell r="B532">
            <v>20171036284</v>
          </cell>
        </row>
        <row r="533">
          <cell r="A533" t="str">
            <v>INDUSTRIAL SUPPORT GROUP S.A.C.</v>
          </cell>
          <cell r="B533">
            <v>20602397344</v>
          </cell>
        </row>
        <row r="534">
          <cell r="A534" t="str">
            <v>INDUSTRIA PROCESADORA DEL PLASTICO SAC.</v>
          </cell>
          <cell r="B534">
            <v>20471791068</v>
          </cell>
        </row>
        <row r="535">
          <cell r="A535" t="str">
            <v>INDUSTRIA DE MUEBLES CLASICOS LAUREANO EIRL</v>
          </cell>
          <cell r="B535">
            <v>20123279353</v>
          </cell>
        </row>
        <row r="536">
          <cell r="A536" t="str">
            <v>INDUMOTORA DEL PERU S.A.</v>
          </cell>
          <cell r="B536">
            <v>20433439069</v>
          </cell>
        </row>
        <row r="537">
          <cell r="A537" t="str">
            <v>INCIMMET S.A.</v>
          </cell>
          <cell r="B537">
            <v>20147960612</v>
          </cell>
        </row>
        <row r="538">
          <cell r="A538" t="str">
            <v>INCHCAPE MOTORS PERU SA</v>
          </cell>
          <cell r="B538">
            <v>20380130336</v>
          </cell>
        </row>
        <row r="539">
          <cell r="A539" t="str">
            <v>INCHCAPE LATAM PERU S.A.</v>
          </cell>
          <cell r="B539">
            <v>20433469039</v>
          </cell>
        </row>
        <row r="540">
          <cell r="A540" t="str">
            <v>INCENTIVOS NAFANTO S.A.C.</v>
          </cell>
          <cell r="B540">
            <v>20600293231</v>
          </cell>
        </row>
        <row r="541">
          <cell r="A541" t="str">
            <v>INCA RAIL S.A.C.</v>
          </cell>
          <cell r="B541">
            <v>20515164945</v>
          </cell>
        </row>
        <row r="542">
          <cell r="A542" t="str">
            <v>INCA BUSTAMANTE MIGUEL DEMETRIO</v>
          </cell>
          <cell r="B542">
            <v>10095051443</v>
          </cell>
        </row>
        <row r="543">
          <cell r="A543" t="str">
            <v>INAIGEM</v>
          </cell>
          <cell r="B543">
            <v>20600404262</v>
          </cell>
        </row>
        <row r="544">
          <cell r="A544" t="str">
            <v>IMPRESORAS S.A.C</v>
          </cell>
          <cell r="B544">
            <v>20509163759</v>
          </cell>
        </row>
        <row r="545">
          <cell r="A545" t="str">
            <v>IMPORTADORA Y DISTRIBUIDORA UDENIO S.R.L.</v>
          </cell>
          <cell r="B545">
            <v>20505818297</v>
          </cell>
        </row>
        <row r="546">
          <cell r="A546" t="str">
            <v>IMPORTACIONES IMPACTO S.A.C.</v>
          </cell>
          <cell r="B546">
            <v>20543886671</v>
          </cell>
        </row>
        <row r="547">
          <cell r="A547" t="str">
            <v>IMPORTACIONES HIRAOKA S.A.C.</v>
          </cell>
          <cell r="B547">
            <v>20100016681</v>
          </cell>
        </row>
        <row r="548">
          <cell r="A548" t="str">
            <v>IMOBILE E.I.R.L.</v>
          </cell>
          <cell r="B548">
            <v>20603630069</v>
          </cell>
        </row>
        <row r="549">
          <cell r="A549" t="str">
            <v>IMAGO EXPRESS CORPORACION DE IMPRESIONES S.A.C.</v>
          </cell>
          <cell r="B549">
            <v>20555518987</v>
          </cell>
        </row>
        <row r="550">
          <cell r="A550" t="str">
            <v>ILLUSIONE CONSTRUCTORA E INMOBILIARIA S.A.C.</v>
          </cell>
          <cell r="B550">
            <v>20547858281</v>
          </cell>
        </row>
        <row r="551">
          <cell r="A551" t="str">
            <v>ILKO PERU S.A.C.</v>
          </cell>
          <cell r="B551">
            <v>20289907743</v>
          </cell>
        </row>
        <row r="552">
          <cell r="A552" t="str">
            <v>IGCAR DE PERU S.A.C.</v>
          </cell>
          <cell r="B552">
            <v>20603958625</v>
          </cell>
        </row>
        <row r="553">
          <cell r="A553" t="str">
            <v>IDENTIBIO S.A.C.</v>
          </cell>
          <cell r="B553">
            <v>20544804741</v>
          </cell>
        </row>
        <row r="554">
          <cell r="A554" t="str">
            <v>IBARBURO BUTRON JOSE ANTONIO</v>
          </cell>
          <cell r="B554">
            <v>10423007112</v>
          </cell>
        </row>
        <row r="555">
          <cell r="A555" t="str">
            <v>IAFAS DE LA MARINA DE GUERRA DEL PERU</v>
          </cell>
          <cell r="B555">
            <v>20555989912</v>
          </cell>
        </row>
        <row r="556">
          <cell r="A556" t="str">
            <v>I.T.V. NORWICH S.A.C.</v>
          </cell>
          <cell r="B556">
            <v>20600448286</v>
          </cell>
        </row>
        <row r="557">
          <cell r="A557" t="str">
            <v>HYBRIX S.A.C.</v>
          </cell>
          <cell r="B557">
            <v>20602736831</v>
          </cell>
        </row>
        <row r="558">
          <cell r="A558" t="str">
            <v>HYANT SERVICIOS GENERALES S.A.C.</v>
          </cell>
          <cell r="B558">
            <v>20601769272</v>
          </cell>
        </row>
        <row r="559">
          <cell r="A559" t="str">
            <v>HUAWEI DEL PERU SAC</v>
          </cell>
          <cell r="B559">
            <v>20507646728</v>
          </cell>
        </row>
        <row r="560">
          <cell r="A560" t="str">
            <v>HUANCA HUACCHILLO NORMANDO</v>
          </cell>
          <cell r="B560">
            <v>10416597672</v>
          </cell>
        </row>
        <row r="561">
          <cell r="A561" t="str">
            <v xml:space="preserve">HOTELES SHERATON DEL PERU S.A.C.  </v>
          </cell>
          <cell r="B561">
            <v>20100032610</v>
          </cell>
        </row>
        <row r="562">
          <cell r="A562" t="str">
            <v>HORMIGA ROJA S.A.C.</v>
          </cell>
          <cell r="B562">
            <v>20551605974</v>
          </cell>
        </row>
        <row r="563">
          <cell r="A563" t="str">
            <v>HONORIO RODRIGUEZ RAQUEL ELIZABETH</v>
          </cell>
          <cell r="B563">
            <v>10477824884</v>
          </cell>
        </row>
        <row r="564">
          <cell r="A564" t="str">
            <v>HONEYWELL PERU S.A.</v>
          </cell>
          <cell r="B564">
            <v>20419309932</v>
          </cell>
        </row>
        <row r="565">
          <cell r="A565" t="str">
            <v>HOMECENTERS PERUANOS S.A.</v>
          </cell>
          <cell r="B565">
            <v>20536557858</v>
          </cell>
        </row>
        <row r="566">
          <cell r="A566" t="str">
            <v>HOCHSCHILD BEECK EDUARDO</v>
          </cell>
          <cell r="B566">
            <v>7272267</v>
          </cell>
        </row>
        <row r="567">
          <cell r="A567" t="str">
            <v>HMC Capital Perú S.A.</v>
          </cell>
          <cell r="B567">
            <v>20551886884</v>
          </cell>
        </row>
        <row r="568">
          <cell r="A568" t="str">
            <v>HJC INVERSIONES SAC</v>
          </cell>
          <cell r="B568">
            <v>20457836261</v>
          </cell>
        </row>
        <row r="569">
          <cell r="A569" t="str">
            <v>HIPERMERCADOS TOTTUS S.A</v>
          </cell>
          <cell r="B569">
            <v>20508565934</v>
          </cell>
        </row>
        <row r="570">
          <cell r="A570" t="str">
            <v>HIPER S.A.</v>
          </cell>
          <cell r="B570">
            <v>20122882048</v>
          </cell>
        </row>
        <row r="571">
          <cell r="A571" t="str">
            <v>HEWLETT - PACKARD PERU S.R.L.</v>
          </cell>
          <cell r="B571">
            <v>20335020872</v>
          </cell>
        </row>
        <row r="572">
          <cell r="A572" t="str">
            <v>HERSIL S.A. LABORATORIOS INDUSTRIALES FARMACEUTICOS</v>
          </cell>
          <cell r="B572">
            <v>20100060150</v>
          </cell>
        </row>
        <row r="573">
          <cell r="A573" t="str">
            <v>HERO BRANDS S.A.C.</v>
          </cell>
          <cell r="B573">
            <v>20602054595</v>
          </cell>
        </row>
        <row r="574">
          <cell r="A574" t="str">
            <v xml:space="preserve">HERNANDEZ &amp; CIA. ABOGADOS SOCIEDAD CIVIL DE RESPONSABILIDAD </v>
          </cell>
          <cell r="B574">
            <v>20432295754</v>
          </cell>
        </row>
        <row r="575">
          <cell r="A575" t="str">
            <v>HEREDIA AGUIRRE HUGO GROVER</v>
          </cell>
          <cell r="B575">
            <v>10097237382</v>
          </cell>
        </row>
        <row r="576">
          <cell r="A576" t="str">
            <v>HENRI BARRETT S.A.C.</v>
          </cell>
          <cell r="B576">
            <v>20601526566</v>
          </cell>
        </row>
        <row r="577">
          <cell r="A577" t="str">
            <v>HDS SOLUCIONES E.I.R.L.</v>
          </cell>
          <cell r="B577">
            <v>20600582624</v>
          </cell>
        </row>
        <row r="578">
          <cell r="A578" t="str">
            <v>HDI SEGUROS S.A.</v>
          </cell>
          <cell r="B578">
            <v>20553157014</v>
          </cell>
        </row>
        <row r="579">
          <cell r="A579" t="str">
            <v>HD MULTIMEDIA &amp; NETWORK E.I.R.L.</v>
          </cell>
          <cell r="B579">
            <v>20538432556</v>
          </cell>
        </row>
        <row r="580">
          <cell r="A580" t="str">
            <v>HARDSOFT TRADING GROUP S.A.C.</v>
          </cell>
          <cell r="B580">
            <v>20504006892</v>
          </cell>
        </row>
        <row r="581">
          <cell r="A581" t="str">
            <v>HALION INTERNACIONAL S.A.</v>
          </cell>
          <cell r="B581">
            <v>20505970323</v>
          </cell>
        </row>
        <row r="582">
          <cell r="A582" t="str">
            <v>H.C.I. CONSTRUCCION Y SERVICIOS S.A.C.</v>
          </cell>
          <cell r="B582">
            <v>20499759615</v>
          </cell>
        </row>
        <row r="583">
          <cell r="A583" t="str">
            <v>H &amp; M HENNES &amp; MAURITZ S.A.C.</v>
          </cell>
          <cell r="B583">
            <v>20555881551</v>
          </cell>
        </row>
        <row r="584">
          <cell r="A584" t="str">
            <v>GYM ONCE S.A.C.</v>
          </cell>
          <cell r="B584">
            <v>20562970496</v>
          </cell>
        </row>
        <row r="585">
          <cell r="A585" t="str">
            <v>GUTIERREZ ADRIANZEN LUIS BENJAMIN</v>
          </cell>
          <cell r="B585">
            <v>10091794018</v>
          </cell>
        </row>
        <row r="586">
          <cell r="A586" t="str">
            <v>GRUPO WILISOFT S.A.C.</v>
          </cell>
          <cell r="B586">
            <v>20601499666</v>
          </cell>
        </row>
        <row r="587">
          <cell r="A587" t="str">
            <v>GRUPO VALORA PERU SA</v>
          </cell>
          <cell r="B587">
            <v>20306750616</v>
          </cell>
        </row>
        <row r="588">
          <cell r="A588" t="str">
            <v>GRUPO TRANSANI E.I.R.L.</v>
          </cell>
          <cell r="B588">
            <v>20552657471</v>
          </cell>
        </row>
        <row r="589">
          <cell r="A589" t="str">
            <v>GRUPO SMART TEC S.A.C.</v>
          </cell>
          <cell r="B589">
            <v>20548309710</v>
          </cell>
        </row>
        <row r="590">
          <cell r="A590" t="str">
            <v>GRUPO SEFEME S.A.C.</v>
          </cell>
          <cell r="B590">
            <v>20551442064</v>
          </cell>
        </row>
        <row r="591">
          <cell r="A591" t="str">
            <v>GRUPO NOVATECH PERU S.A.</v>
          </cell>
          <cell r="B591">
            <v>20304690462</v>
          </cell>
        </row>
        <row r="592">
          <cell r="A592" t="str">
            <v>GRUPO MULTI SERVICIOS E.I.R.L.</v>
          </cell>
          <cell r="B592">
            <v>20537979896</v>
          </cell>
        </row>
        <row r="593">
          <cell r="A593" t="str">
            <v>GRUPO LA REPUBLICA PUBLICACIONES S.A.</v>
          </cell>
          <cell r="B593">
            <v>20517374661</v>
          </cell>
        </row>
        <row r="594">
          <cell r="A594" t="str">
            <v>GRUPO INMOBILIARIO ZEN S.A.C</v>
          </cell>
          <cell r="B594">
            <v>20523049543</v>
          </cell>
        </row>
        <row r="595">
          <cell r="A595" t="str">
            <v>GRUPO INMOBILIARIO MEDCONS S.A.C.</v>
          </cell>
          <cell r="B595">
            <v>20546094261</v>
          </cell>
        </row>
        <row r="596">
          <cell r="A596" t="str">
            <v>GRUPO IMC PERU S.A.C</v>
          </cell>
          <cell r="B596">
            <v>20600055306</v>
          </cell>
        </row>
        <row r="597">
          <cell r="A597" t="str">
            <v>GRUPO ENTRETENEDORES S.A.C.</v>
          </cell>
          <cell r="B597">
            <v>20512794417</v>
          </cell>
        </row>
        <row r="598">
          <cell r="A598" t="str">
            <v>GRUPO ECOLOGICO ATOMO S.A.C.</v>
          </cell>
          <cell r="B598">
            <v>20553280649</v>
          </cell>
        </row>
        <row r="599">
          <cell r="A599" t="str">
            <v>GRUPO DELTRON</v>
          </cell>
          <cell r="B599">
            <v>20212331377</v>
          </cell>
        </row>
        <row r="600">
          <cell r="A600" t="str">
            <v>GRUPO CORPORATIVO ADIESTRA S.A.C.</v>
          </cell>
          <cell r="B600">
            <v>20546385745</v>
          </cell>
        </row>
        <row r="601">
          <cell r="A601" t="str">
            <v>GRUPO COMERCIALIZADOR DE FLORES S.A.C.</v>
          </cell>
          <cell r="B601">
            <v>20507795642</v>
          </cell>
        </row>
        <row r="602">
          <cell r="A602" t="str">
            <v>GRUPO CADI PERU S.A.C.</v>
          </cell>
          <cell r="B602">
            <v>20601923484</v>
          </cell>
        </row>
        <row r="603">
          <cell r="A603" t="str">
            <v>GRUPO AZAÑERO INVERSIONISTAS EN COMBUSTIBLES S.A.C. - GAZICO</v>
          </cell>
          <cell r="B603">
            <v>20550418658</v>
          </cell>
        </row>
        <row r="604">
          <cell r="A604" t="str">
            <v>GREEN ELECTRONICS S.A.C</v>
          </cell>
          <cell r="B604">
            <v>20392667092</v>
          </cell>
        </row>
        <row r="605">
          <cell r="A605" t="str">
            <v>GREAT PANTHER CORICANCHA S.A.</v>
          </cell>
          <cell r="B605">
            <v>20342660429</v>
          </cell>
        </row>
        <row r="606">
          <cell r="A606" t="str">
            <v>GRANJA AZUL S A</v>
          </cell>
          <cell r="B606">
            <v>20112378864</v>
          </cell>
        </row>
        <row r="607">
          <cell r="A607" t="str">
            <v>GRAMECO S.A.C.</v>
          </cell>
          <cell r="B607">
            <v>20208388925</v>
          </cell>
        </row>
        <row r="608">
          <cell r="A608" t="str">
            <v>GRAFIMUNDO ETIQUETAS PAPELES Y AUTOADHESIVOS S.A.</v>
          </cell>
          <cell r="B608">
            <v>20257070876</v>
          </cell>
        </row>
        <row r="609">
          <cell r="A609" t="str">
            <v>GONZALO ESPINOSA</v>
          </cell>
          <cell r="B609">
            <v>42269195</v>
          </cell>
        </row>
        <row r="610">
          <cell r="A610" t="str">
            <v>GONZALEZ QUIROZ MIRKO EDUARDO</v>
          </cell>
          <cell r="B610">
            <v>10093998478</v>
          </cell>
        </row>
        <row r="611">
          <cell r="A611" t="str">
            <v>GONZALES VDA DE FERNANDEZ ENCARNACION ESMERALDA</v>
          </cell>
          <cell r="B611">
            <v>10154091021</v>
          </cell>
        </row>
        <row r="612">
          <cell r="A612" t="str">
            <v>GONZALES VASQUEZ BLANCA AURORA</v>
          </cell>
          <cell r="B612">
            <v>10105256090</v>
          </cell>
        </row>
        <row r="613">
          <cell r="A613" t="str">
            <v>GONZALES VASQUEZ AIDE</v>
          </cell>
          <cell r="B613">
            <v>10405266194</v>
          </cell>
        </row>
        <row r="614">
          <cell r="A614" t="str">
            <v>GONZALES LA ROSA EDUARDO</v>
          </cell>
          <cell r="B614">
            <v>10101960949</v>
          </cell>
        </row>
        <row r="615">
          <cell r="A615" t="str">
            <v>GOMA EVENTOS Y PUBLICIDAD S.A.C.</v>
          </cell>
          <cell r="B615">
            <v>20501774325</v>
          </cell>
        </row>
        <row r="616">
          <cell r="A616" t="str">
            <v>GMD SA</v>
          </cell>
          <cell r="B616">
            <v>20100153751</v>
          </cell>
        </row>
        <row r="617">
          <cell r="A617" t="str">
            <v>GLOVOAPP PERU S.A.C.</v>
          </cell>
          <cell r="B617">
            <v>20602602941</v>
          </cell>
        </row>
        <row r="618">
          <cell r="A618" t="str">
            <v xml:space="preserve">GLOBAL FRANQUICIAS INTERNACIONAL SAC 	</v>
          </cell>
          <cell r="B618">
            <v>20552124813</v>
          </cell>
        </row>
        <row r="619">
          <cell r="A619" t="str">
            <v>GLOBAL FITNESS SUPPORT S.A.C.</v>
          </cell>
          <cell r="B619">
            <v>20513602732</v>
          </cell>
        </row>
        <row r="620">
          <cell r="A620" t="str">
            <v>GIGATEK S.A.C.</v>
          </cell>
          <cell r="B620">
            <v>20268228072</v>
          </cell>
        </row>
        <row r="621">
          <cell r="A621" t="str">
            <v>GESTION SOSTENIBLE PERU S.A.C.</v>
          </cell>
          <cell r="B621">
            <v>20565991770</v>
          </cell>
        </row>
        <row r="622">
          <cell r="A622" t="str">
            <v>GESTION E INVERSION SOCIAL S.A.C.</v>
          </cell>
          <cell r="B622">
            <v>20451500032</v>
          </cell>
        </row>
        <row r="623">
          <cell r="A623" t="str">
            <v>GEOXPRESS PERU S.A.C.</v>
          </cell>
          <cell r="B623">
            <v>20506440735</v>
          </cell>
        </row>
        <row r="624">
          <cell r="A624" t="str">
            <v>GEOMETRICA INGENIERIA S.A.C.</v>
          </cell>
          <cell r="B624">
            <v>20553114471</v>
          </cell>
        </row>
        <row r="625">
          <cell r="A625" t="str">
            <v>GEOCONSULT S.A. CONSULTORES GENERALES</v>
          </cell>
          <cell r="B625">
            <v>20136833368</v>
          </cell>
        </row>
        <row r="626">
          <cell r="A626" t="str">
            <v>GENERACIÓN ANDINA S.A.C.</v>
          </cell>
          <cell r="B626">
            <v>20544955102</v>
          </cell>
        </row>
        <row r="627">
          <cell r="A627" t="str">
            <v>GE HEALTHCARE DEL PERU S.A.C.</v>
          </cell>
          <cell r="B627">
            <v>20548739641</v>
          </cell>
        </row>
        <row r="628">
          <cell r="A628" t="str">
            <v>GAS SYSTEMS SAC</v>
          </cell>
          <cell r="B628">
            <v>20471264441</v>
          </cell>
        </row>
        <row r="629">
          <cell r="A629" t="str">
            <v>GABRICA S.A.C.</v>
          </cell>
          <cell r="B629">
            <v>20566331897</v>
          </cell>
        </row>
        <row r="630">
          <cell r="A630" t="str">
            <v>FUNDICION VENTANILLA S A</v>
          </cell>
          <cell r="B630">
            <v>20100014808</v>
          </cell>
        </row>
        <row r="631">
          <cell r="A631" t="str">
            <v>FUNDACION FRIEDRICH EBERT</v>
          </cell>
          <cell r="B631">
            <v>20143561772</v>
          </cell>
        </row>
        <row r="632">
          <cell r="A632" t="str">
            <v>FUMIGACIONES Y EXTINTORES EXPRESS E.I.R.L.</v>
          </cell>
          <cell r="B632">
            <v>20555187859</v>
          </cell>
        </row>
        <row r="633">
          <cell r="A633" t="str">
            <v>FUJITA CORPORATION SUCURSAL DEL PERU</v>
          </cell>
          <cell r="B633">
            <v>20415192071</v>
          </cell>
        </row>
        <row r="634">
          <cell r="A634" t="str">
            <v>FT CONSTRUCTORES SOCIEDAD ANONIMA CERRADA</v>
          </cell>
          <cell r="B634">
            <v>20512830154</v>
          </cell>
        </row>
        <row r="635">
          <cell r="A635" t="str">
            <v>FS BUSINESS SOLUTIONS S.A.C.</v>
          </cell>
          <cell r="B635">
            <v>20601939470</v>
          </cell>
        </row>
        <row r="636">
          <cell r="A636" t="str">
            <v>FRMS S.A.C.</v>
          </cell>
          <cell r="B636">
            <v>20605188045</v>
          </cell>
        </row>
        <row r="637">
          <cell r="A637" t="str">
            <v>FRESNILLO PERU S.A.C.</v>
          </cell>
          <cell r="B637">
            <v>20523473353</v>
          </cell>
        </row>
        <row r="638">
          <cell r="A638" t="str">
            <v>FRESHMART S.A.C.</v>
          </cell>
          <cell r="B638">
            <v>20547839651</v>
          </cell>
        </row>
        <row r="639">
          <cell r="A639" t="str">
            <v>FRANQUICIAS A &amp; C SAC</v>
          </cell>
          <cell r="B639">
            <v>20600052595</v>
          </cell>
        </row>
        <row r="640">
          <cell r="A640" t="str">
            <v>FRANCISCO JAVIER RODRIGUEZ PEREZ</v>
          </cell>
          <cell r="B640">
            <v>1399073</v>
          </cell>
        </row>
        <row r="641">
          <cell r="A641" t="str">
            <v>FRANCESCO FRIAS</v>
          </cell>
          <cell r="B641">
            <v>47054453</v>
          </cell>
        </row>
        <row r="642">
          <cell r="A642" t="str">
            <v>FRANCESCA CASTILLO</v>
          </cell>
          <cell r="B642">
            <v>73007270</v>
          </cell>
        </row>
        <row r="643">
          <cell r="A643" t="str">
            <v>FOTOPERU 35 S.A.C.</v>
          </cell>
          <cell r="B643">
            <v>20603319754</v>
          </cell>
        </row>
        <row r="644">
          <cell r="A644" t="str">
            <v>FOSTER PARENTS PLAN INTERNATIONAL INC</v>
          </cell>
          <cell r="B644">
            <v>20251015458</v>
          </cell>
        </row>
        <row r="645">
          <cell r="A645" t="str">
            <v>FORO MUNDIAL DE LA BICICLETA 7</v>
          </cell>
          <cell r="B645">
            <v>20602493475</v>
          </cell>
        </row>
        <row r="646">
          <cell r="A646" t="str">
            <v>FOREST TRENDS ASSOCIATION</v>
          </cell>
          <cell r="B646">
            <v>20603007396</v>
          </cell>
        </row>
        <row r="647">
          <cell r="A647" t="str">
            <v>FOR INNOVATION TECHNOLOGY BIG DATA S.A - FIT BIG DATA S.A</v>
          </cell>
          <cell r="B647">
            <v>20600518128</v>
          </cell>
        </row>
        <row r="648">
          <cell r="A648" t="str">
            <v>FONDO ASEGURAMIENTO EN SALUD DE LA POLICIA NACIONAL DEL PERU</v>
          </cell>
          <cell r="B648">
            <v>20178922581</v>
          </cell>
        </row>
        <row r="649">
          <cell r="A649" t="str">
            <v>FMAX PERU S.A.C.</v>
          </cell>
          <cell r="B649" t="str">
            <v xml:space="preserve">	2056634304</v>
          </cell>
        </row>
        <row r="650">
          <cell r="A650" t="str">
            <v>FLESAN DEL PERU SAC</v>
          </cell>
          <cell r="B650">
            <v>20516368994</v>
          </cell>
        </row>
        <row r="651">
          <cell r="A651" t="str">
            <v>FITNESS PASS S.A.C.</v>
          </cell>
          <cell r="B651">
            <v>20602458921</v>
          </cell>
        </row>
        <row r="652">
          <cell r="A652" t="str">
            <v>FITESA PERU S.A.C.</v>
          </cell>
          <cell r="B652">
            <v>20451558383</v>
          </cell>
        </row>
        <row r="653">
          <cell r="A653" t="str">
            <v>FINTECH CAPITAL GROUP S.A.C.</v>
          </cell>
          <cell r="B653">
            <v>20545113962</v>
          </cell>
        </row>
        <row r="654">
          <cell r="A654" t="str">
            <v>FIMA SERVICIOS SOCIEDAD ANONIMA CERRADA</v>
          </cell>
          <cell r="B654">
            <v>20546205356</v>
          </cell>
        </row>
        <row r="655">
          <cell r="A655" t="str">
            <v>FIMA INDUSTRIAL SOCIEDAD ANONIMA CERRADA</v>
          </cell>
          <cell r="B655">
            <v>20546204201</v>
          </cell>
        </row>
        <row r="656">
          <cell r="A656" t="str">
            <v>FIBERLUX SOCIEDAD ANONIMA CERRADA</v>
          </cell>
          <cell r="B656">
            <v>20557425889</v>
          </cell>
        </row>
        <row r="657">
          <cell r="A657" t="str">
            <v>FESEPSA S.A</v>
          </cell>
          <cell r="B657">
            <v>20100004080</v>
          </cell>
        </row>
        <row r="658">
          <cell r="A658" t="str">
            <v>FERRO IMPORT DAVIDIANA S.A.C.</v>
          </cell>
          <cell r="B658">
            <v>20603558465</v>
          </cell>
        </row>
        <row r="659">
          <cell r="A659" t="str">
            <v>FERRETERIA RICHARD S A</v>
          </cell>
          <cell r="B659">
            <v>20101183361</v>
          </cell>
        </row>
        <row r="660">
          <cell r="A660" t="str">
            <v>FERREPRACTIKA S.A.C.</v>
          </cell>
          <cell r="B660">
            <v>20518501730</v>
          </cell>
        </row>
        <row r="661">
          <cell r="A661" t="str">
            <v>FERNANDINI BARREDA RICARDO FEDERICO</v>
          </cell>
          <cell r="B661">
            <v>10082439060</v>
          </cell>
        </row>
        <row r="662">
          <cell r="A662" t="str">
            <v>FEDERATION OF CANADIAN MUNICIPALITIES</v>
          </cell>
          <cell r="B662">
            <v>20600613708</v>
          </cell>
        </row>
        <row r="663">
          <cell r="A663" t="str">
            <v>FEBRUARY 914 S.A.C.</v>
          </cell>
          <cell r="B663">
            <v>20553369208</v>
          </cell>
        </row>
        <row r="664">
          <cell r="A664" t="str">
            <v>FEBRES MARTINEZ JOSE LUIS</v>
          </cell>
          <cell r="B664">
            <v>41666888</v>
          </cell>
        </row>
        <row r="665">
          <cell r="A665" t="str">
            <v>FCM CONSTRUCCIONES S.A.C.</v>
          </cell>
          <cell r="B665">
            <v>20601479151</v>
          </cell>
        </row>
        <row r="666">
          <cell r="A666" t="str">
            <v>FCA NAC DE ACUMULADORES ETNA S A</v>
          </cell>
          <cell r="B666">
            <v>20100165687</v>
          </cell>
        </row>
        <row r="667">
          <cell r="A667" t="str">
            <v>FASTPACK S.A.C.</v>
          </cell>
          <cell r="B667">
            <v>20512378979</v>
          </cell>
        </row>
        <row r="668">
          <cell r="A668" t="str">
            <v>FASE DOS S.A.C.</v>
          </cell>
          <cell r="B668">
            <v>20472936426</v>
          </cell>
        </row>
        <row r="669">
          <cell r="A669" t="str">
            <v>FARMINDUSTRIA S.A.</v>
          </cell>
          <cell r="B669">
            <v>20262996329</v>
          </cell>
        </row>
        <row r="670">
          <cell r="A670" t="str">
            <v>FAMCO V &amp; S GRAL E.I.R.L.</v>
          </cell>
          <cell r="B670">
            <v>20601065861</v>
          </cell>
        </row>
        <row r="671">
          <cell r="A671" t="str">
            <v>FACTORING LAB S.A.C.</v>
          </cell>
          <cell r="B671">
            <v>20601769698</v>
          </cell>
        </row>
        <row r="672">
          <cell r="A672" t="str">
            <v>F &amp; T SPORTS S.A.C.</v>
          </cell>
          <cell r="B672">
            <v>20549741593</v>
          </cell>
        </row>
        <row r="673">
          <cell r="A673" t="str">
            <v>EXPOSISTEMAS SERVICIOS SAC</v>
          </cell>
          <cell r="B673">
            <v>20510264542</v>
          </cell>
        </row>
        <row r="674">
          <cell r="A674" t="str">
            <v>Exportadora Importadora Igarashi Ascencio S.R.LTDA</v>
          </cell>
          <cell r="B674">
            <v>20252011910</v>
          </cell>
        </row>
        <row r="675">
          <cell r="A675" t="str">
            <v>EXITO COMUNICACIONES S.A.C.</v>
          </cell>
          <cell r="B675">
            <v>20600302524</v>
          </cell>
        </row>
        <row r="676">
          <cell r="A676" t="str">
            <v>EXCELIA PERU S.A.C.</v>
          </cell>
          <cell r="B676">
            <v>20563124122</v>
          </cell>
        </row>
        <row r="677">
          <cell r="A677" t="str">
            <v>EXC EQUIPOS S.A.C</v>
          </cell>
          <cell r="B677">
            <v>20553316694</v>
          </cell>
        </row>
        <row r="678">
          <cell r="A678" t="str">
            <v>EULEN DEL PERU S.A.</v>
          </cell>
          <cell r="B678">
            <v>20503957231</v>
          </cell>
        </row>
        <row r="679">
          <cell r="A679" t="str">
            <v>EULEN DEL PERU DE SERVICIOS GENERALES S.A.</v>
          </cell>
          <cell r="B679">
            <v>20504074464</v>
          </cell>
        </row>
        <row r="680">
          <cell r="A680" t="str">
            <v>EULEN DEL PERU DE SERVICIOS COMPLEMENTARIOS S.A.</v>
          </cell>
          <cell r="B680">
            <v>20504039120</v>
          </cell>
        </row>
        <row r="681">
          <cell r="A681" t="str">
            <v>ETEK INTERNATIONAL CORPORATION SUCURSAL PERU</v>
          </cell>
          <cell r="B681">
            <v>20477830626</v>
          </cell>
        </row>
        <row r="682">
          <cell r="A682" t="str">
            <v>ESTUDIO TRIBUTARIO VILLANUEVA S.A.C.</v>
          </cell>
          <cell r="B682">
            <v>20552367635</v>
          </cell>
        </row>
        <row r="683">
          <cell r="A683" t="str">
            <v>ESTUDIO OLAECHEA SOCIEDAD CIVIL DE RESPO NSABILIDAD LIMITADA</v>
          </cell>
          <cell r="B683">
            <v>20110886196</v>
          </cell>
        </row>
        <row r="684">
          <cell r="A684" t="str">
            <v>ESTUDIO LUIS ECHECOPAR GARCIA S.R.L.</v>
          </cell>
          <cell r="B684">
            <v>20510037562</v>
          </cell>
        </row>
        <row r="685">
          <cell r="A685" t="str">
            <v>ESTUDIO JURIDICO ROMERO DEC. &amp; ASOCIADOS S.A.C</v>
          </cell>
          <cell r="B685">
            <v>20546094775</v>
          </cell>
        </row>
        <row r="686">
          <cell r="A686" t="str">
            <v>ESTREMADOYRO GARCIA SANDRA</v>
          </cell>
          <cell r="B686">
            <v>10549773</v>
          </cell>
        </row>
        <row r="687">
          <cell r="A687" t="str">
            <v xml:space="preserve">ESTRATEGICA Y GESTION SOCIAL SAC	</v>
          </cell>
          <cell r="B687">
            <v>20600640659</v>
          </cell>
        </row>
        <row r="688">
          <cell r="A688" t="str">
            <v>ESTACION DE SERVICIOS MULTIPLES EL MILAGRO S.R.L.</v>
          </cell>
          <cell r="B688">
            <v>20511852936</v>
          </cell>
        </row>
        <row r="689">
          <cell r="A689" t="str">
            <v>ESTACION DE SERVICIOS MIRWAL S.A.C.</v>
          </cell>
          <cell r="B689">
            <v>20502794648</v>
          </cell>
        </row>
        <row r="690">
          <cell r="A690" t="str">
            <v>ESTACION DE SERVICIOS LOS NORTEÑOS SAC</v>
          </cell>
          <cell r="B690">
            <v>20516966620</v>
          </cell>
        </row>
        <row r="691">
          <cell r="A691" t="str">
            <v>ESTACION DE SERVICIOS GAMARRA S.A.C.</v>
          </cell>
          <cell r="B691">
            <v>20600011007</v>
          </cell>
        </row>
        <row r="692">
          <cell r="A692" t="str">
            <v>ESTACION DE SERVICIO SAN CRISTOBAL S.A.C</v>
          </cell>
          <cell r="B692">
            <v>20310552021</v>
          </cell>
        </row>
        <row r="693">
          <cell r="A693" t="str">
            <v>ESTACION DE SERV BOLIVAR S A</v>
          </cell>
          <cell r="B693">
            <v>20100079179</v>
          </cell>
        </row>
        <row r="694">
          <cell r="A694" t="str">
            <v>ESPINOZA CHAVEZ MARTHA ADRIANA</v>
          </cell>
          <cell r="B694">
            <v>10732172900</v>
          </cell>
        </row>
        <row r="695">
          <cell r="A695" t="str">
            <v>ERGON POWER REPRESENTACIONES S.A.C</v>
          </cell>
          <cell r="B695">
            <v>20515954245</v>
          </cell>
        </row>
        <row r="696">
          <cell r="A696" t="str">
            <v>EQUIDATA SAC</v>
          </cell>
          <cell r="B696">
            <v>20473350271</v>
          </cell>
        </row>
        <row r="697">
          <cell r="A697" t="str">
            <v>EPCM EXPERTS S.A.C.</v>
          </cell>
          <cell r="B697">
            <v>20523195442</v>
          </cell>
        </row>
        <row r="698">
          <cell r="A698" t="str">
            <v>ENTREGA CREATIVA S.A.C.</v>
          </cell>
          <cell r="B698">
            <v>20557738828</v>
          </cell>
        </row>
        <row r="699">
          <cell r="A699" t="str">
            <v>ENTEL PERU S.A.</v>
          </cell>
          <cell r="B699">
            <v>20106897914</v>
          </cell>
        </row>
        <row r="700">
          <cell r="A700" t="str">
            <v>ENCOFRADOS ALSINA DEL PERÚ S.A.C.</v>
          </cell>
          <cell r="B700">
            <v>20536690264</v>
          </cell>
        </row>
        <row r="701">
          <cell r="A701" t="str">
            <v>ENABLE PERU SAC</v>
          </cell>
          <cell r="B701">
            <v>20605235515</v>
          </cell>
        </row>
        <row r="702">
          <cell r="A702" t="str">
            <v>EMPRESA MUNICIPAL INMOBILIARIA DE LIMA S.A.</v>
          </cell>
          <cell r="B702">
            <v>20126236078</v>
          </cell>
        </row>
        <row r="703">
          <cell r="A703" t="str">
            <v>EMPRESA EDITORA EL COMERCIO S.A.</v>
          </cell>
          <cell r="B703">
            <v>20143229816</v>
          </cell>
        </row>
        <row r="704">
          <cell r="A704" t="str">
            <v>EMPRESA DE TURISMO ILLARY TOURS E.I.R.L.</v>
          </cell>
          <cell r="B704">
            <v>20566303508</v>
          </cell>
        </row>
        <row r="705">
          <cell r="A705" t="str">
            <v>EMP. DE TRANS. FLORES HNOS. SRL.</v>
          </cell>
          <cell r="B705">
            <v>20119407738</v>
          </cell>
        </row>
        <row r="706">
          <cell r="A706" t="str">
            <v>EMILIO ENDERS MENDOZA POMA</v>
          </cell>
          <cell r="B706">
            <v>31657418</v>
          </cell>
        </row>
        <row r="707">
          <cell r="A707" t="str">
            <v>EMERGENT COLD PERU S.A.C.</v>
          </cell>
          <cell r="B707">
            <v>20603281994</v>
          </cell>
        </row>
        <row r="708">
          <cell r="A708" t="str">
            <v>EMBAJADA DE LA REPUBLICA  ARGENTINA</v>
          </cell>
          <cell r="B708">
            <v>20501500543</v>
          </cell>
        </row>
        <row r="709">
          <cell r="A709" t="str">
            <v>EMBAJADA DE FILIPINAS</v>
          </cell>
          <cell r="B709">
            <v>1</v>
          </cell>
        </row>
        <row r="710">
          <cell r="A710" t="str">
            <v>Elvis Bustamante</v>
          </cell>
          <cell r="B710">
            <v>41876216</v>
          </cell>
        </row>
        <row r="711">
          <cell r="A711" t="str">
            <v>ELECTROPERU S A</v>
          </cell>
          <cell r="B711">
            <v>20100027705</v>
          </cell>
        </row>
        <row r="712">
          <cell r="A712" t="str">
            <v>ELECTRONICA GANTIER S.A.C. - E.GANTIER</v>
          </cell>
          <cell r="B712">
            <v>20554552367</v>
          </cell>
        </row>
        <row r="713">
          <cell r="A713" t="str">
            <v>ELARRE PRODUCCIONES E.I.R.L.</v>
          </cell>
          <cell r="B713">
            <v>20600041895</v>
          </cell>
        </row>
        <row r="714">
          <cell r="A714" t="str">
            <v>EL SENORIO DE SULCO EIRL</v>
          </cell>
          <cell r="B714">
            <v>20109586286</v>
          </cell>
        </row>
        <row r="715">
          <cell r="A715" t="str">
            <v>EL PASO S.A.C.</v>
          </cell>
          <cell r="B715">
            <v>20112816993</v>
          </cell>
        </row>
        <row r="716">
          <cell r="A716" t="str">
            <v>EL FONCHI'S E.I.R.L.</v>
          </cell>
          <cell r="B716">
            <v>20600434030</v>
          </cell>
        </row>
        <row r="717">
          <cell r="A717" t="str">
            <v>EL CONSORCIO SAN MARTIN - LOS SAUCES</v>
          </cell>
          <cell r="B717">
            <v>20600929110</v>
          </cell>
        </row>
        <row r="718">
          <cell r="A718" t="str">
            <v>E-HOLDING SOCIEDAD ANONIMA CERRADA</v>
          </cell>
          <cell r="B718">
            <v>20522947891</v>
          </cell>
        </row>
        <row r="719">
          <cell r="A719" t="str">
            <v>EDUPYME S.A.C.</v>
          </cell>
          <cell r="B719">
            <v>20565941756</v>
          </cell>
        </row>
        <row r="720">
          <cell r="A720" t="str">
            <v>EDRO CONTRATISTAS GENERALES S.A.C.</v>
          </cell>
          <cell r="B720">
            <v>20512962654</v>
          </cell>
        </row>
        <row r="721">
          <cell r="A721" t="str">
            <v>EDITORIAL LETRAS E IMAGENES S.A.C.</v>
          </cell>
          <cell r="B721">
            <v>20125663878</v>
          </cell>
        </row>
        <row r="722">
          <cell r="A722" t="str">
            <v>EDIFICACIONES INMOBILIARIAS S.A.C.</v>
          </cell>
          <cell r="B722">
            <v>20511988757</v>
          </cell>
        </row>
        <row r="723">
          <cell r="A723" t="str">
            <v>ECN PROCESS AUTOMATION S.A.C.</v>
          </cell>
          <cell r="B723">
            <v>20600559428</v>
          </cell>
        </row>
        <row r="724">
          <cell r="A724" t="str">
            <v>E-BUSINESS DISTRIBUTION PERU S.A.</v>
          </cell>
          <cell r="B724">
            <v>20474529291</v>
          </cell>
        </row>
        <row r="725">
          <cell r="A725" t="str">
            <v>E.I.C MATEUS IMPORT SAC</v>
          </cell>
          <cell r="B725" t="str">
            <v xml:space="preserve">	2053718833</v>
          </cell>
        </row>
        <row r="726">
          <cell r="A726" t="str">
            <v>DYSTAR PERU S.A.C.</v>
          </cell>
          <cell r="B726">
            <v>20536252666</v>
          </cell>
        </row>
        <row r="727">
          <cell r="A727" t="str">
            <v>DYNATEST PERU S.A.C.</v>
          </cell>
          <cell r="B727">
            <v>20546153453</v>
          </cell>
        </row>
        <row r="728">
          <cell r="A728" t="str">
            <v>DWG CONSULTORES Y CONSTRUCTORES S.A.C.</v>
          </cell>
          <cell r="B728">
            <v>20600871901</v>
          </cell>
        </row>
        <row r="729">
          <cell r="A729" t="str">
            <v>DRRP SOCIEDAD ANONIMA CERRADA</v>
          </cell>
          <cell r="B729">
            <v>20513958839</v>
          </cell>
        </row>
        <row r="730">
          <cell r="A730" t="str">
            <v>DON SEVERO S.A.</v>
          </cell>
          <cell r="B730" t="str">
            <v>30­71078748</v>
          </cell>
        </row>
        <row r="731">
          <cell r="A731" t="str">
            <v>DNP CORP SAC</v>
          </cell>
          <cell r="B731">
            <v>20601397618</v>
          </cell>
        </row>
        <row r="732">
          <cell r="A732" t="str">
            <v>DISTRIBUIDORA MESAJIL HNOS S.A.C.</v>
          </cell>
          <cell r="B732">
            <v>20269315688</v>
          </cell>
        </row>
        <row r="733">
          <cell r="A733" t="str">
            <v>DISTRIBUIDORA MARLY E.I.R.L.</v>
          </cell>
          <cell r="B733">
            <v>20555758511</v>
          </cell>
        </row>
        <row r="734">
          <cell r="A734" t="str">
            <v xml:space="preserve">DISTRIBUIDORA LILI SAC </v>
          </cell>
          <cell r="B734">
            <v>20600790561</v>
          </cell>
        </row>
        <row r="735">
          <cell r="A735" t="str">
            <v>DISTRIBUIDORA FERRETERA V &amp; M HIDALGO E.I.R.L.</v>
          </cell>
          <cell r="B735">
            <v>20508861584</v>
          </cell>
        </row>
        <row r="736">
          <cell r="A736" t="str">
            <v>DISTRIBUIDORA DE CARNES ZEDINA S.A.C.</v>
          </cell>
          <cell r="B736">
            <v>20507963375</v>
          </cell>
        </row>
        <row r="737">
          <cell r="A737" t="str">
            <v>DISEÑO E INGENIERIA ESPECIALIZADA S.A.S. SUCURSAL DEL PERU</v>
          </cell>
          <cell r="B737">
            <v>20553854165</v>
          </cell>
        </row>
        <row r="738">
          <cell r="A738" t="str">
            <v>DIOSES PERALTA SEGUNDO ORESTES</v>
          </cell>
          <cell r="B738">
            <v>3573768</v>
          </cell>
        </row>
        <row r="739">
          <cell r="A739" t="str">
            <v xml:space="preserve">DIOSES CORREA ORESTES HUMBERTO </v>
          </cell>
          <cell r="B739">
            <v>6452509</v>
          </cell>
        </row>
        <row r="740">
          <cell r="A740" t="str">
            <v>DIMERC PERU S.A.C.</v>
          </cell>
          <cell r="B740">
            <v>20537321190</v>
          </cell>
        </row>
        <row r="741">
          <cell r="A741" t="str">
            <v>DIGAMMA PRODUCCIONES S.A.C</v>
          </cell>
          <cell r="B741">
            <v>20514903396</v>
          </cell>
        </row>
        <row r="742">
          <cell r="A742" t="str">
            <v>DIFERENCIARTE S.A.C.</v>
          </cell>
          <cell r="B742">
            <v>20565313275</v>
          </cell>
        </row>
        <row r="743">
          <cell r="A743" t="str">
            <v>DIAZ CASA KANDY</v>
          </cell>
          <cell r="B743">
            <v>10467517738</v>
          </cell>
        </row>
        <row r="744">
          <cell r="A744" t="str">
            <v>DEYMOS ENTERPRISE EIRL</v>
          </cell>
          <cell r="B744">
            <v>20512602798</v>
          </cell>
        </row>
        <row r="745">
          <cell r="A745" t="str">
            <v>DEVELOPMENT AND ENGINEERING TECHNOLOGY SAC DET SAC</v>
          </cell>
          <cell r="B745">
            <v>20537936658</v>
          </cell>
        </row>
        <row r="746">
          <cell r="A746" t="str">
            <v>DESPEGAR.COM PERU SAC</v>
          </cell>
          <cell r="B746">
            <v>20544547756</v>
          </cell>
        </row>
        <row r="747">
          <cell r="A747" t="str">
            <v>Desarrollo y Soluciones Automáticas S. A. C.</v>
          </cell>
          <cell r="B747">
            <v>20524983843</v>
          </cell>
        </row>
        <row r="748">
          <cell r="A748" t="str">
            <v>DESARROLLO Y GERENCIA DE PROYECTOS S.A.C.</v>
          </cell>
          <cell r="B748">
            <v>20521780968</v>
          </cell>
        </row>
        <row r="749">
          <cell r="A749" t="str">
            <v>DESARROLLO Y EDIFICACION DE VIVIENDA S.A.-DE VIVIENDA S.A.</v>
          </cell>
          <cell r="B749">
            <v>20522554732</v>
          </cell>
        </row>
        <row r="750">
          <cell r="A750" t="str">
            <v>DEODORYZA S.A.C.</v>
          </cell>
          <cell r="B750">
            <v>20604573085</v>
          </cell>
        </row>
        <row r="751">
          <cell r="A751" t="str">
            <v>DENTALAB H &amp; R IMPORT EIRL</v>
          </cell>
          <cell r="B751">
            <v>20514216551</v>
          </cell>
        </row>
        <row r="752">
          <cell r="A752" t="str">
            <v>DELGADO LEON VICTOR</v>
          </cell>
          <cell r="B752">
            <v>10089515721</v>
          </cell>
        </row>
        <row r="753">
          <cell r="A753" t="str">
            <v>DELCOT E IDEAS S.A.C.</v>
          </cell>
          <cell r="B753">
            <v>20600666194</v>
          </cell>
        </row>
        <row r="754">
          <cell r="A754" t="str">
            <v>DEL BARRIO S.A.C.</v>
          </cell>
          <cell r="B754">
            <v>20513504561</v>
          </cell>
        </row>
        <row r="755">
          <cell r="A755" t="str">
            <v>DE VICENTE CONSTRUCTORA SAC</v>
          </cell>
          <cell r="B755">
            <v>20548187266</v>
          </cell>
        </row>
        <row r="756">
          <cell r="A756" t="str">
            <v>DE LA PIEDRA CONSULTORES S.A.C.</v>
          </cell>
          <cell r="B756">
            <v>20433596731</v>
          </cell>
        </row>
        <row r="757">
          <cell r="A757" t="str">
            <v>DCC EMPRENDIMIENTOS S.A.C.</v>
          </cell>
          <cell r="B757">
            <v>20602272746</v>
          </cell>
        </row>
        <row r="758">
          <cell r="A758" t="str">
            <v>DATUM INTERNACIONAL S.A</v>
          </cell>
          <cell r="B758">
            <v>2025416074</v>
          </cell>
        </row>
        <row r="759">
          <cell r="A759" t="str">
            <v>DATA SUMINISTROS Y REPRESENT. S.R. LTDA</v>
          </cell>
          <cell r="B759">
            <v>20144341512</v>
          </cell>
        </row>
        <row r="760">
          <cell r="A760" t="str">
            <v xml:space="preserve">DATA ELECTRONICA E IMPORTACION  SAC </v>
          </cell>
          <cell r="B760">
            <v>20600868960</v>
          </cell>
        </row>
        <row r="761">
          <cell r="A761" t="str">
            <v>DARYZA S.A.C.</v>
          </cell>
          <cell r="B761">
            <v>20144109458</v>
          </cell>
        </row>
        <row r="762">
          <cell r="A762" t="str">
            <v>DARNEL PERU S.A.C.</v>
          </cell>
          <cell r="B762">
            <v>20551958541</v>
          </cell>
        </row>
        <row r="763">
          <cell r="A763" t="str">
            <v>DANNON BRENDER LUIS</v>
          </cell>
          <cell r="B763">
            <v>10082246679</v>
          </cell>
        </row>
        <row r="764">
          <cell r="A764" t="str">
            <v>DANAKEN S.A.C.</v>
          </cell>
          <cell r="B764">
            <v>20555764244</v>
          </cell>
        </row>
        <row r="765">
          <cell r="A765" t="str">
            <v>DAIKIN AIRCONDITIONING PERU S.A.C.</v>
          </cell>
          <cell r="B765">
            <v>20556601152</v>
          </cell>
        </row>
        <row r="766">
          <cell r="A766" t="str">
            <v>DAG CONSULTING SAC</v>
          </cell>
          <cell r="B766">
            <v>20521863154</v>
          </cell>
        </row>
        <row r="767">
          <cell r="A767" t="str">
            <v>D Y P INVERSIONES GASTRONOMICAS S.A.C.</v>
          </cell>
          <cell r="B767">
            <v>20604836353</v>
          </cell>
        </row>
        <row r="768">
          <cell r="A768" t="str">
            <v>D Y M DESIGN E.I.R.L.</v>
          </cell>
          <cell r="B768">
            <v>20552014805</v>
          </cell>
        </row>
        <row r="769">
          <cell r="A769" t="str">
            <v>CYJ SERVICIOS COMPARTIDOS S.A.C</v>
          </cell>
          <cell r="B769">
            <v>20603417187</v>
          </cell>
        </row>
        <row r="770">
          <cell r="A770" t="str">
            <v>CYBERSEC CONSULT S.A.</v>
          </cell>
          <cell r="B770">
            <v>20505409010</v>
          </cell>
        </row>
        <row r="771">
          <cell r="A771" t="str">
            <v>CYBERDYNE TECHNOLOGIES EMPRESA INDIVIDUAL DE RESPONSABILIDAD</v>
          </cell>
          <cell r="B771">
            <v>20601311314</v>
          </cell>
        </row>
        <row r="772">
          <cell r="A772" t="str">
            <v>CULTURAL 110 S.A.C.</v>
          </cell>
          <cell r="B772">
            <v>20601555329</v>
          </cell>
        </row>
        <row r="773">
          <cell r="A773" t="str">
            <v>CUADROS VALENZUELA CRISTHIAN NOE</v>
          </cell>
          <cell r="B773">
            <v>10413381806</v>
          </cell>
        </row>
        <row r="774">
          <cell r="A774" t="str">
            <v>CT POWER S.A.C.</v>
          </cell>
          <cell r="B774">
            <v>20600041330</v>
          </cell>
        </row>
        <row r="775">
          <cell r="A775" t="str">
            <v>CRP MEDIOS Y ENTRETENIMIENTO S.A.C.</v>
          </cell>
          <cell r="B775" t="str">
            <v xml:space="preserve">	2038235036</v>
          </cell>
        </row>
        <row r="776">
          <cell r="A776" t="str">
            <v>CRISOL COMERCIAL PERU S.A.C.</v>
          </cell>
          <cell r="B776">
            <v>20520628291</v>
          </cell>
        </row>
        <row r="777">
          <cell r="A777" t="str">
            <v>CORREA PLAST S.A.C.</v>
          </cell>
          <cell r="B777">
            <v>2060306511</v>
          </cell>
        </row>
        <row r="778">
          <cell r="A778" t="str">
            <v>CORPORACION WINWARE SAC</v>
          </cell>
          <cell r="B778">
            <v>20514469335</v>
          </cell>
        </row>
        <row r="779">
          <cell r="A779" t="str">
            <v>CORPORACION VILLAGE S.A.C.</v>
          </cell>
          <cell r="B779">
            <v>20524239451</v>
          </cell>
        </row>
        <row r="780">
          <cell r="A780" t="str">
            <v>CORPORACION PERUANA DE SOLUCIONES TI S.A.C.</v>
          </cell>
          <cell r="B780">
            <v>20549220780</v>
          </cell>
        </row>
        <row r="781">
          <cell r="A781" t="str">
            <v>CORPORACION MINERA LAS CUMBRES S.A.C.</v>
          </cell>
          <cell r="B781">
            <v>20545024510</v>
          </cell>
        </row>
        <row r="782">
          <cell r="A782" t="str">
            <v>CORPORACION LATINOAMERICANA DE SERVICIOS TECNOLOGICOS S.A.C.</v>
          </cell>
          <cell r="B782">
            <v>20508161418</v>
          </cell>
        </row>
        <row r="783">
          <cell r="A783" t="str">
            <v>CORPORACION KATARI S.A.C.</v>
          </cell>
          <cell r="B783">
            <v>20601449260</v>
          </cell>
        </row>
        <row r="784">
          <cell r="A784" t="str">
            <v>CORPORACION INMOBILIARIA NERIDA MARIA SOCIEDAD ANONIMA CERRA</v>
          </cell>
          <cell r="B784">
            <v>20518128249</v>
          </cell>
        </row>
        <row r="785">
          <cell r="A785" t="str">
            <v>CORPORACION INMOBILIARIA DE PROYECTOS S.A.C.</v>
          </cell>
          <cell r="B785">
            <v>20536851888</v>
          </cell>
        </row>
        <row r="786">
          <cell r="A786" t="str">
            <v>CORPORACION INDUSTRIAL DEL NORTE SAC</v>
          </cell>
          <cell r="B786">
            <v>20517519902</v>
          </cell>
        </row>
        <row r="787">
          <cell r="A787" t="str">
            <v>CORPORACION GRAFICA NAVARRETE S.A.</v>
          </cell>
          <cell r="B787">
            <v>20347258611</v>
          </cell>
        </row>
        <row r="788">
          <cell r="A788" t="str">
            <v>CORPORACION FRUTICOLA DE CHINCHA S.A.C.</v>
          </cell>
          <cell r="B788" t="str">
            <v xml:space="preserve">	2041006536</v>
          </cell>
        </row>
        <row r="789">
          <cell r="A789" t="str">
            <v>CORPORACION DE RESTAURANTES PERUANOS S.A.C.</v>
          </cell>
          <cell r="B789">
            <v>20524418381</v>
          </cell>
        </row>
        <row r="790">
          <cell r="A790" t="str">
            <v>CORPORACION DARUCHI S.A.C.</v>
          </cell>
          <cell r="B790">
            <v>20515314424</v>
          </cell>
        </row>
        <row r="791">
          <cell r="A791" t="str">
            <v>CORPORACION BJR IMPORT SUR SOCIEDAD ANONIMA CERRADA - CORPOR</v>
          </cell>
          <cell r="B791">
            <v>20536579746</v>
          </cell>
        </row>
        <row r="792">
          <cell r="A792" t="str">
            <v xml:space="preserve">CORNEJO MONTIBELLER ALEJANDRO </v>
          </cell>
          <cell r="B792">
            <v>10269684</v>
          </cell>
        </row>
        <row r="793">
          <cell r="A793" t="str">
            <v>CORI PUNO S.A.C.</v>
          </cell>
          <cell r="B793">
            <v>20406339361</v>
          </cell>
        </row>
        <row r="794">
          <cell r="A794" t="str">
            <v>COPEMI S.A.C. CONSTRUCTORES</v>
          </cell>
          <cell r="B794">
            <v>20497670561</v>
          </cell>
        </row>
        <row r="795">
          <cell r="A795" t="str">
            <v>CONURMA INGENIEROS CONSULTORES S.L. SUCURSAL DEL PERU</v>
          </cell>
          <cell r="B795">
            <v>20601137624</v>
          </cell>
        </row>
        <row r="796">
          <cell r="A796" t="str">
            <v>CONTRATISTAS GENERALES COTOMAR DEL PERU SAC</v>
          </cell>
          <cell r="B796">
            <v>20512158189</v>
          </cell>
        </row>
        <row r="797">
          <cell r="A797" t="str">
            <v>CONTRACT WORKPLACES PERU S.A.C.</v>
          </cell>
          <cell r="B797">
            <v>20553672997</v>
          </cell>
        </row>
        <row r="798">
          <cell r="A798" t="str">
            <v>CONTACTOS INMOBILIARIOS S.A.C.</v>
          </cell>
          <cell r="B798">
            <v>20100983193</v>
          </cell>
        </row>
        <row r="799">
          <cell r="A799" t="str">
            <v>CONT HABILIDAD FINANCIERA S.A.C.</v>
          </cell>
          <cell r="B799">
            <v>20600221753</v>
          </cell>
        </row>
        <row r="800">
          <cell r="A800" t="str">
            <v>CONSULTORA Y EQUIPADORA MEDICA S.A.</v>
          </cell>
          <cell r="B800">
            <v>20111876097</v>
          </cell>
        </row>
        <row r="801">
          <cell r="A801" t="str">
            <v>CONSULTORA LOMBARDIA S.A.C.</v>
          </cell>
          <cell r="B801">
            <v>20605172742</v>
          </cell>
        </row>
        <row r="802">
          <cell r="A802" t="str">
            <v>CONSUELO RIVERO HOYOS</v>
          </cell>
          <cell r="B802">
            <v>1228397</v>
          </cell>
        </row>
        <row r="803">
          <cell r="A803" t="str">
            <v>CONSTRUCTORES INTERAMERICANOS S.A.C.</v>
          </cell>
          <cell r="B803">
            <v>20305146618</v>
          </cell>
        </row>
        <row r="804">
          <cell r="A804" t="str">
            <v>CONSTRUCTORA Y SERVICIOS GENERALES JAIS S.A.C</v>
          </cell>
          <cell r="B804">
            <v>20557553704</v>
          </cell>
        </row>
        <row r="805">
          <cell r="A805" t="str">
            <v>CONSTRUCTORA MERCONS S.A.C.</v>
          </cell>
          <cell r="B805">
            <v>20605368680</v>
          </cell>
        </row>
        <row r="806">
          <cell r="A806" t="str">
            <v xml:space="preserve">CONSTRUCTORA KAMANQA SAC </v>
          </cell>
          <cell r="B806">
            <v>20601449405</v>
          </cell>
        </row>
        <row r="807">
          <cell r="A807" t="str">
            <v>CONSTRUCTORA E INMOBILIARIA OHOSO S.A.C.</v>
          </cell>
          <cell r="B807">
            <v>20548363331</v>
          </cell>
        </row>
        <row r="808">
          <cell r="A808" t="str">
            <v>CONSTRUCTORA E INMOBILIARIA NUEVA RUTA S.A.C.</v>
          </cell>
          <cell r="B808">
            <v>20548360073</v>
          </cell>
        </row>
        <row r="809">
          <cell r="A809" t="str">
            <v>CONSTRUCTORA E INMOBILIARIA JAYAGI S.A.C.</v>
          </cell>
          <cell r="B809">
            <v>20549595678</v>
          </cell>
        </row>
        <row r="810">
          <cell r="A810" t="str">
            <v>CONSTRUCTORA E INMOBILIARIA EMBLEMA UNO S.A.C.</v>
          </cell>
          <cell r="B810">
            <v>20600211880</v>
          </cell>
        </row>
        <row r="811">
          <cell r="A811" t="str">
            <v>CONSTRUCTORA E INMOBILIARIA EMBLEMA TRES S.A.C.</v>
          </cell>
          <cell r="B811">
            <v>20600212223</v>
          </cell>
        </row>
        <row r="812">
          <cell r="A812" t="str">
            <v>CONSTRUCTORA E INMOBILIARIA EMBLEMA S.A.C.</v>
          </cell>
          <cell r="B812">
            <v>20545905044</v>
          </cell>
        </row>
        <row r="813">
          <cell r="A813" t="str">
            <v>CONSTRUCTORA &amp; SERVICIOS MEDIA SRL</v>
          </cell>
          <cell r="B813">
            <v>20605480102</v>
          </cell>
        </row>
        <row r="814">
          <cell r="A814" t="str">
            <v>CONSTRUCOES E COM.CAMARGO CORREA SA SUC.</v>
          </cell>
          <cell r="B814">
            <v>20301171316</v>
          </cell>
        </row>
        <row r="815">
          <cell r="A815" t="str">
            <v>CONSTRUCCIONES YITS'ATIL</v>
          </cell>
          <cell r="B815" t="str">
            <v>CYA130206JV</v>
          </cell>
        </row>
        <row r="816">
          <cell r="A816" t="str">
            <v>CONSSOLIDA S.A</v>
          </cell>
          <cell r="B816">
            <v>20554391258</v>
          </cell>
        </row>
        <row r="817">
          <cell r="A817" t="str">
            <v>CONSORCIO SMF</v>
          </cell>
          <cell r="B817">
            <v>20600811721</v>
          </cell>
        </row>
        <row r="818">
          <cell r="A818" t="str">
            <v>CONSORCIO SANTA ROSA</v>
          </cell>
          <cell r="B818">
            <v>20603472579</v>
          </cell>
        </row>
        <row r="819">
          <cell r="A819" t="str">
            <v xml:space="preserve">CONSORCIO SAN LUIS </v>
          </cell>
          <cell r="B819" t="str">
            <v xml:space="preserve">	2060302294</v>
          </cell>
        </row>
        <row r="820">
          <cell r="A820" t="str">
            <v>CONSORCIO SAN ANDRES</v>
          </cell>
          <cell r="B820">
            <v>20604829471</v>
          </cell>
        </row>
        <row r="821">
          <cell r="A821" t="str">
            <v>CONSORCIO SADE - COSAPI</v>
          </cell>
          <cell r="B821">
            <v>20557654993</v>
          </cell>
        </row>
        <row r="822">
          <cell r="A822" t="str">
            <v>CONSORCIO PLAN MAESTRO 2050</v>
          </cell>
          <cell r="B822">
            <v>20603929277</v>
          </cell>
        </row>
        <row r="823">
          <cell r="A823" t="str">
            <v>CONSORCIO MINERO HORIZONTE S.A.</v>
          </cell>
          <cell r="B823">
            <v>20136150473</v>
          </cell>
        </row>
        <row r="824">
          <cell r="A824" t="str">
            <v>CONSORCIO M&amp;G S.A.C.</v>
          </cell>
          <cell r="B824">
            <v>20602404499</v>
          </cell>
        </row>
        <row r="825">
          <cell r="A825" t="str">
            <v>CONSORCIO LIRCAY</v>
          </cell>
          <cell r="B825">
            <v>20603923414</v>
          </cell>
        </row>
        <row r="826">
          <cell r="A826" t="str">
            <v>CONSORCIO JOSE GALVEZ</v>
          </cell>
          <cell r="B826">
            <v>20601724279</v>
          </cell>
        </row>
        <row r="827">
          <cell r="A827" t="str">
            <v>CONSORCIO INMOBILIARIO PALMA S.A.C</v>
          </cell>
          <cell r="B827">
            <v>20601834023</v>
          </cell>
        </row>
        <row r="828">
          <cell r="A828" t="str">
            <v>CONSORCIO INMAC CONTRERAS</v>
          </cell>
          <cell r="B828">
            <v>20602827861</v>
          </cell>
        </row>
        <row r="829">
          <cell r="A829" t="str">
            <v>CONSORCIO HUACHO - PATIVILCA</v>
          </cell>
          <cell r="B829">
            <v>20556898651</v>
          </cell>
        </row>
        <row r="830">
          <cell r="A830" t="str">
            <v>CONSORCIO HOSPITALARIO LIMA</v>
          </cell>
          <cell r="B830">
            <v>20601731054</v>
          </cell>
        </row>
        <row r="831">
          <cell r="A831" t="str">
            <v>CONSORCIO FLESAN -ICAFAL</v>
          </cell>
          <cell r="B831">
            <v>20604647381</v>
          </cell>
        </row>
        <row r="832">
          <cell r="A832" t="str">
            <v>CONSORCIO DVC-ORION</v>
          </cell>
          <cell r="B832">
            <v>20602566626</v>
          </cell>
        </row>
        <row r="833">
          <cell r="A833" t="str">
            <v>CONSORCIO DHMONT &amp; CG &amp; M S.A.C.</v>
          </cell>
          <cell r="B833">
            <v>20502574109</v>
          </cell>
        </row>
        <row r="834">
          <cell r="A834" t="str">
            <v>CONSORCIO DE CASTILLA</v>
          </cell>
          <cell r="B834">
            <v>20602809740</v>
          </cell>
        </row>
        <row r="835">
          <cell r="A835" t="str">
            <v>CONSORCIO BESCO - BESALCO</v>
          </cell>
          <cell r="B835">
            <v>20602444342</v>
          </cell>
        </row>
        <row r="836">
          <cell r="A836" t="str">
            <v>CONSORCIO APPLUS TEIGA</v>
          </cell>
          <cell r="B836">
            <v>20603228287</v>
          </cell>
        </row>
        <row r="837">
          <cell r="A837" t="str">
            <v>CONGO FILMS S.A.C.</v>
          </cell>
          <cell r="B837">
            <v>20562825992</v>
          </cell>
        </row>
        <row r="838">
          <cell r="A838" t="str">
            <v>CONECTA RETAIL SA</v>
          </cell>
          <cell r="B838">
            <v>20141189850</v>
          </cell>
        </row>
        <row r="839">
          <cell r="A839" t="str">
            <v>Condominio Johan Sebastian Bach</v>
          </cell>
          <cell r="B839">
            <v>0</v>
          </cell>
        </row>
        <row r="840">
          <cell r="A840" t="str">
            <v>CONDESAN</v>
          </cell>
          <cell r="B840">
            <v>20523828828</v>
          </cell>
        </row>
        <row r="841">
          <cell r="A841" t="str">
            <v>CONCESIONARIA VIAL DEL PERU S.A.</v>
          </cell>
          <cell r="B841">
            <v>20511465061</v>
          </cell>
        </row>
        <row r="842">
          <cell r="A842" t="str">
            <v>COMUNICACIONES DIGITALES PUBLICEL S.A.C</v>
          </cell>
          <cell r="B842">
            <v>20601629918</v>
          </cell>
        </row>
        <row r="843">
          <cell r="A843" t="str">
            <v>COMPUSAMA E.I.R.L.</v>
          </cell>
          <cell r="B843">
            <v>20602081312</v>
          </cell>
        </row>
        <row r="844">
          <cell r="A844" t="str">
            <v>COMPUDISKETT S R L</v>
          </cell>
          <cell r="B844">
            <v>20123053037</v>
          </cell>
        </row>
        <row r="845">
          <cell r="A845" t="str">
            <v>COMPASS FONDO DE INVERSION INMOBILIARIO I</v>
          </cell>
          <cell r="B845">
            <v>20518933877</v>
          </cell>
        </row>
        <row r="846">
          <cell r="A846" t="str">
            <v>COMPAñIA PERUANA DE MEDIOS DE PAGO S.A.C</v>
          </cell>
          <cell r="B846">
            <v>20341198217</v>
          </cell>
        </row>
        <row r="847">
          <cell r="A847" t="str">
            <v xml:space="preserve">Compañía Minera San Ignacio De Morococha S.A.A.             </v>
          </cell>
          <cell r="B847">
            <v>20100177421</v>
          </cell>
        </row>
        <row r="848">
          <cell r="A848" t="str">
            <v>COMPAÑIA MINERA KOLPA S.A.</v>
          </cell>
          <cell r="B848">
            <v>20600020022</v>
          </cell>
        </row>
        <row r="849">
          <cell r="A849" t="str">
            <v>COMPAñIA MINERA CONDESTABLE S.A.</v>
          </cell>
          <cell r="B849">
            <v>20100056802</v>
          </cell>
        </row>
        <row r="850">
          <cell r="A850" t="str">
            <v>COMPAÑIA MINERA CARAVELI S.A.C.</v>
          </cell>
          <cell r="B850">
            <v>20126702737</v>
          </cell>
        </row>
        <row r="851">
          <cell r="A851" t="str">
            <v>COMPAÑIA INCUBADORA DE SOLUCIONES MOVILES S.A.C. - CISMO S.A</v>
          </cell>
          <cell r="B851">
            <v>20555530090</v>
          </cell>
        </row>
        <row r="852">
          <cell r="A852" t="str">
            <v>COMPANIA DE TURISMO LA PAZ S.A.C.</v>
          </cell>
          <cell r="B852">
            <v>20214121043</v>
          </cell>
        </row>
        <row r="853">
          <cell r="A853" t="str">
            <v>COMMUNICATIONS AND SYSTEMS DEVELOPMENT SOCIEDAD ANONIMA CERR</v>
          </cell>
          <cell r="B853">
            <v>20544048164</v>
          </cell>
        </row>
        <row r="854">
          <cell r="A854" t="str">
            <v>COMMERCIAL REAL ESTATE SERVICES S.A.C.</v>
          </cell>
          <cell r="B854">
            <v>20545385377</v>
          </cell>
        </row>
        <row r="855">
          <cell r="A855" t="str">
            <v>COMITE DE LECTURA S.A.C.</v>
          </cell>
          <cell r="B855">
            <v>20604263957</v>
          </cell>
        </row>
        <row r="856">
          <cell r="A856" t="str">
            <v>COMERCIAL WOR S.A.C.</v>
          </cell>
          <cell r="B856">
            <v>20565836961</v>
          </cell>
        </row>
        <row r="857">
          <cell r="A857" t="str">
            <v>COMERCIAL TRES ESTRELLAS S.A.</v>
          </cell>
          <cell r="B857">
            <v>20130471464</v>
          </cell>
        </row>
        <row r="858">
          <cell r="A858" t="str">
            <v>COMERCIAL LI S A</v>
          </cell>
          <cell r="B858">
            <v>20101164901</v>
          </cell>
        </row>
        <row r="859">
          <cell r="A859" t="str">
            <v>COLEGIOS PROEDUCA SOCIEDAD ANONIMA</v>
          </cell>
          <cell r="B859">
            <v>20554162577</v>
          </cell>
        </row>
        <row r="860">
          <cell r="A860" t="str">
            <v>COLEGIO QUIMICO FARMACEUTICO DEL PERU</v>
          </cell>
          <cell r="B860">
            <v>20160395274</v>
          </cell>
        </row>
        <row r="861">
          <cell r="A861" t="str">
            <v>COLEGIO DE INGENIEROS DEL PERÚ CONSEJO NACIONAL</v>
          </cell>
          <cell r="B861">
            <v>20138086438</v>
          </cell>
        </row>
        <row r="862">
          <cell r="A862" t="str">
            <v>COESTI S.A.</v>
          </cell>
          <cell r="B862">
            <v>20127765279</v>
          </cell>
        </row>
        <row r="863">
          <cell r="A863" t="str">
            <v>CLOSE2U S.A.C.</v>
          </cell>
          <cell r="B863">
            <v>20549776974</v>
          </cell>
        </row>
        <row r="864">
          <cell r="A864" t="str">
            <v>CLIPONET S.A.C.</v>
          </cell>
          <cell r="B864">
            <v>20506589704</v>
          </cell>
        </row>
        <row r="865">
          <cell r="A865" t="str">
            <v>CLINICA MEDICA CAYETANO HEREDIA S.A</v>
          </cell>
          <cell r="B865">
            <v>20515290142</v>
          </cell>
        </row>
        <row r="866">
          <cell r="A866" t="str">
            <v>CLEVER TECNOLOGIA PERU S.A.C</v>
          </cell>
          <cell r="B866">
            <v>20548694010</v>
          </cell>
        </row>
        <row r="867">
          <cell r="A867" t="str">
            <v>CLASSIS ESPECIALES EVENTOS S.R.LTDA.</v>
          </cell>
          <cell r="B867">
            <v>20340053118</v>
          </cell>
        </row>
        <row r="868">
          <cell r="A868" t="str">
            <v>CLASS COMPLEMENTS SAC</v>
          </cell>
          <cell r="B868">
            <v>20329790682</v>
          </cell>
        </row>
        <row r="869">
          <cell r="A869" t="str">
            <v>CIUDARIS CONSULTORES INMOBILIARIOS S.A.</v>
          </cell>
          <cell r="B869">
            <v>20432280056</v>
          </cell>
        </row>
        <row r="870">
          <cell r="A870" t="str">
            <v>CITOTUSA S.A.</v>
          </cell>
          <cell r="B870">
            <v>20563185423</v>
          </cell>
        </row>
        <row r="871">
          <cell r="A871" t="str">
            <v>CINDEL S.A.</v>
          </cell>
          <cell r="B871">
            <v>20543722309</v>
          </cell>
        </row>
        <row r="872">
          <cell r="A872" t="str">
            <v>CINCO MILLAS SAC</v>
          </cell>
          <cell r="B872">
            <v>20509076945</v>
          </cell>
        </row>
        <row r="873">
          <cell r="A873" t="str">
            <v>CIMEC INGENIEROS S A</v>
          </cell>
          <cell r="B873">
            <v>20102289561</v>
          </cell>
        </row>
        <row r="874">
          <cell r="A874" t="str">
            <v>CIEN PIES PRODUCCIONES S.A.C.</v>
          </cell>
          <cell r="B874">
            <v>20515831160</v>
          </cell>
        </row>
        <row r="875">
          <cell r="A875" t="str">
            <v>CIBERGESTION PERU S.A.C.</v>
          </cell>
          <cell r="B875">
            <v>20553448507</v>
          </cell>
        </row>
        <row r="876">
          <cell r="A876" t="str">
            <v>CHUNG &amp; TONG INGENIEROS S.A.C.</v>
          </cell>
          <cell r="B876">
            <v>20503563704</v>
          </cell>
        </row>
        <row r="877">
          <cell r="A877" t="str">
            <v>CHUBB PERU S.A. COMPAÑIA DE SEGUROS Y REASEGUROS</v>
          </cell>
          <cell r="B877">
            <v>20390625007</v>
          </cell>
        </row>
        <row r="878">
          <cell r="A878" t="str">
            <v>CHOUCAIR TESTING S.A.</v>
          </cell>
          <cell r="B878">
            <v>20535889300</v>
          </cell>
        </row>
        <row r="879">
          <cell r="A879" t="str">
            <v>CHOT CAR SAC</v>
          </cell>
          <cell r="B879">
            <v>20510068280</v>
          </cell>
        </row>
        <row r="880">
          <cell r="A880" t="str">
            <v>CHIFA INTERNACIONAL SRLTDA</v>
          </cell>
          <cell r="B880">
            <v>20100323002</v>
          </cell>
        </row>
        <row r="881">
          <cell r="A881" t="str">
            <v>CHICOT CASTAGNOLA MONICA ELENA</v>
          </cell>
          <cell r="B881">
            <v>7966577</v>
          </cell>
        </row>
        <row r="882">
          <cell r="A882" t="str">
            <v>CHAVEZTA CAMPOS EDWARD ENRIQUE</v>
          </cell>
          <cell r="B882">
            <v>10081440650</v>
          </cell>
        </row>
        <row r="883">
          <cell r="A883" t="str">
            <v xml:space="preserve">CHAIN SERVICES TI SAC      </v>
          </cell>
          <cell r="B883">
            <v>20519339235</v>
          </cell>
        </row>
        <row r="884">
          <cell r="A884" t="str">
            <v>CETRIX COMPUTER S.A.C.</v>
          </cell>
          <cell r="B884">
            <v>20602962700</v>
          </cell>
        </row>
        <row r="885">
          <cell r="A885" t="str">
            <v>CERRAJERIAS UNIDAS E.I.R.L.</v>
          </cell>
          <cell r="B885">
            <v>20600045858</v>
          </cell>
        </row>
        <row r="886">
          <cell r="A886" t="str">
            <v>CERJUSC</v>
          </cell>
          <cell r="B886">
            <v>20543382443</v>
          </cell>
        </row>
        <row r="887">
          <cell r="A887" t="str">
            <v>CERBELLON TENORIO DE GUEVARA GLORIA DEANIRA</v>
          </cell>
          <cell r="B887">
            <v>10078492312</v>
          </cell>
        </row>
        <row r="888">
          <cell r="A888" t="str">
            <v>CENTROS DE ODONTOLOGIA INTEGRAL SONREIR SAC</v>
          </cell>
          <cell r="B888">
            <v>20505313501</v>
          </cell>
        </row>
        <row r="889">
          <cell r="A889" t="str">
            <v>CENTRO TECNOLOGICO MINERO</v>
          </cell>
          <cell r="B889">
            <v>20502759575</v>
          </cell>
        </row>
        <row r="890">
          <cell r="A890" t="str">
            <v>CENTRO NETEC PERU SOCIEDAD ANONIMA CERRADA</v>
          </cell>
          <cell r="B890">
            <v>20549970355</v>
          </cell>
        </row>
        <row r="891">
          <cell r="A891" t="str">
            <v>CENTRO NAVAL DEL PERU</v>
          </cell>
          <cell r="B891">
            <v>20502707770</v>
          </cell>
        </row>
        <row r="892">
          <cell r="A892" t="str">
            <v>CENTRO NACIONAL DE PLANEAMIENTO ESTRATEGICO - CEPLAN</v>
          </cell>
          <cell r="B892">
            <v>20520594451</v>
          </cell>
        </row>
        <row r="893">
          <cell r="A893" t="str">
            <v>CENTRO EDUCATIVO PARTICULAR FERMIN TANGÜIS S.A.C.</v>
          </cell>
          <cell r="B893">
            <v>20387239104</v>
          </cell>
        </row>
        <row r="894">
          <cell r="A894" t="str">
            <v>CENTRO DE FORMACION LOGISTICA S.A.C</v>
          </cell>
          <cell r="B894">
            <v>20535923095</v>
          </cell>
        </row>
        <row r="895">
          <cell r="A895" t="str">
            <v>CENTRAIS ELETRICAS BRASILEIRAS S.A. SUCURSAL DEL PERU</v>
          </cell>
          <cell r="B895">
            <v>20522716066</v>
          </cell>
        </row>
        <row r="896">
          <cell r="A896" t="str">
            <v>CENTINEL LIGHT S.A.C.</v>
          </cell>
          <cell r="B896">
            <v>20602569226</v>
          </cell>
        </row>
        <row r="897">
          <cell r="A897" t="str">
            <v>CENTAUROS DEL PERU CEDEP E.I.R.L.</v>
          </cell>
          <cell r="B897">
            <v>20537519461</v>
          </cell>
        </row>
        <row r="898">
          <cell r="A898" t="str">
            <v>CENCOSUD RETAIL PERU S.A.</v>
          </cell>
          <cell r="B898">
            <v>20109072177</v>
          </cell>
        </row>
        <row r="899">
          <cell r="A899" t="str">
            <v>CELERITECH SOLUTIONS S.A.C.</v>
          </cell>
          <cell r="B899">
            <v>20510325860</v>
          </cell>
        </row>
        <row r="900">
          <cell r="A900" t="str">
            <v>CEIGNE KANGURITO</v>
          </cell>
          <cell r="B900">
            <v>20154523317</v>
          </cell>
        </row>
        <row r="901">
          <cell r="A901" t="str">
            <v>CBC PERUANA S.A.C.</v>
          </cell>
          <cell r="B901">
            <v>20600281489</v>
          </cell>
        </row>
        <row r="902">
          <cell r="A902" t="str">
            <v>CASTILLO RAMIREZ BETTYNA DEL PILAR</v>
          </cell>
          <cell r="B902">
            <v>10105565424</v>
          </cell>
        </row>
        <row r="903">
          <cell r="A903" t="str">
            <v>CASTILLO ALBERCA HERNAN</v>
          </cell>
          <cell r="B903">
            <v>10032150549</v>
          </cell>
        </row>
        <row r="904">
          <cell r="A904" t="str">
            <v>CARTONES VILLA MARINA S.A.</v>
          </cell>
          <cell r="B904">
            <v>20424964990</v>
          </cell>
        </row>
        <row r="905">
          <cell r="A905" t="str">
            <v>CARMEN ROZAS PEÑA</v>
          </cell>
          <cell r="B905">
            <v>42587855</v>
          </cell>
        </row>
        <row r="906">
          <cell r="A906" t="str">
            <v>Carmen María Angola Vega</v>
          </cell>
          <cell r="B906">
            <v>6268210</v>
          </cell>
        </row>
        <row r="907">
          <cell r="A907" t="str">
            <v>Carmen</v>
          </cell>
          <cell r="B907">
            <v>6268210</v>
          </cell>
        </row>
        <row r="908">
          <cell r="A908" t="str">
            <v>Carlos Ganoza</v>
          </cell>
          <cell r="B908">
            <v>41648087</v>
          </cell>
        </row>
        <row r="909">
          <cell r="A909" t="str">
            <v>CARLOS DE PARDO ANITA MARIA</v>
          </cell>
          <cell r="B909">
            <v>10214747214</v>
          </cell>
        </row>
        <row r="910">
          <cell r="A910" t="str">
            <v>Carlos Alarco</v>
          </cell>
          <cell r="B910">
            <v>10264099</v>
          </cell>
        </row>
        <row r="911">
          <cell r="A911" t="str">
            <v>CAPIRENA S.A.C.</v>
          </cell>
          <cell r="B911">
            <v>20513690178</v>
          </cell>
        </row>
        <row r="912">
          <cell r="A912" t="str">
            <v>Candy Vences</v>
          </cell>
          <cell r="B912">
            <v>45563960</v>
          </cell>
        </row>
        <row r="913">
          <cell r="A913" t="str">
            <v>CANCHANYA MENDOZA JUAN HUMBERTO</v>
          </cell>
          <cell r="B913">
            <v>10067243485</v>
          </cell>
        </row>
        <row r="914">
          <cell r="A914" t="str">
            <v>CANAL SOPORTE SOCIEDAD ANONIMA CERRADA</v>
          </cell>
          <cell r="B914">
            <v>20478066318</v>
          </cell>
        </row>
        <row r="915">
          <cell r="A915" t="str">
            <v>CAMRIS INTERNATIONAL INC</v>
          </cell>
          <cell r="B915">
            <v>20554867350</v>
          </cell>
        </row>
        <row r="916">
          <cell r="A916" t="str">
            <v>Camila Uribe</v>
          </cell>
          <cell r="B916">
            <v>70364473</v>
          </cell>
        </row>
        <row r="917">
          <cell r="A917" t="str">
            <v>CAMET TRADING S.A.C.</v>
          </cell>
          <cell r="B917">
            <v>20600876491</v>
          </cell>
        </row>
        <row r="918">
          <cell r="A918" t="str">
            <v>CAMET REAL ESTATE SERVICES S.A.C.</v>
          </cell>
          <cell r="B918">
            <v>20557320602</v>
          </cell>
        </row>
        <row r="919">
          <cell r="A919" t="str">
            <v>CAMARA OFICIAL DE COMERCIO DE ESPAÑA EN EL PERU</v>
          </cell>
          <cell r="B919">
            <v>20153044059</v>
          </cell>
        </row>
        <row r="920">
          <cell r="A920" t="str">
            <v>CAMARA DE COMERCIO E INDUSTRIA PERUANO ALEMANA</v>
          </cell>
          <cell r="B920">
            <v>20147720573</v>
          </cell>
        </row>
        <row r="921">
          <cell r="A921" t="str">
            <v>CAMARA DE COMERCIO AMERICANA DEL PERU</v>
          </cell>
          <cell r="B921">
            <v>20101917003</v>
          </cell>
        </row>
        <row r="922">
          <cell r="A922" t="str">
            <v>CAMA LEE  SUSANA MILA</v>
          </cell>
          <cell r="B922">
            <v>10074629003</v>
          </cell>
        </row>
        <row r="923">
          <cell r="A923" t="str">
            <v>CAM SERVICIOS DEL PERU S.A.</v>
          </cell>
          <cell r="B923">
            <v>20600559681</v>
          </cell>
        </row>
        <row r="924">
          <cell r="A924" t="str">
            <v>CALLSOUTH PERU S.A.C.</v>
          </cell>
          <cell r="B924">
            <v>20555299576</v>
          </cell>
        </row>
        <row r="925">
          <cell r="A925" t="str">
            <v>CALLES NUEVAS S.A.C.</v>
          </cell>
          <cell r="B925">
            <v>20548601615</v>
          </cell>
        </row>
        <row r="926">
          <cell r="A926" t="str">
            <v>CAIRO SOLDEVILLA MARIO DAVID</v>
          </cell>
          <cell r="B926">
            <v>7534769</v>
          </cell>
        </row>
        <row r="927">
          <cell r="A927" t="str">
            <v>C.M.V. SERVICIO EJECUTIVO S.A</v>
          </cell>
          <cell r="B927">
            <v>20291772286</v>
          </cell>
        </row>
        <row r="928">
          <cell r="A928" t="str">
            <v>C&amp;S MERA'S STORE SOCIEDAD ANONIMA CERRADA / C&amp;S MERA'S STORE</v>
          </cell>
          <cell r="B928">
            <v>20600507789</v>
          </cell>
        </row>
        <row r="929">
          <cell r="A929" t="str">
            <v>C Y J CONSTRUCTORES Y CONTRATISTAS S.A.C</v>
          </cell>
          <cell r="B929">
            <v>20425567935</v>
          </cell>
        </row>
        <row r="930">
          <cell r="A930" t="str">
            <v>C H Y C INGENIEROS S.A.C.</v>
          </cell>
          <cell r="B930">
            <v>20509578029</v>
          </cell>
        </row>
        <row r="931">
          <cell r="A931" t="str">
            <v>C &amp; B LOGISTICS S.A.C.</v>
          </cell>
          <cell r="B931">
            <v>20518010248</v>
          </cell>
        </row>
        <row r="932">
          <cell r="A932" t="str">
            <v>BUMERAN.COM PERU S.A.C</v>
          </cell>
          <cell r="B932">
            <v>20519147247</v>
          </cell>
        </row>
        <row r="933">
          <cell r="A933" t="str">
            <v>BRITISH COUNCIL SUCURSAL LIMA</v>
          </cell>
          <cell r="B933">
            <v>20563764709</v>
          </cell>
        </row>
        <row r="934">
          <cell r="A934" t="str">
            <v>Briggitte La Torre</v>
          </cell>
          <cell r="B934">
            <v>44766789</v>
          </cell>
        </row>
        <row r="935">
          <cell r="A935" t="str">
            <v>BREXIA GOLDPLATA PERU S.A.C.</v>
          </cell>
          <cell r="B935">
            <v>20513188626</v>
          </cell>
        </row>
        <row r="936">
          <cell r="A936" t="str">
            <v>BRENDA PRADO</v>
          </cell>
          <cell r="B936">
            <v>46050452</v>
          </cell>
        </row>
        <row r="937">
          <cell r="A937" t="str">
            <v>BRAEDT S.A.</v>
          </cell>
          <cell r="B937">
            <v>20100067910</v>
          </cell>
        </row>
        <row r="938">
          <cell r="A938" t="str">
            <v>BRADE PARACAS S.A.</v>
          </cell>
          <cell r="B938">
            <v>20384928537</v>
          </cell>
        </row>
        <row r="939">
          <cell r="A939" t="str">
            <v>BOZOVICH S.A.C.</v>
          </cell>
          <cell r="B939">
            <v>20543738302</v>
          </cell>
        </row>
        <row r="940">
          <cell r="A940" t="str">
            <v>BOWER S.A.C.</v>
          </cell>
          <cell r="B940">
            <v>20562795716</v>
          </cell>
        </row>
        <row r="941">
          <cell r="A941" t="str">
            <v>BOTICAS Y SALUD S.A.C.</v>
          </cell>
          <cell r="B941">
            <v>20384891943</v>
          </cell>
        </row>
        <row r="942">
          <cell r="A942" t="str">
            <v>BODEGAS Y VIÑEDOS TABERNERO S.A.C.</v>
          </cell>
          <cell r="B942">
            <v>20104505784</v>
          </cell>
        </row>
        <row r="943">
          <cell r="A943" t="str">
            <v>BIZNES SAC</v>
          </cell>
          <cell r="B943">
            <v>20548321418</v>
          </cell>
        </row>
        <row r="944">
          <cell r="A944" t="str">
            <v>BIOMEDICAL LOGISTICS S.A.C.</v>
          </cell>
          <cell r="B944">
            <v>20556045250</v>
          </cell>
        </row>
        <row r="945">
          <cell r="A945" t="str">
            <v>BINNA CORPORATION S.A.C.</v>
          </cell>
          <cell r="B945">
            <v>20547907249</v>
          </cell>
        </row>
        <row r="946">
          <cell r="A946" t="str">
            <v>BINARIX S.A.C.</v>
          </cell>
          <cell r="B946">
            <v>20547481675</v>
          </cell>
        </row>
        <row r="947">
          <cell r="A947" t="str">
            <v>BIGMOND S.A.C.</v>
          </cell>
          <cell r="B947">
            <v>20602795617</v>
          </cell>
        </row>
        <row r="948">
          <cell r="A948" t="str">
            <v>BIANCHI DE GUEZALA SAAVEDRA E.I.R.L. - BIGUESA E.I.R.L.</v>
          </cell>
          <cell r="B948">
            <v>20602052266</v>
          </cell>
        </row>
        <row r="949">
          <cell r="A949" t="str">
            <v>BF DIGITAL DEL PERU S.A.C.</v>
          </cell>
          <cell r="B949">
            <v>20604077789</v>
          </cell>
        </row>
        <row r="950">
          <cell r="A950" t="str">
            <v>BESCO S.A.C.</v>
          </cell>
          <cell r="B950">
            <v>20416162299</v>
          </cell>
        </row>
        <row r="951">
          <cell r="A951" t="str">
            <v>BEMBOS S.A.C</v>
          </cell>
          <cell r="B951">
            <v>20101087647</v>
          </cell>
        </row>
        <row r="952">
          <cell r="A952" t="str">
            <v>BEBIDAS PREMIUM S.A.C.</v>
          </cell>
          <cell r="B952">
            <v>20556319058</v>
          </cell>
        </row>
        <row r="953">
          <cell r="A953" t="str">
            <v>BBTI S.A.C.</v>
          </cell>
          <cell r="B953">
            <v>20565747356</v>
          </cell>
        </row>
        <row r="954">
          <cell r="A954" t="str">
            <v>BATERIAS ALFA SOCIEDAD ANONIMA</v>
          </cell>
          <cell r="B954">
            <v>20514007714</v>
          </cell>
        </row>
        <row r="955">
          <cell r="A955" t="str">
            <v>BARRIOS &amp; FUENTES-BAFUR S. CIVIL DE R.L.</v>
          </cell>
          <cell r="B955">
            <v>20602554903</v>
          </cell>
        </row>
        <row r="956">
          <cell r="A956" t="str">
            <v>BARAONA IPINZA FELIPE</v>
          </cell>
          <cell r="B956">
            <v>15602893178</v>
          </cell>
        </row>
        <row r="957">
          <cell r="A957" t="str">
            <v>BANCO PICHINCHA</v>
          </cell>
          <cell r="B957">
            <v>20100105862</v>
          </cell>
        </row>
        <row r="958">
          <cell r="A958" t="str">
            <v>BANCO DE CREDITO DEL PERU</v>
          </cell>
          <cell r="B958">
            <v>20100047218</v>
          </cell>
        </row>
        <row r="959">
          <cell r="A959" t="str">
            <v>BANCO DE COMERCIO</v>
          </cell>
          <cell r="B959">
            <v>20509507199</v>
          </cell>
        </row>
        <row r="960">
          <cell r="A960" t="str">
            <v>BANCO BBVA PERU</v>
          </cell>
          <cell r="B960">
            <v>20100130204</v>
          </cell>
        </row>
        <row r="961">
          <cell r="A961" t="str">
            <v>BALGAR ASOCIADOS S.A.C.</v>
          </cell>
          <cell r="B961">
            <v>20603464819</v>
          </cell>
        </row>
        <row r="962">
          <cell r="A962" t="str">
            <v>BAFUR S C R LTDA</v>
          </cell>
          <cell r="B962">
            <v>20100977037</v>
          </cell>
        </row>
        <row r="963">
          <cell r="A963" t="str">
            <v>AZERTA COMUNICACION ESTRATEGICA PERU S.A.C.</v>
          </cell>
          <cell r="B963">
            <v>20602080707</v>
          </cell>
        </row>
        <row r="964">
          <cell r="A964" t="str">
            <v>AYQUIPA LUNASCO LUZ MERY</v>
          </cell>
          <cell r="B964">
            <v>10478077071</v>
          </cell>
        </row>
        <row r="965">
          <cell r="A965" t="str">
            <v>AVI MULTIMEDIOS E.I.R.L.</v>
          </cell>
          <cell r="B965">
            <v>20486368617</v>
          </cell>
        </row>
        <row r="966">
          <cell r="A966" t="str">
            <v>AVANXO - SUCURSAL DEL PERU</v>
          </cell>
          <cell r="B966">
            <v>20551001955</v>
          </cell>
        </row>
        <row r="967">
          <cell r="A967" t="str">
            <v>AUTOMOTRIZ CAIRO S.A.C.</v>
          </cell>
          <cell r="B967">
            <v>20602175686</v>
          </cell>
        </row>
        <row r="968">
          <cell r="A968" t="str">
            <v>AUTOCAR DEL PERU SOCIEDAD ANONIMA</v>
          </cell>
          <cell r="B968">
            <v>20515339508</v>
          </cell>
        </row>
        <row r="969">
          <cell r="A969" t="str">
            <v>AUSTRAL GROUP S.A.A</v>
          </cell>
          <cell r="B969">
            <v>20338054115</v>
          </cell>
        </row>
        <row r="970">
          <cell r="A970" t="str">
            <v>AUDIOVISUALES VIDEO TECNICA SAC</v>
          </cell>
          <cell r="B970">
            <v>20538486133</v>
          </cell>
        </row>
        <row r="971">
          <cell r="A971" t="str">
            <v>ATTACHMEDIA SOCIEDAD ANONIMA CERRADA</v>
          </cell>
          <cell r="B971">
            <v>20505601808</v>
          </cell>
        </row>
        <row r="972">
          <cell r="A972" t="str">
            <v>ATL SYSTEM &amp; NET WORK S.A.C.</v>
          </cell>
          <cell r="B972">
            <v>20517664406</v>
          </cell>
        </row>
        <row r="973">
          <cell r="A973" t="str">
            <v>ATICO MINING CORPORATION PERU S.A.C.</v>
          </cell>
          <cell r="B973">
            <v>20548362017</v>
          </cell>
        </row>
        <row r="974">
          <cell r="A974" t="str">
            <v>ASOCIACION PERUANA DE TELEVISION POR CABLE</v>
          </cell>
          <cell r="B974">
            <v>20472988817</v>
          </cell>
        </row>
        <row r="975">
          <cell r="A975" t="str">
            <v>ASOCIACION PERUANA DE TAEKWON-DO ITF TRADICIONAL</v>
          </cell>
          <cell r="B975">
            <v>20546006311</v>
          </cell>
        </row>
        <row r="976">
          <cell r="A976" t="str">
            <v>ASOCIACION PERUANA DE EMPRESAS DE SEGUROS - Apeseg</v>
          </cell>
          <cell r="B976">
            <v>20107290339</v>
          </cell>
        </row>
        <row r="977">
          <cell r="A977" t="str">
            <v>ASOCIACION PATAZ</v>
          </cell>
          <cell r="B977">
            <v>20510161492</v>
          </cell>
        </row>
        <row r="978">
          <cell r="A978" t="str">
            <v>ASOCIACION FINTECH DEL PERU</v>
          </cell>
          <cell r="B978">
            <v>20602879756</v>
          </cell>
        </row>
        <row r="979">
          <cell r="A979" t="str">
            <v>ASOCIACION CRISTIANA DE JOVENES DEL PERU</v>
          </cell>
          <cell r="B979">
            <v>20100892716</v>
          </cell>
        </row>
        <row r="980">
          <cell r="A980" t="str">
            <v>ASOCIACION COLEGIO PESTALOZZI</v>
          </cell>
          <cell r="B980">
            <v>20348275322</v>
          </cell>
        </row>
        <row r="981">
          <cell r="A981" t="str">
            <v>ASOCIACION CENTRO EDUCACIONAL NIKKEI</v>
          </cell>
          <cell r="B981">
            <v>20509394301</v>
          </cell>
        </row>
        <row r="982">
          <cell r="A982" t="str">
            <v>ASOCIACION BENEFICA PRISMA</v>
          </cell>
          <cell r="B982">
            <v>20156178889</v>
          </cell>
        </row>
        <row r="983">
          <cell r="A983" t="str">
            <v>ARTE EXPRESS Y COMPAÑIA S.A.C.</v>
          </cell>
          <cell r="B983">
            <v>20510551363</v>
          </cell>
        </row>
        <row r="984">
          <cell r="A984" t="str">
            <v>ARSI TI S.A.C</v>
          </cell>
          <cell r="B984">
            <v>20551714595</v>
          </cell>
        </row>
        <row r="985">
          <cell r="A985" t="str">
            <v>ARQUEOLOGOS CONSULTORES E.I.R.L.</v>
          </cell>
          <cell r="B985">
            <v>20472708806</v>
          </cell>
        </row>
        <row r="986">
          <cell r="A986" t="str">
            <v>AROCA COMPAÑIA COMERCIAL S.R.LTDA.</v>
          </cell>
          <cell r="B986">
            <v>20101163688</v>
          </cell>
        </row>
        <row r="987">
          <cell r="A987" t="str">
            <v>ARMAS-DOOMO PROMOTORA INMOBILIARIA S.A.</v>
          </cell>
          <cell r="B987">
            <v>20551562124</v>
          </cell>
        </row>
        <row r="988">
          <cell r="A988" t="str">
            <v>ARIAS ZUÑIGA LUIS WENCESLAO</v>
          </cell>
          <cell r="B988">
            <v>10106598903</v>
          </cell>
        </row>
        <row r="989">
          <cell r="A989" t="str">
            <v>ARIAS ZUÑIGA HERMES JUAN</v>
          </cell>
          <cell r="B989">
            <v>10305771401</v>
          </cell>
        </row>
        <row r="990">
          <cell r="A990" t="str">
            <v>ARELLANO INVESTIGACION DE MARKETING S.A.</v>
          </cell>
          <cell r="B990">
            <v>20306302621</v>
          </cell>
        </row>
        <row r="991">
          <cell r="A991" t="str">
            <v>APSA LTDA. SUCURSAL DEL PERU</v>
          </cell>
          <cell r="B991">
            <v>20550059151</v>
          </cell>
        </row>
        <row r="992">
          <cell r="A992" t="str">
            <v>APPLIED IDEAS S.A.C.</v>
          </cell>
          <cell r="B992">
            <v>20601551609</v>
          </cell>
        </row>
        <row r="993">
          <cell r="A993" t="str">
            <v>APOYO CONSULTORIA S.A.C.</v>
          </cell>
          <cell r="B993">
            <v>20260496281</v>
          </cell>
        </row>
        <row r="994">
          <cell r="A994" t="str">
            <v>ANTUT ADVISORS SOCIEDAD ANONIMA CERRADA</v>
          </cell>
          <cell r="B994">
            <v>20603289600</v>
          </cell>
        </row>
        <row r="995">
          <cell r="A995" t="str">
            <v>Antonella Viteri</v>
          </cell>
          <cell r="B995">
            <v>45420447</v>
          </cell>
        </row>
        <row r="996">
          <cell r="A996" t="str">
            <v>ANTONELLA RANGEL ORTIZ</v>
          </cell>
          <cell r="B996">
            <v>72861033</v>
          </cell>
        </row>
        <row r="997">
          <cell r="A997" t="str">
            <v>ANTALIS PERU SA</v>
          </cell>
          <cell r="B997">
            <v>20259661553</v>
          </cell>
        </row>
        <row r="998">
          <cell r="A998" t="str">
            <v>ANGLO PERUANA TERRA S.A.</v>
          </cell>
          <cell r="B998">
            <v>20304899850</v>
          </cell>
        </row>
        <row r="999">
          <cell r="A999" t="str">
            <v xml:space="preserve">Andiamo Investments SAC </v>
          </cell>
          <cell r="B999">
            <v>20492803601</v>
          </cell>
        </row>
        <row r="1000">
          <cell r="A1000" t="str">
            <v>ANDES TEXTILES PERU S.A.C.</v>
          </cell>
          <cell r="B1000">
            <v>20545929571</v>
          </cell>
        </row>
        <row r="1001">
          <cell r="A1001" t="str">
            <v>ANDDES ASOCIADOS S.A.C.</v>
          </cell>
          <cell r="B1001">
            <v>20451530535</v>
          </cell>
        </row>
        <row r="1002">
          <cell r="A1002" t="str">
            <v>ANCO GUTIERREZ VERONICA</v>
          </cell>
          <cell r="B1002">
            <v>10101117516</v>
          </cell>
        </row>
        <row r="1003">
          <cell r="A1003" t="str">
            <v>Ana María Marruffo Risco</v>
          </cell>
          <cell r="B1003">
            <v>6656016</v>
          </cell>
        </row>
        <row r="1004">
          <cell r="A1004" t="str">
            <v>AMERICATEL PERU S.A.</v>
          </cell>
          <cell r="B1004">
            <v>20428698569</v>
          </cell>
        </row>
        <row r="1005">
          <cell r="A1005" t="str">
            <v xml:space="preserve">AMERICA MOVIL PERU SAC </v>
          </cell>
          <cell r="B1005">
            <v>20467534026</v>
          </cell>
        </row>
        <row r="1006">
          <cell r="A1006" t="str">
            <v xml:space="preserve">AMERICA BROKERS CORREDORES DE SEGUROS S.A </v>
          </cell>
          <cell r="B1006">
            <v>20251380237</v>
          </cell>
        </row>
        <row r="1007">
          <cell r="A1007" t="str">
            <v>AMARU ARANDA</v>
          </cell>
          <cell r="B1007">
            <v>10326754</v>
          </cell>
        </row>
        <row r="1008">
          <cell r="A1008" t="str">
            <v>ALZA GARCIA ERNESTO</v>
          </cell>
          <cell r="B1008">
            <v>10553804</v>
          </cell>
        </row>
        <row r="1009">
          <cell r="A1009" t="str">
            <v>ALTOS ANDES S.A.C.</v>
          </cell>
          <cell r="B1009">
            <v>20296136728</v>
          </cell>
        </row>
        <row r="1010">
          <cell r="A1010" t="str">
            <v>ALTERNATIVA TECNOLOGICA SAC</v>
          </cell>
          <cell r="B1010">
            <v>20419653471</v>
          </cell>
        </row>
        <row r="1011">
          <cell r="A1011" t="str">
            <v>ALTA TECNOLOGIA EN LIMPIEZA S.A.C.</v>
          </cell>
          <cell r="B1011">
            <v>20503893241</v>
          </cell>
        </row>
        <row r="1012">
          <cell r="A1012" t="str">
            <v>ALM CONSULTORIA E INGENIERIA SOCIEDAD ANONIMA CERRADA</v>
          </cell>
          <cell r="B1012">
            <v>20563506751</v>
          </cell>
        </row>
        <row r="1013">
          <cell r="A1013" t="str">
            <v>ALIOSHA BUSTAMENTE ALBA</v>
          </cell>
          <cell r="B1013">
            <v>47736978</v>
          </cell>
        </row>
        <row r="1014">
          <cell r="A1014" t="str">
            <v>ALICORP S.A.A</v>
          </cell>
          <cell r="B1014">
            <v>20100055237</v>
          </cell>
        </row>
        <row r="1015">
          <cell r="A1015" t="str">
            <v>ALFA CO SAS SUCURSAL DEL PERU</v>
          </cell>
          <cell r="B1015">
            <v>20601832390</v>
          </cell>
        </row>
        <row r="1016">
          <cell r="A1016" t="str">
            <v>ALEGRE ESTRADA HERNAN EDILBERTO</v>
          </cell>
          <cell r="B1016">
            <v>10082680298</v>
          </cell>
        </row>
        <row r="1017">
          <cell r="A1017" t="str">
            <v>ALCORBE SOCIEDAD ANONIMA CERRADA - ALCORBE S.A.C.</v>
          </cell>
          <cell r="B1017">
            <v>20600205375</v>
          </cell>
        </row>
        <row r="1018">
          <cell r="A1018" t="str">
            <v>AL PUNTO MARKETING SOCIEDAD ANONIMA CERRADA</v>
          </cell>
          <cell r="B1018">
            <v>20548315957</v>
          </cell>
        </row>
        <row r="1019">
          <cell r="A1019" t="str">
            <v>AKZO NOBEL PERU S.A.C.</v>
          </cell>
          <cell r="B1019">
            <v>20521911221</v>
          </cell>
        </row>
        <row r="1020">
          <cell r="A1020" t="str">
            <v>AJISITONOMA S.A.C.</v>
          </cell>
          <cell r="B1020">
            <v>20603283822</v>
          </cell>
        </row>
        <row r="1021">
          <cell r="A1021" t="str">
            <v>AIP 10 SOCIEDAD ANONIMA CERRADA</v>
          </cell>
          <cell r="B1021">
            <v>20548906301</v>
          </cell>
        </row>
        <row r="1022">
          <cell r="A1022" t="str">
            <v>AIO SYSTEMS PERU S.A.C.</v>
          </cell>
          <cell r="B1022">
            <v>20602273947</v>
          </cell>
        </row>
        <row r="1023">
          <cell r="A1023" t="str">
            <v>AGUIRRE PABLO INES JOHANA</v>
          </cell>
          <cell r="B1023">
            <v>10416023315</v>
          </cell>
        </row>
        <row r="1024">
          <cell r="A1024" t="str">
            <v>AGROPECUARIA LAS LOMAS DE CHILCA S.A</v>
          </cell>
          <cell r="B1024">
            <v>20336956677</v>
          </cell>
        </row>
        <row r="1025">
          <cell r="A1025" t="str">
            <v>AGROINDUSTRIAS AIB S.A</v>
          </cell>
          <cell r="B1025">
            <v>20104420282</v>
          </cell>
        </row>
        <row r="1026">
          <cell r="A1026" t="str">
            <v>AGENCIA DE LOS ESTADOS UNIDOS PARA EL DESARROLLO INTERNACION</v>
          </cell>
          <cell r="B1026">
            <v>20503799902</v>
          </cell>
        </row>
        <row r="1027">
          <cell r="A1027" t="str">
            <v>AFTER THE STORM PERU AJUSTADORES Y PERITOS DE SEGUROS S.A.C.</v>
          </cell>
          <cell r="B1027">
            <v>20566035147</v>
          </cell>
        </row>
        <row r="1028">
          <cell r="A1028" t="str">
            <v>ADVANCE TECHNOLOGY GROUP S.A.C.</v>
          </cell>
          <cell r="B1028">
            <v>20562671316</v>
          </cell>
        </row>
        <row r="1029">
          <cell r="A1029" t="str">
            <v>ADECCO CONSULTING S.A.</v>
          </cell>
          <cell r="B1029">
            <v>20503980216</v>
          </cell>
        </row>
        <row r="1030">
          <cell r="A1030" t="str">
            <v>ACUÑA DE LA ROSA EBERTO JESUS EDISON</v>
          </cell>
          <cell r="B1030">
            <v>10702864092</v>
          </cell>
        </row>
        <row r="1031">
          <cell r="A1031" t="str">
            <v>ACRES INVESTMENTS PERU S.A.</v>
          </cell>
          <cell r="B1031">
            <v>20548498342</v>
          </cell>
        </row>
        <row r="1032">
          <cell r="A1032" t="str">
            <v>ACOSTA JARA HENRY GUSTAVO</v>
          </cell>
          <cell r="B1032">
            <v>10419521057</v>
          </cell>
        </row>
        <row r="1033">
          <cell r="A1033" t="str">
            <v>ACEA PERU S.A.C.</v>
          </cell>
          <cell r="B1033">
            <v>20603339607</v>
          </cell>
        </row>
        <row r="1034">
          <cell r="A1034" t="str">
            <v>ACE INTERNACIONAL S.A.C.</v>
          </cell>
          <cell r="B1034">
            <v>20600484363</v>
          </cell>
        </row>
        <row r="1035">
          <cell r="A1035" t="str">
            <v>AC PÚBLICA S.A.C.</v>
          </cell>
          <cell r="B1035">
            <v>20520722638</v>
          </cell>
        </row>
        <row r="1036">
          <cell r="A1036" t="str">
            <v xml:space="preserve">AC CAPITALES SOCIEDAD ADMINISTRADORA DE FONDOS DE INVERSION </v>
          </cell>
          <cell r="B1036">
            <v>20504893295</v>
          </cell>
        </row>
        <row r="1037">
          <cell r="A1037" t="str">
            <v>ABANTIA PERU S.A.C.</v>
          </cell>
          <cell r="B1037">
            <v>20547266782</v>
          </cell>
        </row>
        <row r="1038">
          <cell r="A1038" t="str">
            <v>A Y P IMPRESIONES E.I.R.L.</v>
          </cell>
          <cell r="B1038">
            <v>20563642344</v>
          </cell>
        </row>
        <row r="1039">
          <cell r="A1039" t="str">
            <v>A &amp; B PRODUCCIONES SOCIEDAD ANONIMA CERRADA</v>
          </cell>
          <cell r="B1039">
            <v>20601358809</v>
          </cell>
        </row>
        <row r="1040">
          <cell r="A1040" t="str">
            <v>3G OFFICE PERU S.A.C.</v>
          </cell>
          <cell r="B1040">
            <v>20547052120</v>
          </cell>
        </row>
        <row r="1041">
          <cell r="A1041" t="str">
            <v>3.0 COMPUTER STORE S.A.C.</v>
          </cell>
          <cell r="B1041">
            <v>20600068092</v>
          </cell>
        </row>
        <row r="1042">
          <cell r="A1042" t="str">
            <v>1818 S.A.C</v>
          </cell>
          <cell r="B1042">
            <v>20505108672</v>
          </cell>
        </row>
        <row r="1043">
          <cell r="A1043" t="str">
            <v>01LABS SOCIEDAD ANONIMA CERRADA</v>
          </cell>
          <cell r="B1043">
            <v>20601716462</v>
          </cell>
        </row>
        <row r="1044">
          <cell r="A1044" t="str">
            <v>@ HARDWARE STORE E.I.R.L</v>
          </cell>
          <cell r="B1044">
            <v>20549656481</v>
          </cell>
        </row>
        <row r="1045">
          <cell r="A1045" t="str">
            <v xml:space="preserve"> TRANSPORTES LINEA S.A.</v>
          </cell>
          <cell r="B1045">
            <v>20438933272</v>
          </cell>
        </row>
        <row r="1046">
          <cell r="A1046" t="str">
            <v xml:space="preserve"> SERVICIOS TURISTICOS MANUEL MANRIQUE EMPRESA INDIVIDUAL DE </v>
          </cell>
          <cell r="B1046">
            <v>20601205964</v>
          </cell>
        </row>
        <row r="1047">
          <cell r="A1047" t="str">
            <v xml:space="preserve"> SANITAS PERU S.A. - EPS</v>
          </cell>
          <cell r="B1047">
            <v>20523470761</v>
          </cell>
        </row>
        <row r="1048">
          <cell r="A1048" t="str">
            <v xml:space="preserve"> RESTAURANTE CHICHARRONERIA SARITA EIRL.</v>
          </cell>
          <cell r="B1048">
            <v>20430714164</v>
          </cell>
        </row>
        <row r="1049">
          <cell r="A1049" t="str">
            <v xml:space="preserve"> FERRETERIA SOLUCIONES RAPIDAS S.A.C.</v>
          </cell>
          <cell r="B1049">
            <v>20601007216</v>
          </cell>
        </row>
        <row r="1050">
          <cell r="A1050" t="str">
            <v>ACEA PERU S.A.C. - (HCI CONSTRUCCION Y SERVICIOS)</v>
          </cell>
          <cell r="B1050">
            <v>20603339607</v>
          </cell>
        </row>
        <row r="1051">
          <cell r="A1051" t="str">
            <v>ACRES INVESTMENTS PERU S.A</v>
          </cell>
          <cell r="B1051">
            <v>20548498342</v>
          </cell>
        </row>
        <row r="1052">
          <cell r="A1052" t="str">
            <v>AMERICA BROKERS</v>
          </cell>
          <cell r="B1052">
            <v>20251380237</v>
          </cell>
        </row>
        <row r="1053">
          <cell r="A1053" t="str">
            <v>ANTUT ADVISORS</v>
          </cell>
          <cell r="B1053">
            <v>20603289600</v>
          </cell>
        </row>
        <row r="1054">
          <cell r="A1054" t="str">
            <v>ATTACHMEDIA SAC</v>
          </cell>
          <cell r="B1054">
            <v>20505601808</v>
          </cell>
        </row>
        <row r="1055">
          <cell r="A1055" t="str">
            <v>BBVA PERU</v>
          </cell>
          <cell r="B1055">
            <v>20100130204</v>
          </cell>
        </row>
        <row r="1056">
          <cell r="A1056" t="str">
            <v>BIGMOND</v>
          </cell>
          <cell r="B1056">
            <v>20602795617</v>
          </cell>
        </row>
        <row r="1057">
          <cell r="A1057" t="str">
            <v>BREXIA GOLDPLATA DEL PERU SAC</v>
          </cell>
          <cell r="B1057">
            <v>20513188626</v>
          </cell>
        </row>
        <row r="1058">
          <cell r="A1058" t="str">
            <v>BUMERAN.COM</v>
          </cell>
          <cell r="B1058">
            <v>20519147247</v>
          </cell>
        </row>
        <row r="1059">
          <cell r="A1059" t="str">
            <v>C Y J CONSTRUCTORES Y CONTRATISTAS S.A.C.</v>
          </cell>
          <cell r="B1059">
            <v>20425567935</v>
          </cell>
        </row>
        <row r="1060">
          <cell r="A1060" t="str">
            <v>CAM SERVICIOS DEL PERU</v>
          </cell>
          <cell r="B1060">
            <v>20600559681</v>
          </cell>
        </row>
        <row r="1061">
          <cell r="A1061" t="str">
            <v xml:space="preserve">CHAIN SERVICES TI S.A.C.      </v>
          </cell>
          <cell r="B1061">
            <v>20519339235</v>
          </cell>
        </row>
        <row r="1062">
          <cell r="A1062" t="str">
            <v>CLASS COMPLEMENT</v>
          </cell>
          <cell r="B1062">
            <v>20329790682</v>
          </cell>
        </row>
        <row r="1063">
          <cell r="A1063" t="str">
            <v>COMPAÑÍA MINERA CONDESTABLE</v>
          </cell>
          <cell r="B1063">
            <v>20100056802</v>
          </cell>
        </row>
        <row r="1064">
          <cell r="A1064" t="str">
            <v>CONSORCIO FLESAN - ICAFAL</v>
          </cell>
          <cell r="B1064">
            <v>20604647381</v>
          </cell>
        </row>
        <row r="1065">
          <cell r="A1065" t="str">
            <v>CONSTRUCTORA KAMANQA S.A.C.</v>
          </cell>
          <cell r="B1065">
            <v>20601449405</v>
          </cell>
        </row>
        <row r="1066">
          <cell r="A1066" t="str">
            <v>CONSTRUCTORA MERCONS SAC (MEDCONS GERENCIA DE PROYECTOS)</v>
          </cell>
          <cell r="B1066">
            <v>20605368680</v>
          </cell>
        </row>
        <row r="1067">
          <cell r="A1067" t="str">
            <v>CONSULTORA LOMBARDIA</v>
          </cell>
          <cell r="B1067">
            <v>20605172742</v>
          </cell>
        </row>
        <row r="1068">
          <cell r="A1068" t="str">
            <v>CORI PUNO SAC</v>
          </cell>
          <cell r="B1068">
            <v>20406339361</v>
          </cell>
        </row>
        <row r="1069">
          <cell r="A1069" t="str">
            <v>CORPORACION DARUCHI SAC</v>
          </cell>
          <cell r="B1069">
            <v>20515314424</v>
          </cell>
        </row>
        <row r="1070">
          <cell r="A1070" t="str">
            <v>CRP MEDIOS Y ENTRETENIMIENTO SAC</v>
          </cell>
          <cell r="B1070" t="str">
            <v xml:space="preserve">	2038235036</v>
          </cell>
        </row>
        <row r="1071">
          <cell r="A1071" t="str">
            <v>DAIKIN AIRCONDITIONING PERU</v>
          </cell>
          <cell r="B1071">
            <v>20556601152</v>
          </cell>
        </row>
        <row r="1072">
          <cell r="A1072" t="str">
            <v>DE VICENTE CONSTRUCTORA S.A.C</v>
          </cell>
          <cell r="B1072">
            <v>20548187266</v>
          </cell>
        </row>
        <row r="1073">
          <cell r="A1073" t="str">
            <v>DRRP SAC</v>
          </cell>
          <cell r="B1073">
            <v>20513958839</v>
          </cell>
        </row>
        <row r="1074">
          <cell r="A1074" t="str">
            <v>EMERGENT COLD PERU SAC</v>
          </cell>
          <cell r="B1074">
            <v>20603281994</v>
          </cell>
        </row>
        <row r="1075">
          <cell r="A1075" t="str">
            <v>ENTREGA CREATIVA S.A.C</v>
          </cell>
          <cell r="B1075">
            <v>20557738828</v>
          </cell>
        </row>
        <row r="1076">
          <cell r="A1076" t="str">
            <v>GREEN ELECTRONICS SAC</v>
          </cell>
          <cell r="B1076">
            <v>20392667092</v>
          </cell>
        </row>
        <row r="1077">
          <cell r="A1077" t="str">
            <v>GYM ONCE SAC</v>
          </cell>
          <cell r="B1077">
            <v>20562970496</v>
          </cell>
        </row>
        <row r="1078">
          <cell r="A1078" t="str">
            <v>HENRI BARRETT</v>
          </cell>
          <cell r="B1078">
            <v>20601526566</v>
          </cell>
        </row>
        <row r="1079">
          <cell r="A1079" t="str">
            <v>HYBRIX</v>
          </cell>
          <cell r="B1079">
            <v>20602736831</v>
          </cell>
        </row>
        <row r="1080">
          <cell r="A1080" t="str">
            <v>IDAMA</v>
          </cell>
          <cell r="B1080">
            <v>20431445370</v>
          </cell>
        </row>
        <row r="1081">
          <cell r="A1081" t="str">
            <v>WHC DEL PERU</v>
          </cell>
          <cell r="B1081">
            <v>20513793228</v>
          </cell>
        </row>
        <row r="1082">
          <cell r="A1082" t="str">
            <v>VIZCARRA Y ASOCIADOS SOCIEDAD CIVIL DE RESPONSABILIDAD LIMITADA</v>
          </cell>
          <cell r="B1082">
            <v>20501895033</v>
          </cell>
        </row>
        <row r="1083">
          <cell r="A1083" t="str">
            <v>VIVA G Y M S.A</v>
          </cell>
          <cell r="B1083">
            <v>20493040643</v>
          </cell>
        </row>
        <row r="1084">
          <cell r="A1084" t="str">
            <v>VIDENZA CONSULTORES S.A.C</v>
          </cell>
          <cell r="B1084">
            <v>20555936801</v>
          </cell>
        </row>
        <row r="1085">
          <cell r="A1085" t="str">
            <v>UNIVERSIDAD NACIONAL DE INGENIERÍA</v>
          </cell>
          <cell r="B1085">
            <v>20169004359</v>
          </cell>
        </row>
        <row r="1086">
          <cell r="A1086" t="str">
            <v>TIVIT PERU TERCERIZACION DE PROCESOS</v>
          </cell>
          <cell r="B1086">
            <v>20466590747</v>
          </cell>
        </row>
        <row r="1087">
          <cell r="A1087" t="str">
            <v>TIGERENGINEERING COLOMBIA</v>
          </cell>
          <cell r="B1087">
            <v>20552702795</v>
          </cell>
        </row>
        <row r="1088">
          <cell r="A1088" t="str">
            <v>TAFISAC</v>
          </cell>
          <cell r="B1088">
            <v>20559758508</v>
          </cell>
        </row>
        <row r="1089">
          <cell r="A1089" t="str">
            <v>SUGO SAC</v>
          </cell>
          <cell r="B1089">
            <v>20601380758</v>
          </cell>
        </row>
        <row r="1090">
          <cell r="A1090" t="str">
            <v>STRATTON PERU SAC</v>
          </cell>
          <cell r="B1090">
            <v>20520596233</v>
          </cell>
        </row>
        <row r="1091">
          <cell r="A1091" t="str">
            <v>SMART RISK SOLUTIONS</v>
          </cell>
          <cell r="B1091">
            <v>20604064032</v>
          </cell>
        </row>
        <row r="1092">
          <cell r="A1092" t="str">
            <v>SEBASTIAN CARLOS TADEO CORNEJO</v>
          </cell>
          <cell r="B1092">
            <v>43039635</v>
          </cell>
        </row>
        <row r="1093">
          <cell r="A1093" t="str">
            <v>SALESLAND INTERNACIONAL S.A</v>
          </cell>
          <cell r="B1093">
            <v>20543323862</v>
          </cell>
        </row>
        <row r="1094">
          <cell r="A1094" t="str">
            <v>RIMAC</v>
          </cell>
          <cell r="B1094">
            <v>20100041953</v>
          </cell>
        </row>
        <row r="1095">
          <cell r="A1095" t="str">
            <v>RIKRA S.A.C</v>
          </cell>
          <cell r="B1095">
            <v>20566083117</v>
          </cell>
        </row>
        <row r="1096">
          <cell r="A1096" t="str">
            <v>REALI PERU</v>
          </cell>
          <cell r="B1096">
            <v>20508430681</v>
          </cell>
        </row>
        <row r="1097">
          <cell r="A1097" t="str">
            <v>QUANTUM TALENT S.A.C</v>
          </cell>
          <cell r="B1097">
            <v>20601107971</v>
          </cell>
        </row>
        <row r="1098">
          <cell r="A1098" t="str">
            <v>INCHCAPE LATAM</v>
          </cell>
          <cell r="B1098">
            <v>20433469039</v>
          </cell>
        </row>
        <row r="1099">
          <cell r="A1099" t="str">
            <v>INTRADEVCO INDUSTRIAL S.A</v>
          </cell>
          <cell r="B1099">
            <v>20417378911</v>
          </cell>
        </row>
        <row r="1100">
          <cell r="A1100" t="str">
            <v>KROTON S.A.C</v>
          </cell>
          <cell r="B1100">
            <v>20346833280</v>
          </cell>
        </row>
        <row r="1101">
          <cell r="A1101" t="str">
            <v>MACROCONSULT</v>
          </cell>
          <cell r="B1101">
            <v>20101025617</v>
          </cell>
        </row>
        <row r="1102">
          <cell r="A1102" t="str">
            <v>MAYO PUBLICIDAD S.A.</v>
          </cell>
          <cell r="B1102">
            <v>20258197993</v>
          </cell>
        </row>
        <row r="1103">
          <cell r="A1103" t="str">
            <v>MEDIOS MILENIUM PERU SOCIEDAD ANONIMA CERRADA</v>
          </cell>
          <cell r="B1103">
            <v>20537253097</v>
          </cell>
        </row>
        <row r="1104">
          <cell r="A1104" t="str">
            <v>MERCADO ELECTRONICO SAC</v>
          </cell>
          <cell r="B1104">
            <v>20386186872</v>
          </cell>
        </row>
        <row r="1105">
          <cell r="A1105" t="str">
            <v>MINAS Y CONCENTRADORAS S.A.</v>
          </cell>
          <cell r="B1105">
            <v>20101974813</v>
          </cell>
        </row>
        <row r="1106">
          <cell r="A1106" t="str">
            <v>MOORE PERU ADVISORS S A</v>
          </cell>
          <cell r="B1106">
            <v>20604625697</v>
          </cell>
        </row>
        <row r="1107">
          <cell r="A1107" t="str">
            <v>PACIFICO COMPAÑÍA DE SEGUROS</v>
          </cell>
          <cell r="B1107">
            <v>20332970411</v>
          </cell>
        </row>
        <row r="1108">
          <cell r="A1108" t="str">
            <v>PESQUERA DIAMANTE</v>
          </cell>
          <cell r="B1108">
            <v>20159473148</v>
          </cell>
        </row>
        <row r="1109">
          <cell r="A1109" t="str">
            <v>PROYECTO CUADRADO 01 SAC</v>
          </cell>
          <cell r="B1109">
            <v>20601770386</v>
          </cell>
        </row>
        <row r="1110">
          <cell r="A1110" t="str">
            <v>PSS PERU  SAC</v>
          </cell>
          <cell r="B1110">
            <v>20523242203</v>
          </cell>
        </row>
        <row r="1111">
          <cell r="A1111" t="str">
            <v>PUBLICIS ASOCIADOS</v>
          </cell>
          <cell r="B1111">
            <v>20100335604</v>
          </cell>
        </row>
        <row r="1112">
          <cell r="A1112" t="str">
            <v>ESSALUD</v>
          </cell>
          <cell r="B1112">
            <v>20131257750</v>
          </cell>
        </row>
        <row r="1113">
          <cell r="A1113" t="str">
            <v>MEDCONS GERENCIA DE PROYECTOS</v>
          </cell>
          <cell r="B1113">
            <v>20553066132</v>
          </cell>
        </row>
        <row r="1114">
          <cell r="A1114" t="str">
            <v>EULEN</v>
          </cell>
          <cell r="B1114">
            <v>20503957231</v>
          </cell>
        </row>
        <row r="1115">
          <cell r="A1115" t="str">
            <v>MINISTERIO DE ECONOMIA Y FINANZAS</v>
          </cell>
          <cell r="B1115">
            <v>20547199066</v>
          </cell>
        </row>
        <row r="1116">
          <cell r="A1116" t="str">
            <v>VYSNOVA PARTNERS</v>
          </cell>
          <cell r="B1116">
            <v>71802559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s office 365"/>
    </sheetNames>
    <sheetDataSet>
      <sheetData sheetId="0">
        <row r="1">
          <cell r="A1" t="str">
            <v>EQUIPO</v>
          </cell>
          <cell r="B1" t="str">
            <v>costo</v>
          </cell>
        </row>
        <row r="2">
          <cell r="A2" t="str">
            <v>PCR-LAP0963</v>
          </cell>
          <cell r="B2">
            <v>7.13</v>
          </cell>
        </row>
        <row r="3">
          <cell r="A3" t="str">
            <v>PCR-LAP0964</v>
          </cell>
          <cell r="B3">
            <v>7.13</v>
          </cell>
        </row>
        <row r="4">
          <cell r="A4" t="str">
            <v>PCR-LAP0966</v>
          </cell>
          <cell r="B4">
            <v>7.13</v>
          </cell>
        </row>
        <row r="5">
          <cell r="A5" t="str">
            <v>PCR-LAP1415</v>
          </cell>
          <cell r="B5">
            <v>7.13</v>
          </cell>
        </row>
        <row r="6">
          <cell r="A6" t="str">
            <v>PCR-LAP0969</v>
          </cell>
          <cell r="B6">
            <v>7.13</v>
          </cell>
        </row>
        <row r="7">
          <cell r="A7" t="str">
            <v>PCR-LAP0979</v>
          </cell>
          <cell r="B7">
            <v>7.13</v>
          </cell>
        </row>
        <row r="8">
          <cell r="A8" t="str">
            <v>PCR-LAP0973</v>
          </cell>
          <cell r="B8">
            <v>7.13</v>
          </cell>
        </row>
        <row r="9">
          <cell r="A9" t="str">
            <v>PCR-LAP0975</v>
          </cell>
          <cell r="B9">
            <v>7.13</v>
          </cell>
        </row>
        <row r="10">
          <cell r="A10" t="str">
            <v>PCR-LAP0976</v>
          </cell>
          <cell r="B10">
            <v>7.13</v>
          </cell>
        </row>
        <row r="11">
          <cell r="A11" t="str">
            <v>PCR-LAP0978</v>
          </cell>
          <cell r="B11">
            <v>7.13</v>
          </cell>
        </row>
        <row r="12">
          <cell r="A12" t="str">
            <v>PCR-LAP0788</v>
          </cell>
          <cell r="B12">
            <v>10.8</v>
          </cell>
        </row>
        <row r="13">
          <cell r="A13" t="str">
            <v>PCR-LAP0749</v>
          </cell>
          <cell r="B13">
            <v>10.8</v>
          </cell>
        </row>
        <row r="14">
          <cell r="A14" t="str">
            <v>PCR-LAP0580</v>
          </cell>
          <cell r="B14">
            <v>10.8</v>
          </cell>
        </row>
        <row r="15">
          <cell r="A15" t="str">
            <v>PCR-LAP1055</v>
          </cell>
          <cell r="B15">
            <v>10.8</v>
          </cell>
        </row>
        <row r="16">
          <cell r="A16" t="str">
            <v>PCR-LAP1253</v>
          </cell>
          <cell r="B16">
            <v>7.13</v>
          </cell>
        </row>
        <row r="17">
          <cell r="A17" t="str">
            <v>PCR-LAP0957</v>
          </cell>
          <cell r="B17">
            <v>7.13</v>
          </cell>
        </row>
        <row r="18">
          <cell r="A18" t="str">
            <v>PCR-LAP0562</v>
          </cell>
          <cell r="B18">
            <v>7.13</v>
          </cell>
        </row>
        <row r="19">
          <cell r="A19" t="str">
            <v>PCR-LAP0753</v>
          </cell>
          <cell r="B19">
            <v>7.13</v>
          </cell>
        </row>
        <row r="20">
          <cell r="A20" t="str">
            <v>PCR-LAP1215</v>
          </cell>
          <cell r="B20">
            <v>7.13</v>
          </cell>
        </row>
        <row r="21">
          <cell r="A21" t="str">
            <v>PCR-LAP0845</v>
          </cell>
          <cell r="B21">
            <v>7.13</v>
          </cell>
        </row>
        <row r="22">
          <cell r="A22" t="str">
            <v>PCR-LAP0236</v>
          </cell>
          <cell r="B22">
            <v>7.13</v>
          </cell>
        </row>
        <row r="23">
          <cell r="A23" t="str">
            <v>PCR-LAP0301</v>
          </cell>
          <cell r="B23">
            <v>7.13</v>
          </cell>
        </row>
        <row r="24">
          <cell r="A24" t="str">
            <v>PCR-LAP0262</v>
          </cell>
          <cell r="B24">
            <v>7.13</v>
          </cell>
        </row>
        <row r="25">
          <cell r="A25" t="str">
            <v>PCR-LAP1442</v>
          </cell>
          <cell r="B25">
            <v>7.13</v>
          </cell>
        </row>
        <row r="26">
          <cell r="A26" t="str">
            <v>PCR-LAP1441</v>
          </cell>
          <cell r="B26">
            <v>7.13</v>
          </cell>
        </row>
        <row r="27">
          <cell r="A27" t="str">
            <v>PCR-LAP1419</v>
          </cell>
          <cell r="B27">
            <v>7.13</v>
          </cell>
        </row>
        <row r="28">
          <cell r="A28" t="str">
            <v>PCR-LAP1328</v>
          </cell>
          <cell r="B28">
            <v>7.13</v>
          </cell>
        </row>
        <row r="29">
          <cell r="A29" t="str">
            <v>PCR-LAP1310</v>
          </cell>
          <cell r="B29">
            <v>7.13</v>
          </cell>
        </row>
        <row r="30">
          <cell r="A30" t="str">
            <v>PCR-CPU20015002</v>
          </cell>
          <cell r="B30">
            <v>7.13</v>
          </cell>
        </row>
        <row r="31">
          <cell r="A31" t="str">
            <v>PCR-LAP19091022</v>
          </cell>
          <cell r="B31">
            <v>7.13</v>
          </cell>
        </row>
        <row r="32">
          <cell r="A32" t="str">
            <v>PCR-LAP19091035</v>
          </cell>
          <cell r="B32">
            <v>7.13</v>
          </cell>
        </row>
        <row r="33">
          <cell r="A33" t="str">
            <v>PCR-LAP19091036</v>
          </cell>
          <cell r="B33">
            <v>7.13</v>
          </cell>
        </row>
        <row r="34">
          <cell r="A34" t="str">
            <v>PCR-LAP19091034</v>
          </cell>
          <cell r="B34">
            <v>7.13</v>
          </cell>
        </row>
        <row r="35">
          <cell r="A35" t="str">
            <v>PCR-LAP19101051</v>
          </cell>
          <cell r="B35">
            <v>7.13</v>
          </cell>
        </row>
        <row r="36">
          <cell r="A36" t="str">
            <v>PCR-LAP19101015</v>
          </cell>
          <cell r="B36">
            <v>7.13</v>
          </cell>
        </row>
        <row r="37">
          <cell r="A37" t="str">
            <v>PCR-LAP19101017</v>
          </cell>
          <cell r="B37">
            <v>7.13</v>
          </cell>
        </row>
        <row r="38">
          <cell r="A38" t="str">
            <v>PCR-LAP19101020</v>
          </cell>
          <cell r="B38">
            <v>7.13</v>
          </cell>
        </row>
        <row r="39">
          <cell r="A39" t="str">
            <v>PCR-LAP19101013</v>
          </cell>
          <cell r="B39">
            <v>7.13</v>
          </cell>
        </row>
        <row r="40">
          <cell r="A40" t="str">
            <v>PCR-LAP19111039</v>
          </cell>
          <cell r="B40">
            <v>7.13</v>
          </cell>
        </row>
        <row r="41">
          <cell r="A41" t="str">
            <v>PCR-LAP19101016</v>
          </cell>
          <cell r="B41">
            <v>7.13</v>
          </cell>
        </row>
        <row r="42">
          <cell r="A42" t="str">
            <v>PCR-LAP19101023</v>
          </cell>
          <cell r="B42">
            <v>7.13</v>
          </cell>
        </row>
        <row r="43">
          <cell r="A43" t="str">
            <v>MOR-LAP19101001</v>
          </cell>
          <cell r="B43">
            <v>7.13</v>
          </cell>
        </row>
        <row r="44">
          <cell r="A44" t="str">
            <v>MOR-LAP19101010</v>
          </cell>
          <cell r="B44">
            <v>7.13</v>
          </cell>
        </row>
        <row r="45">
          <cell r="A45" t="str">
            <v>PCR-LAP1184</v>
          </cell>
          <cell r="B45">
            <v>7.13</v>
          </cell>
        </row>
        <row r="46">
          <cell r="A46" t="str">
            <v>MOR-LAP19101007</v>
          </cell>
          <cell r="B46">
            <v>7.13</v>
          </cell>
        </row>
        <row r="47">
          <cell r="A47" t="str">
            <v>PCR-LAP19102029</v>
          </cell>
          <cell r="B47">
            <v>7.13</v>
          </cell>
        </row>
        <row r="48">
          <cell r="A48" t="str">
            <v>PCR-LAP19102034</v>
          </cell>
          <cell r="B48">
            <v>7.13</v>
          </cell>
        </row>
        <row r="49">
          <cell r="A49" t="str">
            <v>PCR-LAP19102033</v>
          </cell>
          <cell r="B49">
            <v>7.13</v>
          </cell>
        </row>
        <row r="50">
          <cell r="A50" t="str">
            <v>PCR-LAP19102035</v>
          </cell>
          <cell r="B50">
            <v>7.13</v>
          </cell>
        </row>
        <row r="51">
          <cell r="A51" t="str">
            <v>PCR-LAP19102037</v>
          </cell>
          <cell r="B51">
            <v>7.13</v>
          </cell>
        </row>
        <row r="52">
          <cell r="A52" t="str">
            <v>PCR-LAP19102027</v>
          </cell>
          <cell r="B52">
            <v>7.13</v>
          </cell>
        </row>
        <row r="53">
          <cell r="A53" t="str">
            <v>PCR-LAP19102036</v>
          </cell>
          <cell r="B53">
            <v>7.13</v>
          </cell>
        </row>
        <row r="54">
          <cell r="A54" t="str">
            <v>PCR-LAP19102028</v>
          </cell>
          <cell r="B54">
            <v>7.13</v>
          </cell>
        </row>
        <row r="55">
          <cell r="A55" t="str">
            <v>PCR-LAP19112077</v>
          </cell>
          <cell r="B55">
            <v>7.13</v>
          </cell>
        </row>
        <row r="56">
          <cell r="A56" t="str">
            <v>PCR-LAP19111086</v>
          </cell>
          <cell r="B56">
            <v>7.13</v>
          </cell>
        </row>
        <row r="57">
          <cell r="A57" t="str">
            <v>PCR-LAP19101091</v>
          </cell>
          <cell r="B57">
            <v>7.13</v>
          </cell>
        </row>
        <row r="58">
          <cell r="A58" t="str">
            <v>MOR-LAP19101021</v>
          </cell>
          <cell r="B58">
            <v>7.13</v>
          </cell>
        </row>
        <row r="59">
          <cell r="A59" t="str">
            <v>MOR-LAP19101039</v>
          </cell>
          <cell r="B59">
            <v>7.13</v>
          </cell>
        </row>
        <row r="60">
          <cell r="A60" t="str">
            <v>PCR-LAP19101067</v>
          </cell>
          <cell r="B60">
            <v>7.13</v>
          </cell>
        </row>
        <row r="61">
          <cell r="A61" t="str">
            <v>PCR-LAP1436</v>
          </cell>
          <cell r="B61">
            <v>7.13</v>
          </cell>
        </row>
        <row r="62">
          <cell r="A62" t="str">
            <v>MOR-LAP19101013</v>
          </cell>
          <cell r="B62">
            <v>7.13</v>
          </cell>
        </row>
        <row r="63">
          <cell r="A63" t="str">
            <v>PCR-LAP1411</v>
          </cell>
          <cell r="B63">
            <v>7.13</v>
          </cell>
        </row>
        <row r="64">
          <cell r="A64" t="str">
            <v>PCR-LAP1422</v>
          </cell>
          <cell r="B64">
            <v>7.13</v>
          </cell>
        </row>
        <row r="65">
          <cell r="A65" t="str">
            <v>PCR-LAP1402</v>
          </cell>
          <cell r="B65">
            <v>7.13</v>
          </cell>
        </row>
        <row r="66">
          <cell r="A66" t="str">
            <v>PCR-LAP20015017</v>
          </cell>
          <cell r="B66">
            <v>7.13</v>
          </cell>
        </row>
        <row r="67">
          <cell r="A67" t="str">
            <v>PCR-LAP20015019</v>
          </cell>
          <cell r="B67">
            <v>7.13</v>
          </cell>
        </row>
        <row r="68">
          <cell r="A68" t="str">
            <v>PCR-LAP20015020</v>
          </cell>
          <cell r="B68">
            <v>7.13</v>
          </cell>
        </row>
        <row r="69">
          <cell r="A69" t="str">
            <v>PCR-LAP20015022</v>
          </cell>
          <cell r="B69">
            <v>7.13</v>
          </cell>
        </row>
        <row r="70">
          <cell r="A70" t="str">
            <v>PCR-LAP20015018</v>
          </cell>
          <cell r="B70">
            <v>7.13</v>
          </cell>
        </row>
        <row r="71">
          <cell r="A71" t="str">
            <v>PCR-LAP20015021</v>
          </cell>
          <cell r="B71">
            <v>7.13</v>
          </cell>
        </row>
        <row r="72">
          <cell r="A72" t="str">
            <v>PCR-LAP20015015</v>
          </cell>
          <cell r="B72">
            <v>7.13</v>
          </cell>
        </row>
        <row r="73">
          <cell r="A73" t="str">
            <v>PCR-LAP20025001</v>
          </cell>
          <cell r="B73">
            <v>7.13</v>
          </cell>
        </row>
        <row r="74">
          <cell r="A74" t="str">
            <v>PCR-LAP19101070</v>
          </cell>
          <cell r="B74">
            <v>7.13</v>
          </cell>
        </row>
        <row r="75">
          <cell r="A75" t="str">
            <v>MOR-LAP19101017</v>
          </cell>
          <cell r="B75">
            <v>7.13</v>
          </cell>
        </row>
        <row r="76">
          <cell r="A76" t="str">
            <v>PCR-LAP19101050</v>
          </cell>
          <cell r="B76">
            <v>7.13</v>
          </cell>
        </row>
        <row r="77">
          <cell r="A77" t="str">
            <v>MOR-LAP19101049</v>
          </cell>
          <cell r="B77">
            <v>7.13</v>
          </cell>
        </row>
        <row r="78">
          <cell r="A78" t="str">
            <v>PCR-LAP1421</v>
          </cell>
          <cell r="B78">
            <v>7.13</v>
          </cell>
        </row>
        <row r="79">
          <cell r="A79" t="str">
            <v>PCR-CPU0277</v>
          </cell>
          <cell r="B79">
            <v>7.13</v>
          </cell>
        </row>
        <row r="80">
          <cell r="A80" t="str">
            <v>PCR-CPU0237</v>
          </cell>
          <cell r="B80">
            <v>7.13</v>
          </cell>
        </row>
        <row r="81">
          <cell r="A81" t="str">
            <v>PCR-LAP20074001</v>
          </cell>
          <cell r="B81">
            <v>7.13</v>
          </cell>
        </row>
        <row r="82">
          <cell r="A82" t="str">
            <v>PCR-LAP0932</v>
          </cell>
          <cell r="B82">
            <v>7.13</v>
          </cell>
        </row>
        <row r="83">
          <cell r="A83" t="str">
            <v>PCR-LAP0779</v>
          </cell>
          <cell r="B83">
            <v>7.13</v>
          </cell>
        </row>
        <row r="84">
          <cell r="A84" t="str">
            <v>PCR-LAP20035001</v>
          </cell>
          <cell r="B84">
            <v>7.13</v>
          </cell>
        </row>
        <row r="85">
          <cell r="A85" t="str">
            <v>PCR-LAP19102032</v>
          </cell>
          <cell r="B85">
            <v>7.13</v>
          </cell>
        </row>
        <row r="86">
          <cell r="A86" t="str">
            <v>PCR-LAP0677</v>
          </cell>
          <cell r="B86">
            <v>7.13</v>
          </cell>
        </row>
        <row r="87">
          <cell r="A87" t="str">
            <v>PCR-LAP1068</v>
          </cell>
          <cell r="B87">
            <v>7.13</v>
          </cell>
        </row>
        <row r="88">
          <cell r="A88" t="str">
            <v>PCR-LAP0344</v>
          </cell>
          <cell r="B88">
            <v>7.13</v>
          </cell>
        </row>
        <row r="89">
          <cell r="A89" t="str">
            <v>PCR-LAP0771</v>
          </cell>
          <cell r="B89">
            <v>7.13</v>
          </cell>
        </row>
        <row r="90">
          <cell r="A90" t="str">
            <v>PCR-LAP0836</v>
          </cell>
          <cell r="B90">
            <v>7.13</v>
          </cell>
        </row>
        <row r="91">
          <cell r="A91" t="str">
            <v>PCR-LAP0772</v>
          </cell>
          <cell r="B91">
            <v>7.13</v>
          </cell>
        </row>
        <row r="92">
          <cell r="A92" t="str">
            <v>PCR-LAP0820</v>
          </cell>
          <cell r="B92">
            <v>7.13</v>
          </cell>
        </row>
        <row r="93">
          <cell r="A93" t="str">
            <v> PCR-LAP0682 </v>
          </cell>
          <cell r="B93">
            <v>7.13</v>
          </cell>
        </row>
        <row r="94">
          <cell r="A94" t="str">
            <v> PCR-LAP0815</v>
          </cell>
          <cell r="B94">
            <v>7.13</v>
          </cell>
        </row>
        <row r="95">
          <cell r="A95" t="str">
            <v>PCR-LAP0678  </v>
          </cell>
          <cell r="B95">
            <v>7.13</v>
          </cell>
        </row>
        <row r="96">
          <cell r="A96" t="str">
            <v>PCR-LAP0666</v>
          </cell>
          <cell r="B96">
            <v>7.13</v>
          </cell>
        </row>
        <row r="97">
          <cell r="A97" t="str">
            <v> PCR-LAP0338</v>
          </cell>
          <cell r="B97">
            <v>7.13</v>
          </cell>
        </row>
        <row r="98">
          <cell r="A98" t="str">
            <v> PCR-LAP0419 </v>
          </cell>
          <cell r="B98">
            <v>7.13</v>
          </cell>
        </row>
        <row r="99">
          <cell r="A99" t="str">
            <v>PCR-LAP0436</v>
          </cell>
          <cell r="B99">
            <v>7.13</v>
          </cell>
        </row>
        <row r="100">
          <cell r="A100" t="str">
            <v>PCR-LAP0425 </v>
          </cell>
          <cell r="B100">
            <v>7.13</v>
          </cell>
        </row>
        <row r="101">
          <cell r="A101" t="str">
            <v>PCR-LAP0524</v>
          </cell>
          <cell r="B101">
            <v>7.13</v>
          </cell>
        </row>
        <row r="102">
          <cell r="A102" t="str">
            <v>PCR-LAP 0660</v>
          </cell>
          <cell r="B102">
            <v>7.13</v>
          </cell>
        </row>
        <row r="103">
          <cell r="A103" t="str">
            <v>PCR-LAP0600 </v>
          </cell>
          <cell r="B103">
            <v>7.13</v>
          </cell>
        </row>
        <row r="104">
          <cell r="A104" t="str">
            <v>PCR-LAP0652</v>
          </cell>
          <cell r="B104">
            <v>7.13</v>
          </cell>
        </row>
        <row r="105">
          <cell r="A105" t="str">
            <v>PCR-LAP0770</v>
          </cell>
          <cell r="B105">
            <v>7.13</v>
          </cell>
        </row>
        <row r="106">
          <cell r="A106" t="str">
            <v>PCR-LAP0706</v>
          </cell>
          <cell r="B106">
            <v>7.13</v>
          </cell>
        </row>
        <row r="107">
          <cell r="A107" t="str">
            <v> PCR LAP0597</v>
          </cell>
          <cell r="B107">
            <v>7.13</v>
          </cell>
        </row>
        <row r="108">
          <cell r="A108" t="str">
            <v>PCR-LAP0659</v>
          </cell>
          <cell r="B108">
            <v>7.13</v>
          </cell>
        </row>
        <row r="109">
          <cell r="A109" t="str">
            <v>PCR-LAP0474</v>
          </cell>
          <cell r="B109">
            <v>7.13</v>
          </cell>
        </row>
        <row r="110">
          <cell r="A110" t="str">
            <v>1904TK050325</v>
          </cell>
          <cell r="B110">
            <v>10.8</v>
          </cell>
        </row>
        <row r="111">
          <cell r="A111" t="str">
            <v>1904TK050335</v>
          </cell>
          <cell r="B111">
            <v>10.8</v>
          </cell>
        </row>
        <row r="112">
          <cell r="A112" t="str">
            <v>1904TK050339</v>
          </cell>
          <cell r="B112">
            <v>10.8</v>
          </cell>
        </row>
        <row r="113">
          <cell r="A113" t="str">
            <v>1904TK050340</v>
          </cell>
          <cell r="B113">
            <v>10.8</v>
          </cell>
        </row>
        <row r="114">
          <cell r="A114" t="str">
            <v>1904TK050331</v>
          </cell>
          <cell r="B114">
            <v>10.8</v>
          </cell>
        </row>
        <row r="115">
          <cell r="A115" t="str">
            <v>1904TK050334</v>
          </cell>
          <cell r="B115">
            <v>10.8</v>
          </cell>
        </row>
        <row r="116">
          <cell r="A116" t="str">
            <v>1904TK050336</v>
          </cell>
          <cell r="B116">
            <v>10.8</v>
          </cell>
        </row>
        <row r="117">
          <cell r="A117" t="str">
            <v>1904TK050327</v>
          </cell>
          <cell r="B117">
            <v>10.8</v>
          </cell>
        </row>
        <row r="118">
          <cell r="A118" t="str">
            <v>1904TK050338</v>
          </cell>
          <cell r="B118">
            <v>10.8</v>
          </cell>
        </row>
        <row r="119">
          <cell r="A119" t="str">
            <v> 1904TK050333</v>
          </cell>
          <cell r="B119">
            <v>10.8</v>
          </cell>
        </row>
        <row r="120">
          <cell r="A120" t="str">
            <v>1904TK050332</v>
          </cell>
          <cell r="B120">
            <v>10.8</v>
          </cell>
        </row>
        <row r="121">
          <cell r="A121" t="str">
            <v>PCR-LAP20021017</v>
          </cell>
          <cell r="B121">
            <v>7.13</v>
          </cell>
        </row>
        <row r="122">
          <cell r="A122" t="str">
            <v>PCR-LAP1135</v>
          </cell>
          <cell r="B122">
            <v>7.13</v>
          </cell>
        </row>
        <row r="123">
          <cell r="A123" t="str">
            <v>PCR-LAP1314</v>
          </cell>
          <cell r="B123">
            <v>7.13</v>
          </cell>
        </row>
        <row r="124">
          <cell r="A124" t="str">
            <v>PCR-LAP0584</v>
          </cell>
          <cell r="B124">
            <v>7.13</v>
          </cell>
        </row>
        <row r="125">
          <cell r="A125" t="str">
            <v>PCR-LAP19115066</v>
          </cell>
          <cell r="B125">
            <v>7.13</v>
          </cell>
        </row>
        <row r="126">
          <cell r="A126" t="str">
            <v>PCR-LAP20041241</v>
          </cell>
          <cell r="B126">
            <v>7.13</v>
          </cell>
        </row>
        <row r="127">
          <cell r="A127" t="str">
            <v>PCR-LAP20041283</v>
          </cell>
          <cell r="B127">
            <v>7.13</v>
          </cell>
        </row>
        <row r="128">
          <cell r="A128" t="str">
            <v>PCR-LAP0283</v>
          </cell>
          <cell r="B128">
            <v>7.13</v>
          </cell>
        </row>
        <row r="129">
          <cell r="A129" t="str">
            <v>PCR-LAP0451</v>
          </cell>
          <cell r="B129">
            <v>7.13</v>
          </cell>
        </row>
        <row r="130">
          <cell r="A130" t="str">
            <v>PCR-LAP19101005</v>
          </cell>
          <cell r="B130">
            <v>7.13</v>
          </cell>
        </row>
        <row r="131">
          <cell r="A131" t="str">
            <v>MOR-LAP19101030</v>
          </cell>
          <cell r="B131">
            <v>7.13</v>
          </cell>
        </row>
        <row r="132">
          <cell r="A132" t="str">
            <v>PCR-LAP1109</v>
          </cell>
          <cell r="B132">
            <v>7.13</v>
          </cell>
        </row>
        <row r="133">
          <cell r="A133" t="str">
            <v>PCR-LAP1069</v>
          </cell>
          <cell r="B133">
            <v>7.13</v>
          </cell>
        </row>
        <row r="134">
          <cell r="A134" t="str">
            <v>PCR-LAP1406</v>
          </cell>
          <cell r="B134">
            <v>7.13</v>
          </cell>
        </row>
        <row r="135">
          <cell r="A135" t="str">
            <v>PCR-LAP109101002</v>
          </cell>
          <cell r="B135">
            <v>7.13</v>
          </cell>
        </row>
        <row r="136">
          <cell r="A136" t="str">
            <v>PCR-LAP0623</v>
          </cell>
          <cell r="B136">
            <v>7.13</v>
          </cell>
        </row>
        <row r="137">
          <cell r="A137" t="str">
            <v>PCR-LAP20031189</v>
          </cell>
          <cell r="B137">
            <v>7.13</v>
          </cell>
        </row>
        <row r="138">
          <cell r="A138" t="str">
            <v>PCR-LAP1384</v>
          </cell>
          <cell r="B138">
            <v>7.13</v>
          </cell>
        </row>
        <row r="139">
          <cell r="A139" t="str">
            <v>PCR-CPU0234</v>
          </cell>
          <cell r="B139">
            <v>7.13</v>
          </cell>
        </row>
        <row r="140">
          <cell r="A140" t="str">
            <v>PCR-LAP20031063</v>
          </cell>
          <cell r="B140">
            <v>7.13</v>
          </cell>
        </row>
        <row r="141">
          <cell r="A141" t="str">
            <v>PCR-LAP19115062</v>
          </cell>
          <cell r="B141">
            <v>7.13</v>
          </cell>
        </row>
        <row r="142">
          <cell r="A142" t="str">
            <v>PCR-LAP0957</v>
          </cell>
          <cell r="B142">
            <v>7.13</v>
          </cell>
        </row>
        <row r="143">
          <cell r="A143" t="str">
            <v>PCR-MAC20056010</v>
          </cell>
          <cell r="B143">
            <v>7.13</v>
          </cell>
        </row>
        <row r="144">
          <cell r="A144" t="str">
            <v>PCR-LAP1261</v>
          </cell>
          <cell r="B144">
            <v>7.13</v>
          </cell>
        </row>
        <row r="145">
          <cell r="A145" t="str">
            <v>PCR-LAP1032</v>
          </cell>
          <cell r="B145">
            <v>7.13</v>
          </cell>
        </row>
        <row r="146">
          <cell r="A146" t="str">
            <v>PCR-LAP1355</v>
          </cell>
          <cell r="B146">
            <v>7.13</v>
          </cell>
        </row>
        <row r="147">
          <cell r="A147" t="str">
            <v>PCR-LAP20071009</v>
          </cell>
          <cell r="B147">
            <v>7.13</v>
          </cell>
        </row>
        <row r="148">
          <cell r="A148" t="str">
            <v>PCR-LAP0256</v>
          </cell>
          <cell r="B148">
            <v>7.13</v>
          </cell>
        </row>
        <row r="149">
          <cell r="A149" t="str">
            <v>PCR-LAP0361</v>
          </cell>
          <cell r="B149">
            <v>7.13</v>
          </cell>
        </row>
        <row r="150">
          <cell r="A150" t="str">
            <v>PCR-LAP0368</v>
          </cell>
          <cell r="B150">
            <v>7.13</v>
          </cell>
        </row>
        <row r="151">
          <cell r="A151" t="str">
            <v>PCR-LAP20041129</v>
          </cell>
          <cell r="B151">
            <v>7.13</v>
          </cell>
        </row>
        <row r="152">
          <cell r="A152" t="str">
            <v>PCR-LAP20031122</v>
          </cell>
          <cell r="B152">
            <v>7.13</v>
          </cell>
        </row>
        <row r="153">
          <cell r="A153" t="str">
            <v>PCR-LAP20031108</v>
          </cell>
          <cell r="B153">
            <v>7.13</v>
          </cell>
        </row>
        <row r="154">
          <cell r="A154" t="str">
            <v>PCR-CPU0327</v>
          </cell>
          <cell r="B154">
            <v>7.13</v>
          </cell>
        </row>
        <row r="155">
          <cell r="A155" t="str">
            <v>PCR-CPU0233</v>
          </cell>
          <cell r="B155">
            <v>7.13</v>
          </cell>
        </row>
        <row r="156">
          <cell r="A156" t="str">
            <v>PCR-CPU0298</v>
          </cell>
          <cell r="B156">
            <v>7.13</v>
          </cell>
        </row>
        <row r="157">
          <cell r="A157" t="str">
            <v>PCR-CPU0317</v>
          </cell>
          <cell r="B157">
            <v>7.13</v>
          </cell>
        </row>
        <row r="158">
          <cell r="A158" t="str">
            <v>PCR-CPU0295</v>
          </cell>
          <cell r="B158">
            <v>7.13</v>
          </cell>
        </row>
        <row r="159">
          <cell r="A159" t="str">
            <v>PCR-LAP19101086</v>
          </cell>
          <cell r="B159">
            <v>7.13</v>
          </cell>
        </row>
        <row r="160">
          <cell r="A160" t="str">
            <v>PCR-LAP19101087</v>
          </cell>
          <cell r="B160">
            <v>7.13</v>
          </cell>
        </row>
        <row r="161">
          <cell r="A161" t="str">
            <v>MOR-LAP0003</v>
          </cell>
          <cell r="B161">
            <v>7.13</v>
          </cell>
        </row>
        <row r="162">
          <cell r="A162" t="str">
            <v>PCR-LAP0753</v>
          </cell>
          <cell r="B162">
            <v>7.13</v>
          </cell>
        </row>
        <row r="163">
          <cell r="A163" t="str">
            <v>PCR-LAP0985</v>
          </cell>
          <cell r="B163">
            <v>7.13</v>
          </cell>
        </row>
        <row r="164">
          <cell r="A164" t="str">
            <v>PCR-LAP0755</v>
          </cell>
          <cell r="B164">
            <v>7.13</v>
          </cell>
        </row>
        <row r="165">
          <cell r="A165" t="str">
            <v>PCR-LAP1206</v>
          </cell>
          <cell r="B165">
            <v>7.13</v>
          </cell>
        </row>
        <row r="166">
          <cell r="A166" t="str">
            <v>PCR-LAP1257</v>
          </cell>
          <cell r="B166">
            <v>7.13</v>
          </cell>
        </row>
        <row r="167">
          <cell r="A167" t="str">
            <v>PCR-LAP1204</v>
          </cell>
          <cell r="B167">
            <v>7.13</v>
          </cell>
        </row>
        <row r="168">
          <cell r="A168" t="str">
            <v>PCR-LAP19101090</v>
          </cell>
          <cell r="B168">
            <v>7.13</v>
          </cell>
        </row>
        <row r="169">
          <cell r="A169" t="str">
            <v>PCR-LAP1214</v>
          </cell>
          <cell r="B169">
            <v>7.13</v>
          </cell>
        </row>
        <row r="170">
          <cell r="A170" t="str">
            <v>PCR-LAP1217</v>
          </cell>
          <cell r="B170">
            <v>7.13</v>
          </cell>
        </row>
        <row r="171">
          <cell r="A171" t="str">
            <v>PCR-LAP1363</v>
          </cell>
          <cell r="B171">
            <v>7.13</v>
          </cell>
        </row>
        <row r="172">
          <cell r="A172" t="str">
            <v>PCR-LAP1218</v>
          </cell>
          <cell r="B172">
            <v>7.13</v>
          </cell>
        </row>
        <row r="173">
          <cell r="A173" t="str">
            <v>PCR-LAP1199</v>
          </cell>
          <cell r="B173">
            <v>7.13</v>
          </cell>
        </row>
        <row r="174">
          <cell r="A174" t="str">
            <v>PCR-LAP1280</v>
          </cell>
          <cell r="B174">
            <v>7.13</v>
          </cell>
        </row>
        <row r="175">
          <cell r="A175" t="str">
            <v>PCR-LAP1030</v>
          </cell>
          <cell r="B175">
            <v>7.13</v>
          </cell>
        </row>
        <row r="176">
          <cell r="A176" t="str">
            <v>PCR-LAP1484</v>
          </cell>
          <cell r="B176">
            <v>7.13</v>
          </cell>
        </row>
        <row r="177">
          <cell r="A177" t="str">
            <v>PCR-LAP1511</v>
          </cell>
          <cell r="B177">
            <v>7.13</v>
          </cell>
        </row>
        <row r="178">
          <cell r="A178" t="str">
            <v>PCR-LAP19091057</v>
          </cell>
          <cell r="B178">
            <v>7.13</v>
          </cell>
        </row>
        <row r="179">
          <cell r="A179" t="str">
            <v>PCR-LAP20041244</v>
          </cell>
          <cell r="B179">
            <v>7.13</v>
          </cell>
        </row>
        <row r="180">
          <cell r="A180" t="str">
            <v>PCR-LAP0953</v>
          </cell>
          <cell r="B180">
            <v>7.13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95.427436458333" createdVersion="6" refreshedVersion="6" minRefreshableVersion="3" recordCount="169">
  <cacheSource type="worksheet">
    <worksheetSource ref="B16:W237" sheet="Pendientes"/>
  </cacheSource>
  <cacheFields count="22">
    <cacheField name="CLIENTE" numFmtId="0">
      <sharedItems count="42">
        <s v="ACEA PERU S.A.C."/>
        <s v="ANTALIS PERU SA"/>
        <s v="BINNA CORPORATION S.A.C."/>
        <s v="BODEGAS Y VIÑEDOS TABERNERO S.A.C."/>
        <s v="C Y J CONSTRUCTORES Y CONTRATISTAS S.A.C."/>
        <s v="COMPAÑÍA MINERA CONDESTABLE"/>
        <s v="CONSORCIO INMAC CONTRERAS"/>
        <s v="CONSTRUCTORA KAMANQA S.A.C."/>
        <s v="DE VICENTE CONSTRUCTORA S.A.C"/>
        <s v="DRRP SAC"/>
        <s v="FASE DOS S.A.C."/>
        <s v="FLESAN DEL PERU SAC"/>
        <s v="GEOXPRESS PERU S.A.C."/>
        <s v="GREEN ELECTRONICS SAC"/>
        <s v="GRUPO SEFEME S.A.C."/>
        <s v="HERNANDEZ &amp; CIA. ABOGADOS SOCIEDAD CIVIL DE RESPONSABILIDAD "/>
        <s v="INCENTIVOS NAFANTO S.A.C."/>
        <s v="INCIMMET S.A."/>
        <s v="INTRADEVCO INDUSTRIAL S.A"/>
        <s v="LATAM FINANCIAL SERVICES S.A.C. - LFS S.A.C."/>
        <s v="MANPOWER PROFESSIONAL SERVICES S.A."/>
        <s v="MEDCONS GERENCIA DE PROYECTOS"/>
        <s v="MICHAEL PAGE INTERNATIONAL PERU S.R.L."/>
        <s v="MINAS Y CONCENTRADORAS S.A."/>
        <s v="PUBLICIS ASOCIADOS"/>
        <s v="QUANTUM TALENT"/>
        <s v="RIMAC"/>
        <s v="SALESLAND INTERNACIONAL S.A"/>
        <s v="TECNO FAST S.A.C."/>
        <s v="VASS CONSULTORIA DE SISTEMAS PERU S.A.C."/>
        <s v="VIZCARRA Y ASOCIADOS SOCIEDAD CIVIL DE RESPONSABILIDAD LIMITADA"/>
        <s v="MANPOWER PERU S.A."/>
        <s v="MEJ INMOBILIARIA S.A.C."/>
        <s v="CONT HABILIDAD FINANCIERA S.A.C."/>
        <s v="ENTREGA CREATIVA S.A.C"/>
        <s v="MAYO PUBLICIDAD S.A."/>
        <s v="VIDENZA CONSULTORES S.A.C"/>
        <s v="CONSORCIO FLESAN - ICAFAL"/>
        <s v="CORI PUNO SAC"/>
        <s v="MERCADO ELECTRONICO SAC"/>
        <s v="STARTECH VENTURES"/>
        <s v="TIVIT PERU TERCERIZACION DE PROCESOS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19-11-13T00:00:00" maxDate="2020-09-14T00:00:00"/>
    </cacheField>
    <cacheField name="Fecha vencimiento Factura" numFmtId="14">
      <sharedItems containsNonDate="0" containsDate="1" containsString="0" containsBlank="1" minDate="2020-01-15T00:00:00" maxDate="2020-10-13T00:00:00"/>
    </cacheField>
    <cacheField name="Descripción" numFmtId="14">
      <sharedItems containsBlank="1"/>
    </cacheField>
    <cacheField name="Código CPU o laptop" numFmtId="14">
      <sharedItems containsBlank="1"/>
    </cacheField>
    <cacheField name="Código monitor / impresora / Accesorios" numFmtId="14">
      <sharedItems containsBlank="1"/>
    </cacheField>
    <cacheField name="KAM" numFmtId="14">
      <sharedItems count="6">
        <s v="Carolina"/>
        <s v="ISABEL"/>
        <s v="CLAUDIA"/>
        <s v="MARGIE"/>
        <s v="INMAC"/>
        <s v="ANTONELLA"/>
      </sharedItems>
    </cacheField>
    <cacheField name="Equipo devuelto" numFmtId="14">
      <sharedItems/>
    </cacheField>
    <cacheField name="Fecha de recojo" numFmtId="14">
      <sharedItems containsNonDate="0" containsDate="1" containsString="0" containsBlank="1" minDate="2020-01-06T00:00:00" maxDate="2020-09-19T00:00:00"/>
    </cacheField>
    <cacheField name="Cable HDMI" numFmtId="168">
      <sharedItems containsString="0" containsBlank="1" containsNumber="1" containsInteger="1" minValue="1" maxValue="1"/>
    </cacheField>
    <cacheField name="cables de seguridad" numFmtId="168">
      <sharedItems containsString="0" containsBlank="1" containsNumber="1" containsInteger="1" minValue="1" maxValue="1"/>
    </cacheField>
    <cacheField name="Cable de poder" numFmtId="168">
      <sharedItems containsString="0" containsBlank="1" containsNumber="1" containsInteger="1" minValue="1" maxValue="1"/>
    </cacheField>
    <cacheField name="cable de red" numFmtId="168">
      <sharedItems containsString="0" containsBlank="1" containsNumber="1" containsInteger="1" minValue="1" maxValue="1"/>
    </cacheField>
    <cacheField name="Cargador" numFmtId="168">
      <sharedItems containsString="0" containsBlank="1" containsNumber="1" containsInteger="1" minValue="1" maxValue="1"/>
    </cacheField>
    <cacheField name="Teclado" numFmtId="168">
      <sharedItems containsString="0" containsBlank="1" containsNumber="1" containsInteger="1" minValue="1" maxValue="1"/>
    </cacheField>
    <cacheField name="Monitor" numFmtId="168">
      <sharedItems containsString="0" containsBlank="1" containsNumber="1" containsInteger="1" minValue="1" maxValue="1"/>
    </cacheField>
    <cacheField name="Mouse" numFmtId="168">
      <sharedItems containsString="0" containsBlank="1" containsNumber="1" containsInteger="1" minValue="1" maxValue="1"/>
    </cacheField>
    <cacheField name="Maletin-Mochila" numFmtId="168">
      <sharedItems containsString="0" containsBlank="1" containsNumber="1" containsInteger="1" minValue="1" maxValue="1"/>
    </cacheField>
    <cacheField name="Presenta Daño" numFmtId="168">
      <sharedItems containsString="0" containsBlank="1" containsNumber="1" containsInteger="1" minValue="1" maxValue="1"/>
    </cacheField>
    <cacheField name="Pendiente factura por dias" numFmtId="168">
      <sharedItems containsString="0" containsBlank="1" containsNumber="1" containsInteger="1" minValue="1" maxValue="1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4134.958205555558" createdVersion="6" refreshedVersion="6" minRefreshableVersion="3" recordCount="2467">
  <cacheSource type="worksheet">
    <worksheetSource ref="A3:BC2031" sheet="Cuadro de Vencimiento"/>
  </cacheSource>
  <cacheFields count="54">
    <cacheField name="CONCATENACIÓN LAPTOP ACTUAL" numFmtId="0">
      <sharedItems/>
    </cacheField>
    <cacheField name="CONCATENACIÓN LAPTOP ANTERIOR" numFmtId="0">
      <sharedItems/>
    </cacheField>
    <cacheField name="Fecha inicio Plazo Alquiler" numFmtId="14">
      <sharedItems containsNonDate="0" containsDate="1" containsString="0" containsBlank="1" minDate="2000-10-31T00:00:00" maxDate="2020-11-07T00:00:00"/>
    </cacheField>
    <cacheField name="Fecha vencimiento Plazo Alquiler" numFmtId="14">
      <sharedItems containsNonDate="0" containsDate="1" containsString="0" containsBlank="1" minDate="2020-01-15T00:00:00" maxDate="2021-07-29T00:00:00"/>
    </cacheField>
    <cacheField name="RUC" numFmtId="0">
      <sharedItems containsMixedTypes="1" containsNumber="1" containsInteger="1" minValue="44200553" maxValue="20606351225"/>
    </cacheField>
    <cacheField name="CLIENTE" numFmtId="0">
      <sharedItems count="277">
        <s v="ACRES INVESTMENTS PERU S.A."/>
        <s v="ADCONSULT PERU S.A.C."/>
        <s v="ADECCO CONSULTING S.A."/>
        <s v="AECOM TECHNICAL SERVICES SUCURSAL DEL PERU"/>
        <s v="AFP HABITAT S.A."/>
        <s v="AGRICOLA ANDREA S.A.C."/>
        <s v="AKAMAI S.A.C."/>
        <s v="ALICORP SAA"/>
        <s v="ALIGNET S.A.C."/>
        <s v="ALLUS SPAIN S.L SUCURSAL DEL PERU"/>
        <s v="ALMACENES SUDAMERICANOS S.A."/>
        <s v="AMERICA BROKERS CORREDORES DE SEGUROS S.A."/>
        <s v="ANDDES ASOCIADOS S.A.C."/>
        <s v="ANTALIS PERU SA"/>
        <s v="ANTUT ADVISORS SOCIEDAD ANONIMA CERRADA"/>
        <s v="ARCH PARTNERS INVERSIONES INMOBILIARIAS E.I.R.L."/>
        <s v="ATICO MINING CORPORATION PERU S.A.C."/>
        <s v="ATICSA CONTRATISTAS S.R.L."/>
        <s v="ATTACHMEDIA SOCIEDAD ANONIMA CERRADA"/>
        <s v="BIGMOND S.A.C."/>
        <s v="VIVA G Y M S.A."/>
        <s v="BINNA CORPORATION S.A.C."/>
        <s v="BODEGAS Y VIÑEDOS TABERNERO S.A.C."/>
        <s v="BREXIA GOLDPLATA PERU S.A.C."/>
        <s v="C Y J CONSTRUCTORES Y CONTRATISTAS S.A.C."/>
        <s v="CAM SERVICIOS DEL PERU S.A."/>
        <s v="CAMARA DE COMERCIO E INDUSTRIA PERUANO ALEMANA"/>
        <s v="CAMET REAL ESTATE SERVICES S.A.C."/>
        <s v="CANVAS LANGUAGES S.A.C."/>
        <s v="CEIGNE KANGURITO"/>
        <s v="CELERITECH SOLUTIONS S.A.C."/>
        <s v="CENTRO TECNOLOGICO MINERO"/>
        <s v="CHAIN SERVICES TI SAC"/>
        <s v="CLASS COMPLEMENTS SAC"/>
        <s v="COMMERCIAL REAL ESTATE SERVICES S.A.C."/>
        <s v="CONSORCIO FLESAN - ICAFAL"/>
        <s v="CONSORCIO HOSPITALARIO LIMA"/>
        <s v="CONSORCIO INMAC CONTRERAS"/>
        <s v="CONSORCIO SAN ANDRES"/>
        <s v="BUMERAN.COM PERU S.A.C"/>
        <s v="CONSTRUCTORA KAMANQA S.A.C."/>
        <s v="CONSTRUCTORA MERCONS S.A.C."/>
        <s v="CONSULTORA LOMBARDIA S.A.C."/>
        <s v="CONT HABILIDAD FINANCIERA S.A.C."/>
        <s v="CORI PUNO S.A.C."/>
        <s v="CORPORACION DARUCHI S.A.C."/>
        <s v="CRP MEDIOS Y ENTRETENIMIENTO S.A.C."/>
        <s v="DAIKIN AIRCONDITIONING PERU S.A.C."/>
        <s v="DAVID ALEJANDRO CHIGNE TATAJE"/>
        <s v="DE VICENTE CONSTRUCTORA S.A.C."/>
        <s v="DEL BARRIO S.A.C."/>
        <s v="DELIRIO ARTE Y DISEÑO S.A.C. DELIRIO S.A.C."/>
        <s v="DESARROLLO Y GERENCIA DE PROYECTOS S.A.C."/>
        <s v="EMERGENT COLD PERU S.A.C."/>
        <s v="ENABLE PERU S.A.C."/>
        <s v="ENTREGA CREATIVA S.A.C."/>
        <s v="EULEN DEL PERU DE SERVICIOS COMPLEMENTARIOS S.A."/>
        <s v="EULEN DEL PERU S.A."/>
        <s v="FASE DOS S.A.C."/>
        <s v="FEDERACION DEPORTIVA NACIONAL PERUANA DE FUTBOL"/>
        <s v="FITCO S.A.C."/>
        <s v="FITNESS PASS S.A.C."/>
        <s v="FLESAN DEL PERU SOCIEDAD ANONIMA CERRADA"/>
        <s v="FRESHMART S.A.C."/>
        <s v="FUJITA CORPORATION SUCURSAL DEL PERU"/>
        <s v="GEOCONSULT S.A. CONSULTORES GENERALES"/>
        <s v="GLOBAL CARD TECHNOLOGIES S.A.C."/>
        <s v="GREEN ELECTRONICS S.A.C"/>
        <s v="GRUPO ALTAMIRA S. A. C."/>
        <s v="GYM ONCE S.A.C."/>
        <s v="HIGHTOWER PERU CORPORATION SOCIEDAD ANONIMA CERRADA"/>
        <s v="HRB S.A.C."/>
        <s v="HYANT SERVICIOS GENERALES S.A.C."/>
        <s v="RAWSON PERU S.A.C."/>
        <s v="INSTITUTO DE DESARROLLO AERONAUTICO Y MEDIO AMBIENTE - IDAMA"/>
        <s v="ILLUSIONE CONSTRUCTORA E INMOBILIARIA S.A.C."/>
        <s v="INCENTIVOS NAFANTO S.A.C."/>
        <s v="INFINET S.A.C."/>
        <s v="INMAC PERU S.A.C."/>
        <s v="INNOVA AMBIENTAL S.A."/>
        <s v="INQBA S.A.C."/>
        <s v="INST. DE INGENIEROS DE MINAS DEL PERU"/>
        <s v="INTERACTIS S.A.C."/>
        <s v="INTRADEVCO INDUSTRIAL S.A."/>
        <s v="INVERSIONES NORLIMA S.A"/>
        <s v="INVERSIONES YOLKO &amp; JR SOCIEDAD ANONIMA CERRADA"/>
        <s v="I TEK S.A.C"/>
        <s v="JEMS INMOBILIARIA S.A.C."/>
        <s v="JQN VENTURES S.A.C."/>
        <s v="Jessica Oncoy"/>
        <s v="JUST B S.A.C."/>
        <s v="KATHIE IVETTE MARQUINA GUEVARA"/>
        <s v="KINRYU S.A.C"/>
        <s v="KROTON S.A.C."/>
        <s v="LA RIAZA HOLDING S.A.C."/>
        <s v="LATAM FINANCIAL SERVICES S.A.C. - LFS S.A.C."/>
        <s v="LLAMA GAS S A"/>
        <s v="LOCACIONES GENERALES S.A."/>
        <s v="LUZ DEL SUR S.A.A."/>
        <s v="MANAGER CONSULTING S.A.C"/>
        <s v="MANPOWER PERU S.A."/>
        <s v="MANPOWER PROFESSIONAL SERVICES S.A."/>
        <s v="MEDCONS GERENCIA DE PROYECTOS S.A.C."/>
        <s v="MEDIOS MILENIUM PERU SOCIEDAD ANONIMA CERRADA"/>
        <s v="MEGASHOW S.A."/>
        <s v="MERCADO ELECTRONICO S.A.C."/>
        <s v="MICHAEL PAGE INTERNATIONAL PERU S.R.L."/>
        <s v="IGCAR DE PERU S.A.C."/>
        <s v="MINAS Y CONCENTRADORAS S A"/>
        <s v="MINERA CORIWAYRA S.A.C."/>
        <s v="MINERA SAN CORI S.A.C."/>
        <s v="MODO BETA S.A.C."/>
        <s v="MOORE PERU ADVISORS SOCIEDAD ANONIMA"/>
        <s v="MSM Generación De Demanda S.A.C"/>
        <s v="MULTIPLICA PERU S.A.C."/>
        <s v="NOMENA ARQUITECTOS S.A.C."/>
        <s v="OPTIMIZACION DE SOLUCIONES PARA INGENIERIA SAC"/>
        <s v="OZBLU PERU S.A.C."/>
        <s v="PARTNER &amp; PEOPLE CONSULTING SAC"/>
        <s v="PESQUERA DIAMANTE S.A."/>
        <s v="PIXED SOCIEDAD ANÓNIMA CERRADA - PIXED S.A.C."/>
        <s v="PREVECON S.A.C"/>
        <s v="PRIMA AFP S.A."/>
        <s v="PRIVAT &amp; ASOCIADOS SOCIEDAD CIVIL DE RESPONSABILIDAD LIMITADA"/>
        <s v="PROES TECH PERU S.A.C."/>
        <s v="PSS PERU SOCIEDAD ANONIMA CERRADA"/>
        <s v="QUANTUM TALENT S.A.C."/>
        <s v="RANSA COMERCIAL S A"/>
        <s v="RAPPI S.A.C."/>
        <s v="REALIPERU S.A.C."/>
        <s v="RESEMIN S.A."/>
        <s v="RESITER PERU S.A.C."/>
        <s v="RIKRA S.A.C."/>
        <s v="RIMAC SEGUROS Y REASEGUROS"/>
        <s v="SACYR CONSTRUCCION PERU S.A.C."/>
        <s v="SALES360 S.A.C."/>
        <s v="SALESLAND INTERNACIONAL S.A."/>
        <s v="SEDEL PERU S.A.C."/>
        <s v="SEGURO SOCIAL DE SALUD"/>
        <s v="SEJMET INGENIERIA Y CONSTRUCCION E.I.R.L."/>
        <s v="SMART RISK SOLUTIONS SOCIEDAD ANONIMA CERRADA"/>
        <s v="STARTECH VENTURES S.A.C."/>
        <s v="STERLING PERU S.A.C."/>
        <s v="STRATTON PERU S.A.C."/>
        <s v="SUGO S.A.C."/>
        <s v="SUIZA ALERTA S.A.C."/>
        <s v="SUMARA HUB LEGAL S.A.C."/>
        <s v="SURJADUANAS S.A.C."/>
        <s v="TECH INDUSTRIAS GLOBALES S.R.L. - TECHINGLOB S.R.L."/>
        <s v="TECNICOM SOLUCIONES Y DATOS EIRL"/>
        <s v="TECNO FAST S.A.C."/>
        <s v="TECNOLOGÍA, DESARROLLO Y SOLUCIONES EMPRESA INDIVIDUAL DE RESPONSABILIDAD LIMITADA"/>
        <s v="TERRAMOVE S.A.C."/>
        <s v="TITTO ALMORA"/>
        <s v="TIVIT PERU TERCERIZACION DE PROCESOS, SERVICIOS Y TECNOLOGIA"/>
        <s v="TRANSPORTES ENRIQUE CARCAMO GRANDA S.A.C"/>
        <s v="VASS CONSULTORIA DE SISTEMAS PERU S.A.C."/>
        <s v="VICSA SAFETY PERU SOCIEDAD ANONIMA CERRADA"/>
        <s v="VIDENZA CONSULTORES S.A.C."/>
        <s v="VIVA AIRLINES PERU S.A.C"/>
        <s v="VIZCARRA Y ASOCIADOS SOCIEDAD CIVIL DE RESPONSABILIDAD LIMITADA"/>
        <s v="VYSNOVA PARTNERS, INC."/>
        <s v="V &amp; V BRAVO S.A.C."/>
        <s v="WODEN DEL PERU S.A.C."/>
        <s v="WORLD VISION PERU - WV PERU"/>
        <s v="INVERSIONES YOLKO &amp; JR SAC" u="1"/>
        <s v="GRUPO ALTAMIRA SAC" u="1"/>
        <s v="RAPPI S.A.C" u="1"/>
        <s v="INVERSIONES NORLIMA S.A." u="1"/>
        <s v="ANTUT ADVISORS S.A.C." u="1"/>
        <s v="VIVA G Y M S.A" u="1"/>
        <s v="ESSALUD" u="1"/>
        <s v="DELIRIO ARTE Y DISEÑO SAC" u="1"/>
        <s v="TECNOLOGIA, DESARROLLO Y SOLUCIONES EIRL" u="1"/>
        <s v="DAIKIN AIRCONDITIONING PERU" u="1"/>
        <s v="VYSNOVA PARTNERS" u="1"/>
        <s v="SEJMET INGENIERIA Y CONSTRUCCION" u="1"/>
        <s v="MEDCONS GERENCIA DE PROYECTOS" u="1"/>
        <s v="STRATTON PERU SAC" u="1"/>
        <s v="CAM SERVICIOS DEL PERU" u="1"/>
        <s v="CORPORACION DARUCHI SAC" u="1"/>
        <s v="GYM ONCE SAC" u="1"/>
        <s v="ATTACHMEDIA SAC" u="1"/>
        <s v="CAM SERVICIOS DEL PERÚ S.A." u="1"/>
        <s v="MINERA CORIWAYRA SAC" u="1"/>
        <s v="EULEN" u="1"/>
        <s v="ENTREGA CREATIVA S.A.C" u="1"/>
        <s v="MERCADO ELECTRONICO SAC" u="1"/>
        <s v="Carlos Ganoza" u="1"/>
        <s v="FLESAN DEL PERU SAC" u="1"/>
        <s v="RIKRA S.A.C" u="1"/>
        <s v="INCHCAPE LATAM" u="1"/>
        <s v="ANTUT ADVISORS" u="1"/>
        <s v="STARTECH VENTURES" u="1"/>
        <s v="CANVAS LANGUAGES SAC" u="1"/>
        <s v="INCIMMET S.A." u="1"/>
        <s v="MOORE PERU ADVISORS S A" u="1"/>
        <s v="MONETA ADVISORS &amp; PARTNER S.A.C." u="1"/>
        <s v="ALICORP S.A.A" u="1"/>
        <s v="CONSTRUCTORA MERCONS SAC (MEDCONS GERENCIA DE PROYECTOS)" u="1"/>
        <s v="HYBRIX (RAWSON PERU SAC)" u="1"/>
        <s v="CONSULTORA LOMBARDIA" u="1"/>
        <s v="SACYR CONSTRUCCION PERU SAC" u="1"/>
        <s v="SAVINA GUTIERREZ" u="1"/>
        <s v="SEGAFLOW PERU SAC" u="1"/>
        <s v="PROYECTO CUADRADO 03 S.A.C." u="1"/>
        <s v="REALI PERU" u="1"/>
        <s v="DEL MATE PRODUCCIONES S.A.C." u="1"/>
        <s v="FOREST TRENDS ASSOCIATION" u="1"/>
        <s v="ACRES INVESTMENTS PERU S.A" u="1"/>
        <s v="EMERGENT COLD PERU SAC" u="1"/>
        <s v="PROYECTO CUADRADO 03 SAC" u="1"/>
        <s v="DITRANSERVA SOCIEDAD ANONIMA CERRADA" u="1"/>
        <s v="TIVIT PERU TERCERIZACION DE PROCESOS" u="1"/>
        <s v="ANDDES ASOCIADOS SAC" u="1"/>
        <s v="ELIZABETH AÑAÑO VEGA" u="1"/>
        <s v="RESITER PERU S.A.C" u="1"/>
        <s v="JG CONSULTORES PERU S.A.C." u="1"/>
        <s v="PACIFICO COMPAÑÍA DE SEGUROS" u="1"/>
        <s v="ENABLE PERÚ S.A.C." u="1"/>
        <s v="WHC DEL PERU" u="1"/>
        <s v="SUGO SAC" u="1"/>
        <s v="WODEN DEL PERU SAC" u="1"/>
        <s v="MINAS Y CONCENTRADORAS S.A." u="1"/>
        <s v="DE VICENTE CONSTRUCTORA S.A.C" u="1"/>
        <s v="MELISSA PEREZ CASTRO" u="1"/>
        <s v="CRP MEDIOS Y ENTRETENIMIENTO SAC" u="1"/>
        <s v="PROCESADORA TORRE BLANCA S.A." u="1"/>
        <s v="OZBLU PERU SAC" u="1"/>
        <s v="MANAGER CONSULTING S.A.C." u="1"/>
        <s v="RIMAC" u="1"/>
        <s v="AGRICOLA ANDREA" u="1"/>
        <s v="CORI PUNO SAC" u="1"/>
        <s v="SEJMET INGENIERIA Y CONSTRUCCION EIRL" u="1"/>
        <s v="CLASS COMPLEMENT" u="1"/>
        <s v="GREEN ELECTRONICS S.A.C." u="1"/>
        <s v="IDAMA" u="1"/>
        <s v="EDUARDO SCAMARONE" u="1"/>
        <s v="GREEN ELECTRONICS SAC" u="1"/>
        <s v="TAFISAC" u="1"/>
        <s v="KROTON S.A.C" u="1"/>
        <s v="MINERA SAN CORI SAC" u="1"/>
        <s v="TAFISAC-TASACIONES FIESTAS S.A.C. - TAFISAC" u="1"/>
        <s v="SMART RISK SOLUTIONS" u="1"/>
        <s v="MINISTERIO DE TRABAJO Y PROMOCION DEL EMPLEO" u="1"/>
        <s v="ENABLE PERU SAC" u="1"/>
        <s v="EULEN DEL PERU DE SERVICIOS COMPLEMENTARIOS" u="1"/>
        <s v="PSS PERU  SAC" u="1"/>
        <s v="HIGHTOWER PERU SAC" u="1"/>
        <s v="MAYO PUBLICIDAD S.A." u="1"/>
        <s v="VIDENZA CONSULTORES S.A.C" u="1"/>
        <s v="TECNOLOGÍA, DESARROLLO Y SOLUCIONES EMPRESA INDIVIDUAL DE RL" u="1"/>
        <s v="SALESLAND INTERNACIONAL S.A" u="1"/>
        <s v="KATHIE MARQUINA" u="1"/>
        <s v="ASOCIACION BENEFICA PRISMA" u="1"/>
        <s v="PROYECTO CUADRADO 01 S.A.C." u="1"/>
        <s v="QUANTUM TALENT S.A.C" u="1"/>
        <s v="PRIVAT &amp; ASOCIADOS SOCIEDAD CIVIL DE RESPONSABILIDAD LIMITAD" u="1"/>
        <s v="PROYECTO CUADRADO 01 SAC" u="1"/>
        <s v="SOLUPAPER PERU S.A.C." u="1"/>
        <s v="BBVA PERU" u="1"/>
        <s v="MEJ INMOBILIARIA S.A.C." u="1"/>
        <s v="VIVA AIRLINES PERU S.A.C." u="1"/>
        <s v="CIEN PIES PRODUCCIONES S.A.C." u="1"/>
        <s v="PESQUERA DIAMANTE" u="1"/>
        <s v="BIGMOND" u="1"/>
        <s v="AMERICA BROKERS" u="1"/>
        <s v="MSM GENERACION DE DEMANDA S.A.C." u="1"/>
        <s v="WHC DEL PERU S.A." u="1"/>
        <s v="PARTNER Y PEOPLE CONSULTING S.A.C." u="1"/>
        <s v="TERRAMOVE S.A.C" u="1"/>
        <s v="INTRADEVCO INDUSTRIAL S.A" u="1"/>
        <s v="GEOXPRESS PERU S.A.C." u="1"/>
        <s v="BREXIA GOLDPLATA DEL PERU SAC" u="1"/>
        <s v="INCHCAPE LATAM PERU S.A." u="1"/>
        <s v="CHAIN SERVICES TI S.A.C.      " u="1"/>
        <s v="BUMERAN.COM" u="1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00-10-31T00:00:00" maxDate="2020-11-07T00:00:00"/>
    </cacheField>
    <cacheField name="Fecha vencimiento Factura" numFmtId="14">
      <sharedItems containsNonDate="0" containsDate="1" containsString="0" containsBlank="1" minDate="2020-01-15T00:00:00" maxDate="2021-07-29T00:00:00"/>
    </cacheField>
    <cacheField name="N° orden" numFmtId="0">
      <sharedItems containsBlank="1" containsMixedTypes="1" containsNumber="1" containsInteger="1" minValue="17615" maxValue="4600011358"/>
    </cacheField>
    <cacheField name="Días vecidos " numFmtId="165">
      <sharedItems containsSemiMixedTypes="0" containsString="0" containsNumber="1" containsInteger="1" minValue="-271" maxValue="44134"/>
    </cacheField>
    <cacheField name="Monto$" numFmtId="0">
      <sharedItems containsString="0" containsBlank="1" containsNumber="1" minValue="3" maxValue="520"/>
    </cacheField>
    <cacheField name="Monto$ SISGECO" numFmtId="0">
      <sharedItems containsString="0" containsBlank="1" containsNumber="1" minValue="3" maxValue="640"/>
    </cacheField>
    <cacheField name="Diferencia" numFmtId="164">
      <sharedItems/>
    </cacheField>
    <cacheField name="MontoS/" numFmtId="0">
      <sharedItems containsString="0" containsBlank="1" containsNumber="1" minValue="104" maxValue="677.97"/>
    </cacheField>
    <cacheField name="MontoS/ SISGECO" numFmtId="0">
      <sharedItems containsString="0" containsBlank="1" containsNumber="1" containsInteger="1" minValue="0" maxValue="0"/>
    </cacheField>
    <cacheField name="Diferencia2" numFmtId="164">
      <sharedItems/>
    </cacheField>
    <cacheField name="Total $" numFmtId="164">
      <sharedItems containsSemiMixedTypes="0" containsString="0" containsNumber="1" minValue="0" maxValue="520"/>
    </cacheField>
    <cacheField name="Pendiente Facturar $" numFmtId="164">
      <sharedItems containsBlank="1" containsMixedTypes="1" containsNumber="1" minValue="0" maxValue="905.14285714285711"/>
    </cacheField>
    <cacheField name="N° de facturas pendientes" numFmtId="164">
      <sharedItems containsBlank="1" containsMixedTypes="1" containsNumber="1" containsInteger="1" minValue="0" maxValue="8" count="15">
        <n v="0"/>
        <s v="1° Semana"/>
        <b v="0"/>
        <n v="8"/>
        <s v="2° Semana"/>
        <n v="2"/>
        <n v="7"/>
        <m/>
        <s v="4° Semana"/>
        <s v="3° Semana"/>
        <n v="3"/>
        <n v="5"/>
        <n v="6" u="1"/>
        <s v="Fórmula1" f="1"/>
        <n v="4" u="1"/>
      </sharedItems>
    </cacheField>
    <cacheField name="Descripción" numFmtId="0">
      <sharedItems containsBlank="1"/>
    </cacheField>
    <cacheField name="N° Guia" numFmtId="0">
      <sharedItems containsBlank="1" containsMixedTypes="1" containsNumber="1" containsInteger="1" minValue="12362" maxValue="12868"/>
    </cacheField>
    <cacheField name="Fecha traslado" numFmtId="0">
      <sharedItems containsDate="1" containsBlank="1" containsMixedTypes="1" minDate="2012-07-17T00:00:00" maxDate="2020-10-31T00:00:00"/>
    </cacheField>
    <cacheField name="Código CPU o laptop" numFmtId="0">
      <sharedItems containsBlank="1"/>
    </cacheField>
    <cacheField name="Código original" numFmtId="0">
      <sharedItems containsBlank="1"/>
    </cacheField>
    <cacheField name="Código monitor / impresora / Accesorios" numFmtId="0">
      <sharedItems containsBlank="1"/>
    </cacheField>
    <cacheField name="Equipos pendientes de devolución por cambio" numFmtId="0">
      <sharedItems containsBlank="1"/>
    </cacheField>
    <cacheField name="equipos con solicitud de recojo  " numFmtId="0">
      <sharedItems containsBlank="1" count="3">
        <m/>
        <s v="Sí"/>
        <s v="Sí " u="1"/>
      </sharedItems>
    </cacheField>
    <cacheField name="Fecha de solicitud / recojo" numFmtId="0">
      <sharedItems containsNonDate="0" containsDate="1" containsString="0" containsBlank="1" minDate="2020-05-21T00:00:00" maxDate="2020-10-31T00:00:00"/>
    </cacheField>
    <cacheField name="Fecha de corte de alquiler" numFmtId="0">
      <sharedItems containsNonDate="0" containsDate="1" containsString="0" containsBlank="1" minDate="2020-03-31T00:00:00" maxDate="2020-11-11T00:00:00"/>
    </cacheField>
    <cacheField name="Días de atraso en recojo" numFmtId="43">
      <sharedItems containsString="0" containsBlank="1" containsNumber="1" containsInteger="1" minValue="-11" maxValue="44134"/>
    </cacheField>
    <cacheField name="Factura pendiente" numFmtId="0">
      <sharedItems containsBlank="1"/>
    </cacheField>
    <cacheField name="Motivo por el que no se recoje" numFmtId="0">
      <sharedItems containsBlank="1"/>
    </cacheField>
    <cacheField name="Contrato N°" numFmtId="0">
      <sharedItems containsBlank="1"/>
    </cacheField>
    <cacheField name="Cuota" numFmtId="0">
      <sharedItems containsBlank="1" containsMixedTypes="1" containsNumber="1" containsInteger="1" minValue="0" maxValue="0"/>
    </cacheField>
    <cacheField name="periodo" numFmtId="0">
      <sharedItems containsBlank="1"/>
    </cacheField>
    <cacheField name="Fin de contrato" numFmtId="0">
      <sharedItems containsDate="1" containsString="0" containsBlank="1" containsMixedTypes="1" minDate="2018-10-11T00:00:00" maxDate="2020-08-19T00:00:00"/>
    </cacheField>
    <cacheField name="Cantidad" numFmtId="0">
      <sharedItems containsString="0" containsBlank="1" containsNumber="1" containsInteger="1" minValue="1" maxValue="2"/>
    </cacheField>
    <cacheField name="Facturado" numFmtId="0">
      <sharedItems containsBlank="1"/>
    </cacheField>
    <cacheField name="Generación" numFmtId="0">
      <sharedItems containsBlank="1"/>
    </cacheField>
    <cacheField name="Windows " numFmtId="0">
      <sharedItems containsBlank="1"/>
    </cacheField>
    <cacheField name="Office" numFmtId="0">
      <sharedItems containsBlank="1"/>
    </cacheField>
    <cacheField name="Mac OS" numFmtId="0">
      <sharedItems containsBlank="1"/>
    </cacheField>
    <cacheField name="Proveedor" numFmtId="0">
      <sharedItems containsBlank="1"/>
    </cacheField>
    <cacheField name="Obra" numFmtId="0">
      <sharedItems containsBlank="1"/>
    </cacheField>
    <cacheField name="kam" numFmtId="0">
      <sharedItems containsBlank="1" count="13">
        <s v="ERICK"/>
        <s v="CAROLINA"/>
        <s v="Ylleana"/>
        <s v="RENZO"/>
        <s v="ISABEL"/>
        <s v="Leasein"/>
        <s v="INMAC"/>
        <s v="LEASING"/>
        <s v="Prestamo"/>
        <m u="1"/>
        <s v="MARGIE" u="1"/>
        <s v="ANTONELLA" u="1"/>
        <s v="CLAUDIA" u="1"/>
      </sharedItems>
    </cacheField>
    <cacheField name="Equipo devuelto" numFmtId="0">
      <sharedItems containsBlank="1" count="4">
        <s v="Cliente"/>
        <m/>
        <s v="Prestamo"/>
        <s v="Almacén" u="1"/>
      </sharedItems>
    </cacheField>
    <cacheField name="Ubicación Inventario" numFmtId="0">
      <sharedItems containsBlank="1"/>
    </cacheField>
    <cacheField name="Verificación Ubicación" numFmtId="164">
      <sharedItems/>
    </cacheField>
    <cacheField name="Observaciones" numFmtId="0">
      <sharedItems containsBlank="1"/>
    </cacheField>
    <cacheField name="Respuesta" numFmtId="0">
      <sharedItems containsBlank="1"/>
    </cacheField>
    <cacheField name="Casos" numFmtId="0">
      <sharedItems containsBlank="1" containsMixedTypes="1" containsNumber="1" containsInteger="1" minValue="0" maxValue="0"/>
    </cacheField>
    <cacheField name="Posible Errores" numFmtId="0">
      <sharedItems containsBlank="1"/>
    </cacheField>
    <cacheField name="Estado" numFmtId="0">
      <sharedItems/>
    </cacheField>
  </cacheFields>
  <calculatedItems count="1">
    <calculatedItem>
      <pivotArea cacheIndex="1" outline="0" fieldPosition="0">
        <references count="1">
          <reference field="19" count="1">
            <x v="1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ser" refreshedDate="44134.970743055557" createdVersion="6" refreshedVersion="6" minRefreshableVersion="3" recordCount="2466">
  <cacheSource type="worksheet">
    <worksheetSource ref="F3:BC2031" sheet="Cuadro de Vencimiento"/>
  </cacheSource>
  <cacheFields count="49">
    <cacheField name="CLIENTE" numFmtId="0">
      <sharedItems containsBlank="1" count="278">
        <s v="ACRES INVESTMENTS PERU S.A."/>
        <s v="ADCONSULT PERU S.A.C."/>
        <s v="ADECCO CONSULTING S.A."/>
        <s v="AECOM TECHNICAL SERVICES SUCURSAL DEL PERU"/>
        <s v="AFP HABITAT S.A."/>
        <s v="AGRICOLA ANDREA S.A.C."/>
        <s v="AKAMAI S.A.C."/>
        <s v="ALICORP SAA"/>
        <s v="ALIGNET S.A.C."/>
        <s v="ALLUS SPAIN S.L SUCURSAL DEL PERU"/>
        <s v="ALMACENES SUDAMERICANOS S.A."/>
        <s v="AMERICA BROKERS CORREDORES DE SEGUROS S.A."/>
        <s v="ANDDES ASOCIADOS S.A.C."/>
        <s v="ANTALIS PERU SA"/>
        <s v="ANTUT ADVISORS SOCIEDAD ANONIMA CERRADA"/>
        <s v="ARCH PARTNERS INVERSIONES INMOBILIARIAS E.I.R.L."/>
        <s v="ATICO MINING CORPORATION PERU S.A.C."/>
        <s v="ATICSA CONTRATISTAS S.R.L."/>
        <s v="ATTACHMEDIA SOCIEDAD ANONIMA CERRADA"/>
        <s v="BIGMOND S.A.C."/>
        <s v="VIVA G Y M S.A."/>
        <s v="BINNA CORPORATION S.A.C."/>
        <s v="BODEGAS Y VIÑEDOS TABERNERO S.A.C."/>
        <s v="BREXIA GOLDPLATA PERU S.A.C."/>
        <s v="C Y J CONSTRUCTORES Y CONTRATISTAS S.A.C."/>
        <s v="CAM SERVICIOS DEL PERU S.A."/>
        <s v="CAMARA DE COMERCIO E INDUSTRIA PERUANO ALEMANA"/>
        <s v="CAMET REAL ESTATE SERVICES S.A.C."/>
        <s v="CANVAS LANGUAGES S.A.C."/>
        <s v="CEIGNE KANGURITO"/>
        <s v="CELERITECH SOLUTIONS S.A.C."/>
        <s v="CENTRO TECNOLOGICO MINERO"/>
        <s v="CHAIN SERVICES TI SAC"/>
        <s v="CLASS COMPLEMENTS SAC"/>
        <s v="COMMERCIAL REAL ESTATE SERVICES S.A.C."/>
        <s v="CONSORCIO FLESAN - ICAFAL"/>
        <s v="CONSORCIO HOSPITALARIO LIMA"/>
        <s v="CONSORCIO INMAC CONTRERAS"/>
        <s v="CONSORCIO SAN ANDRES"/>
        <s v="BUMERAN.COM PERU S.A.C"/>
        <s v="CONSTRUCTORA KAMANQA S.A.C."/>
        <s v="CONSTRUCTORA MERCONS S.A.C."/>
        <s v="CONSULTORA LOMBARDIA S.A.C."/>
        <s v="CONT HABILIDAD FINANCIERA S.A.C."/>
        <s v="CORI PUNO S.A.C."/>
        <s v="CORPORACION DARUCHI S.A.C."/>
        <s v="CRP MEDIOS Y ENTRETENIMIENTO S.A.C."/>
        <s v="DAIKIN AIRCONDITIONING PERU S.A.C."/>
        <s v="DAVID ALEJANDRO CHIGNE TATAJE"/>
        <s v="DE VICENTE CONSTRUCTORA S.A.C."/>
        <s v="DEL BARRIO S.A.C."/>
        <s v="DELIRIO ARTE Y DISEÑO S.A.C. DELIRIO S.A.C."/>
        <s v="DESARROLLO Y GERENCIA DE PROYECTOS S.A.C."/>
        <s v="EMERGENT COLD PERU S.A.C."/>
        <s v="ENABLE PERU S.A.C."/>
        <s v="ENTREGA CREATIVA S.A.C."/>
        <s v="EULEN DEL PERU DE SERVICIOS COMPLEMENTARIOS S.A."/>
        <s v="EULEN DEL PERU S.A."/>
        <s v="FASE DOS S.A.C."/>
        <s v="FEDERACION DEPORTIVA NACIONAL PERUANA DE FUTBOL"/>
        <s v="FITCO S.A.C."/>
        <s v="FITNESS PASS S.A.C."/>
        <s v="FLESAN DEL PERU SOCIEDAD ANONIMA CERRADA"/>
        <s v="FRESHMART S.A.C."/>
        <s v="FUJITA CORPORATION SUCURSAL DEL PERU"/>
        <s v="GEOCONSULT S.A. CONSULTORES GENERALES"/>
        <s v="GLOBAL CARD TECHNOLOGIES S.A.C."/>
        <s v="GREEN ELECTRONICS S.A.C"/>
        <s v="GRUPO ALTAMIRA S. A. C."/>
        <s v="GYM ONCE S.A.C."/>
        <s v="HIGHTOWER PERU CORPORATION SOCIEDAD ANONIMA CERRADA"/>
        <s v="HRB S.A.C."/>
        <s v="HYANT SERVICIOS GENERALES S.A.C."/>
        <s v="RAWSON PERU S.A.C."/>
        <s v="INSTITUTO DE DESARROLLO AERONAUTICO Y MEDIO AMBIENTE - IDAMA"/>
        <s v="ILLUSIONE CONSTRUCTORA E INMOBILIARIA S.A.C."/>
        <s v="INCENTIVOS NAFANTO S.A.C."/>
        <s v="INFINET S.A.C."/>
        <s v="INMAC PERU S.A.C."/>
        <s v="INNOVA AMBIENTAL S.A."/>
        <s v="INQBA S.A.C."/>
        <s v="INST. DE INGENIEROS DE MINAS DEL PERU"/>
        <s v="INTERACTIS S.A.C."/>
        <s v="INTRADEVCO INDUSTRIAL S.A."/>
        <s v="INVERSIONES NORLIMA S.A"/>
        <s v="INVERSIONES YOLKO &amp; JR SOCIEDAD ANONIMA CERRADA"/>
        <s v="I TEK S.A.C"/>
        <s v="JQN VENTURES S.A.C."/>
        <s v="Jessica Oncoy"/>
        <s v="JUST B S.A.C."/>
        <s v="KATHIE IVETTE MARQUINA GUEVARA"/>
        <s v="KINRYU S.A.C"/>
        <s v="KROTON S.A.C."/>
        <s v="LA RIAZA HOLDING S.A.C."/>
        <s v="LATAM FINANCIAL SERVICES S.A.C. - LFS S.A.C."/>
        <s v="LLAMA GAS S A"/>
        <s v="LOCACIONES GENERALES S.A."/>
        <s v="LUZ DEL SUR S.A.A."/>
        <s v="MANAGER CONSULTING S.A.C"/>
        <s v="MANPOWER PERU S.A."/>
        <s v="MANPOWER PROFESSIONAL SERVICES S.A."/>
        <s v="MEDCONS GERENCIA DE PROYECTOS S.A.C."/>
        <s v="MEDIOS MILENIUM PERU SOCIEDAD ANONIMA CERRADA"/>
        <s v="MEGASHOW S.A."/>
        <s v="MERCADO ELECTRONICO S.A.C."/>
        <s v="MICHAEL PAGE INTERNATIONAL PERU S.R.L."/>
        <s v="IGCAR DE PERU S.A.C."/>
        <s v="MINAS Y CONCENTRADORAS S A"/>
        <s v="MINERA CORIWAYRA S.A.C."/>
        <s v="MINERA SAN CORI S.A.C."/>
        <s v="MODO BETA S.A.C."/>
        <s v="MOORE PERU ADVISORS SOCIEDAD ANONIMA"/>
        <s v="MSM Generación De Demanda S.A.C"/>
        <s v="MULTIPLICA PERU S.A.C."/>
        <s v="NOMENA ARQUITECTOS S.A.C."/>
        <s v="OPTIMIZACION DE SOLUCIONES PARA INGENIERIA SAC"/>
        <s v="OZBLU PERU S.A.C."/>
        <s v="PARTNER &amp; PEOPLE CONSULTING SAC"/>
        <s v="PESQUERA DIAMANTE S.A."/>
        <s v="PIXED SOCIEDAD ANÓNIMA CERRADA - PIXED S.A.C."/>
        <s v="PREVECON S.A.C"/>
        <s v="PRIMA AFP S.A."/>
        <s v="PRIVAT &amp; ASOCIADOS SOCIEDAD CIVIL DE RESPONSABILIDAD LIMITADA"/>
        <s v="PROES TECH PERU S.A.C."/>
        <s v="PSS PERU SOCIEDAD ANONIMA CERRADA"/>
        <s v="QUANTUM TALENT S.A.C."/>
        <s v="RANSA COMERCIAL S A"/>
        <s v="RAPPI S.A.C."/>
        <s v="REALIPERU S.A.C."/>
        <s v="RESEMIN S.A."/>
        <s v="RESITER PERU S.A.C."/>
        <s v="RIKRA S.A.C."/>
        <s v="RIMAC SEGUROS Y REASEGUROS"/>
        <s v="SACYR CONSTRUCCION PERU S.A.C."/>
        <s v="SALES360 S.A.C."/>
        <s v="SALESLAND INTERNACIONAL S.A."/>
        <s v="SEDEL PERU S.A.C."/>
        <s v="SEGURO SOCIAL DE SALUD"/>
        <s v="SEJMET INGENIERIA Y CONSTRUCCION E.I.R.L."/>
        <s v="SMART RISK SOLUTIONS SOCIEDAD ANONIMA CERRADA"/>
        <s v="STARTECH VENTURES S.A.C."/>
        <s v="STERLING PERU S.A.C."/>
        <s v="STRATTON PERU S.A.C."/>
        <s v="SUGO S.A.C."/>
        <s v="SUIZA ALERTA S.A.C."/>
        <s v="SUMARA HUB LEGAL S.A.C."/>
        <s v="SURJADUANAS S.A.C."/>
        <s v="TECH INDUSTRIAS GLOBALES S.R.L. - TECHINGLOB S.R.L."/>
        <s v="TECNICOM SOLUCIONES Y DATOS EIRL"/>
        <s v="TECNO FAST S.A.C."/>
        <s v="TECNOLOGÍA, DESARROLLO Y SOLUCIONES EMPRESA INDIVIDUAL DE RESPONSABILIDAD LIMITADA"/>
        <s v="TERRAMOVE S.A.C."/>
        <s v="TITTO ALMORA"/>
        <s v="TIVIT PERU TERCERIZACION DE PROCESOS, SERVICIOS Y TECNOLOGIA"/>
        <s v="TRANSPORTES ENRIQUE CARCAMO GRANDA S.A.C"/>
        <s v="VASS CONSULTORIA DE SISTEMAS PERU S.A.C."/>
        <s v="VICSA SAFETY PERU SOCIEDAD ANONIMA CERRADA"/>
        <s v="VIDENZA CONSULTORES S.A.C."/>
        <s v="VIVA AIRLINES PERU S.A.C"/>
        <s v="VIZCARRA Y ASOCIADOS SOCIEDAD CIVIL DE RESPONSABILIDAD LIMITADA"/>
        <s v="VYSNOVA PARTNERS, INC."/>
        <s v="V &amp; V BRAVO S.A.C."/>
        <s v="WODEN DEL PERU S.A.C."/>
        <s v="WORLD VISION PERU - WV PERU"/>
        <s v="INCHCAPE LATAM PERU S.A." u="1"/>
        <m u="1"/>
        <s v="GEOXPRESS PERU S.A.C." u="1"/>
        <s v="KROTON S.A.C" u="1"/>
        <s v="CORI PUNO SAC" u="1"/>
        <s v="MINERA CORIWAYRA SAC" u="1"/>
        <s v="PACIFICO COMPAÑÍA DE SEGUROS" u="1"/>
        <s v="RIKRA S.A.C" u="1"/>
        <s v="EDUARDO SCAMARONE" u="1"/>
        <s v="MAYO PUBLICIDAD S.A." u="1"/>
        <s v="MOORE PERU ADVISORS S A" u="1"/>
        <s v="ESSALUD" u="1"/>
        <s v="RIMAC" u="1"/>
        <s v="AMERICA BROKERS" u="1"/>
        <s v="SMART RISK SOLUTIONS" u="1"/>
        <s v="JEMS INMOBILIARIA S.A.C." u="1"/>
        <s v="INCIMMET S.A." u="1"/>
        <s v="CONSULTORA LOMBARDIA" u="1"/>
        <s v="SEJMET INGENIERIA Y CONSTRUCCION" u="1"/>
        <s v="GRUPO ALTAMIRA SAC" u="1"/>
        <s v="INCHCAPE LATAM" u="1"/>
        <s v="CAM SERVICIOS DEL PERÚ S.A." u="1"/>
        <s v="ALICORP S.A.A" u="1"/>
        <s v="MANAGER CONSULTING S.A.C." u="1"/>
        <s v="BBVA PERU" u="1"/>
        <s v="GREEN ELECTRONICS S.A.C." u="1"/>
        <s v="TAFISAC-TASACIONES FIESTAS S.A.C. - TAFISAC" u="1"/>
        <s v="AGRICOLA ANDREA" u="1"/>
        <s v="ATTACHMEDIA SAC" u="1"/>
        <s v="KATHIE MARQUINA" u="1"/>
        <s v="ELIZABETH AÑAÑO VEGA" u="1"/>
        <s v="SALESLAND INTERNACIONAL S.A" u="1"/>
        <s v="MONETA ADVISORS &amp; PARTNER S.A.C." u="1"/>
        <s v="SEJMET INGENIERIA Y CONSTRUCCION EIRL" u="1"/>
        <s v="SEGAFLOW PERU SAC" u="1"/>
        <s v="ANTUT ADVISORS S.A.C." u="1"/>
        <s v="BREXIA GOLDPLATA DEL PERU SAC" u="1"/>
        <s v="QUANTUM TALENT S.A.C" u="1"/>
        <s v="EMERGENT COLD PERU SAC" u="1"/>
        <s v="WHC DEL PERU" u="1"/>
        <s v="WHC DEL PERU S.A." u="1"/>
        <s v="MEDCONS GERENCIA DE PROYECTOS" u="1"/>
        <s v="BIGMOND" u="1"/>
        <s v="ASOCIACION BENEFICA PRISMA" u="1"/>
        <s v="DE VICENTE CONSTRUCTORA S.A.C" u="1"/>
        <s v="JG CONSULTORES PERU S.A.C." u="1"/>
        <s v="TECNOLOGÍA, DESARROLLO Y SOLUCIONES EMPRESA INDIVIDUAL DE RL" u="1"/>
        <s v="GREEN ELECTRONICS SAC" u="1"/>
        <s v="STRATTON PERU SAC" u="1"/>
        <s v="MSM GENERACION DE DEMANDA S.A.C." u="1"/>
        <s v="CAM SERVICIOS DEL PERU" u="1"/>
        <s v="ENTREGA CREATIVA S.A.C" u="1"/>
        <s v="HYBRIX (RAWSON PERU SAC)" u="1"/>
        <s v="PARTNER Y PEOPLE CONSULTING S.A.C." u="1"/>
        <s v="VYSNOVA PARTNERS" u="1"/>
        <s v="CRP MEDIOS Y ENTRETENIMIENTO SAC" u="1"/>
        <s v="WODEN DEL PERU SAC" u="1"/>
        <s v="ANDDES ASOCIADOS SAC" u="1"/>
        <s v="INTRADEVCO INDUSTRIAL S.A" u="1"/>
        <s v="SOLUPAPER PERU S.A.C." u="1"/>
        <s v="PRIVAT &amp; ASOCIADOS SOCIEDAD CIVIL DE RESPONSABILIDAD LIMITAD" u="1"/>
        <s v="IDAMA" u="1"/>
        <s v="FLESAN DEL PERU SAC" u="1"/>
        <s v="DAIKIN AIRCONDITIONING PERU" u="1"/>
        <s v="CORPORACION DARUCHI SAC" u="1"/>
        <s v="SACYR CONSTRUCCION PERU SAC" u="1"/>
        <s v="ENABLE PERÚ S.A.C." u="1"/>
        <s v="CANVAS LANGUAGES SAC" u="1"/>
        <s v="PROYECTO CUADRADO 03 S.A.C." u="1"/>
        <s v="OZBLU PERU SAC" u="1"/>
        <s v="MELISSA PEREZ CASTRO" u="1"/>
        <s v="PROYECTO CUADRADO 03 SAC" u="1"/>
        <s v="VIVA AIRLINES PERU S.A.C." u="1"/>
        <s v="ACRES INVESTMENTS PERU S.A" u="1"/>
        <s v="BUMERAN.COM" u="1"/>
        <s v="ENABLE PERU SAC" u="1"/>
        <s v="PROCESADORA TORRE BLANCA S.A." u="1"/>
        <s v="SUGO SAC" u="1"/>
        <s v="TERRAMOVE S.A.C" u="1"/>
        <s v="STARTECH VENTURES" u="1"/>
        <s v="CHAIN SERVICES TI S.A.C.      " u="1"/>
        <s v="EULEN DEL PERU DE SERVICIOS COMPLEMENTARIOS" u="1"/>
        <s v="CLASS COMPLEMENT" u="1"/>
        <s v="DELIRIO ARTE Y DISEÑO SAC" u="1"/>
        <s v="MINAS Y CONCENTRADORAS S.A." u="1"/>
        <s v="PROYECTO CUADRADO 01 S.A.C." u="1"/>
        <s v="EULEN" u="1"/>
        <s v="SAVINA GUTIERREZ" u="1"/>
        <s v="RESITER PERU S.A.C" u="1"/>
        <s v="MINERA SAN CORI SAC" u="1"/>
        <s v="GYM ONCE SAC" u="1"/>
        <s v="PSS PERU  SAC" u="1"/>
        <s v="PROYECTO CUADRADO 01 SAC" u="1"/>
        <s v="REALI PERU" u="1"/>
        <s v="HIGHTOWER PERU SAC" u="1"/>
        <s v="ANTUT ADVISORS" u="1"/>
        <s v="Carlos Ganoza" u="1"/>
        <s v="VIVA G Y M S.A" u="1"/>
        <s v="PESQUERA DIAMANTE" u="1"/>
        <s v="TIVIT PERU TERCERIZACION DE PROCESOS" u="1"/>
        <s v="MINISTERIO DE TRABAJO Y PROMOCION DEL EMPLEO" u="1"/>
        <s v="MERCADO ELECTRONICO SAC" u="1"/>
        <s v="TAFISAC" u="1"/>
        <s v="CONSTRUCTORA MERCONS SAC (MEDCONS GERENCIA DE PROYECTOS)" u="1"/>
        <s v="INVERSIONES NORLIMA S.A." u="1"/>
        <s v="DEL MATE PRODUCCIONES S.A.C." u="1"/>
        <s v="MEJ INMOBILIARIA S.A.C." u="1"/>
        <s v="VIDENZA CONSULTORES S.A.C" u="1"/>
        <s v="INVERSIONES YOLKO &amp; JR SAC" u="1"/>
        <s v="CIEN PIES PRODUCCIONES S.A.C." u="1"/>
        <s v="DITRANSERVA SOCIEDAD ANONIMA CERRADA" u="1"/>
        <s v="RAPPI S.A.C" u="1"/>
        <s v="FOREST TRENDS ASSOCIATION" u="1"/>
        <s v="TECNOLOGIA, DESARROLLO Y SOLUCIONES EIRL" u="1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00-10-31T00:00:00" maxDate="2020-11-07T00:00:00"/>
    </cacheField>
    <cacheField name="Fecha vencimiento Factura" numFmtId="14">
      <sharedItems containsNonDate="0" containsDate="1" containsString="0" containsBlank="1" minDate="2020-01-15T00:00:00" maxDate="2021-07-29T00:00:00"/>
    </cacheField>
    <cacheField name="N° orden" numFmtId="0">
      <sharedItems containsBlank="1" containsMixedTypes="1" containsNumber="1" containsInteger="1" minValue="17615" maxValue="4600011358"/>
    </cacheField>
    <cacheField name="Días vecidos " numFmtId="165">
      <sharedItems containsSemiMixedTypes="0" containsString="0" containsNumber="1" containsInteger="1" minValue="-271" maxValue="44134"/>
    </cacheField>
    <cacheField name="Monto$" numFmtId="0">
      <sharedItems containsString="0" containsBlank="1" containsNumber="1" minValue="3" maxValue="520"/>
    </cacheField>
    <cacheField name="Monto$ SISGECO" numFmtId="0">
      <sharedItems containsString="0" containsBlank="1" containsNumber="1" minValue="3" maxValue="640"/>
    </cacheField>
    <cacheField name="Diferencia" numFmtId="164">
      <sharedItems/>
    </cacheField>
    <cacheField name="MontoS/" numFmtId="0">
      <sharedItems containsString="0" containsBlank="1" containsNumber="1" minValue="104" maxValue="677.97"/>
    </cacheField>
    <cacheField name="MontoS/ SISGECO" numFmtId="0">
      <sharedItems containsString="0" containsBlank="1" containsNumber="1" containsInteger="1" minValue="0" maxValue="0"/>
    </cacheField>
    <cacheField name="Diferencia2" numFmtId="164">
      <sharedItems/>
    </cacheField>
    <cacheField name="Total $" numFmtId="164">
      <sharedItems containsSemiMixedTypes="0" containsString="0" containsNumber="1" minValue="0" maxValue="520"/>
    </cacheField>
    <cacheField name="Pendiente Facturar $" numFmtId="164">
      <sharedItems containsBlank="1" containsMixedTypes="1" containsNumber="1" minValue="0" maxValue="905.14285714285711"/>
    </cacheField>
    <cacheField name="N° de facturas pendientes" numFmtId="164">
      <sharedItems containsBlank="1" containsMixedTypes="1" containsNumber="1" containsInteger="1" minValue="0" maxValue="8" count="15">
        <n v="0"/>
        <s v="1° Semana"/>
        <b v="0"/>
        <n v="8"/>
        <s v="2° Semana"/>
        <n v="2"/>
        <n v="7"/>
        <m/>
        <s v="4° Semana"/>
        <s v="3° Semana"/>
        <n v="3"/>
        <n v="5"/>
        <n v="6" u="1"/>
        <s v="Fórmula1" f="1"/>
        <n v="4" u="1"/>
      </sharedItems>
    </cacheField>
    <cacheField name="Descripción" numFmtId="0">
      <sharedItems containsBlank="1"/>
    </cacheField>
    <cacheField name="N° Guia" numFmtId="0">
      <sharedItems containsBlank="1" containsMixedTypes="1" containsNumber="1" containsInteger="1" minValue="12362" maxValue="12868"/>
    </cacheField>
    <cacheField name="Fecha traslado" numFmtId="0">
      <sharedItems containsDate="1" containsBlank="1" containsMixedTypes="1" minDate="2012-07-17T00:00:00" maxDate="2020-10-31T00:00:00"/>
    </cacheField>
    <cacheField name="Código CPU o laptop" numFmtId="0">
      <sharedItems containsBlank="1"/>
    </cacheField>
    <cacheField name="Código original" numFmtId="0">
      <sharedItems containsBlank="1"/>
    </cacheField>
    <cacheField name="Código monitor / impresora / Accesorios" numFmtId="0">
      <sharedItems containsBlank="1"/>
    </cacheField>
    <cacheField name="Equipos pendientes de devolución por cambio" numFmtId="0">
      <sharedItems containsBlank="1"/>
    </cacheField>
    <cacheField name="equipos con solicitud de recojo  " numFmtId="0">
      <sharedItems containsBlank="1" count="3">
        <m/>
        <s v="Sí"/>
        <s v="Sí " u="1"/>
      </sharedItems>
    </cacheField>
    <cacheField name="Fecha de solicitud / recojo" numFmtId="0">
      <sharedItems containsNonDate="0" containsDate="1" containsString="0" containsBlank="1" minDate="2020-05-21T00:00:00" maxDate="2020-10-31T00:00:00"/>
    </cacheField>
    <cacheField name="Fecha de corte de alquiler" numFmtId="0">
      <sharedItems containsNonDate="0" containsDate="1" containsString="0" containsBlank="1" minDate="2020-03-31T00:00:00" maxDate="2020-11-11T00:00:00"/>
    </cacheField>
    <cacheField name="Días de atraso en recojo" numFmtId="43">
      <sharedItems containsString="0" containsBlank="1" containsNumber="1" containsInteger="1" minValue="-11" maxValue="44134"/>
    </cacheField>
    <cacheField name="Factura pendiente" numFmtId="0">
      <sharedItems containsBlank="1"/>
    </cacheField>
    <cacheField name="Motivo por el que no se recoje" numFmtId="0">
      <sharedItems containsBlank="1"/>
    </cacheField>
    <cacheField name="Contrato N°" numFmtId="0">
      <sharedItems containsBlank="1"/>
    </cacheField>
    <cacheField name="Cuota" numFmtId="0">
      <sharedItems containsBlank="1" containsMixedTypes="1" containsNumber="1" containsInteger="1" minValue="0" maxValue="0"/>
    </cacheField>
    <cacheField name="periodo" numFmtId="0">
      <sharedItems containsBlank="1"/>
    </cacheField>
    <cacheField name="Fin de contrato" numFmtId="0">
      <sharedItems containsDate="1" containsString="0" containsBlank="1" containsMixedTypes="1" minDate="2018-10-11T00:00:00" maxDate="2020-08-19T00:00:00"/>
    </cacheField>
    <cacheField name="Cantidad" numFmtId="0">
      <sharedItems containsString="0" containsBlank="1" containsNumber="1" containsInteger="1" minValue="1" maxValue="2"/>
    </cacheField>
    <cacheField name="Facturado" numFmtId="0">
      <sharedItems containsBlank="1"/>
    </cacheField>
    <cacheField name="Generación" numFmtId="0">
      <sharedItems containsBlank="1"/>
    </cacheField>
    <cacheField name="Windows " numFmtId="0">
      <sharedItems containsBlank="1"/>
    </cacheField>
    <cacheField name="Office" numFmtId="0">
      <sharedItems containsBlank="1"/>
    </cacheField>
    <cacheField name="Mac OS" numFmtId="0">
      <sharedItems containsBlank="1"/>
    </cacheField>
    <cacheField name="Proveedor" numFmtId="0">
      <sharedItems containsBlank="1"/>
    </cacheField>
    <cacheField name="Obra" numFmtId="0">
      <sharedItems containsBlank="1"/>
    </cacheField>
    <cacheField name="kam" numFmtId="0">
      <sharedItems containsBlank="1" count="12">
        <s v="ERICK"/>
        <s v="CAROLINA"/>
        <s v="Ylleana"/>
        <s v="RENZO"/>
        <s v="ISABEL"/>
        <s v="Leasein"/>
        <s v="INMAC"/>
        <s v="LEASING"/>
        <s v="Prestamo"/>
        <m u="1"/>
        <s v="CLAUDIA" u="1"/>
        <s v="ANTONELLA" u="1"/>
      </sharedItems>
    </cacheField>
    <cacheField name="Equipo devuelto" numFmtId="0">
      <sharedItems containsBlank="1" count="4">
        <s v="Cliente"/>
        <m/>
        <s v="Prestamo"/>
        <s v="Almacén" u="1"/>
      </sharedItems>
    </cacheField>
    <cacheField name="Ubicación Inventario" numFmtId="0">
      <sharedItems containsBlank="1"/>
    </cacheField>
    <cacheField name="Verificación Ubicación" numFmtId="164">
      <sharedItems/>
    </cacheField>
    <cacheField name="Observaciones" numFmtId="0">
      <sharedItems containsBlank="1"/>
    </cacheField>
    <cacheField name="Respuesta" numFmtId="0">
      <sharedItems containsBlank="1"/>
    </cacheField>
    <cacheField name="Casos" numFmtId="0">
      <sharedItems containsBlank="1" containsMixedTypes="1" containsNumber="1" containsInteger="1" minValue="0" maxValue="0" count="3">
        <n v="0"/>
        <s v="Revisar"/>
        <m/>
      </sharedItems>
    </cacheField>
    <cacheField name="Posible Errores" numFmtId="0">
      <sharedItems containsBlank="1"/>
    </cacheField>
    <cacheField name="Estado" numFmtId="0">
      <sharedItems/>
    </cacheField>
  </cacheFields>
  <calculatedItems count="1">
    <calculatedItem>
      <pivotArea cacheIndex="1" outline="0" fieldPosition="0">
        <references count="1">
          <reference field="14" count="1">
            <x v="1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9">
  <r>
    <x v="0"/>
    <s v="F001-00006314"/>
    <d v="2020-07-01T00:00:00"/>
    <d v="2020-07-22T00:00:00"/>
    <s v="CPU COREI7 /7GEN/16GB/1TB HDD/VIDEO 3 GB/MONITOR28&quot;/LICENCIADO"/>
    <s v="PCR-CPU0273"/>
    <s v="PCR-MTR0407"/>
    <x v="0"/>
    <s v="Almacén"/>
    <d v="2020-07-27T00:00:00"/>
    <m/>
    <m/>
    <m/>
    <m/>
    <m/>
    <m/>
    <m/>
    <m/>
    <m/>
    <m/>
    <m/>
    <s v="El equipo no enciende"/>
  </r>
  <r>
    <x v="1"/>
    <s v="F001-00005291"/>
    <d v="2020-04-01T00:00:00"/>
    <d v="2020-04-30T00:00:00"/>
    <m/>
    <s v="PCR-LAP19102032"/>
    <m/>
    <x v="1"/>
    <s v="Almacén"/>
    <d v="2020-05-26T00:00:00"/>
    <m/>
    <m/>
    <m/>
    <m/>
    <m/>
    <m/>
    <m/>
    <n v="1"/>
    <m/>
    <m/>
    <m/>
    <m/>
  </r>
  <r>
    <x v="2"/>
    <s v="F001-00005485"/>
    <d v="2020-05-01T00:00:00"/>
    <d v="2020-05-31T00:00:00"/>
    <s v="LAPTOP CORE I5/8GB/1 TB HDD + CABLE DE SEGURIDAD+PATCH CORD"/>
    <s v="PCR-LAP0510"/>
    <m/>
    <x v="2"/>
    <s v="Almacén"/>
    <d v="2020-05-26T00:00:00"/>
    <m/>
    <n v="1"/>
    <m/>
    <n v="1"/>
    <m/>
    <m/>
    <m/>
    <m/>
    <n v="1"/>
    <m/>
    <m/>
    <s v="Serán devueltos en cuanto el cliente tenga acceso a la oficina"/>
  </r>
  <r>
    <x v="3"/>
    <s v="F001-00005255"/>
    <d v="2020-04-21T00:00:00"/>
    <d v="2020-05-20T00:00:00"/>
    <s v="LAPTOP CORE I5/16GB/256 SDD"/>
    <s v="PCR-LAP0785"/>
    <m/>
    <x v="3"/>
    <s v="Almacén"/>
    <d v="2020-05-25T00:00:00"/>
    <m/>
    <m/>
    <m/>
    <m/>
    <m/>
    <m/>
    <m/>
    <n v="1"/>
    <n v="1"/>
    <m/>
    <m/>
    <m/>
  </r>
  <r>
    <x v="4"/>
    <s v="F001-00006521"/>
    <d v="2020-02-04T00:00:00"/>
    <d v="2020-03-03T00:00:00"/>
    <s v="LAPTOP CORE I7/8GB/1TB HDD SIN LICENCIAS"/>
    <s v="PCR-LAP1204"/>
    <m/>
    <x v="3"/>
    <s v="Almacén"/>
    <d v="2020-08-25T00:00:00"/>
    <m/>
    <m/>
    <m/>
    <m/>
    <m/>
    <m/>
    <m/>
    <n v="1"/>
    <n v="1"/>
    <m/>
    <n v="1"/>
    <s v="25-08 Se recogió el equipo pero presenta retraso, queda pendiente la devolución de 1 mouse y 1 maletín."/>
  </r>
  <r>
    <x v="5"/>
    <s v="F001-00006071"/>
    <d v="2020-07-01T00:00:00"/>
    <d v="2020-07-31T00:00:00"/>
    <s v="LAPTOP CORE I7/4GB/256 GB SSD/2GB 250 GB SSD SIN LICENCIAS"/>
    <s v="PCR-LAP19091057"/>
    <m/>
    <x v="1"/>
    <s v="Almacén"/>
    <d v="2020-08-05T00:00:00"/>
    <m/>
    <m/>
    <m/>
    <m/>
    <m/>
    <m/>
    <m/>
    <n v="1"/>
    <n v="1"/>
    <m/>
    <m/>
    <s v="05-08 Se recogió el equipo, queda pendiente la devolución de un mouse y maletín"/>
  </r>
  <r>
    <x v="6"/>
    <s v="F001-00004360"/>
    <d v="2019-12-18T00:00:00"/>
    <d v="2020-01-17T00:00:00"/>
    <s v="LAPTOP CORE I5/8GB/1TB HDD SIN LICENCIAS"/>
    <s v="PCR-LAP0659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241"/>
    <m/>
    <x v="4"/>
    <s v="Almacén"/>
    <d v="2020-01-06T00:00:00"/>
    <m/>
    <m/>
    <m/>
    <m/>
    <m/>
    <m/>
    <m/>
    <m/>
    <m/>
    <n v="1"/>
    <m/>
    <s v="Rotura en carcasa"/>
  </r>
  <r>
    <x v="6"/>
    <s v="F001-00004360"/>
    <d v="2019-11-16T00:00:00"/>
    <d v="2020-01-15T00:00:00"/>
    <s v="LAPTOP CORE I5/8GB/1TB HDD SIN LICENCIAS"/>
    <s v="PCR-LAP0260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320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366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371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441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666"/>
    <m/>
    <x v="4"/>
    <s v="Almacén"/>
    <d v="2020-01-06T00:00:00"/>
    <m/>
    <m/>
    <m/>
    <m/>
    <m/>
    <m/>
    <m/>
    <n v="1"/>
    <m/>
    <m/>
    <m/>
    <m/>
  </r>
  <r>
    <x v="7"/>
    <s v="F001-00004081"/>
    <d v="2019-11-13T00:00:00"/>
    <d v="2020-02-12T00:00:00"/>
    <s v="LAPTOP CORE I7/8GB/1TB/2GB VIDEO"/>
    <s v="PCR-LAP0884"/>
    <m/>
    <x v="3"/>
    <s v="Almacén"/>
    <d v="2020-03-13T00:00:00"/>
    <m/>
    <m/>
    <m/>
    <m/>
    <m/>
    <m/>
    <m/>
    <m/>
    <m/>
    <m/>
    <n v="1"/>
    <s v="Pendiente (12-02 al 13-03)"/>
  </r>
  <r>
    <x v="7"/>
    <s v="F001-00004733"/>
    <d v="2020-02-08T00:00:00"/>
    <d v="2020-04-07T00:00:00"/>
    <s v="LAPTOP CORE I7/12GB/1TB HDD/4GB VIDEO SIN LICENCIAS"/>
    <s v="PCR-LAP1036"/>
    <m/>
    <x v="3"/>
    <s v="Almacén"/>
    <d v="2020-04-28T00:00:00"/>
    <m/>
    <m/>
    <m/>
    <m/>
    <m/>
    <m/>
    <m/>
    <n v="1"/>
    <m/>
    <m/>
    <m/>
    <m/>
  </r>
  <r>
    <x v="7"/>
    <s v="F001-00005021"/>
    <d v="2020-02-16T00:00:00"/>
    <d v="2020-04-15T00:00:00"/>
    <s v="LAPTOP CORE I7/8GB/1TB/2GB VIDEO"/>
    <s v="PCR-LAP1203"/>
    <m/>
    <x v="3"/>
    <s v="Almacén"/>
    <d v="2020-04-30T00:00:00"/>
    <m/>
    <m/>
    <m/>
    <m/>
    <m/>
    <m/>
    <m/>
    <m/>
    <n v="1"/>
    <m/>
    <m/>
    <m/>
  </r>
  <r>
    <x v="7"/>
    <s v="F001-00004683"/>
    <d v="2020-01-02T00:00:00"/>
    <d v="2020-02-01T00:00:00"/>
    <m/>
    <s v="PCR-LAP1368"/>
    <m/>
    <x v="3"/>
    <s v="Almacén"/>
    <d v="2020-02-20T00:00:00"/>
    <m/>
    <m/>
    <m/>
    <m/>
    <m/>
    <m/>
    <m/>
    <m/>
    <m/>
    <m/>
    <n v="1"/>
    <s v="Pendiente (01-02 al 20-02)"/>
  </r>
  <r>
    <x v="7"/>
    <s v="F001-00005042"/>
    <d v="2020-02-12T00:00:00"/>
    <d v="2020-03-11T00:00:00"/>
    <s v="LAPTOP CORE I7/12GB/1TB/2GB VIDEO SIN LICENCIAS"/>
    <s v="PCR-LAP19091064"/>
    <m/>
    <x v="3"/>
    <s v="Almacén"/>
    <d v="2020-05-28T00:00:00"/>
    <m/>
    <m/>
    <m/>
    <m/>
    <m/>
    <m/>
    <m/>
    <n v="1"/>
    <n v="1"/>
    <m/>
    <m/>
    <m/>
  </r>
  <r>
    <x v="8"/>
    <s v="F001-00005654"/>
    <d v="2020-02-03T00:00:00"/>
    <d v="2020-04-30T00:00:00"/>
    <s v="LAPTOP CORE  i7 8 GB 1TB HDD SIN LICENCIAS"/>
    <s v="MOR-LAP19101027"/>
    <m/>
    <x v="0"/>
    <s v="Almacén"/>
    <d v="2020-06-17T00:00:00"/>
    <m/>
    <m/>
    <m/>
    <m/>
    <m/>
    <m/>
    <m/>
    <m/>
    <m/>
    <n v="1"/>
    <n v="1"/>
    <s v="tiene daño en carcasa. Pendiente (30-04 al 17-06)"/>
  </r>
  <r>
    <x v="8"/>
    <s v="F001-00004774"/>
    <d v="2020-03-10T00:00:00"/>
    <d v="2020-04-30T00:00:00"/>
    <s v="LAPTOP CORE I5/8GB/1TB HDD SIN LICENCIAS "/>
    <s v="PCR-LAP0810"/>
    <m/>
    <x v="0"/>
    <s v="Almacén"/>
    <d v="2020-06-17T00:00:00"/>
    <m/>
    <m/>
    <m/>
    <m/>
    <m/>
    <m/>
    <m/>
    <m/>
    <m/>
    <n v="1"/>
    <m/>
    <s v="Tiene daño en carcasa puerto USB."/>
  </r>
  <r>
    <x v="8"/>
    <s v="F001-00005562"/>
    <d v="2020-04-09T00:00:00"/>
    <d v="2020-05-08T00:00:00"/>
    <s v="LAPTOP CORE I5/8GB/1TB HDD SIN LICENCIAS"/>
    <s v="PCR-LAP0825"/>
    <m/>
    <x v="0"/>
    <s v="Almacén"/>
    <d v="2020-06-04T00:00:00"/>
    <m/>
    <m/>
    <m/>
    <m/>
    <m/>
    <m/>
    <m/>
    <n v="1"/>
    <n v="1"/>
    <m/>
    <m/>
    <m/>
  </r>
  <r>
    <x v="8"/>
    <s v="F001-00005656"/>
    <d v="2020-04-06T00:00:00"/>
    <d v="2020-05-05T00:00:00"/>
    <s v="LAPTOP CORE I5/8GB/1TB HDD SIN LICENCIAS "/>
    <s v="PCR-LAP1175"/>
    <m/>
    <x v="0"/>
    <s v="Almacén"/>
    <d v="2020-06-04T00:00:00"/>
    <m/>
    <m/>
    <m/>
    <m/>
    <m/>
    <m/>
    <m/>
    <n v="1"/>
    <n v="1"/>
    <m/>
    <m/>
    <m/>
  </r>
  <r>
    <x v="8"/>
    <s v="F001-00005659"/>
    <d v="2020-05-06T00:00:00"/>
    <d v="2020-06-05T00:00:00"/>
    <s v="LAPTOP CORE I5/8GB/1TB HDD SIN LICENCIAS "/>
    <s v="PCR-LAP0631"/>
    <m/>
    <x v="0"/>
    <s v="Almacén"/>
    <d v="2020-07-30T00:00:00"/>
    <m/>
    <m/>
    <m/>
    <m/>
    <m/>
    <m/>
    <m/>
    <m/>
    <m/>
    <n v="1"/>
    <m/>
    <s v="Presenta ruptura en carcasa, rayadura en carcasa base y falta de tornillos"/>
  </r>
  <r>
    <x v="9"/>
    <s v="F001-00005724"/>
    <d v="2020-04-28T00:00:00"/>
    <d v="2020-05-31T00:00:00"/>
    <s v="LAPTOP CORE I5/16GB/240 GB SSD/2GB VIDEO HDD SIN LICENCIAS "/>
    <s v="PCR-LAP1479"/>
    <m/>
    <x v="0"/>
    <s v="Almacén"/>
    <d v="2020-06-16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83"/>
    <m/>
    <x v="0"/>
    <s v="Almacén"/>
    <d v="2020-05-05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491"/>
    <m/>
    <x v="0"/>
    <s v="Almacén"/>
    <d v="2020-04-24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92"/>
    <m/>
    <x v="0"/>
    <s v="Almacén"/>
    <d v="2020-04-28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94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0"/>
    <m/>
    <x v="0"/>
    <s v="Almacén"/>
    <d v="2020-04-24T00:00:00"/>
    <m/>
    <m/>
    <m/>
    <m/>
    <m/>
    <m/>
    <m/>
    <n v="1"/>
    <n v="1"/>
    <m/>
    <m/>
    <m/>
  </r>
  <r>
    <x v="9"/>
    <s v="F001-00005724"/>
    <d v="2020-04-28T00:00:00"/>
    <d v="2020-05-31T00:00:00"/>
    <s v="LAPTOP CORE I5/16GB/240 GB SSD/2GB VIDEO HDD SIN LICENCIAS "/>
    <s v="PCR-LAP1505"/>
    <m/>
    <x v="0"/>
    <s v="Almacén"/>
    <d v="2020-06-16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6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8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9"/>
    <m/>
    <x v="0"/>
    <s v="Almacén"/>
    <d v="2020-06-04T00:00:00"/>
    <m/>
    <m/>
    <m/>
    <m/>
    <m/>
    <m/>
    <m/>
    <n v="1"/>
    <n v="1"/>
    <m/>
    <m/>
    <m/>
  </r>
  <r>
    <x v="10"/>
    <s v="F001-00006091"/>
    <d v="2020-01-03T00:00:00"/>
    <d v="2020-06-30T00:00:00"/>
    <s v="LAPTOP CORE I5/16GB/1TB "/>
    <s v="PCR-LAP1066"/>
    <m/>
    <x v="1"/>
    <s v="Almacén"/>
    <d v="2020-07-22T00:00:00"/>
    <m/>
    <m/>
    <m/>
    <m/>
    <m/>
    <m/>
    <m/>
    <m/>
    <n v="1"/>
    <m/>
    <n v="1"/>
    <s v="Pendiente (30-06 al 22-07)"/>
  </r>
  <r>
    <x v="10"/>
    <s v="F001-00006214"/>
    <d v="2020-06-01T00:00:00"/>
    <d v="2020-06-30T00:00:00"/>
    <s v="LAPTOP CORE I5 /8 GB/1TB HDD/SIN LICENCIAS"/>
    <s v="PCR-LAP1078"/>
    <m/>
    <x v="1"/>
    <s v="Almacén"/>
    <d v="2020-07-08T00:00:00"/>
    <m/>
    <m/>
    <m/>
    <m/>
    <m/>
    <m/>
    <m/>
    <m/>
    <m/>
    <m/>
    <n v="1"/>
    <s v="Pendiente (30-06 al 08-07)"/>
  </r>
  <r>
    <x v="10"/>
    <s v="F001-00006214"/>
    <d v="2020-06-01T00:00:00"/>
    <d v="2020-06-30T00:00:00"/>
    <s v="LAPTOP CORE I5 /8 GB/1TB HDD/SIN LICENCIAS"/>
    <s v="PCR-LAP0623"/>
    <m/>
    <x v="1"/>
    <s v="Almacén"/>
    <d v="2020-07-08T00:00:00"/>
    <m/>
    <m/>
    <m/>
    <m/>
    <m/>
    <m/>
    <m/>
    <m/>
    <m/>
    <m/>
    <n v="1"/>
    <s v="Pendiente (30-06 al 08-07)"/>
  </r>
  <r>
    <x v="10"/>
    <s v="F001-00005100"/>
    <d v="2020-01-01T00:00:00"/>
    <d v="2020-03-31T00:00:00"/>
    <s v="LAPTOP CORE I5/8GB/1TB "/>
    <s v="PCR-LAP0634"/>
    <m/>
    <x v="1"/>
    <s v="Almacén"/>
    <d v="2020-07-22T00:00:00"/>
    <m/>
    <m/>
    <m/>
    <m/>
    <m/>
    <m/>
    <m/>
    <m/>
    <n v="1"/>
    <m/>
    <n v="1"/>
    <s v="Pendiente (31-03 al 22-07)"/>
  </r>
  <r>
    <x v="11"/>
    <s v="F001-00006270"/>
    <d v="2020-06-01T00:00:00"/>
    <d v="2020-06-30T00:00:00"/>
    <s v="LAPTOP CORE I7/8GB/1TB /2G VIDEOHDD SIN LICENCIAS "/>
    <s v="PCR-LAP0893"/>
    <m/>
    <x v="0"/>
    <s v="Almacén"/>
    <d v="2020-07-30T00:00:00"/>
    <m/>
    <m/>
    <m/>
    <m/>
    <m/>
    <m/>
    <m/>
    <m/>
    <m/>
    <n v="1"/>
    <m/>
    <s v="Presenta daño en carcasa"/>
  </r>
  <r>
    <x v="11"/>
    <s v="F001-00005623"/>
    <d v="2020-03-16T00:00:00"/>
    <d v="2020-04-30T00:00:00"/>
    <s v="LAPTOP CORE I5/8GB/1TB/15.6 SIN LICENCIAS"/>
    <s v="PCR-LAP1071"/>
    <m/>
    <x v="0"/>
    <s v="Almacén"/>
    <d v="2020-06-04T00:00:00"/>
    <m/>
    <m/>
    <m/>
    <m/>
    <m/>
    <m/>
    <m/>
    <m/>
    <n v="1"/>
    <m/>
    <m/>
    <m/>
  </r>
  <r>
    <x v="11"/>
    <m/>
    <m/>
    <m/>
    <m/>
    <s v="PCR-LAP1384"/>
    <m/>
    <x v="0"/>
    <s v="Almacén"/>
    <m/>
    <m/>
    <m/>
    <m/>
    <m/>
    <m/>
    <m/>
    <m/>
    <m/>
    <m/>
    <n v="1"/>
    <m/>
    <s v="El equipo presenta Ruptura de pantalla"/>
  </r>
  <r>
    <x v="12"/>
    <s v="F001-00005383"/>
    <d v="2020-03-23T00:00:00"/>
    <d v="2020-04-22T00:00:00"/>
    <s v="CPU CORE I7/16 GB/1TB HDD SIN LICENCIAS"/>
    <s v="PCR-CPU19091003"/>
    <s v="PCR-MTR0355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19091002"/>
    <s v="PCR-MTR0332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19091001"/>
    <s v="PCR-MTR0345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0308"/>
    <s v="PCR-MTR0353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0265"/>
    <s v="PCR-MTR0336"/>
    <x v="0"/>
    <s v="Almacén"/>
    <d v="2020-04-30T00:00:00"/>
    <n v="1"/>
    <m/>
    <n v="1"/>
    <m/>
    <m/>
    <m/>
    <m/>
    <m/>
    <m/>
    <m/>
    <m/>
    <m/>
  </r>
  <r>
    <x v="13"/>
    <s v="F001-00005171"/>
    <d v="2020-03-26T00:00:00"/>
    <d v="2020-04-10T00:00:00"/>
    <s v="LAPTOP CORE I5/8GB/1 TB HDD7 SIN LICENCIAS"/>
    <s v="PCR-LAP19111027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3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15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24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1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2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021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088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321"/>
    <m/>
    <x v="0"/>
    <s v="Almacén"/>
    <d v="2020-04-29T00:00:00"/>
    <m/>
    <m/>
    <m/>
    <m/>
    <m/>
    <m/>
    <m/>
    <n v="1"/>
    <n v="1"/>
    <m/>
    <n v="1"/>
    <s v="Pendiente (10-04 al 29-04)"/>
  </r>
  <r>
    <x v="14"/>
    <s v="F001-00004935"/>
    <d v="2020-02-14T00:00:00"/>
    <d v="2020-03-13T00:00:00"/>
    <s v="LAPTOP CORE I7/8GB/1TB HDD /2GB VIDEOSIN LICENCIAS "/>
    <s v="PCR-LAP0350"/>
    <m/>
    <x v="1"/>
    <s v="Almacén"/>
    <d v="2020-06-25T00:00:00"/>
    <m/>
    <m/>
    <m/>
    <m/>
    <m/>
    <m/>
    <m/>
    <m/>
    <m/>
    <m/>
    <n v="1"/>
    <s v="Pendiente (15-03 al 25-06)"/>
  </r>
  <r>
    <x v="14"/>
    <s v="F001-00004938"/>
    <d v="2020-02-14T00:00:00"/>
    <d v="2020-03-13T00:00:00"/>
    <s v="LAPTOP CORE I7/8GB/1TB HDD /2GB VIDEOSIN LICENCIAS "/>
    <s v="PCR-LAP0346"/>
    <m/>
    <x v="1"/>
    <s v="Almacén"/>
    <d v="2020-06-25T00:00:00"/>
    <m/>
    <m/>
    <m/>
    <m/>
    <m/>
    <m/>
    <m/>
    <m/>
    <m/>
    <n v="1"/>
    <n v="1"/>
    <s v="tiene desgaste en carcasa, Pendiente (15-03 al 25-06)"/>
  </r>
  <r>
    <x v="14"/>
    <s v="F001-00004938"/>
    <d v="2020-02-14T00:00:00"/>
    <d v="2020-03-13T00:00:00"/>
    <s v="LAPTOP CORE I5/8GB/2TB HDD SIN LICENCIAS "/>
    <s v="PCR-LAP1320"/>
    <m/>
    <x v="1"/>
    <s v="Almacén"/>
    <d v="2020-06-25T00:00:00"/>
    <m/>
    <m/>
    <m/>
    <m/>
    <m/>
    <m/>
    <m/>
    <m/>
    <n v="1"/>
    <n v="1"/>
    <n v="1"/>
    <s v="tiene desgaste en carcasa, Pendiente (15-03 al 25-06)"/>
  </r>
  <r>
    <x v="14"/>
    <s v="F001-00004939"/>
    <d v="2020-01-28T00:00:00"/>
    <d v="2020-02-27T00:00:00"/>
    <s v="LAPTOP CI5 GEN6 4GB 1TB 15.6'"/>
    <s v="PCR-LAP0894"/>
    <m/>
    <x v="1"/>
    <s v="Almacén"/>
    <d v="2020-06-25T00:00:00"/>
    <m/>
    <m/>
    <m/>
    <m/>
    <n v="1"/>
    <m/>
    <m/>
    <m/>
    <m/>
    <n v="1"/>
    <n v="1"/>
    <s v="tiene rajadura en puerto VGA y desgaste en carcasa, Pendiente (15-03 al 25-06)"/>
  </r>
  <r>
    <x v="14"/>
    <s v="F001-00004940"/>
    <d v="2020-02-10T00:00:00"/>
    <d v="2020-03-09T00:00:00"/>
    <s v="LAPTOP CI5 GEN6 8GB 1TB 15.6' SIN LICENCIAS"/>
    <s v="PCR-LAP0916"/>
    <m/>
    <x v="1"/>
    <s v="Almacén"/>
    <d v="2020-07-09T00:00:00"/>
    <m/>
    <m/>
    <m/>
    <m/>
    <m/>
    <m/>
    <m/>
    <m/>
    <n v="1"/>
    <m/>
    <n v="1"/>
    <s v="Pendiente (15-03 al 09-07)"/>
  </r>
  <r>
    <x v="14"/>
    <s v="F001-00004575"/>
    <d v="2020-01-14T00:00:00"/>
    <d v="2020-02-13T00:00:00"/>
    <s v="LAPTOP CORE I5/16GB/2TB HDD SIN LICENCIAS"/>
    <s v="PCR-LAP1297"/>
    <m/>
    <x v="1"/>
    <s v="Almacén"/>
    <d v="2020-08-03T00:00:00"/>
    <m/>
    <m/>
    <m/>
    <m/>
    <m/>
    <m/>
    <m/>
    <m/>
    <m/>
    <n v="1"/>
    <n v="1"/>
    <s v="Presenta problemas en teclado, pendiente (15-03 al 03-08)"/>
  </r>
  <r>
    <x v="14"/>
    <s v="F001-00004938"/>
    <d v="2020-02-14T00:00:00"/>
    <d v="2020-03-13T00:00:00"/>
    <s v="LAPTOP CORE I5/8GB/1 TB HDD SIN LICENCIAS "/>
    <s v="MOR-LAP19101008"/>
    <s v="PCR-LAP0338"/>
    <x v="1"/>
    <s v="Almacén"/>
    <d v="2020-08-03T00:00:00"/>
    <m/>
    <m/>
    <m/>
    <m/>
    <m/>
    <m/>
    <m/>
    <m/>
    <m/>
    <m/>
    <n v="1"/>
    <s v="Pendiente (15-03 al 03-08)"/>
  </r>
  <r>
    <x v="15"/>
    <s v="F001-00005345"/>
    <d v="2020-03-21T00:00:00"/>
    <d v="2020-04-20T00:00:00"/>
    <s v="LAPTOP DELL INSPIRON 5584 CORE I7/GEN 8/ 8GB/2 TBHDD/256 GBSSD"/>
    <s v="MOR-LAP19101038"/>
    <m/>
    <x v="0"/>
    <s v="Almacén"/>
    <d v="2020-05-07T00:00:00"/>
    <m/>
    <m/>
    <m/>
    <m/>
    <m/>
    <m/>
    <m/>
    <m/>
    <n v="1"/>
    <m/>
    <m/>
    <m/>
  </r>
  <r>
    <x v="15"/>
    <s v="F001-00005345"/>
    <d v="2020-03-21T00:00:00"/>
    <d v="2020-04-20T00:00:00"/>
    <s v="LAPTOP DELL INSPIRON 5584 CORE I7/GEN 8/ 8GB/2 TBHDD/256 GBSSD"/>
    <s v="PCR-LAP19101090"/>
    <m/>
    <x v="0"/>
    <s v="Almacén"/>
    <d v="2020-05-07T00:00:00"/>
    <m/>
    <m/>
    <m/>
    <m/>
    <m/>
    <m/>
    <m/>
    <m/>
    <n v="1"/>
    <m/>
    <m/>
    <m/>
  </r>
  <r>
    <x v="15"/>
    <s v="F001-00005345"/>
    <d v="2020-04-10T00:00:00"/>
    <d v="2020-05-09T00:00:00"/>
    <s v="CPU CORE I5/8GB/1 TB HDD/ CON LICENCIAS"/>
    <s v="PCR-CPU20015003"/>
    <s v="PCR-MTR20011007"/>
    <x v="0"/>
    <s v="Almacén"/>
    <d v="2020-05-07T00:00:00"/>
    <m/>
    <m/>
    <m/>
    <m/>
    <m/>
    <m/>
    <n v="1"/>
    <n v="1"/>
    <m/>
    <m/>
    <m/>
    <m/>
  </r>
  <r>
    <x v="15"/>
    <s v="F001-00005345"/>
    <d v="2020-04-10T00:00:00"/>
    <d v="2020-05-09T00:00:00"/>
    <s v="CPU CORE I5/8GB/1 TB HDD/ CON LICENCIAS"/>
    <s v="PCR-CPU20015004"/>
    <s v=" PCR-MTR20011008"/>
    <x v="0"/>
    <s v="Almacén"/>
    <d v="2020-05-07T00:00:00"/>
    <m/>
    <m/>
    <n v="1"/>
    <m/>
    <m/>
    <n v="1"/>
    <n v="1"/>
    <n v="1"/>
    <m/>
    <m/>
    <m/>
    <m/>
  </r>
  <r>
    <x v="16"/>
    <m/>
    <m/>
    <m/>
    <s v="Laptop Lenovo Ideapad 320-15IKB Ci5 8va Gen/8GB DDR4/ 2TB HDD/ Pantalla 15.6&quot;"/>
    <s v="PCR-LAP1192"/>
    <m/>
    <x v="0"/>
    <s v="Almacén"/>
    <d v="2020-08-25T00:00:00"/>
    <m/>
    <m/>
    <m/>
    <m/>
    <m/>
    <m/>
    <m/>
    <m/>
    <m/>
    <n v="1"/>
    <m/>
    <s v="Presenta daño interno en pantalla"/>
  </r>
  <r>
    <x v="17"/>
    <s v="F001-00006130"/>
    <d v="2020-07-01T00:00:00"/>
    <d v="2020-07-31T00:00:00"/>
    <s v="LAPTOP CORE I5/8GB/2TB HDD/SIN LICENCIAS "/>
    <s v="PCR-LAP1144"/>
    <m/>
    <x v="3"/>
    <s v="Almacén"/>
    <d v="2020-08-26T00:00:00"/>
    <m/>
    <m/>
    <m/>
    <m/>
    <m/>
    <m/>
    <m/>
    <n v="1"/>
    <m/>
    <m/>
    <m/>
    <s v="PCR-LAP1144 Falta 1 mouse."/>
  </r>
  <r>
    <x v="18"/>
    <s v="F001-00006015"/>
    <d v="2020-07-01T00:00:00"/>
    <d v="2020-07-31T00:00:00"/>
    <s v="LAPTOP LENOVO V310-15ISK/ CI5/GEN6/4 GB/1 TB HDD/15.6''"/>
    <s v="PCR-LAP0533"/>
    <m/>
    <x v="1"/>
    <s v="Almacén"/>
    <d v="2020-08-06T00:00:00"/>
    <m/>
    <m/>
    <m/>
    <m/>
    <m/>
    <m/>
    <m/>
    <m/>
    <m/>
    <n v="1"/>
    <m/>
    <s v="06-08 Se recogió el equipo, daño en el conector y cable del cargador LENOVO"/>
  </r>
  <r>
    <x v="18"/>
    <s v="F001-00006015"/>
    <d v="2020-07-01T00:00:00"/>
    <d v="2020-07-31T00:00:00"/>
    <s v="LAPTOP LENOVO V310-15ISK/ CI5/GEN6/4 GB/1 TB HDD/15.6''"/>
    <s v="PCR-LAP0896"/>
    <s v="PCR-LAP0630"/>
    <x v="1"/>
    <s v="Almacén"/>
    <d v="2020-08-06T00:00:00"/>
    <m/>
    <m/>
    <m/>
    <m/>
    <m/>
    <m/>
    <m/>
    <m/>
    <m/>
    <n v="1"/>
    <m/>
    <s v="06-08 Se recogió el equipo, cargador HP presenta daño."/>
  </r>
  <r>
    <x v="19"/>
    <s v="F001-00005771"/>
    <d v="2020-06-01T00:00:00"/>
    <d v="2020-06-30T00:00:00"/>
    <s v="LAPTOP CORE I3/8GB /500 GB HDD/ SIN LICENCIAS"/>
    <s v="PCR-LAP0293"/>
    <m/>
    <x v="2"/>
    <s v="Almacén"/>
    <d v="2020-06-26T00:00:00"/>
    <m/>
    <m/>
    <m/>
    <m/>
    <m/>
    <m/>
    <m/>
    <n v="1"/>
    <n v="1"/>
    <m/>
    <m/>
    <s v="Queda pendiente respuesta del cliente para proceder con el recojo"/>
  </r>
  <r>
    <x v="19"/>
    <s v="F001-00005771"/>
    <d v="2020-06-01T00:00:00"/>
    <d v="2020-06-30T00:00:00"/>
    <s v="LAPTOP HP 14-AC109LA/ CI3/GEN5/4 GB/500 GB/14''"/>
    <s v="PCR-LAP0316"/>
    <m/>
    <x v="2"/>
    <s v="Almacén"/>
    <d v="2020-06-26T00:00:00"/>
    <m/>
    <m/>
    <m/>
    <m/>
    <m/>
    <m/>
    <m/>
    <n v="1"/>
    <n v="1"/>
    <m/>
    <m/>
    <s v="Queda pendiente respuesta del cliente para proceder con el recojo"/>
  </r>
  <r>
    <x v="19"/>
    <s v="F001-00005771"/>
    <d v="2020-06-01T00:00:00"/>
    <d v="2020-06-30T00:00:00"/>
    <s v="LAPTOP HP / CORE I5/GEN4/8 GB/500 GB/14´´ SIN LICENCIAS"/>
    <s v="PCR-LAP0441"/>
    <m/>
    <x v="2"/>
    <s v="Almacén"/>
    <d v="2020-06-26T00:00:00"/>
    <m/>
    <m/>
    <m/>
    <m/>
    <m/>
    <m/>
    <m/>
    <m/>
    <n v="1"/>
    <m/>
    <m/>
    <s v="Queda pendiente respuesta del cliente para proceder con el recojo"/>
  </r>
  <r>
    <x v="20"/>
    <s v="F001-00006220"/>
    <d v="2020-07-27T00:00:00"/>
    <d v="2020-08-26T00:00:00"/>
    <s v="LAPTOP CORE I7/16GB/1TB"/>
    <s v="PCR-LAP0577"/>
    <m/>
    <x v="3"/>
    <s v="Almacén"/>
    <d v="2020-08-11T00:00:00"/>
    <m/>
    <m/>
    <m/>
    <m/>
    <m/>
    <m/>
    <m/>
    <m/>
    <m/>
    <n v="1"/>
    <m/>
    <s v="Presenta rajadura de carcasa y levantamiento de base en esquina inferior izquierda."/>
  </r>
  <r>
    <x v="20"/>
    <s v="F001-00006220"/>
    <d v="2020-07-12T00:00:00"/>
    <d v="2020-08-11T00:00:00"/>
    <s v="LAPTOP CORE I7/20 GB/1TB HDD /SIN LICENCIAS"/>
    <s v="PCR-LAP1524"/>
    <m/>
    <x v="3"/>
    <s v="Almacén"/>
    <d v="2020-08-12T00:00:00"/>
    <m/>
    <m/>
    <m/>
    <m/>
    <m/>
    <m/>
    <m/>
    <n v="1"/>
    <m/>
    <m/>
    <m/>
    <s v="falta 1 mouse."/>
  </r>
  <r>
    <x v="20"/>
    <s v="F001-00006220"/>
    <d v="2020-07-13T00:00:00"/>
    <d v="2020-08-12T00:00:00"/>
    <s v="LAPTOP CORE I7/16 GB/1TB HDD /SIN LICENCIAS"/>
    <s v="MOR-LAP0003"/>
    <m/>
    <x v="3"/>
    <s v="Almacén"/>
    <d v="2020-08-27T00:00:00"/>
    <m/>
    <m/>
    <m/>
    <m/>
    <m/>
    <m/>
    <m/>
    <m/>
    <n v="1"/>
    <m/>
    <n v="1"/>
    <s v="27-08 Se recogió el equipo, presenta retraso, pendiente devolucion de 1 maletín."/>
  </r>
  <r>
    <x v="21"/>
    <s v="F001-00006348"/>
    <d v="2020-08-01T00:00:00"/>
    <d v="2020-08-31T00:00:00"/>
    <s v="LAPTOP CI5/GEN6/8 GB/1 TB HDD/15.6'' SIN LICENCIAS"/>
    <s v="PCR-LAP0368"/>
    <m/>
    <x v="2"/>
    <s v="Almacén"/>
    <d v="2020-08-19T00:00:00"/>
    <m/>
    <m/>
    <m/>
    <m/>
    <m/>
    <m/>
    <m/>
    <m/>
    <n v="1"/>
    <m/>
    <m/>
    <s v="Pendiente el recojo del maletín -no se hara NC"/>
  </r>
  <r>
    <x v="22"/>
    <s v="F001-00006242"/>
    <d v="2020-07-03T00:00:00"/>
    <d v="2020-08-02T00:00:00"/>
    <s v="LAPTOP HP 250 G7 Ci5 8VA GEN/8GB DDR4/1TB HDD/15.6&quot;"/>
    <s v="PCR-LAP19101075"/>
    <m/>
    <x v="0"/>
    <s v="Almacén"/>
    <d v="2020-08-11T00:00:00"/>
    <m/>
    <m/>
    <m/>
    <m/>
    <m/>
    <m/>
    <m/>
    <n v="1"/>
    <m/>
    <m/>
    <m/>
    <s v="Queda pendiente la devolución de un mouse USB."/>
  </r>
  <r>
    <x v="23"/>
    <s v="F001-00005302"/>
    <d v="2020-04-10T00:00:00"/>
    <d v="2020-05-09T00:00:00"/>
    <s v="CPU CORE I5/8 GB/1TB HDD LICENCIADO"/>
    <s v="PCR-CPU0242"/>
    <s v="PCR-MTR0346"/>
    <x v="5"/>
    <s v="Almacén"/>
    <d v="2020-05-25T00:00:00"/>
    <m/>
    <m/>
    <m/>
    <m/>
    <m/>
    <m/>
    <m/>
    <m/>
    <m/>
    <m/>
    <n v="1"/>
    <s v="Pendiente (09-05 al 25-05)"/>
  </r>
  <r>
    <x v="23"/>
    <s v="F001-00005302"/>
    <d v="2020-04-03T00:00:00"/>
    <d v="2020-05-02T00:00:00"/>
    <s v="LAPTOP CORE I5/8GB/2TB HDD "/>
    <s v="PCR-LAP1123"/>
    <m/>
    <x v="5"/>
    <s v="Almacén"/>
    <d v="2020-05-25T00:00:00"/>
    <m/>
    <m/>
    <m/>
    <m/>
    <m/>
    <m/>
    <m/>
    <m/>
    <m/>
    <m/>
    <n v="1"/>
    <s v="Pendiente (02-05 al 25-05)"/>
  </r>
  <r>
    <x v="24"/>
    <s v="F001-00005738"/>
    <d v="2020-05-18T00:00:00"/>
    <d v="2020-06-17T00:00:00"/>
    <s v="LAPTOP CORE I7/16 GB/DISCO 480 SSD/SIN LICENCIAS"/>
    <s v="PCR-LAP0569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571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754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755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980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1271"/>
    <m/>
    <x v="0"/>
    <s v="Almacén"/>
    <d v="2020-06-22T00:00:00"/>
    <m/>
    <m/>
    <m/>
    <m/>
    <m/>
    <m/>
    <m/>
    <n v="1"/>
    <m/>
    <m/>
    <m/>
    <m/>
  </r>
  <r>
    <x v="25"/>
    <m/>
    <m/>
    <m/>
    <s v="Apple Macbook Pro Retina CI5/8GB/512GB SSD/13.3&quot;"/>
    <s v="PCR-MAC0032"/>
    <m/>
    <x v="3"/>
    <s v="Almacén"/>
    <m/>
    <m/>
    <m/>
    <m/>
    <m/>
    <m/>
    <m/>
    <m/>
    <m/>
    <m/>
    <n v="1"/>
    <m/>
    <s v="23-07 El equipo presenta problemas en la pantalla( pantalla se oscila y líneas) Flex dañado"/>
  </r>
  <r>
    <x v="26"/>
    <m/>
    <m/>
    <m/>
    <s v="Laptop Dell Vostro 3490 Ci5 10ma Gen/8GB/1TB HDD/14&quot;/Windows 10 Pro"/>
    <s v="PCR-LAP20041071"/>
    <m/>
    <x v="1"/>
    <s v="Almacén"/>
    <m/>
    <m/>
    <m/>
    <m/>
    <m/>
    <m/>
    <m/>
    <m/>
    <m/>
    <m/>
    <n v="1"/>
    <m/>
    <s v="Pantalla rota"/>
  </r>
  <r>
    <x v="27"/>
    <s v="F001-00005151"/>
    <d v="2020-03-11T00:00:00"/>
    <d v="2020-04-10T00:00:00"/>
    <s v="LAPTOP CORE I5/4GB/500GB HDD SIN LICENCIAS "/>
    <s v="PCR-LAP0368"/>
    <m/>
    <x v="0"/>
    <s v="Almacén"/>
    <d v="2020-06-04T00:00:00"/>
    <m/>
    <m/>
    <m/>
    <m/>
    <m/>
    <m/>
    <m/>
    <m/>
    <n v="1"/>
    <m/>
    <m/>
    <m/>
  </r>
  <r>
    <x v="27"/>
    <s v="F001-00005152"/>
    <d v="2020-03-12T00:00:00"/>
    <d v="2020-04-11T00:00:00"/>
    <s v="LAPTOP COREI3/4GB/500GB HDD /SIN LICENCIAS"/>
    <s v="PCR-LAP0714"/>
    <m/>
    <x v="0"/>
    <s v="Almacén"/>
    <d v="2020-05-05T00:00:00"/>
    <m/>
    <m/>
    <m/>
    <m/>
    <m/>
    <m/>
    <m/>
    <n v="1"/>
    <n v="1"/>
    <m/>
    <m/>
    <m/>
  </r>
  <r>
    <x v="27"/>
    <s v="F001-00005154"/>
    <d v="2020-03-05T00:00:00"/>
    <d v="2020-04-04T00:00:00"/>
    <s v="LAPTOP CORE I3/4GB/500GB HDD SIN LICENCIAS "/>
    <s v="PCR-LAP0708"/>
    <m/>
    <x v="0"/>
    <s v="Almacén"/>
    <d v="2020-04-14T00:00:00"/>
    <m/>
    <m/>
    <m/>
    <m/>
    <m/>
    <m/>
    <m/>
    <n v="1"/>
    <n v="1"/>
    <n v="1"/>
    <m/>
    <s v="Presenta daño en carcasa."/>
  </r>
  <r>
    <x v="28"/>
    <s v="F001-00006066"/>
    <d v="2020-06-01T00:00:00"/>
    <d v="2020-06-30T00:00:00"/>
    <s v="LAPTOP CORE I5/8GB/500GB HDD/SIN LICENCIAS "/>
    <s v="PCR-LAP0463"/>
    <m/>
    <x v="1"/>
    <s v="Almacén"/>
    <d v="2020-07-21T00:00:00"/>
    <m/>
    <m/>
    <m/>
    <m/>
    <m/>
    <m/>
    <m/>
    <m/>
    <m/>
    <n v="1"/>
    <m/>
    <s v="Presenta rajadura en base del teclado"/>
  </r>
  <r>
    <x v="28"/>
    <s v="F001-00005749"/>
    <d v="2020-05-01T00:00:00"/>
    <d v="2020-05-31T00:00:00"/>
    <s v="LAPTOP CORE I5/8GB/1TB HDD SIN LICENCIAS"/>
    <s v="PCR-LAP0590"/>
    <m/>
    <x v="1"/>
    <s v="Almacén"/>
    <d v="2020-06-16T00:00:00"/>
    <m/>
    <m/>
    <m/>
    <m/>
    <m/>
    <m/>
    <m/>
    <m/>
    <m/>
    <n v="1"/>
    <m/>
    <s v="presenta daño en carcasa"/>
  </r>
  <r>
    <x v="28"/>
    <s v="F001-00006066"/>
    <d v="2020-06-01T00:00:00"/>
    <d v="2020-06-30T00:00:00"/>
    <s v="LAPTOP CORE I5/8GB/1TB HDD SIN LICENCIAS"/>
    <s v="PCR-LAP0591"/>
    <m/>
    <x v="1"/>
    <s v="Almacén"/>
    <d v="2020-07-17T00:00:00"/>
    <m/>
    <m/>
    <m/>
    <m/>
    <m/>
    <m/>
    <m/>
    <m/>
    <m/>
    <n v="1"/>
    <n v="1"/>
    <s v="presenta daño en carcasa"/>
  </r>
  <r>
    <x v="28"/>
    <s v="F001-00005749"/>
    <d v="2020-05-01T00:00:00"/>
    <d v="2020-05-31T00:00:00"/>
    <s v="LAPTOP CORE I5/8 GB /1TB HDD/ SIN LICENCIAS"/>
    <s v="PCR-LAP0605"/>
    <m/>
    <x v="1"/>
    <s v="Almacén"/>
    <d v="2020-06-16T00:00:00"/>
    <m/>
    <m/>
    <m/>
    <m/>
    <m/>
    <m/>
    <m/>
    <m/>
    <m/>
    <n v="1"/>
    <m/>
    <s v="presenta daño en carcasa"/>
  </r>
  <r>
    <x v="28"/>
    <s v="F001-00006066"/>
    <d v="2020-06-01T00:00:00"/>
    <d v="2020-06-30T00:00:00"/>
    <s v="LAPTOP CORE I5/8GB/256SDD"/>
    <s v="PCR-LAP0871"/>
    <m/>
    <x v="1"/>
    <s v="Almacén"/>
    <d v="2020-07-21T00:00:00"/>
    <m/>
    <m/>
    <m/>
    <m/>
    <m/>
    <m/>
    <m/>
    <m/>
    <m/>
    <n v="1"/>
    <m/>
    <s v=" tiene ruptura en puerto USB"/>
  </r>
  <r>
    <x v="28"/>
    <s v="F001-00006066"/>
    <d v="2020-06-01T00:00:00"/>
    <d v="2020-06-30T00:00:00"/>
    <s v="LAPTOP CORE I5/8GB/1TB HDD SIN LICENCIAS "/>
    <s v="PCR-LAP0923"/>
    <m/>
    <x v="1"/>
    <s v="Almacén"/>
    <d v="2020-07-21T00:00:00"/>
    <m/>
    <m/>
    <m/>
    <m/>
    <m/>
    <m/>
    <m/>
    <m/>
    <m/>
    <n v="1"/>
    <m/>
    <s v=" tiene fallas en teclado"/>
  </r>
  <r>
    <x v="28"/>
    <s v="F001-00006065"/>
    <d v="2020-06-01T00:00:00"/>
    <d v="2020-06-30T00:00:00"/>
    <s v="LAPTOP CORE I5/8GB/1TB HDD/SIN LICENCIAS "/>
    <s v="PCR-LAP0930"/>
    <m/>
    <x v="1"/>
    <s v="Almacén"/>
    <d v="2020-07-30T00:00:00"/>
    <m/>
    <m/>
    <m/>
    <m/>
    <m/>
    <m/>
    <m/>
    <m/>
    <m/>
    <n v="1"/>
    <m/>
    <s v="Iluminación intermitente en pantalla"/>
  </r>
  <r>
    <x v="28"/>
    <s v="F001-00005749"/>
    <d v="2020-05-01T00:00:00"/>
    <d v="2020-05-31T00:00:00"/>
    <s v="LAPTOP CORE I5/8GB/1TB HDD SIN LICENCIAS"/>
    <s v="PCR-LAP1002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"/>
    <s v="PCR-LAP1003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 "/>
    <s v="PCR-LAP1107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 "/>
    <s v="PCR-LAP1110"/>
    <m/>
    <x v="1"/>
    <s v="Almacén"/>
    <d v="2020-06-16T00:00:00"/>
    <m/>
    <m/>
    <m/>
    <m/>
    <m/>
    <m/>
    <m/>
    <m/>
    <m/>
    <m/>
    <n v="1"/>
    <m/>
  </r>
  <r>
    <x v="28"/>
    <s v="F001-00005749"/>
    <d v="2020-05-01T00:00:00"/>
    <d v="2020-05-31T00:00:00"/>
    <s v="LAPTOP CORE I5/8GB/1TB HDD SIN LICENCIAS "/>
    <s v="PCR-LAP1230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2TB HDD SIN LICENCIAS "/>
    <s v="PCR-LAP1299"/>
    <m/>
    <x v="1"/>
    <s v="Almacén"/>
    <d v="2020-07-17T00:00:00"/>
    <m/>
    <m/>
    <m/>
    <m/>
    <m/>
    <m/>
    <m/>
    <m/>
    <m/>
    <n v="1"/>
    <m/>
    <s v="presenta daño en carcasa"/>
  </r>
  <r>
    <x v="28"/>
    <s v="F001-00006334"/>
    <d v="2020-07-01T00:00:00"/>
    <d v="2020-07-31T00:00:00"/>
    <s v="LAPTOP CORE I5/8GB/2TB HDD/SIN LICENCIAS "/>
    <s v="PCR-LAP1157"/>
    <m/>
    <x v="1"/>
    <s v="Almacén"/>
    <d v="2020-08-24T00:00:00"/>
    <m/>
    <m/>
    <m/>
    <m/>
    <m/>
    <m/>
    <m/>
    <n v="1"/>
    <n v="1"/>
    <m/>
    <m/>
    <s v="falta 1 mouse y 1 maletín."/>
  </r>
  <r>
    <x v="29"/>
    <s v="F001-00005850"/>
    <d v="2020-06-01T00:00:00"/>
    <d v="2020-06-30T00:00:00"/>
    <s v="LAPTOP CORE I5/8GB/1TB"/>
    <s v="PCR-LAP0869"/>
    <m/>
    <x v="0"/>
    <s v="Almacén"/>
    <d v="2020-07-20T00:00:00"/>
    <m/>
    <m/>
    <m/>
    <m/>
    <m/>
    <m/>
    <m/>
    <n v="1"/>
    <n v="1"/>
    <m/>
    <m/>
    <m/>
  </r>
  <r>
    <x v="29"/>
    <s v="F001-00005850"/>
    <d v="2020-06-01T00:00:00"/>
    <d v="2020-06-30T00:00:00"/>
    <s v="LAPTOP CORE I5/16GB/480 SDD/ WINDOWS 10 PRO LICENCIADO"/>
    <s v="PCR-LAP0939"/>
    <m/>
    <x v="0"/>
    <s v="Almacén"/>
    <d v="2020-07-20T00:00:00"/>
    <m/>
    <m/>
    <m/>
    <m/>
    <m/>
    <m/>
    <m/>
    <n v="1"/>
    <n v="1"/>
    <n v="1"/>
    <m/>
    <s v="tiene observaciones físicas en equipo"/>
  </r>
  <r>
    <x v="29"/>
    <s v="F001-00005850"/>
    <d v="2020-06-01T00:00:00"/>
    <d v="2020-06-30T00:00:00"/>
    <s v="LAPTOP CORE I5/16GB/500 SDD/ WINDOWS 10 PRO LICENCIADO"/>
    <s v="PCR-LAP0940"/>
    <m/>
    <x v="0"/>
    <s v="Almacén"/>
    <d v="2020-07-20T00:00:00"/>
    <m/>
    <m/>
    <m/>
    <m/>
    <m/>
    <m/>
    <m/>
    <n v="1"/>
    <n v="1"/>
    <m/>
    <m/>
    <m/>
  </r>
  <r>
    <x v="29"/>
    <s v="F001-00004997"/>
    <d v="2020-03-01T00:00:00"/>
    <d v="2020-03-31T00:00:00"/>
    <s v="LAPTOP CORE I5/16GB/500 SDD/ WINDOWS 10 PRO LICENCIADO"/>
    <s v="PCR-LAP0942"/>
    <m/>
    <x v="0"/>
    <s v="Almacén"/>
    <d v="2020-04-08T00:00:00"/>
    <m/>
    <m/>
    <m/>
    <m/>
    <m/>
    <m/>
    <m/>
    <m/>
    <m/>
    <n v="1"/>
    <m/>
    <s v=" presenta rajadura en carcasa base superior - Reposición"/>
  </r>
  <r>
    <x v="29"/>
    <s v="F001-00005850"/>
    <d v="2020-06-01T00:00:00"/>
    <d v="2020-06-30T00:00:00"/>
    <s v="LAPTOP CORE I5/16GB/500 SDD/ WINDOWS 10 PRO LICENCIADO"/>
    <s v="PCR-LAP0944"/>
    <m/>
    <x v="0"/>
    <s v="Almacén"/>
    <d v="2020-07-20T00:00:00"/>
    <m/>
    <m/>
    <m/>
    <m/>
    <m/>
    <m/>
    <m/>
    <m/>
    <m/>
    <n v="1"/>
    <m/>
    <s v=" equipo tiene observaciones físicas en equipo"/>
  </r>
  <r>
    <x v="29"/>
    <s v="F001-00005850"/>
    <d v="2020-06-01T00:00:00"/>
    <d v="2020-06-30T00:00:00"/>
    <s v="LAPTOP CORE I5/16GB/500 SDD/ WINDOWS 10 PRO LICENCIADO"/>
    <s v="PCR-LAP0947"/>
    <m/>
    <x v="0"/>
    <s v="Almacén"/>
    <d v="2020-07-20T00:00:00"/>
    <m/>
    <m/>
    <m/>
    <m/>
    <m/>
    <m/>
    <m/>
    <m/>
    <m/>
    <n v="1"/>
    <m/>
    <s v="tiene observaciones físicas en equipo"/>
  </r>
  <r>
    <x v="29"/>
    <s v="F001-00005850"/>
    <d v="2020-06-01T00:00:00"/>
    <d v="2020-06-30T00:00:00"/>
    <s v="LAPTOP CORE I5/12GB/1TB/2GB VIDEO"/>
    <s v="PCR-LAP0958"/>
    <m/>
    <x v="0"/>
    <s v="Almacén"/>
    <d v="2020-07-08T00:00:00"/>
    <m/>
    <m/>
    <m/>
    <m/>
    <m/>
    <m/>
    <m/>
    <m/>
    <n v="1"/>
    <m/>
    <m/>
    <m/>
  </r>
  <r>
    <x v="29"/>
    <s v="F001-00005850"/>
    <d v="2020-06-01T00:00:00"/>
    <d v="2020-06-30T00:00:00"/>
    <s v="LAPTOP CORE I5/8GB/1TB"/>
    <s v="PCR-LAP1226"/>
    <m/>
    <x v="0"/>
    <s v="Almacén"/>
    <d v="2020-07-08T00:00:00"/>
    <m/>
    <m/>
    <m/>
    <m/>
    <m/>
    <m/>
    <m/>
    <m/>
    <n v="1"/>
    <m/>
    <m/>
    <m/>
  </r>
  <r>
    <x v="29"/>
    <s v="F001-00005850"/>
    <d v="2020-06-01T00:00:00"/>
    <d v="2020-06-30T00:00:00"/>
    <s v="LAPTOP CORE I5/16GB/500 SDD/ WINDOWS 10 PRO LICENCIADO"/>
    <s v="PCR-LAP1388"/>
    <m/>
    <x v="0"/>
    <s v="Almacén"/>
    <d v="2020-07-08T00:00:00"/>
    <m/>
    <m/>
    <m/>
    <m/>
    <m/>
    <m/>
    <m/>
    <n v="1"/>
    <n v="1"/>
    <n v="1"/>
    <m/>
    <s v="observaciones en carcasa"/>
  </r>
  <r>
    <x v="29"/>
    <s v="F001-00005850"/>
    <d v="2020-06-01T00:00:00"/>
    <d v="2020-06-30T00:00:00"/>
    <s v="LAPTOP CORE I5/16GB/500 SDD/ WINDOWS 10 PRO LICENCIADO"/>
    <s v="PCR-LAP1519"/>
    <m/>
    <x v="0"/>
    <s v="Almacén"/>
    <d v="2020-07-08T00:00:00"/>
    <m/>
    <m/>
    <m/>
    <m/>
    <m/>
    <m/>
    <m/>
    <n v="1"/>
    <n v="1"/>
    <n v="1"/>
    <m/>
    <s v="observaciones en carcasa"/>
  </r>
  <r>
    <x v="29"/>
    <s v="F001-00005849"/>
    <d v="2020-06-01T00:00:00"/>
    <d v="2020-06-30T00:00:00"/>
    <s v="MACBOOK PRO 15.4 RETINA CORE I7/16GB/256GB SDD/2GB VIDEO + MOUSE INALAMBRICO TARGUS WHITE + ADAPTADOR DE TIPO C"/>
    <s v="PCR-MAC0013"/>
    <m/>
    <x v="0"/>
    <s v="Almacén"/>
    <d v="2020-07-08T00:00:00"/>
    <m/>
    <m/>
    <n v="1"/>
    <m/>
    <m/>
    <m/>
    <m/>
    <m/>
    <m/>
    <n v="1"/>
    <m/>
    <s v="observaciones en carcasa"/>
  </r>
  <r>
    <x v="30"/>
    <s v="F001-00004847"/>
    <d v="2020-02-24T00:00:00"/>
    <d v="2020-03-23T00:00:00"/>
    <s v="LAPTOP HP  COREI7 /8GEN /12GB /1 TB HDD/15.6 4GB V"/>
    <s v="MOR-LAP19101030"/>
    <m/>
    <x v="1"/>
    <s v="Almacén"/>
    <d v="2020-06-11T00:00:00"/>
    <m/>
    <m/>
    <m/>
    <m/>
    <m/>
    <m/>
    <m/>
    <n v="1"/>
    <n v="1"/>
    <m/>
    <m/>
    <m/>
  </r>
  <r>
    <x v="30"/>
    <s v="F001-00005903"/>
    <d v="2020-06-14T00:00:00"/>
    <d v="2020-07-13T00:00:00"/>
    <s v="LAPTOP CORE I5/8GB/1TB"/>
    <s v="PCR-LAP0974"/>
    <m/>
    <x v="1"/>
    <s v="Almacén"/>
    <d v="2020-07-31T00:00:00"/>
    <m/>
    <m/>
    <m/>
    <m/>
    <m/>
    <m/>
    <m/>
    <n v="1"/>
    <m/>
    <m/>
    <n v="1"/>
    <s v="Queda pendiente facturar 1 semana y la devolución de un mouse"/>
  </r>
  <r>
    <x v="30"/>
    <s v="F001-00005974"/>
    <d v="2020-06-21T00:00:00"/>
    <d v="2020-07-20T00:00:00"/>
    <s v="LAPTOP CORE I5/8GB/1TB HDD/CON LICENCIAS "/>
    <s v="PCR-LAP1435"/>
    <m/>
    <x v="1"/>
    <s v="Almacén"/>
    <d v="2020-07-31T00:00:00"/>
    <m/>
    <m/>
    <m/>
    <m/>
    <m/>
    <m/>
    <m/>
    <n v="1"/>
    <m/>
    <m/>
    <m/>
    <s v="Queda pendiente la devolución de un mouse"/>
  </r>
  <r>
    <x v="30"/>
    <m/>
    <d v="2020-06-01T00:00:00"/>
    <d v="2020-06-30T00:00:00"/>
    <s v="LAPTOP CORE I7/16 GB/1TB HDD/CON LICENCIAS"/>
    <s v="PCR-LAP19101086"/>
    <m/>
    <x v="1"/>
    <s v="Almacén"/>
    <d v="2020-08-12T00:00:00"/>
    <m/>
    <m/>
    <m/>
    <m/>
    <n v="1"/>
    <m/>
    <m/>
    <n v="1"/>
    <n v="1"/>
    <m/>
    <n v="1"/>
    <s v="Presenta retraso, se deja el disco duro para que pueda realizar el backup al cliente, pendiente 1 maletín, 1 mouse y 1 cargador."/>
  </r>
  <r>
    <x v="30"/>
    <m/>
    <d v="2020-06-01T00:00:00"/>
    <d v="2020-06-30T00:00:00"/>
    <s v="LAPTOP CORE I7/16 GB/1TB HDD/CON LICENCIAS"/>
    <s v="PCR-LAP19101087"/>
    <m/>
    <x v="1"/>
    <s v="Almacén"/>
    <d v="2020-08-12T00:00:00"/>
    <m/>
    <m/>
    <m/>
    <m/>
    <m/>
    <m/>
    <m/>
    <n v="1"/>
    <m/>
    <m/>
    <n v="1"/>
    <s v="Presenta retraso, queda pendiente devolver un mouse."/>
  </r>
  <r>
    <x v="18"/>
    <s v="F001-00006467"/>
    <d v="2020-08-01T00:00:00"/>
    <d v="2020-08-31T00:00:00"/>
    <s v="LAPTOP CORE I5 8GB/1 TB HDD CON LICENCIAS"/>
    <s v="PCR-LAP0233"/>
    <m/>
    <x v="1"/>
    <s v="Almacén"/>
    <d v="2020-08-28T00:00:00"/>
    <m/>
    <m/>
    <m/>
    <m/>
    <n v="1"/>
    <m/>
    <m/>
    <n v="1"/>
    <n v="1"/>
    <n v="1"/>
    <m/>
    <s v="presentan observaciones físicas, pendiente 1 cargador HP, 1 maletín, 1 mouse."/>
  </r>
  <r>
    <x v="18"/>
    <s v="F001-00006467"/>
    <d v="2020-08-01T00:00:00"/>
    <d v="2020-08-31T00:00:00"/>
    <s v="LAPTOP CORE I5 8GB/1 TB HDD CON LICENCIAS"/>
    <s v="PCR-LAP0243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248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22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26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33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/8GB/1TB/CON LICENCIA"/>
    <s v="PCR-LAP0880"/>
    <m/>
    <x v="1"/>
    <s v="Almacén"/>
    <d v="2020-08-28T00:00:00"/>
    <m/>
    <m/>
    <m/>
    <m/>
    <m/>
    <m/>
    <m/>
    <n v="1"/>
    <n v="1"/>
    <m/>
    <m/>
    <s v="1 maletín, 1 mouse."/>
  </r>
  <r>
    <x v="18"/>
    <s v="F001-00006467"/>
    <d v="2020-08-01T00:00:00"/>
    <d v="2020-08-31T00:00:00"/>
    <s v="LAPTOP CORE I5/8GB/1TB/CON LICENCIA"/>
    <s v="PCR-LAP0912"/>
    <m/>
    <x v="1"/>
    <s v="Almacén"/>
    <d v="2020-08-28T00:00:00"/>
    <m/>
    <m/>
    <m/>
    <m/>
    <m/>
    <m/>
    <m/>
    <n v="1"/>
    <n v="1"/>
    <n v="1"/>
    <m/>
    <s v="presentan observaciones físicas, 1 maletín, 1 mouse."/>
  </r>
  <r>
    <x v="18"/>
    <s v="F001-00006467"/>
    <d v="2020-08-01T00:00:00"/>
    <d v="2020-08-31T00:00:00"/>
    <s v="LAPTOP LENOVO V310-15ISK/ CI5/GEN6/4 GB/1 TB HDD/15.6''"/>
    <s v="PCR-LAP1113"/>
    <m/>
    <x v="1"/>
    <s v="Almacén"/>
    <d v="2020-08-28T00:00:00"/>
    <m/>
    <m/>
    <m/>
    <m/>
    <m/>
    <m/>
    <m/>
    <n v="1"/>
    <n v="1"/>
    <n v="1"/>
    <m/>
    <s v="presentan observaciones físicas, 1 maletín, 1 mouse."/>
  </r>
  <r>
    <x v="18"/>
    <s v="F001-00006467"/>
    <d v="2020-08-01T00:00:00"/>
    <d v="2020-08-31T00:00:00"/>
    <s v="LAPTOP CORE I5 8GB/1 TB HDD CON LICENCIAS"/>
    <s v="PCR-LAP19091007"/>
    <m/>
    <x v="1"/>
    <s v="Almacén"/>
    <d v="2020-08-28T00:00:00"/>
    <m/>
    <m/>
    <m/>
    <m/>
    <m/>
    <m/>
    <m/>
    <n v="1"/>
    <n v="1"/>
    <m/>
    <m/>
    <s v="1 maletín, 1 mouse."/>
  </r>
  <r>
    <x v="4"/>
    <s v="F001-00006630"/>
    <d v="2020-02-13T00:00:00"/>
    <d v="2020-03-12T00:00:00"/>
    <s v="LAPTOP CORE I7 /8GB/1TB HDD SIN LICENCIAS"/>
    <s v="PCR-LAP0536"/>
    <m/>
    <x v="3"/>
    <s v="Almacén"/>
    <d v="2020-09-04T00:00:00"/>
    <m/>
    <m/>
    <m/>
    <m/>
    <m/>
    <m/>
    <m/>
    <m/>
    <m/>
    <m/>
    <n v="1"/>
    <s v="04-09 Se recogió el equipo, presenta retraso"/>
  </r>
  <r>
    <x v="31"/>
    <s v="F001-00005098"/>
    <d v="2020-03-13T00:00:00"/>
    <d v="2020-04-12T00:00:00"/>
    <s v="LAPTOP CORE I5/8GB/2TB HDD"/>
    <s v="PCR-LAP1306"/>
    <m/>
    <x v="3"/>
    <s v="Almacén"/>
    <d v="2020-09-04T00:00:00"/>
    <m/>
    <m/>
    <m/>
    <m/>
    <m/>
    <m/>
    <m/>
    <m/>
    <n v="1"/>
    <m/>
    <m/>
    <s v="04-09 Se recogió el equipo, queda pendiente la devolución de 1 maletín."/>
  </r>
  <r>
    <x v="20"/>
    <s v="F001-00006220"/>
    <d v="2020-07-19T00:00:00"/>
    <d v="2020-08-18T00:00:00"/>
    <s v="LAPTOP CORE I7/16 GB/1TB HDD /SIN LICENCIAS"/>
    <s v="MOR-LAP0006"/>
    <m/>
    <x v="3"/>
    <s v="Almacén"/>
    <d v="2020-09-04T00:00:00"/>
    <m/>
    <m/>
    <m/>
    <m/>
    <m/>
    <m/>
    <m/>
    <m/>
    <m/>
    <n v="1"/>
    <m/>
    <s v="04-09 Se recogió el equipo, presenta una rajadura en la zona media de la base enclosure, pequeña rajadura en el puerto red y el cargador tiene daño en el cable."/>
  </r>
  <r>
    <x v="20"/>
    <s v="F001-00006228"/>
    <d v="2020-07-20T00:00:00"/>
    <d v="2020-08-19T00:00:00"/>
    <s v="LAPTOP CORE I5/8GB/1TB HDD "/>
    <s v="PCR-LAP0618"/>
    <m/>
    <x v="3"/>
    <s v="Almacén"/>
    <d v="2020-09-04T00:00:00"/>
    <m/>
    <m/>
    <m/>
    <m/>
    <m/>
    <m/>
    <m/>
    <m/>
    <m/>
    <n v="1"/>
    <m/>
    <s v="04-09 Se recogió el equipo, presenta rajadura en puerto de red"/>
  </r>
  <r>
    <x v="32"/>
    <s v="F001-00006628"/>
    <d v="2020-02-20T00:00:00"/>
    <d v="2020-03-21T00:00:00"/>
    <s v="CPU CORE I5/7GEN/8 GB/1 TB HDD SIN LICENCIAS"/>
    <s v="PCR-CPU0255"/>
    <m/>
    <x v="3"/>
    <s v="Almacén"/>
    <d v="2020-09-04T00:00:00"/>
    <m/>
    <m/>
    <m/>
    <m/>
    <m/>
    <m/>
    <m/>
    <m/>
    <m/>
    <m/>
    <n v="1"/>
    <s v="04-09 Se recogió el equipo, presenta retraso"/>
  </r>
  <r>
    <x v="32"/>
    <s v="F001-00006628"/>
    <d v="2020-02-09T00:00:00"/>
    <d v="2020-03-10T00:00:00"/>
    <s v="LAPTOP HP  450 G3/ CI7/GEN6/8 GB/1 TB HDD/15.6´´"/>
    <s v="PCR-LAP0572"/>
    <m/>
    <x v="3"/>
    <s v="Almacén"/>
    <d v="2020-09-04T00:00:00"/>
    <m/>
    <m/>
    <m/>
    <m/>
    <m/>
    <m/>
    <m/>
    <m/>
    <m/>
    <m/>
    <n v="1"/>
    <s v="04-09 Se recogió el equipo, presenta retraso"/>
  </r>
  <r>
    <x v="7"/>
    <s v="F001-00006420"/>
    <d v="2020-07-27T00:00:00"/>
    <d v="2020-08-26T00:00:00"/>
    <s v="Laptop HP 450 G5 Ci7 8va Gen/ 8GB DDR4/ 1TB HDD/ 2GB Vídeo/ Pantalla 15.6&quot;"/>
    <s v="PCR-LAP0953"/>
    <m/>
    <x v="3"/>
    <s v="Almacén"/>
    <d v="2020-09-10T00:00:00"/>
    <m/>
    <m/>
    <m/>
    <m/>
    <m/>
    <m/>
    <m/>
    <m/>
    <m/>
    <m/>
    <n v="1"/>
    <s v="10-09 Se recogió el equipo, pero presenta retraso"/>
  </r>
  <r>
    <x v="7"/>
    <s v="F001-00006204"/>
    <d v="2020-04-20T00:00:00"/>
    <d v="2020-08-19T00:00:00"/>
    <s v="LAPTOP CORE I7/8GB HDD/2GB HDD SIN LICENCIAS"/>
    <s v="PCR-LAP1266"/>
    <m/>
    <x v="3"/>
    <s v="Almacén"/>
    <d v="2020-09-10T00:00:00"/>
    <m/>
    <m/>
    <m/>
    <m/>
    <m/>
    <m/>
    <m/>
    <m/>
    <m/>
    <m/>
    <n v="1"/>
    <s v="10-09 Se recogió el equipo, pero presenta retraso"/>
  </r>
  <r>
    <x v="33"/>
    <s v="F001-00006343"/>
    <d v="2020-08-01T00:00:00"/>
    <d v="2020-08-31T00:00:00"/>
    <s v="Laptop HP 250 G7 Ci5 8va Gen/8GB DDR4/480GB SSD/15.6&quot;/2GB video"/>
    <s v="PCR-LAP1479"/>
    <m/>
    <x v="2"/>
    <s v="Almacén"/>
    <d v="2020-09-11T00:00:00"/>
    <m/>
    <m/>
    <m/>
    <m/>
    <m/>
    <m/>
    <m/>
    <m/>
    <m/>
    <n v="1"/>
    <m/>
    <s v="11-09 Se recogió el equipo, presenta una rajadura en la zona media de la base del teclado"/>
  </r>
  <r>
    <x v="8"/>
    <s v="F001-00006673"/>
    <d v="2020-08-06T00:00:00"/>
    <d v="2020-09-05T00:00:00"/>
    <s v="LAPTOP CORE I7/8GB/1TB HDD SIN LICENCIAS"/>
    <s v="PCR-LAP1012"/>
    <m/>
    <x v="0"/>
    <s v="Almacén"/>
    <d v="2020-09-08T00:00:00"/>
    <m/>
    <m/>
    <m/>
    <m/>
    <m/>
    <m/>
    <m/>
    <m/>
    <m/>
    <n v="1"/>
    <m/>
    <s v="08-09 Se recogió el equipo presenta falla en cooler, presenta daño en cable del cargador"/>
  </r>
  <r>
    <x v="34"/>
    <s v="F001-00006378"/>
    <d v="2020-08-08T00:00:00"/>
    <d v="2020-09-07T00:00:00"/>
    <s v="Laptop HP 250 G7 Ci5 8va Gen/8GB/1TB HDD/15.6&quot;"/>
    <s v="PCR-LAP19101076"/>
    <m/>
    <x v="5"/>
    <s v="Almacén"/>
    <d v="2020-09-10T00:00:00"/>
    <m/>
    <m/>
    <m/>
    <m/>
    <m/>
    <m/>
    <m/>
    <m/>
    <m/>
    <n v="1"/>
    <m/>
    <s v="10-09 Se recogió el equipo, presenta una rajadura en la zona del medio de la base inferior."/>
  </r>
  <r>
    <x v="34"/>
    <s v="F001-00006378"/>
    <d v="2020-08-08T00:00:00"/>
    <d v="2020-09-07T00:00:00"/>
    <s v="Laptop Dell Vostro 3490 Ci5 10ma Gen/8GB/1TB HDD/14&quot;"/>
    <s v="PCR-LAP20064072"/>
    <m/>
    <x v="5"/>
    <s v="Almacén"/>
    <d v="2020-09-10T00:00:00"/>
    <m/>
    <m/>
    <m/>
    <m/>
    <m/>
    <m/>
    <m/>
    <m/>
    <m/>
    <n v="1"/>
    <m/>
    <s v="10-09 Se recogió el equipo, presenta desgaste notoria en la base del teclado"/>
  </r>
  <r>
    <x v="13"/>
    <s v="F001-00006416"/>
    <d v="2020-08-11T00:00:00"/>
    <d v="2020-09-10T00:00:00"/>
    <s v="Laptop Dell Latitude 3500 Ci5 8va Gen/8GB/1TB HDD/15.6&quot;"/>
    <s v="PCR-LAP20031149"/>
    <m/>
    <x v="0"/>
    <s v="Almacén"/>
    <d v="2020-09-10T00:00:00"/>
    <m/>
    <m/>
    <m/>
    <m/>
    <n v="1"/>
    <m/>
    <m/>
    <m/>
    <m/>
    <m/>
    <m/>
    <s v="10-09 Se recogió el equipo, queda pendiente la devolución de 1 cargador Dell 65W"/>
  </r>
  <r>
    <x v="20"/>
    <s v="F001-00006371"/>
    <d v="2020-06-26T00:00:00"/>
    <d v="2020-07-25T00:00:00"/>
    <s v="LAPTOP CORE I5/8GB/500GB WINWARE (WINDOWS 10 PRO WINWARE - OFFICE 2010 PCR)"/>
    <s v="NB2731"/>
    <m/>
    <x v="3"/>
    <s v="Almacén"/>
    <d v="2020-09-07T00:00:00"/>
    <m/>
    <m/>
    <m/>
    <m/>
    <m/>
    <m/>
    <m/>
    <m/>
    <m/>
    <n v="1"/>
    <m/>
    <s v="07-08 Equipo NB2731 presenta abolladura en la esquina derecha, se observa rastros de líquidos, equipo no encienden"/>
  </r>
  <r>
    <x v="20"/>
    <s v="F001-00006371"/>
    <d v="2020-06-26T00:00:00"/>
    <d v="2020-07-25T00:00:00"/>
    <s v="LAPTOP CORE I5/8GB/500GB WINWARE (WINDOWS 10 PRO WINWARE - OFFICE 2010 PCR)"/>
    <s v="NB2755"/>
    <m/>
    <x v="3"/>
    <s v="Almacén"/>
    <d v="2020-09-07T00:00:00"/>
    <m/>
    <m/>
    <m/>
    <m/>
    <m/>
    <m/>
    <m/>
    <m/>
    <m/>
    <n v="1"/>
    <m/>
    <s v="07-08 Equipo NB2755 presenta presenta una rajadura en carcasa por el puerto HDMI, se observa rastros de líquidos, equipo no encienden"/>
  </r>
  <r>
    <x v="20"/>
    <s v="F001-00006220"/>
    <d v="2020-07-06T00:00:00"/>
    <d v="2020-08-05T00:00:00"/>
    <s v="LAPTOP CORE I7/16 GB/1TB HDD /SIN LICENCIAS"/>
    <s v="PCR-LAP1274"/>
    <m/>
    <x v="3"/>
    <s v="Almacén"/>
    <d v="2020-09-08T00:00:00"/>
    <m/>
    <m/>
    <m/>
    <m/>
    <m/>
    <m/>
    <m/>
    <m/>
    <m/>
    <n v="1"/>
    <m/>
    <s v="08-09 Se recogieron los equipos, el equipo PCR-LAP0560 presenta ruido interno y tiene abolladura en carcasa base"/>
  </r>
  <r>
    <x v="20"/>
    <s v="F001-00006165"/>
    <d v="2020-07-09T00:00:00"/>
    <d v="2020-08-08T00:00:00"/>
    <s v="LAPTOP CORE I7/24 GB/1TB HDD /SIN LICENCIAS"/>
    <s v="PCR-LAP1379"/>
    <m/>
    <x v="3"/>
    <s v="Almacén"/>
    <d v="2020-09-10T00:00:00"/>
    <m/>
    <m/>
    <m/>
    <m/>
    <m/>
    <m/>
    <m/>
    <m/>
    <m/>
    <m/>
    <n v="1"/>
    <s v="10-09 Se recogió el equipo, presenta retraso"/>
  </r>
  <r>
    <x v="35"/>
    <s v="F001-00006754"/>
    <d v="2020-08-06T00:00:00"/>
    <d v="2020-09-05T00:00:00"/>
    <s v="LAPTOP DELL INSPIRON 3458/ CI3/GEN5/6 GB/1 TB HDD"/>
    <s v="PCR-LAP0451"/>
    <m/>
    <x v="0"/>
    <s v="Almacén"/>
    <d v="2020-09-10T00:00:00"/>
    <m/>
    <m/>
    <m/>
    <m/>
    <m/>
    <m/>
    <m/>
    <m/>
    <m/>
    <n v="1"/>
    <m/>
    <s v="10-09 Se recogió el equipo, presenta rasguños en la base del teclado"/>
  </r>
  <r>
    <x v="35"/>
    <s v="F001-00006754"/>
    <d v="2020-08-06T00:00:00"/>
    <d v="2020-09-05T00:00:00"/>
    <s v="LAPTOP HP 15-DA0015LA CI7/GEN8 /12 GB /1TB HDD"/>
    <s v="PCR-LAP19101005"/>
    <m/>
    <x v="0"/>
    <s v="Almacén"/>
    <d v="2020-09-10T00:00:00"/>
    <m/>
    <m/>
    <m/>
    <m/>
    <m/>
    <m/>
    <m/>
    <m/>
    <m/>
    <n v="1"/>
    <m/>
    <s v="10-09 Se recogió el equipo, presenta una pequeña rajadura en el puerto de red"/>
  </r>
  <r>
    <x v="28"/>
    <s v="F001-00006639"/>
    <d v="2020-08-01T00:00:00"/>
    <d v="2020-08-31T00:00:00"/>
    <s v="LAPTOP CORE I5/8GB/1TB HDD SIN LICENCIAS "/>
    <s v="MOR-LAP19101042"/>
    <m/>
    <x v="1"/>
    <s v="Almacén"/>
    <d v="2020-09-09T00:00:00"/>
    <m/>
    <m/>
    <m/>
    <m/>
    <m/>
    <m/>
    <m/>
    <m/>
    <m/>
    <n v="1"/>
    <m/>
    <s v="09-09 Se recogió el equipo, presenta pequeñas observaciones físicas"/>
  </r>
  <r>
    <x v="28"/>
    <s v="F001-00006639"/>
    <d v="2020-08-01T00:00:00"/>
    <d v="2020-08-31T00:00:00"/>
    <s v="LAPTOP CORE I5/8GB/1TB HDD SIN LICENCIAS"/>
    <s v="PCR-LAP1016"/>
    <m/>
    <x v="1"/>
    <s v="Almacén"/>
    <d v="2020-09-09T00:00:00"/>
    <m/>
    <m/>
    <m/>
    <m/>
    <m/>
    <m/>
    <m/>
    <m/>
    <m/>
    <n v="1"/>
    <m/>
    <s v="09-09 Se recogió el equipo, presenta pequeñas observaciones físicas"/>
  </r>
  <r>
    <x v="29"/>
    <s v="F001-00006606"/>
    <d v="2020-08-01T00:00:00"/>
    <d v="2020-08-31T00:00:00"/>
    <s v="LAPTOP CORE I5/8GB/1TB"/>
    <s v="PCR-LAP0798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6"/>
    <d v="2020-08-01T00:00:00"/>
    <d v="2020-08-31T00:00:00"/>
    <s v="LAPTOP CORE I5/16GB/500 SDD/ WINDOWS 10 PRO LICENCIADO"/>
    <s v="PCR-LAP0943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6"/>
    <d v="2020-08-01T00:00:00"/>
    <d v="2020-08-31T00:00:00"/>
    <s v="LAPTOP CORE I5/16GB/500 SDD/ WINDOWS 10 PRO LICENCIADO"/>
    <s v="PCR-LAP0948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7"/>
    <d v="2020-08-01T00:00:00"/>
    <d v="2020-08-31T00:00:00"/>
    <s v="MACBOOK PRO 15.4 RETINA CORE I7/16GB/256GB SDD/2GB VIDEO + MOUSE INALAMBRICO TARGUS WHITE + ADAPTADOR DE TIPO C"/>
    <s v="PCR-MAC0016"/>
    <m/>
    <x v="0"/>
    <s v="Almacén"/>
    <d v="2020-09-08T00:00:00"/>
    <m/>
    <m/>
    <m/>
    <m/>
    <m/>
    <m/>
    <m/>
    <m/>
    <m/>
    <n v="1"/>
    <m/>
    <s v="08-09 Se recogió el equipo, presenta daño en el marco de la pantalla retina, además presenta rasguños en la base del teclado zona izquierda."/>
  </r>
  <r>
    <x v="36"/>
    <s v="F001-00006560"/>
    <d v="2020-08-18T00:00:00"/>
    <d v="2020-09-17T00:00:00"/>
    <s v="LAPTOP CORE I5/12GB/1TB HDD licenciado"/>
    <s v="PCR-LAP1334"/>
    <m/>
    <x v="5"/>
    <s v="Almacén"/>
    <d v="2020-09-07T00:00:00"/>
    <m/>
    <m/>
    <m/>
    <m/>
    <m/>
    <m/>
    <m/>
    <m/>
    <m/>
    <m/>
    <m/>
    <s v="07-09 Se recogió eel equipo, se hará NC?"/>
  </r>
  <r>
    <x v="37"/>
    <s v="F001-00006816"/>
    <d v="2020-08-01T00:00:00"/>
    <d v="2020-08-31T00:00:00"/>
    <s v="LAPTOP CORE I5/8GB/1TB HDD SIN LICENCIAS "/>
    <s v="PCR-LAP1087"/>
    <m/>
    <x v="0"/>
    <s v="Almacén"/>
    <d v="2020-09-08T00:00:00"/>
    <m/>
    <m/>
    <m/>
    <m/>
    <m/>
    <m/>
    <m/>
    <m/>
    <m/>
    <m/>
    <n v="1"/>
    <s v="08-09 Se recogió el equipo presenta retraso y desgaste por uso"/>
  </r>
  <r>
    <x v="38"/>
    <s v="F001-00006402"/>
    <d v="2020-08-06T00:00:00"/>
    <d v="2020-09-05T00:00:00"/>
    <s v="Laptop Dell Latitude 3500 CI5 8va Gen/8GB/1TB HDD/15.6&quot;"/>
    <s v="PCR-LAP20031104"/>
    <m/>
    <x v="3"/>
    <s v="Almacén"/>
    <d v="2020-09-16T00:00:00"/>
    <m/>
    <m/>
    <m/>
    <m/>
    <m/>
    <m/>
    <m/>
    <m/>
    <m/>
    <m/>
    <n v="1"/>
    <s v="16-09 Se recogió el equipo, presenta retraso."/>
  </r>
  <r>
    <x v="20"/>
    <s v="F001-00006435"/>
    <d v="2020-08-12T00:00:00"/>
    <d v="2020-09-11T00:00:00"/>
    <s v="LAPTOP CORE I5/8GB/1TB HDD GB HDD/ LICENCIADO"/>
    <s v="PCR-LAP0781"/>
    <m/>
    <x v="3"/>
    <s v="Almacén"/>
    <d v="2020-09-14T00:00:00"/>
    <m/>
    <m/>
    <m/>
    <m/>
    <m/>
    <m/>
    <m/>
    <m/>
    <m/>
    <n v="1"/>
    <m/>
    <s v="14-09 Se recogió el equipo, presenta una pequeña rajadura en la esquina superior izquierda de la base del equipo(conector de cargador)."/>
  </r>
  <r>
    <x v="39"/>
    <s v="F001-00006406"/>
    <d v="2020-08-01T00:00:00"/>
    <d v="2020-08-31T00:00:00"/>
    <s v="LAPTOP CORE I5/16GB/500 GB SSD SIN LICENCIAS"/>
    <s v="PCR-LAP0512"/>
    <m/>
    <x v="5"/>
    <s v="Almacén"/>
    <d v="2020-09-12T00:00:00"/>
    <m/>
    <m/>
    <m/>
    <m/>
    <m/>
    <m/>
    <m/>
    <m/>
    <m/>
    <m/>
    <n v="1"/>
    <s v="12-09 Se recogió el equipo, presenta retraso."/>
  </r>
  <r>
    <x v="39"/>
    <s v="F001-00006406"/>
    <d v="2020-08-01T00:00:00"/>
    <d v="2020-08-31T00:00:00"/>
    <s v="LAPTOP CORE I5/16GB/500 GB SSD SIN LICENCIAS"/>
    <s v="PCR-LAP0692"/>
    <m/>
    <x v="5"/>
    <s v="Almacén"/>
    <d v="2020-09-12T00:00:00"/>
    <m/>
    <m/>
    <m/>
    <m/>
    <m/>
    <m/>
    <m/>
    <m/>
    <m/>
    <m/>
    <n v="1"/>
    <s v="12-09 Se recogió el equipo, presenta retraso."/>
  </r>
  <r>
    <x v="27"/>
    <s v="F001-00006655"/>
    <d v="2020-08-08T00:00:00"/>
    <d v="2020-09-07T00:00:00"/>
    <s v="TABLET LENOVO YOGA TAB4"/>
    <m/>
    <s v="PCR-TAB0015"/>
    <x v="0"/>
    <s v="Almacén"/>
    <d v="2020-09-15T00:00:00"/>
    <m/>
    <m/>
    <m/>
    <m/>
    <n v="1"/>
    <m/>
    <m/>
    <m/>
    <m/>
    <m/>
    <m/>
    <s v="15-09 Se recogió el equipo, pendiente devolución de cargador Lenovo"/>
  </r>
  <r>
    <x v="40"/>
    <s v="F001-00006801"/>
    <d v="2020-09-13T00:00:00"/>
    <d v="2020-10-12T00:00:00"/>
    <s v="Laptop HP 250 G6 Ci5 7ma Gen/ 8GB DDR4/ 1TB HDD/ Pantalla 15.6&quot;"/>
    <s v="PCR-LAP1108"/>
    <m/>
    <x v="2"/>
    <s v="Almacén"/>
    <d v="2020-09-18T00:00:00"/>
    <m/>
    <m/>
    <m/>
    <m/>
    <m/>
    <m/>
    <m/>
    <m/>
    <m/>
    <n v="1"/>
    <m/>
    <s v="18-09 Se recogió el equipo, presenta rajadura en zona media de la base inferior."/>
  </r>
  <r>
    <x v="40"/>
    <s v="F001-00006801"/>
    <d v="2020-09-13T00:00:00"/>
    <d v="2020-10-12T00:00:00"/>
    <s v="Laptop Lenovo 320-15IKB Ci5 Gen.8/ 8GB RAM/ 1TB HDD/ 15.6&quot;"/>
    <s v="PCR-LAP0869"/>
    <m/>
    <x v="2"/>
    <s v="Almacén"/>
    <d v="2020-09-18T00:00:00"/>
    <m/>
    <m/>
    <m/>
    <m/>
    <m/>
    <m/>
    <m/>
    <m/>
    <m/>
    <n v="1"/>
    <m/>
    <s v="18-09 Se recogió el equipo, presenta desgaste en base del teclado."/>
  </r>
  <r>
    <x v="40"/>
    <s v="F001-00006601"/>
    <d v="2020-08-27T00:00:00"/>
    <d v="2020-09-26T00:00:00"/>
    <s v="Laptop Lenovo Thinkpad X270 Ci5 Gen.7/ 8GB DDR4/ 1TB HDD/ Pantalla 12.5&quot;"/>
    <s v="PCR-LAP0765"/>
    <m/>
    <x v="2"/>
    <s v="Almacén"/>
    <d v="2020-09-18T00:00:00"/>
    <m/>
    <m/>
    <m/>
    <m/>
    <n v="1"/>
    <m/>
    <m/>
    <m/>
    <m/>
    <m/>
    <m/>
    <s v="18-09 Se recogió el equipo, falta la devolución de un cargador"/>
  </r>
  <r>
    <x v="41"/>
    <s v="F001-00006719"/>
    <d v="2020-09-01T00:00:00"/>
    <d v="2020-09-17T00:00:00"/>
    <s v="LAPTOP DELL 3459/ CI5/GEN6/8 GB/250GB SSD/14"/>
    <s v="PCR-LAP0851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  <r>
    <x v="41"/>
    <s v="F001-00006719"/>
    <d v="2020-09-01T00:00:00"/>
    <d v="2020-09-17T00:00:00"/>
    <s v="LAPTOP CORE I5/8GB/1TB HDD / SIN LICENCIAS "/>
    <s v="PCR-LAP1007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  <r>
    <x v="41"/>
    <s v="F001-00006719"/>
    <d v="2020-09-01T00:00:00"/>
    <d v="2020-09-30T00:00:00"/>
    <s v="LAPTOP CORE I5/16GB/1 TB HDD / SIN LICENCIAS "/>
    <s v="PCR-LAP19111045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67">
  <r>
    <s v="20548498342_MOR-LAP19101006"/>
    <s v="20548498342_"/>
    <d v="2020-10-23T00:00:00"/>
    <d v="2020-11-22T00:00:00"/>
    <n v="20548498342"/>
    <x v="0"/>
    <s v="F001-00007169"/>
    <d v="2020-10-23T00:00:00"/>
    <d v="2020-11-22T00:00:00"/>
    <s v="OC 06 OC 05 OC 02"/>
    <n v="-23"/>
    <n v="45"/>
    <m/>
    <s v="Vacio"/>
    <m/>
    <m/>
    <s v="Vacio"/>
    <n v="45"/>
    <n v="0"/>
    <x v="0"/>
    <s v="LAPTOP CORE I5/12GB/1TB HDD CON LICENCIAS"/>
    <s v="001-11558"/>
    <d v="2019-12-23T00:00:00"/>
    <s v="MOR-LAP19101006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48498342_PCR-CPU0315"/>
    <s v="20548498342_"/>
    <d v="2020-10-15T00:00:00"/>
    <d v="2020-11-14T00:00:00"/>
    <n v="20548498342"/>
    <x v="0"/>
    <s v="F001-00007169"/>
    <d v="2020-10-15T00:00:00"/>
    <d v="2020-11-14T00:00:00"/>
    <s v="OC 06 OC 05 OC 02"/>
    <n v="-15"/>
    <n v="190"/>
    <m/>
    <s v="Vacio"/>
    <m/>
    <m/>
    <s v="Vacio"/>
    <n v="190"/>
    <n v="0"/>
    <x v="0"/>
    <s v="CPU CORE I7/16GB/256 SSD GB/ADAP WIFI/ MONITOR 34&quot;  6GB VIDEO HDD CON LICENCIA"/>
    <s v="001-10199"/>
    <d v="2019-07-12T00:00:00"/>
    <s v="PCR-CPU0315"/>
    <m/>
    <s v="PCR-MTR0374"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498342_PCR-LAP0798"/>
    <s v="20548498342_"/>
    <d v="2020-10-23T00:00:00"/>
    <d v="2020-11-22T00:00:00"/>
    <n v="20548498342"/>
    <x v="0"/>
    <s v="F001-00007169"/>
    <d v="2020-10-23T00:00:00"/>
    <d v="2020-11-22T00:00:00"/>
    <m/>
    <n v="-23"/>
    <n v="62"/>
    <m/>
    <s v="Vacio"/>
    <m/>
    <m/>
    <s v="Vacio"/>
    <n v="62"/>
    <n v="0"/>
    <x v="0"/>
    <s v="Laptop Lenovo V330-15IBK Ci5/ 8GB/ 1TB HDD/15.6&quot;"/>
    <s v="001-13903"/>
    <d v="2020-09-23T00:00:00"/>
    <s v="PCR-LAP07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498342_PCR-LAP1486"/>
    <s v="20548498342_"/>
    <d v="2020-10-22T00:00:00"/>
    <d v="2020-11-21T00:00:00"/>
    <n v="20548498342"/>
    <x v="0"/>
    <s v="F001-00007169"/>
    <d v="2020-10-22T00:00:00"/>
    <d v="2020-11-21T00:00:00"/>
    <m/>
    <n v="-22"/>
    <n v="62"/>
    <m/>
    <s v="Vacio"/>
    <m/>
    <m/>
    <s v="Vacio"/>
    <n v="62"/>
    <n v="0"/>
    <x v="0"/>
    <s v="Laptop HP 250 G7 Ci5 8va Gen/8GB/1TB HDD/15.6&quot;/2GB Video"/>
    <s v="001-13450"/>
    <d v="2020-08-22T00:00:00"/>
    <s v="PCR-LAP148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8498342_PCR-LAP19101003"/>
    <s v="20548498342_"/>
    <d v="2020-10-22T00:00:00"/>
    <d v="2020-11-21T00:00:00"/>
    <n v="20548498342"/>
    <x v="0"/>
    <s v="F001-00007169"/>
    <d v="2020-10-22T00:00:00"/>
    <d v="2020-11-21T00:00:00"/>
    <s v="OC 06 OC 05 OC 02"/>
    <n v="-22"/>
    <n v="100"/>
    <m/>
    <s v="Vacio"/>
    <m/>
    <m/>
    <s v="Vacio"/>
    <n v="100"/>
    <n v="0"/>
    <x v="0"/>
    <s v="LAPTOP CORE I5/16GB/240 GB SSD /2TB HDD CON LICENCIAS"/>
    <s v="001-11067"/>
    <d v="2019-10-21T00:00:00"/>
    <s v="PCR-LAP19101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63677482_PCR-LAP0863"/>
    <s v="20563677482_"/>
    <d v="2020-10-29T00:00:00"/>
    <d v="2020-11-28T00:00:00"/>
    <n v="20563677482"/>
    <x v="1"/>
    <s v="F001-00007301"/>
    <d v="2020-10-29T00:00:00"/>
    <d v="2020-11-28T00:00:00"/>
    <m/>
    <n v="-29"/>
    <n v="52"/>
    <m/>
    <s v="Vacio"/>
    <m/>
    <m/>
    <s v="Vacio"/>
    <n v="52"/>
    <n v="0"/>
    <x v="0"/>
    <s v="Laptop Dell Inspiron 5379 Ci5 8va/8GB/1TB HDD/13.3 Sin Licencias"/>
    <s v="001-13270"/>
    <d v="2020-07-29T00:00:00"/>
    <s v="PCR-LAP086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80216_PCR-LAP20032002"/>
    <s v="20503980216_"/>
    <d v="2020-10-09T00:00:00"/>
    <d v="2020-11-08T00:00:00"/>
    <n v="20503980216"/>
    <x v="2"/>
    <s v="F001-00007099"/>
    <d v="2020-10-09T00:00:00"/>
    <d v="2020-11-08T00:00:00"/>
    <s v="OC01-ADE-00018889"/>
    <n v="-9"/>
    <n v="114"/>
    <m/>
    <s v="Vacio"/>
    <m/>
    <m/>
    <s v="Vacio"/>
    <n v="114"/>
    <n v="0"/>
    <x v="0"/>
    <s v="LAPTOP LENOVO THINKPAD T490 CI5/GEN 8/8GB RAM/512SSD/14''."/>
    <s v="001-12248"/>
    <d v="2020-03-06T00:00:00"/>
    <s v="PCR-LAP20032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03980216_PCR-LAP20041001"/>
    <s v="20503980216_"/>
    <d v="2020-10-11T00:00:00"/>
    <d v="2020-11-10T00:00:00"/>
    <n v="20503980216"/>
    <x v="2"/>
    <s v="F001-00007114"/>
    <d v="2020-10-11T00:00:00"/>
    <d v="2020-11-10T00:00:00"/>
    <m/>
    <n v="-11"/>
    <n v="262"/>
    <m/>
    <s v="Vacio"/>
    <m/>
    <m/>
    <s v="Vacio"/>
    <n v="262"/>
    <n v="0"/>
    <x v="0"/>
    <s v="Laptop dell Inspiron 3593 Ci7 1065G7/16GB/256GB SSD/1TB HDD/15.6&quot;/2GB Video"/>
    <s v="001-12889"/>
    <d v="2020-06-04T00:00:00"/>
    <s v="PCR-LAP20041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03980216_PCR-MAC20035001"/>
    <s v="20503980216_"/>
    <d v="2020-10-09T00:00:00"/>
    <d v="2020-11-08T00:00:00"/>
    <n v="20503980216"/>
    <x v="2"/>
    <s v="F001-00007099"/>
    <d v="2020-10-09T00:00:00"/>
    <d v="2020-11-08T00:00:00"/>
    <s v="OC01-ADE-00018889"/>
    <n v="-9"/>
    <n v="265"/>
    <m/>
    <s v="Vacio"/>
    <m/>
    <m/>
    <s v="Vacio"/>
    <n v="265"/>
    <n v="0"/>
    <x v="0"/>
    <s v="Apple iMac Ci5 3.1GHz / 16GB RAM / 1TB HDD / Pantalla 27&quot;"/>
    <s v="001-12249"/>
    <d v="2020-03-06T00:00:00"/>
    <s v="PCR-MAC20035001"/>
    <m/>
    <m/>
    <m/>
    <x v="0"/>
    <m/>
    <m/>
    <n v="44134"/>
    <m/>
    <m/>
    <m/>
    <m/>
    <m/>
    <m/>
    <n v="1"/>
    <s v="SI"/>
    <m/>
    <s v="MAC MOJAVE"/>
    <m/>
    <m/>
    <m/>
    <m/>
    <x v="0"/>
    <x v="0"/>
    <s v="Cliente"/>
    <s v="Igual"/>
    <m/>
    <m/>
    <n v="0"/>
    <s v="No se encuentra el producto"/>
    <s v="Todo ok"/>
  </r>
  <r>
    <s v="20600654871_PCR-LAP20031123"/>
    <s v="20600654871_"/>
    <d v="2020-10-03T00:00:00"/>
    <d v="2020-11-02T00:00:00"/>
    <n v="20600654871"/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2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654871_PCR-LAP20031068"/>
    <s v="20600654871_"/>
    <d v="2020-10-03T00:00:00"/>
    <d v="2020-11-02T00:00:00"/>
    <n v="20600654871"/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06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654871_PCR-LAP20031109"/>
    <s v="20600654871_"/>
    <d v="2020-10-03T00:00:00"/>
    <d v="2020-11-02T00:00:00"/>
    <n v="20600654871"/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0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51464971_PCR-LAP20072040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20072041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20074018"/>
    <s v="20551464971_"/>
    <d v="2020-09-30T00:00:00"/>
    <m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20074019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9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0934"/>
    <s v="20551464971_"/>
    <d v="2020-10-20T00:00:00"/>
    <d v="2020-11-04T00:00:00"/>
    <n v="20551464971"/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551464971_PCR-LAP0932"/>
    <s v="20551464971_"/>
    <d v="2020-10-20T00:00:00"/>
    <d v="2020-11-04T00:00:00"/>
    <n v="20551464971"/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n v="0"/>
    <s v="No se encuentra el producto"/>
    <s v="Todo ok"/>
  </r>
  <r>
    <s v="20551464971_PCR-LAP0960"/>
    <s v="20551464971_"/>
    <d v="2020-10-20T00:00:00"/>
    <d v="2020-11-04T00:00:00"/>
    <n v="20551464971"/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6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551464971_PCR-LAP1348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G5 Ci7 Gen.8/8GB DDR4/1TB HDD/2GB Video/15.6&quot;"/>
    <s v="001-13177"/>
    <d v="2020-07-30T00:00:00"/>
    <s v="PCR-LAP134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05688903_PCR-LAP1058"/>
    <s v="20505688903_"/>
    <d v="2020-10-03T00:00:00"/>
    <d v="2020-11-02T00:00:00"/>
    <n v="20505688903"/>
    <x v="5"/>
    <s v="F001-00006988"/>
    <d v="2020-10-03T00:00:00"/>
    <d v="2020-11-02T00:00:00"/>
    <m/>
    <n v="-3"/>
    <n v="60"/>
    <m/>
    <s v="Vacio"/>
    <m/>
    <m/>
    <s v="Vacio"/>
    <n v="60"/>
    <n v="0"/>
    <x v="0"/>
    <s v="Laptop HP 250G6 Ci5 7ma Gen/8GB/480GB SSD/15.6&quot;"/>
    <s v="001-13543"/>
    <d v="2020-07-02T00:00:00"/>
    <s v="PCR-LAP105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05688903_PCR-CPU0278"/>
    <s v="20505688903_"/>
    <d v="2020-10-17T00:00:00"/>
    <d v="2020-11-16T00:00:00"/>
    <n v="20505688903"/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7am Gen/ 8GB RAM/ 1TB HDD"/>
    <s v="001-13166"/>
    <d v="2020-07-16T00:00:00"/>
    <s v="PCR-CPU0278"/>
    <m/>
    <s v="PCR-MTR01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05688903_PCR-CPU0301"/>
    <s v="20505688903_"/>
    <d v="2020-10-17T00:00:00"/>
    <d v="2020-11-16T00:00:00"/>
    <n v="20505688903"/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8va Gen / 8GB RAM/ 1TB HDD"/>
    <s v="001-13166"/>
    <d v="2020-07-16T00:00:00"/>
    <s v="PCR-CPU0301"/>
    <m/>
    <s v="PCR-MTR023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6099615_PCR-LAP0564"/>
    <s v="20606099615_PCR-LAP0754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 14346"/>
    <d v="2020-10-07T00:00:00"/>
    <s v="PCR-LAP0564"/>
    <s v="PCR-LAP0754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6099615_PCR-LAP0483"/>
    <s v="20606099615_PCR-LAP0705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437"/>
    <d v="2020-10-15T00:00:00"/>
    <s v="PCR-LAP0483"/>
    <s v="PCR-LAP0705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6099615_PCR-LAP0542"/>
    <s v="20606099615_PCR-LAP0552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557"/>
    <d v="2020-10-29T00:00:00"/>
    <s v="PCR-LAP0542"/>
    <s v="PCR-LAP0552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6099615_PCR-LAP0549"/>
    <s v="20606099615_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"/>
    <d v="2020-09-17T00:00:00"/>
    <s v="PCR-LAP05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100055237_PCR-LAP1144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14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313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3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869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086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508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/2GB Video"/>
    <s v="001-13843"/>
    <d v="2020-09-26T00:00:00"/>
    <s v="PCR-LAP150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9091051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"/>
    <s v="001-13929"/>
    <d v="2020-09-26T00:00:00"/>
    <s v="PCR-LAP1909105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513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524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229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22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66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5"/>
    <d v="2020-09-24T00:00:00"/>
    <s v="PCR-LAP2003106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54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1"/>
    <d v="2020-09-24T00:00:00"/>
    <s v="PCR-LAP2003105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86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9"/>
    <d v="2020-09-24T00:00:00"/>
    <s v="PCR-LAP2003108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89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0"/>
    <d v="2020-09-24T00:00:00"/>
    <s v="PCR-LAP2003108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49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7"/>
    <d v="2020-09-24T00:00:00"/>
    <s v="PCR-LAP2003104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100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4"/>
    <d v="2020-09-24T00:00:00"/>
    <s v="PCR-LAP20031100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119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8"/>
    <d v="2020-09-24T00:00:00"/>
    <s v="PCR-LAP2003111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8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6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58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5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5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7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133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1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9101057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1910105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LAP20041019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1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LAP20041022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2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MOR-LAP19101009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MOR-LAP19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1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2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3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3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4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4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5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5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6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6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7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8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8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09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10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0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11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12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IMP20102001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100055237_PCR-IMP20102002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100055237_PCR-IMP20102003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Error en las fechas, la fecha final de la factura de Sisgeco es menor o igual a la fecha inicial de la factura de Sisgeco"/>
    <s v="Todo ok"/>
  </r>
  <r>
    <s v="20100055237_PCR-IMP20102004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100055237_PCR-LAP0533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5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385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38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782"/>
    <s v="20100055237_"/>
    <d v="2020-10-24T00:00:00"/>
    <d v="2020-11-20T00:00:00"/>
    <n v="20100055237"/>
    <x v="7"/>
    <s v="F001-00007291"/>
    <d v="2020-10-24T00:00:00"/>
    <d v="2020-11-20T00:00:00"/>
    <m/>
    <n v="-21"/>
    <n v="60"/>
    <m/>
    <s v="Vacio"/>
    <m/>
    <m/>
    <s v="Vacio"/>
    <n v="60"/>
    <n v="0"/>
    <x v="0"/>
    <s v="Laptop HP 15-B5030LA Core i5 8va Gen./8GB/ 1TB HDD/Pantalla 15.6&quot;/2GB Video"/>
    <s v="001-13843"/>
    <d v="2020-09-26T00:00:00"/>
    <s v="PCR-LAP0782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224"/>
    <s v="20100055237_"/>
    <d v="2020-09-30T00:00:00"/>
    <d v="2020-10-23T00:00:00"/>
    <n v="20100055237"/>
    <x v="7"/>
    <s v="F001-00006967"/>
    <d v="2020-09-30T00:00:00"/>
    <d v="2020-10-23T00:00:00"/>
    <m/>
    <n v="7"/>
    <n v="55"/>
    <m/>
    <s v="Vacio"/>
    <m/>
    <m/>
    <s v="Vacio"/>
    <n v="55"/>
    <n v="55"/>
    <x v="1"/>
    <s v="Laptop Lenovo V330-15IKB Core i5 8va Gen./8GB RAM/1TB HDD/15.6”"/>
    <s v="001-14434"/>
    <d v="2020-10-15T00:00:00"/>
    <s v="PCR-LAP12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Esta factura tiene errores en la fecha. Hay un Salto de fechas de 17 dias."/>
    <s v="Pendiente Recoger"/>
  </r>
  <r>
    <s v="20100055237_PCR-LAP0606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60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837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30-15IKB Ci5 8va Gen/8GB/1TB HDD/15.6&quot;"/>
    <s v="001-13778"/>
    <d v="2020-09-25T00:00:00"/>
    <s v="PCR-LAP083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333372216_PCR-LAP20031052"/>
    <s v="20333372216_"/>
    <d v="2020-10-12T00:00:00"/>
    <d v="2020-11-11T00:00:00"/>
    <n v="20333372216"/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31072"/>
    <s v="20333372216_"/>
    <d v="2020-10-12T00:00:00"/>
    <d v="2020-11-11T00:00:00"/>
    <n v="20333372216"/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7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31105"/>
    <s v="20333372216_"/>
    <d v="2020-10-12T00:00:00"/>
    <d v="2020-11-11T00:00:00"/>
    <n v="20333372216"/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105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26"/>
    <s v="20333372216_PCR-LAP20061029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6"/>
    <s v="PCR-LAP2006102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19"/>
    <s v="20333372216_PCR-LAP20061011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19"/>
    <s v="PCR-LAP2006101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07"/>
    <s v="20333372216_PCR-LAP20061019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07"/>
    <s v="PCR-LAP2006101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39"/>
    <s v="20333372216_PCR-LAP20061031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39"/>
    <s v="PCR-LAP2006103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Error en las fechas, la fecha final de la factura de Sisgeco es menor o igual a la fecha inicial de la factura de Sisgeco"/>
    <s v="Todo ok"/>
  </r>
  <r>
    <s v="20333372216_PCR-LAP20061037"/>
    <s v="20333372216_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Book 15-IML Core i5 10ma Gen./16GB/512 SDD/15.6&quot;"/>
    <s v="001-13847"/>
    <d v="2020-09-28T00:00:00"/>
    <s v="PCR-LAP2006103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22"/>
    <s v="20333372216_PCR-LAP20061002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2"/>
    <s v="PCR-LAP20061002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27"/>
    <s v="20333372216_PCR-LAP20061003"/>
    <d v="2020-10-25T00:00:00"/>
    <d v="2020-11-24T00:00:00"/>
    <n v="20333372216"/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Lenovo Thinkpad  E590 Core i5 8va Gen./16GB RAM/500GB SSD/15.6”"/>
    <s v="001-13853"/>
    <d v="2020-09-24T00:00:00"/>
    <s v="PCR-LAP20041327"/>
    <s v="PCR-LAP20061003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1479"/>
    <s v="20333372216_"/>
    <d v="2020-10-25T00:00:00"/>
    <d v="2020-11-24T00:00:00"/>
    <n v="20333372216"/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79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1484"/>
    <s v="20333372216_"/>
    <d v="2020-10-25T00:00:00"/>
    <d v="2020-11-24T00:00:00"/>
    <n v="20333372216"/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84"/>
    <m/>
    <m/>
    <m/>
    <x v="0"/>
    <m/>
    <m/>
    <n v="44134"/>
    <m/>
    <m/>
    <m/>
    <m/>
    <m/>
    <m/>
    <n v="1"/>
    <s v="SI"/>
    <m/>
    <s v="Windows 10"/>
    <s v="Office 365 Bussines"/>
    <m/>
    <m/>
    <m/>
    <x v="2"/>
    <x v="0"/>
    <s v="Cliente"/>
    <s v="Igual"/>
    <m/>
    <m/>
    <n v="0"/>
    <s v="No se encuentra el producto"/>
    <s v="Todo ok"/>
  </r>
  <r>
    <s v="20523273851_PCR-MAC0019"/>
    <s v="20523273851_"/>
    <d v="2020-10-07T00:00:00"/>
    <d v="2020-11-06T00:00:00"/>
    <n v="20523273851"/>
    <x v="9"/>
    <s v="F001-00007164"/>
    <d v="2020-10-07T00:00:00"/>
    <d v="2020-11-06T00:00:00"/>
    <m/>
    <n v="-7"/>
    <n v="230"/>
    <m/>
    <s v="Vacio"/>
    <m/>
    <m/>
    <s v="Vacio"/>
    <n v="230"/>
    <n v="0"/>
    <x v="0"/>
    <s v="Apple Macbook Pro Retina TouchBar 15.4&quot; Core I7/16GB RAM/256GB SSD/2GB Video"/>
    <s v="001-13314"/>
    <d v="2020-08-06T00:00:00"/>
    <s v="PCR-MAC0019"/>
    <m/>
    <m/>
    <m/>
    <x v="0"/>
    <m/>
    <m/>
    <n v="44134"/>
    <m/>
    <m/>
    <m/>
    <m/>
    <m/>
    <m/>
    <n v="1"/>
    <s v="SI"/>
    <m/>
    <m/>
    <m/>
    <s v="MacOS Catalina"/>
    <m/>
    <m/>
    <x v="5"/>
    <x v="0"/>
    <s v="Cliente"/>
    <s v="Igual"/>
    <m/>
    <m/>
    <n v="0"/>
    <s v="No se encuentra el producto"/>
    <s v="Todo ok"/>
  </r>
  <r>
    <s v="20523273851_PCR-LAP20072004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5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6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4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5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6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3273851_PCR-LAP2007203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3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3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3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4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4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7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7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7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8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8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491975602_PCR-LAP1161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6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295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297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159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5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377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3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251380237_PCR-LAP0366"/>
    <s v="20251380237_"/>
    <d v="2020-10-16T00:00:00"/>
    <d v="2020-11-15T00:00:00"/>
    <n v="20251380237"/>
    <x v="11"/>
    <s v="F001-00007143"/>
    <d v="2020-10-16T00:00:00"/>
    <d v="2020-11-15T00:00:00"/>
    <m/>
    <n v="-16"/>
    <n v="50"/>
    <m/>
    <s v="Vacio"/>
    <m/>
    <m/>
    <s v="Vacio"/>
    <n v="50"/>
    <n v="0"/>
    <x v="0"/>
    <s v="LAPTOP CORE I5/8GB/1TB HDD SIN LICENCIAS"/>
    <s v="001-12352"/>
    <d v="2020-03-16T00:00:00"/>
    <s v="PCR-LAP03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371"/>
    <s v="20251380237_"/>
    <d v="2020-10-16T00:00:00"/>
    <d v="2020-11-15T00:00:00"/>
    <n v="20251380237"/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37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229"/>
    <s v="20251380237_"/>
    <d v="2020-10-16T00:00:00"/>
    <d v="2020-11-15T00:00:00"/>
    <n v="20251380237"/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22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363"/>
    <s v="20251380237_"/>
    <d v="2020-10-30T00:00:00"/>
    <d v="2020-11-29T00:00:00"/>
    <n v="20251380237"/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360"/>
    <s v="20251380237_"/>
    <d v="2020-10-30T00:00:00"/>
    <d v="2020-11-29T00:00:00"/>
    <n v="20251380237"/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51530535_PCR-LAP20051001"/>
    <s v="20451530535_PCR-LAP1451"/>
    <d v="2020-10-28T00:00:00"/>
    <d v="2020-11-27T00:00:00"/>
    <n v="20451530535"/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Inspiron 5593 Ci7 10ma Gen/8GB DDR4/256GB SSD/4GB Video/15.6&quot;"/>
    <s v="001-13558"/>
    <d v="2020-08-27T00:00:00"/>
    <s v="PCR-LAP20051001"/>
    <s v="PCR-LAP145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51530535_PCR-LAP19091021"/>
    <s v="20451530535_PCR-LAP1465"/>
    <d v="2020-10-28T00:00:00"/>
    <d v="2020-11-27T00:00:00"/>
    <n v="20451530535"/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5584 Ci7 8va Gen/8GB/2TB HDD/4GB Video/Pantalla 15.6&quot;"/>
    <s v="001-13558"/>
    <d v="2020-08-27T00:00:00"/>
    <s v="PCR-LAP19091021"/>
    <s v="PCR-LAP1465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S22F350FHL LED 22''"/>
    <s v="001-13558"/>
    <d v="2020-08-27T00:00:00"/>
    <m/>
    <m/>
    <s v="PCR-MTR2001401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LED SF350  22''"/>
    <s v="001-13558"/>
    <d v="2020-08-27T00:00:00"/>
    <m/>
    <m/>
    <s v="PCR-MTR0330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259661553_1904TK050325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5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27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7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29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1904TK050331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8230"/>
    <d v="2018-11-06T00:00:00"/>
    <s v="1904TK050331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2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2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3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1904TK050334"/>
    <s v="20259661553_1904TK050326,1904TK050337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9451 / 11393"/>
    <d v="2019-04-10T00:00:00"/>
    <s v="1904TK050334"/>
    <s v="1904TK050326,1904TK050337"/>
    <m/>
    <m/>
    <x v="0"/>
    <m/>
    <m/>
    <n v="44134"/>
    <m/>
    <m/>
    <s v="PCR-CON1833"/>
    <s v="04/12"/>
    <s v="X MES"/>
    <d v="2020-04-09T00:00:00"/>
    <n v="1"/>
    <s v="SI"/>
    <m/>
    <s v="Windows 10 pro "/>
    <s v="Office 365 Bussines Premium"/>
    <m/>
    <s v="tektronic"/>
    <m/>
    <x v="0"/>
    <x v="0"/>
    <s v="Cliente"/>
    <s v="Igual"/>
    <m/>
    <m/>
    <n v="0"/>
    <s v="No se encuentra el producto"/>
    <s v="Todo ok"/>
  </r>
  <r>
    <s v="20259661553_1904TK050335"/>
    <s v="20259661553_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2GB/1TB/2GB VIDEO"/>
    <s v="001-7089"/>
    <d v="2018-04-17T00:00:00"/>
    <s v="1904TK050335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6"/>
    <s v="20259661553_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 LAPTOP CORE I7/8GB/1TB/2GB VIDEO LICENCIADO"/>
    <s v="001-6865, 001-6861"/>
    <s v="08/03/2018, 12/03/2018"/>
    <s v="1904TK050336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8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PCR-LAP20071009"/>
    <s v="20259661553_1904TK050339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Dell Vostro 3490 Ci5 10ma/8GB/1TB HDD/Pantalla 14&quot;"/>
    <s v="001-7090,001-8717,001-8977"/>
    <d v="2018-04-17T00:00:00"/>
    <s v="PCR-LAP20071009"/>
    <s v="1904TK050339"/>
    <m/>
    <m/>
    <x v="0"/>
    <m/>
    <m/>
    <n v="44134"/>
    <m/>
    <m/>
    <m/>
    <m/>
    <s v="X MES"/>
    <m/>
    <n v="1"/>
    <s v="SI"/>
    <s v="7ma "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1904TK050340"/>
    <s v="20259661553_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6GB/1TBHDD/2GB VIDEO "/>
    <s v="001-7711"/>
    <d v="2018-08-14T00:00:00"/>
    <s v="1904TK050340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PCR-LAP0760"/>
    <s v="20259661553_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60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259661553_PCR-LAP0793"/>
    <s v="20259661553_PCR-LAP0787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 15-BS019LA Core i7 7ma Gen./12GB/1TB HDD /15.6&quot;/ 2GB Video"/>
    <m/>
    <m/>
    <s v="PCR-LAP0793"/>
    <s v="PCR-LAP0787"/>
    <m/>
    <m/>
    <x v="0"/>
    <m/>
    <m/>
    <n v="44134"/>
    <m/>
    <m/>
    <m/>
    <m/>
    <s v="X MES"/>
    <m/>
    <n v="1"/>
    <s v="SI"/>
    <m/>
    <s v="Windows 10 pro "/>
    <s v="Office 2010 H&amp;B"/>
    <m/>
    <m/>
    <m/>
    <x v="0"/>
    <x v="0"/>
    <s v="Cliente"/>
    <s v="Igual"/>
    <s v="Se deja el disco con adaptador para que saque su info."/>
    <m/>
    <n v="0"/>
    <s v="No se encuentra el producto"/>
    <s v="Todo ok"/>
  </r>
  <r>
    <s v="20259661553_PCR-LAP0788"/>
    <s v="20259661553_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8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PCR-LAP0889"/>
    <s v="20259661553_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889"/>
    <m/>
    <m/>
    <m/>
    <x v="0"/>
    <m/>
    <m/>
    <n v="44134"/>
    <m/>
    <m/>
    <m/>
    <m/>
    <s v="X MES"/>
    <m/>
    <n v="1"/>
    <s v="SI"/>
    <m/>
    <s v="Windows 10 pro "/>
    <s v="office 2016 H&amp; B"/>
    <m/>
    <m/>
    <m/>
    <x v="0"/>
    <x v="0"/>
    <s v="Cliente"/>
    <s v="Igual"/>
    <m/>
    <m/>
    <n v="0"/>
    <s v="No se encuentra el producto"/>
    <s v="Todo ok"/>
  </r>
  <r>
    <s v="20259661553_MOR-LAP19101042"/>
    <s v="20259661553_PCR-LAP1055"/>
    <d v="2020-10-01T00:00:00"/>
    <d v="2020-10-31T00:00:00"/>
    <n v="20259661553"/>
    <x v="13"/>
    <s v="F001-00007067"/>
    <d v="2020-10-01T00:00:00"/>
    <d v="2020-10-31T00:00:00"/>
    <m/>
    <n v="-1"/>
    <n v="49.3"/>
    <m/>
    <s v="Vacio"/>
    <m/>
    <m/>
    <s v="Vacio"/>
    <n v="49.3"/>
    <n v="0"/>
    <x v="0"/>
    <s v="Laptop HP 250 G6 Ci5 8va Gen/8GB/1TB HDD/Pantalla 15.6&quot;/2GB Video"/>
    <m/>
    <m/>
    <s v="MOR-LAP19101042"/>
    <s v="PCR-LAP1055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s v="PCR-LAP1055 Presenta abertura en la carcasa de pantalla,ruptura en el soporte de las bisagras izquierda y desprendimientos, además se vizualiza rasguños y abolladuras leves en la esquina izquierda de la carcasa."/>
    <m/>
    <n v="0"/>
    <s v="No se encuentra el producto"/>
    <s v="Todo ok"/>
  </r>
  <r>
    <s v="20259661553_PCR-LAP1233"/>
    <s v="20259661553_PCR-LAP19102037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-14BS026LA CI5 7MA GEN/8GBDDR4/1TB HDD/14''/LICENCIADO"/>
    <s v="0001-012377"/>
    <m/>
    <s v="PCR-LAP1233"/>
    <s v="PCR-LAP1910203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PCR-LAP20041249"/>
    <s v="20259661553_PCR-LAP19102027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00 Ci5 8va/8GB/1TB HDD/14&quot;/Windows 10 pro"/>
    <m/>
    <m/>
    <s v="PCR-LAP20041249"/>
    <s v="PCR-LAP1910202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PCR-LAP19102028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8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29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9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27"/>
    <s v="20259661553_PCR-LAP19102033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90 Ci5 7ma Gen / 8GB DDR4 / 1TB HDD / Pantalla 14&quot;"/>
    <m/>
    <m/>
    <s v="PCR-LAP19102027"/>
    <s v="PCR-LAP19102033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PCR-LAP19102033 pendiente devolución de disco duro y adaptador."/>
    <m/>
    <n v="0"/>
    <s v="No se encuentra el producto"/>
    <s v="Todo ok"/>
  </r>
  <r>
    <s v="20259661553_PCR-LAP19102034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4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35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5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36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37"/>
    <s v="20259661553_PCR-LAP1005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 Dell Latitude 3490 Ci5 7ma Gen / 8GB DDR4 / 1TB HDD / Pantalla 14&quot;"/>
    <m/>
    <m/>
    <s v="PCR-LAP19102037"/>
    <s v="PCR-LAP1005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Equipo PCR-LAP1055 presenta daño."/>
    <m/>
    <n v="0"/>
    <s v="No se encuentra el producto"/>
    <s v="Todo ok"/>
  </r>
  <r>
    <s v="20259661553_PCR-LAP19112077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12077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603289600_MOR-LAP19101001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1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184"/>
    <s v="20603289600_MOR-LAP19101004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184"/>
    <s v="MOR-LAP1910100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07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10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1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17"/>
    <s v="20603289600_"/>
    <d v="2020-10-01T00:00:00"/>
    <d v="2020-10-31T00:00:00"/>
    <n v="20603289600"/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49"/>
    <s v="20603289600_"/>
    <d v="2020-10-01T00:00:00"/>
    <d v="2020-10-31T00:00:00"/>
    <n v="20603289600"/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4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01013"/>
    <s v="20603289600_PCR-LAP19101014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3"/>
    <s v="PCR-LAP1910101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01016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11016"/>
    <s v="20603289600_"/>
    <d v="2020-10-08T00:00:00"/>
    <d v="2020-11-07T00:00:00"/>
    <n v="20603289600"/>
    <x v="14"/>
    <s v="F001-00007069"/>
    <d v="2020-10-08T00:00:00"/>
    <d v="2020-11-07T00:00:00"/>
    <m/>
    <n v="-8"/>
    <n v="75"/>
    <m/>
    <s v="Vacio"/>
    <m/>
    <m/>
    <s v="Vacio"/>
    <n v="75"/>
    <n v="0"/>
    <x v="0"/>
    <s v="Laptop HP 250 G7 Core i5 8va Gen./8GB RAM/1TB HDD/Pantalla 15.6”"/>
    <s v="001-14348"/>
    <d v="2020-10-08T00:00:00"/>
    <s v="PCR-LAP1911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01023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23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20021017"/>
    <s v="20603289600_"/>
    <d v="2020-10-01T00:00:00"/>
    <d v="2020-10-31T00:00:00"/>
    <n v="20603289600"/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1TB/ CON LICENCIAS"/>
    <s v="0001-012629"/>
    <d v="2020-05-12T00:00:00"/>
    <s v="PCR-LAP20021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603289600_PCR-LAP19111030"/>
    <s v="20603289600_"/>
    <d v="2020-11-03T00:00:00"/>
    <d v="2020-12-02T00:00:00"/>
    <n v="20603289600"/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19111030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n v="0"/>
    <m/>
    <s v="Todo ok"/>
  </r>
  <r>
    <s v="20603289600_PCR-LAP20041017"/>
    <s v="20603289600_"/>
    <d v="2020-11-03T00:00:00"/>
    <d v="2020-12-02T00:00:00"/>
    <n v="20603289600"/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17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n v="0"/>
    <m/>
    <s v="Todo ok"/>
  </r>
  <r>
    <s v="20603289600_PCR-LAP20041021"/>
    <s v="20603289600_"/>
    <d v="2020-11-03T00:00:00"/>
    <d v="2020-12-02T00:00:00"/>
    <n v="20603289600"/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21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n v="0"/>
    <m/>
    <s v="Todo ok"/>
  </r>
  <r>
    <s v="20603289600_PCR-LAP1135"/>
    <s v="20603289600_"/>
    <d v="2020-10-01T00:00:00"/>
    <d v="2020-10-31T00:00:00"/>
    <n v="20603289600"/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"/>
    <d v="2020-05-12T00:00:00"/>
    <s v="PCR-LAP1135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603289600_PCR-LAP1314"/>
    <s v="20603289600_PCR-LAP1171"/>
    <d v="2020-10-01T00:00:00"/>
    <d v="2020-10-31T00:00:00"/>
    <n v="20603289600"/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, 001-012914"/>
    <d v="2020-05-12T00:00:00"/>
    <s v="PCR-LAP1314"/>
    <s v="PCR-LAP1171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603289600_PCR-LAP19111039"/>
    <s v="20603289600_PCR-LAP19091042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11039"/>
    <s v="PCR-LAP19091042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5798145_PCR-LAP19101005"/>
    <s v="20605798145_"/>
    <d v="2020-10-15T00:00:00"/>
    <d v="2020-11-14T00:00:00"/>
    <n v="20605798145"/>
    <x v="15"/>
    <s v="F001-00007170"/>
    <d v="2020-10-15T00:00:00"/>
    <d v="2020-11-14T00:00:00"/>
    <m/>
    <n v="-15"/>
    <n v="65"/>
    <m/>
    <s v="Vacio"/>
    <m/>
    <m/>
    <s v="Vacio"/>
    <n v="65"/>
    <n v="0"/>
    <x v="0"/>
    <s v="Laptop HP 15-DA0015LA Core i7 8va Gen/8GB RAM/1TB HDD/15.6”/4GB Video"/>
    <s v="001-14405"/>
    <d v="2020-10-14T00:00:00"/>
    <s v="PCR-LAP1910100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5798145_PCR-LAP1289"/>
    <s v="20605798145_"/>
    <d v="2020-10-01T00:00:00"/>
    <d v="2020-10-31T00:00:00"/>
    <n v="20605798145"/>
    <x v="15"/>
    <s v="F001-00007145"/>
    <d v="2020-10-01T00:00:00"/>
    <d v="2020-10-31T00:00:00"/>
    <m/>
    <n v="-1"/>
    <n v="65"/>
    <m/>
    <s v="Vacio"/>
    <m/>
    <m/>
    <s v="Vacio"/>
    <n v="65"/>
    <n v="0"/>
    <x v="0"/>
    <s v="LAPTOP HP 450G5 CI7/ GEN.8/8GB DDR4/2GB VIDEO/ 15.6''"/>
    <s v="001-13495"/>
    <d v="2020-08-31T00:00:00"/>
    <s v="PCR-LAP1289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548362017_PCR-LAP1238"/>
    <s v="20548362017_PCR-LAP 0302"/>
    <d v="2020-10-17T00:00:00"/>
    <d v="2020-11-16T00:00:00"/>
    <n v="20548362017"/>
    <x v="16"/>
    <s v="F001-00007190"/>
    <d v="2020-10-17T00:00:00"/>
    <d v="2020-11-16T00:00:00"/>
    <m/>
    <n v="-17"/>
    <m/>
    <m/>
    <s v="Vacio"/>
    <n v="280"/>
    <m/>
    <s v="Vacio"/>
    <n v="80"/>
    <n v="0"/>
    <x v="0"/>
    <s v="LAPTOP CORE I5/8GB/500 GB + MONITOR LG 20.5&quot;"/>
    <s v="001-4679"/>
    <d v="2016-09-30T00:00:00"/>
    <s v="PCR-LAP1238"/>
    <s v="PCR-LAP 0302"/>
    <s v="PCR-MTR0197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362017_PCR-CPU20015005"/>
    <s v="20548362017_PCR-CPU 0227"/>
    <d v="2020-10-17T00:00:00"/>
    <d v="2020-11-16T00:00:00"/>
    <n v="20548362017"/>
    <x v="16"/>
    <s v="F001-00007190"/>
    <d v="2020-10-17T00:00:00"/>
    <d v="2020-11-16T00:00:00"/>
    <m/>
    <n v="-17"/>
    <m/>
    <m/>
    <s v="Vacio"/>
    <n v="218.5"/>
    <m/>
    <s v="Vacio"/>
    <n v="62.428571428571431"/>
    <n v="0"/>
    <x v="0"/>
    <s v="CPU CORE I5/8GB/1 TB HDD HDD/ADAPTADOR WIFI/CON LICENCIAS"/>
    <s v="001-1333,001-11806"/>
    <d v="2012-07-17T00:00:00"/>
    <s v="PCR-CPU20015005"/>
    <s v="PCR-CPU 0227"/>
    <s v="PCR-MTR20014010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362017_PCR-LAP1520"/>
    <s v="20548362017_"/>
    <d v="2020-10-16T00:00:00"/>
    <d v="2020-11-15T00:00:00"/>
    <n v="20548362017"/>
    <x v="16"/>
    <s v="F001-00007190"/>
    <d v="2020-10-16T00:00:00"/>
    <d v="2020-11-15T00:00:00"/>
    <m/>
    <n v="-16"/>
    <m/>
    <m/>
    <s v="Vacio"/>
    <n v="646"/>
    <m/>
    <s v="Vacio"/>
    <n v="184.57142857142858"/>
    <n v="0"/>
    <x v="0"/>
    <s v="LAPTOP COREI7/16GB/1TB HDD /128GB SSD M.2/6GB VIDEO sin LICENCIA "/>
    <s v="001-10315,001-12275"/>
    <d v="2019-07-30T00:00:00"/>
    <s v="PCR-LAP152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362017_PCR-LAP20082001"/>
    <s v="20548362017_PCR-LAP1330"/>
    <d v="2020-10-19T00:00:00"/>
    <d v="2020-11-18T00:00:00"/>
    <n v="20548362017"/>
    <x v="16"/>
    <s v="F001-00007190"/>
    <d v="2020-10-19T00:00:00"/>
    <d v="2020-11-18T00:00:00"/>
    <m/>
    <n v="-19"/>
    <m/>
    <m/>
    <s v="Vacio"/>
    <n v="378"/>
    <m/>
    <s v="Vacio"/>
    <n v="108"/>
    <n v="0"/>
    <x v="0"/>
    <s v="Laptop Dell Precision 3541 Ci7 9na Gen/16GB SSD/512GB SSD/Pantalla 15.6&quot;/4GB Video Nvidia Quadro P620"/>
    <s v="001-11456"/>
    <d v="2019-11-29T00:00:00"/>
    <s v="PCR-LAP20082001"/>
    <s v="PCR-LAP1330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11052654_MOR-LAP19101020"/>
    <s v="20511052654_"/>
    <d v="2020-10-08T00:00:00"/>
    <d v="2020-11-07T00:00:00"/>
    <n v="20511052654"/>
    <x v="17"/>
    <s v="F001-00007065"/>
    <d v="2020-10-08T00:00:00"/>
    <d v="2020-11-07T00:00:00"/>
    <m/>
    <n v="-8"/>
    <n v="73"/>
    <m/>
    <s v="Vacio"/>
    <m/>
    <m/>
    <s v="Vacio"/>
    <n v="73"/>
    <n v="0"/>
    <x v="0"/>
    <s v="Laptop HP 250 G7 Core i5 8va Gen./8GB RAM/1TB HDD/Pantalla 15.6”"/>
    <s v="001-14349"/>
    <d v="2020-10-08T00:00:00"/>
    <s v="MOR-LAP19101020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05601808_PCR-LAP0981"/>
    <s v="20505601808_PCR-LAP0789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6GB SSD M.2/2GB VIDEO CON LICENCIA "/>
    <s v="001-10008,10009"/>
    <d v="2019-06-20T00:00:00"/>
    <s v="PCR-LAP0981"/>
    <s v="PCR-LAP0789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098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0984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091064"/>
    <s v="20505601808_PCR-LAP0985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15-DA0015LA Ci7 8va/16GB DDR4/1TB HDD/2GB Video/15.6&quot;"/>
    <m/>
    <m/>
    <s v="PCR-LAP19091064"/>
    <s v="PCR-LAP0985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0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0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1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12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60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6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1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1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2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86"/>
    <s v="20505601808_PCR-LAP1345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Pantalla 15.6”/2GB Video"/>
    <m/>
    <m/>
    <s v="PCR-LAP1386"/>
    <s v="PCR-LAP1345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6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6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5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54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6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65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40GB SSD M.2/2GB VIDEO CON LICENCIA "/>
    <s v="001-10055,10057"/>
    <d v="2019-06-27T00:00:00"/>
    <s v="PCR-LAP1365"/>
    <m/>
    <m/>
    <m/>
    <x v="0"/>
    <m/>
    <m/>
    <n v="44134"/>
    <m/>
    <m/>
    <m/>
    <n v="0"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67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0893"/>
    <s v="20505601808_PCR-LAP1378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15.6”/2GB Video"/>
    <s v="001-9084,001-9087"/>
    <d v="2019-02-25T00:00:00"/>
    <s v="PCR-LAP0893"/>
    <s v="PCR-LAP1378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3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69"/>
    <s v="20505601808_PCR-LAP1533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G5 Ci7 Gen.8/16GB DDR4/250GB SSD/1TB HDD/15.6&quot;/2GB video"/>
    <m/>
    <m/>
    <s v="PCR-LAP1269"/>
    <s v="PCR-LAP1533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37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39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40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0564, 10563"/>
    <d v="2019-09-02T00:00:00"/>
    <s v="PCR-LAP15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091066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19091068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8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19091071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1211"/>
    <d v="2019-11-06T00:00:00"/>
    <s v="PCR-LAP1909107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091076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19091078"/>
    <s v="20505601808_PCR-LAP1339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8"/>
    <s v="PCR-LAP1339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10108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101082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20014010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0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1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2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2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3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4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3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s v="LAPTOP COREI7/16GB/1TB HDD /250GB SSD M.2/4GB VIDEO CON LICENCIA "/>
    <s v="001-12127"/>
    <d v="2020-02-19T00:00:00"/>
    <s v="PCR-LAP2002500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4"/>
    <s v="20505601808_"/>
    <d v="2020-10-21T00:00:00"/>
    <d v="2020-11-20T00:00:00"/>
    <n v="20505601808"/>
    <x v="18"/>
    <s v="F001-00007253"/>
    <d v="2020-10-21T00:00:00"/>
    <d v="2020-11-20T00:00:00"/>
    <m/>
    <n v="-21"/>
    <n v="98.5"/>
    <m/>
    <s v="Vacio"/>
    <m/>
    <m/>
    <s v="Vacio"/>
    <n v="98.5"/>
    <n v="0"/>
    <x v="0"/>
    <s v="LAPTOP COREI7/16GB/1TB HDD /250GB SSD M.2/4GB VIDEO CON LICENCIA "/>
    <s v="001-12138"/>
    <d v="2020-02-21T00:00:00"/>
    <s v="PCR-LAP2002500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5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5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6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7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7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MAC0041"/>
    <s v="20505601808_"/>
    <d v="2020-10-24T00:00:00"/>
    <d v="2020-11-23T00:00:00"/>
    <n v="20505601808"/>
    <x v="18"/>
    <s v="F001-00007253"/>
    <d v="2020-10-24T00:00:00"/>
    <d v="2020-11-23T00:00:00"/>
    <m/>
    <n v="-24"/>
    <n v="182.5"/>
    <m/>
    <s v="Vacio"/>
    <m/>
    <m/>
    <s v="Vacio"/>
    <n v="182.5"/>
    <n v="0"/>
    <x v="0"/>
    <s v="IMAC CORE I5/8GB/1TBHDD/2GB VIDEO INCLUYE MAGIC MOUSE ,MAGIC KEYBOARD,CABLE LIGHTNING A USB, CABLE CORRIENTE WHITE"/>
    <s v="001-9086"/>
    <d v="2019-02-25T00:00:00"/>
    <s v="PCR-MAC0041"/>
    <m/>
    <m/>
    <m/>
    <x v="0"/>
    <m/>
    <m/>
    <n v="44134"/>
    <m/>
    <m/>
    <s v="PCR-CON1830"/>
    <s v="06/12"/>
    <s v="1 AÑO"/>
    <d v="2020-02-24T00:00:00"/>
    <n v="1"/>
    <s v="SI"/>
    <m/>
    <s v="Sin licencia "/>
    <m/>
    <s v="Mac os Mojave "/>
    <m/>
    <m/>
    <x v="1"/>
    <x v="0"/>
    <s v="Cliente"/>
    <s v="Igual"/>
    <m/>
    <m/>
    <n v="0"/>
    <s v="No se encuentra el producto"/>
    <s v="Todo ok"/>
  </r>
  <r>
    <s v="20602795617_PCR-LAP20031189"/>
    <s v="20602795617_"/>
    <d v="2020-10-15T00:00:00"/>
    <d v="2020-11-14T00:00:00"/>
    <n v="20602795617"/>
    <x v="19"/>
    <s v="F001-00006939"/>
    <d v="2020-10-15T00:00:00"/>
    <d v="2020-11-14T00:00:00"/>
    <m/>
    <n v="-15"/>
    <n v="60"/>
    <m/>
    <s v="Vacio"/>
    <m/>
    <m/>
    <s v="Vacio"/>
    <n v="60"/>
    <n v="0"/>
    <x v="0"/>
    <s v="Laptop Dell latitude 3500 Ci5 Gen.8/ 8GB DDR4/ 1TB HDD/ 15.6&quot;"/>
    <s v="001-13176"/>
    <d v="2020-07-27T00:00:00"/>
    <s v="PCR-LAP20031189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2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n v="0"/>
    <s v="No se encuentra el producto"/>
    <s v="Todo ok"/>
  </r>
  <r>
    <s v="20602795617_PCR-LAP20071012"/>
    <s v="20602795617_PCR-LAP20041283"/>
    <d v="2020-10-15T00:00:00"/>
    <d v="2020-11-14T00:00:00"/>
    <n v="20602795617"/>
    <x v="19"/>
    <s v="F001-00006843"/>
    <d v="2020-10-15T00:00:00"/>
    <d v="2020-11-14T00:00:00"/>
    <m/>
    <n v="-15"/>
    <n v="60"/>
    <m/>
    <s v="Vacio"/>
    <m/>
    <m/>
    <s v="Vacio"/>
    <n v="60"/>
    <n v="0"/>
    <x v="0"/>
    <s v="Laptop Dell Vostro 3490 Ci5 10ma/12GB/256GB SSD/1TB HDD/Pantalla 14&quot;"/>
    <s v="0001-012636"/>
    <d v="2020-05-15T00:00:00"/>
    <s v="PCR-LAP20071012"/>
    <s v="PCR-LAP20041283"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547907249_MOR-LAP19101039"/>
    <s v="20547907249_PCR-LAP0359"/>
    <d v="2020-10-01T00:00:00"/>
    <d v="2020-10-31T00:00:00"/>
    <n v="20547907249"/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500GB HDD/CABLE DE SEGURIDAD Y PATCH CORDSIN LICENCIAS "/>
    <s v="001-9108"/>
    <d v="2019-02-26T00:00:00"/>
    <s v="MOR-LAP19101039"/>
    <s v="PCR-LAP0359"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n v="0"/>
    <s v="No se encuentra el producto"/>
    <s v="Todo ok"/>
  </r>
  <r>
    <s v="20547907249_PCR-LAP0283"/>
    <s v="20547907249_"/>
    <d v="2020-10-04T00:00:00"/>
    <d v="2020-11-03T00:00:00"/>
    <n v="20547907249"/>
    <x v="21"/>
    <s v="F001-00006996"/>
    <d v="2020-10-04T00:00:00"/>
    <d v="2020-11-03T00:00:00"/>
    <m/>
    <n v="-4"/>
    <n v="75"/>
    <m/>
    <s v="Vacio"/>
    <m/>
    <m/>
    <s v="Vacio"/>
    <n v="75"/>
    <n v="0"/>
    <x v="0"/>
    <s v="Laptop Lenovo B40-80 Ci5 5ta gen / 12GB DDR3L / 500GB HDD / Pantalla 14&quot;"/>
    <s v="001-12927"/>
    <d v="2020-06-03T00:00:00"/>
    <s v="PCR-LAP0283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n v="0"/>
    <s v="No se encuentra el producto"/>
    <s v="Todo ok"/>
  </r>
  <r>
    <s v="20547907249_PCR-LAP0589"/>
    <s v="20547907249_"/>
    <d v="2020-11-03T00:00:00"/>
    <d v="2020-12-02T00:00:00"/>
    <n v="20547907249"/>
    <x v="21"/>
    <s v="F001-00007340"/>
    <d v="2020-11-03T00:00:00"/>
    <d v="2020-12-02T00:00:00"/>
    <m/>
    <n v="-33"/>
    <n v="63"/>
    <m/>
    <s v="Vacio"/>
    <m/>
    <m/>
    <s v="Vacio"/>
    <n v="63"/>
    <n v="0"/>
    <x v="0"/>
    <m/>
    <m/>
    <m/>
    <s v="PCR-LAP0589"/>
    <m/>
    <m/>
    <m/>
    <x v="0"/>
    <m/>
    <m/>
    <n v="44134"/>
    <m/>
    <m/>
    <m/>
    <m/>
    <m/>
    <m/>
    <n v="1"/>
    <s v="SI"/>
    <m/>
    <m/>
    <m/>
    <m/>
    <m/>
    <m/>
    <x v="0"/>
    <x v="1"/>
    <m/>
    <s v="Vacio"/>
    <m/>
    <m/>
    <n v="0"/>
    <m/>
    <s v="Todo ok"/>
  </r>
  <r>
    <s v="20547907249_PCR-LAP0640"/>
    <s v="20547907249_"/>
    <d v="2020-10-01T00:00:00"/>
    <d v="2020-10-31T00:00:00"/>
    <n v="20547907249"/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1TB + CABLE DE SEGURIDAD"/>
    <s v="001-6357"/>
    <d v="2017-11-15T00:00:00"/>
    <s v="PCR-LAP0640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0653"/>
    <s v="20547907249_"/>
    <d v="2020-10-01T00:00:00"/>
    <d v="2020-10-31T00:00:00"/>
    <n v="20547907249"/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HDD/ INCLUYE CABLE DE SEGURIDAD, PATCH CORD SIN LICENCIAS"/>
    <s v="001-9351"/>
    <d v="2019-03-29T00:00:00"/>
    <s v="PCR-LAP0653"/>
    <m/>
    <m/>
    <m/>
    <x v="0"/>
    <m/>
    <m/>
    <n v="44134"/>
    <m/>
    <m/>
    <m/>
    <m/>
    <s v="X 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0665"/>
    <s v="20547907249_"/>
    <d v="2020-10-31T00:00:00"/>
    <d v="2020-11-30T00:00:00"/>
    <n v="20547907249"/>
    <x v="21"/>
    <s v="F001-00007314"/>
    <d v="2020-10-31T00:00:00"/>
    <d v="2020-11-30T00:00:00"/>
    <m/>
    <n v="-31"/>
    <m/>
    <n v="3"/>
    <s v="Diferente"/>
    <m/>
    <m/>
    <s v="Vacio"/>
    <n v="0"/>
    <n v="0"/>
    <x v="0"/>
    <s v="Laptop HP 240 G6 Core i5 7ma Gen/12GB RAM/1TB HDD/Pantalla 14&quot;"/>
    <s v="001-14561"/>
    <d v="2020-10-30T00:00:00"/>
    <s v="PCR-LAP0665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47907249_PCR-LAP0813"/>
    <s v="20547907249_PCR-LAP0226"/>
    <d v="2020-10-01T00:00:00"/>
    <d v="2020-10-31T00:00:00"/>
    <n v="20547907249"/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382, 001-5716, 001-6085"/>
    <d v="2017-04-21T00:00:00"/>
    <s v="PCR-LAP0813"/>
    <s v="PCR-LAP0226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0855"/>
    <s v="20547907249_PCR-LAP0324"/>
    <d v="2020-10-01T00:00:00"/>
    <d v="2020-10-31T00:00:00"/>
    <n v="20547907249"/>
    <x v="21"/>
    <s v="F001-00006996"/>
    <d v="2020-10-01T00:00:00"/>
    <d v="2020-10-31T00:00:00"/>
    <m/>
    <n v="-1"/>
    <n v="53"/>
    <m/>
    <s v="Vacio"/>
    <m/>
    <m/>
    <s v="Vacio"/>
    <n v="53"/>
    <n v="0"/>
    <x v="0"/>
    <s v="LAPTOP CORE I5/8GB/1TB + CABLE DE SEGURIDAD"/>
    <s v="001-7247"/>
    <d v="2018-05-14T00:00:00"/>
    <s v="PCR-LAP0855"/>
    <s v="PCR-LAP0324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0877"/>
    <s v="20547907249_PCR-LAP 0470"/>
    <d v="2020-10-01T00:00:00"/>
    <d v="2020-10-31T00:00:00"/>
    <n v="20547907249"/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500GB + CABLE DE SEGURIDAD"/>
    <s v="001-5536"/>
    <d v="2017-05-31T00:00:00"/>
    <s v="PCR-LAP0877"/>
    <s v="PCR-LAP 0470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0902"/>
    <s v="20547907249_PCR-LAP0518"/>
    <d v="2020-10-01T00:00:00"/>
    <d v="2020-10-31T00:00:00"/>
    <n v="20547907249"/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942, 001-6037"/>
    <d v="2017-08-29T00:00:00"/>
    <s v="PCR-LAP0902"/>
    <s v="PCR-LAP0518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1009"/>
    <s v="20547907249_"/>
    <d v="2020-10-01T00:00:00"/>
    <d v="2020-10-31T00:00:00"/>
    <n v="20547907249"/>
    <x v="21"/>
    <s v="F001-00006996"/>
    <d v="2020-10-01T00:00:00"/>
    <d v="2020-10-31T00:00:00"/>
    <m/>
    <n v="-1"/>
    <n v="50"/>
    <m/>
    <s v="Vacio"/>
    <m/>
    <m/>
    <s v="Vacio"/>
    <n v="50"/>
    <n v="0"/>
    <x v="0"/>
    <s v="LAPTOP CORE I5/12GB/1 TB HDD + CABLE DE SEGURIDAD+PATCH CORD"/>
    <m/>
    <d v="2019-12-05T00:00:00"/>
    <s v="PCR-LAP100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1081"/>
    <s v="20547907249_"/>
    <d v="2020-10-01T00:00:00"/>
    <d v="2020-10-31T00:00:00"/>
    <n v="20547907249"/>
    <x v="21"/>
    <s v="F001-00006996"/>
    <d v="2020-10-01T00:00:00"/>
    <d v="2020-10-31T00:00:00"/>
    <m/>
    <n v="-1"/>
    <n v="60"/>
    <m/>
    <s v="Vacio"/>
    <m/>
    <m/>
    <s v="Vacio"/>
    <n v="60"/>
    <n v="0"/>
    <x v="0"/>
    <s v="Laptop HP 250 G6 Ci5 7ma Gen/12GB DDR4/1TB HDD/Pantall 15.6&quot;"/>
    <s v="001-12880"/>
    <d v="2020-05-30T00:00:00"/>
    <s v="PCR-LAP1081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1250"/>
    <s v="20547907249_"/>
    <d v="2020-10-01T00:00:00"/>
    <d v="2020-10-31T00:00:00"/>
    <n v="20547907249"/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1TB + CABLE DE SEGURIDAD+PATCH CORD"/>
    <s v="001-9138"/>
    <d v="2019-03-04T00:00:00"/>
    <s v="PCR-LAP125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1506"/>
    <s v="20547907249_"/>
    <d v="2020-10-15T00:00:00"/>
    <d v="2020-11-14T00:00:00"/>
    <n v="20547907249"/>
    <x v="21"/>
    <s v="F001-00007144"/>
    <d v="2020-10-15T00:00:00"/>
    <d v="2020-11-14T00:00:00"/>
    <m/>
    <n v="-15"/>
    <n v="55"/>
    <m/>
    <s v="Vacio"/>
    <m/>
    <m/>
    <s v="Vacio"/>
    <n v="55"/>
    <n v="0"/>
    <x v="0"/>
    <s v="Laptop HP 250 G7 Core i5 8va Gen./12GB RAM/1TB HDD/2GB Video/15.6”"/>
    <s v="001-14322"/>
    <d v="2020-10-14T00:00:00"/>
    <s v="PCR-LAP150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19101010"/>
    <s v="20547907249_"/>
    <d v="2020-10-03T00:00:00"/>
    <d v="2020-11-02T00:00:00"/>
    <n v="20547907249"/>
    <x v="21"/>
    <s v="F001-00007002"/>
    <d v="2020-10-03T00:00:00"/>
    <d v="2020-11-02T00:00:00"/>
    <m/>
    <n v="-3"/>
    <n v="60"/>
    <m/>
    <s v="Vacio"/>
    <m/>
    <m/>
    <s v="Vacio"/>
    <n v="60"/>
    <n v="0"/>
    <x v="0"/>
    <s v="Laptop HP 250 G7 Core i5 8va Gen./8GB RAM/1TB HDD/Pantalla 15.6”"/>
    <s v="001-13872"/>
    <d v="2020-10-02T00:00:00"/>
    <s v="PCR-LAP19101010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19101067"/>
    <s v="20547907249_PCR-LAP1239"/>
    <d v="2020-10-01T00:00:00"/>
    <d v="2020-10-31T00:00:00"/>
    <n v="20547907249"/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+ CABLE DE SEGURIDAD+PATCH CORD"/>
    <s v="001-9137"/>
    <d v="2019-03-04T00:00:00"/>
    <s v="PCR-LAP19101067"/>
    <s v="PCR-LAP1239"/>
    <m/>
    <m/>
    <x v="0"/>
    <m/>
    <m/>
    <n v="44134"/>
    <m/>
    <m/>
    <m/>
    <m/>
    <s v="X MES "/>
    <m/>
    <n v="1"/>
    <s v="SI"/>
    <m/>
    <s v="Sin licencias"/>
    <s v="Office 365 Bussines"/>
    <m/>
    <m/>
    <m/>
    <x v="0"/>
    <x v="0"/>
    <s v="Cliente"/>
    <s v="Igual"/>
    <m/>
    <m/>
    <n v="0"/>
    <s v="No se encuentra el producto"/>
    <s v="Todo ok"/>
  </r>
  <r>
    <s v="20104505784_PCR-LAP1188"/>
    <s v="20104505784_ PCR-LAP1319"/>
    <d v="2020-10-03T00:00:00"/>
    <d v="2020-11-02T00:00:00"/>
    <n v="20104505784"/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CORE I5/8GB/2TB HDD "/>
    <s v="001-8639"/>
    <d v="2019-01-02T00:00:00"/>
    <s v="PCR-LAP1188"/>
    <s v=" PCR-LAP1319"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101014"/>
    <s v="20104505784_"/>
    <d v="2020-10-21T00:00:00"/>
    <d v="2020-11-20T00:00:00"/>
    <n v="20104505784"/>
    <x v="22"/>
    <s v="F001-00007251"/>
    <d v="2020-10-21T00:00:00"/>
    <d v="2020-11-20T00:00:00"/>
    <m/>
    <n v="-21"/>
    <n v="50"/>
    <m/>
    <s v="Vacio"/>
    <m/>
    <m/>
    <s v="Vacio"/>
    <n v="50"/>
    <n v="0"/>
    <x v="0"/>
    <s v="Laptop HP 250 G7 Ci5 8va Gen / 8GB DDR4 / 1TB HDD / Pantalla 15.6&quot;"/>
    <s v="001-13461"/>
    <d v="2020-08-21T00:00:00"/>
    <s v="PCR-LAP1910101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101019"/>
    <s v="20104505784_"/>
    <d v="2020-10-29T00:00:00"/>
    <d v="2020-11-28T00:00:00"/>
    <n v="20104505784"/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10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091010"/>
    <s v="20104505784_"/>
    <d v="2020-10-29T00:00:00"/>
    <d v="2020-11-28T00:00:00"/>
    <n v="20104505784"/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091040"/>
    <s v="20104505784_"/>
    <d v="2020-10-29T00:00:00"/>
    <d v="2020-11-28T00:00:00"/>
    <n v="20104505784"/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091003"/>
    <s v="20104505784_"/>
    <d v="2020-10-05T00:00:00"/>
    <d v="2020-11-04T00:00:00"/>
    <n v="20104505784"/>
    <x v="22"/>
    <s v="F001-00007058"/>
    <d v="2020-10-05T00:00:00"/>
    <d v="2020-11-04T00:00:00"/>
    <m/>
    <n v="-5"/>
    <n v="77"/>
    <m/>
    <s v="Vacio"/>
    <m/>
    <m/>
    <s v="Vacio"/>
    <n v="77"/>
    <n v="0"/>
    <x v="0"/>
    <s v="Laptop Lenovo V330-15IKB Ci7 8va gen / 8GB DDR4 / 1TB HDD / 2GB Video"/>
    <s v="001-13644"/>
    <d v="2020-09-04T00:00:00"/>
    <s v="PCR-LAP1909100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64020"/>
    <s v="20104505784_"/>
    <d v="2020-10-04T00:00:00"/>
    <d v="2020-11-03T00:00:00"/>
    <n v="20104505784"/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64044"/>
    <s v="20104505784_"/>
    <d v="2020-10-04T00:00:00"/>
    <d v="2020-11-03T00:00:00"/>
    <n v="20104505784"/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64021"/>
    <s v="20104505784_PCR-LAP20064009"/>
    <d v="2020-10-04T00:00:00"/>
    <d v="2020-11-03T00:00:00"/>
    <n v="20104505784"/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,14373"/>
    <d v="2020-10-14T00:00:00"/>
    <s v="PCR-LAP20064021"/>
    <s v="PCR-LAP20064009"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81001"/>
    <s v="20104505784_"/>
    <d v="2020-10-19T00:00:00"/>
    <d v="2020-11-18T00:00:00"/>
    <n v="20104505784"/>
    <x v="22"/>
    <s v="F001-00007207"/>
    <d v="2020-10-19T00:00:00"/>
    <d v="2020-11-18T00:00:00"/>
    <m/>
    <n v="-19"/>
    <n v="85"/>
    <m/>
    <s v="Vacio"/>
    <m/>
    <m/>
    <s v="Vacio"/>
    <n v="85"/>
    <n v="0"/>
    <x v="0"/>
    <s v="Laptop Lenovo ThinkPad L490 Ci7 8va Gen/8GB/1TB HDD/2GB Video/14&quot;"/>
    <s v="001-13791"/>
    <d v="2020-09-18T00:00:00"/>
    <s v="PCR-LAP20081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134"/>
    <s v="20104505784_"/>
    <d v="2020-10-03T00:00:00"/>
    <d v="2020-11-02T00:00:00"/>
    <n v="20104505784"/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Lenovo Ideapad 320-15IKB CI5 8VA.GEN/8GB DDR4/ 2TB HDD/15.6&quot;"/>
    <m/>
    <d v="2019-01-03T00:00:00"/>
    <s v="PCR-LAP1134"/>
    <m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13188626_MOR-LAP19101029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0GB M.2/LICENCIADO"/>
    <s v="001-11284"/>
    <d v="2019-11-13T00:00:00"/>
    <s v="MOR-LAP19101029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366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32GB/1TB HDD/250GB M.2/LICENCIADO"/>
    <s v="001-11702"/>
    <d v="2020-01-02T00:00:00"/>
    <s v="PCR-LAP136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4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4"/>
    <d v="2019-05-25T00:00:00"/>
    <s v="PCR-LAP145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5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5"/>
    <d v="2019-05-26T00:00:00"/>
    <s v="PCR-LAP1455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8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2"/>
    <d v="2019-05-23T00:00:00"/>
    <s v="PCR-LAP1458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9"/>
    <s v="20513188626_PCR-LAP0941"/>
    <d v="2020-10-01T00:00:00"/>
    <d v="2020-10-31T00:00:00"/>
    <n v="20513188626"/>
    <x v="23"/>
    <s v="F001-00006998"/>
    <d v="2020-10-01T00:00:00"/>
    <d v="2020-10-31T00:00:00"/>
    <s v="2019-00289"/>
    <n v="-1"/>
    <n v="73"/>
    <m/>
    <s v="Vacio"/>
    <m/>
    <m/>
    <s v="Vacio"/>
    <n v="73"/>
    <n v="0"/>
    <x v="0"/>
    <s v="LAPTOP CORE I7/16GB/1TB HDD/256GB M.2/LICENCIADO"/>
    <s v="001-9906"/>
    <d v="2019-06-14T00:00:00"/>
    <s v="PCR-LAP1459"/>
    <s v="PCR-LAP0941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3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6"/>
    <d v="2019-05-27T00:00:00"/>
    <s v="PCR-LAP1463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4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7"/>
    <d v="2019-05-28T00:00:00"/>
    <s v="PCR-LAP146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8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906"/>
    <m/>
    <s v="PCR-LAP1468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9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3"/>
    <d v="2019-05-24T00:00:00"/>
    <s v="PCR-LAP1469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74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8"/>
    <d v="2019-05-29T00:00:00"/>
    <s v="PCR-LAP147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529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20GB/1TB HDD/256GB M.2/LICENCIADO"/>
    <s v="001-10618"/>
    <d v="2019-09-05T00:00:00"/>
    <s v="PCR-LAP152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8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n v="0"/>
    <s v="No se encuentra el producto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6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n v="0"/>
    <s v="No se encuentra el producto"/>
    <s v="Todo ok"/>
  </r>
  <r>
    <s v="20425567935_PCR-LAP1538"/>
    <s v="20425567935_"/>
    <d v="2020-02-13T00:00:00"/>
    <d v="2020-03-12T00:00:00"/>
    <n v="20425567935"/>
    <x v="24"/>
    <s v="F001-00006629"/>
    <d v="2020-02-13T00:00:00"/>
    <d v="2020-03-12T00:00:00"/>
    <s v="JOLLA ASIA-0240"/>
    <n v="232"/>
    <m/>
    <m/>
    <s v="Vacio"/>
    <n v="289"/>
    <m/>
    <s v="Vacio"/>
    <n v="82.571428571428569"/>
    <b v="0"/>
    <x v="2"/>
    <s v="LAPTOP CORE I7 /12GB/1TB HDD SIN LICENCIAS"/>
    <s v="001-11641"/>
    <d v="2019-12-13T00:00:00"/>
    <s v="PCR-LAP1538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600559681_PCR-LAP0332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33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416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02"/>
    <d v="2019-03-25T00:00:00"/>
    <s v="PCR-LAP0416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440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4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529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232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23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597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97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601"/>
    <s v="20600559681_PCR-LAP0223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01"/>
    <s v="PCR-LAP0223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643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43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685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43"/>
    <d v="2019-03-28T00:00:00"/>
    <s v="PCR-LAP0685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717"/>
    <s v="20600559681_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6"/>
    <d v="2019-02-01T00:00:00"/>
    <s v="PCR-LAP0717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728"/>
    <s v="20600559681_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7"/>
    <d v="2019-02-02T00:00:00"/>
    <s v="PCR-LAP0728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730"/>
    <s v="20600559681_ PCR-LAP0715, PCR-LAP0712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4"/>
    <d v="2019-01-30T00:00:00"/>
    <s v="PCR-LAP0730"/>
    <s v=" PCR-LAP0715, PCR-LAP0712"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740"/>
    <s v="20600559681_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5"/>
    <d v="2019-01-31T00:00:00"/>
    <s v="PCR-LAP0740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806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1134"/>
    <d v="2019-10-28T00:00:00"/>
    <s v="PCR-LAP080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1140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1172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7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1420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08"/>
    <d v="2019-09-16T00:00:00"/>
    <s v="PCR-LAP142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1437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27"/>
    <d v="2019-09-16T00:00:00"/>
    <s v="PCR-LAP143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19091046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0559681_PCR-LAP19091048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0559681_PCR-LAP19101009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947,10946,10948"/>
    <d v="2019-10-09T00:00:00"/>
    <s v="PCR-LAP19101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0559681_PCR-LAP19101021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10102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147720573_PCR-LAP1093"/>
    <s v="20147720573_"/>
    <d v="2020-09-30T00:00:00"/>
    <d v="2020-10-29T00:00:00"/>
    <n v="20147720573"/>
    <x v="26"/>
    <s v="F001-00006970"/>
    <d v="2020-09-30T00:00:00"/>
    <d v="2020-10-29T00:00:00"/>
    <s v="N°  085-20"/>
    <n v="1"/>
    <n v="95"/>
    <m/>
    <s v="Vacio"/>
    <m/>
    <m/>
    <s v="Vacio"/>
    <n v="95"/>
    <n v="95"/>
    <x v="1"/>
    <s v="LAPTOP CORE I7 /16 GB/1TB HDD CON LICENCIAS"/>
    <m/>
    <d v="2020-01-24T00:00:00"/>
    <s v="PCR-LAP1093"/>
    <m/>
    <m/>
    <m/>
    <x v="1"/>
    <d v="2020-10-30T00:00:00"/>
    <d v="2020-10-29T00:00:00"/>
    <n v="1"/>
    <s v="No"/>
    <s v="El cliente solicitó el corte de alquiler"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Pendiente Recoger"/>
  </r>
  <r>
    <s v="20147720573_PCR-LAP1291"/>
    <s v="20147720573_"/>
    <d v="2020-10-19T00:00:00"/>
    <d v="2020-11-18T00:00:00"/>
    <n v="20147720573"/>
    <x v="26"/>
    <s v="F001-00007230"/>
    <d v="2020-10-19T00:00:00"/>
    <d v="2020-11-18T00:00:00"/>
    <s v="N°  085-20"/>
    <n v="-19"/>
    <n v="95"/>
    <m/>
    <s v="Vacio"/>
    <m/>
    <m/>
    <s v="Vacio"/>
    <n v="95"/>
    <n v="0"/>
    <x v="0"/>
    <s v="LAPTOP CORE I7 /16 GB/1TB HDD CON LICENCIAS"/>
    <m/>
    <d v="2020-01-24T00:00:00"/>
    <s v="PCR-LAP129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57320602_PCR-MAC0040"/>
    <s v="20557320602_"/>
    <d v="2020-10-01T00:00:00"/>
    <d v="2020-10-31T00:00:00"/>
    <n v="20557320602"/>
    <x v="27"/>
    <s v="F001-00007001"/>
    <d v="2020-10-01T00:00:00"/>
    <d v="2020-10-31T00:00:00"/>
    <m/>
    <n v="-1"/>
    <n v="150"/>
    <m/>
    <s v="Vacio"/>
    <m/>
    <m/>
    <s v="Vacio"/>
    <n v="150"/>
    <n v="0"/>
    <x v="0"/>
    <s v="MacBook Pro Retina Core i5 2.3Ghz/ 13.3&quot;/ 8GB RAM/ 128GB SSD/ Mac Os Mojave"/>
    <s v="001-13102"/>
    <d v="2020-07-10T00:00:00"/>
    <s v="PCR-MAC0040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n v="0"/>
    <s v="No se encuentra el producto"/>
    <s v="Todo ok"/>
  </r>
  <r>
    <s v="20557320602_PCR-LAP20031042"/>
    <s v="20557320602_"/>
    <d v="2020-10-08T00:00:00"/>
    <d v="2020-10-31T00:00:00"/>
    <n v="20557320602"/>
    <x v="27"/>
    <s v="F001-00007001"/>
    <d v="2020-10-08T00:00:00"/>
    <d v="2020-10-31T00:00:00"/>
    <m/>
    <n v="-1"/>
    <n v="75"/>
    <m/>
    <s v="Vacio"/>
    <m/>
    <m/>
    <s v="Vacio"/>
    <n v="75"/>
    <n v="0"/>
    <x v="0"/>
    <s v="Laptop Dell Inspiron 3493 Ci5 10ma/8GB DDR4/256GB SSD/Pantalla 14&quot;"/>
    <s v="001-13628"/>
    <d v="2020-09-07T00:00:00"/>
    <s v="PCR-LAP2003104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57320602_PCR-LAP20071025"/>
    <s v="20557320602_"/>
    <d v="2020-10-08T00:00:00"/>
    <d v="2020-10-31T00:00:00"/>
    <n v="20557320602"/>
    <x v="27"/>
    <s v="F001-00007001"/>
    <d v="2020-10-08T00:00:00"/>
    <d v="2020-10-31T00:00:00"/>
    <m/>
    <n v="-1"/>
    <n v="43"/>
    <m/>
    <s v="Vacio"/>
    <m/>
    <m/>
    <s v="Vacio"/>
    <n v="43"/>
    <n v="0"/>
    <x v="0"/>
    <s v="Laptop Dell Vostro 3490 Ci5 10ma/8GB/250GB SSD/Pantalla 14&quot;"/>
    <s v="001-13628"/>
    <d v="2020-09-07T00:00:00"/>
    <s v="PCR-LAP2007102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57320602_PCR-LAP20071050"/>
    <s v="20557320602_"/>
    <d v="2020-10-15T00:00:00"/>
    <d v="2020-10-31T00:00:00"/>
    <n v="20557320602"/>
    <x v="27"/>
    <s v="F001-00007001"/>
    <d v="2020-10-15T00:00:00"/>
    <d v="2020-10-31T00:00:00"/>
    <m/>
    <n v="-1"/>
    <n v="43"/>
    <m/>
    <s v="Vacio"/>
    <m/>
    <m/>
    <s v="Vacio"/>
    <n v="43"/>
    <n v="0"/>
    <x v="0"/>
    <s v="Laptop Dell Vostro 3490 Ci5 10ma Gen/8GB/250GB SSD/Pantalla 14&quot;/KASPERSKY"/>
    <s v="001-13752"/>
    <d v="2020-09-14T00:00:00"/>
    <s v="PCR-LAP2007105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57320602_PCR-MAC20015004"/>
    <s v="20557320602_"/>
    <d v="2020-10-01T00:00:00"/>
    <d v="2020-10-31T00:00:00"/>
    <n v="20557320602"/>
    <x v="27"/>
    <s v="F001-00007001"/>
    <d v="2020-10-01T00:00:00"/>
    <d v="2020-10-31T00:00:00"/>
    <m/>
    <n v="-1"/>
    <n v="216"/>
    <m/>
    <s v="Vacio"/>
    <m/>
    <m/>
    <s v="Vacio"/>
    <n v="216"/>
    <n v="0"/>
    <x v="0"/>
    <s v=" Macbook Pro Retina Ci7 9na gen/16GB DDR4/512GB SSD/4GB Video/16''"/>
    <s v="001-11969"/>
    <d v="2020-01-31T00:00:00"/>
    <s v="PCR-MAC20015004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n v="0"/>
    <s v="No se encuentra el producto"/>
    <s v="Todo ok"/>
  </r>
  <r>
    <s v="20606351225_PCR-LAP20041312"/>
    <s v="20606351225_"/>
    <d v="2020-10-15T00:00:00"/>
    <d v="2020-11-14T00:00:00"/>
    <n v="20606351225"/>
    <x v="28"/>
    <s v="F001-00007129"/>
    <d v="2020-10-15T00:00:00"/>
    <d v="2020-11-14T00:00:00"/>
    <m/>
    <n v="-15"/>
    <n v="60"/>
    <m/>
    <s v="Vacio"/>
    <m/>
    <m/>
    <s v="Vacio"/>
    <n v="60"/>
    <n v="0"/>
    <x v="0"/>
    <s v="Laptop Lenovo Thinkpad E90 Ci5 8va Gen/8GB/480GB SSD/Pantalla 15.6&quot;"/>
    <s v="001-13766"/>
    <d v="2020-09-14T00:00:00"/>
    <s v="PCR-LAP2004131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154523317_PCR-LAP1021"/>
    <s v="20154523317_"/>
    <d v="2020-10-03T00:00:00"/>
    <d v="2020-11-02T00:00:00"/>
    <n v="20154523317"/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9"/>
    <d v="2020-05-02T00:00:00"/>
    <s v="PCR-LAP102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154523317_PCR-LAP19111027"/>
    <s v="20154523317_"/>
    <d v="2020-10-03T00:00:00"/>
    <d v="2020-11-02T00:00:00"/>
    <n v="20154523317"/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4"/>
    <d v="2020-05-02T00:00:00"/>
    <s v="PCR-LAP19111027"/>
    <m/>
    <m/>
    <m/>
    <x v="0"/>
    <m/>
    <m/>
    <n v="44134"/>
    <m/>
    <m/>
    <m/>
    <m/>
    <m/>
    <m/>
    <m/>
    <m/>
    <m/>
    <s v="Windows 10 OEM"/>
    <m/>
    <m/>
    <m/>
    <m/>
    <x v="1"/>
    <x v="0"/>
    <s v="Cliente"/>
    <s v="Igual"/>
    <m/>
    <m/>
    <n v="0"/>
    <s v="No se encuentra el producto"/>
    <s v="Todo ok"/>
  </r>
  <r>
    <s v="20510325860_PCR-LAP0469"/>
    <s v="20510325860_"/>
    <d v="2020-10-24T00:00:00"/>
    <d v="2020-11-23T00:00:00"/>
    <n v="20510325860"/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500GB + CABLE DE SEGURIDAD"/>
    <s v="001-6959"/>
    <d v="2018-03-22T00:00:00"/>
    <s v="PCR-LAP046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0325860_PCR-LAP0580"/>
    <s v="20510325860_PCR-LAP 0564"/>
    <d v="2020-10-24T00:00:00"/>
    <d v="2020-11-23T00:00:00"/>
    <s v="20510325860"/>
    <x v="30"/>
    <s v="F001-00007248"/>
    <d v="2020-10-24T00:00:00"/>
    <d v="2020-11-23T00:00:00"/>
    <m/>
    <n v="-24"/>
    <n v="110"/>
    <m/>
    <s v="Vacio"/>
    <m/>
    <m/>
    <s v="Vacio"/>
    <n v="110"/>
    <n v="0"/>
    <x v="0"/>
    <s v="LAPTOP CORE I7/8GB/1TB  + CABLE DE SEGURIDAD WINDOWS 10 PRO LICENCIADO OFFICE 365 BUSINESS PREMIUM LICENCIADO"/>
    <s v="001-6654, 001-6673"/>
    <d v="2018-01-22T00:00:00"/>
    <s v="PCR-LAP0580"/>
    <s v="PCR-LAP 0564"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n v="0"/>
    <s v="No se encuentra el producto"/>
    <s v="Todo ok"/>
  </r>
  <r>
    <s v="20510325860_PCR-LAP0749"/>
    <s v="20510325860_PCR-LAP0668"/>
    <d v="2020-10-24T00:00:00"/>
    <d v="2020-11-23T00:00:00"/>
    <n v="20510325860"/>
    <x v="30"/>
    <s v="F001-00007248"/>
    <d v="2020-10-24T00:00:00"/>
    <d v="2020-11-23T00:00:00"/>
    <m/>
    <n v="-24"/>
    <n v="95"/>
    <m/>
    <s v="Vacio"/>
    <m/>
    <m/>
    <s v="Vacio"/>
    <n v="95"/>
    <n v="0"/>
    <x v="0"/>
    <s v="LAPTOP CORE I5/16GB/500GB + CABLE DE SEGURIDAD WINDOWS 7  PRO LICENCIADO OFFICE 365 BUSINESS PREMIUM LICENCIADO"/>
    <s v="001-7416,12216"/>
    <d v="2018-06-14T00:00:00"/>
    <s v="PCR-LAP0749"/>
    <s v="PCR-LAP0668"/>
    <m/>
    <m/>
    <x v="0"/>
    <m/>
    <m/>
    <n v="44134"/>
    <m/>
    <m/>
    <m/>
    <m/>
    <s v="X MES"/>
    <m/>
    <n v="1"/>
    <s v="SI"/>
    <m/>
    <s v="Windows 7pro "/>
    <s v="Office 365 Bussines Premium"/>
    <m/>
    <m/>
    <m/>
    <x v="3"/>
    <x v="0"/>
    <s v="Cliente"/>
    <s v="Igual"/>
    <m/>
    <m/>
    <n v="0"/>
    <s v="No se encuentra el producto"/>
    <s v="Todo ok"/>
  </r>
  <r>
    <s v="20510325860_PCR-LAP1409"/>
    <s v="20510325860_"/>
    <d v="2020-10-24T00:00:00"/>
    <d v="2020-11-23T00:00:00"/>
    <n v="20510325860"/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1TB/WINDOWS 10 PRO LICENCIADO"/>
    <s v="0001-012683"/>
    <d v="2020-05-12T00:00:00"/>
    <s v="PCR-LAP1409"/>
    <m/>
    <m/>
    <m/>
    <x v="0"/>
    <m/>
    <m/>
    <n v="44134"/>
    <m/>
    <m/>
    <m/>
    <m/>
    <m/>
    <m/>
    <n v="1"/>
    <s v="SI"/>
    <m/>
    <s v="Windows 10 pro "/>
    <m/>
    <m/>
    <m/>
    <m/>
    <x v="3"/>
    <x v="0"/>
    <s v="Cliente"/>
    <s v="Igual"/>
    <m/>
    <m/>
    <n v="0"/>
    <s v="No se encuentra el producto"/>
    <s v="Todo ok"/>
  </r>
  <r>
    <s v="20502759575_PCR-LAP0568"/>
    <s v="20502759575_"/>
    <d v="2020-10-15T00:00:00"/>
    <d v="2020-11-14T00:00:00"/>
    <n v="20502759575"/>
    <x v="31"/>
    <s v="F001-00007124"/>
    <d v="2020-10-15T00:00:00"/>
    <d v="2020-11-14T00:00:00"/>
    <s v="L20-SER-4100172-0"/>
    <n v="-15"/>
    <n v="75"/>
    <m/>
    <s v="Vacio"/>
    <m/>
    <m/>
    <s v="Vacio"/>
    <n v="75"/>
    <n v="0"/>
    <x v="0"/>
    <s v="Laptop HP Probook 450 G3 Ci7 6ta Gen/16GB DDR4/500GB SSD/2GB Video/15.6&quot;"/>
    <s v="001-12984"/>
    <d v="2020-06-13T00:00:00"/>
    <s v="PCR-LAP056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19339235_PCR-LAP1121"/>
    <s v="20519339235_"/>
    <d v="2020-10-01T00:00:00"/>
    <d v="2020-10-31T00:00:00"/>
    <n v="20519339235"/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HDD/SIN LICENCIAS"/>
    <s v="001-8361"/>
    <d v="2018-11-21T00:00:00"/>
    <s v="PCR-LAP1121"/>
    <m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9339235_PCR-LAP1122"/>
    <s v="20519339235_"/>
    <d v="2020-10-01T00:00:00"/>
    <d v="2020-10-31T00:00:00"/>
    <n v="20519339235"/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SIN  LICENCIAS"/>
    <s v="001-8362"/>
    <d v="2018-11-21T00:00:00"/>
    <s v="PCR-LAP1122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329790682_PCR-LAP1132"/>
    <s v="20329790682_"/>
    <d v="2020-10-10T00:00:00"/>
    <d v="2020-11-09T00:00:00"/>
    <n v="20329790682"/>
    <x v="33"/>
    <s v="F001-00007270"/>
    <d v="2020-10-10T00:00:00"/>
    <d v="2020-11-09T00:00:00"/>
    <m/>
    <n v="-10"/>
    <n v="60"/>
    <m/>
    <s v="Vacio"/>
    <m/>
    <m/>
    <s v="Vacio"/>
    <n v="60"/>
    <n v="0"/>
    <x v="0"/>
    <s v="Lenovo Ideapad 320-15 IKB CI5 Gen.8/8GB/1TB HDD/15.6&quot;"/>
    <s v="001-13382"/>
    <d v="2020-08-10T00:00:00"/>
    <s v="PCR-LAP113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45385377_PCR-LAP20015023"/>
    <s v="20545385377_"/>
    <d v="2020-10-01T00:00:00"/>
    <d v="2020-10-31T00:00:00"/>
    <n v="20545385377"/>
    <x v="34"/>
    <s v="F001-00006997"/>
    <d v="2020-10-01T00:00:00"/>
    <d v="2020-10-31T00:00:00"/>
    <m/>
    <n v="-1"/>
    <n v="95"/>
    <m/>
    <s v="Vacio"/>
    <m/>
    <m/>
    <s v="Vacio"/>
    <n v="95"/>
    <n v="0"/>
    <x v="0"/>
    <s v="LAPTOP LENOV LEGION Y5 CI5 GEN8/16GB DDR4/512GB SDD / 15.6', lectora de dvd"/>
    <m/>
    <d v="2020-01-31T00:00:00"/>
    <s v="PCR-LAP20015023"/>
    <m/>
    <s v="PCR-LECT20021001, 20021002"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45385377_PCR-MAC20015002"/>
    <s v="20545385377_"/>
    <d v="2020-10-01T00:00:00"/>
    <d v="2020-10-31T00:00:00"/>
    <n v="20545385377"/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2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n v="0"/>
    <s v="No se encuentra el producto"/>
    <s v="Todo ok"/>
  </r>
  <r>
    <s v="20545385377_PCR-MAC20015003"/>
    <s v="20545385377_"/>
    <d v="2020-10-01T00:00:00"/>
    <d v="2020-10-31T00:00:00"/>
    <n v="20545385377"/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3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n v="0"/>
    <s v="No se encuentra el producto"/>
    <s v="Todo ok"/>
  </r>
  <r>
    <s v="20604647381_PCR-LAP1356"/>
    <s v="20604647381_PCR-LAP0987"/>
    <d v="2020-10-01T00:00:00"/>
    <d v="2020-10-31T00:00:00"/>
    <n v="20604647381"/>
    <x v="35"/>
    <s v="F001-00007116"/>
    <d v="2020-10-01T00:00:00"/>
    <d v="2020-10-31T00:00:00"/>
    <s v="CFI2-0000010"/>
    <n v="-1"/>
    <n v="80"/>
    <m/>
    <s v="Vacio"/>
    <m/>
    <m/>
    <s v="Vacio"/>
    <n v="80"/>
    <n v="0"/>
    <x v="0"/>
    <s v="LAPTOP CORE I7/8GB/1TB HDD SIN LICENCIAS"/>
    <s v="001-9966"/>
    <d v="2019-06-10T00:00:00"/>
    <s v="PCR-LAP1356"/>
    <s v="PCR-LAP0987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165"/>
    <s v="20604647381_"/>
    <d v="2020-10-01T00:00:00"/>
    <d v="2020-10-31T00:00:00"/>
    <n v="20604647381"/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2TB HDD SIN LICENCIAS "/>
    <s v="001-9406"/>
    <d v="2019-04-04T00:00:00"/>
    <s v="PCR-LAP116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264"/>
    <s v="20604647381_"/>
    <d v="2020-10-01T00:00:00"/>
    <d v="2020-10-31T00:00:00"/>
    <n v="20604647381"/>
    <x v="35"/>
    <s v="F001-00007116"/>
    <d v="2020-10-01T00:00:00"/>
    <d v="2020-10-31T00:00:00"/>
    <s v="CFI2-0000097"/>
    <n v="-1"/>
    <n v="80"/>
    <m/>
    <s v="Vacio"/>
    <m/>
    <m/>
    <s v="Vacio"/>
    <n v="80"/>
    <n v="0"/>
    <x v="0"/>
    <s v="LAPTOP CORE I7/8GB/1TB HDD SIN LICENCIAS"/>
    <s v="001-11834"/>
    <d v="2020-01-15T00:00:00"/>
    <s v="PCR-LAP12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279"/>
    <s v="20604647381_"/>
    <d v="2020-10-03T00:00:00"/>
    <d v="2020-11-02T00:00:00"/>
    <n v="20604647381"/>
    <x v="35"/>
    <s v="F001-00007116"/>
    <d v="2020-10-03T00:00:00"/>
    <d v="2020-11-02T00:00:00"/>
    <s v="CFI2-0000147"/>
    <n v="-3"/>
    <n v="95"/>
    <m/>
    <s v="Vacio"/>
    <m/>
    <m/>
    <s v="Vacio"/>
    <n v="95"/>
    <n v="0"/>
    <x v="0"/>
    <s v="LAPTOP HP 450G5 CI7/ GEN.8/8GB DDR4/2GB VIDEO/ 15.6´´"/>
    <s v="001-12217"/>
    <d v="2020-03-03T00:00:00"/>
    <s v="PCR-LAP12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535"/>
    <s v="20604647381_"/>
    <d v="2020-10-01T00:00:00"/>
    <d v="2020-10-31T00:00:00"/>
    <n v="20604647381"/>
    <x v="35"/>
    <s v="F001-00007116"/>
    <d v="2020-10-01T00:00:00"/>
    <d v="2020-10-31T00:00:00"/>
    <s v="CFI2-0000137"/>
    <n v="-1"/>
    <n v="85"/>
    <m/>
    <s v="Vacio"/>
    <m/>
    <m/>
    <s v="Vacio"/>
    <n v="85"/>
    <n v="0"/>
    <x v="0"/>
    <s v="LAPTOP CORE I7/12GB/1TB/2GB VIDEO"/>
    <m/>
    <d v="2019-11-07T00:00:00"/>
    <s v="PCR-LAP15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9091070"/>
    <s v="20604647381_"/>
    <d v="2020-10-01T00:00:00"/>
    <d v="2020-10-31T00:00:00"/>
    <n v="20604647381"/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9091077"/>
    <s v="20604647381_"/>
    <d v="2020-10-01T00:00:00"/>
    <d v="2020-10-31T00:00:00"/>
    <n v="20604647381"/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9111010"/>
    <s v="20604647381_PCR-LAP1024"/>
    <d v="2020-10-01T00:00:00"/>
    <d v="2020-10-31T00:00:00"/>
    <n v="20604647381"/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1TB HDD SIN LICENCIAS "/>
    <s v="001-9301"/>
    <d v="2019-03-22T00:00:00"/>
    <s v="PCR-LAP19111010"/>
    <s v="PCR-LAP1024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MOR-LAP19101044"/>
    <s v="20604647381_"/>
    <d v="2020-10-01T00:00:00"/>
    <d v="2020-10-31T00:00:00"/>
    <n v="20604647381"/>
    <x v="35"/>
    <s v="F001-00007116"/>
    <d v="2020-10-01T00:00:00"/>
    <d v="2020-10-31T00:00:00"/>
    <s v="CFI2-0000287"/>
    <n v="-1"/>
    <n v="75"/>
    <m/>
    <s v="Vacio"/>
    <m/>
    <m/>
    <s v="Vacio"/>
    <n v="75"/>
    <n v="0"/>
    <x v="0"/>
    <s v="LAPTOP CORE I5/8GB/1TB/15.6 SIN LICENCIAS"/>
    <s v="001-11824"/>
    <d v="2020-01-14T00:00:00"/>
    <s v="MOR-LAP1910104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1731054_PCR-CPU0275"/>
    <s v="20601731054_"/>
    <d v="2020-10-15T00:00:00"/>
    <d v="2020-11-14T00:00:00"/>
    <n v="20601731054"/>
    <x v="36"/>
    <s v="F001-00007148"/>
    <d v="2020-10-15T00:00:00"/>
    <d v="2020-11-14T00:00:00"/>
    <s v="OC 6200048168"/>
    <n v="-15"/>
    <n v="100"/>
    <m/>
    <s v="Vacio"/>
    <m/>
    <m/>
    <s v="Vacio"/>
    <n v="100"/>
    <n v="0"/>
    <x v="0"/>
    <s v="CPU CORE I5/32GB/1TB/2GB VIDEO + 2 MONITORES 24&quot; + UPS"/>
    <s v="001-7540"/>
    <d v="2018-07-12T00:00:00"/>
    <s v="PCR-CPU0275"/>
    <m/>
    <s v="PCR-MTR 0360, PCR-MTR 0361/PCR-UPS0002(UPS FORZA)"/>
    <m/>
    <x v="0"/>
    <m/>
    <m/>
    <n v="44134"/>
    <m/>
    <m/>
    <m/>
    <m/>
    <s v="X MES"/>
    <m/>
    <n v="1"/>
    <s v="SI"/>
    <s v="7ma "/>
    <s v="Windows 10 Pro"/>
    <m/>
    <m/>
    <m/>
    <m/>
    <x v="0"/>
    <x v="0"/>
    <s v="Cliente"/>
    <s v="Igual"/>
    <m/>
    <m/>
    <n v="0"/>
    <s v="No se encuentra el producto"/>
    <s v="Todo ok"/>
  </r>
  <r>
    <s v="20601731054_PCR-CPU0236"/>
    <s v="20601731054_"/>
    <d v="2020-10-15T00:00:00"/>
    <d v="2020-11-14T00:00:00"/>
    <n v="20601731054"/>
    <x v="36"/>
    <s v="F001-00007148"/>
    <d v="2020-10-15T00:00:00"/>
    <d v="2020-11-14T00:00:00"/>
    <s v="6200040556"/>
    <n v="-15"/>
    <n v="100"/>
    <m/>
    <s v="Vacio"/>
    <m/>
    <m/>
    <s v="Vacio"/>
    <n v="100"/>
    <n v="0"/>
    <x v="0"/>
    <s v="CPU CORE I7/32GB/1TB HDD/2GB VIDEO + 2MONITOR SAMSUMG 24''+UPS FORZA+ADAPTADOR DVI/VGA+CABLE VGA"/>
    <s v="001-8998"/>
    <d v="2019-02-15T00:00:00"/>
    <s v="PCR-CPU0236"/>
    <m/>
    <s v="PCR-MTR0390,PCR-MTR0391/ PCR-UPS0001 (ups forza)"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602827861_PCR-LAP0259"/>
    <s v="20602827861_"/>
    <d v="2019-11-16T00:00:00"/>
    <d v="2020-01-15T00:00:00"/>
    <n v="20602827861"/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259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s v="Revisar"/>
    <s v="No se encuentra el producto"/>
    <s v="Pendiente Recoger"/>
  </r>
  <r>
    <s v="20602827861_PCR-LAP0438"/>
    <s v="20602827861_"/>
    <d v="2019-11-16T00:00:00"/>
    <d v="2020-01-15T00:00:00"/>
    <n v="20602827861"/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438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s v="Revisar"/>
    <s v="No se encuentra el producto"/>
    <s v="Pendiente Recoger"/>
  </r>
  <r>
    <s v="20604829471_MOR-LAP19101024"/>
    <s v="20604829471_MOR-LAP19101022"/>
    <d v="2020-10-07T00:00:00"/>
    <d v="2020-11-06T00:00:00"/>
    <n v="20604829471"/>
    <x v="38"/>
    <s v="F001-00007308"/>
    <d v="2020-10-07T00:00:00"/>
    <d v="2020-11-06T00:00:00"/>
    <s v="PPJH-0419"/>
    <n v="-7"/>
    <n v="90"/>
    <m/>
    <s v="Vacio"/>
    <m/>
    <m/>
    <s v="Vacio"/>
    <n v="90"/>
    <n v="0"/>
    <x v="0"/>
    <s v="LAPTOP CORE I7/12 GB/1 TB HDD CON LICENCIAS"/>
    <s v="001-11748"/>
    <d v="2020-01-06T00:00:00"/>
    <s v="MOR-LAP19101024"/>
    <s v="MOR-LAP19101022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Se actualizó, si coinciden los códigos de la LP y su RS con la laptop Actual."/>
    <s v="Todo ok"/>
  </r>
  <r>
    <s v="20604829471_PCR-CPU20013001"/>
    <s v="20604829471_"/>
    <d v="2020-10-07T00:00:00"/>
    <d v="2020-11-06T00:00:00"/>
    <n v="20604829471"/>
    <x v="38"/>
    <s v="F001-00007308"/>
    <d v="2020-10-07T00:00:00"/>
    <d v="2020-11-06T00:00:00"/>
    <s v="PPJH-0419"/>
    <n v="-7"/>
    <n v="68"/>
    <m/>
    <s v="Vacio"/>
    <m/>
    <m/>
    <s v="Vacio"/>
    <n v="68"/>
    <n v="0"/>
    <x v="0"/>
    <s v="CPU COREI5 /8GB /1 TB HDD /CON LICENCIA"/>
    <s v="001-11741"/>
    <d v="2020-01-06T00:00:00"/>
    <s v="PCR-CPU20013001"/>
    <m/>
    <s v="PCR-MTR0130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56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65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66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69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73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78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7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n v="0"/>
    <s v="No se encuentra el producto"/>
    <s v="Todo ok"/>
  </r>
  <r>
    <s v="20602795617_"/>
    <s v="20602795617_"/>
    <d v="2020-10-15T00:00:00"/>
    <d v="2020-11-14T00:00:00"/>
    <n v="20602795617"/>
    <x v="19"/>
    <s v="F001-00006939"/>
    <d v="2020-10-15T00:00:00"/>
    <d v="2020-11-14T00:00:00"/>
    <m/>
    <n v="-15"/>
    <n v="25"/>
    <m/>
    <s v="Vacio"/>
    <m/>
    <m/>
    <s v="Vacio"/>
    <n v="25"/>
    <n v="0"/>
    <x v="0"/>
    <s v="Impresora HP LJ PRO MFP M130fw + Cable de Poder + Cable de Datos"/>
    <s v="001-13332"/>
    <d v="2020-08-17T00:00:00"/>
    <m/>
    <m/>
    <s v="PCR-IMP20085001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n v="0"/>
    <s v="No se encuentra el producto"/>
    <s v="Todo ok"/>
  </r>
  <r>
    <s v="20519147247_"/>
    <s v="20519147247_"/>
    <d v="2020-10-01T00:00:00"/>
    <d v="2020-10-31T00:00:00"/>
    <n v="20519147247"/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EPSON L575 ECOTANK MULTIFUNCIONAL"/>
    <m/>
    <d v="2020-03-15T00:00:00"/>
    <m/>
    <m/>
    <s v="PCR-IMP021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n v="0"/>
    <s v="No se encuentra el producto"/>
    <s v="Todo ok"/>
  </r>
  <r>
    <s v="20519147247_"/>
    <s v="20519147247_"/>
    <d v="2020-10-01T00:00:00"/>
    <d v="2020-10-31T00:00:00"/>
    <n v="20519147247"/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MULTIFUNCIONAL XEROX 3225 LASER"/>
    <m/>
    <d v="2020-03-15T00:00:00"/>
    <m/>
    <m/>
    <s v="PCR-IMP007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1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2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1449405_MOR-LAP0010"/>
    <s v="20601449405_"/>
    <d v="2020-10-27T00:00:00"/>
    <d v="2020-12-26T00:00:00"/>
    <n v="20601449405"/>
    <x v="40"/>
    <s v="F001-00007295"/>
    <d v="2020-10-27T00:00:00"/>
    <d v="2020-12-26T00:00:00"/>
    <s v="2020-000383"/>
    <n v="-57"/>
    <n v="65"/>
    <n v="130"/>
    <s v="Diferente"/>
    <m/>
    <m/>
    <s v="Vacio"/>
    <n v="65"/>
    <n v="0"/>
    <x v="0"/>
    <s v="Laptop HP 15-DA0015LA Ci7 8va Gen / 8GB RAM / 1TB HDD / 4GB Video / Pantalla 15.6&quot;"/>
    <s v="001-12825"/>
    <d v="2020-05-27T00:00:00"/>
    <s v="MOR-LAP001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MOR-LAP19101038"/>
    <s v="20601449405_PCR-LAP0995"/>
    <d v="2020-08-26T00:00:00"/>
    <d v="2020-11-25T00:00:00"/>
    <n v="20601449405"/>
    <x v="40"/>
    <s v="F001-00006608"/>
    <d v="2020-08-26T00:00:00"/>
    <d v="2020-11-25T00:00:00"/>
    <m/>
    <n v="-26"/>
    <n v="65"/>
    <m/>
    <s v="Vacio"/>
    <m/>
    <m/>
    <s v="Vacio"/>
    <n v="65"/>
    <n v="0"/>
    <x v="0"/>
    <s v="Laptop Dell Inspiron 5584 Ci7 8va Gen / 8GB DDR4 / 2TB HDD / 4GB Video / Pantalla 15.6&quot;"/>
    <s v="001-13479"/>
    <d v="2020-08-26T00:00:00"/>
    <s v="MOR-LAP19101038"/>
    <s v="PCR-LAP099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s v="PCR-LAP0995 presenta rajadura en puerto de red"/>
    <m/>
    <n v="0"/>
    <s v="No se encuentra el producto"/>
    <s v="Todo ok"/>
  </r>
  <r>
    <s v="20601449405_PCR-LAP1274"/>
    <s v="20601449405_"/>
    <d v="2020-09-11T00:00:00"/>
    <d v="2020-12-10T00:00:00"/>
    <n v="20601449405"/>
    <x v="40"/>
    <s v="F001-00007240"/>
    <d v="2020-09-11T00:00:00"/>
    <d v="2020-12-10T00:00:00"/>
    <m/>
    <n v="-41"/>
    <n v="65"/>
    <m/>
    <s v="Vacio"/>
    <m/>
    <m/>
    <s v="Vacio"/>
    <n v="65"/>
    <n v="0"/>
    <x v="0"/>
    <s v="Laptop HP Probook 450 G5 Ci7 8va Gen/8GB/1TB HDD/15.6''/2GB Video"/>
    <s v="001-13662"/>
    <d v="2020-09-11T00:00:00"/>
    <s v="PCR-LAP1274"/>
    <m/>
    <m/>
    <m/>
    <x v="0"/>
    <m/>
    <m/>
    <n v="44134"/>
    <m/>
    <m/>
    <m/>
    <m/>
    <m/>
    <m/>
    <m/>
    <m/>
    <m/>
    <m/>
    <m/>
    <m/>
    <m/>
    <m/>
    <x v="2"/>
    <x v="0"/>
    <s v="Cliente"/>
    <s v="Igual"/>
    <m/>
    <m/>
    <m/>
    <s v="No se encuentra el producto"/>
    <s v="Todo ok"/>
  </r>
  <r>
    <s v="20601449405_PCR-LAP1281"/>
    <s v="20601449405_"/>
    <d v="2020-09-16T00:00:00"/>
    <d v="2020-11-15T00:00:00"/>
    <n v="20601449405"/>
    <x v="40"/>
    <s v="F001-00006882"/>
    <d v="2020-09-16T00:00:00"/>
    <d v="2020-11-15T00:00:00"/>
    <m/>
    <n v="-16"/>
    <n v="65"/>
    <m/>
    <s v="Vacio"/>
    <m/>
    <m/>
    <s v="Vacio"/>
    <n v="65"/>
    <n v="0"/>
    <x v="0"/>
    <s v="Laptop HP 450 G5 Ci7 8va Gen/ 8GB DDR4/ 1TB HDD/ 2GB Vídeo/ Pantalla 15.6&quot;"/>
    <s v="001-12637"/>
    <d v="2020-05-16T00:00:00"/>
    <s v="PCR-LAP12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290"/>
    <s v="20601449405_PCR-LAP 0566"/>
    <d v="2020-10-20T00:00:00"/>
    <d v="2020-12-19T00:00:00"/>
    <n v="20601449405"/>
    <x v="40"/>
    <s v="F001-00007295"/>
    <d v="2020-10-20T00:00:00"/>
    <d v="2020-12-19T00:00:00"/>
    <m/>
    <n v="-50"/>
    <n v="65"/>
    <n v="130"/>
    <s v="Diferente"/>
    <m/>
    <m/>
    <s v="Vacio"/>
    <n v="65"/>
    <n v="0"/>
    <x v="0"/>
    <s v="LAPTOP CORE I7/8GB/1TB/2GB VIDEO"/>
    <s v="001-6132,001-9359"/>
    <d v="2017-10-04T00:00:00"/>
    <s v="PCR-LAP1290"/>
    <s v="PCR-LAP 0566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293"/>
    <s v="20601449405_MOR-LAP0001, PCR-LAP1538"/>
    <d v="2020-10-20T00:00:00"/>
    <d v="2020-11-19T00:00:00"/>
    <n v="20601449405"/>
    <x v="40"/>
    <s v="F001-00007292"/>
    <d v="2020-10-20T00:00:00"/>
    <d v="2021-01-19T00:00:00"/>
    <m/>
    <n v="-81"/>
    <n v="65"/>
    <n v="195"/>
    <s v="Diferente"/>
    <m/>
    <m/>
    <s v="Vacio"/>
    <n v="65"/>
    <n v="0"/>
    <x v="0"/>
    <s v="LAPTOP CORE I7/8GB/1TB/2GB VIDEO"/>
    <s v="001-7751, 001-8245"/>
    <s v="21/08/2018, 07/11/2018"/>
    <s v="PCR-LAP1293"/>
    <s v="MOR-LAP0001, PCR-LAP1538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278"/>
    <s v="20601449405_PCR-LAP1340"/>
    <d v="2020-10-20T00:00:00"/>
    <d v="2020-11-19T00:00:00"/>
    <n v="20601449405"/>
    <x v="40"/>
    <s v="F001-00007294"/>
    <d v="2020-10-20T00:00:00"/>
    <d v="2020-11-19T00:00:00"/>
    <m/>
    <n v="-20"/>
    <n v="65"/>
    <m/>
    <s v="Vacio"/>
    <m/>
    <m/>
    <s v="Vacio"/>
    <n v="65"/>
    <n v="0"/>
    <x v="0"/>
    <s v="LAPTOP CORE I7/8GB/1TB/2GB VIDEO"/>
    <s v="001-7200,001-9102"/>
    <d v="2018-05-04T00:00:00"/>
    <s v="PCR-LAP1278"/>
    <s v="PCR-LAP1340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382"/>
    <s v="20601449405_"/>
    <d v="2020-09-11T00:00:00"/>
    <d v="2020-11-10T00:00:00"/>
    <n v="20601449405"/>
    <x v="40"/>
    <s v="F001-00007236"/>
    <d v="2020-09-11T00:00:00"/>
    <d v="2020-11-10T00:00:00"/>
    <s v="2020-000382"/>
    <n v="-11"/>
    <n v="65"/>
    <m/>
    <s v="Vacio"/>
    <m/>
    <m/>
    <s v="Vacio"/>
    <n v="65"/>
    <n v="0"/>
    <x v="0"/>
    <s v="LAPTOP CORE I7/8GB/1TB/2GB VIDEO"/>
    <s v="0001-012626"/>
    <d v="2020-05-11T00:00:00"/>
    <s v="PCR-LAP138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9091065"/>
    <s v="20601449405_"/>
    <d v="2020-08-19T00:00:00"/>
    <d v="2020-11-18T00:00:00"/>
    <n v="20601449405"/>
    <x v="40"/>
    <s v="F001-00006882"/>
    <d v="2020-08-19T00:00:00"/>
    <d v="2020-11-18T00:00:00"/>
    <m/>
    <n v="-19"/>
    <n v="65"/>
    <m/>
    <s v="Vacio"/>
    <m/>
    <m/>
    <s v="Vacio"/>
    <n v="65"/>
    <n v="0"/>
    <x v="0"/>
    <s v="LAPTOP CORE I7/8GB/1TB/2GB VIDEO SIN LICENCIAS"/>
    <s v="001-11298"/>
    <d v="2019-11-14T00:00:00"/>
    <s v="PCR-LAP1909106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9101006"/>
    <s v="20601449405_"/>
    <d v="2020-08-20T00:00:00"/>
    <d v="2020-10-19T00:00:00"/>
    <n v="20601449405"/>
    <x v="40"/>
    <s v="F001-00006873"/>
    <d v="2020-08-20T00:00:00"/>
    <d v="2020-10-19T00:00:00"/>
    <m/>
    <n v="11"/>
    <n v="65"/>
    <m/>
    <s v="Vacio"/>
    <m/>
    <m/>
    <s v="Vacio"/>
    <n v="65"/>
    <n v="65"/>
    <x v="4"/>
    <s v="LAPTOP CORE I7/12GB/1TB/2GB VIDEO SIN LICENCIAS"/>
    <s v="001-11056"/>
    <d v="2019-10-19T00:00:00"/>
    <s v="PCR-LAP1910100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Esta factura tiene errores en la fecha. Hay un Salto de fechas de 3 dias."/>
    <s v="Pendiente Recoger"/>
  </r>
  <r>
    <s v="20605368680_PCR-LAP0878"/>
    <s v="20605368680_PCR-LAP0413"/>
    <d v="2020-10-25T00:00:00"/>
    <d v="2020-11-24T00:00:00"/>
    <n v="20605368680"/>
    <x v="41"/>
    <s v="F001-00007272"/>
    <d v="2020-10-25T00:00:00"/>
    <d v="2020-11-24T00:00:00"/>
    <m/>
    <n v="-25"/>
    <n v="50"/>
    <m/>
    <s v="Vacio"/>
    <m/>
    <m/>
    <s v="Vacio"/>
    <n v="50"/>
    <n v="0"/>
    <x v="0"/>
    <s v="LAPTOP CI5/7ma GEN/8 GB/1 TB HDD/15.6'' SIN LICENCIAS"/>
    <s v="001-11902"/>
    <d v="2020-01-24T00:00:00"/>
    <s v="PCR-LAP0878"/>
    <s v="PCR-LAP0413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5368680_PCR-LAP19115071"/>
    <s v="20605368680_"/>
    <d v="2020-10-22T00:00:00"/>
    <d v="2020-11-21T00:00:00"/>
    <n v="20605368680"/>
    <x v="41"/>
    <s v="F001-00007272"/>
    <d v="2020-10-22T00:00:00"/>
    <d v="2020-11-21T00:00:00"/>
    <m/>
    <n v="-22"/>
    <n v="70"/>
    <m/>
    <s v="Vacio"/>
    <m/>
    <m/>
    <s v="Vacio"/>
    <n v="70"/>
    <n v="0"/>
    <x v="0"/>
    <s v="LAPTOP CI5/GEN8/16 GB/1 TB HDD/15.6'' SIN LICENCIAS"/>
    <s v="001-11861"/>
    <d v="2020-01-20T00:00:00"/>
    <s v="PCR-LAP1911507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5172742_PCR-LAP1490"/>
    <s v="20605172742_"/>
    <d v="2020-10-06T00:00:00"/>
    <d v="2020-11-05T00:00:00"/>
    <n v="20605172742"/>
    <x v="42"/>
    <s v="F001-00007034"/>
    <d v="2020-10-06T00:00:00"/>
    <d v="2020-11-05T00:00:00"/>
    <m/>
    <n v="-6"/>
    <n v="45"/>
    <m/>
    <s v="Vacio"/>
    <m/>
    <m/>
    <s v="Vacio"/>
    <n v="45"/>
    <n v="0"/>
    <x v="0"/>
    <s v="Laptop HP 250 G7 Ci5 8va Gen/8GB/250GB SSD/Pantalla &quot;15.6"/>
    <s v="0001-012514"/>
    <d v="2020-05-05T00:00:00"/>
    <s v="PCR-LAP14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0221753_PCR-CPU0311"/>
    <s v="20600221753_PCR-CPU0155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CPU CORE I7/16GB/1TB HDD+ INCLUYE MONITOR DE 19´´"/>
    <s v="001-13525"/>
    <d v="2020-06-26T00:00:00"/>
    <s v="PCR-CPU0311"/>
    <s v="PCR-CPU0155"/>
    <s v="PCR-MTR023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CPU0281"/>
    <s v="20600221753_"/>
    <d v="2020-10-01T00:00:00"/>
    <d v="2020-10-31T00:00:00"/>
    <n v="20600221753"/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1"/>
    <m/>
    <s v="PCR-MTR0364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n v="0"/>
    <s v="No se encuentra el producto"/>
    <s v="Todo ok"/>
  </r>
  <r>
    <s v="20600221753_PCR-CPU0282"/>
    <s v="20600221753_"/>
    <d v="2020-10-01T00:00:00"/>
    <d v="2020-10-31T00:00:00"/>
    <n v="20600221753"/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2"/>
    <m/>
    <s v="PCR-MTR0369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n v="0"/>
    <s v="No se encuentra el producto"/>
    <s v="Todo ok"/>
  </r>
  <r>
    <s v="20600221753_PCR-CPU20015004"/>
    <s v="20600221753_"/>
    <d v="2020-10-10T00:00:00"/>
    <d v="2020-11-09T00:00:00"/>
    <n v="20600221753"/>
    <x v="43"/>
    <s v="F001-00007090"/>
    <d v="2020-10-10T00:00:00"/>
    <d v="2020-11-09T00:00:00"/>
    <m/>
    <n v="-10"/>
    <n v="45"/>
    <m/>
    <s v="Vacio"/>
    <m/>
    <m/>
    <s v="Vacio"/>
    <n v="45"/>
    <n v="0"/>
    <x v="0"/>
    <s v="CPU Compatible Core i5 8va Gen./8GB RAM/1TB HDD"/>
    <s v="001-13886"/>
    <d v="2020-10-09T00:00:00"/>
    <s v="PCR-CPU20015004"/>
    <m/>
    <s v="PCR-MTR0381"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006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 "/>
    <s v="001-9177"/>
    <d v="2019-03-06T00:00:00"/>
    <s v="PCR-LAP1006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139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39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41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46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6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47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7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50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50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91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9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308"/>
    <s v="20600221753_PCR-LAP 1304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"/>
    <s v="001-9080"/>
    <d v="2019-02-25T00:00:00"/>
    <s v="PCR-LAP1308"/>
    <s v="PCR-LAP 1304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9104024"/>
    <s v="20600221753_"/>
    <d v="2020-10-01T00:00:00"/>
    <d v="2020-10-31T00:00:00"/>
    <n v="20600221753"/>
    <x v="43"/>
    <s v="F001-00007050"/>
    <d v="2020-10-01T00:00:00"/>
    <d v="2020-10-31T00:00:00"/>
    <m/>
    <n v="-1"/>
    <n v="75"/>
    <m/>
    <s v="Vacio"/>
    <m/>
    <m/>
    <s v="Vacio"/>
    <n v="75"/>
    <n v="0"/>
    <x v="0"/>
    <s v="LAPTOP CORE I5/8GB/480 SSD HDD SIN LICENCIAS "/>
    <s v="001-10949"/>
    <d v="2019-10-09T00:00:00"/>
    <s v="PCR-LAP191040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20041033"/>
    <s v="20600221753_"/>
    <d v="2020-10-01T00:00:00"/>
    <d v="2020-10-31T00:00:00"/>
    <n v="20600221753"/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HP 250 G7 Ci5 8va Gen/8GB/1TB HDD/Pantalla 15.6"/>
    <s v="001-13032"/>
    <d v="2020-06-22T00:00:00"/>
    <s v="PCR-LAP2004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9111002"/>
    <s v="20600221753_"/>
    <d v="2020-10-01T00:00:00"/>
    <d v="2020-10-31T00:00:00"/>
    <n v="20600221753"/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CORE I5/8GB/1 TB HDD SIN LICENCIAS "/>
    <s v="001-11471"/>
    <d v="2019-12-03T00:00:00"/>
    <s v="PCR-LAP1911100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06339361_PCR-LAP19091072"/>
    <s v="20406339361_"/>
    <d v="2020-09-27T00:00:00"/>
    <d v="2020-10-26T00:00:00"/>
    <n v="20406339361"/>
    <x v="44"/>
    <s v="F001-00007283"/>
    <d v="2020-09-27T00:00:00"/>
    <d v="2020-10-26T00:00:00"/>
    <n v="4600011358"/>
    <n v="4"/>
    <n v="110"/>
    <m/>
    <s v="Vacio"/>
    <m/>
    <m/>
    <s v="Vacio"/>
    <n v="110"/>
    <n v="110"/>
    <x v="1"/>
    <s v="LAPTOP HP 15-DA0015LA  CI7/GEN8 /12 GB /500 GA SSD 15.6'"/>
    <s v="001-11414"/>
    <d v="2019-11-26T00:00:00"/>
    <s v="PCR-LAP190910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Pendiente Recoger"/>
  </r>
  <r>
    <s v="20406339361_PCR-LAP19091074"/>
    <s v="20406339361_"/>
    <d v="2020-09-30T00:00:00"/>
    <d v="2020-10-29T00:00:00"/>
    <n v="20406339361"/>
    <x v="44"/>
    <s v="F001-00007283"/>
    <d v="2020-09-30T00:00:00"/>
    <d v="2020-10-29T00:00:00"/>
    <n v="4600011358"/>
    <n v="1"/>
    <n v="90"/>
    <m/>
    <s v="Vacio"/>
    <m/>
    <m/>
    <s v="Vacio"/>
    <n v="90"/>
    <n v="90"/>
    <x v="1"/>
    <s v="LAPTOP CORE I7/12 GB/500 GB SSD CON LICENCIAS"/>
    <s v="001-11143"/>
    <d v="2019-10-29T00:00:00"/>
    <s v="PCR-LAP1909107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15314424_PCR-LAP19091020"/>
    <s v="20515314424_"/>
    <d v="2020-10-26T00:00:00"/>
    <d v="2020-11-25T00:00:00"/>
    <n v="20515314424"/>
    <x v="45"/>
    <s v="F001-00007299"/>
    <d v="2020-10-26T00:00:00"/>
    <d v="2020-11-25T00:00:00"/>
    <m/>
    <n v="-26"/>
    <n v="87"/>
    <m/>
    <s v="Vacio"/>
    <m/>
    <m/>
    <s v="Vacio"/>
    <n v="87"/>
    <n v="0"/>
    <x v="0"/>
    <s v="Laptop Dell Inspiron 5584 Core i7 8va Gen./16GB/2TB HDD/15.6&quot;/4GB Video"/>
    <s v="001-13840"/>
    <d v="2020-09-25T00:00:00"/>
    <s v="PCR-LAP1909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6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7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8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9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0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1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2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3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4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5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1465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E580 Core i7 8va Gen./16GB/1TB HDD/15.6”/2GB Video"/>
    <s v="001-13865"/>
    <d v="2020-09-29T00:00:00"/>
    <s v="PCR-LAP146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19091026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Dell Inspiron 5584 Core i7 8va Gen./16GB/2TB HDD/15.6”/4GB Video"/>
    <s v="001-13865"/>
    <d v="2020-09-29T00:00:00"/>
    <s v="PCR-LAP1909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3118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8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6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6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9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7"/>
    <s v="20515314424_"/>
    <d v="2020-10-06T00:00:00"/>
    <d v="2020-11-05T00:00:00"/>
    <n v="20515314424"/>
    <x v="45"/>
    <s v="F001-00006980"/>
    <d v="2020-10-06T00:00:00"/>
    <d v="2020-11-05T00:00:00"/>
    <m/>
    <n v="-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7"/>
    <m/>
    <m/>
    <m/>
    <x v="1"/>
    <d v="2020-10-30T00:00:00"/>
    <d v="2020-10-23T00:00:00"/>
    <n v="7"/>
    <s v="No"/>
    <s v="Se le extravió al cliente"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4131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1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4130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0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4107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1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4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7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6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4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61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6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9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9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1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7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1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9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4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4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4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97"/>
    <s v="20515314424_"/>
    <d v="2000-10-31T00:00:00"/>
    <d v="2020-11-30T00:00:00"/>
    <n v="20515314424"/>
    <x v="45"/>
    <s v="F001-00007327"/>
    <d v="200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1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1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19111021"/>
    <s v="20515314424_"/>
    <d v="2020-10-03T00:00:00"/>
    <d v="2020-11-02T00:00:00"/>
    <n v="20515314424"/>
    <x v="45"/>
    <s v="F001-00007137"/>
    <d v="2020-10-03T00:00:00"/>
    <d v="2020-11-02T00:00:00"/>
    <s v="Ren-0000196"/>
    <n v="-3"/>
    <n v="70"/>
    <m/>
    <s v="Vacio"/>
    <m/>
    <m/>
    <s v="Vacio"/>
    <n v="70"/>
    <n v="0"/>
    <x v="0"/>
    <s v="LAPTOP COREI5/8GB/1TBHDD/4GB VIDEO CON LICENCIAS"/>
    <s v="001-11579"/>
    <d v="2019-12-26T00:00:00"/>
    <s v="PCR-LAP1911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 2038235036_PCR-LAP0338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3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344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4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419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1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425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25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454"/>
    <s v=" 2038235036_PCR-LAP0597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54"/>
    <s v="PCR-LAP0597"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524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52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00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0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52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59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60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66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77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7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78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06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0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70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71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1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72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836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83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1068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106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20556601152_PCR-LAP0779"/>
    <s v="20556601152_"/>
    <d v="2020-10-03T00:00:00"/>
    <d v="2020-11-02T00:00:00"/>
    <n v="20556601152"/>
    <x v="47"/>
    <s v="F001-00006999"/>
    <d v="2020-10-03T00:00:00"/>
    <d v="2020-11-02T00:00:00"/>
    <n v="4500025363"/>
    <n v="-3"/>
    <n v="85"/>
    <m/>
    <s v="Vacio"/>
    <m/>
    <m/>
    <s v="Vacio"/>
    <n v="85"/>
    <n v="0"/>
    <x v="0"/>
    <s v="LAPTOP CORE I5 /8 GB/1 TB HDD/15.6 con LICENCIAS"/>
    <s v="001-12212"/>
    <d v="2020-03-03T00:00:00"/>
    <s v="PCR-LAP077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47470886_PCR-LAP1331"/>
    <s v="47470886_"/>
    <d v="2020-10-09T00:00:00"/>
    <d v="2020-11-08T00:00:00"/>
    <n v="47470886"/>
    <x v="48"/>
    <s v="B001-00000116"/>
    <d v="2020-10-09T00:00:00"/>
    <d v="2020-11-08T00:00:00"/>
    <m/>
    <n v="-9"/>
    <n v="100"/>
    <m/>
    <s v="Vacio"/>
    <m/>
    <m/>
    <s v="Vacio"/>
    <n v="100"/>
    <n v="0"/>
    <x v="0"/>
    <s v="Laptop Lenovo Legion Y530 Core i7 8va Gen./16GB RAM/480GB SSD/15.6”/Video Nvidia 1050 4GB"/>
    <s v="001-13884"/>
    <d v="2020-10-08T00:00:00"/>
    <s v="PCR-LAP1331"/>
    <m/>
    <m/>
    <m/>
    <x v="0"/>
    <m/>
    <m/>
    <n v="44134"/>
    <m/>
    <m/>
    <m/>
    <m/>
    <m/>
    <m/>
    <n v="1"/>
    <s v="SI"/>
    <m/>
    <s v="Windows 10"/>
    <s v="Office 365 Bussines"/>
    <m/>
    <m/>
    <m/>
    <x v="0"/>
    <x v="0"/>
    <s v="Cliente"/>
    <s v="Igual"/>
    <m/>
    <m/>
    <n v="0"/>
    <s v="No se encuentra el producto"/>
    <s v="Todo ok"/>
  </r>
  <r>
    <s v="20548187266_MOR-LAP0007"/>
    <s v="20548187266_"/>
    <d v="2020-10-01T00:00:00"/>
    <d v="2020-10-31T00:00:00"/>
    <n v="20548187266"/>
    <x v="49"/>
    <s v="F001-00007115"/>
    <d v="2020-10-01T00:00:00"/>
    <d v="2020-10-31T00:00:00"/>
    <s v="0089-0000053"/>
    <n v="-1"/>
    <n v="85"/>
    <m/>
    <s v="Vacio"/>
    <m/>
    <m/>
    <s v="Vacio"/>
    <n v="85"/>
    <n v="0"/>
    <x v="0"/>
    <s v="LAPTOP CORE I7/8GB/1TB/2GB VIDEO"/>
    <s v="001-10787"/>
    <d v="2019-09-13T00:00:00"/>
    <s v="MOR-LAP0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8187266_PCR-LAP0999"/>
    <s v="20548187266_"/>
    <d v="2020-09-01T00:00:00"/>
    <d v="2020-09-30T00:00:00"/>
    <n v="20548187266"/>
    <x v="49"/>
    <s v="F001-00006995"/>
    <d v="2020-09-01T00:00:00"/>
    <d v="2020-09-30T00:00:00"/>
    <s v="OC0069-0000001"/>
    <n v="30"/>
    <n v="105"/>
    <m/>
    <s v="Vacio"/>
    <m/>
    <m/>
    <s v="Vacio"/>
    <n v="105"/>
    <n v="210"/>
    <x v="5"/>
    <s v="LAPTOP COREI7/16GB/1TBHDD/4GB VIDEO SIN LICENCIAS"/>
    <s v="001-9447"/>
    <d v="2019-04-09T00:00:00"/>
    <s v="PCR-LAP09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s v="Revisar"/>
    <s v="No se encuentra el producto"/>
    <s v="Pendiente Recoger"/>
  </r>
  <r>
    <s v="20548187266_PCR-LAP1207"/>
    <s v="20548187266_"/>
    <d v="2020-10-01T00:00:00"/>
    <d v="2020-10-31T00:00:00"/>
    <n v="20548187266"/>
    <x v="49"/>
    <s v="F001-00007115"/>
    <d v="2020-10-01T00:00:00"/>
    <d v="2020-10-31T00:00:00"/>
    <s v="0086-0000739"/>
    <n v="-1"/>
    <n v="80"/>
    <m/>
    <s v="Vacio"/>
    <m/>
    <m/>
    <s v="Vacio"/>
    <n v="80"/>
    <n v="0"/>
    <x v="0"/>
    <s v="LAPTOP CORE I7/8 GB/1 TB HDD/CON LICENCIA"/>
    <s v="001-12079"/>
    <d v="2020-02-17T00:00:00"/>
    <s v="PCR-LAP1207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13504561_PCR-CPU19091007"/>
    <s v="20513504561_"/>
    <d v="2020-10-01T00:00:00"/>
    <d v="2020-10-31T00:00:00"/>
    <n v="20513504561"/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56"/>
    <d v="2019-09-30T00:00:00"/>
    <s v="PCR-CPU19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091006"/>
    <s v="20513504561_"/>
    <d v="2020-10-01T00:00:00"/>
    <d v="2020-10-31T00:00:00"/>
    <n v="20513504561"/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30"/>
    <d v="2019-09-30T00:00:00"/>
    <s v="PCR-CPU19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104001"/>
    <s v="20513504561_"/>
    <d v="2020-10-04T00:00:00"/>
    <d v="2020-11-03T00:00:00"/>
    <n v="20513504561"/>
    <x v="50"/>
    <s v="F001-00007064"/>
    <d v="2020-10-04T00:00:00"/>
    <d v="2020-11-03T00:00:00"/>
    <m/>
    <n v="-4"/>
    <m/>
    <m/>
    <s v="Vacio"/>
    <n v="155"/>
    <m/>
    <s v="Vacio"/>
    <n v="44.285714285714285"/>
    <n v="0"/>
    <x v="0"/>
    <s v="CPU ALL IN ONE CORE I5 8GB/ 1TB HDD/22&quot;"/>
    <s v="001-10893"/>
    <d v="2019-10-03T00:00:00"/>
    <s v="PCR-CPU1910400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112012"/>
    <s v="20513504561_"/>
    <d v="2020-10-05T00:00:00"/>
    <d v="2020-11-04T00:00:00"/>
    <n v="20513504561"/>
    <x v="50"/>
    <s v="F001-00007064"/>
    <d v="2020-10-05T00:00:00"/>
    <d v="2020-11-04T00:00:00"/>
    <m/>
    <n v="-5"/>
    <m/>
    <m/>
    <s v="Vacio"/>
    <n v="136"/>
    <m/>
    <s v="Vacio"/>
    <n v="38.857142857142854"/>
    <n v="0"/>
    <x v="0"/>
    <s v="CPU Compatible Ci5 8va Gen / 8GB DDR4 "/>
    <s v="001-11503"/>
    <d v="2019-12-05T00:00:00"/>
    <s v="PCR-CPU19112012"/>
    <m/>
    <s v="PCR-MTR0135"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9101077"/>
    <s v="20513504561_MOR-LAP19101045"/>
    <d v="2020-10-07T00:00:00"/>
    <d v="2020-11-06T00:00:00"/>
    <n v="20513504561"/>
    <x v="50"/>
    <s v="F001-00007064"/>
    <d v="2020-10-07T00:00:00"/>
    <d v="2020-11-06T00:00:00"/>
    <m/>
    <n v="-7"/>
    <m/>
    <m/>
    <s v="Vacio"/>
    <n v="155"/>
    <m/>
    <s v="Vacio"/>
    <n v="44.285714285714285"/>
    <n v="0"/>
    <x v="0"/>
    <s v="LAPTOP CORE I5 /8 GB/1TB HDD/con LICENCIAS"/>
    <s v="001-11213"/>
    <d v="2019-11-06T00:00:00"/>
    <s v="PCR-LAP19101077"/>
    <s v="MOR-LAP1910104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MOR-LAP19101048"/>
    <s v="20513504561_"/>
    <d v="2020-10-07T00:00:00"/>
    <d v="2020-11-06T00:00:00"/>
    <n v="20513504561"/>
    <x v="50"/>
    <s v="F001-00007064"/>
    <d v="2020-10-07T00:00:00"/>
    <d v="2020-11-06T00:00:00"/>
    <m/>
    <n v="-7"/>
    <m/>
    <m/>
    <s v="Vacio"/>
    <n v="205"/>
    <m/>
    <s v="Vacio"/>
    <n v="58.571428571428569"/>
    <n v="0"/>
    <x v="0"/>
    <s v="LAPTOP CORE I5 /8 GB/1TB HDD/con LICENCIAS"/>
    <s v="001-11213"/>
    <d v="2019-11-06T00:00:00"/>
    <s v="MOR-LAP1910104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167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Lenovo Ideapad 320 Core i5 8va Gen./8GB/2TB HDD /Pantalla 15.6&quot;"/>
    <s v="001-13852"/>
    <d v="2020-09-24T00:00:00"/>
    <s v="PCR-LAP116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035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0995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099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9091019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Dell Inspiron 5584 Core i7 8va Gen./8GB/1TB HDD/PAntalla 15.6”/4GB Video"/>
    <s v="001-13852"/>
    <d v="2020-09-24T00:00:00"/>
    <s v="PCR-LAP1909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20031094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Dell Latitude 3500 Core i5 8va Gen./8GB/1TB HDD/Pantalla 15.6”"/>
    <s v="001-13852"/>
    <d v="2020-09-24T00:00:00"/>
    <s v="PCR-LAP2003109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111011"/>
    <s v="20513504561_"/>
    <d v="2020-10-08T00:00:00"/>
    <d v="2020-11-07T00:00:00"/>
    <n v="20513504561"/>
    <x v="50"/>
    <s v="F001-00007064"/>
    <d v="2020-10-08T00:00:00"/>
    <d v="2020-11-07T00:00:00"/>
    <m/>
    <n v="-8"/>
    <m/>
    <m/>
    <s v="Vacio"/>
    <n v="155"/>
    <m/>
    <s v="Vacio"/>
    <n v="44.285714285714285"/>
    <n v="0"/>
    <x v="0"/>
    <s v="CPU ALL IN ONE CORE I5 8GB/ 1TB HDD/22&quot;"/>
    <s v="001-11224"/>
    <d v="2019-11-07T00:00:00"/>
    <s v="PCR-CPU1911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600593847_PCR-LAP20072002"/>
    <s v="20600593847_"/>
    <d v="2020-10-15T00:00:00"/>
    <d v="2020-11-14T00:00:00"/>
    <n v="20600593847"/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2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n v="0"/>
    <s v="No se encuentra el producto"/>
    <s v="Todo ok"/>
  </r>
  <r>
    <s v="20600593847_PCR-LAP20072003"/>
    <s v="20600593847_"/>
    <d v="2020-10-15T00:00:00"/>
    <d v="2020-11-14T00:00:00"/>
    <n v="20600593847"/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3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n v="0"/>
    <s v="No se encuentra el producto"/>
    <s v="Todo ok"/>
  </r>
  <r>
    <s v="20521780968_PCR-LAP1069"/>
    <s v="20521780968_"/>
    <d v="2020-10-10T00:00:00"/>
    <d v="2020-11-09T00:00:00"/>
    <n v="20521780968"/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06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Esta factura tiene errores en la fecha. La fecha inicial de Sisgeco es menor o igual que la fecha fin de la factura del CV"/>
    <s v="Todo ok"/>
  </r>
  <r>
    <s v="20521780968_PCR-LAP1109"/>
    <s v="20521780968_"/>
    <d v="2020-10-10T00:00:00"/>
    <d v="2020-11-09T00:00:00"/>
    <n v="20521780968"/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10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Esta factura tiene errores en la fecha. La fecha inicial de Sisgeco es menor o igual que la fecha fin de la factura del CV"/>
    <s v="Todo ok"/>
  </r>
  <r>
    <s v="20521780968_PCR-LAP1406"/>
    <s v="20521780968_"/>
    <d v="2020-10-10T00:00:00"/>
    <d v="2020-11-09T00:00:00"/>
    <n v="20521780968"/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450 G5/ CI5/GEN8/8 GB/1 TB HDD/15.6''"/>
    <s v="001-13104"/>
    <d v="2020-07-10T00:00:00"/>
    <s v="PCR-LAP140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Esta factura tiene errores en la fecha. La fecha inicial de Sisgeco es menor o igual que la fecha fin de la factura del CV"/>
    <s v="Todo ok"/>
  </r>
  <r>
    <s v="20603281994_PCR-LAP1292"/>
    <s v="20603281994_PCR-LAP19115055"/>
    <d v="2020-10-26T00:00:00"/>
    <d v="2020-11-25T00:00:00"/>
    <n v="20603281994"/>
    <x v="53"/>
    <s v="F001-00007246"/>
    <d v="2020-10-26T00:00:00"/>
    <d v="2020-11-25T00:00:00"/>
    <m/>
    <n v="-26"/>
    <n v="45"/>
    <m/>
    <s v="Vacio"/>
    <m/>
    <m/>
    <s v="Vacio"/>
    <n v="45"/>
    <n v="0"/>
    <x v="0"/>
    <s v="Laptop HP 450 G5 Ci7 8va Gen/8GB/480GB SSD/Pantalla 15.6&quot;"/>
    <s v="001-13150"/>
    <d v="2020-07-13T00:00:00"/>
    <s v="PCR-LAP1292"/>
    <s v="PCR-LAP19115055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l cliente PCR-LAP19115055 presenta problemas en el teclado."/>
    <m/>
    <n v="0"/>
    <s v="No se encuentra el producto"/>
    <s v="Todo ok"/>
  </r>
  <r>
    <s v="20603281994_PCR-LAP19101002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HP DA0015LA Ci7 8va Gen/8GB/240GB SSD/Pantalla 15.6&quot;"/>
    <s v="001-13150"/>
    <d v="2020-07-13T00:00:00"/>
    <s v="PCR-LAP1910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s v="Revisar"/>
    <s v="No se encuentra el producto"/>
    <s v="Pendiente Recoger"/>
  </r>
  <r>
    <s v="20603281994_PCR-LAP19111048"/>
    <s v="20603281994_PCR-LAP19101089"/>
    <d v="2020-10-26T00:00:00"/>
    <d v="2020-11-25T00:00:00"/>
    <n v="20603281994"/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111048"/>
    <s v="PCR-LAP19101089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091013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HP 250 G7 Ci5 8va Gen/8GB/240GB SSD/Pantalla 15.6&quot;"/>
    <s v="001-13150"/>
    <d v="2020-07-13T00:00:00"/>
    <s v="PCR-LAP1909101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s v="Revisar"/>
    <s v="No se encuentra el producto"/>
    <s v="Pendiente Recoger"/>
  </r>
  <r>
    <s v="20603281994_PCR-LAP19091014"/>
    <s v="20603281994_PCR-LAP19101083"/>
    <d v="2020-10-26T00:00:00"/>
    <d v="2020-11-25T00:00:00"/>
    <n v="20603281994"/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091014"/>
    <s v="PCR-LAP1910108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61019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29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2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03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11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31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3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02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74002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250GB SSD/1TB HDD/15.6&quot;"/>
    <s v="001-13193"/>
    <d v="2020-07-20T00:00:00"/>
    <s v="PCR-LAP2007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3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4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5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6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7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8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9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10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11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12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06T00:00:00"/>
    <s v="PCR-CPU20021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2"/>
    <m/>
    <s v="PCR-MTR20021002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3"/>
    <m/>
    <s v="PCR-MTR20021003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CPU HP PRODESK COREI7/8GEN/16 GB/1 TB HDD 256 SDD CON LICENCIAS"/>
    <s v="001-12081,14315"/>
    <d v="2020-10-13T00:00:00"/>
    <s v="PCR-CPU20021004"/>
    <m/>
    <s v="PCR-MTR20041001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4100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1"/>
    <m/>
    <s v="PCR-MTR20021004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41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2"/>
    <m/>
    <s v="PCR-MTR20041002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4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3"/>
    <m/>
    <s v="PCR-MTR20041003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0104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4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0107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7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0108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4"/>
    <m/>
    <s v="Vacio"/>
    <m/>
    <m/>
    <s v="Vacio"/>
    <n v="64"/>
    <n v="0"/>
    <x v="0"/>
    <s v="LAPTOP CORE I7 /8 GB/1 TB HDD/2 GB V/15.6 con LICENCIAS"/>
    <s v="001-11575"/>
    <d v="2019-12-26T00:00:00"/>
    <s v="PCR-LAP1910108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102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1102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6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8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9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5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8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15DW1007LA CORE I5/8 GB/256 SSD/15.6/2GB VIDEO."/>
    <s v="001-12008"/>
    <d v="2020-02-06T00:00:00"/>
    <s v="PCR-LAP1911506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9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70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7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7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100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1005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400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4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2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3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4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483"/>
    <s v="20603281994_PCR-LAP20041005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1483"/>
    <s v="PCR-LAP20041005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07-07 Se recogió el equipo de cambio PCR-LAP20041005 pero presenta problemas de energía."/>
    <m/>
    <n v="0"/>
    <s v="No se encuentra el producto"/>
    <s v="Todo ok"/>
  </r>
  <r>
    <s v="20603281994_PCR-LAP20041006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6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7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8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8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40"/>
    <s v="20603281994_PCR-LAP19115060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250 G7 Ci5 8va Gen/ 256GB SSD/ 8GB DDR4/ Pantalla 15.6&quot;/ 2GB video"/>
    <s v="001-012476"/>
    <d v="2020-05-29T00:00:00"/>
    <s v="PCR-LAP20041040"/>
    <s v="PCR-LAP19115060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El equipo PCR-LAP19115060 presenta manchas en la pantalla."/>
    <m/>
    <n v="0"/>
    <s v="No se encuentra el producto"/>
    <s v="Todo ok"/>
  </r>
  <r>
    <s v="20603281994_PCR-LAP20041009"/>
    <s v="20603281994_MOR-LAP19101043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1-12072, 0001-012412"/>
    <d v="2020-02-13T00:00:00"/>
    <s v="PCR-LAP20041009"/>
    <s v="MOR-LAP1910104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07-07 Se recogió el equipo de cambio MOR-LAP19101043 pero presenta rajadura en carcasa lado del puerto USB izquierdo."/>
    <m/>
    <n v="0"/>
    <s v="No se encuentra el producto"/>
    <s v="Todo ok"/>
  </r>
  <r>
    <s v="20605235515_PCR-LAP19101008"/>
    <s v="20605235515_"/>
    <d v="2020-10-26T00:00:00"/>
    <d v="2020-11-25T00:00:00"/>
    <n v="20605235515"/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PCR-LAP1910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605235515_MOR-LAP19101026"/>
    <s v="20605235515_"/>
    <d v="2020-10-26T00:00:00"/>
    <d v="2020-11-25T00:00:00"/>
    <n v="20605235515"/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MOR-LAP1910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57738828_PCR-LAP20041247"/>
    <s v="20557738828_"/>
    <d v="2020-10-05T00:00:00"/>
    <d v="2020-11-04T00:00:00"/>
    <n v="20557738828"/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57738828_PCR-LAP20041248"/>
    <s v="20557738828_"/>
    <d v="2020-10-05T00:00:00"/>
    <d v="2020-11-04T00:00:00"/>
    <n v="20557738828"/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04039120_PCR-LAP0936"/>
    <s v="20504039120_"/>
    <d v="2020-10-15T00:00:00"/>
    <d v="2020-11-14T00:00:00"/>
    <n v="20504039120"/>
    <x v="56"/>
    <s v="F001-00007204"/>
    <d v="2020-10-15T00:00:00"/>
    <d v="2020-11-14T00:00:00"/>
    <m/>
    <n v="-15"/>
    <n v="55"/>
    <m/>
    <s v="Vacio"/>
    <m/>
    <m/>
    <s v="Vacio"/>
    <n v="55"/>
    <n v="0"/>
    <x v="0"/>
    <s v="Laptop HP 440 G5 Ci5 8va/8GB/500GB/Pantalla 14&quot;"/>
    <s v="001-12831"/>
    <d v="2020-06-16T00:00:00"/>
    <s v="PCR-LAP09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500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501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497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9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471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7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472936426_PCR-LAP0913"/>
    <s v="20472936426_PCR-LAP 0810"/>
    <d v="2020-10-01T00:00:00"/>
    <d v="2020-10-31T00:00:00"/>
    <n v="20472936426"/>
    <x v="58"/>
    <s v="F001-00007312"/>
    <d v="2020-10-01T00:00:00"/>
    <d v="2020-10-31T00:00:00"/>
    <s v="F2-9251"/>
    <n v="-1"/>
    <n v="50"/>
    <m/>
    <s v="Vacio"/>
    <m/>
    <m/>
    <s v="Vacio"/>
    <n v="50"/>
    <n v="0"/>
    <x v="0"/>
    <s v="LAPTOP CORE I5/8GB/1TB "/>
    <s v="001-7271,001-8563"/>
    <d v="2018-05-16T00:00:00"/>
    <s v="PCR-LAP0913"/>
    <s v="PCR-LAP 0810"/>
    <m/>
    <m/>
    <x v="0"/>
    <m/>
    <m/>
    <n v="44134"/>
    <m/>
    <m/>
    <m/>
    <m/>
    <s v="X MES"/>
    <m/>
    <n v="1"/>
    <s v="SI"/>
    <m/>
    <s v="Sin licencias"/>
    <m/>
    <m/>
    <m/>
    <s v="SANTA CRUZ"/>
    <x v="4"/>
    <x v="0"/>
    <s v="Cliente"/>
    <s v="Igual"/>
    <m/>
    <m/>
    <n v="0"/>
    <s v="No se encuentra el producto"/>
    <s v="Todo ok"/>
  </r>
  <r>
    <s v="20472936426_PCR-LAP1088"/>
    <s v="20472936426_"/>
    <d v="2020-10-10T00:00:00"/>
    <d v="2020-11-09T00:00:00"/>
    <n v="20472936426"/>
    <x v="58"/>
    <s v="F001-00007280"/>
    <d v="2020-10-10T00:00:00"/>
    <d v="2020-11-09T00:00:00"/>
    <m/>
    <n v="-10"/>
    <n v="50"/>
    <m/>
    <s v="Vacio"/>
    <m/>
    <m/>
    <s v="Vacio"/>
    <n v="50"/>
    <n v="0"/>
    <x v="0"/>
    <s v="Laptop HP 250 G6 Core i5 7ma Gen./8GB RAM/1TB HDD/15.6”"/>
    <s v="001-13895"/>
    <d v="2020-10-09T00:00:00"/>
    <s v="PCR-LAP108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72936426_PCR-LAP0918"/>
    <s v="20472936426_PCR-LAP1063"/>
    <d v="2020-10-01T00:00:00"/>
    <d v="2020-10-31T00:00:00"/>
    <n v="20472936426"/>
    <x v="58"/>
    <s v="F001-00007312"/>
    <d v="2020-10-01T00:00:00"/>
    <d v="2020-10-31T00:00:00"/>
    <s v="F2-4646"/>
    <n v="-1"/>
    <n v="50"/>
    <m/>
    <s v="Vacio"/>
    <m/>
    <m/>
    <s v="Vacio"/>
    <n v="50"/>
    <n v="0"/>
    <x v="0"/>
    <s v="LAPTOP CORE I5/16GB/1TB "/>
    <s v="001-7557,001-8591"/>
    <d v="2018-07-17T00:00:00"/>
    <s v="PCR-LAP0918"/>
    <s v="PCR-LAP1063"/>
    <m/>
    <m/>
    <x v="0"/>
    <m/>
    <m/>
    <n v="44134"/>
    <m/>
    <m/>
    <m/>
    <m/>
    <s v="X MES"/>
    <m/>
    <n v="1"/>
    <s v="SI"/>
    <m/>
    <s v="Sin licencias"/>
    <m/>
    <m/>
    <m/>
    <s v="PRANA"/>
    <x v="4"/>
    <x v="0"/>
    <s v="Cliente"/>
    <s v="Igual"/>
    <s v="El equipo PCR-LAP1063 presenta multiples daños físicos"/>
    <m/>
    <n v="0"/>
    <s v="No se encuentra el producto"/>
    <s v="Todo ok"/>
  </r>
  <r>
    <s v="20156399036_PCR-LAP0432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702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704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748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36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26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2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379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48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43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55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55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50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5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33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3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377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7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512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51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03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0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824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82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88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8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89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8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600967356_PCR-MAC20055006"/>
    <s v="20600967356_"/>
    <d v="2020-10-16T00:00:00"/>
    <d v="2020-11-15T00:00:00"/>
    <n v="20600967356"/>
    <x v="60"/>
    <s v="F001-00007149"/>
    <d v="2020-10-16T00:00:00"/>
    <d v="2020-11-15T00:00:00"/>
    <m/>
    <n v="-16"/>
    <n v="150"/>
    <m/>
    <s v="Vacio"/>
    <m/>
    <m/>
    <s v="Vacio"/>
    <n v="150"/>
    <n v="0"/>
    <x v="0"/>
    <s v="MacBook Pro Ci5 8va Gen/8GB/128GB SSD/Pantalla Retina 13.3&quot;"/>
    <s v="001-13116"/>
    <d v="2020-07-15T00:00:00"/>
    <s v="PCR-MAC20055006"/>
    <m/>
    <m/>
    <m/>
    <x v="0"/>
    <m/>
    <m/>
    <n v="44134"/>
    <m/>
    <m/>
    <m/>
    <m/>
    <s v="X MES"/>
    <m/>
    <n v="1"/>
    <s v="SI"/>
    <m/>
    <m/>
    <m/>
    <s v="Mac OS Catalina"/>
    <m/>
    <m/>
    <x v="0"/>
    <x v="0"/>
    <s v="Cliente"/>
    <s v="Igual"/>
    <m/>
    <m/>
    <n v="0"/>
    <s v="No se encuentra el producto"/>
    <s v="Todo ok"/>
  </r>
  <r>
    <s v="20602458921_PCR-LAP20041259"/>
    <s v="20602458921_"/>
    <d v="2020-10-05T00:00:00"/>
    <d v="2020-11-04T00:00:00"/>
    <n v="20602458921"/>
    <x v="61"/>
    <s v="F001-00007062"/>
    <d v="2020-10-05T00:00:00"/>
    <d v="2020-11-04T00:00:00"/>
    <m/>
    <n v="-5"/>
    <m/>
    <m/>
    <s v="Vacio"/>
    <n v="198"/>
    <m/>
    <s v="Vacio"/>
    <n v="56.571428571428569"/>
    <n v="0"/>
    <x v="0"/>
    <s v="Laptop Dell Latitude 3400 Core i5 8va Gen./8GB RAM/1TB HDD/Pantalla 14”"/>
    <s v="001-13998"/>
    <d v="2020-10-05T00:00:00"/>
    <s v="PCR-LAP20041259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602458921_PCR-LAP1265"/>
    <s v="20602458921_PCR-LAP1224"/>
    <d v="2020-10-21T00:00:00"/>
    <d v="2020-11-20T00:00:00"/>
    <n v="20602458921"/>
    <x v="61"/>
    <s v="F001-00007223"/>
    <d v="2020-10-21T00:00:00"/>
    <d v="2020-11-20T00:00:00"/>
    <m/>
    <n v="-21"/>
    <m/>
    <m/>
    <s v="Vacio"/>
    <n v="277"/>
    <m/>
    <s v="Vacio"/>
    <n v="79.142857142857139"/>
    <n v="0"/>
    <x v="0"/>
    <s v="Laptop HP 450 G5 Ci7 8va Gen/12GB/480GB SSD/2GB Video/15.6&quot;"/>
    <s v="001-12631"/>
    <d v="2020-05-12T00:00:00"/>
    <s v="PCR-LAP1265"/>
    <s v="PCR-LAP1224"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s v="El equipo PCR-LAP1224 presenta una pequeña rajadura por la puerto de red."/>
    <m/>
    <n v="0"/>
    <s v="No se encuentra el producto"/>
    <s v="Todo ok"/>
  </r>
  <r>
    <s v="20516368994_PCR-LAP0840"/>
    <s v="20516368994_"/>
    <d v="2020-10-01T00:00:00"/>
    <d v="2020-10-31T00:00:00"/>
    <n v="20516368994"/>
    <x v="62"/>
    <s v="F001-00007119"/>
    <d v="2020-10-01T00:00:00"/>
    <d v="2020-10-31T00:00:00"/>
    <s v="C020-0000071"/>
    <n v="-1"/>
    <n v="85"/>
    <m/>
    <s v="Vacio"/>
    <m/>
    <m/>
    <s v="Vacio"/>
    <n v="85"/>
    <n v="0"/>
    <x v="0"/>
    <s v="LAPTOP CORE I7/12GB/1TB HDD SIN LICENCIAS"/>
    <s v="001-10958"/>
    <d v="2019-10-11T00:00:00"/>
    <s v="PCR-LAP08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375"/>
    <s v="20516368994_"/>
    <d v="2020-10-01T00:00:00"/>
    <d v="2020-10-31T00:00:00"/>
    <n v="20516368994"/>
    <x v="62"/>
    <s v="F001-00007119"/>
    <d v="2020-10-01T00:00:00"/>
    <d v="2020-10-31T00:00:00"/>
    <s v="C020-0000071"/>
    <n v="-1"/>
    <n v="75"/>
    <m/>
    <s v="Vacio"/>
    <m/>
    <m/>
    <s v="Vacio"/>
    <n v="75"/>
    <n v="0"/>
    <x v="0"/>
    <s v="LAPTOP CORE I5/8GB/1TB HDD SIN LICENCIAS "/>
    <m/>
    <d v="2020-03-12T00:00:00"/>
    <s v="PCR-LAP13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0804"/>
    <s v="20516368994_PCR-LAP1161"/>
    <d v="2020-10-01T00:00:00"/>
    <d v="2020-10-31T00:00:00"/>
    <n v="20516368994"/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5/8GB/2TB HDD SIN LICENCIAS "/>
    <s v="001-10959"/>
    <d v="2019-10-10T00:00:00"/>
    <s v="PCR-LAP0804"/>
    <s v="PCR-LAP11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0830"/>
    <s v="20516368994_PCR-LAP0959"/>
    <d v="2020-10-01T00:00:00"/>
    <d v="2020-10-31T00:00:00"/>
    <n v="20516368994"/>
    <x v="62"/>
    <s v="F001-00007119"/>
    <d v="2020-10-01T00:00:00"/>
    <d v="2020-10-31T00:00:00"/>
    <s v="C017-0000049"/>
    <n v="-1"/>
    <n v="85"/>
    <m/>
    <s v="Vacio"/>
    <m/>
    <m/>
    <s v="Vacio"/>
    <n v="85"/>
    <n v="0"/>
    <x v="0"/>
    <s v="LAPTOP CORE I7/8GB/1TB HDD SIN LICENCIAS"/>
    <s v="001-10272"/>
    <d v="2019-07-19T00:00:00"/>
    <s v="PCR-LAP0830"/>
    <s v="PCR-LAP0959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0952"/>
    <s v="20516368994_"/>
    <d v="2020-10-01T00:00:00"/>
    <d v="2020-10-31T00:00:00"/>
    <n v="20516368994"/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7/8GB/1TB HDD SIN LICENCIAS"/>
    <s v="001-11120"/>
    <d v="2019-10-25T00:00:00"/>
    <s v="PCR-LAP09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024"/>
    <s v="20516368994_"/>
    <d v="2020-10-01T00:00:00"/>
    <d v="2020-10-31T00:00:00"/>
    <n v="20516368994"/>
    <x v="62"/>
    <s v="F001-00007119"/>
    <d v="2020-10-01T00:00:00"/>
    <d v="2020-10-31T00:00:00"/>
    <s v="C017-0000001"/>
    <n v="-1"/>
    <n v="75"/>
    <m/>
    <s v="Vacio"/>
    <m/>
    <m/>
    <s v="Vacio"/>
    <n v="75"/>
    <n v="0"/>
    <x v="0"/>
    <s v="LAPTOP CORE I5/8GB/1TB/15.6 SIN LICENCIAS"/>
    <s v="001-11824"/>
    <d v="2020-01-14T00:00:00"/>
    <s v="PCR-LAP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169"/>
    <s v="20516368994_"/>
    <d v="2020-10-01T00:00:00"/>
    <d v="2020-10-31T00:00:00"/>
    <n v="20516368994"/>
    <x v="62"/>
    <s v="F001-00007119"/>
    <d v="2020-10-01T00:00:00"/>
    <d v="2020-10-31T00:00:00"/>
    <s v="C017-0000049"/>
    <n v="-1"/>
    <n v="75"/>
    <m/>
    <s v="Vacio"/>
    <m/>
    <m/>
    <s v="Vacio"/>
    <n v="75"/>
    <n v="0"/>
    <x v="0"/>
    <s v="LAPTOP CORE I5/8GB/1TB/2GB VIDEO"/>
    <s v="001-11082"/>
    <d v="2019-10-22T00:00:00"/>
    <s v="PCR-LAP11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254"/>
    <s v="20516368994_"/>
    <d v="2020-10-01T00:00:00"/>
    <d v="2020-10-31T00:00:00"/>
    <n v="20516368994"/>
    <x v="62"/>
    <s v="F001-00007117"/>
    <d v="2020-10-01T00:00:00"/>
    <d v="2020-10-31T00:00:00"/>
    <s v="OC C015-0000144"/>
    <n v="-1"/>
    <n v="80"/>
    <m/>
    <s v="Vacio"/>
    <m/>
    <m/>
    <s v="Vacio"/>
    <n v="80"/>
    <n v="0"/>
    <x v="0"/>
    <s v="LAPTOP CORE I7/8GB/1TB/2GB VIDEO SIN LICENCIAS "/>
    <s v="001-8829"/>
    <d v="2019-01-23T00:00:00"/>
    <s v="PCR-LAP125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305"/>
    <s v="20516368994_"/>
    <d v="2020-10-01T00:00:00"/>
    <d v="2020-10-31T00:00:00"/>
    <n v="20516368994"/>
    <x v="62"/>
    <s v="F001-00007117"/>
    <d v="2020-10-01T00:00:00"/>
    <d v="2020-10-31T00:00:00"/>
    <s v="C015-0000137"/>
    <n v="-1"/>
    <n v="75"/>
    <m/>
    <s v="Vacio"/>
    <m/>
    <m/>
    <s v="Vacio"/>
    <n v="75"/>
    <n v="0"/>
    <x v="0"/>
    <s v="LAPTOP HP 450G5 CI7/GEN8/15.6´´/8GB/1TB/2GB VID"/>
    <s v="001-12239,12240"/>
    <d v="2020-03-05T00:00:00"/>
    <s v="PCR-LAP13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347"/>
    <s v="20516368994_"/>
    <d v="2020-10-01T00:00:00"/>
    <d v="2020-10-31T00:00:00"/>
    <n v="20516368994"/>
    <x v="62"/>
    <s v="F001-00007118"/>
    <d v="2020-10-01T00:00:00"/>
    <d v="2020-10-31T00:00:00"/>
    <s v="A02F-0000028-A02FOC"/>
    <n v="-1"/>
    <n v="90"/>
    <m/>
    <s v="Vacio"/>
    <m/>
    <m/>
    <s v="Vacio"/>
    <n v="90"/>
    <n v="0"/>
    <x v="0"/>
    <s v="LAPTOP CORE I7/16GB/ 480 SSD  SIN LICENCIAS"/>
    <s v="001-10610"/>
    <d v="2019-09-05T00:00:00"/>
    <s v="PCR-LAP1347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7839651_PCR-LAP0715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 GB HDD / Pantalla 14&quot; / Sin Licencias"/>
    <s v="001-12421"/>
    <d v="2020-04-29T00:00:00"/>
    <s v="PCR-LAP071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698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3 6ta Gen / 4GB DDR4 / 1TB HDD / Pantalla 14&quot; / Sin Licencias"/>
    <s v="001-12421"/>
    <d v="2020-04-29T00:00:00"/>
    <s v="PCR-LAP06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263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14-R023LA Ci5 4ta Gen/4GB DDR3L/500GB HDD/14&quot;"/>
    <s v="001-13069"/>
    <d v="2020-07-08T00:00:00"/>
    <s v="PCR-LAP026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441"/>
    <s v="20547839651_PCR-LAP0235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5 Ci5 6ta Gen/8GB/1TB HDD/14&quot;"/>
    <s v="001-13069"/>
    <d v="2020-07-08T00:00:00"/>
    <s v="PCR-LAP0441"/>
    <s v="PCR-LAP023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33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/8GB DDR4/500GB HDD/14&quot;"/>
    <s v="001-13211"/>
    <d v="2020-07-24T00:00:00"/>
    <s v="PCR-LAP07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239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R023LA Ci5 4ta Gen/8GB DDR3L/500GB HDD/14''"/>
    <s v="001-13211"/>
    <d v="2020-07-24T00:00:00"/>
    <s v="PCR-LAP023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05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09la Ci3 5ta Gen/ 4GB /500GB HDD / Pantalla 14&quot;"/>
    <s v="001-13157"/>
    <d v="2020-07-14T00:00:00"/>
    <s v="PCR-LAP03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22"/>
    <s v="20547839651_"/>
    <d v="2020-10-15T00:00:00"/>
    <d v="2020-10-31T00:00:00"/>
    <n v="20547839651"/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2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33"/>
    <s v="20547839651_"/>
    <d v="2020-10-15T00:00:00"/>
    <d v="2020-10-31T00:00:00"/>
    <n v="20547839651"/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76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15LA Ci5 5ta Gen/ 8GB/ 500GB HDD/ Pantalla 14&quot;"/>
    <s v="001-13157"/>
    <d v="2020-07-14T00:00:00"/>
    <s v="PCR-LAP037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1334"/>
    <s v="20547839651_PCR-LAP0365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5 8va Gen/8GB DDR4/1TB HDD/Pantalla 14&quot;"/>
    <s v="001-13069"/>
    <d v="2020-07-08T00:00:00"/>
    <s v="PCR-LAP1334"/>
    <s v="PCR-LAP036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699"/>
    <s v="20547839651_"/>
    <d v="2020-10-06T00:00:00"/>
    <d v="2020-11-05T00:00:00"/>
    <n v="20547839651"/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69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03"/>
    <s v="20547839651_"/>
    <d v="2020-10-06T00:00:00"/>
    <d v="2020-11-05T00:00:00"/>
    <n v="20547839651"/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01"/>
    <s v="20547839651_"/>
    <d v="2020-10-06T00:00:00"/>
    <d v="2020-11-05T00:00:00"/>
    <n v="20547839651"/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27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2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35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3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21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/ 1TB HDD/ Pantalla 14&quot;"/>
    <s v="0001-012864"/>
    <d v="2020-05-13T00:00:00"/>
    <s v="PCR-LAP072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13"/>
    <s v="20547839651_PCR-LAP0450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CORE I3 /4GB/500 GB HDD SIN LICENCIAS"/>
    <s v="0001-012512"/>
    <d v="2020-05-02T00:00:00"/>
    <s v="PCR-LAP0313"/>
    <s v="PCR-LAP0450"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415192071_PCR-LAP0510"/>
    <s v="20415192071_"/>
    <d v="2020-10-16T00:00:00"/>
    <d v="2020-11-15T00:00:00"/>
    <n v="20415192071"/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HP 240 G5 Ci5 6ta Gen / 8GB DDR4 / 1TB HDD / Pantalla 14&quot;"/>
    <s v="001-12881"/>
    <d v="2020-05-30T00:00:00"/>
    <s v="PCR-LAP0510"/>
    <m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n v="0"/>
    <s v="No se encuentra el producto"/>
    <s v="Todo ok"/>
  </r>
  <r>
    <s v="20415192071_PCR-LAP0852"/>
    <s v="20415192071_PCR-LAP0320"/>
    <d v="2020-10-16T00:00:00"/>
    <d v="2020-11-15T00:00:00"/>
    <n v="20415192071"/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Dell Inspiron 3467 Ci5 7m Gen/8GB DDR4/1TB HDD/14&quot;"/>
    <s v="001-12932"/>
    <d v="2020-06-04T00:00:00"/>
    <s v="PCR-LAP0852"/>
    <s v="PCR-LAP0320"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n v="0"/>
    <s v="No se encuentra el producto"/>
    <s v="Todo ok"/>
  </r>
  <r>
    <s v="20415192071_PCR-LAP0563"/>
    <s v="20415192071_"/>
    <d v="2020-10-16T00:00:00"/>
    <d v="2020-11-15T00:00:00"/>
    <n v="20415192071"/>
    <x v="64"/>
    <s v="F001-00007212"/>
    <d v="2020-10-16T00:00:00"/>
    <d v="2020-11-15T00:00:00"/>
    <m/>
    <n v="-16"/>
    <n v="95"/>
    <m/>
    <s v="Vacio"/>
    <m/>
    <m/>
    <s v="Vacio"/>
    <n v="95"/>
    <n v="0"/>
    <x v="0"/>
    <s v="LAPTOP HP  450 G3/ CI7/GEN6/12 GB/1 TB HDD/15.6''"/>
    <s v="001-12115"/>
    <d v="2020-02-18T00:00:00"/>
    <s v="PCR-LAP0563"/>
    <m/>
    <m/>
    <m/>
    <x v="0"/>
    <m/>
    <m/>
    <n v="44134"/>
    <m/>
    <m/>
    <m/>
    <m/>
    <s v="X MES "/>
    <m/>
    <n v="1"/>
    <s v="SI"/>
    <m/>
    <s v="Windows 7"/>
    <s v="Oficce 2016 H&amp;B"/>
    <m/>
    <m/>
    <m/>
    <x v="4"/>
    <x v="0"/>
    <s v="Cliente"/>
    <s v="Igual"/>
    <m/>
    <m/>
    <n v="0"/>
    <s v="No se encuentra el producto"/>
    <s v="Todo ok"/>
  </r>
  <r>
    <s v="20415192071_PCR-LAP0924"/>
    <s v="20415192071_"/>
    <d v="2020-10-01T00:00:00"/>
    <d v="2020-10-31T00:00:00"/>
    <n v="20415192071"/>
    <x v="64"/>
    <s v="F001-00007212"/>
    <d v="2020-10-01T00:00:00"/>
    <d v="2020-10-31T00:00:00"/>
    <m/>
    <n v="-1"/>
    <n v="60"/>
    <m/>
    <s v="Vacio"/>
    <m/>
    <m/>
    <s v="Vacio"/>
    <n v="60"/>
    <n v="0"/>
    <x v="0"/>
    <s v="Laptop HP 250 G6 Ci5 7ma Gen / 8GB DDR4/ 1TB HDD / Pantalla 15.6"/>
    <s v="001-13572"/>
    <d v="2020-08-29T00:00:00"/>
    <s v="PCR-LAP092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415192071_PCR-LAP1101"/>
    <s v="20415192071_"/>
    <d v="2020-10-10T00:00:00"/>
    <d v="2020-11-09T00:00:00"/>
    <n v="20415192071"/>
    <x v="64"/>
    <s v="F001-00007103"/>
    <d v="2020-10-10T00:00:00"/>
    <d v="2020-11-09T00:00:00"/>
    <m/>
    <n v="-10"/>
    <n v="69"/>
    <m/>
    <s v="Vacio"/>
    <m/>
    <m/>
    <s v="Vacio"/>
    <n v="69"/>
    <n v="0"/>
    <x v="0"/>
    <s v="Laptop HP 250 G6 Core i5 7ma Gen./8GB RAM/1TB HDD/15.6”"/>
    <s v="001-13896"/>
    <d v="2020-10-09T00:00:00"/>
    <s v="PCR-LAP1101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n v="0"/>
    <s v="No se encuentra el producto"/>
    <s v="Todo ok"/>
  </r>
  <r>
    <s v="20415192071_PCR-LAP0756"/>
    <s v="20415192071_"/>
    <d v="2020-10-16T00:00:00"/>
    <d v="2020-11-15T00:00:00"/>
    <n v="20415192071"/>
    <x v="64"/>
    <s v="F001-00007212"/>
    <d v="2020-10-16T00:00:00"/>
    <d v="2020-11-15T00:00:00"/>
    <s v=""/>
    <n v="-16"/>
    <n v="95"/>
    <m/>
    <s v="Vacio"/>
    <m/>
    <m/>
    <s v="Vacio"/>
    <n v="95"/>
    <n v="0"/>
    <x v="0"/>
    <s v="LAPTOP HP  450 G3/ CI7/GEN6/12 GB/1 TB HDD/15.6''"/>
    <s v="001-11406"/>
    <d v="2019-11-26T00:00:00"/>
    <s v="PCR-LAP0756"/>
    <m/>
    <m/>
    <m/>
    <x v="0"/>
    <m/>
    <m/>
    <n v="44134"/>
    <m/>
    <m/>
    <m/>
    <m/>
    <s v="X MES "/>
    <m/>
    <n v="1"/>
    <s v="SI"/>
    <m/>
    <s v="Windows 7"/>
    <s v="Oficce 2010 H&amp;B"/>
    <m/>
    <m/>
    <m/>
    <x v="4"/>
    <x v="0"/>
    <s v="Cliente"/>
    <s v="Igual"/>
    <m/>
    <m/>
    <n v="0"/>
    <s v="No se encuentra el producto"/>
    <s v="Todo ok"/>
  </r>
  <r>
    <s v="20136833368_MOR-LAP0005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2183"/>
    <s v="27.02.2020"/>
    <s v="MOR-LAP0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CPU0261"/>
    <s v="20136833368_PCR-MTR 0335"/>
    <d v="2020-10-01T00:00:00"/>
    <d v="2020-10-31T00:00:00"/>
    <n v="20136833368"/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1"/>
    <s v="PCR-MTR 0335"/>
    <s v="PCR-MTR0351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CPU0264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4"/>
    <m/>
    <s v="PCR-MTR 0359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CPU0266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6"/>
    <m/>
    <s v="PCR-MTR 0350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LAP19101001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0762"/>
    <d v="2019-10-21T00:00:00"/>
    <s v="PCR-LAP191010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LAP20101001"/>
    <s v="20136833368_"/>
    <d v="2020-10-15T00:00:00"/>
    <d v="2020-11-14T00:00:00"/>
    <n v="20136833368"/>
    <x v="65"/>
    <s v="F001-00007147"/>
    <d v="2020-10-15T00:00:00"/>
    <d v="2020-11-14T00:00:00"/>
    <m/>
    <n v="-15"/>
    <m/>
    <m/>
    <s v="Vacio"/>
    <n v="324"/>
    <m/>
    <s v="Vacio"/>
    <n v="92.571428571428569"/>
    <n v="0"/>
    <x v="0"/>
    <s v="Laptop Dell Latitude Core i7 10ma Gen./8GB RAM/1TB HDD/15.6&quot;/2GB Video"/>
    <s v="001-14372"/>
    <d v="2020-10-14T00:00:00"/>
    <s v="PCR-LAP2010100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136833368_PCR-LAP1533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255.51"/>
    <m/>
    <s v="Vacio"/>
    <n v="73.002857142857138"/>
    <n v="0"/>
    <x v="0"/>
    <s v="Laptop HP 15-DA00LA Ci7 Gen.8/16GB DDR4/1TB HDD/15.6&quot;/4GB Video"/>
    <s v="001-13225"/>
    <d v="2020-07-30T00:00:00"/>
    <s v="PCR-LAP15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6227001_PCR-LAP0807"/>
    <s v="20606227001_"/>
    <d v="2020-10-01T00:00:00"/>
    <d v="2020-10-31T00:00:00"/>
    <n v="20606227001"/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HP 240 G6 Ci5 7ma Gen / 8GB DDR4 / 240GB SSD / Pantalla 14&quot;"/>
    <s v="001-13631"/>
    <d v="2020-09-01T00:00:00"/>
    <s v="PCR-LAP0807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606227001_PCR-LAP0330"/>
    <s v="20606227001_"/>
    <d v="2020-10-23T00:00:00"/>
    <d v="2020-11-22T00:00:00"/>
    <n v="20606227001"/>
    <x v="66"/>
    <s v="F001-00007249"/>
    <d v="2020-10-23T00:00:00"/>
    <d v="2020-11-22T00:00:00"/>
    <m/>
    <n v="-23"/>
    <n v="48"/>
    <m/>
    <s v="Vacio"/>
    <m/>
    <m/>
    <s v="Vacio"/>
    <n v="48"/>
    <n v="0"/>
    <x v="0"/>
    <s v="Laptop HP 240 G4 Ci5 5ta Gen/8GB DDR3L/240GB SSD /Pantalla 14&quot;"/>
    <s v="001-13798"/>
    <d v="2020-09-22T00:00:00"/>
    <s v="PCR-LAP0330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n v="0"/>
    <s v="No se encuentra el producto"/>
    <s v="Todo ok"/>
  </r>
  <r>
    <s v="20606227001_PCR-LAP20041272"/>
    <s v="20606227001_"/>
    <d v="2020-10-01T00:00:00"/>
    <d v="2020-10-31T00:00:00"/>
    <n v="20606227001"/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6"/>
    <d v="2020-09-01T00:00:00"/>
    <s v="PCR-LAP200412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606227001_PCR-LAP20041263"/>
    <s v="20606227001_"/>
    <d v="2020-10-01T00:00:00"/>
    <d v="2020-10-31T00:00:00"/>
    <n v="20606227001"/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5"/>
    <d v="2020-09-01T00:00:00"/>
    <s v="PCR-LAP2004126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392667092_PCR-LAP19115062"/>
    <s v="20392667092_"/>
    <d v="2020-10-05T00:00:00"/>
    <d v="2020-11-04T00:00:00"/>
    <n v="20392667092"/>
    <x v="67"/>
    <s v="F001-00007056"/>
    <d v="2020-10-05T00:00:00"/>
    <d v="2020-11-04T00:00:00"/>
    <m/>
    <n v="-5"/>
    <n v="65"/>
    <m/>
    <s v="Vacio"/>
    <m/>
    <m/>
    <s v="Vacio"/>
    <n v="65"/>
    <n v="0"/>
    <x v="0"/>
    <s v="Laptop HP 15-DW1007LA Ci5 10ma/8GB DDR4/256GB SSD/15.6&quot;/Video 2GB"/>
    <s v="001-13361"/>
    <d v="2020-08-05T00:00:00"/>
    <s v="PCR-LAP1911506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392667092_PCR-LAP1078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107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0583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5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0906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9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19101018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HP 250G7 Ci5 8va Gen/8GB/1TB HDD/Pantalla 15.6&quot;"/>
    <s v="001-13723"/>
    <d v="2020-10-12T00:00:00"/>
    <s v="PCR-LAP1910101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MOR-LAP19101008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MOR-LAP19101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19091062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PCR-LAP1909106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0879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15-BS036LA Ci5 7ma Gen/8GB/1TB HDD/4GB Video/Pantalla 15.6&quot;"/>
    <s v="001-13723"/>
    <d v="2020-09-08T00:00:00"/>
    <s v="PCR-LAP08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38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3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41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2975, 001-12832"/>
    <d v="2020-10-12T00:00:00"/>
    <s v="PCR-LAP200311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43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4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1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2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4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1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4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5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77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84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87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90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7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6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88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8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7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6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39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3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40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101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1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92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93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65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74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77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79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69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3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4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392667092_PCR-LAP20031191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32703876_PCR-LAP20074013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3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4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5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6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7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7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62970496_PCR-LAP1497"/>
    <s v="20562970496_"/>
    <d v="2020-03-01T00:00:00"/>
    <d v="2020-03-31T00:00:00"/>
    <n v="20562970496"/>
    <x v="69"/>
    <s v="F001-00004988"/>
    <d v="2020-03-01T00:00:00"/>
    <d v="2020-03-31T00:00:00"/>
    <m/>
    <n v="213"/>
    <n v="65"/>
    <m/>
    <s v="Vacio"/>
    <m/>
    <m/>
    <s v="Vacio"/>
    <n v="65"/>
    <b v="0"/>
    <x v="2"/>
    <s v="LAPTOP CORE I5/8GB/1 TB HDD SIN LICENCIAS "/>
    <s v="001-9936"/>
    <d v="2019-06-17T00:00:00"/>
    <s v="PCR-LAP1497"/>
    <m/>
    <m/>
    <m/>
    <x v="1"/>
    <d v="2020-05-21T00:00:00"/>
    <d v="2020-03-31T00:00:00"/>
    <n v="213"/>
    <s v="No"/>
    <s v="Suspención de alquiler"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1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1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2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2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3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3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4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4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5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5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6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6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69"/>
    <s v="20562970496_PCR-LAP0777,PCR-LAP0658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9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75"/>
    <s v="20562970496_PCR-LAP0777,PCR-LAP0658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75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68"/>
    <s v="20562970496_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8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66"/>
    <s v="20562970496_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6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401"/>
    <s v="20562970496_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401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57041550_PCR-LAP0562"/>
    <s v="20557041550_"/>
    <d v="2020-10-21T00:00:00"/>
    <d v="2020-12-20T00:00:00"/>
    <n v="20557041550"/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2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n v="0"/>
    <s v="No se encuentra el producto"/>
    <s v="Todo ok"/>
  </r>
  <r>
    <s v="20557041550_PCR-LAP0755"/>
    <s v="20557041550_"/>
    <d v="2020-10-09T00:00:00"/>
    <d v="2020-11-08T00:00:00"/>
    <n v="20557041550"/>
    <x v="70"/>
    <s v="F001-00007043"/>
    <d v="2020-10-09T00:00:00"/>
    <d v="2020-11-08T00:00:00"/>
    <m/>
    <n v="-9"/>
    <n v="95"/>
    <m/>
    <s v="Vacio"/>
    <m/>
    <m/>
    <s v="Vacio"/>
    <n v="95"/>
    <n v="0"/>
    <x v="0"/>
    <s v="Laptop HP Probook 450 G3 Ci7 6ta Gen/16GB RAM/1TB HDD/15.6&quot;/2GB Video"/>
    <s v="001-13655"/>
    <d v="2020-09-08T00:00:00"/>
    <s v="PCR-LAP0755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n v="0"/>
    <s v="No se encuentra el producto"/>
    <s v="Todo ok"/>
  </r>
  <r>
    <s v="20557041550_PCR-LAP0569"/>
    <s v="20557041550_"/>
    <d v="2020-10-21T00:00:00"/>
    <d v="2020-12-20T00:00:00"/>
    <n v="20557041550"/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930827_PCR-LAP0690"/>
    <s v="20600930827_"/>
    <d v="2020-09-24T00:00:00"/>
    <d v="2020-11-07T00:00:00"/>
    <n v="20600930827"/>
    <x v="71"/>
    <s v="F001-00006908"/>
    <d v="2020-09-24T00:00:00"/>
    <d v="2020-11-07T00:00:00"/>
    <m/>
    <n v="-8"/>
    <n v="50"/>
    <m/>
    <s v="Vacio"/>
    <m/>
    <m/>
    <s v="Vacio"/>
    <n v="50"/>
    <n v="0"/>
    <x v="0"/>
    <s v="Laptop HP 240G6 Ci5 7ma Gen/8GB/480GB SSD/15.6&quot;"/>
    <s v="001-13749"/>
    <d v="2020-09-23T00:00:00"/>
    <s v="PCR-LAP069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1769272_PCR-MAC0063"/>
    <s v="20601769272_"/>
    <d v="2020-10-10T00:00:00"/>
    <d v="2020-11-09T00:00:00"/>
    <n v="20601769272"/>
    <x v="72"/>
    <s v="F001-00007126"/>
    <d v="2020-10-10T00:00:00"/>
    <d v="2020-11-09T00:00:00"/>
    <m/>
    <n v="-10"/>
    <n v="70"/>
    <m/>
    <s v="Vacio"/>
    <m/>
    <m/>
    <s v="Vacio"/>
    <n v="70"/>
    <n v="0"/>
    <x v="0"/>
    <s v="MacBook Air 13 ́ ́ 1.8GHZ/8GB/128GB Core i5 Incluye cargador"/>
    <s v="001-10397"/>
    <d v="2019-08-09T00:00:00"/>
    <s v="PCR-MAC0063"/>
    <m/>
    <m/>
    <m/>
    <x v="0"/>
    <m/>
    <m/>
    <n v="44134"/>
    <m/>
    <m/>
    <m/>
    <m/>
    <s v="X MES "/>
    <m/>
    <n v="1"/>
    <s v="SI"/>
    <m/>
    <m/>
    <m/>
    <s v="MAC MOJAVE"/>
    <m/>
    <m/>
    <x v="3"/>
    <x v="0"/>
    <s v="Cliente"/>
    <s v="Igual"/>
    <m/>
    <m/>
    <n v="0"/>
    <s v="No se encuentra el producto"/>
    <s v="Todo ok"/>
  </r>
  <r>
    <s v="20606194791_PCR-LAP20041023"/>
    <s v="20606194791_"/>
    <d v="2020-10-30T00:00:00"/>
    <d v="2020-11-29T00:00:00"/>
    <n v="20606194791"/>
    <x v="73"/>
    <s v="F001-00007300"/>
    <d v="2020-10-30T00:00:00"/>
    <d v="2020-11-29T00:00:00"/>
    <m/>
    <n v="-30"/>
    <m/>
    <m/>
    <s v="Vacio"/>
    <n v="252"/>
    <m/>
    <s v="Vacio"/>
    <n v="72"/>
    <n v="0"/>
    <x v="0"/>
    <s v="Laptop HP 250 G7 Core i5 8va Gen./8GB RAM/500GB SSD/15.6”"/>
    <s v="001-13965"/>
    <d v="2020-09-30T00:00:00"/>
    <s v="PCR-LAP2004102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6194791_PCR-LAP1416"/>
    <s v="20606194791_"/>
    <d v="2020-10-19T00:00:00"/>
    <d v="2020-11-18T00:00:00"/>
    <n v="20606194791"/>
    <x v="73"/>
    <s v="F001-00007217"/>
    <d v="2020-10-19T00:00:00"/>
    <d v="2020-11-18T00:00:00"/>
    <m/>
    <n v="-19"/>
    <n v="55"/>
    <m/>
    <s v="Vacio"/>
    <m/>
    <m/>
    <s v="Vacio"/>
    <n v="55"/>
    <n v="0"/>
    <x v="0"/>
    <s v="Laptop HP 450 G5 Ci5 8va Gen / 8GB DDR4 / 1TB HDD / Pantalla 15.6&quot;"/>
    <s v="001-012592"/>
    <d v="2020-05-19T00:00:00"/>
    <s v="PCR-LAP14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431445370_PCR-CPU0320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;10088"/>
    <d v="2019-05-31T00:00:00"/>
    <s v="PCR-CPU032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CPU0321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,10088,13373"/>
    <d v="2019-05-31T00:00:00"/>
    <s v="PCR-CPU0321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CPU0322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10305"/>
    <d v="2019-07-24T00:00:00"/>
    <s v="PCR-CPU0322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0456"/>
    <s v="20431445370_"/>
    <d v="2020-10-01T00:00:00"/>
    <d v="2020-10-30T00:00:00"/>
    <n v="20431445370"/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/2GB VIDEO"/>
    <s v="001-5329, 001-6101"/>
    <d v="2017-04-10T00:00:00"/>
    <s v="PCR-LAP0456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0647"/>
    <s v="20431445370_"/>
    <d v="2020-10-01T00:00:00"/>
    <d v="2020-10-30T00:00:00"/>
    <n v="20431445370"/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"/>
    <s v="001-6332"/>
    <d v="2017-11-13T00:00:00"/>
    <s v="PCR-LAP064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128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28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145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10014"/>
    <d v="2019-06-20T00:00:00"/>
    <s v="PCR-LAP114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155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5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300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30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301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LAPTOP CORE I5/8GB/2TB/SIN LICENCIAS"/>
    <s v="001-9000"/>
    <d v="2019-02-15T00:00:00"/>
    <s v="PCR-LAP13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460"/>
    <s v="20431445370_"/>
    <d v="2020-10-01T00:00:00"/>
    <d v="2020-10-30T00:00:00"/>
    <n v="20431445370"/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8GB/1TB/SIN LICENCIAS"/>
    <s v="001-9799"/>
    <d v="2019-05-31T00:00:00"/>
    <s v="PCR-LAP146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283"/>
    <s v="20431445370_PCR-LAP19091067"/>
    <d v="2020-10-01T00:00:00"/>
    <d v="2020-10-30T00:00:00"/>
    <n v="20431445370"/>
    <x v="74"/>
    <s v="F001-00006985"/>
    <d v="2020-10-01T00:00:00"/>
    <d v="2020-10-30T00:00:00"/>
    <m/>
    <n v="0"/>
    <n v="60"/>
    <m/>
    <s v="Vacio"/>
    <m/>
    <m/>
    <s v="Vacio"/>
    <n v="60"/>
    <n v="60"/>
    <x v="1"/>
    <s v="LAPTOP CORE I7/GEN 8/12 GB /1 TB HDD 15.6"/>
    <s v="001-11144"/>
    <d v="2019-10-29T00:00:00"/>
    <s v="PCR-LAP1283"/>
    <s v="PCR-LAP1909106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20071007"/>
    <s v="20431445370_"/>
    <d v="2020-10-01T00:00:00"/>
    <d v="2020-10-30T00:00:00"/>
    <n v="20431445370"/>
    <x v="74"/>
    <s v="F001-00006985"/>
    <d v="2020-10-01T00:00:00"/>
    <d v="2020-10-30T00:00:00"/>
    <m/>
    <n v="0"/>
    <n v="50"/>
    <m/>
    <s v="Vacio"/>
    <m/>
    <m/>
    <s v="Vacio"/>
    <n v="50"/>
    <n v="50"/>
    <x v="1"/>
    <s v="Laptop Dell Vostro 3490 Ci5 10ma/8GB/1TB HDD/Pantalla 14&quot;"/>
    <s v="001-13434"/>
    <d v="2020-08-18T00:00:00"/>
    <s v="PCR-LAP20071007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431445370_PCR-LAP19102038"/>
    <s v="20431445370_"/>
    <d v="2020-10-01T00:00:00"/>
    <d v="2020-10-30T00:00:00"/>
    <n v="20431445370"/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GEN 8/8 GB /1 TB HDD 15.7"/>
    <s v="001-11144"/>
    <d v="2019-10-29T00:00:00"/>
    <s v="PCR-LAP1910203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5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547858281_PCR-LAP1213"/>
    <s v="20547858281_PCR-LAP19101089"/>
    <d v="2020-10-08T00:00:00"/>
    <d v="2020-11-07T00:00:00"/>
    <n v="20547858281"/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HP Probook 450 G5 Ci7 8va Gen/16GB/500GB SSD/15.6''/2GB Video"/>
    <s v="001-11743,14435"/>
    <d v="2020-10-15T00:00:00"/>
    <s v="PCR-LAP1213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9091069"/>
    <s v="20547858281_"/>
    <d v="2020-10-22T00:00:00"/>
    <d v="2020-11-21T00:00:00"/>
    <n v="20547858281"/>
    <x v="75"/>
    <s v="F001-00007108"/>
    <d v="2020-10-22T00:00:00"/>
    <d v="2020-11-21T00:00:00"/>
    <m/>
    <n v="-22"/>
    <m/>
    <m/>
    <s v="Vacio"/>
    <n v="262.5"/>
    <m/>
    <s v="Vacio"/>
    <n v="75"/>
    <n v="0"/>
    <x v="0"/>
    <s v="LAPTOP CORE I7/12 GB/1 TB HDD / 15.6 SIN LICENCIAS"/>
    <s v="001-11743"/>
    <d v="2020-01-08T00:00:00"/>
    <s v="PCR-LAP1909106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58281_PCR-LAP1030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03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199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19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06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06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17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18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80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8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363"/>
    <s v="20547858281_PCR-LAP1379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2GB Video/15.6&quot;"/>
    <s v="001-13660"/>
    <d v="2020-09-10T00:00:00"/>
    <s v="PCR-LAP1363"/>
    <s v="PCR-LAP137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378"/>
    <s v="20547858281_"/>
    <d v="2020-10-30T00:00:00"/>
    <d v="2020-11-29T00:00:00"/>
    <n v="20547858281"/>
    <x v="75"/>
    <s v="F001-00007328"/>
    <d v="2020-10-30T00:00:00"/>
    <d v="2020-11-29T00:00:00"/>
    <m/>
    <n v="-30"/>
    <m/>
    <m/>
    <s v="Vacio"/>
    <n v="313.2"/>
    <m/>
    <s v="Vacio"/>
    <n v="89.48571428571428"/>
    <n v="0"/>
    <x v="0"/>
    <s v="Laptop HP 450 G5 Core i7 8va Gen/32GB RAM/500GB SSD/2GB Video"/>
    <s v="001-14011"/>
    <d v="2020-10-29T00:00:00"/>
    <s v="PCR-LAP137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47858281_PCR-LAP0985"/>
    <s v="20547858281_PCR-LAP19101089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0985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04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04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16"/>
    <s v="20547858281_PCR-LAP1214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16"/>
    <s v="PCR-LAP1214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57"/>
    <s v="20547858281_PCR-LAP1340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57"/>
    <s v="PCR-LAP1340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9101090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910109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9091073"/>
    <s v="20547858281_"/>
    <d v="2020-10-08T00:00:00"/>
    <d v="2020-11-07T00:00:00"/>
    <n v="20547858281"/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CORE I7/12 GB/1 TB HDD / 15.6 SIN LICENCIAS"/>
    <s v="001-11743"/>
    <d v="2020-01-08T00:00:00"/>
    <s v="PCR-LAP1909107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0293231_MOR-LAP0024"/>
    <s v="20600293231_"/>
    <d v="2020-10-06T00:00:00"/>
    <d v="2020-11-05T00:00:00"/>
    <n v="20600293231"/>
    <x v="76"/>
    <s v="F001-00007107"/>
    <d v="2020-10-06T00:00:00"/>
    <d v="2020-11-05T00:00:00"/>
    <m/>
    <n v="-6"/>
    <n v="75"/>
    <m/>
    <s v="Vacio"/>
    <m/>
    <m/>
    <s v="Vacio"/>
    <n v="75"/>
    <n v="0"/>
    <x v="0"/>
    <s v="LAPTOP CORE I7/16GB/1TBHDD/250 GB M.2 HDD SIN LICENCIAS "/>
    <s v="001-12241"/>
    <d v="2020-03-05T00:00:00"/>
    <s v="MOR-LAP002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0870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0870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n v="0"/>
    <s v="No se encuentra el producto"/>
    <s v="Todo ok"/>
  </r>
  <r>
    <s v="20600293231_PCR-LAP1126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27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339"/>
    <d v="2019-03-27T00:00:00"/>
    <s v="PCR-LAP1127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29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38"/>
    <s v="20600293231_PCR-LAP1473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94,001-9070"/>
    <d v="2019-02-14T00:00:00"/>
    <s v="PCR-LAP1138"/>
    <s v="PCR-LAP1473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n v="0"/>
    <s v="No se encuentra el producto"/>
    <s v="Todo ok"/>
  </r>
  <r>
    <s v="20600293231_PCR-LAP1143"/>
    <s v="20600293231_PCR-LAP1465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250 GB M.2 HDD SIN LICENCIAS "/>
    <s v="001-10028"/>
    <d v="2019-06-21T00:00:00"/>
    <s v="PCR-LAP1143"/>
    <s v="PCR-LAP1465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42"/>
    <s v="20600293231_PCR-LAP1163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42"/>
    <s v="PCR-LAP1163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60"/>
    <s v="20600293231_PCR-LAP1192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656"/>
    <d v="2019-05-09T00:00:00"/>
    <s v="PCR-LAP1160"/>
    <s v="PCR-LAP1192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93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1193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n v="0"/>
    <s v="No se encuentra el producto"/>
    <s v="Todo ok"/>
  </r>
  <r>
    <s v="20600293231_MOR-LAP19101011"/>
    <s v="20600293231_PCR-LAP0825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12GB RAM/1TB HDD/Pantalla 15.6”"/>
    <s v="001-8992"/>
    <d v="2019-02-14T00:00:00"/>
    <s v="MOR-LAP19101011"/>
    <s v="PCR-LAP0825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226"/>
    <s v="20600293231_PCR-LAP1310"/>
    <d v="2020-10-15T00:00:00"/>
    <d v="2020-11-14T00:00:00"/>
    <n v="20600293231"/>
    <x v="76"/>
    <s v="F001-00007107"/>
    <d v="2020-10-15T00:00:00"/>
    <d v="2020-11-14T00:00:00"/>
    <m/>
    <n v="-15"/>
    <n v="60"/>
    <m/>
    <s v="Vacio"/>
    <m/>
    <m/>
    <s v="Vacio"/>
    <n v="60"/>
    <n v="0"/>
    <x v="0"/>
    <s v="Laptop Lenovo V330 Ci5 8va Gen./ 20GB DDR4/ 1TB HDD/15.6&quot;"/>
    <s v="001-8992"/>
    <d v="2019-02-14T00:00:00"/>
    <s v="PCR-LAP1226"/>
    <s v="PCR-LAP1310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323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967"/>
    <d v="2019-06-10T00:00:00"/>
    <s v="PCR-LAP1323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324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502"/>
    <d v="2019-04-17T00:00:00"/>
    <s v="PCR-LAP13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9091044"/>
    <s v="20600293231_"/>
    <d v="2020-10-16T00:00:00"/>
    <d v="2020-11-15T00:00:00"/>
    <n v="20600293231"/>
    <x v="76"/>
    <s v="F001-00007107"/>
    <d v="2020-10-16T00:00:00"/>
    <d v="2020-11-15T00:00:00"/>
    <m/>
    <n v="-16"/>
    <n v="62"/>
    <m/>
    <s v="Vacio"/>
    <m/>
    <m/>
    <s v="Vacio"/>
    <n v="62"/>
    <n v="0"/>
    <x v="0"/>
    <s v="Laptop HP 250 G7 Ci5 8va Gen/8GB DDR4/1TB HDD/Pantalla 15.6&quot;"/>
    <s v="001-13001"/>
    <d v="2020-06-16T00:00:00"/>
    <s v="PCR-LAP1909104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376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241"/>
    <d v="2019-03-13T00:00:00"/>
    <s v="PCR-LAP137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6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0293231_PCR-LAP1424"/>
    <s v="20600293231_"/>
    <d v="2020-10-17T00:00:00"/>
    <d v="2020-11-16T00:00:00"/>
    <n v="20600293231"/>
    <x v="76"/>
    <s v="F001-00007107"/>
    <d v="2020-10-17T00:00:00"/>
    <d v="2020-11-16T00:00:00"/>
    <m/>
    <n v="-17"/>
    <n v="50"/>
    <m/>
    <s v="Vacio"/>
    <m/>
    <m/>
    <s v="Vacio"/>
    <n v="50"/>
    <n v="0"/>
    <x v="0"/>
    <s v="Laptop HP Probook 450 G5 Ci5 8va Gen/8GB/1TB HDD/Pantalla 15.6''"/>
    <s v="001-13697"/>
    <d v="2020-09-17T00:00:00"/>
    <s v="PCR-LAP142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600293231_PCR-LAP20041030"/>
    <s v="20600293231_PCR-LAP1377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8GB RAM/1TB HDD/15.6”"/>
    <s v="001-9241"/>
    <d v="2019-03-13T00:00:00"/>
    <s v="PCR-LAP20041030"/>
    <s v="PCR-LAP1377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5287286_PCR-LAP20081002"/>
    <s v="20545287286_"/>
    <d v="2020-10-05T00:00:00"/>
    <d v="2020-11-04T00:00:00"/>
    <n v="20545287286"/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81003"/>
    <s v="20545287286_"/>
    <d v="2020-10-05T00:00:00"/>
    <d v="2020-11-04T00:00:00"/>
    <n v="20545287286"/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1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1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2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3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8"/>
    <s v="20545287286_"/>
    <d v="2020-10-11T00:00:00"/>
    <d v="2020-11-10T00:00:00"/>
    <n v="20545287286"/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8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7"/>
    <s v="20545287286_"/>
    <d v="2020-10-11T00:00:00"/>
    <d v="2020-11-10T00:00:00"/>
    <n v="20545287286"/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91001"/>
    <s v="20545287286_"/>
    <d v="2020-10-14T00:00:00"/>
    <d v="2020-11-13T00:00:00"/>
    <n v="20545287286"/>
    <x v="77"/>
    <s v="F001-00007167"/>
    <d v="2020-10-14T00:00:00"/>
    <d v="2020-11-13T00:00:00"/>
    <m/>
    <n v="-14"/>
    <n v="55"/>
    <m/>
    <s v="Vacio"/>
    <m/>
    <m/>
    <s v="Vacio"/>
    <n v="55"/>
    <n v="0"/>
    <x v="0"/>
    <s v="Laptop Lenovo thinkpad T490 Ci5 10ma Gen/16GB/480GB SSD/Pantalla 14&quot;"/>
    <s v="001-13803"/>
    <d v="2020-09-14T00:00:00"/>
    <s v="PCR-LAP2009100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91017"/>
    <s v="20545287286_"/>
    <d v="2020-10-03T00:00:00"/>
    <d v="2020-11-02T00:00:00"/>
    <n v="20545287286"/>
    <x v="77"/>
    <s v="F001-00007007"/>
    <d v="2020-10-03T00:00:00"/>
    <d v="2020-11-02T00:00:00"/>
    <m/>
    <n v="-3"/>
    <n v="55"/>
    <m/>
    <s v="Vacio"/>
    <m/>
    <m/>
    <s v="Vacio"/>
    <n v="55"/>
    <n v="0"/>
    <x v="0"/>
    <s v="Laptop Lenovo Thinkpad T490 Ci5 10ma Gen/16GB/512GB SSD/Pantalla 14”"/>
    <s v="001-13873"/>
    <d v="2020-10-02T00:00:00"/>
    <s v="PCR-LAP2009101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4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4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52"/>
    <s v="20545287286_"/>
    <d v="2020-10-19T00:00:00"/>
    <d v="2020-11-18T00:00:00"/>
    <n v="20545287286"/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m/>
    <s v="No se encuentra el producto"/>
    <s v="Todo ok"/>
  </r>
  <r>
    <s v="20545287286_PCR-LAP20071051"/>
    <s v="20545287286_"/>
    <d v="2020-10-19T00:00:00"/>
    <d v="2020-11-18T00:00:00"/>
    <n v="20545287286"/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m/>
    <s v="No se encuentra el producto"/>
    <s v="Todo ok"/>
  </r>
  <r>
    <s v="20513250445_PCR-LAP0340"/>
    <s v="20513250445_"/>
    <d v="2020-02-01T00:00:00"/>
    <d v="2020-02-29T00:00:00"/>
    <n v="20513250445"/>
    <x v="78"/>
    <s v="F001-00004880"/>
    <d v="2020-02-01T00:00:00"/>
    <d v="2020-02-29T00:00:00"/>
    <s v="OC0352-06-2019"/>
    <n v="244"/>
    <m/>
    <m/>
    <s v="Vacio"/>
    <n v="198"/>
    <m/>
    <s v="Vacio"/>
    <n v="56.571428571428569"/>
    <b v="0"/>
    <x v="2"/>
    <s v="LAPTOP CORE I5/8GB/1TB HDD SIN LICENCIAS "/>
    <s v="001-7647"/>
    <d v="2018-08-01T00:00:00"/>
    <s v="PCR-LAP0340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NB2294"/>
    <s v="20513250445_"/>
    <d v="2020-02-01T00:00:00"/>
    <d v="2020-02-29T00:00:00"/>
    <n v="20513250445"/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"/>
    <d v="2018-08-08T00:00:00"/>
    <s v="NB2294"/>
    <m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s v="Revisar"/>
    <s v="No se encuentra el producto"/>
    <s v="Pendiente Recoger"/>
  </r>
  <r>
    <s v="20513250445_PCR-LAP1210"/>
    <s v="20513250445_NB2215"/>
    <d v="2020-02-01T00:00:00"/>
    <d v="2020-02-29T00:00:00"/>
    <n v="20513250445"/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,001-8607"/>
    <d v="2018-08-08T00:00:00"/>
    <s v="PCR-LAP1210"/>
    <s v="NB2215"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s v="Revisar"/>
    <s v="No se encuentra el producto"/>
    <s v="Pendiente Recoger"/>
  </r>
  <r>
    <s v="20513250445_PCR-LAP1060"/>
    <s v="20513250445_"/>
    <d v="2020-02-02T00:00:00"/>
    <d v="2020-03-01T00:00:00"/>
    <n v="20513250445"/>
    <x v="78"/>
    <s v="F001-00004880"/>
    <d v="2020-02-02T00:00:00"/>
    <d v="2020-03-01T00:00:00"/>
    <s v="OC0539-02-2019"/>
    <n v="243"/>
    <m/>
    <m/>
    <s v="Vacio"/>
    <n v="198"/>
    <m/>
    <s v="Vacio"/>
    <n v="56.571428571428569"/>
    <b v="0"/>
    <x v="2"/>
    <s v="LAPTOP CORE I5/8GB/1TB HDD SIN LICENCIAS "/>
    <s v="001-8637"/>
    <d v="2019-01-02T00:00:00"/>
    <s v="PCR-LAP1060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0844"/>
    <s v="20513250445_"/>
    <d v="2020-02-09T00:00:00"/>
    <d v="2020-03-08T00:00:00"/>
    <n v="20513250445"/>
    <x v="78"/>
    <s v="F001-00004880"/>
    <d v="2020-02-09T00:00:00"/>
    <d v="2020-03-08T00:00:00"/>
    <s v="OC0281-06-2019"/>
    <n v="236"/>
    <m/>
    <m/>
    <s v="Vacio"/>
    <n v="198"/>
    <m/>
    <s v="Vacio"/>
    <n v="56.571428571428569"/>
    <b v="0"/>
    <x v="2"/>
    <s v="LAPTOP CORE I5/8GB/1TB HDD SIN LICENCIAS "/>
    <s v="001-9195"/>
    <d v="2019-03-08T00:00:00"/>
    <s v="PCR-LAP08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0534"/>
    <s v="20513250445_"/>
    <d v="2020-02-09T00:00:00"/>
    <d v="2020-03-08T00:00:00"/>
    <n v="20513250445"/>
    <x v="78"/>
    <s v="F001-00004880"/>
    <d v="2020-02-09T00:00:00"/>
    <d v="2020-03-08T00:00:00"/>
    <s v="OC0127-02-2019"/>
    <n v="236"/>
    <m/>
    <m/>
    <s v="Vacio"/>
    <n v="198"/>
    <m/>
    <s v="Vacio"/>
    <n v="56.571428571428569"/>
    <b v="0"/>
    <x v="2"/>
    <s v="LAPTOP CORE I5/8GB/1TB HDD SIN LICENCIAS "/>
    <s v="001-9194"/>
    <d v="2019-03-08T00:00:00"/>
    <s v="PCR-LAP0534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0386"/>
    <s v="20513250445_"/>
    <d v="2020-02-11T00:00:00"/>
    <d v="2020-03-10T00:00:00"/>
    <n v="20513250445"/>
    <x v="78"/>
    <s v="F001-00004880"/>
    <d v="2020-02-11T00:00:00"/>
    <d v="2020-03-10T00:00:00"/>
    <s v="OC0193-04-2019"/>
    <n v="234"/>
    <m/>
    <m/>
    <s v="Vacio"/>
    <n v="198"/>
    <m/>
    <s v="Vacio"/>
    <n v="56.571428571428569"/>
    <b v="0"/>
    <x v="2"/>
    <s v="LAPTOP CORE I5/8GB/1TB HDD SIN LICENCIAS"/>
    <s v="001-9460"/>
    <d v="2019-04-10T00:00:00"/>
    <s v="PCR-LAP0386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1173"/>
    <s v="20513250445_"/>
    <d v="2020-02-18T00:00:00"/>
    <d v="2020-03-17T00:00:00"/>
    <n v="20513250445"/>
    <x v="78"/>
    <s v="F001-00004880"/>
    <d v="2020-02-18T00:00:00"/>
    <d v="2020-03-17T00:00:00"/>
    <s v="OC0538-02-2019"/>
    <n v="227"/>
    <m/>
    <m/>
    <s v="Vacio"/>
    <n v="198"/>
    <m/>
    <s v="Vacio"/>
    <n v="56.571428571428569"/>
    <b v="0"/>
    <x v="2"/>
    <s v="LAPTOP CORE I5/8GB/2TB HDD SIN LICENCIAS"/>
    <s v="001-8576"/>
    <d v="2018-12-18T00:00:00"/>
    <s v="PCR-LAP1173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1244"/>
    <s v="20513250445_"/>
    <d v="2020-02-22T00:00:00"/>
    <d v="2020-03-21T00:00:00"/>
    <n v="20513250445"/>
    <x v="78"/>
    <s v="F001-00004880"/>
    <d v="2020-02-22T00:00:00"/>
    <d v="2020-03-21T00:00:00"/>
    <s v="OC0480-04-2019"/>
    <n v="223"/>
    <m/>
    <m/>
    <s v="Vacio"/>
    <n v="198"/>
    <m/>
    <s v="Vacio"/>
    <n v="56.571428571428569"/>
    <b v="0"/>
    <x v="2"/>
    <s v="LAPTOP CORE I5/8GB/1TB HDD SIN LICENCIAS"/>
    <s v="001-9534"/>
    <d v="2019-04-22T00:00:00"/>
    <s v="PCR-LAP12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302891452_PCR-LAP20072079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9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PCR-LAP20072064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6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PCR-LAP20072094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9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PCR-LAP20072076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6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ED AOC 22&quot;"/>
    <m/>
    <m/>
    <m/>
    <m/>
    <s v="PCR-MTR19111001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5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9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 0354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518230876_PCR-LAP20021008"/>
    <s v="20518230876_"/>
    <d v="2020-10-25T00:00:00"/>
    <d v="2020-11-24T00:00:00"/>
    <n v="20518230876"/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31041"/>
    <s v="20518230876_"/>
    <d v="2020-10-11T00:00:00"/>
    <d v="2020-11-10T00:00:00"/>
    <n v="20518230876"/>
    <x v="80"/>
    <s v="F001-00007017"/>
    <d v="2020-10-11T00:00:00"/>
    <d v="2020-11-10T00:00:00"/>
    <m/>
    <n v="-11"/>
    <n v="63"/>
    <m/>
    <s v="Vacio"/>
    <m/>
    <m/>
    <s v="Vacio"/>
    <n v="63"/>
    <n v="0"/>
    <x v="0"/>
    <s v="LAPTOP DELL INSPIRON 3493 CI5 G10 8GB 256GB SSD 14''"/>
    <s v="001-13073"/>
    <d v="2020-07-10T00:00:00"/>
    <s v="PCR-LAP200310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2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69"/>
    <d v="2020-07-20T00:00:00"/>
    <s v="PCR-LAP20072042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3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0"/>
    <d v="2020-07-20T00:00:00"/>
    <s v="PCR-LAP200720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4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4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5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6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2"/>
    <d v="2020-07-20T00:00:00"/>
    <s v="PCR-LAP20072046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71001"/>
    <s v="20518230876_"/>
    <d v="2020-10-01T00:00:00"/>
    <d v="2020-10-31T00:00:00"/>
    <n v="20518230876"/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2GB GTX 1050"/>
    <s v="001-13124"/>
    <d v="2020-07-21T00:00:00"/>
    <s v="PCR-CPU20071001"/>
    <m/>
    <s v="PCR-MTR20071001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71002"/>
    <s v="20518230876_"/>
    <d v="2020-10-01T00:00:00"/>
    <d v="2020-10-31T00:00:00"/>
    <n v="20518230876"/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5"/>
    <d v="2020-07-21T00:00:00"/>
    <s v="PCR-CPU20071002"/>
    <m/>
    <s v="PCR-MTR20071002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71003"/>
    <s v="20518230876_"/>
    <d v="2020-10-01T00:00:00"/>
    <d v="2020-10-31T00:00:00"/>
    <n v="20518230876"/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6"/>
    <d v="2020-07-21T00:00:00"/>
    <s v="PCR-CPU20071003"/>
    <m/>
    <s v="PCR-MTR20071003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1241"/>
    <s v="20518230876_"/>
    <d v="2020-10-16T00:00:00"/>
    <d v="2020-10-31T00:00:00"/>
    <n v="20518230876"/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1243"/>
    <s v="20518230876_"/>
    <d v="2020-10-16T00:00:00"/>
    <d v="2020-10-31T00:00:00"/>
    <n v="20518230876"/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0948"/>
    <s v="20518230876_"/>
    <d v="2020-10-16T00:00:00"/>
    <d v="2020-10-31T00:00:00"/>
    <n v="20518230876"/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Lenovo Thinkpad L480 Ci5 8va Gen/8GB/500GB SSD/Pantalla 14&quot;"/>
    <s v="001-13674"/>
    <d v="2020-09-15T00:00:00"/>
    <s v="PCR-LAP094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0319"/>
    <s v="20518230876_"/>
    <d v="2020-10-05T00:00:00"/>
    <d v="2020-11-04T00:00:00"/>
    <n v="20518230876"/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7ma/24GB/480 GB SSD/Video 3GB GTX1050"/>
    <s v="001-13293"/>
    <d v="2020-08-04T00:00:00"/>
    <s v="PCR-CPU0319"/>
    <m/>
    <s v="PCR-MTR0337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13007"/>
    <s v="20518230876_"/>
    <d v="2020-10-05T00:00:00"/>
    <d v="2020-11-04T00:00:00"/>
    <n v="20518230876"/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9na/24GB DDR4/480GB SSD/Video 3GB GTX 1050"/>
    <s v="001-13294"/>
    <d v="2020-08-04T00:00:00"/>
    <s v="PCR-CPU20013007"/>
    <m/>
    <s v="301728T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21017"/>
    <s v="20518230876_"/>
    <d v="2020-10-05T00:00:00"/>
    <d v="2020-11-04T00:00:00"/>
    <n v="20518230876"/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-9na/24GB DDR4/480GB SSD/Video 3GB GTX 1050"/>
    <s v="001-13292"/>
    <d v="2020-08-04T00:00:00"/>
    <s v="PCR-CPU20021017"/>
    <m/>
    <s v="PCR-MTR20041004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21009"/>
    <s v="20518230876_"/>
    <d v="2020-10-25T00:00:00"/>
    <d v="2020-11-24T00:00:00"/>
    <n v="20518230876"/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9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107972090_PCR-LAP1275"/>
    <s v="20107972090_"/>
    <d v="2020-10-17T00:00:00"/>
    <d v="2020-11-16T00:00:00"/>
    <n v="20107972090"/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7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107972090_PCR-LAP1287"/>
    <s v="20107972090_"/>
    <d v="2020-10-17T00:00:00"/>
    <d v="2020-11-16T00:00:00"/>
    <n v="20107972090"/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87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605637257_PCR-LAP19102025"/>
    <s v="20605637257_"/>
    <d v="2020-10-30T00:00:00"/>
    <d v="2020-11-13T00:00:00"/>
    <n v="20605637257"/>
    <x v="82"/>
    <s v="F001-00007311"/>
    <d v="2020-10-30T00:00:00"/>
    <d v="2020-11-13T00:00:00"/>
    <m/>
    <n v="-14"/>
    <n v="30"/>
    <m/>
    <s v="Vacio"/>
    <m/>
    <m/>
    <s v="Vacio"/>
    <n v="30"/>
    <n v="0"/>
    <x v="0"/>
    <s v="Laptop Dell Latitude 7490 Core i7 8va Gen/8GB RAM/500GB SSD/14”"/>
    <s v="001-14401"/>
    <d v="2020-10-14T00:00:00"/>
    <s v="PCR-LAP1910202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417378911_PCR-LAP0227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27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250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50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2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2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34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34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5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5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7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72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58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58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0883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08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090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08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091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15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040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040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393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393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39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39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03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0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1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1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31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1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43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434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4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909100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1909100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8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417378911_PCR-LAP1909101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417378911_PCR-LAP1909101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5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2020518_PCR-LAP1473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LENOVO THINKPAD E580 CI7/GEN8/8GB/1TBHDD/2GB VIDEO"/>
    <s v="001-13136"/>
    <d v="2020-07-09T00:00:00"/>
    <s v="PCR-LAP147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1208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12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0958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5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0982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8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MOR-LAP0008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00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MOR-LAP19101027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191010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0789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16 GB/1 TB HDD/15.6''"/>
    <s v="001-13136"/>
    <d v="2020-07-09T00:00:00"/>
    <s v="PCR-LAP07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25718809_PCR-LAP20091004"/>
    <s v="20525718809_"/>
    <d v="2020-10-22T00:00:00"/>
    <d v="2020-11-21T00:00:00"/>
    <n v="20525718809"/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5718809_PCR-LAP20091005"/>
    <s v="20525718809_"/>
    <d v="2020-10-22T00:00:00"/>
    <d v="2020-11-21T00:00:00"/>
    <n v="20525718809"/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5718809_PCR-CPU20091001"/>
    <s v="20525718809_PCR-CPU0316"/>
    <d v="2020-10-22T00:00:00"/>
    <d v="2020-11-21T00:00:00"/>
    <n v="20525718809"/>
    <x v="85"/>
    <s v="F001-00007232"/>
    <d v="2020-10-22T00:00:00"/>
    <d v="2020-11-21T00:00:00"/>
    <m/>
    <n v="-22"/>
    <n v="35"/>
    <m/>
    <s v="Vacio"/>
    <m/>
    <m/>
    <s v="Vacio"/>
    <n v="35"/>
    <n v="0"/>
    <x v="0"/>
    <s v="CPU Lenovo All In One Ci3 10ma Gen/4GB/1TB HDD/Pantalla 23&quot;"/>
    <s v="001-13794"/>
    <d v="2020-09-21T00:00:00"/>
    <s v="PCR-CPU20091001"/>
    <s v="PCR-CPU0316"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601960525_PCR-LAP20071053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3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4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4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5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5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6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6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7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7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2346685_PCR-LAP0246"/>
    <s v="20602346685_"/>
    <d v="2020-02-08T00:00:00"/>
    <d v="2020-03-07T00:00:00"/>
    <n v="20602346685"/>
    <x v="87"/>
    <s v="F001-00006523"/>
    <d v="2020-02-08T00:00:00"/>
    <d v="2020-03-07T00:00:00"/>
    <s v="PQ NORTE-0073"/>
    <n v="237"/>
    <n v="45"/>
    <m/>
    <s v="Vacio"/>
    <m/>
    <m/>
    <s v="Vacio"/>
    <n v="45"/>
    <n v="360"/>
    <x v="3"/>
    <s v="LAPTOP CORE I5/4GB/500GB/SIN LICENCIAS"/>
    <m/>
    <d v="2019-06-07T00:00:00"/>
    <s v="PCR-LAP024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603728107_PCR-LAP19111081"/>
    <s v="20603728107_PCR-LAP20041245"/>
    <d v="2020-10-01T00:00:00"/>
    <d v="2020-10-31T00:00:00"/>
    <n v="20603728107"/>
    <x v="88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/1TB HDD/2GB Video/14&quot; + ADAP ETHERNET"/>
    <s v="001-11453,11444"/>
    <d v="2019-11-29T00:00:00"/>
    <s v="PCR-LAP19111081"/>
    <s v="PCR-LAP2004124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84"/>
    <s v="20603728107_"/>
    <d v="2020-10-01T00:00:00"/>
    <d v="2020-10-31T00:00:00"/>
    <n v="20603728107"/>
    <x v="88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4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83"/>
    <s v="20603728107_"/>
    <d v="2020-10-01T00:00:00"/>
    <d v="2020-10-31T00:00:00"/>
    <n v="20603728107"/>
    <x v="88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20025001"/>
    <s v="20603728107_PCR-LAP19111082"/>
    <d v="2020-10-01T00:00:00"/>
    <d v="2020-10-31T00:00:00"/>
    <n v="20603728107"/>
    <x v="88"/>
    <s v="F001-00007004"/>
    <d v="2020-10-01T00:00:00"/>
    <d v="2020-10-31T00:00:00"/>
    <m/>
    <n v="-1"/>
    <n v="121.33"/>
    <m/>
    <s v="Vacio"/>
    <m/>
    <m/>
    <s v="Vacio"/>
    <n v="121.33"/>
    <n v="0"/>
    <x v="0"/>
    <s v="Laptop LG Gram 14Z980 Ci5 8va gen/8GB DDR4/256GB SSD/14&quot; + ADAP ETHERNET"/>
    <s v="001-11453,11444"/>
    <d v="2019-11-29T00:00:00"/>
    <s v="PCR-LAP20025001"/>
    <s v="PCR-LAP19111082"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n v="0"/>
    <s v="No se encuentra el producto"/>
    <s v="Todo ok"/>
  </r>
  <r>
    <s v="20603728107_PCR-LAP20071030"/>
    <s v="20603728107_"/>
    <d v="2020-10-01T00:00:00"/>
    <d v="2020-10-31T00:00:00"/>
    <n v="20603728107"/>
    <x v="88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2007103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20064091"/>
    <s v="20603728107_PCR-LAP0992"/>
    <d v="2020-10-01T00:00:00"/>
    <d v="2020-10-31T00:00:00"/>
    <n v="20603728107"/>
    <x v="88"/>
    <s v="F001-00007004"/>
    <d v="2020-10-01T00:00:00"/>
    <d v="2020-10-31T00:00:00"/>
    <m/>
    <n v="-1"/>
    <n v="95.5"/>
    <m/>
    <s v="Vacio"/>
    <m/>
    <m/>
    <s v="Vacio"/>
    <n v="95.5"/>
    <n v="0"/>
    <x v="0"/>
    <s v="Laptop Dell Vostro 3490 Ci5 10ma/8GB/1TB HDD/Pantalla 14&quot; + ADAP ETHERNET"/>
    <s v="001-11453,11444"/>
    <d v="2019-11-29T00:00:00"/>
    <s v="PCR-LAP20064091"/>
    <s v="PCR-LAP0992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79"/>
    <s v="20603728107_"/>
    <d v="2020-10-01T00:00:00"/>
    <d v="2020-10-31T00:00:00"/>
    <n v="20603728107"/>
    <x v="88"/>
    <s v="F001-00007004"/>
    <d v="2020-10-01T00:00:00"/>
    <d v="2020-10-31T00:00:00"/>
    <m/>
    <n v="-1"/>
    <n v="95.5"/>
    <m/>
    <s v="Vacio"/>
    <m/>
    <m/>
    <s v="Vacio"/>
    <n v="95.5"/>
    <n v="0"/>
    <x v="0"/>
    <s v="LAPTOP COREI5 /8GB/1 TB HDD CON LICENCIAS + ADAP ETHERNET"/>
    <s v="001-11453,11444"/>
    <d v="2019-11-29T00:00:00"/>
    <s v="PCR-LAP1911107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78"/>
    <s v="20603728107_"/>
    <d v="2020-10-01T00:00:00"/>
    <d v="2020-10-31T00:00:00"/>
    <n v="20603728107"/>
    <x v="88"/>
    <s v="F001-00007004"/>
    <d v="2020-10-01T00:00:00"/>
    <d v="2020-10-31T00:00:00"/>
    <m/>
    <n v="-1"/>
    <n v="96.17"/>
    <m/>
    <s v="Vacio"/>
    <m/>
    <m/>
    <s v="Vacio"/>
    <n v="96.17"/>
    <n v="0"/>
    <x v="0"/>
    <s v="LAPTOP COREI5 /8GB/1 TB HDD CON LICENCIAS + ADAP ETHERNET"/>
    <s v="001-11453,11444"/>
    <d v="2019-11-29T00:00:00"/>
    <s v="PCR-LAP1911107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85"/>
    <s v="20603728107_PCR-LAP20041249"/>
    <d v="2020-10-01T00:00:00"/>
    <d v="2020-10-31T00:00:00"/>
    <n v="20603728107"/>
    <x v="88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 RAM/1TB HDD/2GB Video/14&quot; + ADAP ETHERNET,TECLADO, COOLER"/>
    <s v="001-12002"/>
    <d v="2020-02-06T00:00:00"/>
    <s v="PCR-LAP19111085"/>
    <s v="PCR-LAP20041249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20035001"/>
    <s v="20603728107_"/>
    <d v="2020-10-01T00:00:00"/>
    <d v="2020-10-31T00:00:00"/>
    <n v="20603728107"/>
    <x v="88"/>
    <s v="F001-00007004"/>
    <d v="2020-10-01T00:00:00"/>
    <d v="2020-10-31T00:00:00"/>
    <m/>
    <n v="-1"/>
    <n v="123"/>
    <m/>
    <s v="Vacio"/>
    <m/>
    <m/>
    <s v="Vacio"/>
    <n v="123"/>
    <n v="0"/>
    <x v="0"/>
    <s v="LAPTOP COREI5 /8GB/256 GB SSD CON LICENCIAS + ADAP ETHERNET"/>
    <s v="001-12242"/>
    <d v="2020-03-06T00:00:00"/>
    <s v="PCR-LAP20035001"/>
    <m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n v="0"/>
    <s v="No se encuentra el producto"/>
    <s v="Todo ok"/>
  </r>
  <r>
    <s v="08888441_PCR-LAP0696"/>
    <s v="08888441_"/>
    <d v="2020-10-22T00:00:00"/>
    <d v="2020-11-28T00:00:00"/>
    <s v="08888441"/>
    <x v="89"/>
    <s v="B001-00000122"/>
    <d v="2020-10-22T00:00:00"/>
    <d v="2020-11-28T00:00:00"/>
    <m/>
    <n v="-29"/>
    <n v="45.76"/>
    <m/>
    <s v="Vacio"/>
    <m/>
    <m/>
    <s v="Vacio"/>
    <n v="45.76"/>
    <m/>
    <x v="7"/>
    <s v="Laptop HP 240 G6 Core i3 6ta Gen./4GB RAM/1TB HDD/Pantalla 14”/Sin Licencias"/>
    <s v="001-14457"/>
    <d v="2020-10-20T00:00:00"/>
    <s v="PCR-LAP0696"/>
    <m/>
    <m/>
    <m/>
    <x v="0"/>
    <m/>
    <m/>
    <n v="44134"/>
    <m/>
    <m/>
    <m/>
    <m/>
    <m/>
    <m/>
    <m/>
    <m/>
    <m/>
    <m/>
    <m/>
    <m/>
    <m/>
    <m/>
    <x v="1"/>
    <x v="0"/>
    <s v="Almacen"/>
    <s v="Diferente"/>
    <m/>
    <m/>
    <m/>
    <s v="No se encuentra el producto"/>
    <s v="Todo ok"/>
  </r>
  <r>
    <s v="20605383344_PCR-LAP1036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/ CI7/GEN8/12 GB/1 TB HDD/15.6"/>
    <s v="001-12911"/>
    <d v="2020-05-29T00:00:00"/>
    <s v="PCR-LAP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MOR-LAP0009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480GB SSD/16GB / 2GB Video/15.6&quot;"/>
    <s v="001-13737"/>
    <d v="2020-09-09T00:00:00"/>
    <s v="MOR-LAP000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0997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16GB DDR4/480GB SSD/4GB Video/15.6&quot;"/>
    <s v="001-13656"/>
    <d v="2020-09-09T00:00:00"/>
    <s v="PCR-LAP099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9091017"/>
    <s v="20605383344_"/>
    <d v="2020-10-15T00:00:00"/>
    <d v="2020-11-14T00:00:00"/>
    <n v="20605383344"/>
    <x v="90"/>
    <s v="F001-00007288"/>
    <d v="2020-10-15T00:00:00"/>
    <d v="2020-11-14T00:00:00"/>
    <m/>
    <n v="-15"/>
    <n v="120"/>
    <m/>
    <s v="Vacio"/>
    <m/>
    <m/>
    <s v="Vacio"/>
    <n v="120"/>
    <n v="0"/>
    <x v="0"/>
    <s v="Laptop Dell Inspiron 5584 Ci7 8va Gen/16GB DDR4/480GB SSD/4GB Video/15.6&quot;"/>
    <s v="001-13686"/>
    <d v="2020-09-15T00:00:00"/>
    <s v="PCR-LAP19091017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n v="0"/>
    <s v="No se encuentra el producto"/>
    <s v="Todo ok"/>
  </r>
  <r>
    <s v="20605383344_PCR-LAP1527"/>
    <s v="20605383344_"/>
    <d v="2020-10-21T00:00:00"/>
    <d v="2020-11-20T00:00:00"/>
    <n v="20605383344"/>
    <x v="90"/>
    <s v="F001-00007288"/>
    <d v="2020-10-21T00:00:00"/>
    <d v="2020-11-20T00:00:00"/>
    <m/>
    <n v="-21"/>
    <n v="120"/>
    <m/>
    <s v="Vacio"/>
    <m/>
    <m/>
    <s v="Vacio"/>
    <n v="120"/>
    <n v="0"/>
    <x v="0"/>
    <s v="Laptop Lenovo V330-15IKB Ci7 8va Gen/16GB/500GB SSD/2GB Video/15.6&quot;"/>
    <s v="001-13823"/>
    <d v="2020-09-19T00:00:00"/>
    <s v="PCR-LAP152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096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876"/>
    <d v="2020-05-29T00:00:00"/>
    <s v="PCR-LAP109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203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04"/>
    <d v="2020-05-29T00:00:00"/>
    <s v="PCR-LAP120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277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12"/>
    <d v="2020-05-29T00:00:00"/>
    <s v="PCR-LAP127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461"/>
    <s v="20605383344_"/>
    <d v="2020-10-28T00:00:00"/>
    <d v="2020-11-27T00:00:00"/>
    <n v="20605383344"/>
    <x v="90"/>
    <s v="F001-00007288"/>
    <d v="2020-10-28T00:00:00"/>
    <d v="2020-11-27T00:00:00"/>
    <m/>
    <n v="-28"/>
    <n v="140"/>
    <m/>
    <s v="Vacio"/>
    <m/>
    <m/>
    <s v="Vacio"/>
    <n v="140"/>
    <n v="0"/>
    <x v="0"/>
    <s v="LAPTOP LENOVO THINKPAD E580 CI7/GEN8/8 GB/1TB HDD/2GB VIDEO"/>
    <s v="001-12845"/>
    <d v="2020-05-29T00:00:00"/>
    <s v="PCR-LAP1461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9101042"/>
    <s v="20605383344_PCR-LAP19115066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 G6 Ci5 8va Gen/16GB/256GB SSD/Pantalla 15.6&quot;/2GB Video"/>
    <s v="001-12783"/>
    <d v="2020-05-28T00:00:00"/>
    <s v="PCR-LAP19101042"/>
    <s v="PCR-LAP19115066"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n v="0"/>
    <s v="No se encuentra el producto"/>
    <s v="Todo ok"/>
  </r>
  <r>
    <s v="20605383344_PCR-LAP20041036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2"/>
    <d v="2020-05-29T00:00:00"/>
    <s v="PCR-LAP2004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037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8"/>
    <d v="2020-05-29T00:00:00"/>
    <s v="PCR-LAP2004103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038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50"/>
    <d v="2020-05-29T00:00:00"/>
    <s v="PCR-LAP20041038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3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8"/>
    <d v="2020-05-28T00:00:00"/>
    <s v="PCR-LAP2004123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4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9"/>
    <d v="2020-05-29T00:00:00"/>
    <s v="PCR-LAP20041234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5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5"/>
    <d v="2020-05-29T00:00:00"/>
    <s v="PCR-LAP20041235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6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6"/>
    <d v="2020-05-29T00:00:00"/>
    <s v="PCR-LAP200412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64004"/>
    <s v="20605383344_PCR-LAP20041237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3490 Core i5 10ma Gen./16GB RAM/256GB SSD/1TB HDD/14”"/>
    <s v="001-12834, 14356"/>
    <d v="2020-05-29T00:00:00"/>
    <s v="PCR-LAP20064004"/>
    <s v="PCR-LAP20041237"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9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6"/>
    <d v="2020-05-28T00:00:00"/>
    <s v="PCR-LAP2004123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91018"/>
    <s v="20605383344_"/>
    <d v="2020-10-02T00:00:00"/>
    <d v="2020-11-01T00:00:00"/>
    <n v="20605383344"/>
    <x v="90"/>
    <s v="F001-00007006"/>
    <d v="2020-10-02T00:00:00"/>
    <d v="2020-11-01T00:00:00"/>
    <m/>
    <n v="-2"/>
    <n v="120"/>
    <m/>
    <s v="Vacio"/>
    <m/>
    <m/>
    <s v="Vacio"/>
    <n v="120"/>
    <n v="0"/>
    <x v="0"/>
    <s v="Laptop Lenovo Thinkpad L15 Core i7 10ma Gen./16GB RAM/500GB SSD/15.6”"/>
    <s v="001-13870"/>
    <d v="2020-10-02T00:00:00"/>
    <s v="PCR-LAP20091018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n v="0"/>
    <s v="No se encuentra el producto"/>
    <s v="Todo ok"/>
  </r>
  <r>
    <s v="20605383344_PCR-MAC20085005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3"/>
    <d v="2020-09-04T00:00:00"/>
    <s v="PCR-MAC2008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11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499"/>
    <d v="2020-09-04T00:00:00"/>
    <s v="PCR-MAC2008501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10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500"/>
    <d v="2020-09-04T00:00:00"/>
    <s v="PCR-MAC20085010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08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1"/>
    <d v="2020-09-04T00:00:00"/>
    <s v="PCR-MAC20085008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07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2"/>
    <d v="2020-09-04T00:00:00"/>
    <s v="PCR-MAC20085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06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4"/>
    <d v="2020-09-04T00:00:00"/>
    <s v="PCR-MAC20085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1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8"/>
    <d v="2020-05-29T00:00:00"/>
    <s v="PCR-MAC20055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2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7"/>
    <d v="2020-05-28T00:00:00"/>
    <s v="PCR-MAC20055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3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3"/>
    <d v="2020-05-29T00:00:00"/>
    <s v="PCR-MAC20055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4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6"/>
    <d v="2020-05-29T00:00:00"/>
    <s v="PCR-MAC20055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5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10"/>
    <d v="2020-05-29T00:00:00"/>
    <s v="PCR-MAC2005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1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8"/>
    <d v="2020-07-04T00:00:00"/>
    <s v="PCR-MAC20056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2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9"/>
    <d v="2020-07-04T00:00:00"/>
    <s v="PCR-MAC20056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3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0"/>
    <d v="2020-07-04T00:00:00"/>
    <s v="PCR-MAC20056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4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1"/>
    <d v="2020-07-04T00:00:00"/>
    <s v="PCR-MAC20056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5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2"/>
    <d v="2020-07-04T00:00:00"/>
    <s v="PCR-MAC20056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6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3"/>
    <d v="2020-07-04T00:00:00"/>
    <s v="PCR-MAC20056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7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4"/>
    <d v="2020-07-04T00:00:00"/>
    <s v="PCR-MAC20056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9"/>
    <s v="20605383344_"/>
    <d v="2020-10-08T00:00:00"/>
    <d v="2020-11-07T00:00:00"/>
    <n v="20605383344"/>
    <x v="90"/>
    <s v="F001-00007028"/>
    <d v="2020-10-08T00:00:00"/>
    <d v="2020-11-07T00:00:00"/>
    <m/>
    <n v="-8"/>
    <n v="275"/>
    <m/>
    <s v="Vacio"/>
    <m/>
    <m/>
    <s v="Vacio"/>
    <n v="275"/>
    <n v="0"/>
    <x v="0"/>
    <s v="MACBOOK PRO TOUCH BAR CI7 GEN9 16GB/512GB SSD/16''/4GB VIDEO"/>
    <s v="001-13377"/>
    <d v="2020-08-07T00:00:00"/>
    <s v="PCR-MAC20056009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44200553_MOR-LAP19101002"/>
    <s v="44200553_"/>
    <d v="2020-10-11T00:00:00"/>
    <d v="2020-11-10T00:00:00"/>
    <n v="44200553"/>
    <x v="91"/>
    <s v="B001-00000118"/>
    <d v="2020-10-11T00:00:00"/>
    <d v="2020-11-10T00:00:00"/>
    <m/>
    <n v="-11"/>
    <m/>
    <m/>
    <s v="Vacio"/>
    <n v="185.59"/>
    <m/>
    <s v="Vacio"/>
    <n v="53.025714285714287"/>
    <n v="0"/>
    <x v="0"/>
    <s v="Laptop HP 250 G7 Ci5 8va Gen / 8GB DDR4 / 1TB HDD / Pantalla 15.6"/>
    <s v="001-13142"/>
    <d v="2020-07-10T00:00:00"/>
    <s v="MOR-LAP19101002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17679420_PCR-LAP0576"/>
    <s v="20517679420_"/>
    <d v="2020-10-22T00:00:00"/>
    <d v="2020-11-21T00:00:00"/>
    <n v="20517679420"/>
    <x v="92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 G3 Ci7 6ta gen/12GB DDR4/1TB HDD/2GB Video/15.6&quot;"/>
    <s v="001-13773"/>
    <d v="2020-09-22T00:00:00"/>
    <s v="PCR-LAP0576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17679420_PCR-LAP0550"/>
    <s v="20517679420_"/>
    <d v="2020-10-22T00:00:00"/>
    <d v="2020-11-21T00:00:00"/>
    <n v="20517679420"/>
    <x v="92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G3 Ci7 Gen.6/8GB DDR4/1TB HDD/2GB Video/15.6&quot;"/>
    <s v="001-13773"/>
    <d v="2020-09-22T00:00:00"/>
    <s v="PCR-LAP0550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17679420_PCR-LAP0544"/>
    <s v="20517679420_"/>
    <d v="2020-10-22T00:00:00"/>
    <d v="2020-11-21T00:00:00"/>
    <n v="20517679420"/>
    <x v="92"/>
    <s v="F001-00007225"/>
    <d v="2020-10-22T00:00:00"/>
    <d v="2020-11-21T00:00:00"/>
    <m/>
    <n v="-22"/>
    <n v="83"/>
    <m/>
    <s v="Vacio"/>
    <m/>
    <m/>
    <s v="Vacio"/>
    <n v="83"/>
    <n v="0"/>
    <x v="0"/>
    <s v="Laptop HP Probook 450G3 Ci7 Gen.6/8GB DDR4/1TB HDD/2GB Video/15.6&quot;"/>
    <s v="001-13773"/>
    <d v="2020-09-22T00:00:00"/>
    <s v="PCR-LAP0544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346833280_PCR-LAP1166"/>
    <s v="20346833280_"/>
    <d v="2020-10-29T00:00:00"/>
    <d v="2020-11-28T00:00:00"/>
    <n v="20346833280"/>
    <x v="93"/>
    <s v="F001-00007045"/>
    <d v="2020-10-29T00:00:00"/>
    <d v="2020-11-28T00:00:00"/>
    <m/>
    <n v="-29"/>
    <n v="70"/>
    <m/>
    <s v="Vacio"/>
    <m/>
    <m/>
    <s v="Vacio"/>
    <n v="70"/>
    <n v="0"/>
    <x v="0"/>
    <s v="LAPTOP CORE I5/8GB/1TB HDD SIN  LICENCIAS "/>
    <s v="001-8104"/>
    <d v="2018-10-17T00:00:00"/>
    <s v="PCR-LAP116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46833280_PCR-LAP1383"/>
    <s v="20346833280_"/>
    <d v="2020-10-04T00:00:00"/>
    <d v="2020-11-03T00:00:00"/>
    <n v="20346833280"/>
    <x v="93"/>
    <s v="F001-00007045"/>
    <d v="2020-10-04T00:00:00"/>
    <d v="2020-11-03T00:00:00"/>
    <m/>
    <n v="-4"/>
    <n v="85"/>
    <m/>
    <s v="Vacio"/>
    <m/>
    <m/>
    <s v="Vacio"/>
    <n v="85"/>
    <n v="0"/>
    <x v="0"/>
    <s v="LAPTOP CORE I7/8GB/1TB HDD SIN  LICENCIAS "/>
    <s v="001-11980"/>
    <d v="2020-02-04T00:00:00"/>
    <s v="PCR-LAP13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2947255_PCR-LAP0759"/>
    <s v="20602947255_"/>
    <d v="2020-08-01T00:00:00"/>
    <d v="2020-10-31T00:00:00"/>
    <n v="20602947255"/>
    <x v="94"/>
    <s v="F001-00007203"/>
    <d v="2020-08-01T00:00:00"/>
    <d v="2020-10-31T00:00:00"/>
    <m/>
    <n v="-1"/>
    <n v="65"/>
    <m/>
    <s v="Vacio"/>
    <m/>
    <m/>
    <s v="Vacio"/>
    <n v="65"/>
    <n v="0"/>
    <x v="0"/>
    <s v="LAPTOP CORE I7/8GB/1TB/2GB VIDEO"/>
    <s v="001-10405"/>
    <d v="2019-08-08T00:00:00"/>
    <s v="PCR-LAP075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47255_MOR-LAP19101028"/>
    <s v="20602947255_PCR-LAP 1282"/>
    <d v="2020-08-20T00:00:00"/>
    <d v="2020-10-19T00:00:00"/>
    <n v="20602947255"/>
    <x v="94"/>
    <s v="F001-00006802"/>
    <d v="2020-08-20T00:00:00"/>
    <d v="2020-10-19T00:00:00"/>
    <m/>
    <n v="11"/>
    <n v="65"/>
    <m/>
    <s v="Vacio"/>
    <m/>
    <m/>
    <s v="Vacio"/>
    <n v="65"/>
    <n v="65"/>
    <x v="4"/>
    <s v="LAPTOP CORE I7/8GB/1TB/2GB VIDEO"/>
    <s v="001-6131, 001-7337"/>
    <d v="2017-10-04T00:00:00"/>
    <s v="MOR-LAP19101028"/>
    <s v="PCR-LAP 1282"/>
    <m/>
    <m/>
    <x v="0"/>
    <m/>
    <m/>
    <m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47255_PCR-LAP1201"/>
    <s v="20602947255_"/>
    <d v="2020-08-20T00:00:00"/>
    <d v="2020-10-19T00:00:00"/>
    <n v="20602947255"/>
    <x v="94"/>
    <s v="F001-00007202"/>
    <d v="2020-08-20T00:00:00"/>
    <d v="2020-10-19T00:00:00"/>
    <m/>
    <n v="11"/>
    <n v="65"/>
    <m/>
    <s v="Vacio"/>
    <m/>
    <m/>
    <s v="Vacio"/>
    <n v="65"/>
    <n v="65"/>
    <x v="4"/>
    <s v="LAPTOP CORE I7/16 GB /1TB HDD / 2GB VIDEO SIN LICENCIAS"/>
    <s v="001-8806"/>
    <d v="2019-01-18T00:00:00"/>
    <s v="PCR-LAP12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554911_PCR-LAP0517"/>
    <s v="20602554911_PCR-LAP 0619"/>
    <d v="2020-10-01T00:00:00"/>
    <d v="2020-10-31T00:00:00"/>
    <n v="20602554911"/>
    <x v="95"/>
    <s v="F001-00007003"/>
    <d v="2020-10-01T00:00:00"/>
    <d v="2020-10-31T00:00:00"/>
    <m/>
    <n v="-1"/>
    <n v="37"/>
    <m/>
    <s v="Vacio"/>
    <m/>
    <m/>
    <s v="Vacio"/>
    <n v="37"/>
    <n v="0"/>
    <x v="0"/>
    <s v="LAPTOP CORE I5/4GB/500GB HDD SIN LICENCIAS "/>
    <s v="001-7614"/>
    <d v="2018-04-20T00:00:00"/>
    <s v="PCR-LAP0517"/>
    <s v="PCR-LAP 0619"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554911_PCR-LAP0724"/>
    <s v="20602554911_"/>
    <d v="2020-10-01T00:00:00"/>
    <d v="2020-10-31T00:00:00"/>
    <n v="20602554911"/>
    <x v="95"/>
    <s v="F001-00007003"/>
    <d v="2020-10-01T00:00:00"/>
    <d v="2020-10-31T00:00:00"/>
    <m/>
    <n v="-1"/>
    <n v="37"/>
    <m/>
    <s v="Vacio"/>
    <m/>
    <m/>
    <s v="Vacio"/>
    <n v="37"/>
    <n v="0"/>
    <x v="0"/>
    <s v="LAPTOP CORE I3 /8GB/500 GB/ SIN LICENCIAS"/>
    <s v="001-10061"/>
    <d v="2019-06-28T00:00:00"/>
    <s v="PCR-LAP0724"/>
    <m/>
    <m/>
    <m/>
    <x v="0"/>
    <m/>
    <m/>
    <n v="44134"/>
    <m/>
    <m/>
    <m/>
    <m/>
    <s v="X MES "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602554911_PCR-LAP0817"/>
    <s v="20602554911_"/>
    <d v="2020-10-01T00:00:00"/>
    <d v="2020-10-31T00:00:00"/>
    <n v="20602554911"/>
    <x v="95"/>
    <s v="F001-00007003"/>
    <d v="2020-10-01T00:00:00"/>
    <d v="2020-10-31T00:00:00"/>
    <m/>
    <n v="-1"/>
    <n v="37"/>
    <m/>
    <s v="Vacio"/>
    <m/>
    <m/>
    <s v="Vacio"/>
    <n v="37"/>
    <n v="0"/>
    <x v="0"/>
    <s v="LAPTOP CORE I3/4GB/500GB SIN LICENCIAS"/>
    <s v="001-7280,001-8335"/>
    <d v="2018-05-17T00:00:00"/>
    <s v="PCR-LAP0817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00366747_PCR-LAP20015017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18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19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20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2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21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1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22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2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10886943_PCR-LAP20101003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4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5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6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7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7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8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8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9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9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0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0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1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1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2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2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3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4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5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6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031024"/>
    <s v="20110886943_PCR-LAP1358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,012336"/>
    <m/>
    <s v="PCR-LAP20031024"/>
    <s v="PCR-LAP1358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5"/>
    <s v="20110886943_PCR-LAP1451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5"/>
    <s v="PCR-LAP145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s v="El día 13-04 se retiró el equipo PCR-LAP20031008 para entrar a garantía. El día 23-04 se entregó el equipo PCR-LAP1451 como cambio al 15-05./ falta facturar el equipo desde el 23-04 al 15-05."/>
    <m/>
    <n v="0"/>
    <s v="No se encuentra el producto"/>
    <s v="Todo ok"/>
  </r>
  <r>
    <s v="20110886943_MOR-LAP1910103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MOR-LAP1910103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MOR-LAP1910103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91002"/>
    <s v="20110886943_PCR-LAP20092001"/>
    <d v="2020-10-22T00:00:00"/>
    <d v="2020-11-21T00:00:00"/>
    <n v="20110886943"/>
    <x v="97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719"/>
    <d v="2020-09-15T00:00:00"/>
    <s v="PCR-LAP20091002"/>
    <s v="PCR-LAP2009200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91003"/>
    <s v="20110886943_PCR-LAP20092002"/>
    <d v="2020-10-22T00:00:00"/>
    <d v="2020-11-21T00:00:00"/>
    <n v="20110886943"/>
    <x v="97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807"/>
    <d v="2020-09-15T00:00:00"/>
    <s v="PCR-LAP20091003"/>
    <s v="PCR-LAP20092002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101002"/>
    <s v="20110886943_"/>
    <d v="2020-10-17T00:00:00"/>
    <d v="2020-11-16T00:00:00"/>
    <n v="20110886943"/>
    <x v="97"/>
    <s v="F001-00007196"/>
    <d v="2020-10-17T00:00:00"/>
    <d v="2020-11-16T00:00:00"/>
    <m/>
    <n v="-17"/>
    <n v="45"/>
    <m/>
    <s v="Vacio"/>
    <m/>
    <m/>
    <s v="Vacio"/>
    <n v="45"/>
    <n v="0"/>
    <x v="0"/>
    <s v="Laptop Dell Latitude 3410 Core i7 10ma Gen./12GB RAM/1TB HDD/15.6”"/>
    <s v="001-14379"/>
    <d v="2020-10-16T00:00:00"/>
    <s v="PCR-LAP2010100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8"/>
    <s v="20110886943_PCR-LAP20031005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8"/>
    <s v="PCR-LAP2003100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1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2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3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4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7"/>
    <s v="20110886943_PCR-LAP0831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Lenovo V330-15IKB Ci7 8va Gen/12GB DDR4/500GB SSD/2GB Video/15.6&quot;/Windows 10 Pro"/>
    <s v="001-12308,12309"/>
    <m/>
    <s v="PCR-LAP20031017"/>
    <s v="PCR-LAP083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8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1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2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3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8"/>
    <s v="20110886943_PCR-LAP1355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480 SSD/LICENCIADOS"/>
    <s v="001-12308,12309"/>
    <m/>
    <s v="PCR-LAP20034028"/>
    <s v="PCR-LAP135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1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2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3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4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8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4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11"/>
    <d v="2020-03-13T00:00:00"/>
    <s v="PCR-LAP2003404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331898008_PCR-CPU0237"/>
    <s v="20331898008_PCR-CPU0220"/>
    <d v="2020-10-17T00:00:00"/>
    <d v="2020-11-16T00:00:00"/>
    <n v="20331898008"/>
    <x v="98"/>
    <s v="F001-00007224"/>
    <d v="2020-10-17T00:00:00"/>
    <d v="2020-11-16T00:00:00"/>
    <m/>
    <n v="-17"/>
    <m/>
    <m/>
    <s v="Vacio"/>
    <n v="275"/>
    <m/>
    <s v="Vacio"/>
    <n v="78.571428571428569"/>
    <n v="0"/>
    <x v="0"/>
    <s v="CPU CORE I5/8GB/500GB HDD+MONITOR 18.5´´  LICENCIADA WIN 7 PRO Y OFFICE 2010 STANDARD"/>
    <s v="001-5272"/>
    <d v="2017-03-22T00:00:00"/>
    <s v="PCR-CPU0237"/>
    <s v="PCR-CPU0220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n v="0"/>
    <s v="No se encuentra el producto"/>
    <s v="Todo ok"/>
  </r>
  <r>
    <s v="20331898008_PCR-CPU0277"/>
    <s v="20331898008_PCR-CPU 0184"/>
    <d v="2020-10-23T00:00:00"/>
    <d v="2020-11-22T00:00:00"/>
    <n v="20331898008"/>
    <x v="98"/>
    <s v="F001-00007224"/>
    <d v="2020-10-23T00:00:00"/>
    <d v="2020-11-22T00:00:00"/>
    <m/>
    <n v="-23"/>
    <m/>
    <m/>
    <s v="Vacio"/>
    <n v="275"/>
    <m/>
    <s v="Vacio"/>
    <n v="78.571428571428569"/>
    <n v="0"/>
    <x v="0"/>
    <s v="CPU CORE I5 /4GB/500GB HDD+MONITOR 18.5´´LICENCIADA WIN 7 PRO Y OFFICE 2010 STANDARD"/>
    <s v="001-2625, 001-2553"/>
    <d v="2015-05-21T00:00:00"/>
    <s v="PCR-CPU0277"/>
    <s v="PCR-CPU 0184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n v="0"/>
    <s v="No se encuentra el producto"/>
    <s v="Todo ok"/>
  </r>
  <r>
    <s v="20602806520_PCR-LAP0795"/>
    <s v="20602806520_"/>
    <d v="2020-10-04T00:00:00"/>
    <d v="2020-11-03T00:00:00"/>
    <n v="20602806520"/>
    <x v="99"/>
    <s v="F001-00007000"/>
    <d v="2020-10-04T00:00:00"/>
    <d v="2020-11-03T00:00:00"/>
    <m/>
    <n v="-4"/>
    <m/>
    <m/>
    <s v="Vacio"/>
    <n v="297"/>
    <m/>
    <s v="Vacio"/>
    <n v="84.857142857142861"/>
    <n v="0"/>
    <x v="0"/>
    <s v="LAPTOP HP 15-BS019LA/CI7/GEN8/8 GB/1TB HDD/15.6''."/>
    <s v="001-12215"/>
    <d v="2020-03-04T00:00:00"/>
    <s v="PCR-LAP07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602806520_PCR-LAP1209"/>
    <s v="20602806520_"/>
    <d v="2020-10-26T00:00:00"/>
    <d v="2020-11-25T00:00:00"/>
    <n v="20602806520"/>
    <x v="99"/>
    <s v="F001-00007274"/>
    <d v="2020-10-26T00:00:00"/>
    <d v="2020-11-25T00:00:00"/>
    <s v="C19002-0003"/>
    <n v="-26"/>
    <m/>
    <m/>
    <s v="Vacio"/>
    <n v="297"/>
    <m/>
    <s v="Vacio"/>
    <n v="84.857142857142861"/>
    <n v="0"/>
    <x v="0"/>
    <s v="LAPTOP COREI7/8GB/1TB/2GB VIDEO SIN LICENCIAS"/>
    <s v="001-9318"/>
    <d v="2019-03-25T00:00:00"/>
    <s v="PCR-LAP120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304289512_PCR-LAP20064009"/>
    <s v="20304289512_"/>
    <m/>
    <m/>
    <n v="20304289512"/>
    <x v="100"/>
    <m/>
    <m/>
    <m/>
    <m/>
    <n v="44134"/>
    <m/>
    <m/>
    <s v="Vacio"/>
    <m/>
    <m/>
    <s v="Vacio"/>
    <n v="0"/>
    <m/>
    <x v="7"/>
    <s v="Laptop Dell Vostro 3490 Core i5 10ma Gen./8GB RAM/1TB HDD/Pantalla 14&quot;/Windows 10 / Office 365"/>
    <s v="001-14515"/>
    <d v="2020-10-23T00:00:00"/>
    <s v="PCR-LAP20064009"/>
    <m/>
    <m/>
    <m/>
    <x v="0"/>
    <m/>
    <m/>
    <n v="44134"/>
    <m/>
    <m/>
    <m/>
    <m/>
    <m/>
    <m/>
    <m/>
    <m/>
    <m/>
    <s v="Windows 10 Pro"/>
    <s v="Office 365 Bussines"/>
    <m/>
    <m/>
    <m/>
    <x v="2"/>
    <x v="0"/>
    <m/>
    <s v="Vacio"/>
    <m/>
    <m/>
    <s v="Revisar"/>
    <s v="No se encuentra el producto"/>
    <s v="Pendiente Recoger"/>
  </r>
  <r>
    <s v="20304289512_PCR-LAP0926"/>
    <s v="20304289512_PCR-LAP0327"/>
    <d v="2020-10-07T00:00:00"/>
    <d v="2020-11-06T00:00:00"/>
    <n v="20304289512"/>
    <x v="100"/>
    <s v="F001-00007155"/>
    <d v="2020-10-07T00:00:00"/>
    <d v="2020-11-06T00:00:00"/>
    <s v="PC-MPE2006-00005"/>
    <n v="-7"/>
    <n v="50"/>
    <m/>
    <s v="Vacio"/>
    <m/>
    <m/>
    <s v="Vacio"/>
    <n v="50"/>
    <n v="0"/>
    <x v="0"/>
    <s v="Laptop Dell 3467 Ci5 7ma Gen/8gb/1TB HDD/14&quot;"/>
    <s v="001-7847"/>
    <d v="2018-09-07T00:00:00"/>
    <s v="PCR-LAP0926"/>
    <s v="PCR-LAP0327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04289512_PCR-LAP20041244"/>
    <s v="20304289512_"/>
    <d v="2020-10-18T00:00:00"/>
    <d v="2020-11-17T00:00:00"/>
    <n v="20304289512"/>
    <x v="100"/>
    <s v="F001-00007163"/>
    <d v="2020-10-18T00:00:00"/>
    <d v="2020-11-17T00:00:00"/>
    <m/>
    <n v="-18"/>
    <n v="69"/>
    <m/>
    <s v="Vacio"/>
    <m/>
    <m/>
    <s v="Vacio"/>
    <n v="69"/>
    <n v="0"/>
    <x v="0"/>
    <s v="Laptop Dell Latitude 3400 Ci5 8va/8GB/1TB HDD/Pantalla 14&quot;"/>
    <s v="001-13698"/>
    <d v="2020-09-17T00:00:00"/>
    <s v="PCR-LAP20041244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n v="0"/>
    <s v="No se encuentra el producto"/>
    <s v="Todo ok"/>
  </r>
  <r>
    <s v="20329545459_MOR-LAP19101021"/>
    <s v="20329545459_"/>
    <d v="2020-08-03T00:00:00"/>
    <d v="2020-09-02T00:00:00"/>
    <n v="20329545459"/>
    <x v="101"/>
    <s v="F001-00006723"/>
    <d v="2020-08-03T00:00:00"/>
    <d v="2020-09-02T00:00:00"/>
    <s v="PC-MPR2005-00162"/>
    <n v="58"/>
    <n v="115"/>
    <m/>
    <s v="Vacio"/>
    <m/>
    <m/>
    <s v="Vacio"/>
    <n v="115"/>
    <n v="230"/>
    <x v="5"/>
    <s v="LAPTOP CORE I7/16 GB/1TB HDD /CON LICENCIAS"/>
    <s v="001-11400"/>
    <d v="2019-12-02T00:00:00"/>
    <s v="MOR-LAP19101021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MOR-LAP19101025"/>
    <s v="20329545459_"/>
    <d v="2020-10-06T00:00:00"/>
    <d v="2020-11-05T00:00:00"/>
    <n v="20329545459"/>
    <x v="101"/>
    <s v="F001-00007160"/>
    <d v="2020-10-06T00:00:00"/>
    <d v="2020-11-05T00:00:00"/>
    <s v="PC-MPR2003-00505"/>
    <n v="-6"/>
    <n v="84.82"/>
    <m/>
    <s v="Vacio"/>
    <m/>
    <m/>
    <s v="Vacio"/>
    <n v="84.82"/>
    <n v="0"/>
    <x v="0"/>
    <s v="LAPTOP CORE I7/8 GB/1TB HDD /CON LICENCIAS"/>
    <s v="001-12247"/>
    <d v="2020-03-06T00:00:00"/>
    <s v="MOR-LAP1910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329545459_NB2471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1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NB2472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2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NB2596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596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NB2760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760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PCR-CPU0270"/>
    <s v="20329545459_"/>
    <d v="2020-08-28T00:00:00"/>
    <d v="2020-09-27T00:00:00"/>
    <n v="20329545459"/>
    <x v="101"/>
    <s v="F001-00006771"/>
    <d v="2020-08-28T00:00:00"/>
    <d v="2020-09-27T00:00:00"/>
    <s v="PC-MPR2006-00053"/>
    <n v="33"/>
    <n v="280"/>
    <m/>
    <s v="Vacio"/>
    <m/>
    <m/>
    <s v="Vacio"/>
    <n v="280"/>
    <n v="560"/>
    <x v="5"/>
    <s v="CPU CORE I7/16 GB/ 4TB SSD + MONITOR LED LG 22''+CABLE DE PODER+ADAPTADOR DE CORRIENTE LG+CABLE VGASIN LICENCIAS"/>
    <s v="001-9095"/>
    <d v="2019-02-26T00:00:00"/>
    <s v="PCR-CPU0270"/>
    <m/>
    <s v="PCR-MTR0343"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207"/>
    <s v="20329545459_"/>
    <d v="2020-10-01T00:00:00"/>
    <d v="2020-10-31T00:00:00"/>
    <n v="20329545459"/>
    <x v="101"/>
    <s v="F001-00007156"/>
    <d v="2020-10-01T00:00:00"/>
    <d v="2020-10-31T00:00:00"/>
    <s v="PC-MPR2003-00481"/>
    <n v="-1"/>
    <n v="80"/>
    <m/>
    <s v="Vacio"/>
    <m/>
    <m/>
    <s v="Vacio"/>
    <n v="80"/>
    <n v="0"/>
    <x v="0"/>
    <s v="LAPTOP CORE I5/8GB/500GB "/>
    <s v="001-5095"/>
    <d v="2017-02-01T00:00:00"/>
    <s v="PCR-LAP020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0409"/>
    <s v="20329545459_"/>
    <d v="2020-08-04T00:00:00"/>
    <d v="2020-09-03T00:00:00"/>
    <n v="20329545459"/>
    <x v="101"/>
    <s v="F001-00006771"/>
    <d v="2020-08-04T00:00:00"/>
    <d v="2020-09-03T00:00:00"/>
    <s v="PC-MPR2005-00114"/>
    <n v="57"/>
    <n v="65"/>
    <m/>
    <s v="Vacio"/>
    <m/>
    <m/>
    <s v="Vacio"/>
    <n v="65"/>
    <n v="130"/>
    <x v="5"/>
    <s v="LAPTOP CORE I5/8GB/1TB SIN LICENCIAS"/>
    <s v="001-5274,001-9046"/>
    <d v="2017-03-31T00:00:00"/>
    <s v="PCR-LAP040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35"/>
    <s v="20329545459_"/>
    <d v="2020-09-04T00:00:00"/>
    <d v="2020-10-03T00:00:00"/>
    <n v="20329545459"/>
    <x v="101"/>
    <s v="F001-00007271"/>
    <d v="2020-09-04T00:00:00"/>
    <d v="2020-10-03T00:00:00"/>
    <s v="PC-MPR2005-00114"/>
    <n v="27"/>
    <n v="65"/>
    <m/>
    <s v="Vacio"/>
    <m/>
    <m/>
    <s v="Vacio"/>
    <n v="65"/>
    <n v="65"/>
    <x v="8"/>
    <s v="LAPTOP CORE I5/8GB/1TB SIN LICENCIAS"/>
    <s v="001-5274,001-9046"/>
    <d v="2017-03-31T00:00:00"/>
    <s v="PCR-LAP0435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42"/>
    <s v="20329545459_PCR-LAP0414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2"/>
    <s v="PCR-LAP04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45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81"/>
    <s v="20329545459_"/>
    <d v="2020-08-09T00:00:00"/>
    <d v="2020-09-08T00:00:00"/>
    <n v="20329545459"/>
    <x v="101"/>
    <s v="F001-00006723"/>
    <d v="2020-08-09T00:00:00"/>
    <d v="2020-09-08T00:00:00"/>
    <s v="PC-MPR2005-00129"/>
    <n v="52"/>
    <n v="115"/>
    <m/>
    <s v="Vacio"/>
    <m/>
    <m/>
    <s v="Vacio"/>
    <n v="115"/>
    <n v="230"/>
    <x v="5"/>
    <s v="LAPTOP CORE I7/16GB/1TB + CABLE DE SEGURIDAD"/>
    <s v="001-5451, 001-5491, 001-5493, 001-5531, 001-6416, 001-6841,001-8853"/>
    <s v="10/05/2017, 24/11/2017,001-8834"/>
    <s v="PCR-LAP048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538"/>
    <s v="20329545459_"/>
    <d v="2020-08-24T00:00:00"/>
    <d v="2020-09-23T00:00:00"/>
    <n v="20329545459"/>
    <x v="101"/>
    <s v="F001-00006771"/>
    <d v="2020-08-24T00:00:00"/>
    <d v="2020-09-23T00:00:00"/>
    <s v=" PC-MPR2005-00116"/>
    <n v="37"/>
    <n v="85"/>
    <m/>
    <s v="Vacio"/>
    <m/>
    <m/>
    <s v="Vacio"/>
    <n v="85"/>
    <n v="170"/>
    <x v="5"/>
    <s v="LAPTOP COREI7/8GB/1TB"/>
    <s v="001-6659"/>
    <d v="2018-01-23T00:00:00"/>
    <s v="PCR-LAP0538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69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6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86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87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95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9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765"/>
    <s v="20329545459_"/>
    <d v="2020-10-30T00:00:00"/>
    <d v="2020-11-29T00:00:00"/>
    <n v="20329545459"/>
    <x v="101"/>
    <s v="F001-00007329"/>
    <d v="2020-10-30T00:00:00"/>
    <d v="2020-11-29T00:00:00"/>
    <m/>
    <n v="-30"/>
    <n v="65"/>
    <m/>
    <s v="Vacio"/>
    <m/>
    <m/>
    <s v="Vacio"/>
    <n v="65"/>
    <n v="0"/>
    <x v="0"/>
    <s v="Laptop Lenovo ThinkPad X270 Core i5 7ma Gen/16GB RAM/1TB HDD"/>
    <s v="001-14012"/>
    <d v="2020-10-30T00:00:00"/>
    <s v="PCR-LAP076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m/>
    <s v="Vacio"/>
    <m/>
    <m/>
    <n v="0"/>
    <s v="Se actualizó, si coinciden los códigos de la LP y su RS con la laptop Actual, es la primera factura, no hay factura anterior"/>
    <s v="Todo ok"/>
  </r>
  <r>
    <s v="20329545459_PCR-LAP0808"/>
    <s v="20329545459_PCR-LAP0328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08"/>
    <s v="PCR-LAP03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816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1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868"/>
    <s v="20329545459_PCR-LAP1181"/>
    <d v="2020-10-22T00:00:00"/>
    <d v="2020-11-21T00:00:00"/>
    <n v="20329545459"/>
    <x v="101"/>
    <s v="F001-00007158"/>
    <d v="2020-10-22T00:00:00"/>
    <d v="2020-11-21T00:00:00"/>
    <s v="PC-MPR202001-00392"/>
    <n v="-22"/>
    <n v="55"/>
    <m/>
    <s v="Vacio"/>
    <m/>
    <m/>
    <s v="Vacio"/>
    <n v="55"/>
    <n v="0"/>
    <x v="0"/>
    <s v="LAPTOP CORE I5/8GB/2TB HDD, SIN LICENCIAS"/>
    <s v="001-5905"/>
    <d v="2017-08-22T00:00:00"/>
    <s v="PCR-LAP0868"/>
    <s v="PCR-LAP1181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s v="SE CAMBIO EL EQUIPO 0373 POR LA 1181 CON MAYOR MEMORIA"/>
    <m/>
    <n v="0"/>
    <s v="No se encuentra el producto"/>
    <s v="Todo ok"/>
  </r>
  <r>
    <s v="20329545459_PCR-LAP1268"/>
    <s v="20329545459_PCR-LAP0887"/>
    <d v="2020-09-08T00:00:00"/>
    <d v="2020-10-07T00:00:00"/>
    <n v="20329545459"/>
    <x v="101"/>
    <s v="F001-00007271"/>
    <d v="2020-09-08T00:00:00"/>
    <d v="2020-10-07T00:00:00"/>
    <s v="PC-MPR2005-00116"/>
    <n v="23"/>
    <n v="145"/>
    <m/>
    <s v="Vacio"/>
    <m/>
    <m/>
    <s v="Vacio"/>
    <n v="145"/>
    <n v="145"/>
    <x v="8"/>
    <s v="Laptop HP 450 G5 CI7 8va Gen/8GB/1TB HDD/Pantalla 15.6&quot;/2GB Video"/>
    <s v="001-7684"/>
    <d v="2018-08-07T00:00:00"/>
    <s v="PCR-LAP1268"/>
    <s v="PCR-LAP0887"/>
    <m/>
    <m/>
    <x v="0"/>
    <m/>
    <m/>
    <n v="44134"/>
    <m/>
    <m/>
    <m/>
    <m/>
    <s v="X MES "/>
    <m/>
    <n v="1"/>
    <s v="SI"/>
    <m/>
    <s v="Windows 10 Pro"/>
    <s v="Office 2010 H&amp;B"/>
    <m/>
    <m/>
    <m/>
    <x v="2"/>
    <x v="0"/>
    <s v="Cliente"/>
    <s v="Igual"/>
    <s v="El equipo PCR-LAP0887 presenta observaciones de daño físico 3 rajaduras pequeñas en carcasa base."/>
    <m/>
    <s v="Revisar"/>
    <s v="No se encuentra el producto"/>
    <s v="Pendiente Recoger"/>
  </r>
  <r>
    <s v="20329545459_PCR-LAP0925"/>
    <s v="20329545459_"/>
    <d v="2020-09-21T00:00:00"/>
    <d v="2020-10-21T00:00:00"/>
    <n v="20329545459"/>
    <x v="101"/>
    <s v="F001-00007271"/>
    <d v="2020-09-21T00:00:00"/>
    <d v="2020-10-21T00:00:00"/>
    <s v="PC-MPR2005-00129"/>
    <n v="9"/>
    <n v="115"/>
    <m/>
    <s v="Vacio"/>
    <m/>
    <m/>
    <s v="Vacio"/>
    <n v="115"/>
    <n v="115"/>
    <x v="4"/>
    <s v="LAPTOP CORE I7/16GB/1TB HDD/SIN LICENCIAS"/>
    <s v="001-9276"/>
    <d v="2019-06-19T00:00:00"/>
    <s v="PCR-LAP09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0927"/>
    <s v="20329545459_PCR-LAP0428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927"/>
    <s v="PCR-LAP04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31"/>
    <s v="20329545459_"/>
    <d v="2020-08-22T00:00:00"/>
    <d v="2020-09-21T00:00:00"/>
    <n v="20329545459"/>
    <x v="101"/>
    <s v="F001-00006539"/>
    <d v="2020-08-22T00:00:00"/>
    <d v="2020-09-21T00:00:00"/>
    <m/>
    <n v="39"/>
    <n v="115"/>
    <m/>
    <s v="Vacio"/>
    <m/>
    <m/>
    <s v="Vacio"/>
    <n v="115"/>
    <n v="230"/>
    <x v="5"/>
    <s v="LAPTOP CORE I7/16 GB/1TB HDD /SIN LICENCIAS"/>
    <s v="001-11886"/>
    <d v="2020-01-22T00:00:00"/>
    <s v="PCR-LAP103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54"/>
    <s v="20329545459_PCR-LAP0429"/>
    <d v="2020-09-04T00:00:00"/>
    <d v="2020-10-04T00:00:00"/>
    <n v="20329545459"/>
    <x v="101"/>
    <s v="F001-00007271"/>
    <d v="2020-09-04T00:00:00"/>
    <d v="2020-10-04T00:00:00"/>
    <s v="PC-MPR2005-00114"/>
    <n v="26"/>
    <n v="65"/>
    <m/>
    <s v="Vacio"/>
    <m/>
    <m/>
    <s v="Vacio"/>
    <n v="65"/>
    <n v="65"/>
    <x v="8"/>
    <s v="LAPTOP CORE I5/8GB/1TB SIN LICENCIAS"/>
    <s v="001-5274,001-9046"/>
    <d v="2017-03-31T00:00:00"/>
    <s v="PCR-LAP1054"/>
    <s v="PCR-LAP0429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62"/>
    <s v="20329545459_"/>
    <d v="2020-08-19T00:00:00"/>
    <d v="2020-09-18T00:00:00"/>
    <n v="20329545459"/>
    <x v="101"/>
    <s v="F001-00006935"/>
    <d v="2020-08-19T00:00:00"/>
    <d v="2020-09-18T00:00:00"/>
    <s v="PC-MPR2005-00489"/>
    <n v="42"/>
    <n v="60"/>
    <m/>
    <s v="Vacio"/>
    <m/>
    <m/>
    <s v="Vacio"/>
    <n v="60"/>
    <n v="120"/>
    <x v="5"/>
    <s v="LAPTOP CORE I5/4GB/1TB HDD SIN LICENCIAS "/>
    <m/>
    <m/>
    <s v="PCR-LAP10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76"/>
    <s v="20329545459_"/>
    <d v="2020-10-26T00:00:00"/>
    <d v="2020-11-25T00:00:00"/>
    <n v="20329545459"/>
    <x v="101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7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083"/>
    <s v="20329545459_"/>
    <d v="2020-10-26T00:00:00"/>
    <d v="2020-11-25T00:00:00"/>
    <n v="20329545459"/>
    <x v="101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8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176"/>
    <s v="20329545459_"/>
    <d v="2020-10-17T00:00:00"/>
    <d v="2020-11-16T00:00:00"/>
    <n v="20329545459"/>
    <x v="101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177"/>
    <s v="20329545459_"/>
    <d v="2020-10-17T00:00:00"/>
    <d v="2020-11-16T00:00:00"/>
    <n v="20329545459"/>
    <x v="101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7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195"/>
    <s v="20329545459_"/>
    <d v="2020-09-05T00:00:00"/>
    <d v="2020-10-04T00:00:00"/>
    <n v="20329545459"/>
    <x v="101"/>
    <s v="F001-00006925"/>
    <d v="2020-09-05T00:00:00"/>
    <d v="2020-10-04T00:00:00"/>
    <m/>
    <n v="26"/>
    <n v="110"/>
    <m/>
    <s v="Vacio"/>
    <m/>
    <m/>
    <s v="Vacio"/>
    <n v="110"/>
    <n v="110"/>
    <x v="8"/>
    <s v="LAPTOP HP 450 G5/ CI7/GEN8/8 GB/1 TB HDD/15.6''"/>
    <s v="001-12222"/>
    <d v="2020-03-07T00:00:00"/>
    <s v="PCR-LAP119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205"/>
    <s v="20329545459_"/>
    <d v="2020-09-19T00:00:00"/>
    <d v="2020-10-18T00:00:00"/>
    <n v="20329545459"/>
    <x v="101"/>
    <s v="F001-00007271"/>
    <d v="2020-09-19T00:00:00"/>
    <d v="2020-10-18T00:00:00"/>
    <s v="PC-MPR2006-00044"/>
    <n v="12"/>
    <n v="130"/>
    <m/>
    <s v="Vacio"/>
    <m/>
    <m/>
    <s v="Vacio"/>
    <n v="130"/>
    <n v="130"/>
    <x v="4"/>
    <s v="LAPTOP CORE I7/24 GB/1TB HDD /SIN LICENCIAS"/>
    <s v="001-10761"/>
    <d v="2019-09-19T00:00:00"/>
    <s v="PCR-LAP120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220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12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234"/>
    <s v="20329545459_"/>
    <d v="2020-10-10T00:00:00"/>
    <d v="2020-11-09T00:00:00"/>
    <n v="20329545459"/>
    <x v="101"/>
    <s v="F001-00007104"/>
    <d v="2020-10-10T00:00:00"/>
    <d v="2020-11-09T00:00:00"/>
    <m/>
    <n v="-10"/>
    <n v="75"/>
    <m/>
    <s v="Vacio"/>
    <m/>
    <m/>
    <s v="Vacio"/>
    <n v="75"/>
    <n v="0"/>
    <x v="0"/>
    <s v="Laptop HP 240 G6 Core i5 8va Gen./16GB RAM/1TB HDD/Pantalla 14”"/>
    <s v="001-13892"/>
    <d v="2020-10-09T00:00:00"/>
    <s v="PCR-LAP1234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329545459_PCR-LAP1240"/>
    <s v="20329545459_PCR-LAP1248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, 0001-012266"/>
    <d v="2019-06-04T00:00:00"/>
    <s v="PCR-LAP1240"/>
    <s v="PCR-LAP124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246"/>
    <s v="20329545459_"/>
    <d v="2020-10-17T00:00:00"/>
    <d v="2020-11-16T00:00:00"/>
    <n v="20329545459"/>
    <x v="101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46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329545459_PCR-LAP1252"/>
    <s v="20329545459_"/>
    <d v="2020-10-17T00:00:00"/>
    <d v="2020-11-16T00:00:00"/>
    <n v="20329545459"/>
    <x v="101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52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329545459_PCR-LAP1262"/>
    <s v="20329545459_"/>
    <d v="2020-09-13T00:00:00"/>
    <d v="2020-10-12T00:00:00"/>
    <n v="20329545459"/>
    <x v="101"/>
    <s v="F001-00007271"/>
    <d v="2020-09-13T00:00:00"/>
    <d v="2020-10-12T00:00:00"/>
    <s v="PC-MPR2005-00161"/>
    <n v="18"/>
    <n v="130"/>
    <m/>
    <s v="Vacio"/>
    <m/>
    <m/>
    <s v="Vacio"/>
    <n v="130"/>
    <n v="130"/>
    <x v="9"/>
    <s v="LAPTOP CORE I7/24 GB/1TB HDD /SIN LICENCIAS"/>
    <s v="001-10711"/>
    <d v="2019-09-16T00:00:00"/>
    <s v="PCR-LAP12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302"/>
    <s v="20329545459_"/>
    <d v="2020-09-03T00:00:00"/>
    <d v="2020-10-02T00:00:00"/>
    <n v="20329545459"/>
    <x v="101"/>
    <s v="F001-00006925"/>
    <d v="2020-09-03T00:00:00"/>
    <d v="2020-10-02T00:00:00"/>
    <m/>
    <n v="28"/>
    <n v="60"/>
    <m/>
    <s v="Vacio"/>
    <m/>
    <m/>
    <s v="Vacio"/>
    <n v="60"/>
    <n v="60"/>
    <x v="8"/>
    <s v="LAPTOP CORE I5/8GB/1TB HDD/SIN LICENCIAS"/>
    <s v="001-9494"/>
    <d v="2019-05-31T00:00:00"/>
    <s v="PCR-LAP130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343"/>
    <s v="20329545459_"/>
    <d v="2020-09-30T00:00:00"/>
    <d v="2020-10-29T00:00:00"/>
    <n v="20329545459"/>
    <x v="101"/>
    <s v="F001-00007271"/>
    <d v="2020-09-30T00:00:00"/>
    <d v="2020-10-29T00:00:00"/>
    <s v="PC-MPR2005-00129"/>
    <n v="1"/>
    <n v="115"/>
    <m/>
    <s v="Vacio"/>
    <m/>
    <m/>
    <s v="Vacio"/>
    <n v="115"/>
    <n v="115"/>
    <x v="1"/>
    <s v="LAPTOP CORE I7/16GB/1TB HDD/SIN LICENCIAS"/>
    <s v="001-10056"/>
    <d v="2019-06-28T00:00:00"/>
    <s v="PCR-LAP134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370"/>
    <s v="20329545459_"/>
    <d v="2020-09-17T00:00:00"/>
    <d v="2020-10-16T00:00:00"/>
    <n v="20329545459"/>
    <x v="101"/>
    <s v="F001-00007271"/>
    <d v="2020-09-17T00:00:00"/>
    <d v="2020-10-16T00:00:00"/>
    <s v="PC-MPR2005-00129"/>
    <n v="14"/>
    <n v="115"/>
    <m/>
    <s v="Vacio"/>
    <m/>
    <m/>
    <s v="Vacio"/>
    <n v="115"/>
    <n v="115"/>
    <x v="4"/>
    <s v="LAPTOP CORE I7/20 GB/1TB HDD /SIN LICENCIAS"/>
    <s v="001-10743"/>
    <d v="2019-09-17T00:00:00"/>
    <s v="PCR-LAP137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381"/>
    <s v="20329545459_"/>
    <d v="2020-08-22T00:00:00"/>
    <d v="2020-09-21T00:00:00"/>
    <n v="20329545459"/>
    <x v="101"/>
    <s v="F001-00006771"/>
    <d v="2020-08-22T00:00:00"/>
    <d v="2020-09-21T00:00:00"/>
    <s v="PC-MPR2005-00161"/>
    <n v="39"/>
    <n v="130"/>
    <m/>
    <s v="Vacio"/>
    <m/>
    <m/>
    <s v="Vacio"/>
    <n v="130"/>
    <n v="260"/>
    <x v="5"/>
    <s v="LAPTOP CORE I7/24 GB/1TB  /SIN LICENCIAS"/>
    <s v="001-10280"/>
    <d v="2019-07-22T00:00:00"/>
    <s v="PCR-LAP13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419"/>
    <s v="20329545459_"/>
    <d v="2020-08-01T00:00:00"/>
    <d v="2020-08-31T00:00:00"/>
    <n v="20329545459"/>
    <x v="101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19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PCR-LAP1441"/>
    <s v="20329545459_"/>
    <d v="2020-08-01T00:00:00"/>
    <d v="2020-08-31T00:00:00"/>
    <n v="20329545459"/>
    <x v="101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1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PCR-LAP1442"/>
    <s v="20329545459_"/>
    <d v="2020-08-01T00:00:00"/>
    <d v="2020-08-31T00:00:00"/>
    <n v="20329545459"/>
    <x v="101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2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s v="Falta regularizar facturación del mes de Julio"/>
    <m/>
    <s v="Revisar"/>
    <s v="No se encuentra el producto"/>
    <s v="Pendiente Recoger"/>
  </r>
  <r>
    <s v="20329545459_PCR-LAP19091022"/>
    <s v="20329545459_"/>
    <d v="2020-08-13T00:00:00"/>
    <d v="2020-09-12T00:00:00"/>
    <n v="20329545459"/>
    <x v="101"/>
    <s v="F001-00006723"/>
    <d v="2020-08-13T00:00:00"/>
    <d v="2020-09-12T00:00:00"/>
    <s v="PC-MPR2005-00129"/>
    <n v="48"/>
    <n v="115"/>
    <m/>
    <s v="Vacio"/>
    <m/>
    <m/>
    <s v="Vacio"/>
    <n v="115"/>
    <n v="230"/>
    <x v="5"/>
    <s v="LAPTOP CORE I7/16 GB/1TB HDD /CON LICENCIAS"/>
    <s v="001-10957"/>
    <d v="2019-10-11T00:00:00"/>
    <s v="PCR-LAP1909102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PCR-LAP20021021"/>
    <s v="20329545459_"/>
    <d v="2020-10-11T00:00:00"/>
    <d v="2020-11-10T00:00:00"/>
    <n v="20329545459"/>
    <x v="101"/>
    <s v="F001-00007161"/>
    <d v="2020-10-11T00:00:00"/>
    <d v="2020-11-10T00:00:00"/>
    <s v="PC-MPR2003-00176"/>
    <n v="-11"/>
    <n v="64.89"/>
    <m/>
    <s v="Vacio"/>
    <m/>
    <m/>
    <s v="Vacio"/>
    <n v="64.89"/>
    <n v="0"/>
    <x v="0"/>
    <s v="LAPTOP CI5/GEN8/8 GB/1 TB HDD/15.6'' CON LICENCIAS"/>
    <s v="001-12276"/>
    <d v="2020-03-11T00:00:00"/>
    <s v="PCR-LAP2002102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329545459_PCR-MAC0022"/>
    <s v="20329545459_"/>
    <d v="2020-09-15T00:00:00"/>
    <d v="2020-10-15T00:00:00"/>
    <n v="20329545459"/>
    <x v="101"/>
    <s v="F001-00007271"/>
    <d v="2020-09-15T00:00:00"/>
    <d v="2020-10-15T00:00:00"/>
    <s v="PC-MPR202001-01044"/>
    <n v="15"/>
    <n v="240"/>
    <m/>
    <s v="Vacio"/>
    <m/>
    <m/>
    <s v="Vacio"/>
    <n v="240"/>
    <n v="240"/>
    <x v="9"/>
    <s v="LAPTOP CORE I5/8GB/128GB SDD"/>
    <s v="001-7393"/>
    <d v="2018-06-11T00:00:00"/>
    <s v="PCR-MAC002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553066132_PCR-LAP1487"/>
    <s v="20553066132_"/>
    <d v="2020-10-02T00:00:00"/>
    <d v="2020-11-01T00:00:00"/>
    <n v="20553066132"/>
    <x v="102"/>
    <s v="F001-00007029"/>
    <d v="2020-10-02T00:00:00"/>
    <d v="2020-11-01T00:00:00"/>
    <m/>
    <n v="-2"/>
    <n v="65"/>
    <m/>
    <s v="Vacio"/>
    <m/>
    <m/>
    <s v="Vacio"/>
    <n v="65"/>
    <n v="0"/>
    <x v="0"/>
    <s v="LAPTOP HP 250 G7 CI5/GEN8 / 8GB /1TB HDD 2GB VIDEO"/>
    <s v="001-13584"/>
    <d v="2020-09-01T00:00:00"/>
    <s v="PCR-LAP148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367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14-AC115LA Ci5 5ta Gen/8GB/500GB HDD/Pantalla 14&quot;"/>
    <s v="001-13033"/>
    <d v="2020-06-22T00:00:00"/>
    <s v="PCR-LAP036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514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CI5/GEN6/8 GB/1 TB HDD/15.6'' SIN LICENCIAS"/>
    <s v="001-11902"/>
    <d v="2020-01-24T00:00:00"/>
    <s v="PCR-LAP051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382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HP 14-AC115LA Ci5 5ta Gen/ 8GB/ 500GB HDD/ Pantalla 14&quot;"/>
    <s v="001-13101"/>
    <d v="2020-07-10T00:00:00"/>
    <s v="PCR-LAP038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851"/>
    <s v="20553066132_"/>
    <d v="2020-10-22T00:00:00"/>
    <d v="2020-10-31T00:00:00"/>
    <n v="20553066132"/>
    <x v="102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085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005"/>
    <s v="20553066132_"/>
    <d v="2020-10-22T00:00:00"/>
    <d v="2020-10-31T00:00:00"/>
    <n v="20553066132"/>
    <x v="102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1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108"/>
    <s v="20553066132_"/>
    <d v="2020-10-22T00:00:00"/>
    <d v="2020-10-31T00:00:00"/>
    <n v="20553066132"/>
    <x v="102"/>
    <s v="F001-00007029"/>
    <d v="2020-10-22T00:00:00"/>
    <d v="2020-10-31T00:00:00"/>
    <m/>
    <n v="-1"/>
    <n v="50"/>
    <m/>
    <s v="Vacio"/>
    <m/>
    <m/>
    <s v="Vacio"/>
    <n v="50"/>
    <n v="0"/>
    <x v="0"/>
    <s v="Laptop HP 250 G6 Ci5 7ma Gen/ 8GB DDR4/ 1TB HDD/ Pantalla 15.6&quot;"/>
    <s v="001-13792"/>
    <d v="2020-09-21T00:00:00"/>
    <s v="PCR-LAP110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916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 / 8GB DDR4 / 1TB HDD / Pantalla 15.6&quot;"/>
    <s v="001-13075"/>
    <d v="2020-07-10T00:00:00"/>
    <s v="PCR-LAP091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682"/>
    <s v="20553066132_PCR-LAP1002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240 G6 Core i5 7ma Gen/8GB RAM/1TB HDD"/>
    <s v="001-14551"/>
    <d v="2020-10-28T00:00:00"/>
    <s v="PCR-LAP0682"/>
    <s v="PCR-LAP1002"/>
    <m/>
    <s v="PCR-LAP1002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042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250 G6/ CI5/GEN7/4 GB/1 TB HDD/15.6´´"/>
    <s v="001-11954"/>
    <d v="2020-01-30T00:00:00"/>
    <s v="PCR-LAP104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091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/8GB/1TB HDD/15.6&quot;"/>
    <s v="001-13367"/>
    <d v="2020-08-07T00:00:00"/>
    <s v="PCR-LAP109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389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CI5 PROBOOK 450G5 / 4GB/ 1TB HDD"/>
    <s v="001-12874"/>
    <d v="2020-05-28T00:00:00"/>
    <s v="PCR-LAP138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494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250 G7/CI5/GEN8/8GB/1TB HDD/2GB VIDEO/15.6´´"/>
    <s v="001-12894"/>
    <d v="2020-06-09T00:00:00"/>
    <s v="PCR-LAP149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498"/>
    <s v="20553066132_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329"/>
    <d v="2020-08-22T00:00:00"/>
    <s v="PCR-LAP14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478"/>
    <s v="20553066132_PCR-LAP1506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HP 250 G7 Core i5 8va Gen./16GB RAM/1TB HDD/15.6”"/>
    <s v="001-11827, 14385"/>
    <d v="2020-01-14T00:00:00"/>
    <s v="PCR-LAP1478"/>
    <s v="PCR-LAP1506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9101075"/>
    <s v="20553066132_PCR-LAP0368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445"/>
    <d v="2020-08-20T00:00:00"/>
    <s v="PCR-LAP19101075"/>
    <s v="PCR-LAP0368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9091058"/>
    <s v="20553066132_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CI5/GEN8/16 GB/1 TB HDD/15.6'' CON LICENCIAS"/>
    <s v="001-11132"/>
    <d v="2019-10-25T00:00:00"/>
    <s v="PCR-LAP1909105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37253097_PCR-LAP0939"/>
    <s v="20537253097_PCR-LAP0646"/>
    <d v="2020-10-01T00:00:00"/>
    <d v="2020-10-31T00:00:00"/>
    <n v="20537253097"/>
    <x v="103"/>
    <s v="F001-00007036"/>
    <d v="2020-10-01T00:00:00"/>
    <d v="2020-10-31T00:00:00"/>
    <m/>
    <n v="-1"/>
    <n v="55"/>
    <m/>
    <s v="Vacio"/>
    <m/>
    <m/>
    <s v="Vacio"/>
    <n v="55"/>
    <n v="0"/>
    <x v="0"/>
    <s v="Laptop Lenovo Thinkpad L480 Ci5 8va Gen/8GB/1TB HDD/14&quot;"/>
    <s v="001-6124, 001-7856,001-8960"/>
    <d v="2017-10-02T00:00:00"/>
    <s v="PCR-LAP0939"/>
    <s v="PCR-LAP0646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37253097_PCR-LAP1117"/>
    <s v="20537253097_"/>
    <d v="2020-10-01T00:00:00"/>
    <d v="2020-10-31T00:00:00"/>
    <n v="20537253097"/>
    <x v="103"/>
    <s v="F001-00007036"/>
    <d v="2020-10-01T00:00:00"/>
    <d v="2020-10-31T00:00:00"/>
    <m/>
    <n v="-1"/>
    <n v="55"/>
    <m/>
    <s v="Vacio"/>
    <m/>
    <m/>
    <s v="Vacio"/>
    <n v="55"/>
    <n v="0"/>
    <x v="0"/>
    <s v="LAPTOP CORE I5/8GB/1TB HDD SIN LICENCIAS "/>
    <s v="001-12875"/>
    <d v="2020-05-28T00:00:00"/>
    <s v="PCR-LAP1117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431754593_PCR-LAP0896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89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067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1067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0919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919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182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182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315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5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316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311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1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386186872_PCR-LAP0328"/>
    <s v="20386186872_PCR-LAP0436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66"/>
    <d v="2019-10-21T00:00:00"/>
    <s v="PCR-LAP0328"/>
    <s v="PCR-LAP043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0513"/>
    <s v="20386186872_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30"/>
    <d v="2019-10-17T00:00:00"/>
    <s v="PCR-LAP0513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0648"/>
    <s v="20386186872_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06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0675"/>
    <s v="20386186872_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971"/>
    <d v="2020-02-03T00:00:00"/>
    <s v="PCR-LAP06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1087"/>
    <s v="20386186872_PCR-LAP1086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1087"/>
    <s v="PCR-LAP108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19/10/20 equipos pcr-lap1086 no tienen pantalla"/>
    <m/>
    <n v="0"/>
    <s v="No se encuentra el producto"/>
    <s v="Todo ok"/>
  </r>
  <r>
    <s v="20557108646_MOR-LAP19101030"/>
    <s v="20557108646_PCR-LAP19091017"/>
    <d v="2020-10-09T00:00:00"/>
    <d v="2020-11-08T00:00:00"/>
    <n v="20557108646"/>
    <x v="106"/>
    <s v="F001-00007180"/>
    <d v="2020-10-09T00:00:00"/>
    <d v="2020-11-08T00:00:00"/>
    <s v="PO00015"/>
    <n v="-9"/>
    <n v="110"/>
    <m/>
    <s v="Vacio"/>
    <m/>
    <m/>
    <s v="Vacio"/>
    <n v="110"/>
    <n v="0"/>
    <x v="0"/>
    <s v="Laptop HP 15-DA0015LA Ci7 8va Gen/8GB/250GB SSD/4GB Video/15.6&quot;"/>
    <s v="001-12949"/>
    <d v="2020-06-09T00:00:00"/>
    <s v="MOR-LAP19101030"/>
    <s v="PCR-LAP19091017"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MOR-LAP0003"/>
    <s v="20557108646_"/>
    <d v="2020-10-07T00:00:00"/>
    <d v="2020-11-06T00:00:00"/>
    <n v="20557108646"/>
    <x v="106"/>
    <s v="F001-00007184"/>
    <d v="2020-10-07T00:00:00"/>
    <d v="2020-11-06T00:00:00"/>
    <m/>
    <n v="-7"/>
    <n v="115"/>
    <m/>
    <s v="Vacio"/>
    <m/>
    <m/>
    <s v="Vacio"/>
    <n v="115"/>
    <n v="0"/>
    <x v="0"/>
    <s v="Laptop HP 15DA0015LA Ci7 8va Gen./16GB DDR4/1TB HDD/4GB Video/Pantalla 15.6&quot;"/>
    <s v="001-13596"/>
    <d v="2020-09-07T00:00:00"/>
    <s v="MOR-LAP000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392667092_"/>
    <s v="20392667092_"/>
    <d v="2020-10-11T00:00:00"/>
    <d v="2020-11-10T00:00:00"/>
    <n v="20392667092"/>
    <x v="67"/>
    <s v="F001-00007173"/>
    <d v="2020-10-11T00:00:00"/>
    <d v="2020-11-10T00:00:00"/>
    <m/>
    <n v="-11"/>
    <n v="8"/>
    <m/>
    <s v="Vacio"/>
    <m/>
    <m/>
    <s v="Vacio"/>
    <n v="8"/>
    <n v="0"/>
    <x v="0"/>
    <s v="10 UNIDADES TECLADO"/>
    <s v="001-13378"/>
    <d v="2020-08-10T00:00:00"/>
    <m/>
    <m/>
    <s v="PCR-TEC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m/>
    <m/>
    <n v="0"/>
    <s v="No se encuentra el producto"/>
    <s v="Todo ok"/>
  </r>
  <r>
    <s v="20392667092_"/>
    <s v="20392667092_"/>
    <d v="2020-10-11T00:00:00"/>
    <d v="2020-11-10T00:00:00"/>
    <n v="20392667092"/>
    <x v="67"/>
    <s v="F001-00007173"/>
    <d v="2020-10-11T00:00:00"/>
    <d v="2020-11-10T00:00:00"/>
    <m/>
    <n v="-11"/>
    <n v="20"/>
    <m/>
    <s v="Vacio"/>
    <m/>
    <m/>
    <s v="Vacio"/>
    <n v="20"/>
    <n v="0"/>
    <x v="0"/>
    <s v="10 unidades de Mouse"/>
    <s v="001-13378"/>
    <d v="2020-08-10T00:00:00"/>
    <m/>
    <m/>
    <s v="PCR-MOU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s v="Se recogen 8/10"/>
    <m/>
    <n v="0"/>
    <s v="No se encuentra el producto"/>
    <s v="Todo ok"/>
  </r>
  <r>
    <s v="20603958625_"/>
    <s v="20603958625_"/>
    <d v="2020-10-09T00:00:00"/>
    <d v="2020-11-08T00:00:00"/>
    <n v="20603958625"/>
    <x v="107"/>
    <s v="F001-00007151"/>
    <d v="2020-10-09T00:00:00"/>
    <d v="2020-11-08T00:00:00"/>
    <m/>
    <n v="-9"/>
    <m/>
    <m/>
    <s v="Vacio"/>
    <n v="221"/>
    <m/>
    <s v="Vacio"/>
    <n v="63.142857142857146"/>
    <n v="0"/>
    <x v="0"/>
    <s v="IMPRESORA XEROX WORKCENTRE 6027 LASER Sin suministros"/>
    <s v="0001-10381"/>
    <d v="2019-08-08T00:00:00"/>
    <m/>
    <m/>
    <s v="PCR-IMP023"/>
    <m/>
    <x v="0"/>
    <m/>
    <m/>
    <n v="44134"/>
    <m/>
    <m/>
    <m/>
    <m/>
    <s v="X MES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0293231_"/>
    <s v="20600293231_"/>
    <d v="2020-11-01T00:00:00"/>
    <d v="2020-11-30T00:00:00"/>
    <n v="20600293231"/>
    <x v="76"/>
    <s v="F001-00007287"/>
    <d v="2020-11-01T00:00:00"/>
    <d v="2020-11-30T00:00:00"/>
    <m/>
    <n v="-31"/>
    <n v="22"/>
    <m/>
    <s v="Vacio"/>
    <m/>
    <m/>
    <s v="Vacio"/>
    <n v="22"/>
    <n v="0"/>
    <x v="0"/>
    <s v="MONITOR LED LG 22M38H  22''"/>
    <s v="001-13578"/>
    <d v="2020-08-31T00:00:00"/>
    <m/>
    <m/>
    <s v="PCR-MTR0357"/>
    <m/>
    <x v="0"/>
    <m/>
    <m/>
    <n v="44134"/>
    <m/>
    <m/>
    <m/>
    <m/>
    <s v="X MES "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557108646_PCR-LAP0408"/>
    <s v="20557108646_"/>
    <d v="2020-10-08T00:00:00"/>
    <d v="2020-11-07T00:00:00"/>
    <n v="20557108646"/>
    <x v="106"/>
    <s v="F001-00007183"/>
    <d v="2020-10-08T00:00:00"/>
    <d v="2020-11-07T00:00:00"/>
    <n v="17615"/>
    <n v="-8"/>
    <n v="55"/>
    <m/>
    <s v="Vacio"/>
    <m/>
    <m/>
    <s v="Vacio"/>
    <n v="55"/>
    <n v="0"/>
    <x v="0"/>
    <s v="LAPTOP CORE I5/8GB/1TB HDD SIN LICENCIAS"/>
    <s v="001-9427"/>
    <d v="2019-04-05T00:00:00"/>
    <s v="PCR-LAP0408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0424"/>
    <s v="20557108646_"/>
    <d v="2020-10-05T00:00:00"/>
    <d v="2020-11-04T00:00:00"/>
    <n v="20557108646"/>
    <x v="106"/>
    <s v="F001-00007019"/>
    <d v="2020-10-05T00:00:00"/>
    <d v="2020-11-04T00:00:00"/>
    <m/>
    <n v="-5"/>
    <n v="60"/>
    <m/>
    <s v="Vacio"/>
    <m/>
    <m/>
    <s v="Vacio"/>
    <n v="60"/>
    <n v="0"/>
    <x v="0"/>
    <s v="Laptop HP 240 G5 Core i5 6ta Gen./8GB RAM/250GB SSD/Pantalla 14”"/>
    <s v="001-14333"/>
    <d v="2020-10-05T00:00:00"/>
    <s v="PCR-LAP0424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1355"/>
    <s v="20557108646_"/>
    <d v="2020-10-24T00:00:00"/>
    <d v="2020-11-23T00:00:00"/>
    <n v="20557108646"/>
    <x v="106"/>
    <s v="F001-00007317"/>
    <d v="2020-10-24T00:00:00"/>
    <d v="2020-11-23T00:00:00"/>
    <m/>
    <n v="-24"/>
    <n v="115"/>
    <m/>
    <s v="Vacio"/>
    <m/>
    <m/>
    <s v="Vacio"/>
    <n v="115"/>
    <n v="0"/>
    <x v="0"/>
    <s v="Laptop HP Probook 450G5 Ci7 Gen.8/ 12GB DDR4/ 256GB SSD/ 2GB Video/ Pantalla 15.6&quot;"/>
    <s v="001-13458"/>
    <d v="2020-08-21T00:00:00"/>
    <s v="PCR-LAP1355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0413"/>
    <s v="20557108646_"/>
    <d v="2020-10-21T00:00:00"/>
    <d v="2020-11-20T00:00:00"/>
    <n v="20557108646"/>
    <x v="106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65"/>
    <d v="2020-08-21T00:00:00"/>
    <s v="PCR-LAP0413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0420"/>
    <s v="20557108646_"/>
    <d v="2020-10-21T00:00:00"/>
    <d v="2020-11-20T00:00:00"/>
    <n v="20557108646"/>
    <x v="106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59"/>
    <d v="2020-08-21T00:00:00"/>
    <s v="PCR-LAP0420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0750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75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9101087"/>
    <s v="20557108646_PCR-LAP0786"/>
    <d v="2020-10-20T00:00:00"/>
    <d v="2020-11-19T00:00:00"/>
    <n v="20557108646"/>
    <x v="106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19"/>
    <d v="2020-06-20T00:00:00"/>
    <s v="PCR-LAP19101087"/>
    <s v="PCR-LAP0786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9101086"/>
    <s v="20557108646_PCR-LAP19091064"/>
    <d v="2020-10-20T00:00:00"/>
    <d v="2020-11-19T00:00:00"/>
    <n v="20557108646"/>
    <x v="106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20"/>
    <d v="2020-06-20T00:00:00"/>
    <s v="PCR-LAP19101086"/>
    <s v="PCR-LAP19091064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0814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81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0957"/>
    <s v="20557108646_"/>
    <d v="2020-10-11T00:00:00"/>
    <d v="2020-11-10T00:00:00"/>
    <n v="20557108646"/>
    <x v="106"/>
    <s v="F001-00007187"/>
    <d v="2020-10-11T00:00:00"/>
    <d v="2020-11-10T00:00:00"/>
    <m/>
    <n v="-11"/>
    <n v="115"/>
    <m/>
    <s v="Vacio"/>
    <m/>
    <m/>
    <s v="Vacio"/>
    <n v="115"/>
    <n v="0"/>
    <x v="0"/>
    <s v="Laptop HP Probook 450 G5 Ci7 8va Gen/16GB/256GB SSD /15.6&quot;"/>
    <s v="001-13389"/>
    <d v="2020-08-11T00:00:00"/>
    <s v="PCR-LAP0957"/>
    <m/>
    <m/>
    <m/>
    <x v="1"/>
    <d v="2020-10-30T00:00:00"/>
    <d v="2020-11-10T00:00:00"/>
    <n v="-11"/>
    <s v="No"/>
    <s v="El cliente solicitó el corte de alquiler"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013"/>
    <s v="20557108646_"/>
    <d v="2020-10-02T00:00:00"/>
    <d v="2020-11-01T00:00:00"/>
    <n v="20557108646"/>
    <x v="106"/>
    <s v="F001-00007079"/>
    <d v="2020-10-02T00:00:00"/>
    <d v="2020-11-01T00:00:00"/>
    <m/>
    <n v="-2"/>
    <n v="60"/>
    <m/>
    <s v="Vacio"/>
    <m/>
    <m/>
    <s v="Vacio"/>
    <n v="60"/>
    <n v="0"/>
    <x v="0"/>
    <s v="LAPTOP CORE I5/8GB/1TB HDD SIN LICENCIAS"/>
    <s v="001-10555"/>
    <d v="2019-08-29T00:00:00"/>
    <s v="PCR-LAP1013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014"/>
    <s v="20557108646_"/>
    <d v="2020-10-05T00:00:00"/>
    <d v="2020-11-04T00:00:00"/>
    <n v="20557108646"/>
    <x v="106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14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61"/>
    <s v="20557108646_"/>
    <d v="2020-10-13T00:00:00"/>
    <d v="2020-11-12T00:00:00"/>
    <n v="20557108646"/>
    <x v="106"/>
    <s v="F001-00007189"/>
    <d v="2020-10-13T00:00:00"/>
    <d v="2020-11-12T00:00:00"/>
    <m/>
    <n v="-13"/>
    <n v="110"/>
    <m/>
    <s v="Vacio"/>
    <m/>
    <m/>
    <s v="Vacio"/>
    <n v="110"/>
    <n v="0"/>
    <x v="0"/>
    <s v="Laptop HP 450 G5 Ci7 8va Gen/8GB/1TB HDD/Pantalla 15.6&quot;"/>
    <s v="001-13410"/>
    <d v="2020-08-13T00:00:00"/>
    <s v="PCR-LAP1261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045"/>
    <s v="20557108646_"/>
    <d v="2020-10-05T00:00:00"/>
    <d v="2020-11-04T00:00:00"/>
    <n v="20557108646"/>
    <x v="106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4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059"/>
    <s v="20557108646_"/>
    <d v="2020-10-05T00:00:00"/>
    <d v="2020-11-04T00:00:00"/>
    <n v="20557108646"/>
    <x v="106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59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080"/>
    <s v="20557108646_"/>
    <d v="2020-10-18T00:00:00"/>
    <d v="2020-11-17T00:00:00"/>
    <n v="20557108646"/>
    <x v="106"/>
    <s v="F001-00007259"/>
    <d v="2020-10-18T00:00:00"/>
    <d v="2020-11-17T00:00:00"/>
    <m/>
    <n v="-18"/>
    <n v="60"/>
    <m/>
    <s v="Vacio"/>
    <m/>
    <m/>
    <s v="Vacio"/>
    <n v="60"/>
    <n v="0"/>
    <x v="0"/>
    <s v="LAPTOP CORE I5/8GB/1TB HDD SIN LICENCIAS"/>
    <s v="001-10745"/>
    <d v="2019-09-17T00:00:00"/>
    <s v="PCR-LAP1080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18"/>
    <s v="20557108646_PCR-LAP1061"/>
    <d v="2020-10-06T00:00:00"/>
    <d v="2020-11-05T00:00:00"/>
    <n v="20557108646"/>
    <x v="106"/>
    <s v="F001-00007083"/>
    <d v="2020-10-06T00:00:00"/>
    <d v="2020-11-05T00:00:00"/>
    <m/>
    <n v="-6"/>
    <n v="60"/>
    <m/>
    <s v="Vacio"/>
    <m/>
    <m/>
    <s v="Vacio"/>
    <n v="60"/>
    <n v="0"/>
    <x v="0"/>
    <s v="LAPTOP CORE I5/8GB/1TB HDD SIN LICENCIAS"/>
    <s v="001-11727"/>
    <d v="2020-01-03T00:00:00"/>
    <s v="PCR-LAP1118"/>
    <s v="PCR-LAP10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36"/>
    <s v="20557108646_"/>
    <d v="2020-10-11T00:00:00"/>
    <d v="2020-11-10T00:00:00"/>
    <n v="20557108646"/>
    <x v="106"/>
    <s v="F001-00007181"/>
    <d v="2020-10-11T00:00:00"/>
    <d v="2020-11-10T00:00:00"/>
    <n v="19970"/>
    <n v="-11"/>
    <n v="60"/>
    <m/>
    <s v="Vacio"/>
    <m/>
    <m/>
    <s v="Vacio"/>
    <n v="60"/>
    <n v="0"/>
    <x v="0"/>
    <s v="LAPTOP CORE I5/8GB/8MA GEN/2TB HDD"/>
    <s v="001-12057"/>
    <d v="2020-02-11T00:00:00"/>
    <s v="PCR-LAP11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58"/>
    <s v="20557108646_"/>
    <d v="2020-10-11T00:00:00"/>
    <d v="2020-11-10T00:00:00"/>
    <n v="20557108646"/>
    <x v="106"/>
    <s v="F001-00007181"/>
    <d v="2020-10-11T00:00:00"/>
    <d v="2020-11-10T00:00:00"/>
    <n v="19971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5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83"/>
    <s v="20557108646_"/>
    <d v="2020-10-11T00:00:00"/>
    <d v="2020-11-10T00:00:00"/>
    <n v="20557108646"/>
    <x v="106"/>
    <s v="F001-00007181"/>
    <d v="2020-10-11T00:00:00"/>
    <d v="2020-11-10T00:00:00"/>
    <n v="19972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90"/>
    <s v="20557108646_"/>
    <d v="2020-10-11T00:00:00"/>
    <d v="2020-11-10T00:00:00"/>
    <n v="20557108646"/>
    <x v="106"/>
    <s v="F001-00007181"/>
    <d v="2020-10-11T00:00:00"/>
    <d v="2020-11-10T00:00:00"/>
    <n v="19973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14"/>
    <s v="20557108646_"/>
    <d v="2020-10-29T00:00:00"/>
    <d v="2020-11-28T00:00:00"/>
    <n v="20557108646"/>
    <x v="106"/>
    <s v="F001-00007309"/>
    <d v="2020-10-29T00:00:00"/>
    <d v="2020-11-28T00:00:00"/>
    <m/>
    <n v="-29"/>
    <n v="110"/>
    <m/>
    <s v="Vacio"/>
    <m/>
    <m/>
    <s v="Vacio"/>
    <n v="110"/>
    <n v="0"/>
    <x v="0"/>
    <s v="Laptop HP 450 G5 Core i7 8va Gen/16GB RAM/1TB HDD/2GB Video"/>
    <s v="001-14010"/>
    <d v="2020-10-29T00:00:00"/>
    <s v="PCR-LAP1214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m/>
    <s v="Vacio"/>
    <m/>
    <m/>
    <n v="0"/>
    <s v="No se encuentra el producto"/>
    <s v="Todo ok"/>
  </r>
  <r>
    <s v="20557108646_PCR-LAP1236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42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51"/>
    <s v="20557108646_"/>
    <d v="2020-10-25T00:00:00"/>
    <d v="2020-11-24T00:00:00"/>
    <n v="20557108646"/>
    <x v="106"/>
    <s v="F001-00007320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98"/>
    <s v="20557108646_"/>
    <d v="2020-10-11T00:00:00"/>
    <d v="2020-11-10T00:00:00"/>
    <n v="20557108646"/>
    <x v="106"/>
    <s v="F001-00007181"/>
    <d v="2020-10-11T00:00:00"/>
    <d v="2020-11-10T00:00:00"/>
    <n v="19974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29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399"/>
    <s v="20557108646_"/>
    <d v="2020-10-12T00:00:00"/>
    <d v="2020-11-11T00:00:00"/>
    <n v="20557108646"/>
    <x v="106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3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426"/>
    <s v="20557108646_"/>
    <d v="2020-10-12T00:00:00"/>
    <d v="2020-11-11T00:00:00"/>
    <n v="20557108646"/>
    <x v="106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42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521"/>
    <s v="20557108646_"/>
    <d v="2020-10-26T00:00:00"/>
    <d v="2020-11-25T00:00:00"/>
    <n v="20557108646"/>
    <x v="106"/>
    <s v="F001-00007318"/>
    <d v="2020-10-26T00:00:00"/>
    <d v="2020-11-25T00:00:00"/>
    <m/>
    <n v="-26"/>
    <n v="110"/>
    <m/>
    <s v="Vacio"/>
    <m/>
    <m/>
    <s v="Vacio"/>
    <n v="110"/>
    <n v="0"/>
    <x v="0"/>
    <s v="Laptop Lenovo V330-15IKB Ci7 8va Gen / 20GB DDR4 / 1TB HDD / 2GB Video/ Pantalla 15.6&quot;"/>
    <s v="001-13848"/>
    <d v="2020-09-26T00:00:00"/>
    <s v="PCR-LAP1521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19102031"/>
    <s v="20557108646_"/>
    <d v="2020-10-27T00:00:00"/>
    <d v="2020-11-26T00:00:00"/>
    <n v="20557108646"/>
    <x v="106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19102032"/>
    <s v="20557108646_"/>
    <d v="2020-10-27T00:00:00"/>
    <d v="2020-11-26T00:00:00"/>
    <n v="20557108646"/>
    <x v="106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2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19111001"/>
    <s v="20557108646_"/>
    <d v="2020-10-21T00:00:00"/>
    <d v="2020-11-20T00:00:00"/>
    <n v="20557108646"/>
    <x v="106"/>
    <s v="F001-00007263"/>
    <d v="2020-10-21T00:00:00"/>
    <d v="2020-11-20T00:00:00"/>
    <m/>
    <n v="-21"/>
    <n v="60"/>
    <m/>
    <s v="Vacio"/>
    <m/>
    <m/>
    <s v="Vacio"/>
    <n v="60"/>
    <n v="0"/>
    <x v="0"/>
    <s v="LAPTOP CORE I5/8GB/8VA GEN/1TB HDD CON LICENCIAS"/>
    <s v="001-11798"/>
    <d v="2020-01-11T00:00:00"/>
    <s v="PCR-LAP19111001"/>
    <m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m/>
    <m/>
    <n v="0"/>
    <s v="No se encuentra el producto"/>
    <s v="Todo ok"/>
  </r>
  <r>
    <s v="20557108646_PCR-LAP19111023"/>
    <s v="20557108646_"/>
    <d v="2020-10-29T00:00:00"/>
    <d v="2020-11-28T00:00:00"/>
    <n v="20557108646"/>
    <x v="106"/>
    <s v="F001-00007319"/>
    <d v="2020-10-29T00:00:00"/>
    <d v="2020-11-28T00:00:00"/>
    <m/>
    <n v="-29"/>
    <n v="50"/>
    <m/>
    <s v="Vacio"/>
    <m/>
    <m/>
    <s v="Vacio"/>
    <n v="50"/>
    <n v="0"/>
    <x v="0"/>
    <s v="Laptop HP 250 G7 Core i5 8va Gen./8GB RAM/1TB HDD/Pantalla 15.6”"/>
    <s v="001-13861"/>
    <d v="2020-09-29T00:00:00"/>
    <s v="PCR-LAP1911102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95001"/>
    <s v="20557108646_"/>
    <d v="2020-10-01T00:00:00"/>
    <d v="2020-10-31T00:00:00"/>
    <n v="20557108646"/>
    <x v="106"/>
    <s v="F001-00006976"/>
    <d v="2020-10-01T00:00:00"/>
    <d v="2020-10-31T00:00:00"/>
    <m/>
    <n v="-1"/>
    <n v="115"/>
    <m/>
    <s v="Vacio"/>
    <m/>
    <m/>
    <s v="Vacio"/>
    <n v="115"/>
    <n v="0"/>
    <x v="0"/>
    <s v="Laptop HP DW004LA Core i7 8va Gen./16GB RAM/256GB SSD/15.6”/2GB Video"/>
    <s v="001-13875"/>
    <d v="2020-09-30T00:00:00"/>
    <s v="PCR-LAP20095001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95006"/>
    <s v="20557108646_"/>
    <d v="2020-10-30T00:00:00"/>
    <d v="2020-11-29T00:00:00"/>
    <n v="20557108646"/>
    <x v="106"/>
    <s v="F001-00007321"/>
    <d v="2020-10-30T00:00:00"/>
    <d v="2020-11-29T00:00:00"/>
    <m/>
    <n v="-30"/>
    <n v="115"/>
    <m/>
    <s v="Vacio"/>
    <m/>
    <m/>
    <s v="Vacio"/>
    <n v="115"/>
    <n v="0"/>
    <x v="0"/>
    <s v="Laptop HP DW004LA Core i7 8va Gen./16GB RAM/256GB SSD/Pantalla 15.6”"/>
    <s v="001-13862"/>
    <d v="2020-09-29T00:00:00"/>
    <s v="PCR-LAP20095006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9111029"/>
    <s v="20557108646_"/>
    <d v="2020-10-03T00:00:00"/>
    <d v="2020-11-02T00:00:00"/>
    <n v="20557108646"/>
    <x v="106"/>
    <s v="F001-00007084"/>
    <d v="2020-10-03T00:00:00"/>
    <d v="2020-11-02T00:00:00"/>
    <m/>
    <n v="-3"/>
    <n v="60"/>
    <m/>
    <s v="Vacio"/>
    <m/>
    <m/>
    <s v="Vacio"/>
    <n v="60"/>
    <n v="0"/>
    <x v="0"/>
    <s v="LAPTOP HP 250 G7 Ci5 8VA GEN / 8GB DDR4 / 1TB HDD / 15.6."/>
    <s v="001-11397"/>
    <d v="2019-12-02T00:00:00"/>
    <s v="PCR-LAP19111029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19111047"/>
    <s v="20557108646_"/>
    <d v="2020-10-10T00:00:00"/>
    <d v="2020-11-09T00:00:00"/>
    <n v="20557108646"/>
    <x v="106"/>
    <s v="F001-00007182"/>
    <d v="2020-10-10T00:00:00"/>
    <d v="2020-11-09T00:00:00"/>
    <n v="17615"/>
    <n v="-10"/>
    <n v="55"/>
    <m/>
    <s v="Vacio"/>
    <m/>
    <m/>
    <s v="Vacio"/>
    <n v="55"/>
    <n v="0"/>
    <x v="0"/>
    <s v="LAPTOP CORE I5/8GB/8MA GEN/1TB HDD CON LICENCIAS"/>
    <s v="001-11690"/>
    <d v="2019-12-18T00:00:00"/>
    <s v="PCR-LAP1911104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11001"/>
    <s v="20557108646_"/>
    <d v="2020-10-13T00:00:00"/>
    <d v="2020-11-12T00:00:00"/>
    <n v="20557108646"/>
    <x v="106"/>
    <s v="F001-00007186"/>
    <d v="2020-10-13T00:00:00"/>
    <d v="2020-11-12T00:00:00"/>
    <n v="120802"/>
    <n v="-13"/>
    <n v="80"/>
    <m/>
    <s v="Vacio"/>
    <m/>
    <m/>
    <s v="Vacio"/>
    <n v="80"/>
    <n v="0"/>
    <x v="0"/>
    <s v="LAPTOP HP 250 G7 Ci5 8VA GEN / 4GB DDR4 / 1TB HDD / 15.6."/>
    <s v="001-11343"/>
    <d v="2019-11-20T00:00:00"/>
    <s v="PCR-LAP20011001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21015"/>
    <s v="20557108646_"/>
    <d v="2020-10-05T00:00:00"/>
    <d v="2020-11-04T00:00:00"/>
    <n v="20557108646"/>
    <x v="106"/>
    <s v="F001-00006975"/>
    <d v="2020-10-05T00:00:00"/>
    <d v="2020-11-04T00:00:00"/>
    <m/>
    <n v="-5"/>
    <n v="50"/>
    <m/>
    <s v="Vacio"/>
    <m/>
    <m/>
    <s v="Vacio"/>
    <n v="50"/>
    <n v="0"/>
    <x v="0"/>
    <s v="Laptop HP 250 G7 Core i5 8va Gen./8GB RAM/1TB HDD /15.6”"/>
    <s v="001-13874"/>
    <d v="2020-09-30T00:00:00"/>
    <s v="PCR-LAP2002101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31063"/>
    <s v="20557108646_"/>
    <d v="2020-10-06T00:00:00"/>
    <d v="2020-11-05T00:00:00"/>
    <n v="20557108646"/>
    <x v="106"/>
    <s v="F001-00007080"/>
    <d v="2020-10-06T00:00:00"/>
    <d v="2020-11-05T00:00:00"/>
    <m/>
    <n v="-6"/>
    <n v="80"/>
    <m/>
    <s v="Vacio"/>
    <m/>
    <m/>
    <s v="Vacio"/>
    <n v="80"/>
    <n v="0"/>
    <x v="0"/>
    <s v="Laptop Dell Latitude 3500 CI5 8GEN/8GB/1TB HDD/15.6&quot;"/>
    <s v="001-13307"/>
    <d v="2020-08-04T00:00:00"/>
    <s v="PCR-LAP2003106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s v="Se realizó el cambio de cargador Dell 65W"/>
    <m/>
    <n v="0"/>
    <s v="No se encuentra el producto"/>
    <s v="Todo ok"/>
  </r>
  <r>
    <s v="20557108646_PCR-LAP20041014"/>
    <s v="20557108646_"/>
    <d v="2020-10-01T00:00:00"/>
    <d v="2020-10-31T00:00:00"/>
    <n v="20557108646"/>
    <x v="106"/>
    <s v="F001-00006973"/>
    <d v="2020-10-01T00:00:00"/>
    <d v="2020-10-31T00:00:00"/>
    <m/>
    <n v="-1"/>
    <n v="90"/>
    <m/>
    <s v="Vacio"/>
    <m/>
    <m/>
    <s v="Vacio"/>
    <n v="90"/>
    <n v="0"/>
    <x v="0"/>
    <s v="Laptop HP 250 G7 Core i5 8va Gen./16GB RAM/250GB SSD/Pantalla 15.6”"/>
    <s v="001-13876"/>
    <d v="2020-09-30T00:00:00"/>
    <s v="PCR-LAP2004101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41025"/>
    <s v="20557108646_"/>
    <d v="2020-10-01T00:00:00"/>
    <d v="2020-10-31T00:00:00"/>
    <n v="20557108646"/>
    <x v="106"/>
    <s v="F001-00006974"/>
    <d v="2020-10-01T00:00:00"/>
    <d v="2020-10-31T00:00:00"/>
    <m/>
    <n v="-1"/>
    <n v="50"/>
    <m/>
    <s v="Vacio"/>
    <m/>
    <m/>
    <s v="Vacio"/>
    <n v="50"/>
    <n v="0"/>
    <x v="0"/>
    <s v="Laptop HP 250 G7 Core i5 8va Gen./8GB RAM/1TB HDD/Pantalla 15.6"/>
    <s v="001-13961"/>
    <d v="2020-09-30T00:00:00"/>
    <s v="PCR-LAP2004102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71006"/>
    <s v="20557108646_"/>
    <d v="2020-10-19T00:00:00"/>
    <d v="2020-11-18T00:00:00"/>
    <n v="20557108646"/>
    <x v="106"/>
    <s v="F001-00007262"/>
    <d v="2020-10-19T00:00:00"/>
    <d v="2020-11-18T00:00:00"/>
    <m/>
    <n v="-19"/>
    <n v="95"/>
    <m/>
    <s v="Vacio"/>
    <m/>
    <m/>
    <s v="Vacio"/>
    <n v="95"/>
    <n v="0"/>
    <x v="0"/>
    <s v="Laptop Dell Vostro 3490 Ci5 10ma Gen/12GB/250GB/14&quot;"/>
    <s v="001-13336"/>
    <d v="2020-08-19T00:00:00"/>
    <s v="PCR-LAP20071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20071011"/>
    <s v="20557108646_"/>
    <d v="2020-10-20T00:00:00"/>
    <d v="2020-11-19T00:00:00"/>
    <n v="20557108646"/>
    <x v="106"/>
    <s v="F001-00007261"/>
    <d v="2020-10-20T00:00:00"/>
    <d v="2020-11-19T00:00:00"/>
    <m/>
    <n v="-20"/>
    <n v="95"/>
    <m/>
    <s v="Vacio"/>
    <m/>
    <m/>
    <s v="Vacio"/>
    <n v="95"/>
    <n v="0"/>
    <x v="0"/>
    <s v="Laptop Dell Vostro 3490 Ci5 10ma/8GB/256GB SSD/Pantalla 14&quot;"/>
    <s v="001-13447"/>
    <d v="2020-08-20T00:00:00"/>
    <s v="PCR-LAP2007101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20071010"/>
    <s v="20557108646_"/>
    <d v="2020-10-22T00:00:00"/>
    <d v="2020-11-21T00:00:00"/>
    <n v="20557108646"/>
    <x v="106"/>
    <s v="F001-00007261"/>
    <d v="2020-10-22T00:00:00"/>
    <d v="2020-11-21T00:00:00"/>
    <m/>
    <n v="-22"/>
    <n v="95"/>
    <m/>
    <s v="Vacio"/>
    <m/>
    <m/>
    <s v="Vacio"/>
    <n v="95"/>
    <n v="0"/>
    <x v="0"/>
    <s v="Laptop Dell Vostro 3490 Ci5 10ma/8GB/256GB SSD/Pantalla 14&quot;"/>
    <s v="001-13446"/>
    <d v="2020-08-20T00:00:00"/>
    <s v="PCR-LAP20071010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20072054"/>
    <s v="20557108646_"/>
    <d v="2020-10-15T00:00:00"/>
    <d v="2020-11-14T00:00:00"/>
    <n v="20557108646"/>
    <x v="106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3"/>
    <d v="2020-10-14T00:00:00"/>
    <s v="PCR-LAP2007205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72059"/>
    <s v="20557108646_"/>
    <d v="2020-10-15T00:00:00"/>
    <d v="2020-11-14T00:00:00"/>
    <n v="20557108646"/>
    <x v="106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2"/>
    <d v="2020-10-14T00:00:00"/>
    <s v="PCR-LAP20072059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72055"/>
    <s v="20557108646_"/>
    <d v="2020-10-15T00:00:00"/>
    <d v="2020-11-14T00:00:00"/>
    <n v="20557108646"/>
    <x v="106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4"/>
    <d v="2020-10-14T00:00:00"/>
    <s v="PCR-LAP20072055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MAC20085012"/>
    <s v="20557108646_"/>
    <d v="2020-10-07T00:00:00"/>
    <d v="2020-11-06T00:00:00"/>
    <n v="20557108646"/>
    <x v="106"/>
    <s v="F001-00007184"/>
    <d v="2020-10-07T00:00:00"/>
    <d v="2020-11-06T00:00:00"/>
    <m/>
    <n v="-7"/>
    <n v="290"/>
    <m/>
    <s v="Vacio"/>
    <m/>
    <m/>
    <s v="Vacio"/>
    <n v="290"/>
    <n v="0"/>
    <x v="0"/>
    <s v="MacBook Pro Ci7 9na Gen/16GB/512GB SSD/Pantalla 16&quot;/Touch Bar/MacOS Catalina"/>
    <s v="001-13611"/>
    <d v="2020-09-07T00:00:00"/>
    <s v="PCR-MAC20085012"/>
    <m/>
    <s v="PCR-MTR0423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MAC20056010"/>
    <s v="20557108646_PCR-MAC20056011"/>
    <d v="2020-10-12T00:00:00"/>
    <d v="2020-11-11T00:00:00"/>
    <n v="20557108646"/>
    <x v="106"/>
    <s v="F001-00007185"/>
    <d v="2020-10-12T00:00:00"/>
    <d v="2020-11-11T00:00:00"/>
    <m/>
    <n v="-12"/>
    <n v="290"/>
    <m/>
    <s v="Vacio"/>
    <m/>
    <m/>
    <s v="Vacio"/>
    <n v="290"/>
    <n v="0"/>
    <x v="0"/>
    <s v="Apple Macbook Pro Ci7 9na Gen/16GB/512GB SSD/15.4/4GB Video + Adaptador multipuertos Ugreen"/>
    <s v="001-13407"/>
    <d v="2020-08-11T00:00:00"/>
    <s v="PCR-MAC20056010"/>
    <s v="PCR-MAC20056011"/>
    <s v="PCR-MTR0338"/>
    <m/>
    <x v="0"/>
    <m/>
    <m/>
    <n v="44134"/>
    <m/>
    <m/>
    <m/>
    <m/>
    <m/>
    <m/>
    <n v="1"/>
    <s v="SI"/>
    <m/>
    <m/>
    <s v="Office 365 Bussines"/>
    <s v="MacOS Catalina"/>
    <m/>
    <m/>
    <x v="1"/>
    <x v="0"/>
    <s v="Cliente"/>
    <s v="Igual"/>
    <s v="El equipo PCR-MAC20056011 presenta daño en MacOS"/>
    <m/>
    <n v="0"/>
    <s v="No se encuentra el producto"/>
    <s v="Todo ok"/>
  </r>
  <r>
    <s v="20557108646_PCR-MAC0038"/>
    <s v="20557108646_PCR-MAC0019"/>
    <d v="2020-10-03T00:00:00"/>
    <d v="2020-11-02T00:00:00"/>
    <n v="20557108646"/>
    <x v="106"/>
    <s v="F001-00007082"/>
    <d v="2020-10-03T00:00:00"/>
    <d v="2020-11-02T00:00:00"/>
    <m/>
    <n v="-3"/>
    <n v="170"/>
    <m/>
    <s v="Vacio"/>
    <m/>
    <m/>
    <s v="Vacio"/>
    <n v="170"/>
    <n v="0"/>
    <x v="0"/>
    <s v="MACBOOK CORE I7/16 GB/256 SSD/15.4 / 2 GB VIDEO"/>
    <s v="001-11972"/>
    <d v="2020-02-03T00:00:00"/>
    <s v="PCR-MAC0038"/>
    <s v="PCR-MAC0019"/>
    <m/>
    <m/>
    <x v="0"/>
    <m/>
    <m/>
    <n v="44134"/>
    <m/>
    <m/>
    <m/>
    <m/>
    <m/>
    <m/>
    <n v="1"/>
    <s v="SI"/>
    <m/>
    <m/>
    <m/>
    <s v="MacOS Mojave"/>
    <m/>
    <m/>
    <x v="1"/>
    <x v="0"/>
    <s v="Cliente"/>
    <s v="Igual"/>
    <m/>
    <m/>
    <n v="0"/>
    <s v="No se encuentra el producto"/>
    <s v="Todo ok"/>
  </r>
  <r>
    <s v="20557108646_PCR-LAP1531"/>
    <s v="20557108646_"/>
    <d v="2020-10-20T00:00:00"/>
    <d v="2020-11-19T00:00:00"/>
    <n v="20557108646"/>
    <x v="106"/>
    <s v="F001-00007242"/>
    <d v="2020-10-20T00:00:00"/>
    <d v="2020-11-19T00:00:00"/>
    <m/>
    <n v="-20"/>
    <n v="110"/>
    <m/>
    <s v="Vacio"/>
    <m/>
    <m/>
    <s v="Vacio"/>
    <n v="110"/>
    <n v="0"/>
    <x v="0"/>
    <s v="Laptop HP 15DA0015LA Core i7 8va Gen./16GB RAM/1TB HDD/Pantalla 15.6”/4GB Video/ Windows 10Pro licenciado/ Office 365 Business"/>
    <s v="001-14460"/>
    <d v="2020-10-20T00:00:00"/>
    <s v="PCR-LAP1531"/>
    <m/>
    <m/>
    <m/>
    <x v="0"/>
    <m/>
    <m/>
    <n v="44134"/>
    <m/>
    <m/>
    <m/>
    <m/>
    <m/>
    <m/>
    <m/>
    <m/>
    <m/>
    <m/>
    <s v="Office 365 Bussines"/>
    <m/>
    <m/>
    <m/>
    <x v="1"/>
    <x v="0"/>
    <s v="Cliente"/>
    <s v="Igual"/>
    <m/>
    <m/>
    <n v="0"/>
    <s v="No se encuentra el producto"/>
    <s v="Todo ok"/>
  </r>
  <r>
    <s v="20101974813_PCR-LAP0511"/>
    <s v="20101974813_PCR-LAP0256"/>
    <d v="2020-10-07T00:00:00"/>
    <d v="2020-11-06T00:00:00"/>
    <n v="20101974813"/>
    <x v="108"/>
    <s v="F001-00007063"/>
    <d v="2020-10-07T00:00:00"/>
    <d v="2020-11-06T00:00:00"/>
    <m/>
    <n v="-7"/>
    <n v="85"/>
    <m/>
    <s v="Vacio"/>
    <m/>
    <m/>
    <s v="Vacio"/>
    <n v="85"/>
    <n v="0"/>
    <x v="0"/>
    <s v="LAPTOP CORE I5/4GB/750GB LICENCIADA WIN 8.1 SL Y OFFICE 2010 STANDARD"/>
    <s v="001-3594"/>
    <d v="2015-10-06T00:00:00"/>
    <s v="PCR-LAP0511"/>
    <s v="PCR-LAP0256"/>
    <m/>
    <m/>
    <x v="0"/>
    <m/>
    <m/>
    <n v="44134"/>
    <m/>
    <m/>
    <m/>
    <m/>
    <s v="X MES"/>
    <m/>
    <n v="1"/>
    <s v="SI"/>
    <m/>
    <s v="Windows 8.1"/>
    <s v="Office 2010 estándar"/>
    <m/>
    <m/>
    <m/>
    <x v="3"/>
    <x v="0"/>
    <s v="Cliente"/>
    <s v="Igual"/>
    <m/>
    <m/>
    <n v="0"/>
    <s v="No se encuentra el producto"/>
    <s v="Todo ok"/>
  </r>
  <r>
    <s v="20101974813_PCR-LAP1310"/>
    <s v="20101974813_PCR-LAP1167"/>
    <d v="2020-10-10T00:00:00"/>
    <d v="2020-10-31T00:00:00"/>
    <n v="20101974813"/>
    <x v="108"/>
    <s v="F001-00007063"/>
    <d v="2020-10-10T00:00:00"/>
    <d v="2020-10-31T00:00:00"/>
    <m/>
    <n v="-1"/>
    <n v="95"/>
    <m/>
    <s v="Vacio"/>
    <m/>
    <m/>
    <s v="Vacio"/>
    <n v="95"/>
    <n v="0"/>
    <x v="0"/>
    <s v="LAPTOP CORE I5/8GB/2TB HDD LICENCIADO, KASPERSKY"/>
    <s v="001-10189"/>
    <d v="2019-07-10T00:00:00"/>
    <s v="PCR-LAP1310"/>
    <s v="PCR-LAP1167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n v="0"/>
    <s v="No se encuentra el producto"/>
    <s v="Todo ok"/>
  </r>
  <r>
    <s v="20101974813_PCR-LAP0623"/>
    <s v="20101974813_"/>
    <d v="2020-10-14T00:00:00"/>
    <d v="2020-10-31T00:00:00"/>
    <n v="20101974813"/>
    <x v="108"/>
    <s v="F001-00007063"/>
    <d v="2020-10-14T00:00:00"/>
    <d v="2020-10-31T00:00:00"/>
    <m/>
    <n v="-1"/>
    <n v="85"/>
    <m/>
    <s v="Vacio"/>
    <m/>
    <m/>
    <s v="Vacio"/>
    <n v="85"/>
    <n v="0"/>
    <x v="0"/>
    <s v="Laptop HP 250 G6 Ci5 7ma Gen/8GB DDR4 / 1TB HDD/Pantalla 15.6''"/>
    <s v="001-13151"/>
    <d v="2020-07-13T00:00:00"/>
    <s v="PCR-LAP0623"/>
    <m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n v="0"/>
    <s v="No se encuentra el producto"/>
    <s v="Todo ok"/>
  </r>
  <r>
    <s v="20101974813_PCR-LAP1253"/>
    <s v="20101974813_PCR-LAP1160"/>
    <d v="2020-10-03T00:00:00"/>
    <d v="2020-11-02T00:00:00"/>
    <n v="20101974813"/>
    <x v="108"/>
    <s v="F001-00007063"/>
    <d v="2020-10-03T00:00:00"/>
    <d v="2020-11-02T00:00:00"/>
    <m/>
    <n v="-3"/>
    <n v="85"/>
    <m/>
    <s v="Vacio"/>
    <m/>
    <m/>
    <s v="Vacio"/>
    <n v="85"/>
    <n v="0"/>
    <x v="0"/>
    <s v="LAPTOP CORE I5/8GB/2TB HDD "/>
    <s v="001-8656,001-8772"/>
    <d v="2019-01-03T00:00:00"/>
    <s v="PCR-LAP1253"/>
    <s v="PCR-LAP1160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n v="0"/>
    <s v="No se encuentra el producto"/>
    <s v="Todo ok"/>
  </r>
  <r>
    <s v="20555999128_PCR-LAP19091057"/>
    <s v="20555999128_"/>
    <d v="2020-10-15T00:00:00"/>
    <d v="2020-11-14T00:00:00"/>
    <n v="20555999128"/>
    <x v="109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15.6&quot;"/>
    <s v="001-13682"/>
    <d v="2020-09-14T00:00:00"/>
    <s v="PCR-LAP19091057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n v="0"/>
    <s v="No se encuentra el producto"/>
    <s v="Todo ok"/>
  </r>
  <r>
    <s v="20555999128_PCR-LAP1492"/>
    <s v="20555999128_"/>
    <d v="2020-10-15T00:00:00"/>
    <d v="2020-11-14T00:00:00"/>
    <n v="20555999128"/>
    <x v="109"/>
    <s v="F001-00007140"/>
    <d v="2020-10-15T00:00:00"/>
    <d v="2020-11-14T00:00:00"/>
    <m/>
    <n v="-15"/>
    <n v="65"/>
    <m/>
    <s v="Vacio"/>
    <m/>
    <m/>
    <s v="Vacio"/>
    <n v="65"/>
    <n v="0"/>
    <x v="0"/>
    <s v="Laptop HP 250 G7 Core i5 8va Gen./16GB RAM/500GB SSD/2GB Video/15.6”"/>
    <s v="001-14323"/>
    <d v="2020-10-14T00:00:00"/>
    <s v="PCR-LAP1492"/>
    <m/>
    <m/>
    <m/>
    <x v="0"/>
    <m/>
    <m/>
    <n v="44134"/>
    <m/>
    <m/>
    <m/>
    <m/>
    <m/>
    <m/>
    <n v="1"/>
    <s v="SI"/>
    <m/>
    <s v="Windows 10 professional"/>
    <m/>
    <m/>
    <m/>
    <m/>
    <x v="0"/>
    <x v="0"/>
    <s v="Cliente"/>
    <s v="Igual"/>
    <m/>
    <m/>
    <n v="0"/>
    <s v="No se encuentra el producto"/>
    <s v="Todo ok"/>
  </r>
  <r>
    <s v="20555999128_PCR-LAP1511"/>
    <s v="20555999128_"/>
    <d v="2020-10-15T00:00:00"/>
    <d v="2020-11-14T00:00:00"/>
    <n v="20555999128"/>
    <x v="109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2GB Video/15.6&quot;"/>
    <s v="001-13682"/>
    <d v="2020-09-14T00:00:00"/>
    <s v="PCR-LAP1511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n v="0"/>
    <s v="No se encuentra el producto"/>
    <s v="Todo ok"/>
  </r>
  <r>
    <s v="20552145730_PCR-LAP1384"/>
    <s v="20552145730_"/>
    <d v="2020-10-17T00:00:00"/>
    <d v="2020-11-16T00:00:00"/>
    <n v="20552145730"/>
    <x v="110"/>
    <s v="F001-00007215"/>
    <d v="2020-10-17T00:00:00"/>
    <d v="2020-11-16T00:00:00"/>
    <m/>
    <n v="-17"/>
    <n v="115"/>
    <m/>
    <s v="Vacio"/>
    <m/>
    <m/>
    <s v="Vacio"/>
    <n v="115"/>
    <n v="0"/>
    <x v="0"/>
    <s v="Laptop HP Probook 450 G5 Ci7 8va/8GB/250GB SSD/15.6&quot;/2GB Video"/>
    <s v="001-13475"/>
    <d v="2020-08-17T00:00:00"/>
    <s v="PCR-LAP1384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2145730_PCR-CPU0309"/>
    <s v="20552145730_"/>
    <d v="2020-10-16T00:00:00"/>
    <d v="2020-11-15T00:00:00"/>
    <n v="20552145730"/>
    <x v="110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09"/>
    <m/>
    <s v="PCR-MTR20101001,PCR-MTR20101002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2145730_PCR-CPU0312"/>
    <s v="20552145730_"/>
    <d v="2020-10-16T00:00:00"/>
    <d v="2020-11-15T00:00:00"/>
    <n v="20552145730"/>
    <x v="110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12"/>
    <m/>
    <s v="PCR-MTR20101003,PCR-MTR2010100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2145730_PCR-CPU0323"/>
    <s v="20552145730_"/>
    <d v="2020-10-16T00:00:00"/>
    <d v="2020-11-15T00:00:00"/>
    <n v="20552145730"/>
    <x v="110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23"/>
    <m/>
    <s v="PCR-MTR20101005,PCR-MTR20101006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7108646_"/>
    <s v="20557108646_"/>
    <d v="2020-10-09T00:00:00"/>
    <d v="2020-11-08T00:00:00"/>
    <n v="20557108646"/>
    <x v="106"/>
    <s v="F001-00007180"/>
    <d v="2020-10-09T00:00:00"/>
    <d v="2020-11-08T00:00:00"/>
    <s v="PO00015"/>
    <n v="-9"/>
    <n v="15"/>
    <m/>
    <s v="Vacio"/>
    <m/>
    <m/>
    <s v="Vacio"/>
    <n v="15"/>
    <n v="0"/>
    <x v="0"/>
    <s v="Monitor LG LED 22''"/>
    <s v="001-12949"/>
    <d v="2020-06-09T00:00:00"/>
    <m/>
    <m/>
    <s v="PCR-MTR0329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Todo ok"/>
  </r>
  <r>
    <s v="20552145730_PCR-CPU0234"/>
    <s v="20552145730_"/>
    <d v="2020-10-17T00:00:00"/>
    <d v="2020-11-16T00:00:00"/>
    <n v="20552145730"/>
    <x v="110"/>
    <s v="F001-00007215"/>
    <d v="2020-10-17T00:00:00"/>
    <d v="2020-11-16T00:00:00"/>
    <m/>
    <n v="-17"/>
    <n v="130"/>
    <m/>
    <s v="Vacio"/>
    <m/>
    <m/>
    <s v="Vacio"/>
    <n v="130"/>
    <n v="0"/>
    <x v="0"/>
    <s v="CPU Compatible Ci7 7ma Gen/16GB/480GB SSD"/>
    <s v="001-13475"/>
    <d v="2020-08-17T00:00:00"/>
    <s v="PCR-CPU0234"/>
    <m/>
    <s v="PCR-MTR039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600108639_PCR-LAP19115052"/>
    <s v="20600108639_"/>
    <d v="2020-10-01T00:00:00"/>
    <d v="2020-10-31T00:00:00"/>
    <n v="20600108639"/>
    <x v="111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56"/>
    <d v="2019-12-16T00:00:00"/>
    <s v="PCR-LAP1911505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600108639_PCR-LAP19115061"/>
    <s v="20600108639_"/>
    <d v="2020-10-01T00:00:00"/>
    <d v="2020-10-31T00:00:00"/>
    <n v="20600108639"/>
    <x v="111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46"/>
    <d v="2019-12-16T00:00:00"/>
    <s v="PCR-LAP19115061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n v="0"/>
    <s v="No se encuentra el producto"/>
    <s v="Todo ok"/>
  </r>
  <r>
    <s v="20600108639_PCR-CPU0331"/>
    <s v="20600108639_"/>
    <d v="2020-10-01T00:00:00"/>
    <d v="2020-10-31T00:00:00"/>
    <n v="20600108639"/>
    <x v="111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1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2"/>
    <s v="20600108639_"/>
    <d v="2020-10-01T00:00:00"/>
    <d v="2020-10-31T00:00:00"/>
    <n v="20600108639"/>
    <x v="111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2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3"/>
    <s v="20600108639_"/>
    <d v="2020-10-01T00:00:00"/>
    <d v="2020-10-31T00:00:00"/>
    <n v="20600108639"/>
    <x v="111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5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5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6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6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7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8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8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20013006"/>
    <s v="20600108639_"/>
    <d v="2020-10-01T00:00:00"/>
    <d v="2020-10-31T00:00:00"/>
    <n v="20600108639"/>
    <x v="111"/>
    <s v="F001-00007031"/>
    <d v="2020-10-01T00:00:00"/>
    <d v="2020-10-31T00:00:00"/>
    <m/>
    <n v="-1"/>
    <n v="110"/>
    <m/>
    <s v="Vacio"/>
    <m/>
    <m/>
    <s v="Vacio"/>
    <n v="110"/>
    <n v="0"/>
    <x v="0"/>
    <s v="CPU CORE I7/9GEN/16GB/1 TB HDD /VID 6GB /CON LICENCIAS"/>
    <s v="001-11908"/>
    <d v="2020-01-24T00:00:00"/>
    <s v="PCR-CPU20013006"/>
    <m/>
    <s v="PCR-MTR20014012"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n v="0"/>
    <s v="No se encuentra el producto"/>
    <s v="Todo ok"/>
  </r>
  <r>
    <s v="20600108639_PCR-LAP0998"/>
    <s v="20600108639_"/>
    <d v="2020-10-01T00:00:00"/>
    <d v="2020-10-31T00:00:00"/>
    <n v="20600108639"/>
    <x v="111"/>
    <s v="F001-00007031"/>
    <d v="2020-10-01T00:00:00"/>
    <d v="2020-10-31T00:00:00"/>
    <m/>
    <n v="-1"/>
    <n v="97"/>
    <m/>
    <s v="Vacio"/>
    <m/>
    <m/>
    <s v="Vacio"/>
    <n v="97"/>
    <n v="0"/>
    <x v="0"/>
    <s v="LAPTOP CORE I7/12 GB/1 TB HDD/CON LICENCIA"/>
    <s v="001-"/>
    <d v="2020-03-16T00:00:00"/>
    <s v="PCR-LAP09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108639_PCR-LAP1443"/>
    <s v="20600108639_"/>
    <d v="2020-10-01T00:00:00"/>
    <d v="2020-10-31T00:00:00"/>
    <n v="20600108639"/>
    <x v="111"/>
    <s v="F001-00007031"/>
    <d v="2020-10-01T00:00:00"/>
    <d v="2020-10-31T00:00:00"/>
    <m/>
    <n v="-1"/>
    <n v="70"/>
    <m/>
    <s v="Vacio"/>
    <m/>
    <m/>
    <s v="Vacio"/>
    <n v="70"/>
    <n v="0"/>
    <x v="0"/>
    <s v="LAPTOP CORE I5/8GB/1TB HDD/  CON LICENCIA"/>
    <s v="001-10073"/>
    <d v="2019-07-02T00:00:00"/>
    <s v="PCR-LAP144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LAP19101004"/>
    <s v="20600108639_"/>
    <d v="2020-10-01T00:00:00"/>
    <d v="2020-10-31T00:00:00"/>
    <n v="20600108639"/>
    <x v="111"/>
    <s v="F001-00007031"/>
    <d v="2020-10-01T00:00:00"/>
    <d v="2020-10-31T00:00:00"/>
    <m/>
    <n v="-1"/>
    <n v="97"/>
    <m/>
    <s v="Vacio"/>
    <m/>
    <m/>
    <s v="Vacio"/>
    <n v="97"/>
    <n v="0"/>
    <x v="0"/>
    <s v="LAPTOP CORE I7/16 GB/SSD250GB/1 TB HDD/CON LICENCIA"/>
    <s v="001-12157"/>
    <s v="25.02.2020"/>
    <s v="PCR-LAP19101004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n v="0"/>
    <s v="No se encuentra el producto"/>
    <s v="Todo ok"/>
  </r>
  <r>
    <s v="20604625697_PCR-LAP0329"/>
    <s v="20604625697_"/>
    <d v="2020-10-01T00:00:00"/>
    <d v="2020-10-31T00:00:00"/>
    <n v="20604625697"/>
    <x v="112"/>
    <s v="F001-00007042"/>
    <d v="2020-10-01T00:00:00"/>
    <d v="2020-10-31T00:00:00"/>
    <m/>
    <n v="-1"/>
    <n v="45"/>
    <m/>
    <s v="Vacio"/>
    <m/>
    <m/>
    <s v="Vacio"/>
    <n v="45"/>
    <n v="0"/>
    <x v="0"/>
    <s v="LAPTOP CORE I5/4GB/1TB SIN LICENCIAS"/>
    <s v="001-6731"/>
    <d v="2018-02-07T00:00:00"/>
    <s v="PCR-LAP03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0672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CORE I5/4GB/1TB SIN LICENCIAS"/>
    <s v="001-6770"/>
    <d v="2018-02-19T00:00:00"/>
    <s v="PCR-LAP067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0681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11742"/>
    <d v="2020-01-08T00:00:00"/>
    <s v="PCR-LAP068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1008"/>
    <s v="20604625697_PCR-LAP0344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7999"/>
    <d v="2018-10-01T00:00:00"/>
    <s v="PCR-LAP1008"/>
    <s v="PCR-LAP0344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0634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Lenovo V310-15ISK Ci5/ 8GB/ 1TB HDD"/>
    <s v="001-13251"/>
    <d v="2020-07-23T00:00:00"/>
    <s v="PCR-LAP063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1066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HP 250G6 Ci5 Gen.7/ 8GB/ 1TB HDD/ Pantalla 15.6&quot;"/>
    <s v="001-13251"/>
    <d v="2020-07-23T00:00:00"/>
    <s v="PCR-LAP10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1249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HP 240G6 CI5/ GEN.8/ 8GB/ 1TB HDD/ 14´´"/>
    <s v="001-12024"/>
    <d v="2020-02-07T00:00:00"/>
    <s v="PCR-LAP124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3316119_PCR-LAP20041277"/>
    <s v="20603316119_"/>
    <d v="2020-10-04T00:00:00"/>
    <d v="2020-11-03T00:00:00"/>
    <n v="20603316119"/>
    <x v="113"/>
    <s v="F001-00007026"/>
    <d v="2020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4325"/>
    <d v="2020-10-03T00:00:00"/>
    <s v="PCR-LAP20041277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n v="0"/>
    <s v="No se encuentra el producto"/>
    <s v="Todo ok"/>
  </r>
  <r>
    <s v="20603316119_PCR-LAP20041281"/>
    <s v="20603316119_"/>
    <d v="2003-10-04T00:00:00"/>
    <d v="2020-11-03T00:00:00"/>
    <n v="20603316119"/>
    <x v="113"/>
    <s v="F001-00007026"/>
    <d v="2003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3994"/>
    <d v="2020-10-03T00:00:00"/>
    <s v="PCR-LAP20041281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n v="0"/>
    <s v="No se encuentra el producto"/>
    <s v="Todo ok"/>
  </r>
  <r>
    <s v="20550601185_MOR-LAP0001"/>
    <s v="20550601185_PCR-LAP1097"/>
    <d v="2020-10-01T00:00:00"/>
    <d v="2020-10-31T00:00:00"/>
    <n v="20550601185"/>
    <x v="114"/>
    <s v="F001-00007038"/>
    <d v="2020-10-01T00:00:00"/>
    <d v="2020-10-31T00:00:00"/>
    <m/>
    <n v="-1"/>
    <n v="89"/>
    <m/>
    <s v="Vacio"/>
    <m/>
    <m/>
    <s v="Vacio"/>
    <n v="89"/>
    <n v="0"/>
    <x v="0"/>
    <s v="Laptop HP 15-DA0015LA Ci7 8va Gen/12GB DDR4/250GB SSD/1TB HDD/4GB Video/15.6&quot;"/>
    <s v="001-10201"/>
    <d v="2019-07-11T00:00:00"/>
    <s v="MOR-LAP0001"/>
    <s v="PCR-LAP1097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0601185_PCR-LAP0537"/>
    <s v="20550601185_"/>
    <d v="2020-10-26T00:00:00"/>
    <d v="2020-11-30T00:00:00"/>
    <n v="20550601185"/>
    <x v="114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3 Core i7 6ta Gen./16GB/250GB SDD/15.6&quot;/2GB Video"/>
    <s v="001-13836"/>
    <d v="2020-09-25T00:00:00"/>
    <s v="PCR-LAP05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545"/>
    <s v="20550601185_"/>
    <d v="2020-10-07T00:00:00"/>
    <d v="2020-11-06T00:00:00"/>
    <n v="20550601185"/>
    <x v="114"/>
    <s v="F001-00007066"/>
    <d v="2020-10-07T00:00:00"/>
    <d v="2020-11-06T00:00:00"/>
    <m/>
    <n v="-7"/>
    <n v="66"/>
    <m/>
    <s v="Vacio"/>
    <m/>
    <m/>
    <s v="Vacio"/>
    <n v="66"/>
    <n v="0"/>
    <x v="0"/>
    <s v="Laptop HP Probook 450 G3 Core i7 6ta Gen./8GB/256GB SSD/15.6”/2GB Video"/>
    <s v="001-13878"/>
    <d v="2020-10-06T00:00:00"/>
    <s v="PCR-LAP05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547"/>
    <s v="20550601185_"/>
    <d v="2020-10-30T00:00:00"/>
    <d v="2020-11-30T00:00:00"/>
    <n v="20550601185"/>
    <x v="114"/>
    <s v="F001-00007313"/>
    <d v="2020-10-30T00:00:00"/>
    <d v="2020-11-30T00:00:00"/>
    <m/>
    <n v="-31"/>
    <n v="79"/>
    <m/>
    <s v="Vacio"/>
    <m/>
    <m/>
    <s v="Vacio"/>
    <n v="79"/>
    <n v="0"/>
    <x v="0"/>
    <s v="Laptop HP 450 G3 Core i7 6ta Gen./8GB RAM/256GB SSD /Pantalla 15.6”"/>
    <s v="001-13863"/>
    <d v="2020-09-29T00:00:00"/>
    <s v="PCR-LAP054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548"/>
    <s v="20550601185_"/>
    <d v="2020-10-01T00:00:00"/>
    <d v="2020-10-30T00:00:00"/>
    <n v="20550601185"/>
    <x v="114"/>
    <s v="F001-00007038"/>
    <d v="2020-10-01T00:00:00"/>
    <d v="2020-10-30T00:00:00"/>
    <m/>
    <n v="0"/>
    <n v="75"/>
    <m/>
    <s v="Vacio"/>
    <m/>
    <m/>
    <s v="Vacio"/>
    <n v="75"/>
    <n v="75"/>
    <x v="1"/>
    <s v="LAPTOP CORE I7/8GB/1TB/2GB VIDEO"/>
    <s v="001-7434"/>
    <d v="2018-06-19T00:00:00"/>
    <s v="PCR-LAP054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753"/>
    <s v="20550601185_"/>
    <d v="2020-10-16T00:00:00"/>
    <d v="2020-11-15T00:00:00"/>
    <n v="20550601185"/>
    <x v="114"/>
    <s v="F001-00007254"/>
    <d v="2020-10-16T00:00:00"/>
    <d v="2020-11-15T00:00:00"/>
    <m/>
    <n v="-16"/>
    <n v="73"/>
    <m/>
    <s v="Vacio"/>
    <m/>
    <m/>
    <s v="Vacio"/>
    <n v="73"/>
    <n v="0"/>
    <x v="0"/>
    <s v="Laptop HP Probook 450 G3 Core i7 6ta Gen./16GB RAM/480GB SSD/15.6”/2GB Video"/>
    <s v="001-14439"/>
    <d v="2020-10-15T00:00:00"/>
    <s v="PCR-LAP075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790"/>
    <s v="20550601185_PCR-LAP0831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/Pantalla 15.6&quot;"/>
    <s v="001-10200"/>
    <d v="2019-07-11T00:00:00"/>
    <s v="PCR-LAP0790"/>
    <s v="PCR-LAP083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791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1TB/2GB VIDEO"/>
    <s v="001-7159"/>
    <d v="2018-04-26T00:00:00"/>
    <s v="PCR-LAP079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820"/>
    <s v="20550601185_"/>
    <d v="2020-10-30T00:00:00"/>
    <d v="2020-11-30T00:00:00"/>
    <n v="20550601185"/>
    <x v="114"/>
    <s v="F001-00007313"/>
    <d v="2020-10-30T00:00:00"/>
    <d v="2020-11-30T00:00:00"/>
    <m/>
    <n v="-31"/>
    <n v="79"/>
    <m/>
    <s v="Vacio"/>
    <m/>
    <m/>
    <s v="Vacio"/>
    <n v="79"/>
    <n v="0"/>
    <x v="0"/>
    <s v="Laptop Lenovo V310 Core i7 6ta Gen./8GB RAM/256GB SSD /Pantalla 15.6”"/>
    <s v="001-13864"/>
    <d v="2020-09-29T00:00:00"/>
    <s v="PCR-LAP08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835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SDD/2GB VIDEO"/>
    <s v="001-8006"/>
    <d v="2018-10-02T00:00:00"/>
    <s v="PCR-LAP0835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838"/>
    <s v="20550601185_"/>
    <d v="2020-10-06T00:00:00"/>
    <d v="2020-11-05T00:00:00"/>
    <n v="20550601185"/>
    <x v="114"/>
    <s v="F001-00007066"/>
    <d v="2020-10-06T00:00:00"/>
    <d v="2020-11-05T00:00:00"/>
    <m/>
    <n v="-6"/>
    <n v="73"/>
    <m/>
    <s v="Vacio"/>
    <m/>
    <m/>
    <s v="Vacio"/>
    <n v="73"/>
    <n v="0"/>
    <x v="0"/>
    <s v="Laptop Lenovo Ideapad 520 Core i7 7ma Gen./16GB RAM/250GB SSD/15.6”/2GB Video"/>
    <s v="001-13993"/>
    <d v="2020-10-05T00:00:00"/>
    <s v="PCR-LAP08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839"/>
    <s v="20550601185_PCR-LAP 0576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8GB/1TB/2GB VIDEO"/>
    <s v="001-6139"/>
    <d v="2017-10-06T00:00:00"/>
    <s v="PCR-LAP0839"/>
    <s v="PCR-LAP 0576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885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4GB /120 GB SSD HDD/VIDEO SIN LICENCIAS"/>
    <s v="001-8543"/>
    <d v="2018-12-12T00:00:00"/>
    <s v="PCR-LAP08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911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40GB SDD/2GB VIDEO"/>
    <s v="001-7743"/>
    <d v="2018-08-20T00:00:00"/>
    <s v="PCR-LAP091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980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480GB/2GB Video/Pantalla 15.6&quot;"/>
    <s v="001-13468"/>
    <d v="2020-08-22T00:00:00"/>
    <s v="PCR-LAP0980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034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GB SSD HDD/SIN LICENCIAS "/>
    <s v="001-9968"/>
    <d v="2019-06-10T00:00:00"/>
    <s v="PCR-LAP103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094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GB SSD/2GB/SIN LICENCIAS"/>
    <s v="001-8249"/>
    <d v="2018-11-07T00:00:00"/>
    <s v="PCR-LAP1094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197"/>
    <s v="20550601185_PCR-LAP 0830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20GB/1TB/2GB VIDEO"/>
    <s v="001-7376,001-8400"/>
    <d v="2018-06-05T00:00:00"/>
    <s v="PCR-LAP1197"/>
    <s v="PCR-LAP 0830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263"/>
    <s v="20550601185_PCR-LAP 0792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2GB/4GB VIDEO/256SDD SIN LICENCIAS "/>
    <s v="001-8657"/>
    <d v="2019-01-03T00:00:00"/>
    <s v="PCR-LAP1263"/>
    <s v="PCR-LAP 0792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953"/>
    <s v="20550601185_PCR-LAP1340"/>
    <d v="2020-10-08T00:00:00"/>
    <d v="2020-11-07T00:00:00"/>
    <n v="20550601185"/>
    <x v="114"/>
    <s v="F001-00007105"/>
    <d v="2020-10-08T00:00:00"/>
    <d v="2020-11-07T00:00:00"/>
    <m/>
    <n v="-8"/>
    <n v="68"/>
    <m/>
    <s v="Vacio"/>
    <m/>
    <m/>
    <s v="Vacio"/>
    <n v="68"/>
    <n v="0"/>
    <x v="0"/>
    <s v="Laptop HP Probook 450 G5 Core i7 8va Gen./16GB RAM/500GB SSD/15.6”/2GB Video"/>
    <s v="001-14343,14362"/>
    <d v="2020-10-12T00:00:00"/>
    <s v="PCR-LAP0953"/>
    <s v="PCR-LAP1340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45"/>
    <s v="20550601185_"/>
    <d v="2020-10-06T00:00:00"/>
    <d v="2020-11-05T00:00:00"/>
    <n v="20550601185"/>
    <x v="114"/>
    <s v="F001-00007066"/>
    <d v="2020-10-06T00:00:00"/>
    <d v="2020-11-05T00:00:00"/>
    <m/>
    <n v="-6"/>
    <n v="69"/>
    <m/>
    <s v="Vacio"/>
    <m/>
    <m/>
    <s v="Vacio"/>
    <n v="69"/>
    <n v="0"/>
    <x v="0"/>
    <s v="Laptop HP Probook 450 G5 Core i7 8va Gen./16GB RAM/500GB SSD/Pantalla 15.6”/2GB Video"/>
    <s v="001-13999"/>
    <d v="2020-10-05T00:00:00"/>
    <s v="PCR-LAP13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49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GB VIDEO/250GB SSD SIN LICENCIAS"/>
    <s v="001-9143"/>
    <d v="2019-03-04T00:00:00"/>
    <s v="PCR-LAP134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353"/>
    <s v="20550601185_PCR-LAP0955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50 GB SSD HDD/SIN LICENCIAS "/>
    <s v="001-9550"/>
    <d v="2019-04-30T00:00:00"/>
    <s v="PCR-LAP1353"/>
    <s v="PCR-LAP0955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358"/>
    <s v="20550601185_"/>
    <d v="2020-10-08T00:00:00"/>
    <d v="2020-11-07T00:00:00"/>
    <n v="20550601185"/>
    <x v="114"/>
    <s v="F001-00007105"/>
    <d v="2020-10-08T00:00:00"/>
    <d v="2020-11-07T00:00:00"/>
    <m/>
    <n v="-8"/>
    <n v="76"/>
    <m/>
    <s v="Vacio"/>
    <m/>
    <m/>
    <s v="Vacio"/>
    <n v="76"/>
    <n v="0"/>
    <x v="0"/>
    <s v="Laptop HP Probook 450 G5 Core i7 8va Gen./16GB/480GB SSD/15.6”/2GB Video"/>
    <s v="001-14344"/>
    <d v="2020-10-07T00:00:00"/>
    <s v="PCR-LAP13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69"/>
    <s v="20550601185_"/>
    <d v="2020-10-26T00:00:00"/>
    <d v="2020-11-30T00:00:00"/>
    <n v="20550601185"/>
    <x v="114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5 Ci7 8va Gen/16GB/500GB SSD/2GB Video/15.6&quot;"/>
    <s v="001-13937"/>
    <d v="2020-09-24T00:00:00"/>
    <s v="PCR-LAP136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80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"/>
    <s v="001-13375"/>
    <d v="2020-08-07T00:00:00"/>
    <s v="PCR-LAP1380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786"/>
    <s v="20550601185_"/>
    <d v="2020-10-01T00:00:00"/>
    <d v="2020-10-30T00:00:00"/>
    <n v="20550601185"/>
    <x v="114"/>
    <s v="F001-00007038"/>
    <d v="2020-10-01T00:00:00"/>
    <d v="2020-10-30T00:00:00"/>
    <m/>
    <n v="0"/>
    <n v="86"/>
    <m/>
    <s v="Vacio"/>
    <m/>
    <m/>
    <s v="Vacio"/>
    <n v="86"/>
    <n v="86"/>
    <x v="1"/>
    <s v="Laptop HP 15-BS021LA Ci7 7ma/8GB DDR4/256GB SSD/2GB Video/15.6&quot;"/>
    <s v="001-13559"/>
    <d v="2020-08-28T00:00:00"/>
    <s v="PCR-LAP078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350"/>
    <s v="20550601185_PCR-LAP19101088"/>
    <d v="2020-10-01T00:00:00"/>
    <d v="2020-10-31T00:00:00"/>
    <n v="20550601185"/>
    <x v="114"/>
    <s v="F001-00007038"/>
    <d v="2020-10-01T00:00:00"/>
    <d v="2020-10-31T00:00:00"/>
    <m/>
    <n v="-1"/>
    <n v="89"/>
    <m/>
    <s v="Vacio"/>
    <m/>
    <m/>
    <s v="Vacio"/>
    <n v="89"/>
    <n v="0"/>
    <x v="0"/>
    <s v="Laptop HP Probook 450 G5 Ci7 8va Gen/8GB DDR4/500GB SSD/2GB Video/15.6&quot;"/>
    <s v="001-13559"/>
    <d v="2020-08-28T00:00:00"/>
    <s v="PCR-LAP1350"/>
    <s v="PCR-LAP191010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20091020"/>
    <s v="20550601185_"/>
    <d v="2020-10-29T00:00:00"/>
    <d v="2020-11-28T00:00:00"/>
    <n v="20550601185"/>
    <x v="114"/>
    <s v="F001-00007303"/>
    <d v="2020-10-29T00:00:00"/>
    <d v="2020-11-28T00:00:00"/>
    <m/>
    <n v="-29"/>
    <n v="98"/>
    <m/>
    <s v="Vacio"/>
    <m/>
    <m/>
    <s v="Vacio"/>
    <n v="98"/>
    <n v="0"/>
    <x v="0"/>
    <s v="Laptop Lenovo Thinkpad L15 Ci7 10ma Gen/8GB RAM/500GB SSD/2GB Video/15.6''"/>
    <s v="001-14523"/>
    <d v="2020-10-28T00:00:00"/>
    <s v="PCR-LAP20091020"/>
    <m/>
    <m/>
    <m/>
    <x v="0"/>
    <m/>
    <m/>
    <n v="44134"/>
    <m/>
    <m/>
    <m/>
    <m/>
    <m/>
    <m/>
    <n v="1"/>
    <s v="SI"/>
    <m/>
    <s v="Windows 10 Pro"/>
    <m/>
    <m/>
    <m/>
    <m/>
    <x v="4"/>
    <x v="0"/>
    <m/>
    <s v="Vacio"/>
    <m/>
    <m/>
    <n v="0"/>
    <s v="No se encuentra el producto"/>
    <s v="Todo ok"/>
  </r>
  <r>
    <s v="20550601185_PCR-MAC0001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LAPTOP MACBOOK PRO RETINA CORE I5/8GB/128GB SDD+ADAPTADOR UGREEN TIPO C -USB/RED/HDMI/VGA "/>
    <s v="001-9187"/>
    <d v="2019-03-07T00:00:00"/>
    <s v="PCR-MAC0001"/>
    <m/>
    <m/>
    <m/>
    <x v="0"/>
    <m/>
    <m/>
    <n v="44134"/>
    <m/>
    <m/>
    <s v="PCR-CON1834"/>
    <s v="05/12"/>
    <s v="1 AÑO"/>
    <d v="2020-03-07T00:00:00"/>
    <n v="1"/>
    <s v="SI"/>
    <m/>
    <s v="Sin licencias"/>
    <m/>
    <s v="MAC OS MOJAVE"/>
    <m/>
    <m/>
    <x v="4"/>
    <x v="0"/>
    <s v="Cliente"/>
    <s v="Igual"/>
    <m/>
    <m/>
    <n v="0"/>
    <s v="No se encuentra el producto"/>
    <s v="Todo ok"/>
  </r>
  <r>
    <s v="20550601185_PCR-MAC0002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128GB SSD/Display 13.3/Mac OS"/>
    <s v="001-13178"/>
    <d v="2020-08-03T00:00:00"/>
    <s v="PCR-MAC0002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0003"/>
    <s v="20550601185_"/>
    <d v="2020-10-31T00:00:00"/>
    <d v="2020-11-30T00:00:00"/>
    <n v="20550601185"/>
    <x v="114"/>
    <s v="F001-00007332"/>
    <d v="2020-10-31T00:00:00"/>
    <d v="2020-11-30T00:00:00"/>
    <m/>
    <n v="-31"/>
    <n v="180"/>
    <m/>
    <s v="Vacio"/>
    <m/>
    <m/>
    <s v="Vacio"/>
    <n v="180"/>
    <n v="0"/>
    <x v="0"/>
    <s v="Macbook Pro Core i5 7ma Gen/8GB RAM/128GB SSD/Pantalla 13.3&quot;+Adaptador Netcom USB3.1-C"/>
    <s v="001-14559"/>
    <d v="2020-10-30T00:00:00"/>
    <s v="PCR-MAC0003"/>
    <m/>
    <m/>
    <m/>
    <x v="0"/>
    <m/>
    <m/>
    <n v="44134"/>
    <m/>
    <m/>
    <m/>
    <m/>
    <m/>
    <m/>
    <n v="1"/>
    <s v="SI"/>
    <m/>
    <m/>
    <m/>
    <s v="MacOS Catalina"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550601185_PCR-MAC19105002"/>
    <s v="20550601185_PCR-MAC0004"/>
    <d v="2020-10-06T00:00:00"/>
    <d v="2020-11-05T00:00:00"/>
    <n v="20550601185"/>
    <x v="114"/>
    <s v="F001-00007066"/>
    <d v="2020-10-06T00:00:00"/>
    <d v="2020-11-05T00:00:00"/>
    <m/>
    <n v="-6"/>
    <n v="175"/>
    <m/>
    <s v="Vacio"/>
    <m/>
    <m/>
    <s v="Vacio"/>
    <n v="175"/>
    <n v="0"/>
    <x v="0"/>
    <s v="Apple Macbook Pro Retina Core i5 8va Gen./8GB RAM/256GB SSD/Pantalla 13.3” - "/>
    <s v="001-14327"/>
    <d v="2020-10-05T00:00:00"/>
    <s v="PCR-MAC19105002"/>
    <s v="PCR-MAC0004"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0006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193"/>
    <d v="2020-02-28T00:00:00"/>
    <s v="PCR-MAC0006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14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004"/>
    <d v="2020-02-06T00:00:00"/>
    <s v="PCR-MAC0014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15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7/16GB/256GB SDD+ADAPTADOR UGREEN TIPO C -USB/RED/HDMI/VGA "/>
    <s v="001-010438"/>
    <d v="2019-08-13T00:00:00"/>
    <s v="PCR-MAC0015"/>
    <m/>
    <m/>
    <m/>
    <x v="0"/>
    <m/>
    <m/>
    <n v="44134"/>
    <m/>
    <m/>
    <m/>
    <m/>
    <s v="X MES"/>
    <m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30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62"/>
    <d v="2019-03-05T00:00:00"/>
    <s v="PCR-MAC0030"/>
    <m/>
    <m/>
    <m/>
    <x v="0"/>
    <m/>
    <m/>
    <n v="44134"/>
    <m/>
    <m/>
    <s v="PCR-CON1834"/>
    <s v="05/12"/>
    <s v="1 AÑO"/>
    <d v="2020-03-05T00:00:00"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37"/>
    <s v="20550601185_"/>
    <d v="2020-10-01T00:00:00"/>
    <d v="2020-10-31T00:00:00"/>
    <n v="20550601185"/>
    <x v="114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0037"/>
    <m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n v="0"/>
    <s v="No se encuentra el producto"/>
    <s v="Todo ok"/>
  </r>
  <r>
    <s v="20550601185_PCR-MAC20056011"/>
    <s v="20550601185_PCR-MAC0039"/>
    <d v="2020-10-01T00:00:00"/>
    <d v="2020-10-31T00:00:00"/>
    <n v="20550601185"/>
    <x v="114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20056011"/>
    <s v="PCR-MAC0039"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n v="0"/>
    <s v="No se encuentra el producto"/>
    <s v="Todo ok"/>
  </r>
  <r>
    <s v="20550601185_PCR-MAC0043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87"/>
    <d v="2019-03-07T00:00:00"/>
    <s v="PCR-MAC0043"/>
    <m/>
    <m/>
    <m/>
    <x v="0"/>
    <m/>
    <m/>
    <n v="44134"/>
    <m/>
    <m/>
    <s v="PCR-CON1834"/>
    <s v="05/12"/>
    <s v="1 AÑO"/>
    <d v="2020-03-07T00:00:00"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51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256GB SSD/Touch Bar/Display 13.3/Mac OS"/>
    <s v="001-13178"/>
    <d v="2020-08-03T00:00:00"/>
    <s v="PCR-MAC005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095004"/>
    <s v="20550601185_"/>
    <d v="2020-10-30T00:00:00"/>
    <d v="2020-11-30T00:00:00"/>
    <n v="20550601185"/>
    <x v="114"/>
    <s v="F001-00007313"/>
    <d v="2020-10-30T00:00:00"/>
    <d v="2020-11-30T00:00:00"/>
    <m/>
    <n v="-31"/>
    <n v="209"/>
    <m/>
    <s v="Vacio"/>
    <m/>
    <m/>
    <s v="Vacio"/>
    <n v="209"/>
    <n v="0"/>
    <x v="0"/>
    <s v="Apple Macbook  Air Core i5 10ma Gen./8GB/512GB SSD/13.3”"/>
    <s v="001-13844"/>
    <d v="2020-09-28T00:00:00"/>
    <s v="PCR-MAC20095004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095005"/>
    <s v="20550601185_"/>
    <d v="2020-09-29T00:00:00"/>
    <d v="2020-10-14T00:00:00"/>
    <n v="20550601185"/>
    <x v="114"/>
    <s v="F001-00007254"/>
    <d v="2020-09-29T00:00:00"/>
    <d v="2020-10-14T00:00:00"/>
    <m/>
    <n v="16"/>
    <n v="223"/>
    <m/>
    <s v="Vacio"/>
    <m/>
    <m/>
    <s v="Vacio"/>
    <n v="223"/>
    <n v="223"/>
    <x v="9"/>
    <s v="Apple Macbook  Air Core i5 10ma Gen./8GB/512GB SSD/13.3”"/>
    <s v="001-13926"/>
    <d v="2020-09-28T00:00:00"/>
    <s v="PCR-MAC20095005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Pendiente Recoger"/>
  </r>
  <r>
    <s v="20550601185_PCR-MAC20095007"/>
    <s v="20550601185_"/>
    <d v="2020-10-13T00:00:00"/>
    <d v="2020-11-12T00:00:00"/>
    <n v="20550601185"/>
    <x v="114"/>
    <s v="F001-00007105"/>
    <d v="2020-10-13T00:00:00"/>
    <d v="2020-11-12T00:00:00"/>
    <m/>
    <n v="-13"/>
    <n v="215"/>
    <m/>
    <s v="Vacio"/>
    <m/>
    <m/>
    <s v="Vacio"/>
    <n v="215"/>
    <n v="0"/>
    <x v="0"/>
    <s v="Macbook Pro Retina Core i5 10ma Gen./16GB RAM/512GB SSD/13.3”+adaptador"/>
    <s v="001-13897"/>
    <d v="2020-10-09T00:00:00"/>
    <s v="PCR-MAC20095007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105001"/>
    <s v="20550601185_"/>
    <d v="2020-10-13T00:00:00"/>
    <d v="2020-11-12T00:00:00"/>
    <n v="20550601185"/>
    <x v="114"/>
    <s v="F001-00007254"/>
    <d v="2020-10-13T00:00:00"/>
    <d v="2020-11-12T00:00:00"/>
    <m/>
    <n v="-13"/>
    <n v="218"/>
    <m/>
    <s v="Vacio"/>
    <m/>
    <m/>
    <s v="Vacio"/>
    <n v="218"/>
    <n v="0"/>
    <x v="0"/>
    <s v="Macbook Pro Core i5 10ma Gen./16GB RAM/1TB HDD/Pantalla 13.3”/Touchbar"/>
    <s v="001-14306"/>
    <d v="2020-10-12T00:00:00"/>
    <s v="PCR-MAC2010500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085009"/>
    <s v="20550601185_"/>
    <d v="2020-10-01T00:00:00"/>
    <d v="2020-10-31T00:00:00"/>
    <n v="20550601185"/>
    <x v="114"/>
    <s v="F001-00007039"/>
    <d v="2020-10-01T00:00:00"/>
    <d v="2020-10-31T00:00:00"/>
    <m/>
    <n v="-1"/>
    <n v="160"/>
    <m/>
    <s v="Vacio"/>
    <m/>
    <m/>
    <s v="Vacio"/>
    <n v="160"/>
    <n v="0"/>
    <x v="0"/>
    <s v="MacBook Ci5/8GB/128GB SSD/Pantalla 13.3/MacOS Catalina + ADAPTADOR"/>
    <s v="001-13396"/>
    <d v="2020-08-14T00:00:00"/>
    <s v="PCR-MAC20085009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45132088_MOR-LAP19101013"/>
    <s v="20545132088_"/>
    <d v="2020-10-01T00:00:00"/>
    <d v="2020-10-31T00:00:00"/>
    <n v="20545132088"/>
    <x v="115"/>
    <s v="F001-00007054"/>
    <d v="2020-10-01T00:00:00"/>
    <d v="2020-10-31T00:00:00"/>
    <m/>
    <n v="-1"/>
    <n v="65"/>
    <m/>
    <s v="Vacio"/>
    <m/>
    <m/>
    <s v="Vacio"/>
    <n v="65"/>
    <n v="0"/>
    <x v="0"/>
    <s v="LAPTOP HP 250 G7 / CORE I5 / 8 GEN / 8GB 1 TB HDD CON LICENCIAS"/>
    <s v="001-11900"/>
    <d v="2020-01-23T00:00:00"/>
    <s v="MOR-LAP1910101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45132088_PCR-CPU0271"/>
    <s v="20545132088_"/>
    <d v="2020-10-01T00:00:00"/>
    <d v="2020-10-31T00:00:00"/>
    <n v="20545132088"/>
    <x v="115"/>
    <s v="F001-00007054"/>
    <d v="2020-10-01T00:00:00"/>
    <d v="2020-10-31T00:00:00"/>
    <m/>
    <n v="-1"/>
    <n v="75"/>
    <m/>
    <s v="Vacio"/>
    <m/>
    <m/>
    <s v="Vacio"/>
    <n v="75"/>
    <n v="0"/>
    <x v="0"/>
    <s v="CPU CORE I7/16GB/1TB/2GB VIDEO+MONITOR"/>
    <s v="001-7414, 001-8053"/>
    <m/>
    <s v="PCR-CPU0271"/>
    <m/>
    <m/>
    <m/>
    <x v="0"/>
    <m/>
    <m/>
    <n v="44134"/>
    <m/>
    <m/>
    <s v="PCR-CON1828"/>
    <s v="05/24"/>
    <s v="2 AÑOS"/>
    <d v="2021-02-08T00:00:00"/>
    <n v="1"/>
    <s v="SI"/>
    <s v="7ma"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85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 + MONITORES AOC 22´´ + ADAPTADOR DE WIFI"/>
    <s v="001-8891"/>
    <d v="2019-01-31T00:00:00"/>
    <s v="PCR-CPU0285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 "/>
    <m/>
    <m/>
    <m/>
    <x v="1"/>
    <x v="0"/>
    <s v="Cliente"/>
    <s v="Igual"/>
    <s v="11-06 Se recogió solo monitor"/>
    <m/>
    <n v="0"/>
    <s v="No se encuentra el producto"/>
    <s v="Todo ok"/>
  </r>
  <r>
    <s v="20545132088_PCR-CPU0287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7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s v="11-06 Se recogió solo monitor"/>
    <m/>
    <n v="0"/>
    <s v="No se encuentra el producto"/>
    <s v="Todo ok"/>
  </r>
  <r>
    <s v="20545132088_PCR-CPU0289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9"/>
    <m/>
    <s v=" PCR-MTR0376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1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1"/>
    <m/>
    <s v=" PCR-MTR0379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3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3"/>
    <m/>
    <s v=" PCR-MTR0400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4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4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9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335"/>
    <d v="2019-03-27T00:00:00"/>
    <s v="PCR-CPU0299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304"/>
    <s v="20545132088_PCR-CPU0318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476,001-9524"/>
    <d v="2019-04-12T00:00:00"/>
    <s v="PCR-CPU0304"/>
    <s v="PCR-CPU0318"/>
    <s v="PCR-MTR0387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35"/>
    <s v="20545132088_PCR-CPU20015002"/>
    <d v="2020-10-01T00:00:00"/>
    <d v="2020-10-31T00:00:00"/>
    <n v="20545132088"/>
    <x v="115"/>
    <s v="F001-00007054"/>
    <d v="2020-10-01T00:00:00"/>
    <d v="2020-10-31T00:00:00"/>
    <m/>
    <n v="-1"/>
    <n v="107.7"/>
    <m/>
    <s v="Vacio"/>
    <m/>
    <m/>
    <s v="Vacio"/>
    <n v="107.7"/>
    <n v="0"/>
    <x v="0"/>
    <s v="CPU Compatible Ci7 7ma Gen/16GB/500GB SSD/MONITOR LED 27&quot;"/>
    <s v="001-11784"/>
    <d v="2020-01-09T00:00:00"/>
    <s v="PCR-CPU0235"/>
    <s v="PCR-CPU20015002"/>
    <s v="PCR-MTR20014009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45132088_PCR-LAP20031099"/>
    <s v="20545132088_PCR-LAP0588"/>
    <d v="2020-10-01T00:00:00"/>
    <d v="2020-10-31T00:00:00"/>
    <n v="20545132088"/>
    <x v="115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m/>
    <d v="2020-05-19T00:00:00"/>
    <s v="PCR-LAP20031099"/>
    <s v="PCR-LAP05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0588 se cambia por aumento de memoria"/>
    <m/>
    <n v="0"/>
    <s v="No se encuentra el producto"/>
    <s v="Todo ok"/>
  </r>
  <r>
    <s v="20545132088_PCR-LAP0674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3"/>
    <d v="2020-05-19T00:00:00"/>
    <s v="PCR-LAP06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0679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4"/>
    <d v="2020-05-19T00:00:00"/>
    <s v="PCR-LAP06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0922"/>
    <s v="20545132088_"/>
    <d v="2020-10-01T00:00:00"/>
    <d v="2020-10-31T00:00:00"/>
    <n v="20545132088"/>
    <x v="115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12"/>
    <d v="2020-07-13T00:00:00"/>
    <s v="PCR-LAP09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0621"/>
    <s v="20545132088_"/>
    <d v="2020-10-01T00:00:00"/>
    <d v="2020-10-31T00:00:00"/>
    <n v="20545132088"/>
    <x v="115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52"/>
    <d v="2020-07-13T00:00:00"/>
    <s v="PCR-LAP062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000"/>
    <s v="20545132088_"/>
    <d v="2020-10-01T00:00:00"/>
    <d v="2020-10-31T00:00:00"/>
    <n v="20545132088"/>
    <x v="115"/>
    <s v="F001-00007054"/>
    <d v="2020-10-01T00:00:00"/>
    <d v="2020-10-31T00:00:00"/>
    <m/>
    <n v="-1"/>
    <n v="93"/>
    <m/>
    <s v="Vacio"/>
    <m/>
    <m/>
    <s v="Vacio"/>
    <n v="93"/>
    <n v="0"/>
    <x v="0"/>
    <s v="Laptop HP 15-DA0015LA Ci7 8va Gen/16GB/1TB HDD/4GB Video/Pantalla 15.6&quot;"/>
    <s v="001-13152"/>
    <d v="2020-07-13T00:00:00"/>
    <s v="PCR-LAP10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131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Lenovo Ideapad 320 Ci5 8va Gen/8GB DDR4/2TB HDD/Pantalla 15.6&quot;"/>
    <m/>
    <d v="2020-05-19T00:00:00"/>
    <s v="PCR-LAP113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435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450 G5 Ci5 8va Gen/8GB DDR4/1TB HDD/15.6&quot;"/>
    <s v="001-13402"/>
    <d v="2020-08-11T00:00:00"/>
    <s v="PCR-LAP14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20031115"/>
    <s v="20545132088_PCR-LAP19091042"/>
    <d v="2020-10-01T00:00:00"/>
    <d v="2020-10-31T00:00:00"/>
    <n v="20545132088"/>
    <x v="115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s v="001-12695"/>
    <d v="2020-05-19T00:00:00"/>
    <s v="PCR-LAP20031115"/>
    <s v="PCR-LAP19091042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19091042 presenta pequeña rajadura en la zona media de la base, equipo se cambia por aumento de memoria"/>
    <m/>
    <n v="0"/>
    <s v="No se encuentra el producto"/>
    <s v="Todo ok"/>
  </r>
  <r>
    <s v="20545132088_PCR-LAP19091047"/>
    <s v="20545132088_PCR-LAP1228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Lenovo V330-15IKB Ci5 Gen.8/ 8GB DDR4/ 1TB HDD/ Pantalla 15.6&quot;"/>
    <s v="001-12696"/>
    <d v="2020-05-19T00:00:00"/>
    <s v="PCR-LAP19091047"/>
    <s v="PCR-LAP122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9111019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 / 8GB DDR4 / 1TB HDD / Pantalla 15.6&quot;"/>
    <s v="001-12691"/>
    <d v="2020-05-19T00:00:00"/>
    <s v="PCR-LAP1911101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20021022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20021024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9101007"/>
    <s v="20545132088_"/>
    <d v="2020-10-20T00:00:00"/>
    <d v="2020-11-19T00:00:00"/>
    <n v="20545132088"/>
    <x v="115"/>
    <s v="F001-00007243"/>
    <d v="2020-10-20T00:00:00"/>
    <d v="2020-11-19T00:00:00"/>
    <m/>
    <n v="-20"/>
    <n v="93"/>
    <m/>
    <s v="Vacio"/>
    <m/>
    <m/>
    <s v="Vacio"/>
    <n v="93"/>
    <n v="0"/>
    <x v="0"/>
    <s v="Laptop HP 15-DA0015LA Core I7 8va./16GB RAM/1TB HDD/Pantalla 15.6”/Sin licencias "/>
    <s v="001-14461"/>
    <d v="2020-10-20T00:00:00"/>
    <s v="PCR-LAP19101007"/>
    <m/>
    <m/>
    <m/>
    <x v="0"/>
    <m/>
    <m/>
    <n v="44134"/>
    <m/>
    <m/>
    <m/>
    <m/>
    <m/>
    <m/>
    <n v="1"/>
    <s v="NO"/>
    <m/>
    <s v="Sin licencias"/>
    <m/>
    <m/>
    <m/>
    <m/>
    <x v="1"/>
    <x v="0"/>
    <s v="Cliente"/>
    <s v="Igual"/>
    <m/>
    <m/>
    <n v="0"/>
    <s v="No se encuentra el producto"/>
    <s v="Todo ok"/>
  </r>
  <r>
    <s v="20538114856_PCR-LAP20072085"/>
    <s v="20538114856_"/>
    <d v="2020-10-21T00:00:00"/>
    <d v="2020-11-20T00:00:00"/>
    <n v="20538114856"/>
    <x v="116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85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n v="0"/>
    <s v="No se encuentra el producto"/>
    <s v="Todo ok"/>
  </r>
  <r>
    <s v="20538114856_PCR-LAP20072053"/>
    <s v="20538114856_"/>
    <d v="2020-10-21T00:00:00"/>
    <d v="2020-11-20T00:00:00"/>
    <n v="20538114856"/>
    <x v="116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53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n v="0"/>
    <s v="No se encuentra el producto"/>
    <s v="Todo ok"/>
  </r>
  <r>
    <s v="20602842739_1804TK01034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0"/>
    <m/>
    <s v="1911TK020208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2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5"/>
    <m/>
    <s v="1911TK020214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5TK010407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407"/>
    <m/>
    <s v="1911TK020194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4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5"/>
    <m/>
    <s v="1911TK020208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712TK010084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712TK010084"/>
    <m/>
    <s v="1911TK020219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2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0"/>
    <m/>
    <s v="1911TK020215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5TK010393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3"/>
    <m/>
    <s v="1911TK020219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5TK01039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5"/>
    <m/>
    <s v="1911TK020208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2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20"/>
    <m/>
    <s v="1911TK020219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82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82"/>
    <m/>
    <s v="1911TK02020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66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66"/>
    <m/>
    <s v="1911TK02022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44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440"/>
    <m/>
    <s v="1911TK020227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0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05"/>
    <m/>
    <s v="1911TK020207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72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72"/>
    <m/>
    <s v="1911TK020215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14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14"/>
    <m/>
    <s v="1911TK020194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12TK010456"/>
    <s v="20602842739_1804TK010264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12TK010456"/>
    <s v="1804TK010264"/>
    <s v="1911TK0202196"/>
    <s v="1804TK010264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0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05"/>
    <m/>
    <s v="1911TK020215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8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85"/>
    <m/>
    <s v="1911TK020207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11"/>
    <s v="20602842739_1804TK010193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Core i7 SFF/8GB RAM/1TB HDD/Windows 10 Pro"/>
    <s v="001-12366"/>
    <d v="2020-06-25T00:00:00"/>
    <s v="1804TK010311"/>
    <s v="1804TK010193"/>
    <s v="1911TK020194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80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80"/>
    <m/>
    <s v="PCR-MTR0184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57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57"/>
    <m/>
    <s v="PCR-MTR016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303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Compatible Ci5 8va Gen/8GB DDR4/480GB SSD"/>
    <s v="001-13309"/>
    <d v="2020-08-05T00:00:00"/>
    <s v="PCR-CPU0303"/>
    <m/>
    <s v="PCR-MTR020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905TK0101586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6"/>
    <m/>
    <s v="1312TK02210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907TK0101590"/>
    <s v="20602842739_1907TK0101592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7TK0101590"/>
    <s v="1907TK0101592"/>
    <s v="1312TK02191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905TK0101589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9"/>
    <m/>
    <s v="1905TK01015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LAP0349"/>
    <s v="20602842739_"/>
    <d v="2020-10-07T00:00:00"/>
    <d v="2020-11-06T00:00:00"/>
    <n v="20602842739"/>
    <x v="117"/>
    <s v="F001-00007015"/>
    <d v="2020-10-07T00:00:00"/>
    <d v="2020-11-06T00:00:00"/>
    <m/>
    <n v="-7"/>
    <n v="85"/>
    <m/>
    <s v="Vacio"/>
    <m/>
    <m/>
    <s v="Vacio"/>
    <n v="85"/>
    <n v="0"/>
    <x v="0"/>
    <s v="Laptop HP 14-AB109LA Ci7 6ta Gen/8GB/480GB SSD/2GB Video/15.6&quot;"/>
    <s v="001-13309"/>
    <d v="2020-08-05T00:00:00"/>
    <s v="PCR-LAP034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41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41"/>
    <m/>
    <s v="PCR-MTR037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39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39"/>
    <m/>
    <s v="PCR-MTR036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60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0"/>
    <m/>
    <s v="PCR-MTR026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67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7"/>
    <m/>
    <s v="PCR-MTR036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4894256_PCR-LAP20072086"/>
    <s v="20604894256_"/>
    <d v="2020-10-29T00:00:00"/>
    <d v="2020-11-28T00:00:00"/>
    <n v="20604894256"/>
    <x v="118"/>
    <s v="F001-00007316"/>
    <d v="2020-10-29T00:00:00"/>
    <d v="2020-11-28T00:00:00"/>
    <m/>
    <n v="-29"/>
    <n v="57"/>
    <m/>
    <s v="Vacio"/>
    <m/>
    <m/>
    <s v="Vacio"/>
    <n v="57"/>
    <n v="0"/>
    <x v="0"/>
    <s v="Laptop Dell Latitude 5400 Ci5 8va Gen/8GB/1TB HDD/Pantalla 14”/Windows 10 Pro"/>
    <s v="001-14524"/>
    <d v="2020-10-29T00:00:00"/>
    <s v="PCR-LAP20072086"/>
    <m/>
    <m/>
    <m/>
    <x v="0"/>
    <m/>
    <m/>
    <n v="44134"/>
    <m/>
    <m/>
    <m/>
    <m/>
    <m/>
    <m/>
    <m/>
    <m/>
    <m/>
    <s v="Windows 10 Pro"/>
    <m/>
    <m/>
    <m/>
    <m/>
    <x v="2"/>
    <x v="0"/>
    <m/>
    <s v="Vacio"/>
    <m/>
    <m/>
    <n v="0"/>
    <s v="No se encuentra el producto"/>
    <s v="Todo ok"/>
  </r>
  <r>
    <s v="20604894256_PCR-LAP20041250"/>
    <s v="20604894256_"/>
    <d v="2020-10-20T00:00:00"/>
    <d v="2020-11-19T00:00:00"/>
    <n v="20604894256"/>
    <x v="118"/>
    <s v="F001-00007197"/>
    <d v="2020-10-20T00:00:00"/>
    <d v="2020-11-19T00:00:00"/>
    <m/>
    <n v="-20"/>
    <n v="57"/>
    <m/>
    <s v="Vacio"/>
    <m/>
    <m/>
    <s v="Vacio"/>
    <n v="57"/>
    <n v="0"/>
    <x v="0"/>
    <s v="Laptop Dell Latittude 3400 Ci5 8va Gen/8GB/1TB HDD/14&quot;"/>
    <s v="001-13822"/>
    <d v="2020-09-19T00:00:00"/>
    <s v="PCR-LAP20041250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59473148_MOR-LAP1910101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MOR-LAP1910103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37"/>
    <s v="20159473148_PCR-LAP0848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7"/>
    <s v="PCR-LAP084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586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58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69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9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78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78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812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1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847"/>
    <s v="20159473148_"/>
    <d v="2020-07-21T00:00:00"/>
    <d v="2020-10-20T00:00:00"/>
    <n v="20159473148"/>
    <x v="119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84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850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854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503"/>
    <s v="20159473148_PCR-LAP0878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503"/>
    <s v="PCR-LAP087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967"/>
    <s v="20159473148_"/>
    <d v="2020-07-21T00:00:00"/>
    <d v="2020-10-20T00:00:00"/>
    <n v="20159473148"/>
    <x v="119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6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001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0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671"/>
    <s v="20159473148_PCR-LAP1004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71"/>
    <s v="PCR-LAP1004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010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1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06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6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070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7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12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15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5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163"/>
    <s v="20159473148_PCR-LAP1321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Lenovo Ideapad 320-15IKB Ci5 8va Gen/8GB DDR4/2TB HDD/15.6”"/>
    <s v="12293-12294,14487"/>
    <d v="2020-10-26T00:00:00"/>
    <s v="PCR-LAP1163"/>
    <s v="PCR-LAP132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27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3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4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4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31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3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911100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911100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20021014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20021016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907"/>
    <s v="20159473148_PCR-LAP20021017"/>
    <d v="2020-07-21T00:00:00"/>
    <d v="2020-10-20T00:00:00"/>
    <n v="20159473148"/>
    <x v="119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07"/>
    <s v="PCR-LAP20021017"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2002101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2002102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258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6"/>
    <d v="2020-05-20T00:00:00"/>
    <s v="PCR-LAP02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223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223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33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33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429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42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610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610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396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595"/>
    <d v="2020-05-20T00:00:00"/>
    <s v="PCR-LAP1396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359"/>
    <s v="20159473148_"/>
    <d v="2020-10-16T00:00:00"/>
    <d v="2020-11-15T00:00:00"/>
    <n v="20159473148"/>
    <x v="119"/>
    <s v="F001-00007200"/>
    <d v="2020-10-16T00:00:00"/>
    <d v="2020-11-15T00:00:00"/>
    <s v="OS 100010364144"/>
    <n v="-16"/>
    <n v="50"/>
    <m/>
    <s v="Vacio"/>
    <m/>
    <m/>
    <s v="Vacio"/>
    <n v="50"/>
    <n v="0"/>
    <x v="0"/>
    <s v="LAPTOP CORE I5/8GB/500GB HDD/SIN LICENCIAS"/>
    <s v="001-12595"/>
    <d v="2020-05-20T00:00:00"/>
    <s v="PCR-LAP035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375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5"/>
    <d v="2020-05-20T00:00:00"/>
    <s v="PCR-LAP037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502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50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821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7/8GB/500GB HDD/2GB VIDEO/SIN LICENCIAS"/>
    <s v="001-12594"/>
    <d v="2020-05-20T00:00:00"/>
    <s v="PCR-LAP0821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658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6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77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77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28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28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319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31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911100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1100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9101044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0104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604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060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39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698"/>
    <d v="2020-05-20T00:00:00"/>
    <s v="PCR-LAP139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408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40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395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39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489"/>
    <s v="20159473148_"/>
    <d v="2020-10-16T00:00:00"/>
    <d v="2020-11-15T00:00:00"/>
    <n v="20159473148"/>
    <x v="119"/>
    <s v="F001-00007200"/>
    <d v="2020-10-16T00:00:00"/>
    <d v="2020-11-15T00:00:00"/>
    <s v="OS 100010359497"/>
    <n v="-16"/>
    <n v="50"/>
    <m/>
    <s v="Vacio"/>
    <m/>
    <m/>
    <s v="Vacio"/>
    <n v="50"/>
    <n v="0"/>
    <x v="0"/>
    <s v="LAPTOP CORE I5/8GB/1 TB HDD/SIN LICENCIAS"/>
    <s v="001-12156"/>
    <d v="2020-02-25T00:00:00"/>
    <s v="PCR-LAP14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9101052"/>
    <s v="20159473148_"/>
    <d v="2020-07-25T00:00:00"/>
    <d v="2020-10-24T00:00:00"/>
    <n v="20159473148"/>
    <x v="119"/>
    <s v="F001-00006199"/>
    <d v="2020-07-25T00:00:00"/>
    <d v="2020-10-24T00:00:00"/>
    <s v="OS 100010359497"/>
    <n v="6"/>
    <n v="50"/>
    <m/>
    <s v="Vacio"/>
    <m/>
    <m/>
    <s v="Vacio"/>
    <n v="50"/>
    <n v="50"/>
    <x v="1"/>
    <s v="LAPTOP CORE I5/8GB/1 TB HDD/SIN LICENCIAS"/>
    <s v="001-12156"/>
    <d v="2020-02-25T00:00:00"/>
    <s v="PCR-LAP1910105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9101064"/>
    <s v="20159473148_PCR-LAP19101057"/>
    <d v="2020-10-16T00:00:00"/>
    <d v="2020-11-15T00:00:00"/>
    <n v="20159473148"/>
    <x v="119"/>
    <s v="F001-00007200"/>
    <d v="2020-10-16T00:00:00"/>
    <d v="2020-11-15T00:00:00"/>
    <s v="OS 100010359505"/>
    <n v="-16"/>
    <n v="50"/>
    <m/>
    <s v="Vacio"/>
    <m/>
    <m/>
    <s v="Vacio"/>
    <n v="50"/>
    <n v="0"/>
    <x v="0"/>
    <s v="LAPTOP CORE I5/8GB/1 TB HDD/SIN LICENCIAS"/>
    <s v="001-12155"/>
    <d v="2020-02-25T00:00:00"/>
    <s v="PCR-LAP19101064"/>
    <s v="PCR-LAP19101057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916182_PCR-LAP20034004"/>
    <s v="20600916182_PCR-LAP20041335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,14318"/>
    <d v="2020-10-13T00:00:00"/>
    <s v="PCR-LAP20034004"/>
    <s v="PCR-LAP2004133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20034003"/>
    <s v="20600916182_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20034002"/>
    <s v="20600916182_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20034001"/>
    <s v="20600916182_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19101011"/>
    <s v="20600916182_PCR-LAP1243"/>
    <d v="2020-10-11T00:00:00"/>
    <d v="2020-11-10T00:00:00"/>
    <n v="20600916182"/>
    <x v="120"/>
    <s v="F001-00007046"/>
    <d v="2020-10-11T00:00:00"/>
    <d v="2020-11-10T00:00:00"/>
    <m/>
    <n v="-11"/>
    <n v="60"/>
    <m/>
    <s v="Vacio"/>
    <m/>
    <m/>
    <s v="Vacio"/>
    <n v="60"/>
    <n v="0"/>
    <x v="0"/>
    <s v="LAPTOP DELL G3 15 CI5/GEN 9/16GB RAM/512GB SSD/15.6''."/>
    <s v="001-12270,12271"/>
    <d v="2020-03-10T00:00:00"/>
    <s v="PCR-LAP19101011"/>
    <s v="PCR-LAP1243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0620"/>
    <s v="20537539900_"/>
    <d v="2020-10-06T00:00:00"/>
    <d v="2020-11-05T00:00:00"/>
    <n v="20537539900"/>
    <x v="121"/>
    <s v="F001-00007123"/>
    <d v="2020-10-06T00:00:00"/>
    <d v="2020-11-05T00:00:00"/>
    <m/>
    <n v="-6"/>
    <n v="60"/>
    <m/>
    <s v="Vacio"/>
    <m/>
    <m/>
    <s v="Vacio"/>
    <n v="60"/>
    <n v="0"/>
    <x v="0"/>
    <s v="Laptop HP 250 G6 Ci5 7ma Gen / 8GB / 1TB HDD/ Pantalla 15.6&quot;"/>
    <s v="001-012913"/>
    <d v="2020-06-01T00:00:00"/>
    <s v="PCR-LAP062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352"/>
    <s v="20537539900_"/>
    <d v="2020-10-22T00:00:00"/>
    <d v="2020-11-21T00:00:00"/>
    <n v="20537539900"/>
    <x v="121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352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480"/>
    <s v="20537539900_"/>
    <d v="2020-10-22T00:00:00"/>
    <d v="2020-11-21T00:00:00"/>
    <n v="20537539900"/>
    <x v="121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48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20041020"/>
    <s v="20537539900_PCR-LAP0696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0"/>
    <s v="PCR-LAP0696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20041012"/>
    <s v="20537539900_PCR-LAP0697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12"/>
    <s v="PCR-LAP069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11013"/>
    <s v="20537539900_PCR-LAP0699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13"/>
    <s v="PCR-LAP069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11033"/>
    <s v="20537539900_PCR-LAP0700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33"/>
    <s v="PCR-LAP0700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20041026"/>
    <s v="20537539900_PCR-LAP0701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6"/>
    <s v="PCR-LAP0701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627"/>
    <s v="20537539900_PCR-LAP0702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0627"/>
    <s v="PCR-LAP0702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084"/>
    <s v="20537539900_PCR-LAP0703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1084"/>
    <s v="PCR-LAP0703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057"/>
    <s v="20537539900_PCR-LAP1007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4368"/>
    <d v="2020-10-14T00:00:00"/>
    <s v="PCR-LAP1057"/>
    <s v="PCR-LAP100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781"/>
    <s v="20537539900_PCR-LAP0824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15-BS030LA Ci5 7ma Gen/8GB/1TB HDD/15.6''/2GB Video/Windows 10 Pro"/>
    <s v="001-6402,13857"/>
    <d v="2020-09-30T00:00:00"/>
    <s v="PCR-LAP0781"/>
    <s v="PCR-LAP0824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853"/>
    <s v="20537539900_"/>
    <d v="2020-10-06T00:00:00"/>
    <d v="2020-11-05T00:00:00"/>
    <n v="20537539900"/>
    <x v="121"/>
    <s v="F001-00007123"/>
    <d v="2020-10-06T00:00:00"/>
    <d v="2020-11-05T00:00:00"/>
    <m/>
    <n v="-6"/>
    <n v="60"/>
    <m/>
    <s v="Vacio"/>
    <m/>
    <m/>
    <s v="Vacio"/>
    <n v="60"/>
    <n v="0"/>
    <x v="0"/>
    <s v="Dell Inspiron 3467 Ci5 7ma gen / 8GB/ 1TB HDD/ Pantalla 14&quot;"/>
    <s v="001-012913"/>
    <d v="2020-06-01T00:00:00"/>
    <s v="PCR-LAP08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007"/>
    <s v="20537539900_PCR-LAP0929"/>
    <d v="2020-10-06T00:00:00"/>
    <d v="2020-11-05T00:00:00"/>
    <n v="20537539900"/>
    <x v="121"/>
    <s v="F001-00007123"/>
    <d v="2020-10-06T00:00:00"/>
    <d v="2020-11-05T00:00:00"/>
    <m/>
    <n v="-6"/>
    <n v="60"/>
    <m/>
    <s v="Vacio"/>
    <m/>
    <m/>
    <s v="Vacio"/>
    <n v="60"/>
    <n v="0"/>
    <x v="0"/>
    <s v="Laptop Dell 3467 Ci5 7ma gen / 8GB DDR4 / 1TB HDD / Pantalla 14&quot;"/>
    <s v="001-012913"/>
    <d v="2020-06-01T00:00:00"/>
    <s v="PCR-LAP1007"/>
    <s v="PCR-LAP092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413"/>
    <s v="20537539900_"/>
    <d v="2020-10-02T00:00:00"/>
    <d v="2020-11-01T00:00:00"/>
    <n v="20537539900"/>
    <x v="121"/>
    <s v="F001-00007123"/>
    <d v="2020-10-02T00:00:00"/>
    <d v="2020-11-01T00:00:00"/>
    <m/>
    <n v="-2"/>
    <n v="60"/>
    <m/>
    <s v="Vacio"/>
    <m/>
    <m/>
    <s v="Vacio"/>
    <n v="60"/>
    <n v="0"/>
    <x v="0"/>
    <s v="LAPTOP HP 450 G5 CI7/ GEN 8/ 1TB HDD/ 2GB/ 15.6''"/>
    <s v="001-13541"/>
    <d v="2020-07-02T00:00:00"/>
    <s v="PCR-LAP141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400"/>
    <s v="20537539900_"/>
    <d v="2020-10-02T00:00:00"/>
    <d v="2020-11-01T00:00:00"/>
    <n v="20537539900"/>
    <x v="121"/>
    <s v="F001-00007123"/>
    <d v="2020-10-02T00:00:00"/>
    <d v="2020-11-01T00:00:00"/>
    <m/>
    <n v="-2"/>
    <n v="60"/>
    <m/>
    <s v="Vacio"/>
    <m/>
    <m/>
    <s v="Vacio"/>
    <n v="60"/>
    <n v="0"/>
    <x v="0"/>
    <s v="LAPTOP HP CI5 PROBOOK 450G5  / 4GB/ 1TB "/>
    <s v="001-13541"/>
    <d v="2020-07-02T00:00:00"/>
    <s v="PCR-LAP140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11037"/>
    <s v="20537539900_"/>
    <d v="2020-10-02T00:00:00"/>
    <d v="2020-11-01T00:00:00"/>
    <n v="20537539900"/>
    <x v="121"/>
    <s v="F001-00007123"/>
    <d v="2020-10-02T00:00:00"/>
    <d v="2020-11-01T00:00:00"/>
    <m/>
    <n v="-2"/>
    <n v="60"/>
    <m/>
    <s v="Vacio"/>
    <m/>
    <m/>
    <s v="Vacio"/>
    <n v="60"/>
    <n v="0"/>
    <x v="0"/>
    <s v="LAPTOP HP 250 G7 / CORE I5 / 8 GEN / 4GB 1 TB HDD"/>
    <s v="001-13541"/>
    <d v="2020-07-02T00:00:00"/>
    <s v="PCR-LAP191110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41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09104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19091049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4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53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59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60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63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01053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&quot;"/>
    <s v="001-11696"/>
    <d v="2019-12-19T00:00:00"/>
    <s v="PCR-LAP1910105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31083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8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31060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60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64105"/>
    <s v="20537539900_"/>
    <d v="2020-10-26T00:00:00"/>
    <d v="2020-11-25T00:00:00"/>
    <n v="20537539900"/>
    <x v="121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5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64106"/>
    <s v="20537539900_"/>
    <d v="2020-10-26T00:00:00"/>
    <d v="2020-11-25T00:00:00"/>
    <n v="20537539900"/>
    <x v="121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6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64107"/>
    <s v="20537539900_"/>
    <d v="2020-10-26T00:00:00"/>
    <d v="2020-11-25T00:00:00"/>
    <n v="20537539900"/>
    <x v="121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7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19101081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10108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10398158_PCR-CPU20033016"/>
    <s v="20510398158_"/>
    <d v="2020-10-11T00:00:00"/>
    <d v="2020-11-10T00:00:00"/>
    <n v="20510398158"/>
    <x v="122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6"/>
    <m/>
    <s v="PCR-MTR0148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n v="0"/>
    <s v="No se encuentra el producto"/>
    <s v="Todo ok"/>
  </r>
  <r>
    <s v="20510398158_PCR-CPU20033015"/>
    <s v="20510398158_"/>
    <d v="2020-10-11T00:00:00"/>
    <d v="2020-11-10T00:00:00"/>
    <n v="20510398158"/>
    <x v="122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5"/>
    <m/>
    <s v="PCR-MTR0216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n v="0"/>
    <s v="No se encuentra el producto"/>
    <s v="Todo ok"/>
  </r>
  <r>
    <s v="20510398158_PCR-CPU20033013"/>
    <s v="20510398158_"/>
    <d v="2020-10-11T00:00:00"/>
    <d v="2020-11-10T00:00:00"/>
    <n v="20510398158"/>
    <x v="122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3"/>
    <m/>
    <s v="PCR-MTR0144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n v="0"/>
    <s v="No se encuentra el producto"/>
    <s v="Todo ok"/>
  </r>
  <r>
    <s v="20510398158_PCR-CPU19112003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4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5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6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7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8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9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10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11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5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6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7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8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9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0327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7 7ma Gen/8GB/1TB HDD"/>
    <s v="001-13476, 13473"/>
    <d v="2020-08-24T00:00:00"/>
    <s v="PCR-CPU0327"/>
    <m/>
    <s v="PCR-MTR039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233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HP Compqa Ci7 3ra Gen/8GB/1TB HDD"/>
    <s v="001-13476, 13473"/>
    <d v="2020-08-24T00:00:00"/>
    <s v="PCR-CPU0233"/>
    <m/>
    <s v="PCR-MTR0128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317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7 8va Gen/8GB/1TB HDD"/>
    <s v="001-13476, 13473"/>
    <d v="2020-08-24T00:00:00"/>
    <s v="PCR-CPU0317"/>
    <m/>
    <s v="PCR-MTR022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298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8"/>
    <m/>
    <s v="PCR-MTR023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295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5"/>
    <m/>
    <s v="PCR-MTR013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LAP20031108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0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LAP20031122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LAP20031129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20031046"/>
    <s v="20510398158_"/>
    <d v="2020-10-14T00:00:00"/>
    <d v="2020-11-13T00:00:00"/>
    <n v="20510398158"/>
    <x v="122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04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20031110"/>
    <s v="20510398158_"/>
    <d v="2020-10-14T00:00:00"/>
    <d v="2020-11-13T00:00:00"/>
    <n v="20510398158"/>
    <x v="122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11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1811TK010442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42"/>
    <m/>
    <s v="1805TK02016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11TK010438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38"/>
    <m/>
    <s v="1804TK020115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712TK010076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712TK010076"/>
    <m/>
    <s v="1806TK02029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301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1"/>
    <m/>
    <s v="1805TK020252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287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87"/>
    <m/>
    <s v="1805TK02019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234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34"/>
    <m/>
    <s v="1805TK02018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309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9"/>
    <m/>
    <s v="1805TK02017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3TK010145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Asus Ci7-6700/ 8GB RAM/ 1TB HDD/ Sin licencias"/>
    <s v="001-13574"/>
    <d v="2020-08-31T00:00:00"/>
    <s v="1803TK010145"/>
    <m/>
    <s v="1805TK02028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0296"/>
    <s v="20510398158_"/>
    <d v="2020-10-02T00:00:00"/>
    <d v="2020-11-01T00:00:00"/>
    <n v="20510398158"/>
    <x v="122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96"/>
    <m/>
    <s v="PCR-MTR017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LAP0632"/>
    <s v="20510398158_"/>
    <d v="2020-10-14T00:00:00"/>
    <d v="2020-11-13T00:00:00"/>
    <n v="20510398158"/>
    <x v="122"/>
    <s v="F001-00007016"/>
    <d v="2020-10-14T00:00:00"/>
    <d v="2020-11-13T00:00:00"/>
    <m/>
    <n v="-14"/>
    <n v="70"/>
    <m/>
    <s v="Vacio"/>
    <m/>
    <m/>
    <s v="Vacio"/>
    <n v="70"/>
    <n v="0"/>
    <x v="0"/>
    <s v="Laptop Lenovo V310-15ISK Ci5 6ta Gen / 4GB / 1TB HDD / Pantalla 15.6&quot;"/>
    <s v="001-12686"/>
    <d v="2020-05-14T00:00:00"/>
    <s v="PCR-LAP063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041"/>
    <s v="20510398158_"/>
    <d v="2020-10-03T00:00:00"/>
    <d v="2020-11-02T00:00:00"/>
    <n v="20510398158"/>
    <x v="122"/>
    <s v="F001-00007016"/>
    <d v="2020-10-03T00:00:00"/>
    <d v="2020-11-02T00:00:00"/>
    <m/>
    <n v="-3"/>
    <n v="70"/>
    <m/>
    <s v="Vacio"/>
    <m/>
    <m/>
    <s v="Vacio"/>
    <n v="70"/>
    <n v="0"/>
    <x v="0"/>
    <s v="Laptop HP 250G6 Ci5 7ma Gen/ 8GB DDR4/ 1TB HDD/ 15.6&quot;"/>
    <s v="001-13044"/>
    <d v="2020-07-03T00:00:00"/>
    <s v="PCR-LAP10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LAP19091056"/>
    <s v="20510398158_"/>
    <d v="2020-10-04T00:00:00"/>
    <d v="2020-11-03T00:00:00"/>
    <n v="20510398158"/>
    <x v="122"/>
    <s v="F001-00007016"/>
    <d v="2020-10-04T00:00:00"/>
    <d v="2020-11-03T00:00:00"/>
    <m/>
    <n v="-4"/>
    <n v="70"/>
    <m/>
    <s v="Vacio"/>
    <m/>
    <m/>
    <s v="Vacio"/>
    <n v="70"/>
    <n v="0"/>
    <x v="0"/>
    <s v="Laptop HP 250G7 Ci5 8va Gen / 4GB DDR4/ 1TB HDD/ 15.6&quot;"/>
    <s v="001-13044"/>
    <d v="2020-07-03T00:00:00"/>
    <s v="PCR-LAP190910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LAP1306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8"/>
    <d v="2020-09-16T00:00:00"/>
    <s v="PCR-LAP130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9091042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7  Ci5 Gen.8/ 8GB DDR4/ 1TB HDD/ 15.6&quot;"/>
    <s v="001-13650"/>
    <d v="2020-09-16T00:00:00"/>
    <s v="PCR-LAP1909104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312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9"/>
    <d v="2020-09-16T00:00:00"/>
    <s v="PCR-LAP131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171"/>
    <s v="20510398158_PCR-LAP1087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 Core i5 8va Gen./8GB RAM/1TB HDD/15.6”"/>
    <s v="001-13691"/>
    <d v="2020-09-16T00:00:00"/>
    <s v="PCR-LAP1171"/>
    <s v="PCR-LAP1087"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0618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2"/>
    <d v="2020-09-16T00:00:00"/>
    <s v="PCR-LAP061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061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89"/>
    <d v="2020-09-16T00:00:00"/>
    <s v="PCR-LAP1061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047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 "/>
    <s v="001-13690"/>
    <d v="2020-09-16T00:00:00"/>
    <s v="PCR-LAP10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0613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3"/>
    <d v="2020-09-16T00:00:00"/>
    <s v="PCR-LAP0613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0339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G3 Ci5 6ta Gen/8GB/1TB HDD/Pantalla 15.6&quot;"/>
    <s v="001-13768"/>
    <d v="2020-09-16T00:00:00"/>
    <s v="PCR-LAP033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430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 G5 Ci5 8va Gen/8GB/1TB HDD/Pantalla 15.6"/>
    <s v="001-13694"/>
    <d v="2020-09-16T00:00:00"/>
    <s v="PCR-LAP143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CPU0283"/>
    <s v="20510398158_"/>
    <d v="2020-10-02T00:00:00"/>
    <d v="2020-11-01T00:00:00"/>
    <n v="20510398158"/>
    <x v="122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83"/>
    <m/>
    <s v="PCR-MTR0136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531129_PCR-LAP19091034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4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091035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091036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51"/>
    <s v="20604531129_PCR-LAP19101011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0972,1097310971"/>
    <d v="2019-10-11T00:00:00"/>
    <s v="PCR-LAP19101051"/>
    <s v="PCR-LAP19101011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15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17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20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2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50"/>
    <s v="20604531129_"/>
    <d v="2020-10-01T00:00:00"/>
    <d v="2020-10-31T00:00:00"/>
    <n v="20604531129"/>
    <x v="123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5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70"/>
    <s v="20604531129_"/>
    <d v="2020-10-01T00:00:00"/>
    <d v="2020-10-31T00:00:00"/>
    <n v="20604531129"/>
    <x v="123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7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548510229_PCR-LAP0697"/>
    <s v="20548510229_"/>
    <d v="2020-10-30T00:00:00"/>
    <d v="2020-11-29T00:00:00"/>
    <n v="20548510229"/>
    <x v="124"/>
    <s v="F001-00007333"/>
    <d v="2020-10-30T00:00:00"/>
    <d v="2020-11-29T00:00:00"/>
    <m/>
    <n v="-30"/>
    <n v="52"/>
    <m/>
    <s v="Vacio"/>
    <m/>
    <m/>
    <s v="Vacio"/>
    <n v="52"/>
    <n v="0"/>
    <x v="0"/>
    <s v="Laptop HP 240 G6 Core i3 6ta Gen/8GB RAM/1TB HDD/Pantalla 14&quot;"/>
    <s v="001-14560"/>
    <d v="2020-10-30T00:00:00"/>
    <s v="PCR-LAP0697"/>
    <m/>
    <m/>
    <m/>
    <x v="0"/>
    <m/>
    <m/>
    <n v="44134"/>
    <m/>
    <m/>
    <m/>
    <m/>
    <m/>
    <m/>
    <n v="1"/>
    <s v="SI"/>
    <m/>
    <s v="Sin licencias"/>
    <s v="Office 365 Bussines"/>
    <m/>
    <m/>
    <m/>
    <x v="2"/>
    <x v="0"/>
    <m/>
    <s v="Vacio"/>
    <m/>
    <m/>
    <n v="0"/>
    <s v="Se actualizó, si coinciden los códigos de la LP y su RS con la laptop Actual, es la primera factura, no hay factura anterior"/>
    <s v="Todo ok"/>
  </r>
  <r>
    <s v="20523242203_PCR-LAP1351"/>
    <s v="20523242203_"/>
    <d v="2020-10-19T00:00:00"/>
    <d v="2020-11-18T00:00:00"/>
    <n v="20523242203"/>
    <x v="125"/>
    <s v="F001-00007216"/>
    <d v="2020-10-19T00:00:00"/>
    <d v="2020-11-18T00:00:00"/>
    <m/>
    <n v="-19"/>
    <n v="100"/>
    <m/>
    <s v="Vacio"/>
    <m/>
    <m/>
    <s v="Vacio"/>
    <n v="100"/>
    <n v="0"/>
    <x v="0"/>
    <s v="LAPTOP COREI7/32GB/2TB HDD/2GB VIDEO/LICENCIADOS/ANTIVIRUS  LICENCIADO"/>
    <s v="001-9358"/>
    <d v="2019-03-29T00:00:00"/>
    <s v="PCR-LAP1351"/>
    <m/>
    <m/>
    <m/>
    <x v="0"/>
    <m/>
    <m/>
    <n v="44134"/>
    <m/>
    <m/>
    <s v="PCR-CON1832"/>
    <s v="05/12"/>
    <s v="1 AÑO"/>
    <d v="2020-03-2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23242203_PCR-LAP1098"/>
    <s v="20523242203_PCR-LAP1450"/>
    <d v="2020-10-19T00:00:00"/>
    <d v="2020-11-18T00:00:00"/>
    <n v="20523242203"/>
    <x v="125"/>
    <s v="F001-00007216"/>
    <d v="2020-10-19T00:00:00"/>
    <d v="2020-11-18T00:00:00"/>
    <m/>
    <n v="-19"/>
    <n v="107"/>
    <m/>
    <s v="Vacio"/>
    <m/>
    <m/>
    <s v="Vacio"/>
    <n v="107"/>
    <n v="0"/>
    <x v="0"/>
    <s v="LAPTOP COREI7/32GB/2TB HDD256 GB SSD/2GB VIDEO/LICENCIADOS/ANTIVIRUS  LICENCIADO"/>
    <s v="001-9754"/>
    <d v="2019-05-21T00:00:00"/>
    <s v="PCR-LAP1098"/>
    <s v="PCR-LAP1450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23242203_PCR-SERV-0001"/>
    <s v="20523242203_"/>
    <d v="2020-10-19T00:00:00"/>
    <d v="2020-11-18T00:00:00"/>
    <n v="20523242203"/>
    <x v="125"/>
    <s v="F001-00007216"/>
    <d v="2020-10-19T00:00:00"/>
    <d v="2020-11-18T00:00:00"/>
    <m/>
    <n v="-19"/>
    <n v="223"/>
    <m/>
    <s v="Vacio"/>
    <m/>
    <m/>
    <s v="Vacio"/>
    <n v="223"/>
    <n v="0"/>
    <x v="0"/>
    <s v="SERVIDOR HPE-ML110/GEN10/3106 8TB HDD/32 GB"/>
    <s v="001-9754"/>
    <d v="2019-05-21T00:00:00"/>
    <s v="PCR-SERV-0001"/>
    <m/>
    <s v="PCR-MTR0405"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601107971_PCR-LAP0962"/>
    <s v="20601107971_"/>
    <d v="2020-10-10T00:00:00"/>
    <d v="2020-11-09T00:00:00"/>
    <n v="20601107971"/>
    <x v="126"/>
    <s v="F001-00007128"/>
    <d v="2020-10-10T00:00:00"/>
    <d v="2020-11-09T00:00:00"/>
    <s v="LEASING"/>
    <n v="-10"/>
    <n v="57.91"/>
    <m/>
    <s v="Vacio"/>
    <m/>
    <m/>
    <s v="Vacio"/>
    <n v="57.91"/>
    <n v="0"/>
    <x v="0"/>
    <s v="LAPTOP CORE I5/8GB/1TB/ WINDOWS 10 HOME"/>
    <s v="001-7903"/>
    <d v="2018-09-10T00:00:00"/>
    <s v="PCR-LAP0962"/>
    <m/>
    <m/>
    <m/>
    <x v="0"/>
    <m/>
    <m/>
    <n v="44134"/>
    <m/>
    <m/>
    <m/>
    <s v="09/36"/>
    <s v="3 AÑOS "/>
    <m/>
    <n v="1"/>
    <s v="SI"/>
    <s v="8va"/>
    <s v="Windows 10 home"/>
    <m/>
    <m/>
    <m/>
    <m/>
    <x v="2"/>
    <x v="0"/>
    <s v="Cliente"/>
    <s v="Igual"/>
    <m/>
    <m/>
    <n v="0"/>
    <s v="No se encuentra el producto"/>
    <s v="Todo ok"/>
  </r>
  <r>
    <s v="20601107971_PCR-LAP19101045"/>
    <s v="20601107971_PCR-LAP19101051"/>
    <d v="2020-10-18T00:00:00"/>
    <d v="2020-11-17T00:00:00"/>
    <n v="20601107971"/>
    <x v="126"/>
    <s v="F001-00007128"/>
    <d v="2020-10-18T00:00:00"/>
    <d v="2020-11-17T00:00:00"/>
    <m/>
    <n v="-18"/>
    <n v="70"/>
    <m/>
    <s v="Vacio"/>
    <m/>
    <m/>
    <s v="Vacio"/>
    <n v="70"/>
    <n v="0"/>
    <x v="0"/>
    <s v="Laptop HP 250 G7 Ci5 8va Gen / 8GB DDR4 / 1TB HDD / 15.6'"/>
    <s v="001-11695"/>
    <d v="2019-12-18T00:00:00"/>
    <s v="PCR-LAP19101045"/>
    <s v="PCR-LAP19101051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1107971_PCR-MAC0007"/>
    <s v="20601107971_"/>
    <d v="2020-10-30T00:00:00"/>
    <d v="2020-11-29T00:00:00"/>
    <n v="20601107971"/>
    <x v="126"/>
    <s v="F001-00007128"/>
    <d v="2020-10-30T00:00:00"/>
    <d v="2020-11-29T00:00:00"/>
    <s v="LEASING"/>
    <n v="-30"/>
    <n v="167.71"/>
    <m/>
    <s v="Vacio"/>
    <m/>
    <m/>
    <s v="Vacio"/>
    <n v="167.71"/>
    <n v="0"/>
    <x v="0"/>
    <s v=" LAPTOP CORE I5/8GB/512GBSDD "/>
    <s v="001-8201"/>
    <d v="2018-10-31T00:00:00"/>
    <s v="PCR-MAC0007"/>
    <m/>
    <m/>
    <m/>
    <x v="0"/>
    <m/>
    <m/>
    <n v="44134"/>
    <m/>
    <m/>
    <s v="PCR-CON1818"/>
    <s v="06/036"/>
    <s v="3 AÑOS "/>
    <d v="2021-10-30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23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3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24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4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21"/>
    <s v="20601107971_PCR-MAC0025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1"/>
    <s v="PCR-MAC0025"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s v="PCR-MAC0025 Presenta problemas de energía (No enciende), se llevó a garantía."/>
    <m/>
    <n v="0"/>
    <s v="No se encuentra el producto"/>
    <s v="Todo ok"/>
  </r>
  <r>
    <s v="20601107971_PCR-MAC0026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6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27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7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20085001"/>
    <s v="20601107971_PCR-MAC0028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i7 9na Gen/16GB/512GB SSD/15.4&quot;/4GB Video"/>
    <s v="001-8052, 001-8158"/>
    <d v="2018-10-09T00:00:00"/>
    <s v="PCR-MAC20085001"/>
    <s v="PCR-MAC0028"/>
    <m/>
    <m/>
    <x v="0"/>
    <m/>
    <m/>
    <n v="44134"/>
    <m/>
    <m/>
    <s v="PCR-CON1818"/>
    <s v="07/36"/>
    <s v="3 AÑOS "/>
    <d v="2021-10-22T00:00:00"/>
    <n v="1"/>
    <s v="SI"/>
    <m/>
    <s v="Sin licencias"/>
    <m/>
    <s v="MacOS Catalina"/>
    <m/>
    <m/>
    <x v="2"/>
    <x v="0"/>
    <s v="Cliente"/>
    <s v="Igual"/>
    <m/>
    <m/>
    <n v="0"/>
    <s v="No se encuentra el producto"/>
    <s v="Todo ok"/>
  </r>
  <r>
    <s v="20601107971_PCR-MAC0029"/>
    <s v="20601107971_"/>
    <d v="2020-10-12T00:00:00"/>
    <d v="2020-11-11T00:00:00"/>
    <n v="20601107971"/>
    <x v="126"/>
    <s v="F001-00007128"/>
    <d v="2020-10-12T00:00:00"/>
    <d v="2020-11-11T00:00:00"/>
    <s v="LEASING"/>
    <n v="-12"/>
    <n v="191.95"/>
    <m/>
    <s v="Vacio"/>
    <m/>
    <m/>
    <s v="Vacio"/>
    <n v="191.95"/>
    <n v="0"/>
    <x v="0"/>
    <s v="MACBOOK PRO CORE I7/16GB/256SDD/4GB VIDEO/6 NUCLEOS"/>
    <s v="001-8063"/>
    <d v="2018-10-11T00:00:00"/>
    <s v="PCR-MAC0029"/>
    <m/>
    <m/>
    <m/>
    <x v="0"/>
    <m/>
    <m/>
    <n v="44134"/>
    <m/>
    <m/>
    <s v="PCR-CON1818"/>
    <s v="7/36"/>
    <s v="VENCIDO"/>
    <d v="2018-10-11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31"/>
    <s v="20601107971_"/>
    <d v="2020-10-27T00:00:00"/>
    <d v="2020-11-26T00:00:00"/>
    <n v="20601107971"/>
    <x v="126"/>
    <s v="F001-00007128"/>
    <d v="2020-10-27T00:00:00"/>
    <d v="2020-11-26T00:00:00"/>
    <s v="LEASING"/>
    <n v="-27"/>
    <n v="111.21"/>
    <m/>
    <s v="Vacio"/>
    <m/>
    <m/>
    <s v="Vacio"/>
    <n v="111.21"/>
    <n v="0"/>
    <x v="0"/>
    <s v="LAPTOP CORE I5/8GB/128GBSDD"/>
    <s v="001-8173"/>
    <d v="2018-10-26T00:00:00"/>
    <s v="PCR-MAC0031"/>
    <m/>
    <m/>
    <m/>
    <x v="0"/>
    <m/>
    <m/>
    <n v="44134"/>
    <m/>
    <m/>
    <s v="PCR-CON1818"/>
    <s v="7/36"/>
    <s v="3 AÑOS "/>
    <d v="2021-10-25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20025006"/>
    <s v="20601107971_PCR-MAC0032"/>
    <d v="2020-10-06T00:00:00"/>
    <d v="2020-11-05T00:00:00"/>
    <n v="20601107971"/>
    <x v="126"/>
    <s v="F001-00007128"/>
    <d v="2020-10-06T00:00:00"/>
    <d v="2020-11-05T00:00:00"/>
    <m/>
    <n v="-6"/>
    <n v="111.21"/>
    <m/>
    <s v="Vacio"/>
    <m/>
    <m/>
    <s v="Vacio"/>
    <n v="111.21"/>
    <n v="0"/>
    <x v="0"/>
    <s v="LAPTOP APPLE MACBOOK PRO/ CI5/GEN7/8 GB/512GB SSD/13.3''"/>
    <s v="001-12001"/>
    <d v="2020-02-06T00:00:00"/>
    <s v="PCR-MAC20025006"/>
    <s v="PCR-MAC0032"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33"/>
    <s v="20601107971_"/>
    <d v="2020-10-05T00:00:00"/>
    <d v="2020-11-04T00:00:00"/>
    <n v="20601107971"/>
    <x v="126"/>
    <s v="F001-00007128"/>
    <d v="2020-10-05T00:00:00"/>
    <d v="2020-11-04T00:00:00"/>
    <s v="LEASING"/>
    <n v="-5"/>
    <n v="191.95"/>
    <m/>
    <s v="Vacio"/>
    <m/>
    <m/>
    <s v="Vacio"/>
    <n v="191.95"/>
    <n v="0"/>
    <x v="0"/>
    <s v="LAPTOP CORE I7/16GB/256SDD/4GB VIDEO"/>
    <s v="001-8217"/>
    <d v="2018-11-05T00:00:00"/>
    <s v="PCR-MAC0033"/>
    <m/>
    <m/>
    <m/>
    <x v="0"/>
    <m/>
    <m/>
    <n v="44134"/>
    <m/>
    <m/>
    <s v="PCR-CON1818"/>
    <s v="06/036"/>
    <s v="3 AÑOS "/>
    <d v="2021-11-04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34"/>
    <s v="20601107971_"/>
    <d v="2020-10-08T00:00:00"/>
    <d v="2020-11-07T00:00:00"/>
    <n v="20601107971"/>
    <x v="126"/>
    <s v="F001-00007128"/>
    <d v="2020-10-08T00:00:00"/>
    <d v="2020-11-07T00:00:00"/>
    <s v="LEASING"/>
    <n v="-8"/>
    <n v="150.05000000000001"/>
    <m/>
    <s v="Vacio"/>
    <m/>
    <m/>
    <s v="Vacio"/>
    <n v="150.05000000000001"/>
    <n v="0"/>
    <x v="0"/>
    <s v="LAPTOP COREI5/8GB/256GBSSD  "/>
    <s v="001-8251"/>
    <d v="2018-11-08T00:00:00"/>
    <s v="PCR-MAC0034"/>
    <m/>
    <m/>
    <m/>
    <x v="0"/>
    <m/>
    <m/>
    <n v="44134"/>
    <m/>
    <m/>
    <s v="PCR-CON1818"/>
    <s v="06/036"/>
    <s v="3 AÑOS "/>
    <d v="2021-11-07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44"/>
    <s v="20601107971_"/>
    <d v="2020-10-11T00:00:00"/>
    <d v="2020-11-10T00:00:00"/>
    <n v="20601107971"/>
    <x v="126"/>
    <s v="F001-00007128"/>
    <d v="2020-10-11T00:00:00"/>
    <d v="2020-11-10T00:00:00"/>
    <s v="LEASING"/>
    <n v="-11"/>
    <n v="191.95"/>
    <m/>
    <s v="Vacio"/>
    <m/>
    <m/>
    <s v="Vacio"/>
    <n v="191.95"/>
    <n v="0"/>
    <x v="0"/>
    <s v="MACBOOK PRO CORE I7/16GB/256SDD/4GB VIDEO/6 NUCLEOS"/>
    <s v="001-9203"/>
    <d v="2019-03-08T00:00:00"/>
    <s v="PCR-MAC0044"/>
    <m/>
    <m/>
    <m/>
    <x v="0"/>
    <m/>
    <m/>
    <n v="44134"/>
    <m/>
    <m/>
    <s v="PCR-CON1818"/>
    <s v="03/036"/>
    <s v="3 AÑOS "/>
    <d v="2022-03-10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49"/>
    <s v="20601107971_"/>
    <d v="2020-10-18T00:00:00"/>
    <d v="2020-11-17T00:00:00"/>
    <n v="20601107971"/>
    <x v="126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49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0"/>
    <s v="20601107971_"/>
    <d v="2020-10-18T00:00:00"/>
    <d v="2020-11-17T00:00:00"/>
    <n v="20601107971"/>
    <x v="126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50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3"/>
    <s v="20601107971_PCR-MAC0013"/>
    <d v="2020-10-11T00:00:00"/>
    <d v="2020-11-10T00:00:00"/>
    <n v="20601107971"/>
    <x v="126"/>
    <s v="F001-00007128"/>
    <d v="2020-10-11T00:00:00"/>
    <d v="2020-11-10T00:00:00"/>
    <m/>
    <n v="-11"/>
    <n v="191.95"/>
    <m/>
    <s v="Vacio"/>
    <m/>
    <m/>
    <s v="Vacio"/>
    <n v="191.95"/>
    <n v="0"/>
    <x v="0"/>
    <s v="MACBOOK PRO CORE I7/16GB/256GB SSD/2GB VIDEO"/>
    <s v="001-9459"/>
    <d v="2019-04-11T00:00:00"/>
    <s v="PCR-MAC0053"/>
    <s v="PCR-MAC0013"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4"/>
    <s v="20601107971_"/>
    <d v="2020-10-13T00:00:00"/>
    <d v="2020-11-12T00:00:00"/>
    <n v="20601107971"/>
    <x v="126"/>
    <s v="F001-00007128"/>
    <d v="2020-10-13T00:00:00"/>
    <d v="2020-11-12T00:00:00"/>
    <m/>
    <n v="-13"/>
    <n v="191.95"/>
    <m/>
    <s v="Vacio"/>
    <m/>
    <m/>
    <s v="Vacio"/>
    <n v="191.95"/>
    <n v="0"/>
    <x v="0"/>
    <s v="MACBOOK PRO CORE I7/16GB/256GB SSD/2GB VIDEO"/>
    <s v="001-9665"/>
    <d v="2019-05-10T00:00:00"/>
    <s v="PCR-MAC0054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5"/>
    <s v="20601107971_"/>
    <d v="2020-10-17T00:00:00"/>
    <d v="2020-11-16T00:00:00"/>
    <n v="20601107971"/>
    <x v="126"/>
    <s v="F001-00007128"/>
    <d v="2020-10-17T00:00:00"/>
    <d v="2020-11-16T00:00:00"/>
    <m/>
    <n v="-17"/>
    <n v="111.21"/>
    <m/>
    <s v="Vacio"/>
    <m/>
    <m/>
    <s v="Vacio"/>
    <n v="111.21"/>
    <n v="0"/>
    <x v="0"/>
    <s v="MACBOOK PRO RETINA CORE I5/8GB/128 SDD/13.3&quot;"/>
    <s v="001-9718"/>
    <d v="2019-05-17T00:00:00"/>
    <s v="PCR-MAC0055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6"/>
    <s v="20601107971_"/>
    <d v="2020-10-23T00:00:00"/>
    <d v="2020-11-22T00:00:00"/>
    <n v="20601107971"/>
    <x v="126"/>
    <s v="F001-00007128"/>
    <d v="2020-10-23T00:00:00"/>
    <d v="2020-11-22T00:00:00"/>
    <m/>
    <n v="-23"/>
    <n v="191.95"/>
    <m/>
    <s v="Vacio"/>
    <m/>
    <m/>
    <s v="Vacio"/>
    <n v="191.95"/>
    <n v="0"/>
    <x v="0"/>
    <s v="MACBOOK PRO RETINA CORE I7/16GB/256 SDD/15.4&quot;"/>
    <s v="001-9781"/>
    <d v="2019-05-23T00:00:00"/>
    <s v="PCR-MAC0056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7"/>
    <s v="20601107971_"/>
    <d v="2020-10-05T00:00:00"/>
    <d v="2020-11-04T00:00:00"/>
    <n v="20601107971"/>
    <x v="126"/>
    <s v="F001-00007128"/>
    <d v="2020-10-05T00:00:00"/>
    <d v="2020-11-04T00:00:00"/>
    <m/>
    <n v="-5"/>
    <n v="158"/>
    <m/>
    <s v="Vacio"/>
    <m/>
    <m/>
    <s v="Vacio"/>
    <n v="158"/>
    <n v="0"/>
    <x v="0"/>
    <s v="MACBOOK PRO  CORE I5/8GB/256 SDD/13.3&quot;"/>
    <s v="001-10125"/>
    <d v="2019-07-08T00:00:00"/>
    <s v="PCR-MAC0057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8"/>
    <s v="20601107971_"/>
    <d v="2020-10-10T00:00:00"/>
    <d v="2020-11-09T00:00:00"/>
    <n v="20601107971"/>
    <x v="126"/>
    <s v="F001-00007128"/>
    <d v="2020-10-10T00:00:00"/>
    <d v="2020-11-09T00:00:00"/>
    <m/>
    <n v="-10"/>
    <n v="203.8"/>
    <m/>
    <s v="Vacio"/>
    <m/>
    <m/>
    <s v="Vacio"/>
    <n v="203.8"/>
    <n v="0"/>
    <x v="0"/>
    <s v="MACBOOK PRO RETINA CORE I7/16GB/256 SDD/15.4&quot;"/>
    <s v="001-10188"/>
    <d v="2019-07-10T00:00:00"/>
    <s v="PCR-MAC0058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19105001"/>
    <s v="20601107971_"/>
    <d v="2020-10-07T00:00:00"/>
    <d v="2020-11-06T00:00:00"/>
    <n v="20601107971"/>
    <x v="126"/>
    <s v="F001-00007128"/>
    <d v="2020-10-07T00:00:00"/>
    <d v="2020-11-06T00:00:00"/>
    <m/>
    <n v="-7"/>
    <n v="97.63"/>
    <m/>
    <s v="Vacio"/>
    <m/>
    <m/>
    <s v="Vacio"/>
    <n v="97.63"/>
    <n v="0"/>
    <x v="0"/>
    <s v="MACBOOK PRO  CORE I5/8GB/256 SDD/13.3&quot;"/>
    <s v="001-10924"/>
    <d v="2019-10-07T00:00:00"/>
    <s v="PCR-MAC19105001"/>
    <m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32"/>
    <s v="20601107971_PCR-MAC19105002"/>
    <d v="2020-10-07T00:00:00"/>
    <d v="2020-11-06T00:00:00"/>
    <n v="20601107971"/>
    <x v="126"/>
    <s v="F001-00007128"/>
    <d v="2020-10-07T00:00:00"/>
    <d v="2020-11-06T00:00:00"/>
    <m/>
    <n v="6"/>
    <n v="138.63"/>
    <m/>
    <s v="Vacio"/>
    <m/>
    <n v="0"/>
    <s v="Vacio"/>
    <n v="138.63"/>
    <n v="138.63"/>
    <x v="1"/>
    <s v="Macbook Pro Retina Core i5 7ma Gen./8GB RAM/512GB SSD/Pantalla 13.3”"/>
    <s v="001-10924,14309"/>
    <d v="2020-10-12T00:00:00"/>
    <s v="PCR-MAC0032"/>
    <s v="PCR-MAC19105002"/>
    <m/>
    <m/>
    <x v="0"/>
    <m/>
    <m/>
    <n v="44116"/>
    <m/>
    <m/>
    <m/>
    <m/>
    <m/>
    <m/>
    <n v="1"/>
    <s v="SI"/>
    <m/>
    <s v="Sin licencias"/>
    <m/>
    <s v="Mac os Mojave "/>
    <m/>
    <m/>
    <x v="2"/>
    <x v="0"/>
    <s v="Cliente"/>
    <s v="Igual"/>
    <s v="PCR-MAC19105002 presenta problemas en el SO"/>
    <m/>
    <n v="0"/>
    <s v="No se encuentra el producto"/>
    <s v="Todo ok"/>
  </r>
  <r>
    <s v="20601107971_PCR-MAC20015001"/>
    <s v="20601107971_"/>
    <d v="2020-10-08T00:00:00"/>
    <d v="2020-11-07T00:00:00"/>
    <n v="20601107971"/>
    <x v="126"/>
    <s v="F001-00007128"/>
    <d v="2020-10-08T00:00:00"/>
    <d v="2020-11-07T00:00:00"/>
    <m/>
    <n v="-8"/>
    <n v="111.21"/>
    <m/>
    <s v="Vacio"/>
    <m/>
    <m/>
    <s v="Vacio"/>
    <n v="111.21"/>
    <n v="0"/>
    <x v="0"/>
    <s v="LAPTOP MACBOOK CORE I5/8GEN/16 GB/128 GB SSD"/>
    <s v="001-11744"/>
    <d v="2020-01-08T00:00:00"/>
    <s v="PCR-MAC20015001"/>
    <m/>
    <m/>
    <m/>
    <x v="0"/>
    <m/>
    <m/>
    <n v="44134"/>
    <m/>
    <m/>
    <m/>
    <m/>
    <m/>
    <m/>
    <n v="1"/>
    <s v="SI"/>
    <m/>
    <s v="Sin licencias"/>
    <m/>
    <s v="MOJAVE"/>
    <m/>
    <m/>
    <x v="2"/>
    <x v="0"/>
    <s v="Cliente"/>
    <s v="Igual"/>
    <m/>
    <m/>
    <n v="0"/>
    <s v="No se encuentra el producto"/>
    <s v="Todo ok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9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1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3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4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0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6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602985971_PCR-LAP1371"/>
    <s v="20602985971_MOR-LAP0020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Lenovo V330-15IKB Core i7 8va Gen./8GB RAM/1TB HDD/Pantalla 15.6”/2GB Video "/>
    <s v="001-10502"/>
    <d v="2019-08-21T00:00:00"/>
    <s v="PCR-LAP1371"/>
    <s v="MOR-LAP002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Esta factura tiene errores en la fecha. La fecha inicial de Sisgeco es menor o igual que la fecha fin de la factura del CV"/>
    <s v="Todo ok"/>
  </r>
  <r>
    <s v="20602985971_MOR-LAP0017"/>
    <s v="20602985971_"/>
    <d v="2020-11-02T00:00:00"/>
    <d v="2020-12-01T00:00:00"/>
    <n v="20602985971"/>
    <x v="128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17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n v="0"/>
    <m/>
    <s v="Todo ok"/>
  </r>
  <r>
    <s v="20602985971_MOR-LAP0018"/>
    <s v="20602985971_PCR-LAP19091030"/>
    <d v="2020-11-01T00:00:00"/>
    <d v="2020-12-01T00:00:00"/>
    <n v="20602985971"/>
    <x v="128"/>
    <s v="F001-00007047"/>
    <d v="2020-11-01T00:00:00"/>
    <d v="2020-12-01T00:00:00"/>
    <m/>
    <n v="-32"/>
    <n v="100.5"/>
    <m/>
    <s v="Vacio"/>
    <m/>
    <m/>
    <s v="Vacio"/>
    <n v="100.5"/>
    <n v="0"/>
    <x v="0"/>
    <s v="LAPTOP CORE I7/8GB/1TB/2GB VIDEO SIN LICENCIAS"/>
    <s v="001-10853"/>
    <d v="2019-09-30T00:00:00"/>
    <s v="MOR-LAP0018"/>
    <s v="PCR-LAP1909103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19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1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0"/>
    <s v="20602985971_"/>
    <d v="2020-11-02T00:00:00"/>
    <d v="2020-12-01T00:00:00"/>
    <n v="20602985971"/>
    <x v="128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20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n v="0"/>
    <m/>
    <s v="Todo ok"/>
  </r>
  <r>
    <s v="20602985971_MOR-LAP0021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2"/>
    <s v="20602985971_MOR-LAP0018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2"/>
    <s v="MOR-LAP001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3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5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6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22"/>
    <s v="20602985971_PCR-LAP1360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MOR-LAP19101022"/>
    <s v="PCR-LAP1360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31"/>
    <s v="20602985971_"/>
    <d v="2020-10-17T00:00:00"/>
    <d v="2020-11-16T00:00:00"/>
    <n v="20602985971"/>
    <x v="128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32"/>
    <s v="20602985971_"/>
    <d v="2020-10-17T00:00:00"/>
    <d v="2020-11-16T00:00:00"/>
    <n v="20602985971"/>
    <x v="128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50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51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52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CPU0268"/>
    <s v="20602985971_"/>
    <d v="2020-10-07T00:00:00"/>
    <d v="2020-11-06T00:00:00"/>
    <n v="20602985971"/>
    <x v="128"/>
    <s v="F001-00007047"/>
    <d v="2020-10-07T00:00:00"/>
    <d v="2020-11-06T00:00:00"/>
    <m/>
    <n v="-7"/>
    <n v="110"/>
    <m/>
    <s v="Vacio"/>
    <m/>
    <m/>
    <s v="Vacio"/>
    <n v="110"/>
    <n v="0"/>
    <x v="0"/>
    <s v="CPU CORE I7/32GB/1TB HDD/2GB VIDEO + 1MONITOR SAMSUMG 22'' SSD 500GB /VIDEO 2GB "/>
    <s v="001-11225"/>
    <d v="2019-11-07T00:00:00"/>
    <s v="PCR-CPU0268"/>
    <m/>
    <s v="PCR-MTR0341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602985971_PCR-CPU0339"/>
    <s v="20602985971_PCR-CPU0272"/>
    <d v="2020-10-13T00:00:00"/>
    <d v="2020-11-12T00:00:00"/>
    <n v="20602985971"/>
    <x v="128"/>
    <s v="F001-00007133"/>
    <d v="2020-10-13T00:00:00"/>
    <d v="2020-11-12T00:00:00"/>
    <m/>
    <n v="-13"/>
    <n v="190"/>
    <m/>
    <s v="Vacio"/>
    <m/>
    <m/>
    <s v="Vacio"/>
    <n v="190"/>
    <n v="0"/>
    <x v="0"/>
    <s v="CPU Compatible MSI Core i7 7ma Gen./32GB RAM/1TB HDD/4GB Video GTX 1050"/>
    <s v="001-14308"/>
    <d v="2020-10-12T00:00:00"/>
    <s v="PCR-CPU0339"/>
    <s v="PCR-CPU0272"/>
    <s v="PCR-MTR0392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602985971_PCR-LAP0351"/>
    <s v="20602985971_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35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370"/>
    <s v="20602985971_MOR-LAP19101033"/>
    <d v="2020-10-17T00:00:00"/>
    <d v="2020-11-16T00:00:00"/>
    <n v="20602985971"/>
    <x v="128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PCR-LAP0370"/>
    <s v="MOR-LAP19101033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482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482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486"/>
    <s v="20602985971_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0486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0539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39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271"/>
    <s v="20602985971_PCR-LAP0543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/8GB Ram/1TB HDD/ 2GB Video/15.6&quot;"/>
    <s v="001-14399"/>
    <d v="2020-10-30T00:00:00"/>
    <s v="PCR-LAP1271"/>
    <s v="PCR-LAP0543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46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4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51"/>
    <s v="20602985971_PCR-LAP0559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1"/>
    <s v="PCR-LAP055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54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4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66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67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7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0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0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1"/>
    <s v="20602985971_PCR-LAP0649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1"/>
    <s v="PCR-LAP064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5"/>
    <s v="20602985971_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57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8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8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10"/>
    <s v="20602985971_"/>
    <d v="2020-10-07T00:00:00"/>
    <d v="2020-11-06T00:00:00"/>
    <n v="20602985971"/>
    <x v="128"/>
    <s v="F001-00007047"/>
    <d v="2020-10-07T00:00:00"/>
    <d v="2020-11-06T00:00:00"/>
    <m/>
    <n v="-7"/>
    <n v="40"/>
    <m/>
    <s v="Vacio"/>
    <m/>
    <m/>
    <s v="Vacio"/>
    <n v="40"/>
    <n v="0"/>
    <x v="0"/>
    <s v="LAPTOP CORE I3/8GB/1 TB HDD/ SIN LICENCIAS"/>
    <s v="001-010390"/>
    <d v="2019-08-07T00:00:00"/>
    <s v="PCR-LAP071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42"/>
    <s v="20602985971_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CORE I3/8GB/1TB/ VIDEO SIN LICENCIAS"/>
    <s v="001-10579"/>
    <d v="2019-09-03T00:00:00"/>
    <s v="PCR-LAP074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45"/>
    <s v="20602985971_"/>
    <d v="2020-10-16T00:00:00"/>
    <d v="2020-11-15T00:00:00"/>
    <n v="20602985971"/>
    <x v="128"/>
    <s v="F001-00007047"/>
    <d v="2020-10-16T00:00:00"/>
    <d v="2020-11-15T00:00:00"/>
    <m/>
    <n v="-16"/>
    <n v="60"/>
    <m/>
    <s v="Vacio"/>
    <m/>
    <m/>
    <s v="Vacio"/>
    <n v="60"/>
    <n v="0"/>
    <x v="0"/>
    <s v="LAPTOP LENOVO V310-14ISK/ CI3/GEN6/4 GB/500 GB /14''/LAPTOP APPLE MACBOOK PRO/ CI7/GEN7/16 GB/256 GB SSD/15.4''"/>
    <s v="001-10726 / 11403"/>
    <d v="2019-09-16T00:00:00"/>
    <s v="PCR-LAP07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47"/>
    <s v="20602985971_"/>
    <d v="2020-10-18T00:00:00"/>
    <d v="2020-11-17T00:00:00"/>
    <n v="20602985971"/>
    <x v="128"/>
    <s v="F001-00007047"/>
    <d v="2020-10-18T00:00:00"/>
    <d v="2020-11-17T00:00:00"/>
    <m/>
    <n v="-18"/>
    <n v="60"/>
    <m/>
    <s v="Vacio"/>
    <m/>
    <m/>
    <s v="Vacio"/>
    <n v="60"/>
    <n v="0"/>
    <x v="0"/>
    <s v="LAPTOP CORE I3/4 GB/500 GB HDD SIN LICENCIAS"/>
    <s v="001-10754"/>
    <d v="2019-09-18T00:00:00"/>
    <s v="PCR-LAP07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84"/>
    <s v="20602985971_PCR-LAP0535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784"/>
    <s v="PCR-LAP053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823"/>
    <s v="20602985971_"/>
    <d v="2020-09-29T00:00:00"/>
    <d v="2020-10-29T00:00:00"/>
    <n v="20602985971"/>
    <x v="128"/>
    <s v="F001-00007047"/>
    <d v="2020-09-29T00:00:00"/>
    <d v="2020-10-29T00:00:00"/>
    <m/>
    <n v="1"/>
    <n v="95"/>
    <m/>
    <s v="Vacio"/>
    <m/>
    <m/>
    <s v="Vacio"/>
    <n v="95"/>
    <n v="95"/>
    <x v="1"/>
    <s v="Laptop Lenovo V330-15IKB Ci7 8va Gen./8GB RAM/1TB HDD/2GB Video/15.6''"/>
    <s v="001-13402"/>
    <d v="2020-08-28T00:00:00"/>
    <s v="PCR-LAP082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0832"/>
    <s v="20602985971_"/>
    <d v="2020-10-20T00:00:00"/>
    <d v="2020-11-19T00:00:00"/>
    <n v="20602985971"/>
    <x v="128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083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097"/>
    <s v="20602985971_PCR-LAP19101088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 Gen/12GB/1TB HDD/2GB Video/15.6&quot; "/>
    <m/>
    <d v="2019-06-18T00:00:00"/>
    <s v="PCR-LAP1097"/>
    <s v="PCR-LAP19101088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185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5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186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6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215"/>
    <s v="20602985971_"/>
    <d v="2020-10-24T00:00:00"/>
    <d v="2020-11-23T00:00:00"/>
    <n v="20602985971"/>
    <x v="128"/>
    <s v="F001-00007047"/>
    <d v="2020-10-24T00:00:00"/>
    <d v="2020-11-23T00:00:00"/>
    <m/>
    <n v="-24"/>
    <n v="70"/>
    <m/>
    <s v="Vacio"/>
    <m/>
    <m/>
    <s v="Vacio"/>
    <n v="70"/>
    <n v="0"/>
    <x v="0"/>
    <s v="Laptop HP ProBook 450 G5 Ci7 8va Gen/8GB/2GB VIDEO/1TB HDD/15.6&quot;"/>
    <s v="001-13905"/>
    <d v="2020-09-23T00:00:00"/>
    <s v="PCR-LAP121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602985971_PCR-LAP1232"/>
    <s v="20602985971_"/>
    <d v="2020-11-02T00:00:00"/>
    <d v="2020-12-01T00:00:00"/>
    <n v="20602985971"/>
    <x v="128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PCR-LAP1232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n v="0"/>
    <m/>
    <s v="Todo ok"/>
  </r>
  <r>
    <s v="20602985971_PCR-LAP1294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294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25"/>
    <s v="20602985971_"/>
    <d v="2020-09-28T00:00:00"/>
    <d v="2020-10-28T00:00:00"/>
    <n v="20602985971"/>
    <x v="128"/>
    <s v="F001-00007047"/>
    <d v="2020-09-28T00:00:00"/>
    <d v="2020-10-28T00:00:00"/>
    <m/>
    <n v="2"/>
    <n v="95"/>
    <m/>
    <s v="Vacio"/>
    <m/>
    <m/>
    <s v="Vacio"/>
    <n v="95"/>
    <n v="95"/>
    <x v="1"/>
    <s v="LAPTOP CORE I7/32GB/256GB SSD/LICENCIADO "/>
    <s v="001-9800"/>
    <d v="2019-05-27T00:00:00"/>
    <s v="PCR-LAP1325"/>
    <m/>
    <m/>
    <m/>
    <x v="0"/>
    <m/>
    <m/>
    <n v="44134"/>
    <m/>
    <m/>
    <m/>
    <m/>
    <s v="X MES "/>
    <m/>
    <n v="1"/>
    <s v="SI"/>
    <m/>
    <s v="Windows 10 Pro"/>
    <m/>
    <m/>
    <m/>
    <m/>
    <x v="2"/>
    <x v="0"/>
    <s v="Cliente"/>
    <s v="Igual"/>
    <m/>
    <m/>
    <n v="0"/>
    <s v="No se encuentra el producto"/>
    <s v="Pendiente Recoger"/>
  </r>
  <r>
    <s v="20602985971_PCR-LAP1326"/>
    <s v="20602985971_"/>
    <d v="2020-10-10T00:00:00"/>
    <d v="2020-11-09T00:00:00"/>
    <n v="20602985971"/>
    <x v="128"/>
    <s v="F001-00007047"/>
    <d v="2020-10-10T00:00:00"/>
    <d v="2020-11-09T00:00:00"/>
    <m/>
    <n v="-10"/>
    <n v="170"/>
    <m/>
    <s v="Vacio"/>
    <m/>
    <m/>
    <s v="Vacio"/>
    <n v="170"/>
    <n v="0"/>
    <x v="0"/>
    <s v="Laptop Lenovo Legion Y530-15ICH Ci7-8750H 8va Gen/ 1TB HDD/ 32GB DDR4/ 4GB Video Nvidia GTX 1050 Ti/ Pantalla 15.6&quot;"/>
    <s v="001-13659"/>
    <d v="2020-09-09T00:00:00"/>
    <s v="PCR-LAP132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602985971_PCR-LAP1327"/>
    <s v="20602985971_PCR-LAP1331"/>
    <d v="2020-10-22T00:00:00"/>
    <d v="2020-11-21T00:00:00"/>
    <n v="20602985971"/>
    <x v="128"/>
    <s v="F001-00007047"/>
    <d v="2020-10-22T00:00:00"/>
    <d v="2020-11-21T00:00:00"/>
    <m/>
    <n v="-22"/>
    <n v="140"/>
    <m/>
    <s v="Vacio"/>
    <m/>
    <m/>
    <s v="Vacio"/>
    <n v="140"/>
    <n v="0"/>
    <x v="0"/>
    <s v="LAPTOP LENOVO CI7 8GB 15.6' 1TB HDD "/>
    <s v="0001-11362"/>
    <d v="2019-11-22T00:00:00"/>
    <s v="PCR-LAP1327"/>
    <s v="PCR-LAP1331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28"/>
    <s v="20602985971_"/>
    <d v="2020-10-04T00:00:00"/>
    <d v="2020-11-03T00:00:00"/>
    <n v="20602985971"/>
    <x v="128"/>
    <s v="F001-00007047"/>
    <d v="2020-10-04T00:00:00"/>
    <d v="2020-11-03T00:00:00"/>
    <m/>
    <n v="-4"/>
    <n v="120"/>
    <m/>
    <s v="Vacio"/>
    <m/>
    <m/>
    <s v="Vacio"/>
    <n v="120"/>
    <n v="0"/>
    <x v="0"/>
    <s v="LAPTOP CORE I7/32GB/1TB HDD/4GB VIDEO /SSD256 GB M.2 LICENCIADO"/>
    <s v="001-10124"/>
    <d v="2019-07-05T00:00:00"/>
    <s v="PCR-LAP1328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n v="0"/>
    <s v="No se encuentra el producto"/>
    <s v="Todo ok"/>
  </r>
  <r>
    <s v="20602985971_PCR-LAP1332"/>
    <s v="20602985971_"/>
    <d v="2020-11-01T00:00:00"/>
    <d v="2020-12-01T00:00:00"/>
    <n v="20602985971"/>
    <x v="128"/>
    <s v="F001-00007047"/>
    <d v="2020-11-01T00:00:00"/>
    <d v="2020-12-01T00:00:00"/>
    <m/>
    <n v="-32"/>
    <n v="95"/>
    <m/>
    <s v="Vacio"/>
    <m/>
    <m/>
    <s v="Vacio"/>
    <n v="95"/>
    <n v="0"/>
    <x v="0"/>
    <s v="LAPTOP CORE I7 LEGION 32 GB /256 GB SSD/ 4GB VIDEO SIN LICENCIAS"/>
    <s v="001-10799,14359"/>
    <d v="2019-09-30T00:00:00"/>
    <s v="PCR-LAP13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59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35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61"/>
    <s v="20602985971_PCR-LAP0484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1361"/>
    <s v="PCR-LAP0484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72"/>
    <s v="20602985971_PCR-LAP19111074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372"/>
    <s v="PCR-LAP19111074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73"/>
    <s v="20602985971_"/>
    <d v="2020-10-10T00:00:00"/>
    <d v="2020-11-09T00:00:00"/>
    <n v="20602985971"/>
    <x v="128"/>
    <s v="F001-00007047"/>
    <d v="2020-10-10T00:00:00"/>
    <d v="2020-11-09T00:00:00"/>
    <m/>
    <n v="-10"/>
    <n v="120"/>
    <m/>
    <s v="Vacio"/>
    <m/>
    <m/>
    <s v="Vacio"/>
    <n v="120"/>
    <n v="0"/>
    <x v="0"/>
    <s v="Lenovo V330-15IKB Ci7 8va Gen/20GB/256GB SSD/2GB Video/15.6&quot;"/>
    <s v="001-13369"/>
    <d v="2020-08-07T00:00:00"/>
    <s v="PCR-LAP137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56"/>
    <s v="20602985971_PCR-LAP1471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6"/>
    <s v="PCR-LAP14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457"/>
    <s v="20602985971_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467"/>
    <s v="20602985971_"/>
    <d v="2020-10-22T00:00:00"/>
    <d v="2020-11-21T00:00:00"/>
    <n v="20602985971"/>
    <x v="128"/>
    <s v="F001-00007047"/>
    <d v="2020-10-22T00:00:00"/>
    <d v="2020-11-21T00:00:00"/>
    <m/>
    <n v="-22"/>
    <n v="110.5"/>
    <m/>
    <s v="Vacio"/>
    <m/>
    <m/>
    <s v="Vacio"/>
    <n v="110.5"/>
    <n v="0"/>
    <x v="0"/>
    <s v="LAPTOP CORE I7/8GB/1 TB HDD/2GB VIDEO SIN LICENCIAS"/>
    <s v="001-10279"/>
    <d v="2019-07-22T00:00:00"/>
    <s v="PCR-LAP1467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0"/>
    <s v="20602985971_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0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1"/>
    <s v="20602985971_PCR-LAP1452"/>
    <d v="2020-10-22T00:00:00"/>
    <d v="2020-11-21T00:00:00"/>
    <n v="20602985971"/>
    <x v="128"/>
    <s v="F001-00007047"/>
    <d v="2020-10-22T00:00:00"/>
    <d v="2020-11-21T00:00:00"/>
    <m/>
    <n v="-22"/>
    <n v="70"/>
    <m/>
    <s v="Vacio"/>
    <m/>
    <m/>
    <s v="Vacio"/>
    <n v="70"/>
    <n v="0"/>
    <x v="0"/>
    <s v="LAPTOP CORE I7/8GB/1 TB HDD/2GB VIDEO SIN LICENCIAS"/>
    <s v="001-10279"/>
    <d v="2019-07-22T00:00:00"/>
    <s v="PCR-LAP1471"/>
    <s v="PCR-LAP1452"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2"/>
    <s v="20602985971_PCR-LAP1371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Lenovo Thinkpad E580 Core i7 8va Gen./8GB RAM/1TB HDD/Pantalla 15.6”/2GB Video"/>
    <s v="001-9733,14425"/>
    <d v="2020-10-15T00:00:00"/>
    <s v="PCR-LAP1472"/>
    <s v="PCR-LAP13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s v="PCR-LAP1472 se cambia provisionalmente"/>
    <m/>
    <n v="0"/>
    <s v="No se encuentra el producto"/>
    <s v="Todo ok"/>
  </r>
  <r>
    <s v="20602985971_PCR-LAP1475"/>
    <s v="20602985971_PCR-LAP19101002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5"/>
    <s v="PCR-LAP19101002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476"/>
    <s v="20602985971_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6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7"/>
    <s v="20602985971_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514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4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15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5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16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6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17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7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45"/>
    <s v="20602985971_PCR-LAP1521"/>
    <d v="2020-09-17T00:00:00"/>
    <d v="2020-10-16T00:00:00"/>
    <n v="20602985971"/>
    <x v="128"/>
    <s v="F001-00006674"/>
    <d v="2020-09-17T00:00:00"/>
    <d v="2020-10-16T00:00:00"/>
    <m/>
    <n v="14"/>
    <n v="100.5"/>
    <m/>
    <s v="Vacio"/>
    <m/>
    <m/>
    <s v="Vacio"/>
    <n v="100.5"/>
    <n v="100.5"/>
    <x v="4"/>
    <s v="LAPTOP LENOVO V330 15IKB CI7 8GB 1TB HHD 2 GB VIDEO"/>
    <s v="10744/10726/10716"/>
    <d v="2019-09-17T00:00:00"/>
    <s v="PCR-LAP1545"/>
    <s v="PCR-LAP1521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22"/>
    <s v="20602985971_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23"/>
    <s v="20602985971_PCR-LAP19091018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30-15IKB Ci7 8va Gen/12GB/1TB HDD/15.6&quot;/2GB Video"/>
    <s v="001-11676"/>
    <d v="2019-12-16T00:00:00"/>
    <s v="PCR-LAP1523"/>
    <s v="PCR-LAP19091018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1525"/>
    <s v="20602985971_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26"/>
    <s v="20602985971_PCR-LAP1543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26"/>
    <s v="PCR-LAP154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30"/>
    <s v="20602985971_PCR-LAP1527"/>
    <d v="2020-08-20T00:00:00"/>
    <d v="2020-11-19T00:00:00"/>
    <n v="20602985971"/>
    <x v="128"/>
    <s v="F001-00007284"/>
    <d v="2020-08-20T00:00:00"/>
    <d v="2020-11-19T00:00:00"/>
    <m/>
    <n v="-20"/>
    <n v="60"/>
    <n v="540"/>
    <s v="Diferente"/>
    <m/>
    <m/>
    <s v="Vacio"/>
    <n v="60"/>
    <n v="0"/>
    <x v="0"/>
    <s v="Lenovo Legion Y530-15ICH Ci7 8va Gen/32GB/256GB SSD/Pantalla 15.6&quot;/4GB Video Nvidia GTX 1050 Ti"/>
    <m/>
    <d v="2020-08-20T00:00:00"/>
    <s v="PCR-LAP1330"/>
    <s v="PCR-LAP1527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28"/>
    <s v="20602985971_PCR-LAP1466"/>
    <d v="2020-10-08T00:00:00"/>
    <d v="2020-11-07T00:00:00"/>
    <n v="20602985971"/>
    <x v="128"/>
    <s v="F001-00007047"/>
    <d v="2020-10-08T00:00:00"/>
    <d v="2020-11-07T00:00:00"/>
    <m/>
    <n v="-8"/>
    <n v="85"/>
    <m/>
    <s v="Vacio"/>
    <m/>
    <m/>
    <s v="Vacio"/>
    <n v="85"/>
    <n v="0"/>
    <x v="0"/>
    <s v="LAPTOP CORE I7/8GB/1 TB HDD/2GB VIDEO SIN LICENCIAS"/>
    <s v="001-10138"/>
    <d v="2019-07-08T00:00:00"/>
    <s v="PCR-LAP1528"/>
    <s v="PCR-LAP1466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30"/>
    <s v="20602985971_"/>
    <d v="2020-10-20T00:00:00"/>
    <d v="2020-11-19T00:00:00"/>
    <n v="20602985971"/>
    <x v="128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153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36"/>
    <s v="20602985971_PCR-LAP19091002"/>
    <d v="2020-10-18T00:00:00"/>
    <d v="2020-11-17T00:00:00"/>
    <n v="20602985971"/>
    <x v="128"/>
    <s v="F001-00007047"/>
    <d v="2020-10-18T00:00:00"/>
    <d v="2020-11-17T00:00:00"/>
    <m/>
    <n v="-18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536"/>
    <s v="PCR-LAP19091002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1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4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4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6"/>
    <s v="20602985971_"/>
    <d v="2020-10-14T00:00:00"/>
    <d v="2020-11-13T00:00:00"/>
    <n v="20602985971"/>
    <x v="128"/>
    <s v="F001-00007047"/>
    <d v="2020-10-14T00:00:00"/>
    <d v="2020-11-13T00:00:00"/>
    <m/>
    <n v="-14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7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8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9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50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5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01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Lenovo Thinkpad L480 Ci7 Gen8 / 8GB DDR4 / 512GB /14'"/>
    <s v="001-10693"/>
    <d v="2019-09-13T00:00:00"/>
    <s v="PCR-LAP190910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3"/>
    <s v="20602985971_PCR-LAP19091003"/>
    <d v="2020-10-17T00:00:00"/>
    <d v="2020-11-16T00:00:00"/>
    <n v="20602985971"/>
    <x v="128"/>
    <s v="F001-00007047"/>
    <d v="2020-10-17T00:00:00"/>
    <d v="2020-11-16T00:00:00"/>
    <m/>
    <n v="-17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9091023"/>
    <s v="PCR-LAP1909100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5"/>
    <s v="20602985971_PCR-LAP1545"/>
    <d v="2020-10-14T00:00:00"/>
    <d v="2020-11-13T00:00:00"/>
    <n v="20602985971"/>
    <x v="128"/>
    <s v="F001-00007047"/>
    <d v="2020-10-14T00:00:00"/>
    <d v="2020-11-13T00:00:00"/>
    <m/>
    <n v="-14"/>
    <n v="100.5"/>
    <m/>
    <s v="Vacio"/>
    <m/>
    <m/>
    <s v="Vacio"/>
    <n v="100.5"/>
    <n v="0"/>
    <x v="0"/>
    <s v="Laptop Dell 5584 Ci7 8va/8GB/1TB HDD/2GB Video/Pantalla 15.6&quot;"/>
    <s v="001-10445,001-10444"/>
    <d v="2019-08-13T00:00:00"/>
    <s v="PCR-LAP19091025"/>
    <s v="PCR-LAP154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8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9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0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9091030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1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3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2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3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3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43"/>
    <s v="20602985971_PCR-LAP1513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9091043"/>
    <s v="PCR-LAP1513"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9101041"/>
    <s v="20602985971_"/>
    <d v="2020-10-04T00:00:00"/>
    <d v="2020-11-03T00:00:00"/>
    <n v="20602985971"/>
    <x v="128"/>
    <s v="F001-00007047"/>
    <d v="2020-10-04T00:00:00"/>
    <d v="2020-11-03T00:00:00"/>
    <m/>
    <n v="-4"/>
    <n v="120"/>
    <m/>
    <s v="Vacio"/>
    <m/>
    <m/>
    <s v="Vacio"/>
    <n v="120"/>
    <n v="0"/>
    <x v="0"/>
    <s v="LAPTOP CORE I7/20GB/2GB VIDEO/15.6''/240 SSD"/>
    <s v="001-11177"/>
    <d v="2019-11-04T00:00:00"/>
    <s v="PCR-LAP19101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19105040"/>
    <s v="20602985971_PCR-LAP19091025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19105040"/>
    <s v="PCR-LAP19091025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19111074"/>
    <s v="20602985971_PCR-LAP1527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Lenovo S145-15IWL Ci7 8va Gen / 8GB DDR4 / 512GB SSD / 2GB Video"/>
    <s v="001-10376"/>
    <d v="2019-08-06T00:00:00"/>
    <s v="PCR-LAP19111074"/>
    <s v="PCR-LAP152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111075"/>
    <s v="20602985971_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911107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111076"/>
    <s v="20602985971_PCR-LAP0714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10-14ISK/ CI3/GEN6/4 GB/500 GB /14''/LAPTOP APPLE MACBOOK PRO/ CI7/GEN7/16 GB/256 GB SSD/15.4''"/>
    <s v="001-10726 / 11403"/>
    <d v="2019-09-16T00:00:00"/>
    <s v="PCR-LAP19111076"/>
    <s v="PCR-LAP07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20091025"/>
    <s v="20602985971_"/>
    <d v="2020-10-17T00:00:00"/>
    <d v="2020-11-16T00:00:00"/>
    <n v="20602985971"/>
    <x v="128"/>
    <s v="F001-00007285"/>
    <d v="2020-10-17T00:00:00"/>
    <d v="2020-11-16T00:00:00"/>
    <m/>
    <n v="-17"/>
    <n v="95"/>
    <m/>
    <s v="Vacio"/>
    <m/>
    <m/>
    <s v="Vacio"/>
    <n v="95"/>
    <n v="0"/>
    <x v="0"/>
    <s v="Laptop Lenovo ThinkPad L15 Core i7 10ma Gen./8GB RAM/1TB HDD/15.6”/2GB Video"/>
    <s v="001-14381"/>
    <d v="2020-10-16T00:00:00"/>
    <s v="PCR-LAP2009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MAC0010"/>
    <s v="20602985971_"/>
    <d v="2020-10-18T00:00:00"/>
    <d v="2020-11-17T00:00:00"/>
    <n v="20602985971"/>
    <x v="128"/>
    <s v="F001-00007047"/>
    <d v="2020-10-18T00:00:00"/>
    <d v="2020-11-17T00:00:00"/>
    <m/>
    <n v="-18"/>
    <n v="520"/>
    <m/>
    <s v="Vacio"/>
    <m/>
    <m/>
    <s v="Vacio"/>
    <n v="520"/>
    <n v="0"/>
    <x v="0"/>
    <s v="MACBOOK PRO CORE I7/16 GB/ 256 SSD/15.4"/>
    <s v="0001-012744"/>
    <d v="2020-05-18T00:00:00"/>
    <s v="PCR-MAC0010"/>
    <m/>
    <m/>
    <m/>
    <x v="0"/>
    <m/>
    <m/>
    <n v="44134"/>
    <m/>
    <m/>
    <m/>
    <m/>
    <s v="X MES "/>
    <m/>
    <n v="1"/>
    <s v="SI"/>
    <m/>
    <s v="MAC CATALINA"/>
    <m/>
    <m/>
    <m/>
    <m/>
    <x v="2"/>
    <x v="0"/>
    <s v="Cliente"/>
    <s v="Igual"/>
    <m/>
    <m/>
    <n v="0"/>
    <s v="No se encuentra el producto"/>
    <s v="Todo ok"/>
  </r>
  <r>
    <s v="20602985971_PCR-MAC0018"/>
    <s v="20602985971_"/>
    <d v="2020-10-13T00:00:00"/>
    <d v="2020-11-12T00:00:00"/>
    <n v="20602985971"/>
    <x v="128"/>
    <s v="F001-00007047"/>
    <d v="2020-10-13T00:00:00"/>
    <d v="2020-11-12T00:00:00"/>
    <m/>
    <n v="-13"/>
    <n v="175"/>
    <m/>
    <s v="Vacio"/>
    <m/>
    <m/>
    <s v="Vacio"/>
    <n v="175"/>
    <n v="0"/>
    <x v="0"/>
    <s v="LAPTOP APPLE MACBOOK PRO/ CI7/GEN7/16 GB/256 GB SSD/15.4´´"/>
    <s v="001-10696"/>
    <d v="2019-09-13T00:00:00"/>
    <s v="PCR-MAC0018"/>
    <m/>
    <m/>
    <m/>
    <x v="0"/>
    <m/>
    <m/>
    <n v="44134"/>
    <m/>
    <m/>
    <m/>
    <m/>
    <s v="X MES "/>
    <m/>
    <n v="1"/>
    <s v="SI"/>
    <m/>
    <s v="MAC MOJAVE"/>
    <m/>
    <m/>
    <m/>
    <m/>
    <x v="2"/>
    <x v="0"/>
    <s v="Cliente"/>
    <s v="Igual"/>
    <m/>
    <m/>
    <n v="0"/>
    <s v="No se encuentra el producto"/>
    <s v="Todo ok"/>
  </r>
  <r>
    <s v="20602985971_PCR-MAC0020"/>
    <s v="20602985971_"/>
    <d v="2020-10-16T00:00:00"/>
    <d v="2020-11-15T00:00:00"/>
    <n v="20602985971"/>
    <x v="128"/>
    <s v="F001-00007047"/>
    <d v="2020-10-16T00:00:00"/>
    <d v="2020-11-15T00:00:00"/>
    <m/>
    <n v="-16"/>
    <n v="175"/>
    <m/>
    <s v="Vacio"/>
    <m/>
    <m/>
    <s v="Vacio"/>
    <n v="175"/>
    <n v="0"/>
    <x v="0"/>
    <s v="LAPTOP MACBOOK PRO CI7/256 GB/16 GB"/>
    <s v="001-10716"/>
    <d v="2019-09-16T00:00:00"/>
    <s v="PCR-MAC00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0035"/>
    <s v="20602985971_"/>
    <d v="2020-10-22T00:00:00"/>
    <d v="2020-11-21T00:00:00"/>
    <n v="20602985971"/>
    <x v="128"/>
    <s v="F001-00007047"/>
    <d v="2020-10-22T00:00:00"/>
    <d v="2020-11-21T00:00:00"/>
    <s v="LEASING"/>
    <n v="-22"/>
    <n v="136.88"/>
    <m/>
    <s v="Vacio"/>
    <m/>
    <m/>
    <s v="Vacio"/>
    <n v="136.88"/>
    <n v="0"/>
    <x v="0"/>
    <s v="MACBOOK PRO CORE I5/8GB/128GB SSD/SIN LICENCIAS"/>
    <s v="001-8363"/>
    <d v="2018-11-22T00:00:00"/>
    <s v="PCR-MAC0035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0036"/>
    <s v="20602985971_"/>
    <d v="2020-10-22T00:00:00"/>
    <d v="2020-11-21T00:00:00"/>
    <n v="20602985971"/>
    <x v="128"/>
    <s v="F001-00007047"/>
    <d v="2020-10-22T00:00:00"/>
    <d v="2020-11-21T00:00:00"/>
    <s v="LEASING"/>
    <n v="-22"/>
    <n v="136.87"/>
    <m/>
    <s v="Vacio"/>
    <m/>
    <m/>
    <s v="Vacio"/>
    <n v="136.87"/>
    <n v="0"/>
    <x v="0"/>
    <s v="MACBOOK PRO CORE I5/8GB/128GB SSD/SIN LICENCIAS"/>
    <s v="001-8363"/>
    <d v="2018-11-22T00:00:00"/>
    <s v="PCR-MAC0036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0061"/>
    <s v="20602985971_"/>
    <d v="2020-10-23T00:00:00"/>
    <d v="2020-11-22T00:00:00"/>
    <n v="20602985971"/>
    <x v="128"/>
    <s v="F001-00007047"/>
    <d v="2020-10-23T00:00:00"/>
    <d v="2020-11-22T00:00:00"/>
    <m/>
    <n v="-23"/>
    <n v="290.66000000000003"/>
    <m/>
    <s v="Vacio"/>
    <m/>
    <m/>
    <s v="Vacio"/>
    <n v="290.66000000000003"/>
    <n v="0"/>
    <x v="0"/>
    <s v="MACBOOK PRO WITH TOUCH BAR 2.3 CORE 9 512 GB"/>
    <s v="001-10295"/>
    <d v="2019-07-23T00:00:00"/>
    <s v="PCR-MAC0061"/>
    <m/>
    <m/>
    <m/>
    <x v="0"/>
    <m/>
    <m/>
    <n v="44134"/>
    <m/>
    <m/>
    <s v="PCR-CON1824"/>
    <s v="01/12"/>
    <s v="1AÑO"/>
    <d v="2020-07-22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0062"/>
    <s v="20602985971_"/>
    <d v="2020-10-25T00:00:00"/>
    <d v="2020-11-24T00:00:00"/>
    <n v="20602985971"/>
    <x v="128"/>
    <s v="F001-00007047"/>
    <d v="2020-10-25T00:00:00"/>
    <d v="2020-11-24T00:00:00"/>
    <m/>
    <n v="-25"/>
    <n v="249.12"/>
    <m/>
    <s v="Vacio"/>
    <m/>
    <m/>
    <s v="Vacio"/>
    <n v="249.12"/>
    <n v="0"/>
    <x v="0"/>
    <s v="MACBOOK PRO WITH TOUCH BAR 2.3 CORE 9 512 GB"/>
    <s v="001-10314"/>
    <d v="2019-07-25T00:00:00"/>
    <s v="PCR-MAC0062"/>
    <m/>
    <m/>
    <m/>
    <x v="0"/>
    <m/>
    <m/>
    <n v="44134"/>
    <m/>
    <m/>
    <s v="PCR-CON1824"/>
    <s v="01/12"/>
    <s v="1 AÑO"/>
    <d v="2020-07-24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19095001"/>
    <s v="20602985971_"/>
    <d v="2020-10-01T00:00:00"/>
    <d v="2020-10-31T00:00:00"/>
    <n v="20602985971"/>
    <x v="128"/>
    <s v="F001-00007047"/>
    <d v="2020-10-01T00:00:00"/>
    <d v="2020-10-31T00:00:00"/>
    <m/>
    <n v="-1"/>
    <n v="250"/>
    <m/>
    <s v="Vacio"/>
    <m/>
    <m/>
    <s v="Vacio"/>
    <n v="250"/>
    <n v="0"/>
    <x v="0"/>
    <s v="MACBOOK PRO CORE I9/GEN7/16 GB/ 256 SSD/15.4"/>
    <s v="001-10852"/>
    <d v="2019-09-30T00:00:00"/>
    <s v="PCR-MAC19095001"/>
    <m/>
    <m/>
    <m/>
    <x v="0"/>
    <m/>
    <m/>
    <n v="44134"/>
    <m/>
    <m/>
    <m/>
    <m/>
    <s v=" 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19125001"/>
    <s v="20602985971_"/>
    <d v="2020-10-10T00:00:00"/>
    <d v="2020-11-09T00:00:00"/>
    <n v="20602985971"/>
    <x v="128"/>
    <s v="F001-00007047"/>
    <d v="2020-10-10T00:00:00"/>
    <d v="2020-11-09T00:00:00"/>
    <m/>
    <n v="-10"/>
    <n v="289.23"/>
    <m/>
    <s v="Vacio"/>
    <m/>
    <m/>
    <s v="Vacio"/>
    <n v="289.23"/>
    <n v="0"/>
    <x v="0"/>
    <s v="LAPTOP CORE I7/8GB/2GB VIDEO/15.6''"/>
    <m/>
    <d v="2019-10-21T00:00:00"/>
    <s v="PCR-MAC1912500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19125002"/>
    <s v="20602985971_"/>
    <d v="2020-10-10T00:00:00"/>
    <d v="2020-11-09T00:00:00"/>
    <n v="20602985971"/>
    <x v="128"/>
    <s v="F001-00007047"/>
    <d v="2020-10-10T00:00:00"/>
    <d v="2020-11-09T00:00:00"/>
    <m/>
    <n v="-10"/>
    <n v="281.61"/>
    <m/>
    <s v="Vacio"/>
    <m/>
    <m/>
    <s v="Vacio"/>
    <n v="281.61"/>
    <n v="0"/>
    <x v="0"/>
    <s v="LAPTOP MACBOOK PRO CI7/256 GB/16 GB"/>
    <s v="001-11607"/>
    <d v="2019-12-12T00:00:00"/>
    <s v="PCR-MAC19125002"/>
    <m/>
    <m/>
    <m/>
    <x v="0"/>
    <m/>
    <m/>
    <n v="44134"/>
    <m/>
    <m/>
    <m/>
    <m/>
    <m/>
    <m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20025005"/>
    <s v="20602985971_"/>
    <d v="2020-09-29T00:00:00"/>
    <d v="2020-10-29T00:00:00"/>
    <n v="20602985971"/>
    <x v="128"/>
    <s v="F001-00007047"/>
    <d v="2020-09-29T00:00:00"/>
    <d v="2020-10-29T00:00:00"/>
    <m/>
    <n v="1"/>
    <n v="200"/>
    <m/>
    <s v="Vacio"/>
    <m/>
    <m/>
    <s v="Vacio"/>
    <n v="200"/>
    <n v="200"/>
    <x v="1"/>
    <s v="LAPTOP MACBOOK PRO CI7/256 GB/16 GB"/>
    <m/>
    <m/>
    <s v="PCR-MAC20025005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n v="0"/>
    <s v="No se encuentra el producto"/>
    <s v="Pendiente Recoger"/>
  </r>
  <r>
    <s v="20602985971_PCR-MAC20056008"/>
    <s v="20602985971_PCR-MAC0012"/>
    <d v="2020-10-06T00:00:00"/>
    <d v="2020-11-05T00:00:00"/>
    <n v="20602985971"/>
    <x v="128"/>
    <s v="F001-00007047"/>
    <d v="2020-10-06T00:00:00"/>
    <d v="2020-11-05T00:00:00"/>
    <m/>
    <n v="-6"/>
    <n v="175"/>
    <m/>
    <s v="Vacio"/>
    <m/>
    <m/>
    <s v="Vacio"/>
    <n v="175"/>
    <n v="0"/>
    <x v="0"/>
    <s v="MACBOOK PRO CORE I7/GEN9/16 GB/ 512 SSD/16''"/>
    <s v="001-10626"/>
    <d v="2019-09-06T00:00:00"/>
    <s v="PCR-MAC20056008"/>
    <s v="PCR-MAC0012"/>
    <m/>
    <m/>
    <x v="0"/>
    <m/>
    <m/>
    <n v="44134"/>
    <m/>
    <m/>
    <m/>
    <m/>
    <s v="X MES "/>
    <m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20065001"/>
    <s v="20602985971_"/>
    <d v="2020-10-02T00:00:00"/>
    <d v="2020-11-01T00:00:00"/>
    <n v="20602985971"/>
    <x v="128"/>
    <s v="F001-00007047"/>
    <d v="2020-10-02T00:00:00"/>
    <d v="2020-11-01T00:00:00"/>
    <m/>
    <n v="-2"/>
    <n v="520"/>
    <m/>
    <s v="Vacio"/>
    <m/>
    <m/>
    <s v="Vacio"/>
    <n v="520"/>
    <n v="0"/>
    <x v="0"/>
    <s v="LAPTOP MACBOOK PRO CI7/512GB/16 GB"/>
    <s v="001-12919"/>
    <d v="2020-06-02T00:00:00"/>
    <s v="PCR-MAC2006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85002"/>
    <s v="20602985971_"/>
    <d v="2020-08-19T00:00:00"/>
    <d v="2020-11-18T00:00:00"/>
    <n v="20602985971"/>
    <x v="128"/>
    <s v="F001-00006518"/>
    <d v="2020-08-19T00:00:00"/>
    <d v="2020-11-18T00:00:00"/>
    <m/>
    <n v="-19"/>
    <n v="425"/>
    <m/>
    <s v="Vacio"/>
    <m/>
    <m/>
    <s v="Vacio"/>
    <n v="425"/>
    <n v="0"/>
    <x v="0"/>
    <s v="Macbook Pro Core i7 9na Gen/16GB/512GB SSD/16&quot;"/>
    <s v="001-13457"/>
    <d v="2020-08-19T00:00:00"/>
    <s v="PCR-MAC2008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85003"/>
    <s v="20602985971_"/>
    <d v="2020-09-01T00:00:00"/>
    <d v="2020-09-30T00:00:00"/>
    <n v="20602985971"/>
    <x v="128"/>
    <s v="F001-00006638"/>
    <d v="2020-09-01T00:00:00"/>
    <d v="2020-09-30T00:00:00"/>
    <m/>
    <n v="30"/>
    <n v="425"/>
    <m/>
    <s v="Vacio"/>
    <m/>
    <m/>
    <s v="Vacio"/>
    <n v="425"/>
    <n v="850"/>
    <x v="5"/>
    <s v="Macbook Pro Core i7 9na Gen/16GB/512GB SSD/16&quot;"/>
    <s v="001-13612"/>
    <d v="2020-09-01T00:00:00"/>
    <s v="PCR-MAC2008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s v="Revisar"/>
    <s v="No se encuentra el producto"/>
    <s v="Pendiente Recoger"/>
  </r>
  <r>
    <s v="20602985971_PCR-MAC20085004"/>
    <s v="20602985971_"/>
    <d v="2020-10-01T00:00:00"/>
    <d v="2020-10-31T00:00:00"/>
    <n v="20602985971"/>
    <x v="128"/>
    <s v="F001-00007047"/>
    <d v="2020-10-01T00:00:00"/>
    <d v="2020-10-31T00:00:00"/>
    <m/>
    <n v="-1"/>
    <n v="425"/>
    <m/>
    <s v="Vacio"/>
    <m/>
    <m/>
    <s v="Vacio"/>
    <n v="425"/>
    <n v="0"/>
    <x v="0"/>
    <s v="Macbook Pro Core i7 9na Gen/16GB/512GB SSD/16&quot;"/>
    <s v="001-13632"/>
    <d v="2020-09-01T00:00:00"/>
    <s v="PCR-MAC20085004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85013"/>
    <s v="20602985971_"/>
    <d v="2020-10-16T00:00:00"/>
    <d v="2020-11-15T00:00:00"/>
    <n v="20602985971"/>
    <x v="128"/>
    <s v="F001-00007047"/>
    <d v="2020-10-16T00:00:00"/>
    <d v="2020-11-15T00:00:00"/>
    <m/>
    <n v="-16"/>
    <n v="425"/>
    <m/>
    <s v="Vacio"/>
    <m/>
    <m/>
    <s v="Vacio"/>
    <n v="425"/>
    <n v="0"/>
    <x v="0"/>
    <s v="MacBook Pro Ci7 9na Gen/16GB/512GB SSD/Pantalla 16&quot;/Touch Bar"/>
    <s v="001-13699"/>
    <d v="2020-09-16T00:00:00"/>
    <s v="PCR-MAC2008501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1"/>
    <s v="20602985971_"/>
    <d v="2020-10-17T00:00:00"/>
    <d v="2020-11-16T00:00:00"/>
    <n v="20602985971"/>
    <x v="128"/>
    <s v="F001-00007047"/>
    <d v="2020-10-17T00:00:00"/>
    <d v="2020-11-16T00:00:00"/>
    <m/>
    <n v="-17"/>
    <n v="370"/>
    <m/>
    <s v="Vacio"/>
    <m/>
    <m/>
    <s v="Vacio"/>
    <n v="370"/>
    <n v="0"/>
    <x v="0"/>
    <s v="MacBook Pro Ci5 10ma Gen/16GB/1TB SSD/Touch Bar/Pantalla 13.3&quot; Retina"/>
    <s v="001-13812"/>
    <d v="2020-09-16T00:00:00"/>
    <s v="PCR-MAC2009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2"/>
    <s v="20602985971_"/>
    <d v="2020-10-23T00:00:00"/>
    <d v="2020-11-22T00:00:00"/>
    <n v="20602985971"/>
    <x v="128"/>
    <s v="F001-00007047"/>
    <d v="2020-10-23T00:00:00"/>
    <d v="2020-11-22T00:00:00"/>
    <m/>
    <n v="-23"/>
    <n v="370"/>
    <m/>
    <s v="Vacio"/>
    <m/>
    <m/>
    <s v="Vacio"/>
    <n v="370"/>
    <n v="0"/>
    <x v="0"/>
    <s v="MacBook Pro Ci5 10ma Gen/16GB/1TB SSD/Touch Bar/Pantalla 13.3&quot; Retina"/>
    <s v="001-13829"/>
    <d v="2020-09-22T00:00:00"/>
    <s v="PCR-MAC2009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3"/>
    <s v="20602985971_"/>
    <d v="2020-10-25T00:00:00"/>
    <d v="2020-11-24T00:00:00"/>
    <n v="20602985971"/>
    <x v="128"/>
    <s v="F001-00007047"/>
    <d v="2020-10-25T00:00:00"/>
    <d v="2020-11-24T00:00:00"/>
    <m/>
    <n v="-25"/>
    <n v="370"/>
    <m/>
    <s v="Vacio"/>
    <m/>
    <m/>
    <s v="Vacio"/>
    <n v="370"/>
    <n v="0"/>
    <x v="0"/>
    <s v="MacBook Pro Ci5 10ma Gen/16GB/1TB SSD/Touch Bar/Pantalla 13.3&quot; Retina"/>
    <s v="001-13854"/>
    <d v="2020-09-24T00:00:00"/>
    <s v="PCR-MAC2009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6"/>
    <s v="20602985971_"/>
    <d v="2020-10-06T00:00:00"/>
    <d v="2020-11-05T00:00:00"/>
    <n v="20602985971"/>
    <x v="128"/>
    <s v="F001-00007047"/>
    <d v="2020-10-06T00:00:00"/>
    <d v="2020-11-05T00:00:00"/>
    <m/>
    <n v="-6"/>
    <n v="350"/>
    <m/>
    <s v="Vacio"/>
    <m/>
    <m/>
    <s v="Vacio"/>
    <n v="350"/>
    <n v="0"/>
    <x v="0"/>
    <s v="Macbook Pro Core i5 8va Gen/8GB/512GB SSD/Pantalla 13.3”/Touchbar"/>
    <s v="001-13983"/>
    <d v="2020-10-05T00:00:00"/>
    <s v="PCR-MAC20095006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9"/>
    <s v="20602985971_"/>
    <d v="2020-10-08T00:00:00"/>
    <d v="2020-11-07T00:00:00"/>
    <n v="20602985971"/>
    <x v="128"/>
    <s v="F001-00007091"/>
    <d v="2020-10-08T00:00:00"/>
    <d v="2020-11-07T00:00:00"/>
    <m/>
    <n v="-8"/>
    <n v="370"/>
    <m/>
    <s v="Vacio"/>
    <m/>
    <m/>
    <s v="Vacio"/>
    <n v="370"/>
    <n v="0"/>
    <x v="0"/>
    <s v="Macbook Pro Core i5 10ma Gen./16GB RAM/1TB SSD/Pantalla 13.3”/Touchbar"/>
    <s v="001-14350"/>
    <d v="2020-10-08T00:00:00"/>
    <s v="PCR-MAC20095009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105002"/>
    <s v="20602985971_"/>
    <d v="2020-10-14T00:00:00"/>
    <d v="2020-11-13T00:00:00"/>
    <n v="20602985971"/>
    <x v="128"/>
    <s v="F001-00007142"/>
    <d v="2020-10-14T00:00:00"/>
    <d v="2020-11-13T00:00:00"/>
    <m/>
    <n v="-14"/>
    <n v="370"/>
    <m/>
    <s v="Vacio"/>
    <m/>
    <m/>
    <s v="Vacio"/>
    <n v="370"/>
    <n v="0"/>
    <x v="0"/>
    <s v="Macbook Pro Core i5 10ma Gen/16GB RAM/1TB SSD/Pantalla 13.3”"/>
    <s v="001-14314"/>
    <d v="2020-10-13T00:00:00"/>
    <s v="PCR-MAC2010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105003"/>
    <s v="20602985971_"/>
    <d v="2020-10-16T00:00:00"/>
    <d v="2020-11-15T00:00:00"/>
    <n v="20602985971"/>
    <x v="128"/>
    <s v="F001-00007172"/>
    <d v="2020-10-16T00:00:00"/>
    <d v="2020-11-15T00:00:00"/>
    <m/>
    <n v="-16"/>
    <n v="370"/>
    <m/>
    <s v="Vacio"/>
    <m/>
    <m/>
    <s v="Vacio"/>
    <n v="370"/>
    <n v="0"/>
    <x v="0"/>
    <s v="Macbook Pro Core i5 10ma Gen/16GB RAM/1TB SSD/Pantalla 13.3”"/>
    <s v="001-14424"/>
    <d v="2020-10-15T00:00:00"/>
    <s v="PCR-MAC2010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557108646_"/>
    <s v="20557108646_"/>
    <d v="2020-09-20T00:00:00"/>
    <d v="2020-10-19T00:00:00"/>
    <n v="20557108646"/>
    <x v="106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19"/>
    <d v="2020-06-20T00:00:00"/>
    <m/>
    <m/>
    <s v="PCR-MTR0355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Pendiente Recoger"/>
  </r>
  <r>
    <s v="20557108646_"/>
    <s v="20557108646_"/>
    <d v="2020-09-20T00:00:00"/>
    <d v="2020-10-19T00:00:00"/>
    <n v="20557108646"/>
    <x v="106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20"/>
    <d v="2020-06-20T00:00:00"/>
    <m/>
    <m/>
    <s v="PCR-MTR0327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Pendiente Recoger"/>
  </r>
  <r>
    <s v="20557108646_"/>
    <s v="20557108646_"/>
    <d v="2020-10-11T00:00:00"/>
    <d v="2020-11-10T00:00:00"/>
    <n v="20557108646"/>
    <x v="106"/>
    <s v="F001-00007187"/>
    <d v="2020-10-11T00:00:00"/>
    <d v="2020-11-10T00:00:00"/>
    <m/>
    <n v="-11"/>
    <n v="15"/>
    <m/>
    <s v="Vacio"/>
    <m/>
    <m/>
    <s v="Vacio"/>
    <n v="15"/>
    <n v="0"/>
    <x v="0"/>
    <s v="Monitor LG LED 22''"/>
    <s v="001-13389"/>
    <d v="2020-08-11T00:00:00"/>
    <m/>
    <m/>
    <s v="PCR-MTR0344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Todo ok"/>
  </r>
  <r>
    <s v="20552145730_"/>
    <s v="20552145730_"/>
    <m/>
    <m/>
    <n v="20552145730"/>
    <x v="110"/>
    <m/>
    <m/>
    <m/>
    <m/>
    <n v="44134"/>
    <m/>
    <m/>
    <s v="Vacio"/>
    <m/>
    <m/>
    <s v="Vacio"/>
    <n v="0"/>
    <b v="0"/>
    <x v="2"/>
    <s v="Monitor LCD AOC 24V2Q/Pantalla 24”"/>
    <s v="001-14413"/>
    <d v="2020-10-15T00:00:00"/>
    <m/>
    <m/>
    <s v="PCR-MTR20101007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s v="Revisar"/>
    <s v="No se encuentra el producto"/>
    <s v="Pendiente Recoger"/>
  </r>
  <r>
    <s v="20508430681_PCR-LAP0430"/>
    <s v="20508430681_"/>
    <d v="2020-10-11T00:00:00"/>
    <d v="2020-11-10T00:00:00"/>
    <n v="20508430681"/>
    <x v="129"/>
    <s v="F001-00007101"/>
    <d v="2020-10-11T00:00:00"/>
    <d v="2020-11-10T00:00:00"/>
    <m/>
    <n v="-11"/>
    <n v="65"/>
    <m/>
    <s v="Vacio"/>
    <m/>
    <m/>
    <s v="Vacio"/>
    <n v="65"/>
    <n v="0"/>
    <x v="0"/>
    <s v="LAPTOP HP 240 G5/ CI5/GEN6/4 GB/1 TB HDD/14´´"/>
    <s v="001-12234"/>
    <d v="2020-03-05T00:00:00"/>
    <s v="PCR-LAP043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08430681_PCR-LAP0518"/>
    <s v="20508430681_"/>
    <d v="2020-10-17T00:00:00"/>
    <d v="2020-11-16T00:00:00"/>
    <n v="20508430681"/>
    <x v="129"/>
    <s v="F001-00007206"/>
    <d v="2020-10-17T00:00:00"/>
    <d v="2020-11-16T00:00:00"/>
    <m/>
    <n v="-17"/>
    <n v="65"/>
    <m/>
    <s v="Vacio"/>
    <m/>
    <m/>
    <s v="Vacio"/>
    <n v="65"/>
    <n v="0"/>
    <x v="0"/>
    <s v="LAPTOP HP 240 G5/ CI5/GEN6/4 GB/1 TB HDD/14´´"/>
    <s v="001-12233"/>
    <d v="2020-03-05T00:00:00"/>
    <s v="PCR-LAP051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00307902_MOR-CPU19091001"/>
    <s v="20100307902_"/>
    <d v="2020-10-01T00:00:00"/>
    <d v="2020-10-31T00:00:00"/>
    <n v="20100307902"/>
    <x v="130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1"/>
    <m/>
    <s v="MOR-MTR19091001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MOR-CPU19091002"/>
    <s v="20100307902_"/>
    <d v="2020-10-01T00:00:00"/>
    <d v="2020-10-31T00:00:00"/>
    <n v="20100307902"/>
    <x v="130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2"/>
    <m/>
    <s v="MOR-MTR19091002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MOR-LAP19101003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03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MOR-LAP19101014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348"/>
    <s v="20100307902_"/>
    <d v="2020-10-01T00:00:00"/>
    <d v="2020-10-31T00:00:00"/>
    <n v="20100307902"/>
    <x v="130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0348"/>
    <m/>
    <s v="MTR-0393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0898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89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901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1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905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5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955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516,001-8519,001-8421"/>
    <d v="2018-12-10T00:00:00"/>
    <s v="PCR-LAP095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0959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35"/>
    <d v="2019-01-02T00:00:00"/>
    <s v="PCR-LAP095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0983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6,001-8519,001-8421"/>
    <d v="2018-12-10T00:00:00"/>
    <s v="PCR-LAP09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1258"/>
    <s v="20100307902_PCR-LAP0988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8-7390"/>
    <d v="2018-12-10T00:00:00"/>
    <s v="PCR-LAP1258"/>
    <s v="PCR-LAP09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0996"/>
    <s v="20100307902_PCR-LAP 0755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044"/>
    <d v="2018-10-09T00:00:00"/>
    <s v="PCR-LAP0996"/>
    <s v="PCR-LAP 0755"/>
    <m/>
    <m/>
    <x v="0"/>
    <m/>
    <m/>
    <n v="44134"/>
    <m/>
    <m/>
    <m/>
    <m/>
    <s v="X MES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033"/>
    <s v="20100307902_PCR-LAP 0953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´´"/>
    <s v="001-7936, 001-8226"/>
    <s v="7/09/2018, 06/11/2018"/>
    <s v="PCR-LAP1033"/>
    <s v="PCR-LAP 0953"/>
    <m/>
    <m/>
    <x v="0"/>
    <m/>
    <m/>
    <n v="44134"/>
    <m/>
    <m/>
    <s v="PCR-CON1820"/>
    <s v="VENCIDO"/>
    <s v="X MES "/>
    <d v="2018-11-07T00:00:00"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095"/>
    <s v="20100307902_PCR-LAP0349"/>
    <d v="2020-10-01T00:00:00"/>
    <d v="2020-10-31T00:00:00"/>
    <n v="20100307902"/>
    <x v="130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1095"/>
    <s v="PCR-LAP0349"/>
    <s v="MTR-0397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114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116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137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3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152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52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174"/>
    <s v="20100307902_"/>
    <d v="2020-10-01T00:00:00"/>
    <d v="2020-10-31T00:00:00"/>
    <n v="20100307902"/>
    <x v="130"/>
    <s v="F001-00007037"/>
    <d v="2020-10-01T00:00:00"/>
    <d v="2020-10-31T00:00:00"/>
    <m/>
    <n v="-1"/>
    <n v="70"/>
    <m/>
    <s v="Vacio"/>
    <m/>
    <m/>
    <s v="Vacio"/>
    <n v="70"/>
    <n v="0"/>
    <x v="0"/>
    <s v="LAPTOP  LENOVO IDEAPAD 320/ CI5/GEN8/8GB/2 TB HDD/15.6''"/>
    <s v="001-7979"/>
    <d v="2018-09-27T00:00:00"/>
    <s v="PCR-LAP1174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187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8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200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''"/>
    <s v="001-7979"/>
    <d v="2018-09-27T00:00:00"/>
    <s v="PCR-LAP1200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0956"/>
    <s v="20100307902_PCR-LAP1206"/>
    <d v="2020-10-01T00:00:00"/>
    <d v="2020-10-31T00:00:00"/>
    <n v="20100307902"/>
    <x v="130"/>
    <s v="F001-00007037"/>
    <d v="2020-10-01T00:00:00"/>
    <d v="2020-10-31T00:00:00"/>
    <m/>
    <n v="-1"/>
    <n v="95"/>
    <m/>
    <s v="Vacio"/>
    <m/>
    <m/>
    <s v="Vacio"/>
    <n v="95"/>
    <n v="0"/>
    <x v="0"/>
    <s v="LAPTOP HP 450 G5/ CI7/GEN8/8 GB/1 TB HDD/15.6''"/>
    <s v="001-7390"/>
    <d v="2018-06-08T00:00:00"/>
    <s v="PCR-LAP0956"/>
    <s v="PCR-LAP1206"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267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61"/>
    <d v="2019-01-04T00:00:00"/>
    <s v="PCR-LAP126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1282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421"/>
    <d v="2018-11-28T00:00:00"/>
    <s v="PCR-LAP128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19091004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9091006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9111018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1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9111036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3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37921464_MOR-LAP19101016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MOR-LAP1910101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091037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0910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43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46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4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49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4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55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58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59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62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63"/>
    <s v="20537921464_PCR-LAP19111004 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3"/>
    <s v="PCR-LAP19111004 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68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6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72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7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80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8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06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0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09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0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11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11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17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1101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25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2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38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38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40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0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42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43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49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50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5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87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8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0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1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2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3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8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0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3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6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7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8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31071"/>
    <s v="20537921464_"/>
    <d v="2020-09-08T00:00:00"/>
    <d v="2020-10-07T00:00:00"/>
    <n v="20537921464"/>
    <x v="131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7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s v="Revisar"/>
    <s v="No se encuentra el producto"/>
    <s v="Pendiente Recoger"/>
  </r>
  <r>
    <s v="20537921464_PCR-LAP20031082"/>
    <s v="20537921464_"/>
    <d v="2020-09-08T00:00:00"/>
    <d v="2020-10-07T00:00:00"/>
    <n v="20537921464"/>
    <x v="131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8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s v="Revisar"/>
    <s v="No se encuentra el producto"/>
    <s v="Pendiente Recoger"/>
  </r>
  <r>
    <s v="20537921464_PCR-LAP20031091"/>
    <s v="20537921464_"/>
    <d v="2020-09-25T00:00:00"/>
    <d v="2020-10-24T00:00:00"/>
    <n v="20537921464"/>
    <x v="131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1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31096"/>
    <s v="20537921464_"/>
    <d v="2020-09-25T00:00:00"/>
    <d v="2020-10-24T00:00:00"/>
    <n v="20537921464"/>
    <x v="131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31104"/>
    <s v="20537921464_"/>
    <d v="2020-09-25T00:00:00"/>
    <d v="2020-10-24T00:00:00"/>
    <n v="20537921464"/>
    <x v="131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 8va Gen / 8GB /1TB HDD/15.6''"/>
    <s v="001-13902"/>
    <d v="2020-09-23T00:00:00"/>
    <s v="PCR-LAP2003110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71002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03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04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05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29"/>
    <s v="20537921464_PCR-LAP20071014"/>
    <d v="2020-09-26T00:00:00"/>
    <d v="2020-10-25T00:00:00"/>
    <n v="20537921464"/>
    <x v="131"/>
    <s v="F001-00006603"/>
    <d v="2020-09-26T00:00:00"/>
    <d v="2020-10-25T00:00:00"/>
    <m/>
    <n v="5"/>
    <n v="45"/>
    <m/>
    <s v="Vacio"/>
    <m/>
    <m/>
    <s v="Vacio"/>
    <n v="45"/>
    <n v="45"/>
    <x v="1"/>
    <s v="Laptop Dell Vostro 3490 Ci5 10ma Gen/16GB/1TB HDD/Pantalla 14&quot;"/>
    <s v="001-13567"/>
    <d v="2020-08-25T00:00:00"/>
    <s v="PCR-LAP20071029"/>
    <s v="PCR-LAP20071014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41193"/>
    <s v="20537921464_"/>
    <d v="2020-09-11T00:00:00"/>
    <d v="2020-10-10T00:00:00"/>
    <n v="20537921464"/>
    <x v="131"/>
    <s v="F001-00006853"/>
    <d v="2020-09-11T00:00:00"/>
    <d v="2020-10-10T00:00:00"/>
    <m/>
    <n v="20"/>
    <n v="45"/>
    <m/>
    <s v="Vacio"/>
    <m/>
    <m/>
    <s v="Vacio"/>
    <n v="45"/>
    <n v="45"/>
    <x v="9"/>
    <s v="Laptop Dell Inspiron 3493 Ci5 10ma/8GB/256GB SSD/14&quot;"/>
    <s v="001-13322"/>
    <d v="2020-08-10T00:00:00"/>
    <s v="PCR-LAP2004119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66083117_PCR-LAP20082002"/>
    <s v="20566083117_"/>
    <d v="2020-10-21T00:00:00"/>
    <d v="2020-11-20T00:00:00"/>
    <n v="20566083117"/>
    <x v="132"/>
    <s v="F001-00007219"/>
    <d v="2020-10-21T00:00:00"/>
    <d v="2020-11-20T00:00:00"/>
    <m/>
    <n v="-21"/>
    <n v="145"/>
    <m/>
    <s v="Vacio"/>
    <m/>
    <m/>
    <s v="Vacio"/>
    <n v="145"/>
    <n v="0"/>
    <x v="0"/>
    <s v="Laptop Lenovo Thinkpad X1 Carbon Ci7 8va Gen/16GB /512GB SSD/Pantalla 14&quot; + Adaptador Ethernet Lenovo"/>
    <s v="001-13464"/>
    <d v="2020-08-21T00:00:00"/>
    <s v="PCR-LAP2008200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66083117_PCR-MAC0005"/>
    <s v="20566083117_"/>
    <d v="2020-10-04T00:00:00"/>
    <d v="2020-11-03T00:00:00"/>
    <n v="20566083117"/>
    <x v="132"/>
    <s v="F001-00007032"/>
    <d v="2020-10-04T00:00:00"/>
    <d v="2020-11-03T00:00:00"/>
    <m/>
    <n v="-4"/>
    <n v="200"/>
    <m/>
    <s v="Vacio"/>
    <m/>
    <m/>
    <s v="Vacio"/>
    <n v="200"/>
    <n v="0"/>
    <x v="0"/>
    <s v="APPLE MACBOOK PRO CI5 / 8GB / 128GB SSD / 13.3''"/>
    <s v="0001-012540"/>
    <d v="2020-05-04T00:00:00"/>
    <s v="PCR-MAC000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n v="0"/>
    <s v="No se encuentra el producto"/>
    <s v="Todo ok"/>
  </r>
  <r>
    <s v="20100041953_PCR-LAP2004104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9"/>
    <d v="2020-05-09T00:00:00"/>
    <s v="PCR-LAP200410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4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6"/>
    <d v="2020-05-09T00:00:00"/>
    <s v="PCR-LAP200410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4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8"/>
    <d v="2020-05-09T00:00:00"/>
    <s v="PCR-LAP2004104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4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70"/>
    <d v="2020-05-08T00:00:00"/>
    <s v="PCR-LAP200410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71008"/>
    <s v="20100041953_PCR-LAP20041051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5"/>
    <d v="2020-05-06T00:00:00"/>
    <s v="PCR-LAP20071008"/>
    <s v="PCR-LAP2004105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7"/>
    <d v="2020-05-06T00:00:00"/>
    <s v="PCR-LAP2004105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8"/>
    <d v="2020-05-06T00:00:00"/>
    <s v="PCR-LAP2004105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9"/>
    <d v="2020-05-06T00:00:00"/>
    <s v="PCR-LAP200410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2"/>
    <d v="2020-05-11T00:00:00"/>
    <s v="PCR-LAP2004105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5"/>
    <d v="2020-05-08T00:00:00"/>
    <s v="PCR-LAP200410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7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31051"/>
    <s v="20100041953_PCR-LAP20041071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Latitude 3500 Ci5 8va/8GB/1TB HDD/15.6&quot;/Windows 10 Pro"/>
    <n v="12643"/>
    <d v="2020-05-11T00:00:00"/>
    <s v="PCR-LAP20031051"/>
    <s v="PCR-LAP2004107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4"/>
    <d v="2020-05-07T00:00:00"/>
    <s v="PCR-LAP200410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425"/>
    <d v="2020-05-11T00:00:00"/>
    <s v="PCR-LAP2004107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3"/>
    <d v="2020-05-11T00:00:00"/>
    <s v="PCR-LAP2004107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7"/>
    <d v="2020-05-09T00:00:00"/>
    <s v="PCR-LAP200410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9"/>
    <d v="2020-05-06T00:00:00"/>
    <s v="PCR-LAP2004108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0"/>
    <d v="2020-05-06T00:00:00"/>
    <s v="PCR-LAP200410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362"/>
    <d v="2020-05-08T00:00:00"/>
    <s v="PCR-LAP2004108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4"/>
    <d v="2020-05-11T00:00:00"/>
    <s v="PCR-LAP2004109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1"/>
    <d v="2020-05-11T00:00:00"/>
    <s v="PCR-LAP2004109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0"/>
    <d v="2020-05-06T00:00:00"/>
    <s v="PCR-LAP2004109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9"/>
    <d v="2020-05-07T00:00:00"/>
    <s v="PCR-LAP2004109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2"/>
    <d v="2020-05-11T00:00:00"/>
    <s v="PCR-LAP2004109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6"/>
    <d v="2020-05-08T00:00:00"/>
    <s v="PCR-LAP2004109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0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9"/>
    <d v="2020-05-06T00:00:00"/>
    <s v="PCR-LAP2004110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0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0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89"/>
    <s v="20100041953_PCR-LAP2004111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289"/>
    <s v="PCR-LAP2004111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4"/>
    <d v="2020-05-07T00:00:00"/>
    <s v="PCR-LAP2004111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9"/>
    <d v="2020-05-11T00:00:00"/>
    <s v="PCR-LAP200411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2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1"/>
    <d v="2020-05-08T00:00:00"/>
    <s v="PCR-LAP20041129"/>
    <m/>
    <m/>
    <m/>
    <x v="0"/>
    <m/>
    <m/>
    <n v="44134"/>
    <m/>
    <m/>
    <m/>
    <m/>
    <m/>
    <m/>
    <n v="1"/>
    <s v="SI"/>
    <m/>
    <s v="Windows 10 Pro"/>
    <s v="Office 365 Bussines"/>
    <m/>
    <m/>
    <m/>
    <x v="5"/>
    <x v="0"/>
    <s v="Cliente"/>
    <s v="Igual"/>
    <m/>
    <m/>
    <n v="0"/>
    <s v="No se encuentra el producto"/>
    <s v="Todo ok"/>
  </r>
  <r>
    <s v="20100041953_PCR-LAP2004113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3"/>
    <d v="2020-05-07T00:00:00"/>
    <s v="PCR-LAP2004113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3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5"/>
    <d v="2020-05-07T00:00:00"/>
    <s v="PCR-LAP2004113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3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8"/>
    <d v="2020-05-06T00:00:00"/>
    <s v="PCR-LAP2004113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3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0"/>
    <d v="2020-05-07T00:00:00"/>
    <s v="PCR-LAP2004113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4"/>
    <d v="2020-05-07T00:00:00"/>
    <s v="PCR-LAP2004114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5"/>
    <d v="2020-05-06T00:00:00"/>
    <s v="PCR-LAP200411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6"/>
    <d v="2020-05-07T00:00:00"/>
    <s v="PCR-LAP2004114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7"/>
    <d v="2020-05-09T00:00:00"/>
    <s v="PCR-LAP200411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30"/>
    <d v="2020-05-07T00:00:00"/>
    <s v="PCR-LAP200411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5"/>
    <d v="2020-05-09T00:00:00"/>
    <s v="PCR-LAP2004115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3"/>
    <d v="2020-05-08T00:00:00"/>
    <s v="PCR-LAP2004115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9"/>
    <d v="2020-05-09T00:00:00"/>
    <s v="PCR-LAP2004115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71001"/>
    <s v="20100041953_PCR-LAP2004115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256GB SSD/Pantalla 14&quot;/Windows 10 Pro"/>
    <n v="12562"/>
    <d v="2020-05-09T00:00:00"/>
    <s v="PCR-LAP20071001"/>
    <s v="PCR-LAP2004115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9"/>
    <d v="2020-05-09T00:00:00"/>
    <s v="PCR-LAP2004115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1"/>
    <d v="2020-05-09T00:00:00"/>
    <s v="PCR-LAP200411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6"/>
    <d v="2020-05-09T00:00:00"/>
    <s v="PCR-LAP2004115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8"/>
    <d v="2020-05-09T00:00:00"/>
    <s v="PCR-LAP2004116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0"/>
    <d v="2020-05-09T00:00:00"/>
    <s v="PCR-LAP200411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1"/>
    <d v="2020-05-06T00:00:00"/>
    <s v="PCR-LAP2004116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2"/>
    <d v="2020-05-11T00:00:00"/>
    <s v="PCR-LAP200411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3"/>
    <d v="2020-05-08T00:00:00"/>
    <s v="PCR-LAP2004116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7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0"/>
    <d v="2020-05-25T00:00:00"/>
    <s v="PCR-LAP200411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7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7"/>
    <d v="2020-05-25T00:00:00"/>
    <s v="PCR-LAP2004117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62"/>
    <s v="20100041953_PCR-LAP20041178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3"/>
    <d v="2020-05-23T00:00:00"/>
    <s v="PCR-LAP20041262"/>
    <s v="PCR-LAP20041178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6"/>
    <d v="2020-05-23T00:00:00"/>
    <s v="PCR-LAP200411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9"/>
    <d v="2020-05-25T00:00:00"/>
    <s v="PCR-LAP200411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8"/>
    <d v="2020-05-25T00:00:00"/>
    <s v="PCR-LAP2004118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00"/>
    <d v="2020-05-23T00:00:00"/>
    <s v="PCR-LAP2004118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3"/>
    <s v="20100041953_PCR-LAP2004119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7"/>
    <d v="2020-05-23T00:00:00"/>
    <s v="PCR-LAP20041223"/>
    <s v="PCR-LAP2004119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9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8"/>
    <d v="2020-05-23T00:00:00"/>
    <s v="PCR-LAP2004119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5"/>
    <d v="2020-05-23T00:00:00"/>
    <s v="PCR-LAP2004120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6"/>
    <d v="2020-05-23T00:00:00"/>
    <s v="PCR-LAP2004120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9"/>
    <d v="2020-05-25T00:00:00"/>
    <s v="PCR-LAP200412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2"/>
    <d v="2020-05-25T00:00:00"/>
    <s v="PCR-LAP2004120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3"/>
    <d v="2020-05-25T00:00:00"/>
    <s v="PCR-LAP2004120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9"/>
    <d v="2020-05-23T00:00:00"/>
    <s v="PCR-LAP2004121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6"/>
    <d v="2020-05-23T00:00:00"/>
    <s v="PCR-LAP2004121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3"/>
    <d v="2020-05-23T00:00:00"/>
    <s v="PCR-LAP2004121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4"/>
    <d v="2020-05-23T00:00:00"/>
    <s v="PCR-LAP200412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5"/>
    <d v="2020-05-23T00:00:00"/>
    <s v="PCR-LAP2004121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2"/>
    <d v="2020-05-23T00:00:00"/>
    <s v="PCR-LAP2004122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1"/>
    <d v="2020-05-23T00:00:00"/>
    <s v="PCR-LAP2004122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0"/>
    <d v="2020-05-23T00:00:00"/>
    <s v="PCR-LAP2004122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78"/>
    <s v="20100041953_PCR-LAP2004122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9"/>
    <d v="2020-05-23T00:00:00"/>
    <s v="PCR-LAP20041178"/>
    <s v="PCR-LAP2004122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6"/>
    <d v="2020-05-23T00:00:00"/>
    <s v="PCR-LAP2004122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3"/>
    <d v="2020-05-23T00:00:00"/>
    <s v="PCR-LAP2004122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545286719_PCR-LAP0900"/>
    <s v="20545286719_"/>
    <d v="2020-01-21T00:00:00"/>
    <d v="2020-04-20T00:00:00"/>
    <n v="20545286719"/>
    <x v="134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012"/>
    <d v="2018-10-03T00:00:00"/>
    <s v="PCR-LAP0900"/>
    <m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s v="Revisar"/>
    <s v="No se encuentra el producto"/>
    <s v="Pendiente Recoger"/>
  </r>
  <r>
    <s v="20545286719_PCR-LAP19101085"/>
    <s v="20545286719_PCR-LAP 1070, PCR-LAP19111034"/>
    <d v="2020-01-21T00:00:00"/>
    <d v="2020-04-20T00:00:00"/>
    <n v="20545286719"/>
    <x v="134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243 -11367-11401"/>
    <d v="2018-11-07T00:00:00"/>
    <s v="PCR-LAP19101085"/>
    <s v="PCR-LAP 1070, PCR-LAP19111034"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s v="Revisar"/>
    <s v="No se encuentra el producto"/>
    <s v="Pendiente Recoger"/>
  </r>
  <r>
    <s v="20604251584_PCR-LAP0291"/>
    <s v="20604251584_"/>
    <d v="2020-10-07T00:00:00"/>
    <d v="2020-11-06T00:00:00"/>
    <n v="20604251584"/>
    <x v="135"/>
    <s v="F001-00007092"/>
    <d v="2020-10-07T00:00:00"/>
    <d v="2020-11-06T00:00:00"/>
    <m/>
    <n v="-7"/>
    <n v="40"/>
    <m/>
    <s v="Vacio"/>
    <m/>
    <m/>
    <s v="Vacio"/>
    <n v="40"/>
    <n v="0"/>
    <x v="0"/>
    <s v="LAPTOP COREI3/8GB/500GB HDD/SIN LICENCIAS"/>
    <s v="001-11202"/>
    <d v="2019-11-06T00:00:00"/>
    <s v="PCR-LAP02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251584_PCR-LAP0368"/>
    <s v="20604251584_"/>
    <d v="2020-10-21T00:00:00"/>
    <d v="2020-11-20T00:00:00"/>
    <n v="20604251584"/>
    <x v="135"/>
    <s v="F001-00007096"/>
    <d v="2020-10-21T00:00:00"/>
    <d v="2020-11-20T00:00:00"/>
    <m/>
    <n v="-21"/>
    <n v="40"/>
    <m/>
    <s v="Vacio"/>
    <m/>
    <m/>
    <s v="Vacio"/>
    <n v="40"/>
    <n v="0"/>
    <x v="0"/>
    <s v="Laptop HP 14-AC115LA Ci5 5ta Gen/8GB/500GB HDD/14&quot;"/>
    <s v="001-13460"/>
    <d v="2020-08-21T00:00:00"/>
    <s v="PCR-LAP036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604251584_PCR-LAP0315"/>
    <s v="20604251584_PCR-LAP0330"/>
    <d v="2020-10-15T00:00:00"/>
    <d v="2020-11-14T00:00:00"/>
    <n v="20604251584"/>
    <x v="135"/>
    <s v="F001-00007094"/>
    <d v="2020-10-15T00:00:00"/>
    <d v="2020-11-14T00:00:00"/>
    <m/>
    <n v="-15"/>
    <n v="40"/>
    <m/>
    <s v="Vacio"/>
    <m/>
    <m/>
    <s v="Vacio"/>
    <n v="40"/>
    <n v="0"/>
    <x v="0"/>
    <s v="LAPTOP COREI3/8GB/500GB HDD/SIN LICENCIAS"/>
    <s v="001-10448"/>
    <d v="2019-08-14T00:00:00"/>
    <s v="PCR-LAP0315"/>
    <s v="PCR-LAP033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251584_PCR-LAP0448"/>
    <s v="20604251584_"/>
    <d v="2020-10-05T00:00:00"/>
    <d v="2020-11-04T00:00:00"/>
    <n v="20604251584"/>
    <x v="135"/>
    <s v="F001-00007093"/>
    <d v="2020-10-05T00:00:00"/>
    <d v="2020-11-04T00:00:00"/>
    <m/>
    <n v="-5"/>
    <n v="40"/>
    <m/>
    <s v="Vacio"/>
    <m/>
    <m/>
    <s v="Vacio"/>
    <n v="40"/>
    <n v="0"/>
    <x v="0"/>
    <s v="LAPTOP DELL INSPIRON 3458/CI3/GEN5/8GB/1TB HDD/14''."/>
    <s v="001-12230"/>
    <d v="2020-02-04T00:00:00"/>
    <s v="PCR-LAP04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251584_PCR-LAP0309"/>
    <s v="20604251584_"/>
    <d v="2020-10-11T00:00:00"/>
    <d v="2020-11-10T00:00:00"/>
    <n v="20604251584"/>
    <x v="135"/>
    <s v="F001-00007095"/>
    <d v="2020-10-11T00:00:00"/>
    <d v="2020-11-10T00:00:00"/>
    <m/>
    <n v="-11"/>
    <n v="40"/>
    <m/>
    <s v="Vacio"/>
    <m/>
    <m/>
    <s v="Vacio"/>
    <n v="40"/>
    <n v="0"/>
    <x v="0"/>
    <s v="LAPTOP COREI3/4GB/500GB HDD /SIN LICENCIAS"/>
    <s v="001-12027"/>
    <d v="2020-02-11T00:00:00"/>
    <s v="PCR-LAP03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AP0374"/>
    <s v="20543323862_"/>
    <d v="2020-10-21T00:00:00"/>
    <d v="2020-11-20T00:00:00"/>
    <n v="20543323862"/>
    <x v="136"/>
    <s v="F001-00007097"/>
    <d v="2020-10-21T00:00:00"/>
    <d v="2020-11-20T00:00:00"/>
    <m/>
    <n v="-21"/>
    <n v="45"/>
    <m/>
    <s v="Vacio"/>
    <m/>
    <m/>
    <s v="Vacio"/>
    <n v="45"/>
    <n v="0"/>
    <x v="0"/>
    <s v="LAPTOP COREI5/4GB/500GB HDD/SIN LICENCIAS"/>
    <s v="001-9287"/>
    <d v="2019-03-20T00:00:00"/>
    <s v="PCR-LAP037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AP0833"/>
    <s v="20543323862_"/>
    <d v="2020-10-01T00:00:00"/>
    <d v="2020-10-31T00:00:00"/>
    <n v="20543323862"/>
    <x v="136"/>
    <s v="F001-00007086"/>
    <d v="2020-10-01T00:00:00"/>
    <d v="2020-10-31T00:00:00"/>
    <m/>
    <n v="-1"/>
    <n v="40"/>
    <m/>
    <s v="Vacio"/>
    <m/>
    <m/>
    <s v="Vacio"/>
    <n v="40"/>
    <n v="0"/>
    <x v="0"/>
    <s v="Laptop Lenovo V310-14ISK Ci3/4GB/1TB HDD/14''"/>
    <m/>
    <m/>
    <s v="PCR-LAP0833"/>
    <m/>
    <m/>
    <m/>
    <x v="0"/>
    <m/>
    <m/>
    <n v="44134"/>
    <m/>
    <m/>
    <m/>
    <m/>
    <m/>
    <m/>
    <n v="1"/>
    <s v="SI"/>
    <m/>
    <s v="Windows 10 pro OEM"/>
    <s v="Office 2019 H&amp;B"/>
    <m/>
    <m/>
    <m/>
    <x v="1"/>
    <x v="0"/>
    <s v="Cliente"/>
    <s v="Igual"/>
    <m/>
    <m/>
    <n v="0"/>
    <s v="No se encuentra el producto"/>
    <s v="Todo ok"/>
  </r>
  <r>
    <s v="20543323862_PCR-LAP0668"/>
    <s v="20543323862_PCR-LAP0722"/>
    <d v="2020-10-06T00:00:00"/>
    <d v="2020-11-05T00:00:00"/>
    <n v="20543323862"/>
    <x v="136"/>
    <s v="F001-00007087"/>
    <d v="2020-10-06T00:00:00"/>
    <d v="2020-11-05T00:00:00"/>
    <m/>
    <n v="-6"/>
    <n v="40"/>
    <m/>
    <s v="Vacio"/>
    <m/>
    <m/>
    <s v="Vacio"/>
    <n v="40"/>
    <n v="0"/>
    <x v="0"/>
    <s v="Laptop Dell Inspiron 5584 Core i7 8va Gen./16GB/2TB HDD/15.6&quot;/4GB Video"/>
    <s v="001-13088"/>
    <d v="2020-07-06T00:00:00"/>
    <s v="PCR-LAP0668"/>
    <s v="PCR-LAP0722"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s v="PCR-LAP0668 queda pendiente la devolución del cargador de cambio"/>
    <m/>
    <n v="0"/>
    <s v="No se encuentra el producto"/>
    <s v="Todo ok"/>
  </r>
  <r>
    <s v="20543323862_PCR-LAP0736"/>
    <s v="20543323862_"/>
    <d v="2020-10-06T00:00:00"/>
    <d v="2020-11-05T00:00:00"/>
    <n v="20543323862"/>
    <x v="136"/>
    <s v="F001-00007087"/>
    <d v="2020-10-06T00:00:00"/>
    <d v="2020-11-05T00:00:00"/>
    <m/>
    <n v="-6"/>
    <n v="40"/>
    <m/>
    <s v="Vacio"/>
    <m/>
    <m/>
    <s v="Vacio"/>
    <n v="40"/>
    <n v="0"/>
    <x v="0"/>
    <s v="Laptop Lenovo Ci3 6ta/8GB/500GB HDD/14&quot;"/>
    <s v="001-13088"/>
    <d v="2020-07-06T00:00:00"/>
    <s v="PCR-LAP07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"/>
    <s v="20543323862_"/>
    <d v="2020-10-08T00:00:00"/>
    <d v="2020-11-07T00:00:00"/>
    <n v="20543323862"/>
    <x v="136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1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"/>
    <s v="20543323862_"/>
    <d v="2020-10-08T00:00:00"/>
    <d v="2020-11-07T00:00:00"/>
    <n v="20543323862"/>
    <x v="136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04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IMP19105001"/>
    <s v="20543323862_"/>
    <d v="2020-10-16T00:00:00"/>
    <d v="2020-11-15T00:00:00"/>
    <n v="20543323862"/>
    <x v="136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1"/>
    <m/>
    <s v="PCR-IMP1910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IMP19105003"/>
    <s v="20543323862_"/>
    <d v="2020-10-16T00:00:00"/>
    <d v="2020-11-15T00:00:00"/>
    <n v="20543323862"/>
    <x v="136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3"/>
    <m/>
    <s v="PCR-IMP19105003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IMP19105004"/>
    <s v="20543323862_"/>
    <d v="2020-10-16T00:00:00"/>
    <d v="2020-11-15T00:00:00"/>
    <n v="20543323862"/>
    <x v="136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4"/>
    <m/>
    <s v="PCR-IMP1910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ECT19115001"/>
    <s v="20543323862_"/>
    <d v="2020-10-19T00:00:00"/>
    <d v="2020-11-18T00:00:00"/>
    <n v="20543323862"/>
    <x v="136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1"/>
    <m/>
    <s v="PCR-LECT1911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ECT19115002"/>
    <s v="20543323862_"/>
    <d v="2020-10-19T00:00:00"/>
    <d v="2020-11-18T00:00:00"/>
    <n v="20543323862"/>
    <x v="136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2"/>
    <m/>
    <s v="PCR-LECT19115002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ECT19115004"/>
    <s v="20543323862_"/>
    <d v="2020-10-19T00:00:00"/>
    <d v="2020-11-18T00:00:00"/>
    <n v="20543323862"/>
    <x v="136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4"/>
    <m/>
    <s v="PCR-LECT1911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"/>
    <s v="20543323862_"/>
    <d v="2020-10-08T00:00:00"/>
    <d v="2020-11-07T00:00:00"/>
    <n v="20543323862"/>
    <x v="136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3"/>
    <s v="001-10888"/>
    <d v="2019-10-03T00:00:00"/>
    <m/>
    <m/>
    <s v="PCR-TAB001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AP0829"/>
    <s v="20543323862_"/>
    <d v="2020-10-01T00:00:00"/>
    <d v="2020-10-31T00:00:00"/>
    <n v="20543323862"/>
    <x v="136"/>
    <s v="F001-00007088"/>
    <d v="2020-10-01T00:00:00"/>
    <d v="2020-10-31T00:00:00"/>
    <m/>
    <n v="-1"/>
    <n v="40"/>
    <m/>
    <s v="Vacio"/>
    <m/>
    <m/>
    <s v="Vacio"/>
    <n v="40"/>
    <n v="0"/>
    <x v="0"/>
    <s v="LAPTOP CORE I3/4GB/500GB HDD SIN LICENCIAS "/>
    <s v="001-9155"/>
    <d v="2019-03-04T00:00:00"/>
    <s v="PCR-LAP082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5153446_PCR-LAP20041335"/>
    <s v="20605153446_"/>
    <d v="2020-10-22T00:00:00"/>
    <d v="2020-11-21T00:00:00"/>
    <n v="20605153446"/>
    <x v="137"/>
    <s v="F001-00007237"/>
    <d v="2020-10-22T00:00:00"/>
    <d v="2020-11-21T00:00:00"/>
    <m/>
    <n v="-22"/>
    <m/>
    <m/>
    <s v="Vacio"/>
    <n v="200"/>
    <m/>
    <s v="Vacio"/>
    <n v="57.142857142857146"/>
    <n v="0"/>
    <x v="0"/>
    <s v="Laptop ThinkPad E590 Core i5 8va Gen./8GB RAM/480GB SSD/Pantalla 15.6”/Sin Licencias "/>
    <s v="001-14458"/>
    <d v="2020-10-21T00:00:00"/>
    <s v="PCR-LAP2004133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5153446_PCR-LAP19111046"/>
    <s v="20605153446_"/>
    <d v="2020-10-22T00:00:00"/>
    <d v="2020-11-21T00:00:00"/>
    <n v="20605153446"/>
    <x v="137"/>
    <s v="F001-00007237"/>
    <d v="2020-10-22T00:00:00"/>
    <d v="2020-11-21T00:00:00"/>
    <m/>
    <n v="-22"/>
    <m/>
    <m/>
    <s v="Vacio"/>
    <n v="180"/>
    <m/>
    <s v="Vacio"/>
    <n v="51.428571428571431"/>
    <n v="0"/>
    <x v="0"/>
    <s v="Laptop HP 250 G7 Core i5 8va Gen./8GB RAM/1TB HDD/Pantalla 15.6”/Sin Licencias"/>
    <s v="001-14458"/>
    <d v="2020-10-21T00:00:00"/>
    <s v="PCR-LAP1911104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5153446_PCR-LAP0752"/>
    <s v="20605153446_"/>
    <d v="2020-10-28T00:00:00"/>
    <d v="2020-11-27T00:00:00"/>
    <n v="20605153446"/>
    <x v="137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HP Probook 450 G3 Ci7 6ta gen / 8GB/ 1TB HDD/ 2GB Video/ Pantalla 15.6&quot;"/>
    <s v="001-12873"/>
    <d v="2020-05-27T00:00:00"/>
    <s v="PCR-LAP075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5153446_PCR-LAP1038"/>
    <s v="20605153446_"/>
    <d v="2020-10-28T00:00:00"/>
    <d v="2020-11-27T00:00:00"/>
    <n v="20605153446"/>
    <x v="137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Lenovo Ideapad 500-15ISK Ci7 6ta Gen/16GB/1TB HDD/2GB Video/ Pantalla 15.6&quot;"/>
    <s v="001-12873"/>
    <d v="2020-05-27T00:00:00"/>
    <s v="PCR-LAP103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31257750_PCR-LAP20072049"/>
    <s v="20131257750_"/>
    <d v="2020-10-01T00:00:00"/>
    <d v="2020-10-31T00:00:00"/>
    <n v="20131257750"/>
    <x v="138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131257750_PCR-LAP20072084"/>
    <s v="20131257750_"/>
    <d v="2020-10-01T00:00:00"/>
    <d v="2020-10-31T00:00:00"/>
    <n v="20131257750"/>
    <x v="138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4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131257750_PCR-LAP20072087"/>
    <s v="20131257750_"/>
    <d v="2020-10-01T00:00:00"/>
    <d v="2020-10-31T00:00:00"/>
    <n v="20131257750"/>
    <x v="138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7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553962308_PCR-CPU0325"/>
    <s v="20553962308_"/>
    <d v="2020-10-18T00:00:00"/>
    <d v="2020-11-17T00:00:00"/>
    <n v="20553962308"/>
    <x v="139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962308_PCR-CPU0326"/>
    <s v="20553962308_"/>
    <d v="2020-10-18T00:00:00"/>
    <d v="2020-11-17T00:00:00"/>
    <n v="20553962308"/>
    <x v="139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962308_PCR-CPU0328"/>
    <s v="20553962308_"/>
    <d v="2020-10-18T00:00:00"/>
    <d v="2020-11-17T00:00:00"/>
    <n v="20553962308"/>
    <x v="139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4064032_PCR-MAC0045"/>
    <s v="20604064032_"/>
    <d v="2020-10-13T00:00:00"/>
    <d v="2020-11-12T00:00:00"/>
    <n v="20604064032"/>
    <x v="140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5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0046"/>
    <s v="20604064032_"/>
    <d v="2020-10-13T00:00:00"/>
    <d v="2020-11-12T00:00:00"/>
    <n v="20604064032"/>
    <x v="140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6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0047"/>
    <s v="20604064032_"/>
    <d v="2020-10-13T00:00:00"/>
    <d v="2020-11-12T00:00:00"/>
    <n v="20604064032"/>
    <x v="140"/>
    <s v="F001-00007125"/>
    <d v="2020-10-13T00:00:00"/>
    <d v="2020-11-12T00:00:00"/>
    <m/>
    <n v="-13"/>
    <n v="136"/>
    <m/>
    <s v="Vacio"/>
    <m/>
    <m/>
    <s v="Vacio"/>
    <n v="136"/>
    <n v="0"/>
    <x v="0"/>
    <s v="APPLE MACBOOK PRO RETINA TOUCHBAR CI5 /8GB/256 GB SSD/13.3&quot; "/>
    <s v="001-9235"/>
    <d v="2019-03-13T00:00:00"/>
    <s v="PCR-MAC0047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0048"/>
    <s v="20604064032_"/>
    <d v="2020-10-13T00:00:00"/>
    <d v="2020-11-12T00:00:00"/>
    <n v="20604064032"/>
    <x v="140"/>
    <s v="F001-00007125"/>
    <d v="2020-10-13T00:00:00"/>
    <d v="2020-11-12T00:00:00"/>
    <m/>
    <n v="-13"/>
    <n v="102"/>
    <m/>
    <s v="Vacio"/>
    <m/>
    <m/>
    <s v="Vacio"/>
    <n v="102"/>
    <n v="0"/>
    <x v="0"/>
    <s v="APPLE MACBOOK PRO CI5 /8GB/128 GB SSD/13.3&quot; "/>
    <s v="001-9235"/>
    <d v="2019-03-13T00:00:00"/>
    <s v="PCR-MAC0048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20095008"/>
    <s v="20604064032_"/>
    <d v="2020-11-02T00:00:00"/>
    <d v="2020-12-02T00:00:00"/>
    <n v="20604064032"/>
    <x v="140"/>
    <s v="F001-00007125"/>
    <d v="2020-11-02T00:00:00"/>
    <d v="2020-12-02T00:00:00"/>
    <m/>
    <n v="-33"/>
    <n v="137"/>
    <m/>
    <s v="Vacio"/>
    <m/>
    <m/>
    <s v="Vacio"/>
    <n v="137"/>
    <n v="0"/>
    <x v="0"/>
    <s v="Apple Macbook Pro Core i5 10ma Gen./16GB RAM/1TB SSD/Pantalla 13.3”"/>
    <s v="001-13879"/>
    <d v="2020-10-02T00:00:00"/>
    <s v="PCR-MAC20095008"/>
    <m/>
    <m/>
    <m/>
    <x v="0"/>
    <m/>
    <m/>
    <n v="44134"/>
    <m/>
    <m/>
    <m/>
    <m/>
    <m/>
    <m/>
    <n v="1"/>
    <s v="SI"/>
    <m/>
    <m/>
    <m/>
    <s v="Mac OS Catalina"/>
    <m/>
    <m/>
    <x v="4"/>
    <x v="0"/>
    <s v="Cliente"/>
    <s v="Igual"/>
    <m/>
    <m/>
    <n v="0"/>
    <s v="No se encuentra el producto"/>
    <s v="Todo ok"/>
  </r>
  <r>
    <s v="20604064032_PCR-MAC0052"/>
    <s v="20604064032_"/>
    <d v="2020-10-25T00:00:00"/>
    <d v="2020-11-24T00:00:00"/>
    <n v="20604064032"/>
    <x v="140"/>
    <s v="F001-00007125"/>
    <d v="2020-10-25T00:00:00"/>
    <d v="2020-11-24T00:00:00"/>
    <s v="CONTRATO"/>
    <n v="-25"/>
    <n v="70"/>
    <m/>
    <s v="Vacio"/>
    <m/>
    <m/>
    <s v="Vacio"/>
    <n v="70"/>
    <n v="0"/>
    <x v="0"/>
    <s v="APPLE MAC MINI COREI3/8GB/128GB SSD/MAGIC MOUSE,MAGIC KEYBOARD"/>
    <s v="001-9304"/>
    <d v="2019-03-22T00:00:00"/>
    <s v="PCR-MAC0052"/>
    <m/>
    <m/>
    <m/>
    <x v="0"/>
    <m/>
    <m/>
    <n v="44134"/>
    <m/>
    <m/>
    <s v="PCR-CON1831"/>
    <s v="05/36"/>
    <s v="3 AÑOS "/>
    <n v="44634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3243766_PCR-LAP0774"/>
    <s v="20603243766_"/>
    <d v="2020-10-13T00:00:00"/>
    <d v="2020-11-12T00:00:00"/>
    <n v="20603243766"/>
    <x v="141"/>
    <s v="F001-00007138"/>
    <d v="2020-10-13T00:00:00"/>
    <d v="2020-11-12T00:00:00"/>
    <m/>
    <n v="-13"/>
    <n v="53"/>
    <m/>
    <s v="Vacio"/>
    <m/>
    <m/>
    <s v="Vacio"/>
    <n v="53"/>
    <n v="0"/>
    <x v="0"/>
    <s v="Laptop Lenovo V310-15ISK Ci5 6ta Gen/8GB/1TB HDD/Pantalla 15.6&quot;"/>
    <s v="001-13147"/>
    <d v="2020-07-11T00:00:00"/>
    <s v="PCR-LAP0774"/>
    <m/>
    <m/>
    <m/>
    <x v="1"/>
    <d v="2020-09-18T00:00:00"/>
    <d v="2020-09-16T00:00:00"/>
    <n v="44"/>
    <s v="Sí "/>
    <s v="El cliente solicitó el corte de alquiler"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5190199_PCR-LAP20041241"/>
    <s v="20515190199_"/>
    <d v="2020-10-26T00:00:00"/>
    <d v="2020-11-25T00:00:00"/>
    <n v="20515190199"/>
    <x v="142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4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15190199_PCR-LAP20041283"/>
    <s v="20515190199_PCR-LAP20041242"/>
    <d v="2020-10-26T00:00:00"/>
    <d v="2020-11-25T00:00:00"/>
    <n v="20515190199"/>
    <x v="142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83"/>
    <s v="PCR-LAP20041242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s v="PCR-LAP20041242, el equipo presenta ruptura de pantalla."/>
    <m/>
    <n v="0"/>
    <s v="No se encuentra el producto"/>
    <s v="Todo ok"/>
  </r>
  <r>
    <s v="20520596233_PC806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66"/>
    <m/>
    <s v="CNC7391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031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318"/>
    <m/>
    <s v="3CQ80625F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662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6620"/>
    <m/>
    <s v="1911TK020202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06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ORE I5"/>
    <s v="001-12987,12988,12989,12990,12991"/>
    <d v="2020-06-15T00:00:00"/>
    <s v="PC8067"/>
    <m/>
    <s v="1912TK02022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3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8"/>
    <m/>
    <s v="PCR-MTR03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59"/>
    <s v="20520596233_1910TK0101799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Ci7/8GB/1TB HDD"/>
    <s v="001-12987,12988,12989,12990,12991"/>
    <d v="2020-06-15T00:00:00"/>
    <s v="1804TK010259"/>
    <s v="1910TK0101799"/>
    <s v="PCR-MTR03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84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48"/>
    <m/>
    <s v="CNC739114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1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4GBX2),HDD 1TB STE,RW-DVD"/>
    <s v="001-12987,12988,12989,12990,12991"/>
    <d v="2020-06-15T00:00:00"/>
    <s v="1804TK010312"/>
    <m/>
    <s v="1911TK02020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1909100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1"/>
    <m/>
    <s v="1912TK020228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0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7"/>
    <m/>
    <s v="PCR-MTR03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2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6"/>
    <m/>
    <s v="1912TK02022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3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7"/>
    <m/>
    <s v="CNC73910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35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53"/>
    <m/>
    <s v="3CQ80625H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9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093"/>
    <m/>
    <s v="CNC739114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3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6"/>
    <m/>
    <s v="CNC73910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4905"/>
    <s v="20520596233_PC6801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"/>
    <s v="001-12987,12988,12989,12990,12991"/>
    <d v="2020-06-15T00:00:00"/>
    <s v="PC4905"/>
    <s v="PC6801"/>
    <s v="PCR-MTR03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6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8"/>
    <m/>
    <s v="PCR-MTR03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8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87"/>
    <m/>
    <s v="PCR-MTR037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7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1"/>
    <m/>
    <s v="PCR-MTR03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7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3"/>
    <m/>
    <s v="PCR-MTR03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1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8GBX1),HDD 500GB,RW-DVD"/>
    <s v="001-12987,12988,12989,12990,12991"/>
    <d v="2020-06-15T00:00:00"/>
    <s v="1910TK0101815"/>
    <m/>
    <s v="PCR-MTR03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1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600MHZ (8GBX1),HDD 1TB, RW-DVD"/>
    <s v="001-12987,12988,12989,12990,12991"/>
    <d v="2020-06-15T00:00:00"/>
    <s v="1804TK010212"/>
    <m/>
    <s v="3CQ5212MY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6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63"/>
    <m/>
    <s v="1911TK02021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2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25"/>
    <m/>
    <s v="1912TK020224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8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84"/>
    <m/>
    <s v="1912TK020226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33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31"/>
    <m/>
    <s v="1912TK020224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0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09"/>
    <m/>
    <s v="PCR-MTR019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6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067"/>
    <m/>
    <s v="3CQ80625J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3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33"/>
    <m/>
    <s v="3CQ806259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2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20"/>
    <m/>
    <s v="3CQ5271CVG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6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64"/>
    <m/>
    <s v="3CQ80625H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377"/>
    <s v="20520596233_PC8085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7/8GB/1TB HDD"/>
    <s v="001-13514,13515,13510,13516,13512,13513,13504,13517"/>
    <d v="2020-06-19T00:00:00"/>
    <s v="1804TK010377"/>
    <s v="PC8085"/>
    <s v="UEM181120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1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218"/>
    <m/>
    <s v="3CQ80625L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6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67"/>
    <m/>
    <s v="3CQ806208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0269"/>
    <s v="20520596233_PCR-CPU0238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69"/>
    <s v="PCR-CPU0238"/>
    <s v="PCR-MTR0134 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4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40"/>
    <m/>
    <s v="PCR-MTR01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56"/>
    <s v="20520596233_PCR-CPU0254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56"/>
    <s v="PCR-CPU0254"/>
    <s v="PCR-MTR01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76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6"/>
    <m/>
    <s v="PCR-MTR038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7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9"/>
    <m/>
    <s v="PCR-MTR0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8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8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9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92"/>
    <m/>
    <s v="PCR-MTR03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30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300"/>
    <m/>
    <s v="PCR-MTR037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1911200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19112002"/>
    <m/>
    <s v="PCR-MTR03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2001500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20015003"/>
    <m/>
    <s v="PCR-MTR03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6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265"/>
    <m/>
    <s v="PCR-MTR038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38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381"/>
    <m/>
    <s v="3CQ7451K6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03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6TA GEN."/>
    <s v="001-12987,12988,12989,12990,12991"/>
    <d v="2020-06-15T00:00:00"/>
    <s v="PC8038"/>
    <m/>
    <s v="3CQ743222W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50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503"/>
    <m/>
    <s v="CNC739106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58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3 CORE I5"/>
    <s v="001-12987,12988,12989,12990,12991"/>
    <d v="2020-06-15T00:00:00"/>
    <s v="PC7582"/>
    <m/>
    <s v="3CQ5212P2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04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8VA GEN."/>
    <s v="001-12987,12988,12989,12990,12991"/>
    <d v="2020-06-15T00:00:00"/>
    <s v="PC8047"/>
    <m/>
    <s v="3CQ80625L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726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726"/>
    <m/>
    <s v="UEM18112005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24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48"/>
    <m/>
    <s v="VR41912200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23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39"/>
    <m/>
    <s v="DYOC4HA02506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29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90"/>
    <m/>
    <s v="3CQ5023TG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PC817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171"/>
    <m/>
    <s v="ETP3G05354SL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30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305"/>
    <m/>
    <s v="UEM181120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28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80"/>
    <m/>
    <s v="UEM18112069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64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570 3.2GHZ,RAM 8GB DDR3 1600MHZ  (4GBX2),HDD 500GB,RW-DVD"/>
    <s v="001-12987,12988,12989,12990,12991"/>
    <d v="2020-06-15T00:00:00"/>
    <s v="1910TK0101644"/>
    <m/>
    <s v="1911TK020201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93"/>
    <s v="20520596233_1910TK0101729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04TK010293"/>
    <s v="1910TK0101729"/>
    <s v="1911TK020202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5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4"/>
    <m/>
    <s v="1911TK02020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0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07"/>
    <m/>
    <s v="1911TK02020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3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1"/>
    <m/>
    <s v="1702TK02200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6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2"/>
    <m/>
    <s v="1911TK02020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11TK010448"/>
    <s v="20520596233_1910TK0101723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11TK010448"/>
    <s v="1910TK0101723"/>
    <s v="1911TK02020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5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8"/>
    <m/>
    <s v="1911TK02020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28"/>
    <s v="20520596233_1910TK0101711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28"/>
    <s v="1910TK0101711"/>
    <s v="1911TK020211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7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0"/>
    <m/>
    <s v="1911TK02020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2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20"/>
    <m/>
    <s v="1911TK020210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69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8"/>
    <m/>
    <s v="1911TK0202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0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00"/>
    <m/>
    <s v="1911TK02019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69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4"/>
    <m/>
    <s v="1912TK02022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3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Q85 CI7 3.4GHZ, RAM 8GB DDR3 1333MHZ (8GBX1), HDD 500GB, RW-DVD"/>
    <s v="001-12987,12988,12989,12990,12991"/>
    <d v="2020-06-15T00:00:00"/>
    <s v="1712TK010035"/>
    <m/>
    <s v="1911TK02019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4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RW-DVD"/>
    <s v="001-12987,12988,12989,12990,12991"/>
    <d v="2020-06-15T00:00:00"/>
    <s v="1712TK010048"/>
    <m/>
    <s v="1912TK020221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5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8GBX1PNY) 1333MHZ, HDD 1TB, DVD-RW"/>
    <s v="001-12987,12988,12989,12990,12991"/>
    <d v="2020-06-15T00:00:00"/>
    <s v="1804TK010359"/>
    <m/>
    <s v="1912TK02022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3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STE RW-DVD"/>
    <s v="001-12987,12988,12989,12990,12991"/>
    <d v="2020-06-15T00:00:00"/>
    <s v="1712TK010034"/>
    <m/>
    <s v="1911TK02020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5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333MHZ (8GBX1), HDD 1TB, RW-DVD"/>
    <s v="001-12987,12988,12989,12990,12991"/>
    <d v="2020-06-15T00:00:00"/>
    <s v="1804TK010251"/>
    <m/>
    <s v="1911TK02021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0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8GBX1),HDD 1TB, RW-DVD"/>
    <s v="001-12987,12988,12989,12990,12991"/>
    <d v="2020-06-15T00:00:00"/>
    <s v="1803TK010102"/>
    <m/>
    <s v="1911TK020210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5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600MHZ (8GBX1),HDD 1TB WD,RW-DVD"/>
    <s v="001-12987,12988,12989,12990,12991"/>
    <d v="2020-06-15T00:00:00"/>
    <s v="1804TK010350"/>
    <m/>
    <s v="1911TK02020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43"/>
    <s v="20520596233_1804TK010271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TA 4790 3.6GHZ,RAM 8GB DDR3 1600MHZ  (8GBX1),HDD 1TB HP STE,RW-DVD"/>
    <s v="001-12987,12988,12989,12990,12991"/>
    <d v="2020-06-15T00:00:00"/>
    <s v="1804TK010243"/>
    <s v="1804TK010271"/>
    <s v="1911TK02020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2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333MHZ (8GBX1),HDD 1TB WD, RW-DVD"/>
    <s v="001-12987,12988,12989,12990,12991"/>
    <d v="2020-06-15T00:00:00"/>
    <s v="1804TK010328"/>
    <m/>
    <s v="1911TK020203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1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1+2GBX2) HDD 1TB RW-DVD"/>
    <s v="001-12987,12988,12989,12990,12991"/>
    <d v="2020-06-15T00:00:00"/>
    <s v="1712TK010019"/>
    <m/>
    <s v="1912TK020225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2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4TK010228"/>
    <m/>
    <s v="1912TK020227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35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333MHZ  (4GBX2),1TB STE,SIN RW-DVD"/>
    <s v="001-12987,12988,12989,12990,12991"/>
    <d v="2020-06-15T00:00:00"/>
    <s v="1804TK010357"/>
    <m/>
    <s v="1911TK020220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2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90 3.6GHZ, 8GB (4GBX2) DDR3 1600MHZ,HDD 1TB STE,SIN RW-DVD"/>
    <s v="001-12987,12988,12989,12990,12991"/>
    <d v="2020-06-15T00:00:00"/>
    <s v="1803TK010129"/>
    <m/>
    <s v="1911TK020192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5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600MHZ (8GBX1),HDD 1TB ,RW-DVD"/>
    <s v="001-12987,12988,12989,12990,12991"/>
    <d v="2020-06-15T00:00:00"/>
    <s v="1804TK010358"/>
    <m/>
    <s v="1911TK020221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5TK01039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4GBX2) 1600MHZ, HDD 1TB, DVD-RW"/>
    <s v="001-12987,12988,12989,12990,12991"/>
    <d v="2020-06-15T00:00:00"/>
    <s v="1805TK010394"/>
    <m/>
    <s v="1912TK02022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1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4GBX2),HDD 1TB, RW-DVD"/>
    <s v="001-12987,12988,12989,12990,12991"/>
    <d v="2020-06-15T00:00:00"/>
    <s v="1803TK010117"/>
    <m/>
    <s v="1912TK020221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2TK01009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333MHZ (4GBX2),HDD 1TB ,RW-DVD"/>
    <s v="001-12987,12988,12989,12990,12991"/>
    <d v="2020-06-15T00:00:00"/>
    <s v="1802TK010099"/>
    <m/>
    <s v="1911TK020220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34"/>
    <s v="20520596233_1804TK010284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3TK010134"/>
    <s v="1804TK010284"/>
    <s v="1912TK02022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9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2) HDD 1TB RW-DVD"/>
    <s v="001-12987,12988,12989,12990,12991"/>
    <d v="2020-06-15T00:00:00"/>
    <s v="1712TK010090"/>
    <m/>
    <s v="1911TK02019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9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1600MHZ (4GBX2), HDD 1TB, RW-DVD"/>
    <s v="001-12987,12988,12989,12990,12991"/>
    <d v="2020-06-15T00:00:00"/>
    <s v="1712TK010095"/>
    <m/>
    <s v="1912TK02022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6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4GBX2) HDD 1TB WD RW-DVD"/>
    <s v="001-12987,12988,12989,12990,12991"/>
    <d v="2020-06-15T00:00:00"/>
    <s v="1712TK010061"/>
    <m/>
    <s v="1912TK02022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11TK010446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- 3.4GHZ, RAM 8GB DDR3 (4GBX2) 1600MHZ, HDD 1TB, DVD-RW"/>
    <s v="001-12987,12988,12989,12990,12991"/>
    <d v="2020-06-15T00:00:00"/>
    <s v="1811TK010446"/>
    <m/>
    <s v="1912TK02022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4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500GB STE RW-DVD"/>
    <s v="001-12987,12988,12989,12990,12991"/>
    <d v="2020-06-15T00:00:00"/>
    <s v="1712TK010043"/>
    <m/>
    <s v="1911TK02022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5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 7ma /8GB /1TB HDD/Windows 10 Pro"/>
    <s v="001-13514,13515,13510,13516,13512,13513,13504,13517"/>
    <d v="2020-06-19T00:00:00"/>
    <s v="PCR-CPU0259"/>
    <m/>
    <s v="PCR-MTR03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030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7ma /8GB /1TB HDD/Windows 10 Pro"/>
    <s v="001-13514,13515,13510,13516,13512,13513,13504,13517"/>
    <d v="2020-06-19T00:00:00"/>
    <s v="PCR-CPU030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1909100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2"/>
    <m/>
    <s v="PCR-MTR035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1909100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3"/>
    <m/>
    <s v="PCR-MTR03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5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1"/>
    <m/>
    <s v="1911TK02019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5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2"/>
    <m/>
    <s v="1912TK02022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7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3"/>
    <m/>
    <s v="1912TK02022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2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7"/>
    <m/>
    <s v="1912TK02022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8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83"/>
    <m/>
    <s v="1912TK02022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0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8"/>
    <m/>
    <s v="1912TK02022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1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16"/>
    <m/>
    <s v="1912TK02022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3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0"/>
    <m/>
    <s v="1912TK020224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9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2"/>
    <m/>
    <s v="1911TK02019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9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4"/>
    <m/>
    <s v="1912TK020222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0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1"/>
    <m/>
    <s v="1912TK020221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21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218"/>
    <m/>
    <s v="1912TK0202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19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194"/>
    <m/>
    <s v="1911TK02019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7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8"/>
    <m/>
    <s v="1912TK02022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32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325"/>
    <m/>
    <s v="CNC739108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9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691"/>
    <m/>
    <s v="CNC8100XS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5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159"/>
    <m/>
    <s v="3CQ80623H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77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776"/>
    <m/>
    <s v="3CQ80625FJ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32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24"/>
    <m/>
    <s v="3CQ80623H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9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099"/>
    <m/>
    <s v="3CQ80623H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94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948"/>
    <m/>
    <s v="3CQ80623J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3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38"/>
    <m/>
    <s v="3CQ80625J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458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4583"/>
    <m/>
    <s v="UEM18112049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45"/>
    <s v="20520596233_PC6605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245"/>
    <s v="PC6605"/>
    <s v="3CQ80625B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68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687"/>
    <m/>
    <s v="3CQ80625D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95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955"/>
    <m/>
    <s v="3CQ80625K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78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780"/>
    <m/>
    <s v="UEM181120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6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162"/>
    <m/>
    <s v="3CQ80625JK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85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858"/>
    <m/>
    <s v="3CQ80625H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2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128"/>
    <m/>
    <s v="3CQ806255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5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53"/>
    <m/>
    <s v="3CQ924178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8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87"/>
    <m/>
    <s v="UEM18052100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9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97"/>
    <m/>
    <s v="3CQ80625L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838"/>
    <s v="20520596233_PC6591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6838"/>
    <s v="PC6591"/>
    <s v="3CQ5212NB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9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7694"/>
    <m/>
    <s v="3CQ80625K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7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170"/>
    <m/>
    <s v="UEM1811207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6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64"/>
    <m/>
    <s v="3CQ806209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0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605"/>
    <m/>
    <s v="ANGD79A0029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73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35"/>
    <m/>
    <s v="3CQ7492YZ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75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51"/>
    <m/>
    <s v="3CQ52832Z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6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060"/>
    <m/>
    <s v="3CQ924178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3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9"/>
    <m/>
    <s v="3CQ92417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7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79"/>
    <m/>
    <s v="UEM1805212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2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120"/>
    <m/>
    <s v="3CQ92412ZS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123"/>
    <s v="20520596233_PC7657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123"/>
    <s v="PC7657"/>
    <s v="UEM1805205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7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0"/>
    <m/>
    <s v="UEM1805207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7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4"/>
    <m/>
    <s v="VR4192121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7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5"/>
    <m/>
    <s v="3CQ743221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006"/>
    <s v="20520596233_PC7681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006"/>
    <s v="PC7681"/>
    <s v="CNC73910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8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6"/>
    <m/>
    <s v="CNC739108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8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9"/>
    <m/>
    <s v="CNC739115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99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999"/>
    <m/>
    <s v="3CQ8180FN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3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33"/>
    <m/>
    <s v="CNC739107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43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40 G5 Ci5 6ta/8GB/1TB HDD/14&quot;"/>
    <s v="001-13529,13530,13532,13533,13534,13535,13536,13537"/>
    <d v="2020-06-27T00:00:00"/>
    <s v="PCR-LAP04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55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41"/>
    <s v="20520596233_PCR-LAP0564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L480 Ci5 8va Gen/8GB/1TB HDD/14&quot;"/>
    <s v="001-13529,13530,13532,13533,13534,13535,13536,13537"/>
    <d v="2020-06-27T00:00:00"/>
    <s v="PCR-LAP0941"/>
    <s v="PCR-LAP056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56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6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57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6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62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9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07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0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10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1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84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08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0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79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15-BS019LA Ci7 7ma/8GB/1TB HDD/2GB Video/15.6&quot;"/>
    <s v="001-13529,13530,13532,13533,13534,13535,13536,13537"/>
    <d v="2020-06-27T00:00:00"/>
    <s v="PCR-LAP079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2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8va/8GB/1TB HDD/15.6&quot;"/>
    <s v="001-13529,13530,13532,13533,13534,13535,13536,13537"/>
    <d v="2020-06-27T00:00:00"/>
    <s v="PCR-LAP12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6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440 G5 Ci5 8va/8GB/480GB SSD/14&quot;"/>
    <s v="001-13529,13530,13532,13533,13534,13535,13536,13537"/>
    <d v="2020-06-27T00:00:00"/>
    <s v="PCR-LAP09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248"/>
    <s v="20520596233_PCR-LAP0992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40 G6 Ci5 7ma Gen/8GB/1TB HDD/1TB HDD/14&quot;"/>
    <s v="001-13529,13530,13532,13533,13534,13535,13536,13537"/>
    <d v="2020-06-27T00:00:00"/>
    <s v="PCR-LAP1248"/>
    <s v="PCR-LAP0992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0"/>
    <s v="20520596233_PCR-LAP0994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 Gen/8GB/1TB HDD/14&quot;"/>
    <s v="001-13529,13530,13532,13533,13534,13535,13536,13537"/>
    <d v="2020-06-27T00:00:00"/>
    <s v="PCR-LAP20041290"/>
    <s v="PCR-LAP099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14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1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3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8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85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5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6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9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8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8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9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9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9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50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5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5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010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MOR-LAP191010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MOR-LAP1910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0105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110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1101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110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2102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21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2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3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17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93 Ci5 10ma/8GB/256GB SSD/14&quot;"/>
    <s v="001-13529,13530,13532,13533,13534,13535,13536,13537"/>
    <d v="2020-06-27T00:00:00"/>
    <s v="PCR-LAP200411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3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4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4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5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5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5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7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8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8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8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9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4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4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0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6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6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601380758_PCR-LAP20085001"/>
    <s v="20601380758_PCR-LAP0860"/>
    <d v="2020-10-01T00:00:00"/>
    <d v="2020-10-31T00:00:00"/>
    <n v="20601380758"/>
    <x v="144"/>
    <s v="F001-00007025"/>
    <d v="2020-10-01T00:00:00"/>
    <d v="2020-10-31T00:00:00"/>
    <m/>
    <n v="-1"/>
    <n v="136"/>
    <m/>
    <s v="Vacio"/>
    <m/>
    <m/>
    <s v="Vacio"/>
    <n v="136"/>
    <n v="0"/>
    <x v="0"/>
    <s v="Laptop Lenovo Yoga C740 Ci7 10ma Gen/16GB/1TB SSD/Pantalla 14&quot;"/>
    <s v="001-11799"/>
    <d v="2020-01-13T00:00:00"/>
    <s v="PCR-LAP20085001"/>
    <s v="PCR-LAP0860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0910"/>
    <s v="20601380758_PCR-LAP1418"/>
    <d v="2020-10-01T00:00:00"/>
    <d v="2020-10-31T00:00:00"/>
    <n v="20601380758"/>
    <x v="144"/>
    <s v="F001-00007025"/>
    <d v="2020-10-01T00:00:00"/>
    <d v="2020-10-31T00:00:00"/>
    <m/>
    <n v="-1"/>
    <n v="60"/>
    <m/>
    <s v="Vacio"/>
    <m/>
    <m/>
    <s v="Vacio"/>
    <n v="60"/>
    <n v="0"/>
    <x v="0"/>
    <s v="LAPTOP CORE I5/8GB/SSD 480 GB /LICENCIADOS"/>
    <s v="001-10252"/>
    <d v="2019-07-17T00:00:00"/>
    <s v="PCR-LAP0910"/>
    <s v="PCR-LAP1418"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601380758_PCR-LAP1391"/>
    <s v="20601380758_PCR-LAP1410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I5/8GB/SSD 480 GB/SIN LICENCIAS"/>
    <s v="001-9721"/>
    <d v="2019-05-17T00:00:00"/>
    <s v="PCR-LAP1391"/>
    <s v="PCR-LAP141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1380758_PCR-LAP1394"/>
    <s v="20601380758_"/>
    <d v="2020-10-18T00:00:00"/>
    <d v="2020-11-17T00:00:00"/>
    <n v="20601380758"/>
    <x v="144"/>
    <s v="F001-00007025"/>
    <d v="2020-10-18T00:00:00"/>
    <d v="2020-11-17T00:00:00"/>
    <m/>
    <n v="-18"/>
    <n v="80"/>
    <m/>
    <s v="Vacio"/>
    <m/>
    <m/>
    <s v="Vacio"/>
    <n v="80"/>
    <n v="0"/>
    <x v="0"/>
    <s v="Laptop HP Probook 450 G5 Ci5 8va Gen/8GB/480GB SSD/15.6&quot;"/>
    <s v="001-13451"/>
    <d v="2020-08-18T00:00:00"/>
    <s v="PCR-LAP139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25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905"/>
    <d v="2019-06-13T00:00:00"/>
    <s v="PCR-LAP1425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27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842"/>
    <d v="2019-05-30T00:00:00"/>
    <s v="PCR-LAP142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38"/>
    <s v="20601380758_"/>
    <d v="2020-09-21T00:00:00"/>
    <d v="2020-10-31T00:00:00"/>
    <n v="20601380758"/>
    <x v="144"/>
    <s v="F001-00007025"/>
    <d v="2020-09-21T00:00:00"/>
    <d v="2020-10-31T00:00:00"/>
    <m/>
    <n v="-1"/>
    <n v="80"/>
    <m/>
    <s v="Vacio"/>
    <m/>
    <m/>
    <s v="Vacio"/>
    <n v="80"/>
    <n v="0"/>
    <x v="0"/>
    <s v="LAPTOP CORE I5/8GB/SSD 480 GB /LICENCIADOS"/>
    <s v="001-10767"/>
    <d v="2019-09-20T00:00:00"/>
    <s v="PCR-LAP1438"/>
    <m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601380758_PCR-LAP1439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40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9091027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SSD 480 GB /LICENCIADOS"/>
    <s v="001-10831"/>
    <d v="2019-09-27T00:00:00"/>
    <s v="PCR-LAP19091027"/>
    <m/>
    <m/>
    <m/>
    <x v="0"/>
    <m/>
    <m/>
    <n v="44134"/>
    <m/>
    <m/>
    <m/>
    <m/>
    <s v="X MES "/>
    <m/>
    <n v="1"/>
    <s v="SI "/>
    <m/>
    <s v="Windows 10 Pro"/>
    <m/>
    <m/>
    <m/>
    <m/>
    <x v="1"/>
    <x v="0"/>
    <s v="Cliente"/>
    <s v="Igual"/>
    <m/>
    <m/>
    <n v="0"/>
    <s v="No se encuentra el producto"/>
    <s v="Todo ok"/>
  </r>
  <r>
    <s v="20601380758_PCR-LAP19105039"/>
    <s v="20601380758_"/>
    <d v="2020-10-01T00:00:00"/>
    <d v="2020-10-31T00:00:00"/>
    <n v="20601380758"/>
    <x v="144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158"/>
    <d v="2019-10-30T00:00:00"/>
    <s v="PCR-LAP19105039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19115051"/>
    <s v="20601380758_"/>
    <d v="2020-10-01T00:00:00"/>
    <d v="2020-10-31T00:00:00"/>
    <n v="20601380758"/>
    <x v="144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340"/>
    <d v="2019-11-19T00:00:00"/>
    <s v="PCR-LAP1911505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19125006"/>
    <s v="20601380758_"/>
    <d v="2020-10-01T00:00:00"/>
    <d v="2020-10-31T00:00:00"/>
    <n v="20601380758"/>
    <x v="144"/>
    <s v="F001-00007025"/>
    <d v="2020-10-01T00:00:00"/>
    <d v="2020-10-31T00:00:00"/>
    <m/>
    <n v="-1"/>
    <n v="106"/>
    <m/>
    <s v="Vacio"/>
    <m/>
    <m/>
    <s v="Vacio"/>
    <n v="106"/>
    <n v="0"/>
    <x v="0"/>
    <s v="LAPTOP CORE I5/16GB/SSD 256 GB /14&quot; /LICENCIADOS"/>
    <s v="001-11578"/>
    <d v="2019-12-30T00:00:00"/>
    <s v="PCR-LAP19125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14015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864"/>
    <d v="2020-01-20T00:00:00"/>
    <s v="PCR-LAP20014015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14016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933"/>
    <d v="2020-01-29T00:00:00"/>
    <s v="PCR-LAP200140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15008"/>
    <s v="20601380758_PCR-LAP19102025"/>
    <d v="2020-10-01T00:00:00"/>
    <d v="2020-10-31T00:00:00"/>
    <n v="20601380758"/>
    <x v="144"/>
    <s v="F001-00007025"/>
    <d v="2020-10-01T00:00:00"/>
    <d v="2020-10-31T00:00:00"/>
    <m/>
    <n v="-1"/>
    <n v="127"/>
    <m/>
    <s v="Vacio"/>
    <m/>
    <m/>
    <s v="Vacio"/>
    <n v="127"/>
    <n v="0"/>
    <x v="0"/>
    <s v="Laptop Lenovo L380 Yoga Core i7 8va Gen./8GB RAM/512GB SSD/Pantalla 14”/LICENCIADOS"/>
    <s v="001-11799"/>
    <d v="2020-01-13T00:00:00"/>
    <s v="PCR-LAP20015008"/>
    <s v="PCR-LAP19102025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s v="PCR-LAP20015008 Equipo presenta hundido el botón derecho del touchpad"/>
    <m/>
    <n v="0"/>
    <s v="No se encuentra el producto"/>
    <s v="Todo ok"/>
  </r>
  <r>
    <s v="20601380758_PCR-LAP20025002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Laptop Lenovo Flex-6 14IKB Ci5 Gen8 /8GB DDR4 /256GB SS/ 14'"/>
    <s v="001-12016"/>
    <d v="2020-02-06T00:00:00"/>
    <s v="PCR-LAP20025002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35043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 Laptop Lenovo Flex-6 14IKB Ci5 Gen8 /8GB DDR4 /"/>
    <m/>
    <d v="2020-03-16T00:00:00"/>
    <s v="PCR-LAP2003504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72001"/>
    <s v="20601380758_"/>
    <d v="2020-10-13T00:00:00"/>
    <d v="2020-11-12T00:00:00"/>
    <n v="20601380758"/>
    <x v="144"/>
    <s v="F001-00007025"/>
    <d v="2020-10-13T00:00:00"/>
    <d v="2020-11-12T00:00:00"/>
    <m/>
    <n v="-13"/>
    <n v="80"/>
    <m/>
    <s v="Vacio"/>
    <m/>
    <m/>
    <s v="Vacio"/>
    <n v="80"/>
    <n v="0"/>
    <x v="0"/>
    <s v="Laptop HP Probook 440 G7 Ci5 10ma Gen/8GB/512GB SSD/14&quot;"/>
    <s v="001-13146"/>
    <d v="2020-07-11T00:00:00"/>
    <s v="PCR-LAP2007200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_x0009_2052329353_PCR-CPU0307"/>
    <s v="_x0009_2052329353_"/>
    <d v="2020-10-01T00:00:00"/>
    <d v="2020-10-31T00:00:00"/>
    <s v="_x0009_2052329353"/>
    <x v="145"/>
    <s v="F001-00007068"/>
    <d v="2020-10-01T00:00:00"/>
    <d v="2020-10-31T00:00:00"/>
    <s v="4598"/>
    <n v="-1"/>
    <n v="96"/>
    <m/>
    <s v="Vacio"/>
    <m/>
    <m/>
    <s v="Vacio"/>
    <n v="96"/>
    <n v="0"/>
    <x v="0"/>
    <s v="CPU HP ALL IN ONE CORE I3/8GB/1 TB HDD 20´´ CON LICENCIAS"/>
    <s v="001-9185"/>
    <d v="2019-03-06T00:00:00"/>
    <s v="PCR-CPU0307"/>
    <m/>
    <m/>
    <m/>
    <x v="0"/>
    <m/>
    <m/>
    <n v="44134"/>
    <m/>
    <m/>
    <m/>
    <m/>
    <s v="X MES "/>
    <m/>
    <n v="1"/>
    <s v="SI"/>
    <m/>
    <s v="Windows 10 pro "/>
    <s v="Office 2016 H&amp;B"/>
    <m/>
    <m/>
    <m/>
    <x v="3"/>
    <x v="0"/>
    <s v="Cliente"/>
    <s v="Igual"/>
    <m/>
    <m/>
    <n v="0"/>
    <s v="No se encuentra el producto"/>
    <s v="Todo ok"/>
  </r>
  <r>
    <s v="_x0009_2052329353_MOR-LAP19101023"/>
    <s v="_x0009_2052329353_PCR-LAP1536"/>
    <d v="2020-10-01T00:00:00"/>
    <d v="2020-10-31T00:00:00"/>
    <s v="_x0009_2052329353"/>
    <x v="145"/>
    <s v="F001-00007068"/>
    <d v="2020-10-01T00:00:00"/>
    <d v="2020-10-31T00:00:00"/>
    <s v="4598"/>
    <n v="-1"/>
    <n v="105"/>
    <m/>
    <s v="Vacio"/>
    <m/>
    <m/>
    <s v="Vacio"/>
    <n v="105"/>
    <n v="0"/>
    <x v="0"/>
    <s v="Laptop HP 15-DA0015LA Ci7 8va Gen/16GB DDR4/500GB SSD/4GB Video/15.6''"/>
    <s v="001-9336, 001-13155"/>
    <d v="2019-03-27T00:00:00"/>
    <s v="MOR-LAP19101023"/>
    <s v="PCR-LAP1536"/>
    <m/>
    <m/>
    <x v="0"/>
    <m/>
    <m/>
    <n v="44134"/>
    <m/>
    <m/>
    <m/>
    <m/>
    <s v="X MES "/>
    <m/>
    <n v="1"/>
    <s v="SI"/>
    <m/>
    <s v="Windows 10 pro "/>
    <s v="0ffice 2016 H&amp;B"/>
    <m/>
    <m/>
    <m/>
    <x v="3"/>
    <x v="0"/>
    <s v="Cliente"/>
    <s v="Igual"/>
    <m/>
    <m/>
    <n v="0"/>
    <s v="No se encuentra el producto"/>
    <s v="Todo ok"/>
  </r>
  <r>
    <s v="20603277202_PCR-LAP20041240"/>
    <s v="20603277202_PCR-LAP20074001"/>
    <d v="2020-10-02T00:00:00"/>
    <d v="2020-11-01T00:00:00"/>
    <n v="20603277202"/>
    <x v="146"/>
    <s v="F001-00007165"/>
    <d v="2020-10-02T00:00:00"/>
    <d v="2020-11-01T00:00:00"/>
    <m/>
    <n v="-2"/>
    <n v="55"/>
    <m/>
    <s v="Vacio"/>
    <m/>
    <m/>
    <s v="Vacio"/>
    <n v="55"/>
    <n v="0"/>
    <x v="0"/>
    <s v="Laptop Dell Inspiron 3493 Ci5 10ma Gen/16GB/1TB HDD/256GB SSD/14&quot;"/>
    <s v="001-12202"/>
    <d v="2020-03-02T00:00:00"/>
    <s v="PCR-LAP20041240"/>
    <s v="PCR-LAP2007400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603277202_PCR-LAP1499"/>
    <s v="20603277202_PCR-LAP0932"/>
    <d v="2020-10-02T00:00:00"/>
    <d v="2020-11-01T00:00:00"/>
    <n v="20603277202"/>
    <x v="146"/>
    <s v="F001-00007165"/>
    <d v="2020-10-02T00:00:00"/>
    <d v="2020-11-01T00:00:00"/>
    <m/>
    <n v="-2"/>
    <n v="55"/>
    <m/>
    <s v="Vacio"/>
    <m/>
    <m/>
    <s v="Vacio"/>
    <n v="55"/>
    <n v="0"/>
    <x v="0"/>
    <s v="Laptop HP 250 G7 Ci5 8va Gen/8GB DDR4/240GB SSD/15.6&quot;/2GB video"/>
    <s v="001-12202"/>
    <d v="2020-03-02T00:00:00"/>
    <s v="PCR-LAP1499"/>
    <s v="PCR-LAP0932"/>
    <m/>
    <m/>
    <x v="0"/>
    <m/>
    <m/>
    <n v="44134"/>
    <m/>
    <m/>
    <m/>
    <m/>
    <m/>
    <m/>
    <n v="1"/>
    <s v="SI"/>
    <m/>
    <s v="Sin licencias "/>
    <m/>
    <m/>
    <m/>
    <m/>
    <x v="2"/>
    <x v="0"/>
    <s v="Cliente"/>
    <s v="Igual"/>
    <m/>
    <m/>
    <n v="0"/>
    <s v="No se encuentra el producto"/>
    <s v="Todo ok"/>
  </r>
  <r>
    <s v="20602985971_"/>
    <s v="20602985971_"/>
    <d v="2020-10-07T00:00:00"/>
    <d v="2020-11-06T00:00:00"/>
    <n v="20602985971"/>
    <x v="128"/>
    <s v="F001-00007047"/>
    <d v="2020-10-07T00:00:00"/>
    <d v="2020-11-06T00:00:00"/>
    <m/>
    <n v="-7"/>
    <n v="146"/>
    <m/>
    <s v="Vacio"/>
    <m/>
    <m/>
    <s v="Vacio"/>
    <n v="146"/>
    <n v="0"/>
    <x v="0"/>
    <s v="IPAD PRO 11 256 GB SPACE GRAY + TECLADO APPLE SMART"/>
    <s v="001-10925"/>
    <d v="2019-10-07T00:00:00"/>
    <m/>
    <m/>
    <s v="PCR-TAB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603277202_PCR-LAP20041257"/>
    <s v="20603277202_"/>
    <d v="2020-10-21T00:00:00"/>
    <d v="2020-11-20T00:00:00"/>
    <n v="20603277202"/>
    <x v="146"/>
    <s v="F001-00007235"/>
    <d v="2020-10-21T00:00:00"/>
    <d v="2020-11-20T00:00:00"/>
    <m/>
    <n v="-21"/>
    <n v="61"/>
    <m/>
    <s v="Vacio"/>
    <m/>
    <m/>
    <s v="Vacio"/>
    <n v="61"/>
    <n v="0"/>
    <x v="0"/>
    <s v="Laptop Dell Latitude 3400 Core I5 8va Gen/ 8GB DDR4 / 1 TB HDD / 14&quot; Pantalla / Windows 10 Pro/Office 365 Business"/>
    <s v="001-14003"/>
    <d v="2020-10-21T00:00:00"/>
    <s v="PCR-LAP20041257"/>
    <m/>
    <m/>
    <m/>
    <x v="0"/>
    <m/>
    <m/>
    <n v="44134"/>
    <m/>
    <m/>
    <m/>
    <m/>
    <m/>
    <m/>
    <m/>
    <m/>
    <m/>
    <s v="Windows 10 pro "/>
    <s v="Office 365 Bussines"/>
    <m/>
    <m/>
    <m/>
    <x v="2"/>
    <x v="0"/>
    <s v="Cliente"/>
    <s v="Igual"/>
    <m/>
    <m/>
    <n v="0"/>
    <s v="No se encuentra el producto"/>
    <s v="Todo ok"/>
  </r>
  <r>
    <s v="20602985971_"/>
    <s v="20602985971_"/>
    <d v="2020-10-07T00:00:00"/>
    <d v="2020-11-06T00:00:00"/>
    <n v="20602985971"/>
    <x v="128"/>
    <s v="F001-00007047"/>
    <d v="2020-10-07T00:00:00"/>
    <d v="2020-11-06T00:00:00"/>
    <m/>
    <n v="-7"/>
    <n v="24.87"/>
    <m/>
    <s v="Vacio"/>
    <m/>
    <m/>
    <s v="Vacio"/>
    <n v="24.87"/>
    <n v="0"/>
    <x v="0"/>
    <s v="IPAD PRO 11 256 GB SPACE GRAY + TECLADO APPLE SMART"/>
    <s v="001-10925"/>
    <d v="2019-10-07T00:00:00"/>
    <m/>
    <m/>
    <s v="PCR-MAGKEY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537735679_PCR-LAP19102030"/>
    <s v="20537735679_PCR-LAP0361"/>
    <d v="2020-10-21T00:00:00"/>
    <d v="2020-11-20T00:00:00"/>
    <n v="20537735679"/>
    <x v="147"/>
    <s v="F001-00007208"/>
    <d v="2020-10-21T00:00:00"/>
    <d v="2020-11-20T00:00:00"/>
    <m/>
    <n v="-21"/>
    <n v="40"/>
    <m/>
    <s v="Vacio"/>
    <m/>
    <m/>
    <s v="Vacio"/>
    <n v="40"/>
    <n v="0"/>
    <x v="0"/>
    <s v="Laptop Dell Latitude 3490 Core i5 7ma Gen./8GB RAM/1TB HDD/14”"/>
    <s v="001-13335"/>
    <d v="2020-08-21T00:00:00"/>
    <s v="PCR-LAP19102030"/>
    <s v="PCR-LAP0361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37735679_PCR-LAP0256"/>
    <s v="20537735679_"/>
    <d v="2020-10-21T00:00:00"/>
    <d v="2020-11-20T00:00:00"/>
    <n v="20537735679"/>
    <x v="147"/>
    <s v="F001-00007208"/>
    <d v="2020-10-21T00:00:00"/>
    <d v="2020-11-20T00:00:00"/>
    <m/>
    <n v="-21"/>
    <n v="40"/>
    <m/>
    <s v="Vacio"/>
    <m/>
    <m/>
    <s v="Vacio"/>
    <n v="40"/>
    <n v="0"/>
    <x v="0"/>
    <s v="Laptop HP 340G1 Ci5/4GB DDR3L/750GB HDD/14&quot;"/>
    <s v="001-13335"/>
    <d v="2020-08-21T00:00:00"/>
    <s v="PCR-LAP0256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600306091_PCR-LAP20072067"/>
    <s v="20600306091_"/>
    <d v="2020-10-15T00:00:00"/>
    <d v="2020-11-14T00:00:00"/>
    <n v="20600306091"/>
    <x v="148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67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600306091_PCR-LAP20072075"/>
    <s v="20600306091_"/>
    <d v="2020-10-15T00:00:00"/>
    <d v="2020-11-14T00:00:00"/>
    <n v="20600306091"/>
    <x v="148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7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62982745_PCR-LAP20041297"/>
    <s v="20562982745_"/>
    <d v="2020-10-21T00:00:00"/>
    <d v="2020-11-20T00:00:00"/>
    <n v="20562982745"/>
    <x v="149"/>
    <s v="F001-00007238"/>
    <d v="2020-10-21T00:00:00"/>
    <d v="2020-11-20T00:00:00"/>
    <m/>
    <n v="-21"/>
    <m/>
    <m/>
    <s v="Vacio"/>
    <n v="216"/>
    <m/>
    <s v="Vacio"/>
    <n v="61.714285714285715"/>
    <n v="0"/>
    <x v="0"/>
    <s v="Laptop Lenovo ThinkPad E590 Ci5 8va/16GB/500GB SSD/15.6&quot;/Windows 10 Pro"/>
    <s v="001-14004"/>
    <d v="2020-10-21T00:00:00"/>
    <s v="PCR-LAP20041297"/>
    <m/>
    <m/>
    <m/>
    <x v="0"/>
    <m/>
    <m/>
    <n v="44134"/>
    <m/>
    <m/>
    <m/>
    <m/>
    <m/>
    <m/>
    <m/>
    <m/>
    <m/>
    <s v="Windows 10 pro "/>
    <m/>
    <m/>
    <m/>
    <m/>
    <x v="2"/>
    <x v="0"/>
    <s v="Cliente"/>
    <s v="Igual"/>
    <m/>
    <m/>
    <n v="0"/>
    <s v="No se encuentra el producto"/>
    <s v="Todo ok"/>
  </r>
  <r>
    <s v="20417573705_MOR-LAP19101005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786"/>
    <d v="2020-01-10T00:00:00"/>
    <s v="MOR-LAP1910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MOR-LAP19101004"/>
    <s v="20417573705_MOR-LAP19101009"/>
    <d v="2020-08-15T00:00:00"/>
    <d v="2020-12-14T00:00:00"/>
    <n v="20417573705"/>
    <x v="150"/>
    <s v="F001-00006527"/>
    <d v="2020-08-15T00:00:00"/>
    <d v="2020-12-14T00:00:00"/>
    <m/>
    <n v="-45"/>
    <n v="65"/>
    <m/>
    <s v="Vacio"/>
    <m/>
    <m/>
    <s v="Vacio"/>
    <n v="65"/>
    <n v="0"/>
    <x v="0"/>
    <s v="Laptop HP 250 G7 Core i5 8va Gen./8GB RAM/1TB HDD/15.6”"/>
    <s v="001-13328"/>
    <d v="2020-08-14T00:00:00"/>
    <s v="MOR-LAP19101004"/>
    <s v="MOR-LAP19101009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MOR-LAP19101015"/>
    <s v="20417573705_"/>
    <d v="2020-10-01T00:00:00"/>
    <d v="2020-10-31T00:00:00"/>
    <n v="20417573705"/>
    <x v="150"/>
    <s v="F001-00007310"/>
    <d v="2020-10-01T00:00:00"/>
    <d v="2020-10-31T00:00:00"/>
    <n v="247106"/>
    <n v="-1"/>
    <n v="70"/>
    <m/>
    <s v="Vacio"/>
    <m/>
    <m/>
    <s v="Vacio"/>
    <n v="70"/>
    <n v="0"/>
    <x v="0"/>
    <s v="LAPTOP CORE I5/8GB/1TB HDD SIN LICENCIAS "/>
    <s v="001-12281"/>
    <d v="2020-03-11T00:00:00"/>
    <s v="MOR-LAP1910101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MOR-LAP19101040"/>
    <s v="20417573705_"/>
    <d v="2020-08-25T00:00:00"/>
    <d v="2020-12-24T00:00:00"/>
    <n v="20417573705"/>
    <x v="150"/>
    <s v="F001-00006637"/>
    <d v="2020-08-25T00:00:00"/>
    <d v="2020-12-24T00:00:00"/>
    <m/>
    <n v="-55"/>
    <n v="65"/>
    <m/>
    <s v="Vacio"/>
    <m/>
    <m/>
    <s v="Vacio"/>
    <n v="65"/>
    <n v="0"/>
    <x v="0"/>
    <s v="Laptop HP 250 G7 Ci5 8va Gen / 8GB DDR4 / 1TB HDD / Pantalla 15.6&quot;"/>
    <s v="001-13469"/>
    <d v="2020-08-24T00:00:00"/>
    <s v="MOR-LAP1910104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472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500GB HDD/SIN LICENCIAS "/>
    <s v="001-7692"/>
    <d v="2018-08-09T00:00:00"/>
    <s v="PCR-LAP047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49"/>
    <s v="20417573705_PCR-LAP0673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Lenovo Ideapad 320-15IKB Core I5 Gen.8/ 8GB DDR4/ 2TB HDD/15.6"/>
    <s v="001-6565"/>
    <d v="2017-12-28T00:00:00"/>
    <s v="PCR-LAP1149"/>
    <s v="PCR-LAP0673"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s v="PCR-LAP0673 Presenta rajadura en puerto de carga (carcasa base inferior) a la vez presenta rajadura en la parte superior de la carcasa de pantalla y pantalla led presenta rayones pequeños."/>
    <m/>
    <n v="0"/>
    <s v="No se encuentra el producto"/>
    <s v="Todo ok"/>
  </r>
  <r>
    <s v="20417573705_PCR-LAP0846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LICENCIADA (WIN10P-OFFICE 2016 H&amp;B)"/>
    <s v="001-7552"/>
    <d v="2018-07-17T00:00:00"/>
    <s v="PCR-LAP0846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m/>
    <m/>
    <n v="0"/>
    <s v="No se encuentra el producto"/>
    <s v="Todo ok"/>
  </r>
  <r>
    <s v="20417573705_PCR-LAP0862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2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n v="0"/>
    <s v="No se encuentra el producto"/>
    <s v="Todo ok"/>
  </r>
  <r>
    <s v="20417573705_PCR-LAP0865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5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n v="0"/>
    <s v="No se encuentra el producto"/>
    <s v="Todo ok"/>
  </r>
  <r>
    <s v="20417573705_PCR-LAP0873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876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894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089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897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275,10276"/>
    <d v="2019-07-22T00:00:00"/>
    <s v="PCR-LAP089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928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/SIN LICENCIAS "/>
    <s v="001-7773"/>
    <d v="2018-08-23T00:00:00"/>
    <s v="PCR-LAP092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933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93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017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 G6 Ci5 7ma/8GB/1TB HDD/14&quot;"/>
    <s v="001-13199"/>
    <d v="2020-07-21T00:00:00"/>
    <s v="PCR-LAP101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052"/>
    <s v="20417573705_PCR-LAP1073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052"/>
    <s v="PCR-LAP1073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08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0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02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10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23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12GB/1TB HDD/15.6&quot;"/>
    <s v="001-13096,13097"/>
    <d v="2020-07-07T00:00:00"/>
    <s v="PCR-LAP11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7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8GB/1TB HDD/15.6&quot;"/>
    <s v="001-13096,13097"/>
    <d v="2020-07-07T00:00:00"/>
    <s v="PCR-LAP117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78"/>
    <s v="20417573705_PCR-LAP 1004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"/>
    <s v="001-8047,001-8604"/>
    <d v="2018-10-09T00:00:00"/>
    <s v="PCR-LAP1178"/>
    <s v="PCR-LAP 100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222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223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352"/>
    <s v="20417573705_PCR-LAP 0559,PCR-LAP 0544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7/8GB/1TB HDD/2GB VIDEO SIN LICENCIAS"/>
    <s v="001-8140,001-8451;001-9584"/>
    <d v="2018-10-22T00:00:00"/>
    <s v="PCR-LAP1352"/>
    <s v="PCR-LAP 0559,PCR-LAP 054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387"/>
    <s v="20417573705_"/>
    <d v="2020-10-01T00:00:00"/>
    <d v="2020-10-08T00:00:00"/>
    <n v="20417573705"/>
    <x v="150"/>
    <s v="F001-00007310"/>
    <d v="2020-10-01T00:00:00"/>
    <d v="2020-10-08T00:00:00"/>
    <n v="247256"/>
    <n v="22"/>
    <n v="70"/>
    <n v="23.33"/>
    <s v="Diferente"/>
    <m/>
    <m/>
    <s v="Vacio"/>
    <n v="70"/>
    <n v="70"/>
    <x v="8"/>
    <s v="LAPTOP CORE I5/8GB/1TB HDD SIN LICENCIAS "/>
    <s v="001-10275,10276"/>
    <d v="2019-07-22T00:00:00"/>
    <s v="PCR-LAP138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s v="Revisar"/>
    <s v="No se encuentra el producto"/>
    <s v="Pendiente Recoger"/>
  </r>
  <r>
    <s v="20417573705_PCR-LAP1504"/>
    <s v="20417573705_"/>
    <d v="2020-10-01T00:00:00"/>
    <d v="2020-10-20T00:00:00"/>
    <n v="20417573705"/>
    <x v="150"/>
    <s v="F001-00007310"/>
    <d v="2020-10-01T00:00:00"/>
    <d v="2020-10-20T00:00:00"/>
    <n v="247544"/>
    <n v="10"/>
    <n v="70"/>
    <n v="46.67"/>
    <s v="Diferente"/>
    <m/>
    <m/>
    <s v="Vacio"/>
    <n v="70"/>
    <n v="70"/>
    <x v="4"/>
    <s v="LAPTOP CORE I5/8GB/1TB HDD SIN LICENCIAS "/>
    <s v="001-12281"/>
    <d v="2020-03-11T00:00:00"/>
    <s v="PCR-LAP1504"/>
    <m/>
    <m/>
    <m/>
    <x v="0"/>
    <m/>
    <m/>
    <n v="44134"/>
    <m/>
    <m/>
    <m/>
    <m/>
    <s v="X MES "/>
    <m/>
    <n v="1"/>
    <s v="NO"/>
    <m/>
    <s v="Sin licencias"/>
    <m/>
    <m/>
    <m/>
    <m/>
    <x v="4"/>
    <x v="0"/>
    <s v="Cliente"/>
    <s v="Igual"/>
    <m/>
    <m/>
    <n v="0"/>
    <s v="No se encuentra el producto"/>
    <s v="Pendiente Recoger"/>
  </r>
  <r>
    <s v="20417573705_PCR-LAP1519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Lenovo ThinkPad Ci5 8va/8GB/1TB HDD/14&quot;"/>
    <s v="001-13199"/>
    <d v="2020-07-21T00:00:00"/>
    <s v="PCR-LAP151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09"/>
    <s v="20417573705_"/>
    <d v="2020-10-01T00:00:00"/>
    <d v="2020-10-31T00:00:00"/>
    <n v="20417573705"/>
    <x v="150"/>
    <s v="F001-00007310"/>
    <d v="2020-10-01T00:00:00"/>
    <d v="2020-10-31T00:00:00"/>
    <m/>
    <n v="-1"/>
    <n v="70"/>
    <m/>
    <s v="Vacio"/>
    <m/>
    <m/>
    <s v="Vacio"/>
    <n v="70"/>
    <n v="0"/>
    <x v="0"/>
    <s v="LAPTOP CORE I5/8GB/1TB HDD SIN LICENCIAS "/>
    <s v="001-11881"/>
    <d v="2020-01-21T00:00:00"/>
    <s v="PCR-LAP1909100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38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0910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39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46"/>
    <d v="2020-01-30T00:00:00"/>
    <s v="PCR-LAP1909103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54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417573705_PCR-LAP19091055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417573705_PCR-LAP19101060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6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01079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7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04"/>
    <s v="20417573705_PCR-LAP19101042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1994"/>
    <d v="2020-02-05T00:00:00"/>
    <s v="PCR-LAP19111004"/>
    <s v="PCR-LAP19101042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26"/>
    <s v="20417573705_"/>
    <d v="2020-10-01T00:00:00"/>
    <d v="2020-10-16T00:00:00"/>
    <n v="20417573705"/>
    <x v="150"/>
    <s v="F001-00007310"/>
    <d v="2020-10-01T00:00:00"/>
    <d v="2020-10-16T00:00:00"/>
    <n v="247544"/>
    <n v="14"/>
    <n v="70"/>
    <n v="37.33"/>
    <s v="Diferente"/>
    <m/>
    <m/>
    <s v="Vacio"/>
    <n v="70"/>
    <n v="70"/>
    <x v="4"/>
    <s v="LAPTOP CORE I5/8GB/1TB HDD SIN LICENCIAS "/>
    <s v="001-12126"/>
    <d v="2020-02-20T00:00:00"/>
    <s v="PCR-LAP1911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417573705_PCR-LAP1911103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7 Ci5 8va Gen/8GB/256GB SSD/15.6&quot;"/>
    <s v="001-13096,13097"/>
    <d v="2020-07-07T00:00:00"/>
    <s v="PCR-LAP191110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41"/>
    <s v="20417573705_PCR-LAP0501"/>
    <d v="2020-10-01T00:00:00"/>
    <d v="2020-10-31T00:00:00"/>
    <n v="20417573705"/>
    <x v="150"/>
    <s v="F001-00007310"/>
    <d v="2020-10-01T00:00:00"/>
    <d v="2020-10-31T00:00:00"/>
    <n v="247256"/>
    <n v="-1"/>
    <n v="75"/>
    <m/>
    <s v="Vacio"/>
    <m/>
    <m/>
    <s v="Vacio"/>
    <n v="75"/>
    <n v="0"/>
    <x v="0"/>
    <s v="LAPTOP CORE I5/8GB/500GB HDD/SIN LICENCIAS "/>
    <s v="001-7692"/>
    <d v="2018-08-09T00:00:00"/>
    <s v="PCR-LAP19111041"/>
    <s v="PCR-LAP050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s v="PCR-LAP 0474 DEVOLVIERON EL 09.12.2019, DEVOLVIERON LA ,PCR-LAP 0468 CON ROTURA DE CARCASA"/>
    <m/>
    <n v="0"/>
    <s v="No se encuentra el producto"/>
    <s v="Todo ok"/>
  </r>
  <r>
    <s v="20417573705_PCR-LAP19111044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2126"/>
    <d v="2020-02-20T00:00:00"/>
    <s v="PCR-LAP1911104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20041015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20041015"/>
    <m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28"/>
    <s v="20417573705_PCR-LAP20041016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19111028"/>
    <s v="PCR-LAP20041016"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20064063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20064064"/>
    <s v="20417573705_"/>
    <d v="2020-10-01T00:00:00"/>
    <d v="2020-10-16T00:00:00"/>
    <n v="20417573705"/>
    <x v="150"/>
    <s v="F001-00007310"/>
    <d v="2020-10-01T00:00:00"/>
    <d v="2020-10-16T00:00:00"/>
    <m/>
    <n v="14"/>
    <n v="65"/>
    <n v="34.67"/>
    <s v="Diferente"/>
    <m/>
    <m/>
    <s v="Vacio"/>
    <n v="65"/>
    <n v="65"/>
    <x v="4"/>
    <s v="Laptop Dell vostro Ci5 10ma Gen/8GB/1TB HDD/14&quot;"/>
    <s v="001-13096,13097"/>
    <d v="2020-07-07T00:00:00"/>
    <s v="PCR-LAP2006406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417573705_PCR-LAP20064068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29096195_PCR-LAP1453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3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462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6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452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119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111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797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Lenovo V330-15IKB Ci5 8va Gen/8GB DDR4/ 1TB HDD/ Pantalla 15.6&quot;"/>
    <s v="001-13797"/>
    <d v="2020-09-21T00:00:00"/>
    <s v="PCR-LAP079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404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445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446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509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50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091011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091016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101076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0107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111045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110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41032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2004103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890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892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5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6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7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8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8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9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940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4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951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5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273"/>
    <s v="20529096195_PCR-LAP19091025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HP Probook 450G5 Ci7 Gen.8/16GB DDR4/1TB HDD/2GB Video/15.6&quot;"/>
    <s v="001-13503"/>
    <d v="2020-06-19T00:00:00"/>
    <s v="PCR-LAP1273"/>
    <s v="PCR-LAP19091025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288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HP 450G5 Ci7 8va/8GB/256GB SSD/1TB HDD/2GB Video/15.6&quot;"/>
    <s v="001-13503"/>
    <d v="2020-06-19T00:00:00"/>
    <s v="PCR-LAP1288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07508503_PCR-LAP0284"/>
    <s v="20507508503_"/>
    <d v="2020-10-27T00:00:00"/>
    <d v="2020-11-26T00:00:00"/>
    <n v="20507508503"/>
    <x v="152"/>
    <s v="F001-00007275"/>
    <d v="2020-10-27T00:00:00"/>
    <d v="2020-11-26T00:00:00"/>
    <m/>
    <n v="-27"/>
    <n v="57"/>
    <m/>
    <s v="Vacio"/>
    <m/>
    <m/>
    <s v="Vacio"/>
    <n v="57"/>
    <n v="0"/>
    <x v="0"/>
    <s v="Laptop Lenovo B40-80 Ci5 5taGen/8GB/500GB HDD/Pantalla 14''"/>
    <s v="001-13489"/>
    <d v="2020-08-27T00:00:00"/>
    <s v="PCR-LAP028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0700"/>
    <s v="20507508503_"/>
    <d v="2020-10-13T00:00:00"/>
    <d v="2020-11-12T00:00:00"/>
    <n v="20507508503"/>
    <x v="152"/>
    <s v="F001-00007171"/>
    <d v="2020-10-13T00:00:00"/>
    <d v="2020-11-12T00:00:00"/>
    <m/>
    <n v="-13"/>
    <n v="55"/>
    <m/>
    <s v="Vacio"/>
    <m/>
    <m/>
    <s v="Vacio"/>
    <n v="55"/>
    <n v="0"/>
    <x v="0"/>
    <s v="Laptop HP 240 G6 Ci3 6ta Gen./4GB RAM/480GB SSD/Pantalla 14&quot;"/>
    <s v="001-14312"/>
    <d v="2020-10-13T00:00:00"/>
    <s v="PCR-LAP070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417"/>
    <s v="20507508503_"/>
    <d v="2020-10-20T00:00:00"/>
    <d v="2020-11-19T00:00:00"/>
    <n v="20507508503"/>
    <x v="152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1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9111008"/>
    <s v="20507508503_"/>
    <d v="2020-10-25T00:00:00"/>
    <d v="2020-11-24T00:00:00"/>
    <n v="20507508503"/>
    <x v="152"/>
    <s v="F001-00007266"/>
    <d v="2020-10-25T00:00:00"/>
    <d v="2020-11-24T00:00:00"/>
    <m/>
    <n v="-25"/>
    <n v="77"/>
    <m/>
    <s v="Vacio"/>
    <m/>
    <m/>
    <s v="Vacio"/>
    <n v="77"/>
    <n v="0"/>
    <x v="0"/>
    <s v="Laptop HP 250 G7 Core i5 8va Gen./16GB/500GB SDD/Pantalla 15.6&quot;"/>
    <s v="001-13837"/>
    <d v="2020-09-25T00:00:00"/>
    <s v="PCR-LAP19111008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303"/>
    <s v="20507508503_"/>
    <d v="2020-10-25T00:00:00"/>
    <d v="2020-11-24T00:00:00"/>
    <n v="20507508503"/>
    <x v="152"/>
    <s v="F001-00007258"/>
    <d v="2020-10-25T00:00:00"/>
    <d v="2020-11-24T00:00:00"/>
    <m/>
    <n v="-25"/>
    <n v="70"/>
    <m/>
    <s v="Vacio"/>
    <m/>
    <m/>
    <s v="Vacio"/>
    <n v="70"/>
    <n v="0"/>
    <x v="0"/>
    <s v="Laptop Lenovo Ideapad 320 Core i5 8va Gen./8GB/ 500GB SDD/Pantalla 15.6&quot;"/>
    <s v="001-13837"/>
    <d v="2020-09-25T00:00:00"/>
    <s v="PCR-LAP1303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429"/>
    <s v="20507508503_"/>
    <d v="2020-10-20T00:00:00"/>
    <d v="2020-11-19T00:00:00"/>
    <n v="20507508503"/>
    <x v="152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Ninguno_PCR-LAP1339"/>
    <s v="Ninguno_"/>
    <m/>
    <m/>
    <s v="Ninguno"/>
    <x v="153"/>
    <m/>
    <m/>
    <m/>
    <m/>
    <n v="44134"/>
    <m/>
    <m/>
    <s v="Vacio"/>
    <m/>
    <m/>
    <s v="Vacio"/>
    <n v="0"/>
    <b v="0"/>
    <x v="2"/>
    <s v="Laptop HP 450G5 Ci7 8va Gen/ 16GB/ 1TB HDD/ 2GB Video/ Pantalla 15.6&quot; "/>
    <s v="0001-012330"/>
    <d v="2020-04-01T00:00:00"/>
    <s v="PCR-LAP1339"/>
    <m/>
    <m/>
    <m/>
    <x v="0"/>
    <m/>
    <m/>
    <n v="44134"/>
    <m/>
    <m/>
    <m/>
    <m/>
    <m/>
    <m/>
    <n v="1"/>
    <m/>
    <m/>
    <s v="Sin licencias"/>
    <m/>
    <m/>
    <m/>
    <m/>
    <x v="8"/>
    <x v="2"/>
    <s v="PRESTAMO"/>
    <s v="Igual"/>
    <s v="Equipo de préstamo (01-04)"/>
    <m/>
    <s v="Revisar"/>
    <m/>
    <s v="Pendiente Recoger"/>
  </r>
  <r>
    <s v="20466590747_PCR-LAP0404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404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14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0614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15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HP 250 G6/ CI5/GEN7/8 GB/1 TB HDD/15.6 SINLICENCIAS"/>
    <s v="001-10377"/>
    <d v="2019-08-06T00:00:00"/>
    <s v="PCR-LAP0615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62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62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70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70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767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076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19"/>
    <s v="20466590747_PCR-LAP0612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1019"/>
    <s v="PCR-LAP0612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28"/>
    <s v="20466590747_PCR-LAP1019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682"/>
    <d v="2019-12-18T00:00:00"/>
    <s v="PCR-LAP1028"/>
    <s v="PCR-LAP1019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01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273"/>
    <d v="2019-07-19T00:00:00"/>
    <s v="PCR-LAP1401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51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8GB/240 GB SSD SIN LICENCIAS"/>
    <s v="01-11781,11782"/>
    <d v="2020-01-09T00:00:00"/>
    <s v="PCR-LAP105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74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348"/>
    <d v="2019-08-01T00:00:00"/>
    <s v="PCR-LAP1074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79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1079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82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16GB/1 TB HDD / SIN LICENCIAS "/>
    <s v="001-12131"/>
    <d v="2020-02-20T00:00:00"/>
    <s v="PCR-LAP10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390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390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12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12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23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23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82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4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502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50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507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1"/>
    <d v="2020-02-25T00:00:00"/>
    <s v="PCR-LAP150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9111020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16GB/240 GB SSD / SIN LICENCIAS "/>
    <s v="001-12128"/>
    <d v="2020-02-20T00:00:00"/>
    <s v="PCR-LAP19111020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9111031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675"/>
    <d v="2019-12-16T00:00:00"/>
    <s v="PCR-LAP1911103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100723442_PCR-LAP20072048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4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00723442_PCR-LAP20072088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00723442_PCR-LAP19102033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3490 Core i5 7ma Gen./8GB RAM/1TB HDD/Pantalla 14”"/>
    <s v="001-14380"/>
    <d v="2020-10-16T00:00:00"/>
    <s v="PCR-LAP1910203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00723442_PCR-LAP0588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HP 14-BS025la Core i5 7ma Gen./8GB RAM/1TB HDD/Pantalla 14”"/>
    <s v="001-14380"/>
    <d v="2020-10-16T00:00:00"/>
    <s v="PCR-LAP05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548792887_PCR-LAP0477"/>
    <s v="20548792887_"/>
    <m/>
    <m/>
    <n v="20548792887"/>
    <x v="156"/>
    <m/>
    <m/>
    <m/>
    <m/>
    <n v="44134"/>
    <m/>
    <m/>
    <s v="Vacio"/>
    <m/>
    <m/>
    <s v="Vacio"/>
    <n v="0"/>
    <b v="0"/>
    <x v="2"/>
    <s v="LAPTOP CORE I5/8GB/1TB"/>
    <s v="001-8068"/>
    <d v="2018-10-11T00:00:00"/>
    <s v="PCR-LAP0477"/>
    <m/>
    <m/>
    <m/>
    <x v="0"/>
    <m/>
    <m/>
    <n v="44134"/>
    <m/>
    <m/>
    <m/>
    <m/>
    <s v="PRÉSTAMO"/>
    <m/>
    <n v="1"/>
    <s v="NO"/>
    <s v="6ta"/>
    <s v="Sin licencias"/>
    <m/>
    <m/>
    <m/>
    <m/>
    <x v="1"/>
    <x v="2"/>
    <s v="PRESTAMO"/>
    <s v="Igual"/>
    <s v="EQUIPO EN PRÉSTAMO "/>
    <m/>
    <s v="Revisar"/>
    <m/>
    <s v="Pendiente Recoger"/>
  </r>
  <r>
    <s v="20548792887_MOR-LAP19101045"/>
    <s v="20548792887_PCR-LAP0799"/>
    <d v="2020-10-01T00:00:00"/>
    <d v="2020-10-31T00:00:00"/>
    <n v="20548792887"/>
    <x v="156"/>
    <s v="F001-00007337"/>
    <d v="2020-10-01T00:00:00"/>
    <d v="2020-10-31T00:00:00"/>
    <m/>
    <n v="-1"/>
    <n v="54"/>
    <m/>
    <s v="Vacio"/>
    <m/>
    <m/>
    <s v="Vacio"/>
    <n v="54"/>
    <n v="0"/>
    <x v="0"/>
    <s v="Laptop HP 250 G7 Core i5 8va Gen./8GB RAM/1TB HDD/15.6”"/>
    <s v="001-13982"/>
    <d v="2020-10-05T00:00:00"/>
    <s v="MOR-LAP19101045"/>
    <s v="PCR-LAP0799"/>
    <m/>
    <m/>
    <x v="0"/>
    <m/>
    <m/>
    <n v="44134"/>
    <m/>
    <m/>
    <m/>
    <s v="VENCIDO X 6 MESES"/>
    <s v="X MESES"/>
    <m/>
    <n v="1"/>
    <s v="SI"/>
    <s v="8va"/>
    <s v="Windows 10 Pro"/>
    <s v="Office 2010 H&amp;B"/>
    <m/>
    <m/>
    <m/>
    <x v="1"/>
    <x v="0"/>
    <s v="Cliente"/>
    <s v="Igual"/>
    <s v="PCR-LAP0799 presenta rajadura en puerto USB"/>
    <m/>
    <n v="0"/>
    <s v="Esta factura tiene errores en la fecha. La fecha inicial de Sisgeco es menor o igual que la fecha fin de la factura del CV"/>
    <s v="Todo ok"/>
  </r>
  <r>
    <s v="20548792887_PCR-LAP0937"/>
    <s v="20548792887_"/>
    <d v="2020-06-01T00:00:00"/>
    <d v="2020-06-30T00:00:00"/>
    <n v="20548792887"/>
    <x v="156"/>
    <s v="F001-00005850"/>
    <d v="2020-06-01T00:00:00"/>
    <d v="2020-06-30T00:00:00"/>
    <m/>
    <n v="122"/>
    <n v="60"/>
    <m/>
    <s v="Vacio"/>
    <m/>
    <m/>
    <s v="Vacio"/>
    <n v="60"/>
    <n v="300"/>
    <x v="11"/>
    <s v="LAPTOP CORE I5/16GB/500 SDD/ WINDOWS 10 PRO LICENCIADO"/>
    <s v="001-7810"/>
    <d v="2018-08-31T00:00:00"/>
    <s v="PCR-LAP0937"/>
    <m/>
    <m/>
    <m/>
    <x v="0"/>
    <m/>
    <m/>
    <n v="44134"/>
    <m/>
    <m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38"/>
    <s v="20548792887_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38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50"/>
    <s v="20548792887_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5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89"/>
    <s v="20548792887_PCR-LAP 0984"/>
    <d v="2020-09-01T00:00:00"/>
    <d v="2020-09-30T00:00:00"/>
    <n v="20548792887"/>
    <x v="156"/>
    <s v="F001-00006969"/>
    <d v="2020-09-01T00:00:00"/>
    <d v="2020-09-30T00:00:00"/>
    <m/>
    <n v="30"/>
    <n v="65"/>
    <m/>
    <s v="Vacio"/>
    <m/>
    <m/>
    <s v="Vacio"/>
    <n v="65"/>
    <n v="130"/>
    <x v="5"/>
    <s v="LAPTOP CORE I5/16GB/500 SDD/ WINDOWS 10 PRO LICENCIADO"/>
    <s v="001-7978, 001-8303"/>
    <s v="27/09/2018, 14/11/2018"/>
    <s v="PCR-LAP0989"/>
    <s v="PCR-LAP 0984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90"/>
    <s v="20548792887_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978"/>
    <d v="2018-09-27T00:00:00"/>
    <s v="PCR-LAP099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93"/>
    <s v="20548792887_PCR-LAP 0805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8GB/1TB"/>
    <s v="001-7223, 001-8026"/>
    <s v="08/05/2018, 03/10/2018"/>
    <s v="PCR-LAP0993"/>
    <s v="PCR-LAP 0805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s v="Office 2016 H&amp;B"/>
    <m/>
    <m/>
    <m/>
    <x v="1"/>
    <x v="0"/>
    <s v="Cliente"/>
    <s v="Igual"/>
    <m/>
    <m/>
    <s v="Revisar"/>
    <s v="No se encuentra el producto"/>
    <s v="Pendiente Recoger"/>
  </r>
  <r>
    <s v="20548792887_PCR-MAC0009"/>
    <s v="20548792887_"/>
    <d v="2020-10-01T00:00:00"/>
    <d v="2020-10-31T00:00:00"/>
    <n v="20548792887"/>
    <x v="156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09"/>
    <d v="2018-04-18T00:00:00"/>
    <s v="PCR-MAC0009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n v="0"/>
    <s v="Se actualizó, si coinciden los códigos de la LP y su RS con la laptop Actual."/>
    <s v="Todo ok"/>
  </r>
  <r>
    <s v="20548792887_PCR-MAC0011"/>
    <s v="20548792887_"/>
    <d v="2020-10-01T00:00:00"/>
    <d v="2020-10-31T00:00:00"/>
    <n v="20548792887"/>
    <x v="156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76"/>
    <d v="2018-04-30T00:00:00"/>
    <s v="PCR-MAC0011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n v="0"/>
    <s v="Se actualizó, si coinciden los códigos de la LP y su RS con la laptop Actual."/>
    <s v="Todo ok"/>
  </r>
  <r>
    <s v="20548792887_PCR-MAC0025"/>
    <s v="20548792887_"/>
    <d v="2020-10-21T00:00:00"/>
    <d v="2020-11-20T00:00:00"/>
    <n v="20548792887"/>
    <x v="156"/>
    <s v="F001-00007337"/>
    <d v="2020-10-21T00:00:00"/>
    <d v="2020-11-20T00:00:00"/>
    <m/>
    <n v="-21"/>
    <n v="300"/>
    <m/>
    <s v="Vacio"/>
    <m/>
    <m/>
    <s v="Vacio"/>
    <n v="300"/>
    <n v="0"/>
    <x v="0"/>
    <s v="Apple Macbook Pro Retina CI7/16GB RAM/256GB SSD/4 GB Video/Pantalla 15.4&quot; / MacOS Catalina/ Sin Licencias"/>
    <s v="001-14503"/>
    <d v="2020-10-20T00:00:00"/>
    <s v="PCR-MAC002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n v="0"/>
    <s v="Esta factura tiene errores en la fecha. La fecha inicial de Sisgeco es menor o igual que la fecha fin de la factura del CV"/>
    <s v="Todo ok"/>
  </r>
  <r>
    <s v="20509283657_PCR-LAP20072013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13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09283657_PCR-LAP20072009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09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09283657_PCR-LAP20072028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28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09283657_PCR-LAP20072034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34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55936801_PCR-LAP1247"/>
    <s v="20555936801_"/>
    <d v="2020-10-18T00:00:00"/>
    <d v="2020-11-17T00:00:00"/>
    <n v="20555936801"/>
    <x v="158"/>
    <s v="F001-00007041"/>
    <d v="2020-10-18T00:00:00"/>
    <d v="2020-11-17T00:00:00"/>
    <m/>
    <n v="-18"/>
    <n v="62"/>
    <m/>
    <s v="Vacio"/>
    <m/>
    <m/>
    <s v="Vacio"/>
    <n v="62"/>
    <n v="0"/>
    <x v="0"/>
    <s v="LAPTOP CORE I5/12GB/1TB HDD Licenciado"/>
    <s v="001-10256"/>
    <d v="2019-07-17T00:00:00"/>
    <s v="PCR-LAP1247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3"/>
    <s v="20555936801_"/>
    <d v="2020-10-18T00:00:00"/>
    <d v="2020-11-17T00:00:00"/>
    <n v="20555936801"/>
    <x v="158"/>
    <s v="F001-00007041"/>
    <d v="2020-10-18T00:00:00"/>
    <d v="2020-11-17T00:00:00"/>
    <m/>
    <n v="-18"/>
    <n v="55"/>
    <m/>
    <s v="Vacio"/>
    <m/>
    <m/>
    <s v="Vacio"/>
    <n v="55"/>
    <n v="0"/>
    <x v="0"/>
    <s v="LAPTOP CORE I5/8GB/1TB HDD "/>
    <s v="001-9018,001-9019"/>
    <d v="2019-02-19T00:00:00"/>
    <s v="PCR-LAP1333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5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5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6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6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7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7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8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8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9101048"/>
    <s v="20555936801_"/>
    <d v="2020-10-26T00:00:00"/>
    <d v="2020-11-25T00:00:00"/>
    <n v="20555936801"/>
    <x v="158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4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9101074"/>
    <s v="20555936801_"/>
    <d v="2020-10-26T00:00:00"/>
    <d v="2020-11-25T00:00:00"/>
    <n v="20555936801"/>
    <x v="158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74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20071013"/>
    <s v="20555936801_PCR-LAP20071001"/>
    <d v="2020-10-07T00:00:00"/>
    <d v="2020-11-06T00:00:00"/>
    <n v="20555936801"/>
    <x v="158"/>
    <s v="F001-00007041"/>
    <d v="2020-10-07T00:00:00"/>
    <d v="2020-11-06T00:00:00"/>
    <m/>
    <n v="-7"/>
    <n v="65"/>
    <m/>
    <s v="Vacio"/>
    <m/>
    <m/>
    <s v="Vacio"/>
    <n v="65"/>
    <n v="0"/>
    <x v="0"/>
    <s v="Laptop dell Vostro 3490 Ci5 10ma Gen/8GB/256GB SSD/14&quot;"/>
    <s v="001-13243"/>
    <d v="2020-08-06T00:00:00"/>
    <s v="PCR-LAP20071013"/>
    <s v="PCR-LAP20071001"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s v="El equipo PCR-LAP20071001 presenta falla en disco solido instalado."/>
    <m/>
    <n v="0"/>
    <s v="No se encuentra el producto"/>
    <s v="Todo ok"/>
  </r>
  <r>
    <s v="20555936801_PCR-LAP20071026"/>
    <s v="20555936801_"/>
    <d v="2020-10-11T00:00:00"/>
    <d v="2020-11-10T00:00:00"/>
    <n v="20555936801"/>
    <x v="158"/>
    <s v="F001-00007041"/>
    <d v="2020-10-11T00:00:00"/>
    <d v="2020-11-10T00:00:00"/>
    <m/>
    <n v="-11"/>
    <n v="65"/>
    <m/>
    <s v="Vacio"/>
    <m/>
    <m/>
    <s v="Vacio"/>
    <n v="65"/>
    <n v="0"/>
    <x v="0"/>
    <s v="Laptop Dell Vostro 3490 Ci5 10ma Gen/16GB/1TB HDD/Pantalla 14&quot;"/>
    <s v="001-13743"/>
    <d v="2020-09-11T00:00:00"/>
    <s v="PCR-LAP20071026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20071060"/>
    <s v="20555936801_"/>
    <d v="2020-11-03T00:00:00"/>
    <d v="2020-12-02T00:00:00"/>
    <n v="20555936801"/>
    <x v="158"/>
    <s v="F001-00007336"/>
    <d v="2020-11-03T00:00:00"/>
    <d v="2020-12-02T00:00:00"/>
    <m/>
    <n v="-33"/>
    <n v="74"/>
    <m/>
    <s v="Vacio"/>
    <m/>
    <m/>
    <s v="Vacio"/>
    <n v="74"/>
    <n v="0"/>
    <x v="0"/>
    <m/>
    <m/>
    <m/>
    <s v="PCR-LAP2007106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555936801_PCR-LAP20041035"/>
    <s v="20555936801_"/>
    <d v="2020-10-14T00:00:00"/>
    <d v="2020-11-13T00:00:00"/>
    <n v="20555936801"/>
    <x v="158"/>
    <s v="F001-00007041"/>
    <d v="2020-10-14T00:00:00"/>
    <d v="2020-11-13T00:00:00"/>
    <m/>
    <n v="-14"/>
    <n v="58"/>
    <m/>
    <s v="Vacio"/>
    <m/>
    <m/>
    <s v="Vacio"/>
    <n v="58"/>
    <n v="0"/>
    <x v="0"/>
    <s v="Laptop HP 250G7 Ci5 8va Gen / 12GB DDR4 / 1TB HDD / Pantalla 15.6&quot;"/>
    <s v="001-12633"/>
    <d v="2020-05-14T00:00:00"/>
    <s v="PCR-LAP20041035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PCR-LAP0827"/>
    <s v="20601237211_PCR-LAP 0848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827"/>
    <s v="PCR-LAP 0848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MOR-LAP19101047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HP 250 G7/ CI5/GEN7/4 GB/1 TB HDD/15.6''"/>
    <s v="001-11163"/>
    <d v="2019-10-30T00:00:00"/>
    <s v="MOR-LAP1910104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1237211_PCR-LAP19091061"/>
    <s v="20601237211_PCR-LAP0665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61"/>
    <s v="PCR-LAP0665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00"/>
    <s v="20601237211_PCR LAP 0679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0800"/>
    <s v="PCR LAP 0679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01"/>
    <s v="20601237211_PCR-LAP 0807, PCR-LAP 0808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1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02"/>
    <s v="20601237211_PCR-LAP 0807, PCR-LAP 0808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2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59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10084"/>
    <d v="2019-07-02T00:00:00"/>
    <s v="PCR-LAP0859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PCR-LAP0971"/>
    <s v="20601237211_ PCR-LAP 0852 X PCR-LAP0971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971"/>
    <s v=" PCR-LAP 0852 X PCR-LAP0971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PCR-LAP1027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HP 250 G6/ CI5/GEN7/4 GB/1 TB HDD/15.6''"/>
    <s v="001-10265"/>
    <d v="2019-07-18T00:00:00"/>
    <s v="PCR-LAP1027"/>
    <m/>
    <m/>
    <m/>
    <x v="0"/>
    <m/>
    <m/>
    <n v="44134"/>
    <m/>
    <m/>
    <m/>
    <m/>
    <s v="X MES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1237211_PCR-LAP1049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HDD+CABLE DE SEGURIDAD ,CON LICENCIA"/>
    <s v="001-10260"/>
    <d v="2019-07-17T00:00:00"/>
    <s v="PCR-LAP1049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1237211_PCR-LAP1156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2TB HDD+CABLE DE SEGURIDAD IBLUE CON CLAVE "/>
    <s v="001-9050"/>
    <d v="2019-02-21T00:00:00"/>
    <s v="PCR-LAP115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601237211_PCR-LAP19091050"/>
    <s v="20601237211_PCR LAP 0690 SE CAMBIA POR LA PCR-LAP19091050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50"/>
    <s v="PCR LAP 0690 SE CAMBIA POR LA PCR-LAP19091050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19091052"/>
    <s v="20601237211_PCR-LAP0806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"/>
    <d v="2018-05-11T00:00:00"/>
    <s v="PCR-LAP19091052"/>
    <s v="PCR-LAP0806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20/12 PASANDO DE 4GB A 8GB"/>
    <m/>
    <n v="0"/>
    <s v="No se encuentra el producto"/>
    <s v="Todo ok"/>
  </r>
  <r>
    <s v="20601237211_PCR-LAP19111003"/>
    <s v="20601237211_PCR-LAP 0586 X 19111003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 8GB/1TB   WINDOWS 10 PRO LICENCIADO"/>
    <s v="001-7641"/>
    <d v="2018-08-01T00:00:00"/>
    <s v="PCR-LAP19111003"/>
    <s v="PCR-LAP 0586 X 19111003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2985971_"/>
    <s v="20602985971_"/>
    <d v="2020-10-21T00:00:00"/>
    <d v="2020-11-20T00:00:00"/>
    <n v="20602985971"/>
    <x v="128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ADAP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602985971_"/>
    <s v="20602985971_"/>
    <d v="2020-10-21T00:00:00"/>
    <d v="2020-11-20T00:00:00"/>
    <n v="20602985971"/>
    <x v="128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DEXT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603277202_"/>
    <s v="20603277202_"/>
    <d v="2020-10-02T00:00:00"/>
    <d v="2020-11-01T00:00:00"/>
    <n v="20603277202"/>
    <x v="146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234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n v="0"/>
    <s v="No se encuentra el producto"/>
    <s v="Todo ok"/>
  </r>
  <r>
    <s v="20603277202_"/>
    <s v="20603277202_"/>
    <d v="2020-10-02T00:00:00"/>
    <d v="2020-11-01T00:00:00"/>
    <n v="20603277202"/>
    <x v="146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112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493040643_PCR-LAP0236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236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0845"/>
    <s v="20493040643_PCR-LAP0268"/>
    <d v="2020-10-01T00:00:00"/>
    <d v="2020-10-31T00:00:00"/>
    <n v="20493040643"/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845"/>
    <s v="PCR-LAP0268"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65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6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89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9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82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2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95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9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8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501895033_PCR-LAP0642"/>
    <s v="20501895033_"/>
    <d v="2020-10-01T00:00:00"/>
    <d v="2020-10-31T00:00:00"/>
    <n v="20501895033"/>
    <x v="160"/>
    <s v="F001-00007072"/>
    <d v="2020-10-01T00:00:00"/>
    <d v="2020-10-31T00:00:00"/>
    <m/>
    <n v="-1"/>
    <n v="50"/>
    <m/>
    <s v="Vacio"/>
    <m/>
    <m/>
    <s v="Vacio"/>
    <n v="50"/>
    <n v="0"/>
    <x v="0"/>
    <s v="LAPTOP CORE I5/4GB/500GB HDD SIN LICENCIAS"/>
    <s v="001-7167"/>
    <d v="2018-04-27T00:00:00"/>
    <s v="PCR-LAP064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01895033_PCR-LAP0811"/>
    <s v="20501895033_PCR-LAP 0971_x000a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811"/>
    <s v="PCR-LAP 0971_x000a_"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501895033_PCR-LAP0963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64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4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66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69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0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0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501895033_PCR-LAP0974"/>
    <s v="20501895033_PCR-LAP0972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Lenovo V330-15IKB Ci5-8250U/ 8GB DDR4/ 1TB HDD/ Pantalla 15.6&quot;"/>
    <s v="001-7912"/>
    <d v="2018-09-14T00:00:00"/>
    <s v="PCR-LAP0974"/>
    <s v="PCR-LAP0972"/>
    <m/>
    <m/>
    <x v="0"/>
    <m/>
    <m/>
    <n v="44134"/>
    <m/>
    <m/>
    <s v="PCR-CON1819"/>
    <s v="VENCIDO"/>
    <s v="X MES"/>
    <d v="2019-06-13T00:00:00"/>
    <n v="1"/>
    <s v="SI"/>
    <m/>
    <s v="Windows 10 pro "/>
    <m/>
    <m/>
    <m/>
    <m/>
    <x v="0"/>
    <x v="0"/>
    <s v="Cliente"/>
    <s v="Igual"/>
    <s v="PCR-LAP0972 Tiene problemas en encendido."/>
    <m/>
    <n v="0"/>
    <s v="No se encuentra el producto"/>
    <s v="Todo ok"/>
  </r>
  <r>
    <s v="20501895033_PCR-LAP0973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5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5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6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7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7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501895033_PCR-LAP0978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8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9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029"/>
    <s v="20501895033_"/>
    <d v="2020-10-01T00:00:00"/>
    <d v="2020-10-31T00:00:00"/>
    <n v="20501895033"/>
    <x v="160"/>
    <s v="F001-00007071"/>
    <d v="2020-10-01T00:00:00"/>
    <d v="2020-10-31T00:00:00"/>
    <m/>
    <n v="-1"/>
    <n v="50"/>
    <m/>
    <s v="Vacio"/>
    <m/>
    <m/>
    <s v="Vacio"/>
    <n v="50"/>
    <n v="0"/>
    <x v="0"/>
    <s v="LAPTOP CORE I5/4GB/1TB HDD/SIN LICENCIAS "/>
    <s v="001-8306"/>
    <d v="2018-11-14T00:00:00"/>
    <s v="PCR-LAP10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01895033_PCR-LAP1402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1938"/>
    <d v="2020-01-29T00:00:00"/>
    <s v="PCR-LAP140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11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HP 450 G5 CI7/ GEN 8/ 1TB HDD/ 2GB/ 15.6´´"/>
    <s v="001-11901"/>
    <d v="2020-01-23T00:00:00"/>
    <s v="PCR-LAP141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15"/>
    <s v="20501895033_PCR-LAP0967,PCR-LAP1120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1415"/>
    <s v="PCR-LAP0967,PCR-LAP1120"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21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2033"/>
    <d v="2020-02-10T00:00:00"/>
    <s v="PCR-LAP142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22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HP 450 G5 CI5/ GEN 8/ 4GB /1 TB HDD/ 2GB/ 15.6´´"/>
    <s v="001-11911"/>
    <d v="2020-01-24T00:00:00"/>
    <s v="PCR-LAP142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44"/>
    <s v="20501895033_PCR-LAP1436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 HDD/CON LICENCIAS "/>
    <s v="001-11869"/>
    <d v="2020-01-21T00:00:00"/>
    <s v="PCR-LAP1444"/>
    <s v="PCR-LAP1436"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01895033_PCR-LAP19101091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01091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9111086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1108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71802559_PCR-LAP0584"/>
    <s v="71802559_"/>
    <d v="2020-10-14T00:00:00"/>
    <d v="2020-11-13T00:00:00"/>
    <n v="71802559"/>
    <x v="161"/>
    <s v="B001-00000117"/>
    <d v="2020-10-14T00:00:00"/>
    <d v="2020-11-13T00:00:00"/>
    <m/>
    <n v="-14"/>
    <n v="85"/>
    <m/>
    <s v="Vacio"/>
    <m/>
    <m/>
    <s v="Vacio"/>
    <n v="85"/>
    <n v="0"/>
    <x v="0"/>
    <s v="Laptop HP 250 G6 Ci5 7ma Gen/ 8GB DDR4/ 1TB HDD/ Pantalla 15.6&quot;"/>
    <s v="001-12585"/>
    <d v="2020-05-13T00:00:00"/>
    <s v="PCR-LAP0584"/>
    <m/>
    <m/>
    <m/>
    <x v="0"/>
    <m/>
    <m/>
    <n v="44134"/>
    <m/>
    <m/>
    <m/>
    <m/>
    <m/>
    <m/>
    <n v="1"/>
    <s v="SI"/>
    <m/>
    <s v="Windows 10 pro "/>
    <s v="Office 365 Bussines"/>
    <m/>
    <m/>
    <m/>
    <x v="3"/>
    <x v="0"/>
    <s v="Cliente"/>
    <s v="Igual"/>
    <m/>
    <m/>
    <n v="0"/>
    <s v="No se encuentra el producto"/>
    <s v="Todo ok"/>
  </r>
  <r>
    <s v="20478154284_MOR-LAP19101012"/>
    <s v="20478154284_"/>
    <d v="2020-10-04T00:00:00"/>
    <d v="2020-11-03T00:00:00"/>
    <n v="20478154284"/>
    <x v="162"/>
    <s v="F001-00007027"/>
    <d v="2020-10-04T00:00:00"/>
    <d v="2020-11-03T00:00:00"/>
    <m/>
    <n v="-4"/>
    <n v="65"/>
    <m/>
    <s v="Vacio"/>
    <m/>
    <m/>
    <s v="Vacio"/>
    <n v="65"/>
    <n v="0"/>
    <x v="0"/>
    <s v="Laptop HP 250 G7 Core i5 8va Gen./8GB RAM/1TB HDD/Pantalla 15.6”"/>
    <s v="001-13980"/>
    <d v="2020-10-03T00:00:00"/>
    <s v="MOR-LAP19101012"/>
    <m/>
    <m/>
    <m/>
    <x v="0"/>
    <m/>
    <m/>
    <n v="44134"/>
    <m/>
    <m/>
    <m/>
    <m/>
    <m/>
    <m/>
    <n v="2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7088227_PCR-LAP1368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36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9101083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91010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196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19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9091067"/>
    <s v="20517088227_PCR-LAP19101088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Gen.8/ 16GB DDR4/ 500GB SSD/ 4GB Video/ 15.6&quot;"/>
    <s v="001-13754"/>
    <d v="2020-09-14T00:00:00"/>
    <s v="PCR-LAP19091067"/>
    <s v="PCR-LAP191010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MOR-LAP0006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8va Gen/16GB/500GB SSD/4GB Video/15.6&quot;"/>
    <s v="001-13754"/>
    <d v="2020-09-14T00:00:00"/>
    <s v="MOR-LAP0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542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Lenovo V330 Ci7 8va Gen/20GB/500GB SSD/2GB Video/Pantalla 15.6&quot;"/>
    <s v="001-13754"/>
    <d v="2020-09-14T00:00:00"/>
    <s v="PCR-LAP15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515840_PCR-LAP20071015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6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7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8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9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20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50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01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57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11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36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23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2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47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71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80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89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95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102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10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94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73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41113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4111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98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78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87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10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1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2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3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4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5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6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7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8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9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0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1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2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3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4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5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6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7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8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9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66">
  <r>
    <x v="0"/>
    <s v="F001-00007169"/>
    <d v="2020-10-23T00:00:00"/>
    <d v="2020-11-22T00:00:00"/>
    <s v="OC 06 OC 05 OC 02"/>
    <n v="-23"/>
    <n v="45"/>
    <m/>
    <s v="Vacio"/>
    <m/>
    <m/>
    <s v="Vacio"/>
    <n v="45"/>
    <n v="0"/>
    <x v="0"/>
    <s v="LAPTOP CORE I5/12GB/1TB HDD CON LICENCIAS"/>
    <s v="001-11558"/>
    <d v="2019-12-23T00:00:00"/>
    <s v="MOR-LAP19101006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0"/>
    <s v="F001-00007169"/>
    <d v="2020-10-15T00:00:00"/>
    <d v="2020-11-14T00:00:00"/>
    <s v="OC 06 OC 05 OC 02"/>
    <n v="-15"/>
    <n v="190"/>
    <m/>
    <s v="Vacio"/>
    <m/>
    <m/>
    <s v="Vacio"/>
    <n v="190"/>
    <n v="0"/>
    <x v="0"/>
    <s v="CPU CORE I7/16GB/256 SSD GB/ADAP WIFI/ MONITOR 34&quot;  6GB VIDEO HDD CON LICENCIA"/>
    <s v="001-10199"/>
    <d v="2019-07-12T00:00:00"/>
    <s v="PCR-CPU0315"/>
    <m/>
    <s v="PCR-MTR0374"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0"/>
    <s v="F001-00007169"/>
    <d v="2020-10-23T00:00:00"/>
    <d v="2020-11-22T00:00:00"/>
    <m/>
    <n v="-23"/>
    <n v="62"/>
    <m/>
    <s v="Vacio"/>
    <m/>
    <m/>
    <s v="Vacio"/>
    <n v="62"/>
    <n v="0"/>
    <x v="0"/>
    <s v="Laptop Lenovo V330-15IBK Ci5/ 8GB/ 1TB HDD/15.6&quot;"/>
    <s v="001-13903"/>
    <d v="2020-09-23T00:00:00"/>
    <s v="PCR-LAP07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0"/>
    <s v="F001-00007169"/>
    <d v="2020-10-22T00:00:00"/>
    <d v="2020-11-21T00:00:00"/>
    <m/>
    <n v="-22"/>
    <n v="62"/>
    <m/>
    <s v="Vacio"/>
    <m/>
    <m/>
    <s v="Vacio"/>
    <n v="62"/>
    <n v="0"/>
    <x v="0"/>
    <s v="Laptop HP 250 G7 Ci5 8va Gen/8GB/1TB HDD/15.6&quot;/2GB Video"/>
    <s v="001-13450"/>
    <d v="2020-08-22T00:00:00"/>
    <s v="PCR-LAP148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0"/>
    <s v="F001-00007169"/>
    <d v="2020-10-22T00:00:00"/>
    <d v="2020-11-21T00:00:00"/>
    <s v="OC 06 OC 05 OC 02"/>
    <n v="-22"/>
    <n v="100"/>
    <m/>
    <s v="Vacio"/>
    <m/>
    <m/>
    <s v="Vacio"/>
    <n v="100"/>
    <n v="0"/>
    <x v="0"/>
    <s v="LAPTOP CORE I5/16GB/240 GB SSD /2TB HDD CON LICENCIAS"/>
    <s v="001-11067"/>
    <d v="2019-10-21T00:00:00"/>
    <s v="PCR-LAP19101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"/>
    <s v="F001-00007301"/>
    <d v="2020-10-29T00:00:00"/>
    <d v="2020-11-28T00:00:00"/>
    <m/>
    <n v="-29"/>
    <n v="52"/>
    <m/>
    <s v="Vacio"/>
    <m/>
    <m/>
    <s v="Vacio"/>
    <n v="52"/>
    <n v="0"/>
    <x v="0"/>
    <s v="Laptop Dell Inspiron 5379 Ci5 8va/8GB/1TB HDD/13.3 Sin Licencias"/>
    <s v="001-13270"/>
    <d v="2020-07-29T00:00:00"/>
    <s v="PCR-LAP086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2"/>
    <s v="F001-00007099"/>
    <d v="2020-10-09T00:00:00"/>
    <d v="2020-11-08T00:00:00"/>
    <s v="OC01-ADE-00018889"/>
    <n v="-9"/>
    <n v="114"/>
    <m/>
    <s v="Vacio"/>
    <m/>
    <m/>
    <s v="Vacio"/>
    <n v="114"/>
    <n v="0"/>
    <x v="0"/>
    <s v="LAPTOP LENOVO THINKPAD T490 CI5/GEN 8/8GB RAM/512SSD/14''."/>
    <s v="001-12248"/>
    <d v="2020-03-06T00:00:00"/>
    <s v="PCR-LAP20032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"/>
    <s v="F001-00007114"/>
    <d v="2020-10-11T00:00:00"/>
    <d v="2020-11-10T00:00:00"/>
    <m/>
    <n v="-11"/>
    <n v="262"/>
    <m/>
    <s v="Vacio"/>
    <m/>
    <m/>
    <s v="Vacio"/>
    <n v="262"/>
    <n v="0"/>
    <x v="0"/>
    <s v="Laptop dell Inspiron 3593 Ci7 1065G7/16GB/256GB SSD/1TB HDD/15.6&quot;/2GB Video"/>
    <s v="001-12889"/>
    <d v="2020-06-04T00:00:00"/>
    <s v="PCR-LAP20041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"/>
    <s v="F001-00007099"/>
    <d v="2020-10-09T00:00:00"/>
    <d v="2020-11-08T00:00:00"/>
    <s v="OC01-ADE-00018889"/>
    <n v="-9"/>
    <n v="265"/>
    <m/>
    <s v="Vacio"/>
    <m/>
    <m/>
    <s v="Vacio"/>
    <n v="265"/>
    <n v="0"/>
    <x v="0"/>
    <s v="Apple iMac Ci5 3.1GHz / 16GB RAM / 1TB HDD / Pantalla 27&quot;"/>
    <s v="001-12249"/>
    <d v="2020-03-06T00:00:00"/>
    <s v="PCR-MAC20035001"/>
    <m/>
    <m/>
    <m/>
    <x v="0"/>
    <m/>
    <m/>
    <n v="44134"/>
    <m/>
    <m/>
    <m/>
    <m/>
    <m/>
    <m/>
    <n v="1"/>
    <s v="SI"/>
    <m/>
    <s v="MAC MOJAVE"/>
    <m/>
    <m/>
    <m/>
    <m/>
    <x v="0"/>
    <x v="0"/>
    <s v="Cliente"/>
    <s v="Igual"/>
    <m/>
    <m/>
    <x v="0"/>
    <s v="No se encuentra el producto"/>
    <s v="Todo ok"/>
  </r>
  <r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2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06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0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9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0"/>
    <s v="No se encuentra el producto"/>
    <s v="Todo ok"/>
  </r>
  <r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6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G5 Ci7 Gen.8/8GB DDR4/1TB HDD/2GB Video/15.6&quot;"/>
    <s v="001-13177"/>
    <d v="2020-07-30T00:00:00"/>
    <s v="PCR-LAP134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5"/>
    <s v="F001-00006988"/>
    <d v="2020-10-03T00:00:00"/>
    <d v="2020-11-02T00:00:00"/>
    <m/>
    <n v="-3"/>
    <n v="60"/>
    <m/>
    <s v="Vacio"/>
    <m/>
    <m/>
    <s v="Vacio"/>
    <n v="60"/>
    <n v="0"/>
    <x v="0"/>
    <s v="Laptop HP 250G6 Ci5 7ma Gen/8GB/480GB SSD/15.6&quot;"/>
    <s v="001-13543"/>
    <d v="2020-07-02T00:00:00"/>
    <s v="PCR-LAP105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7am Gen/ 8GB RAM/ 1TB HDD"/>
    <s v="001-13166"/>
    <d v="2020-07-16T00:00:00"/>
    <s v="PCR-CPU0278"/>
    <m/>
    <s v="PCR-MTR01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8va Gen / 8GB RAM/ 1TB HDD"/>
    <s v="001-13166"/>
    <d v="2020-07-16T00:00:00"/>
    <s v="PCR-CPU0301"/>
    <m/>
    <s v="PCR-MTR023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 14346"/>
    <d v="2020-10-07T00:00:00"/>
    <s v="PCR-LAP0564"/>
    <s v="PCR-LAP0754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437"/>
    <d v="2020-10-15T00:00:00"/>
    <s v="PCR-LAP0483"/>
    <s v="PCR-LAP0705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557"/>
    <d v="2020-10-29T00:00:00"/>
    <s v="PCR-LAP0542"/>
    <s v="PCR-LAP0552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"/>
    <d v="2020-09-17T00:00:00"/>
    <s v="PCR-LAP05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14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3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086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/2GB Video"/>
    <s v="001-13843"/>
    <d v="2020-09-26T00:00:00"/>
    <s v="PCR-LAP150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"/>
    <s v="001-13929"/>
    <d v="2020-09-26T00:00:00"/>
    <s v="PCR-LAP1909105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22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5"/>
    <d v="2020-09-24T00:00:00"/>
    <s v="PCR-LAP2003106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1"/>
    <d v="2020-09-24T00:00:00"/>
    <s v="PCR-LAP2003105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9"/>
    <d v="2020-09-24T00:00:00"/>
    <s v="PCR-LAP2003108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0"/>
    <d v="2020-09-24T00:00:00"/>
    <s v="PCR-LAP2003108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7"/>
    <d v="2020-09-24T00:00:00"/>
    <s v="PCR-LAP2003104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4"/>
    <d v="2020-09-24T00:00:00"/>
    <s v="PCR-LAP20031100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8"/>
    <d v="2020-09-24T00:00:00"/>
    <s v="PCR-LAP2003111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5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1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1910105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1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2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MOR-LAP19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3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4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5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6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8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0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Error en las fechas, la fecha final de la factura de Sisgeco es menor o igual a la fecha inicial de la factura de Sisgeco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5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38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0T00:00:00"/>
    <m/>
    <n v="-21"/>
    <n v="60"/>
    <m/>
    <s v="Vacio"/>
    <m/>
    <m/>
    <s v="Vacio"/>
    <n v="60"/>
    <n v="0"/>
    <x v="0"/>
    <s v="Laptop HP 15-B5030LA Core i5 8va Gen./8GB/ 1TB HDD/Pantalla 15.6&quot;/2GB Video"/>
    <s v="001-13843"/>
    <d v="2020-09-26T00:00:00"/>
    <s v="PCR-LAP0782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6967"/>
    <d v="2020-09-30T00:00:00"/>
    <d v="2020-10-23T00:00:00"/>
    <m/>
    <n v="7"/>
    <n v="55"/>
    <m/>
    <s v="Vacio"/>
    <m/>
    <m/>
    <s v="Vacio"/>
    <n v="55"/>
    <n v="55"/>
    <x v="1"/>
    <s v="Laptop Lenovo V330-15IKB Core i5 8va Gen./8GB RAM/1TB HDD/15.6”"/>
    <s v="001-14434"/>
    <d v="2020-10-15T00:00:00"/>
    <s v="PCR-LAP12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Esta factura tiene errores en la fecha. Hay un Salto de fechas de 17 dias."/>
    <s v="Pendiente Recoger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60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30-15IKB Ci5 8va Gen/8GB/1TB HDD/15.6&quot;"/>
    <s v="001-13778"/>
    <d v="2020-09-25T00:00:00"/>
    <s v="PCR-LAP083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7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105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6"/>
    <s v="PCR-LAP2006102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19"/>
    <s v="PCR-LAP2006101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07"/>
    <s v="PCR-LAP2006101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39"/>
    <s v="PCR-LAP2006103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Error en las fechas, la fecha final de la factura de Sisgeco es menor o igual a la fecha inicial de la factura de Sisgec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Book 15-IML Core i5 10ma Gen./16GB/512 SDD/15.6&quot;"/>
    <s v="001-13847"/>
    <d v="2020-09-28T00:00:00"/>
    <s v="PCR-LAP2006103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2"/>
    <s v="PCR-LAP20061002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Lenovo Thinkpad  E590 Core i5 8va Gen./16GB RAM/500GB SSD/15.6”"/>
    <s v="001-13853"/>
    <d v="2020-09-24T00:00:00"/>
    <s v="PCR-LAP20041327"/>
    <s v="PCR-LAP20061003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79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84"/>
    <m/>
    <m/>
    <m/>
    <x v="0"/>
    <m/>
    <m/>
    <n v="44134"/>
    <m/>
    <m/>
    <m/>
    <m/>
    <m/>
    <m/>
    <n v="1"/>
    <s v="SI"/>
    <m/>
    <s v="Windows 10"/>
    <s v="Office 365 Bussines"/>
    <m/>
    <m/>
    <m/>
    <x v="2"/>
    <x v="0"/>
    <s v="Cliente"/>
    <s v="Igual"/>
    <m/>
    <m/>
    <x v="0"/>
    <s v="No se encuentra el producto"/>
    <s v="Todo ok"/>
  </r>
  <r>
    <x v="9"/>
    <s v="F001-00007164"/>
    <d v="2020-10-07T00:00:00"/>
    <d v="2020-11-06T00:00:00"/>
    <m/>
    <n v="-7"/>
    <n v="230"/>
    <m/>
    <s v="Vacio"/>
    <m/>
    <m/>
    <s v="Vacio"/>
    <n v="230"/>
    <n v="0"/>
    <x v="0"/>
    <s v="Apple Macbook Pro Retina TouchBar 15.4&quot; Core I7/16GB RAM/256GB SSD/2GB Video"/>
    <s v="001-13314"/>
    <d v="2020-08-06T00:00:00"/>
    <s v="PCR-MAC0019"/>
    <m/>
    <m/>
    <m/>
    <x v="0"/>
    <m/>
    <m/>
    <n v="44134"/>
    <m/>
    <m/>
    <m/>
    <m/>
    <m/>
    <m/>
    <n v="1"/>
    <s v="SI"/>
    <m/>
    <m/>
    <m/>
    <s v="MacOS Catalina"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4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8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6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5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3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1"/>
    <s v="F001-00007143"/>
    <d v="2020-10-16T00:00:00"/>
    <d v="2020-11-15T00:00:00"/>
    <m/>
    <n v="-16"/>
    <n v="50"/>
    <m/>
    <s v="Vacio"/>
    <m/>
    <m/>
    <s v="Vacio"/>
    <n v="50"/>
    <n v="0"/>
    <x v="0"/>
    <s v="LAPTOP CORE I5/8GB/1TB HDD SIN LICENCIAS"/>
    <s v="001-12352"/>
    <d v="2020-03-16T00:00:00"/>
    <s v="PCR-LAP03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37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22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Inspiron 5593 Ci7 10ma Gen/8GB DDR4/256GB SSD/4GB Video/15.6&quot;"/>
    <s v="001-13558"/>
    <d v="2020-08-27T00:00:00"/>
    <s v="PCR-LAP20051001"/>
    <s v="PCR-LAP145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5584 Ci7 8va Gen/8GB/2TB HDD/4GB Video/Pantalla 15.6&quot;"/>
    <s v="001-13558"/>
    <d v="2020-08-27T00:00:00"/>
    <s v="PCR-LAP19091021"/>
    <s v="PCR-LAP1465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S22F350FHL LED 22''"/>
    <s v="001-13558"/>
    <d v="2020-08-27T00:00:00"/>
    <m/>
    <m/>
    <s v="PCR-MTR2001401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LED SF350  22''"/>
    <s v="001-13558"/>
    <d v="2020-08-27T00:00:00"/>
    <m/>
    <m/>
    <s v="PCR-MTR0330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5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7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8230"/>
    <d v="2018-11-06T00:00:00"/>
    <s v="1904TK050331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2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9451 / 11393"/>
    <d v="2019-04-10T00:00:00"/>
    <s v="1904TK050334"/>
    <s v="1904TK050326,1904TK050337"/>
    <m/>
    <m/>
    <x v="0"/>
    <m/>
    <m/>
    <n v="44134"/>
    <m/>
    <m/>
    <s v="PCR-CON1833"/>
    <s v="04/12"/>
    <s v="X MES"/>
    <d v="2020-04-09T00:00:00"/>
    <n v="1"/>
    <s v="SI"/>
    <m/>
    <s v="Windows 10 pro "/>
    <s v="Office 365 Bussines Premium"/>
    <m/>
    <s v="tektronic"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2GB/1TB/2GB VIDEO"/>
    <s v="001-7089"/>
    <d v="2018-04-17T00:00:00"/>
    <s v="1904TK050335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 LAPTOP CORE I7/8GB/1TB/2GB VIDEO LICENCIADO"/>
    <s v="001-6865, 001-6861"/>
    <s v="08/03/2018, 12/03/2018"/>
    <s v="1904TK050336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Dell Vostro 3490 Ci5 10ma/8GB/1TB HDD/Pantalla 14&quot;"/>
    <s v="001-7090,001-8717,001-8977"/>
    <d v="2018-04-17T00:00:00"/>
    <s v="PCR-LAP20071009"/>
    <s v="1904TK050339"/>
    <m/>
    <m/>
    <x v="0"/>
    <m/>
    <m/>
    <n v="44134"/>
    <m/>
    <m/>
    <m/>
    <m/>
    <s v="X MES"/>
    <m/>
    <n v="1"/>
    <s v="SI"/>
    <s v="7ma "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6GB/1TBHDD/2GB VIDEO "/>
    <s v="001-7711"/>
    <d v="2018-08-14T00:00:00"/>
    <s v="1904TK050340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60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 15-BS019LA Core i7 7ma Gen./12GB/1TB HDD /15.6&quot;/ 2GB Video"/>
    <m/>
    <m/>
    <s v="PCR-LAP0793"/>
    <s v="PCR-LAP0787"/>
    <m/>
    <m/>
    <x v="0"/>
    <m/>
    <m/>
    <n v="44134"/>
    <m/>
    <m/>
    <m/>
    <m/>
    <s v="X MES"/>
    <m/>
    <n v="1"/>
    <s v="SI"/>
    <m/>
    <s v="Windows 10 pro "/>
    <s v="Office 2010 H&amp;B"/>
    <m/>
    <m/>
    <m/>
    <x v="0"/>
    <x v="0"/>
    <s v="Cliente"/>
    <s v="Igual"/>
    <s v="Se deja el disco con adaptador para que saque su info."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8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889"/>
    <m/>
    <m/>
    <m/>
    <x v="0"/>
    <m/>
    <m/>
    <n v="44134"/>
    <m/>
    <m/>
    <m/>
    <m/>
    <s v="X MES"/>
    <m/>
    <n v="1"/>
    <s v="SI"/>
    <m/>
    <s v="Windows 10 pro "/>
    <s v="office 2016 H&amp; B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49.3"/>
    <m/>
    <s v="Vacio"/>
    <m/>
    <m/>
    <s v="Vacio"/>
    <n v="49.3"/>
    <n v="0"/>
    <x v="0"/>
    <s v="Laptop HP 250 G6 Ci5 8va Gen/8GB/1TB HDD/Pantalla 15.6&quot;/2GB Video"/>
    <m/>
    <m/>
    <s v="MOR-LAP19101042"/>
    <s v="PCR-LAP1055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s v="PCR-LAP1055 Presenta abertura en la carcasa de pantalla,ruptura en el soporte de las bisagras izquierda y desprendimientos, además se vizualiza rasguños y abolladuras leves en la esquina izquierda de la carcasa."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-14BS026LA CI5 7MA GEN/8GBDDR4/1TB HDD/14''/LICENCIADO"/>
    <s v="0001-012377"/>
    <m/>
    <s v="PCR-LAP1233"/>
    <s v="PCR-LAP1910203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00 Ci5 8va/8GB/1TB HDD/14&quot;/Windows 10 pro"/>
    <m/>
    <m/>
    <s v="PCR-LAP20041249"/>
    <s v="PCR-LAP1910202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8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9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90 Ci5 7ma Gen / 8GB DDR4 / 1TB HDD / Pantalla 14&quot;"/>
    <m/>
    <m/>
    <s v="PCR-LAP19102027"/>
    <s v="PCR-LAP19102033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PCR-LAP19102033 pendiente devolución de disco duro y adaptador."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4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5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 Dell Latitude 3490 Ci5 7ma Gen / 8GB DDR4 / 1TB HDD / Pantalla 14&quot;"/>
    <m/>
    <m/>
    <s v="PCR-LAP19102037"/>
    <s v="PCR-LAP1005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Equipo PCR-LAP1055 presenta daño."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12077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1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184"/>
    <s v="MOR-LAP1910100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1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4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3"/>
    <s v="PCR-LAP1910101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69"/>
    <d v="2020-10-08T00:00:00"/>
    <d v="2020-11-07T00:00:00"/>
    <m/>
    <n v="-8"/>
    <n v="75"/>
    <m/>
    <s v="Vacio"/>
    <m/>
    <m/>
    <s v="Vacio"/>
    <n v="75"/>
    <n v="0"/>
    <x v="0"/>
    <s v="Laptop HP 250 G7 Core i5 8va Gen./8GB RAM/1TB HDD/Pantalla 15.6”"/>
    <s v="001-14348"/>
    <d v="2020-10-08T00:00:00"/>
    <s v="PCR-LAP1911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23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1TB/ CON LICENCIAS"/>
    <s v="0001-012629"/>
    <d v="2020-05-12T00:00:00"/>
    <s v="PCR-LAP20021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19111030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x v="0"/>
    <m/>
    <s v="Todo ok"/>
  </r>
  <r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17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x v="0"/>
    <m/>
    <s v="Todo ok"/>
  </r>
  <r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21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x v="0"/>
    <m/>
    <s v="Todo ok"/>
  </r>
  <r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"/>
    <d v="2020-05-12T00:00:00"/>
    <s v="PCR-LAP1135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, 001-012914"/>
    <d v="2020-05-12T00:00:00"/>
    <s v="PCR-LAP1314"/>
    <s v="PCR-LAP1171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11039"/>
    <s v="PCR-LAP19091042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5"/>
    <s v="F001-00007170"/>
    <d v="2020-10-15T00:00:00"/>
    <d v="2020-11-14T00:00:00"/>
    <m/>
    <n v="-15"/>
    <n v="65"/>
    <m/>
    <s v="Vacio"/>
    <m/>
    <m/>
    <s v="Vacio"/>
    <n v="65"/>
    <n v="0"/>
    <x v="0"/>
    <s v="Laptop HP 15-DA0015LA Core i7 8va Gen/8GB RAM/1TB HDD/15.6”/4GB Video"/>
    <s v="001-14405"/>
    <d v="2020-10-14T00:00:00"/>
    <s v="PCR-LAP1910100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5"/>
    <s v="F001-00007145"/>
    <d v="2020-10-01T00:00:00"/>
    <d v="2020-10-31T00:00:00"/>
    <m/>
    <n v="-1"/>
    <n v="65"/>
    <m/>
    <s v="Vacio"/>
    <m/>
    <m/>
    <s v="Vacio"/>
    <n v="65"/>
    <n v="0"/>
    <x v="0"/>
    <s v="LAPTOP HP 450G5 CI7/ GEN.8/8GB DDR4/2GB VIDEO/ 15.6''"/>
    <s v="001-13495"/>
    <d v="2020-08-31T00:00:00"/>
    <s v="PCR-LAP1289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6"/>
    <s v="F001-00007190"/>
    <d v="2020-10-17T00:00:00"/>
    <d v="2020-11-16T00:00:00"/>
    <m/>
    <n v="-17"/>
    <m/>
    <m/>
    <s v="Vacio"/>
    <n v="280"/>
    <m/>
    <s v="Vacio"/>
    <n v="80"/>
    <n v="0"/>
    <x v="0"/>
    <s v="LAPTOP CORE I5/8GB/500 GB + MONITOR LG 20.5&quot;"/>
    <s v="001-4679"/>
    <d v="2016-09-30T00:00:00"/>
    <s v="PCR-LAP1238"/>
    <s v="PCR-LAP 0302"/>
    <s v="PCR-MTR0197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7190"/>
    <d v="2020-10-17T00:00:00"/>
    <d v="2020-11-16T00:00:00"/>
    <m/>
    <n v="-17"/>
    <m/>
    <m/>
    <s v="Vacio"/>
    <n v="218.5"/>
    <m/>
    <s v="Vacio"/>
    <n v="62.428571428571431"/>
    <n v="0"/>
    <x v="0"/>
    <s v="CPU CORE I5/8GB/1 TB HDD HDD/ADAPTADOR WIFI/CON LICENCIAS"/>
    <s v="001-1333,001-11806"/>
    <d v="2012-07-17T00:00:00"/>
    <s v="PCR-CPU20015005"/>
    <s v="PCR-CPU 0227"/>
    <s v="PCR-MTR20014010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7190"/>
    <d v="2020-10-16T00:00:00"/>
    <d v="2020-11-15T00:00:00"/>
    <m/>
    <n v="-16"/>
    <m/>
    <m/>
    <s v="Vacio"/>
    <n v="646"/>
    <m/>
    <s v="Vacio"/>
    <n v="184.57142857142858"/>
    <n v="0"/>
    <x v="0"/>
    <s v="LAPTOP COREI7/16GB/1TB HDD /128GB SSD M.2/6GB VIDEO sin LICENCIA "/>
    <s v="001-10315,001-12275"/>
    <d v="2019-07-30T00:00:00"/>
    <s v="PCR-LAP152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7190"/>
    <d v="2020-10-19T00:00:00"/>
    <d v="2020-11-18T00:00:00"/>
    <m/>
    <n v="-19"/>
    <m/>
    <m/>
    <s v="Vacio"/>
    <n v="378"/>
    <m/>
    <s v="Vacio"/>
    <n v="108"/>
    <n v="0"/>
    <x v="0"/>
    <s v="Laptop Dell Precision 3541 Ci7 9na Gen/16GB SSD/512GB SSD/Pantalla 15.6&quot;/4GB Video Nvidia Quadro P620"/>
    <s v="001-11456"/>
    <d v="2019-11-29T00:00:00"/>
    <s v="PCR-LAP20082001"/>
    <s v="PCR-LAP1330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7"/>
    <s v="F001-00007065"/>
    <d v="2020-10-08T00:00:00"/>
    <d v="2020-11-07T00:00:00"/>
    <m/>
    <n v="-8"/>
    <n v="73"/>
    <m/>
    <s v="Vacio"/>
    <m/>
    <m/>
    <s v="Vacio"/>
    <n v="73"/>
    <n v="0"/>
    <x v="0"/>
    <s v="Laptop HP 250 G7 Core i5 8va Gen./8GB RAM/1TB HDD/Pantalla 15.6”"/>
    <s v="001-14349"/>
    <d v="2020-10-08T00:00:00"/>
    <s v="MOR-LAP19101020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6GB SSD M.2/2GB VIDEO CON LICENCIA "/>
    <s v="001-10008,10009"/>
    <d v="2019-06-20T00:00:00"/>
    <s v="PCR-LAP0981"/>
    <s v="PCR-LAP0789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0984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15-DA0015LA Ci7 8va/16GB DDR4/1TB HDD/2GB Video/15.6&quot;"/>
    <m/>
    <m/>
    <s v="PCR-LAP19091064"/>
    <s v="PCR-LAP0985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0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12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6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1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2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Pantalla 15.6”/2GB Video"/>
    <m/>
    <m/>
    <s v="PCR-LAP1386"/>
    <s v="PCR-LAP1345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6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54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40GB SSD M.2/2GB VIDEO CON LICENCIA "/>
    <s v="001-10055,10057"/>
    <d v="2019-06-27T00:00:00"/>
    <s v="PCR-LAP1365"/>
    <m/>
    <m/>
    <m/>
    <x v="0"/>
    <m/>
    <m/>
    <n v="44134"/>
    <m/>
    <m/>
    <m/>
    <n v="0"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15.6”/2GB Video"/>
    <s v="001-9084,001-9087"/>
    <d v="2019-02-25T00:00:00"/>
    <s v="PCR-LAP0893"/>
    <s v="PCR-LAP1378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G5 Ci7 Gen.8/16GB DDR4/250GB SSD/1TB HDD/15.6&quot;/2GB video"/>
    <m/>
    <m/>
    <s v="PCR-LAP1269"/>
    <s v="PCR-LAP1533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0564, 10563"/>
    <d v="2019-09-02T00:00:00"/>
    <s v="PCR-LAP15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8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1211"/>
    <d v="2019-11-06T00:00:00"/>
    <s v="PCR-LAP1909107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8"/>
    <s v="PCR-LAP1339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101082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0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2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s v="LAPTOP COREI7/16GB/1TB HDD /250GB SSD M.2/4GB VIDEO CON LICENCIA "/>
    <s v="001-12127"/>
    <d v="2020-02-19T00:00:00"/>
    <s v="PCR-LAP2002500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8.5"/>
    <m/>
    <s v="Vacio"/>
    <m/>
    <m/>
    <s v="Vacio"/>
    <n v="98.5"/>
    <n v="0"/>
    <x v="0"/>
    <s v="LAPTOP COREI7/16GB/1TB HDD /250GB SSD M.2/4GB VIDEO CON LICENCIA "/>
    <s v="001-12138"/>
    <d v="2020-02-21T00:00:00"/>
    <s v="PCR-LAP2002500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5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7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182.5"/>
    <m/>
    <s v="Vacio"/>
    <m/>
    <m/>
    <s v="Vacio"/>
    <n v="182.5"/>
    <n v="0"/>
    <x v="0"/>
    <s v="IMAC CORE I5/8GB/1TBHDD/2GB VIDEO INCLUYE MAGIC MOUSE ,MAGIC KEYBOARD,CABLE LIGHTNING A USB, CABLE CORRIENTE WHITE"/>
    <s v="001-9086"/>
    <d v="2019-02-25T00:00:00"/>
    <s v="PCR-MAC0041"/>
    <m/>
    <m/>
    <m/>
    <x v="0"/>
    <m/>
    <m/>
    <n v="44134"/>
    <m/>
    <m/>
    <s v="PCR-CON1830"/>
    <s v="06/12"/>
    <s v="1 AÑO"/>
    <d v="2020-02-24T00:00:00"/>
    <n v="1"/>
    <s v="SI"/>
    <m/>
    <s v="Sin licencia "/>
    <m/>
    <s v="Mac os Mojave "/>
    <m/>
    <m/>
    <x v="1"/>
    <x v="0"/>
    <s v="Cliente"/>
    <s v="Igual"/>
    <m/>
    <m/>
    <x v="0"/>
    <s v="No se encuentra el producto"/>
    <s v="Todo ok"/>
  </r>
  <r>
    <x v="19"/>
    <s v="F001-00006939"/>
    <d v="2020-10-15T00:00:00"/>
    <d v="2020-11-14T00:00:00"/>
    <m/>
    <n v="-15"/>
    <n v="60"/>
    <m/>
    <s v="Vacio"/>
    <m/>
    <m/>
    <s v="Vacio"/>
    <n v="60"/>
    <n v="0"/>
    <x v="0"/>
    <s v="Laptop Dell latitude 3500 Ci5 Gen.8/ 8GB DDR4/ 1TB HDD/ 15.6&quot;"/>
    <s v="001-13176"/>
    <d v="2020-07-27T00:00:00"/>
    <s v="PCR-LAP20031189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2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x v="0"/>
    <s v="No se encuentra el producto"/>
    <s v="Todo ok"/>
  </r>
  <r>
    <x v="19"/>
    <s v="F001-00006843"/>
    <d v="2020-10-15T00:00:00"/>
    <d v="2020-11-14T00:00:00"/>
    <m/>
    <n v="-15"/>
    <n v="60"/>
    <m/>
    <s v="Vacio"/>
    <m/>
    <m/>
    <s v="Vacio"/>
    <n v="60"/>
    <n v="0"/>
    <x v="0"/>
    <s v="Laptop Dell Vostro 3490 Ci5 10ma/12GB/256GB SSD/1TB HDD/Pantalla 14&quot;"/>
    <s v="0001-012636"/>
    <d v="2020-05-15T00:00:00"/>
    <s v="PCR-LAP20071012"/>
    <s v="PCR-LAP20041283"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500GB HDD/CABLE DE SEGURIDAD Y PATCH CORDSIN LICENCIAS "/>
    <s v="001-9108"/>
    <d v="2019-02-26T00:00:00"/>
    <s v="MOR-LAP19101039"/>
    <s v="PCR-LAP0359"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x v="0"/>
    <s v="No se encuentra el producto"/>
    <s v="Todo ok"/>
  </r>
  <r>
    <x v="21"/>
    <s v="F001-00006996"/>
    <d v="2020-10-04T00:00:00"/>
    <d v="2020-11-03T00:00:00"/>
    <m/>
    <n v="-4"/>
    <n v="75"/>
    <m/>
    <s v="Vacio"/>
    <m/>
    <m/>
    <s v="Vacio"/>
    <n v="75"/>
    <n v="0"/>
    <x v="0"/>
    <s v="Laptop Lenovo B40-80 Ci5 5ta gen / 12GB DDR3L / 500GB HDD / Pantalla 14&quot;"/>
    <s v="001-12927"/>
    <d v="2020-06-03T00:00:00"/>
    <s v="PCR-LAP0283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x v="0"/>
    <s v="No se encuentra el producto"/>
    <s v="Todo ok"/>
  </r>
  <r>
    <x v="21"/>
    <s v="F001-00007340"/>
    <d v="2020-11-03T00:00:00"/>
    <d v="2020-12-02T00:00:00"/>
    <m/>
    <n v="-33"/>
    <n v="63"/>
    <m/>
    <s v="Vacio"/>
    <m/>
    <m/>
    <s v="Vacio"/>
    <n v="63"/>
    <n v="0"/>
    <x v="0"/>
    <m/>
    <m/>
    <m/>
    <s v="PCR-LAP0589"/>
    <m/>
    <m/>
    <m/>
    <x v="0"/>
    <m/>
    <m/>
    <n v="44134"/>
    <m/>
    <m/>
    <m/>
    <m/>
    <m/>
    <m/>
    <n v="1"/>
    <s v="SI"/>
    <m/>
    <m/>
    <m/>
    <m/>
    <m/>
    <m/>
    <x v="0"/>
    <x v="1"/>
    <m/>
    <s v="Vacio"/>
    <m/>
    <m/>
    <x v="0"/>
    <m/>
    <s v="Todo ok"/>
  </r>
  <r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1TB + CABLE DE SEGURIDAD"/>
    <s v="001-6357"/>
    <d v="2017-11-15T00:00:00"/>
    <s v="PCR-LAP0640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HDD/ INCLUYE CABLE DE SEGURIDAD, PATCH CORD SIN LICENCIAS"/>
    <s v="001-9351"/>
    <d v="2019-03-29T00:00:00"/>
    <s v="PCR-LAP0653"/>
    <m/>
    <m/>
    <m/>
    <x v="0"/>
    <m/>
    <m/>
    <n v="44134"/>
    <m/>
    <m/>
    <m/>
    <m/>
    <s v="X 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7314"/>
    <d v="2020-10-31T00:00:00"/>
    <d v="2020-11-30T00:00:00"/>
    <m/>
    <n v="-31"/>
    <m/>
    <n v="3"/>
    <s v="Diferente"/>
    <m/>
    <m/>
    <s v="Vacio"/>
    <n v="0"/>
    <n v="0"/>
    <x v="0"/>
    <s v="Laptop HP 240 G6 Core i5 7ma Gen/12GB RAM/1TB HDD/Pantalla 14&quot;"/>
    <s v="001-14561"/>
    <d v="2020-10-30T00:00:00"/>
    <s v="PCR-LAP0665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382, 001-5716, 001-6085"/>
    <d v="2017-04-21T00:00:00"/>
    <s v="PCR-LAP0813"/>
    <s v="PCR-LAP0226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53"/>
    <m/>
    <s v="Vacio"/>
    <m/>
    <m/>
    <s v="Vacio"/>
    <n v="53"/>
    <n v="0"/>
    <x v="0"/>
    <s v="LAPTOP CORE I5/8GB/1TB + CABLE DE SEGURIDAD"/>
    <s v="001-7247"/>
    <d v="2018-05-14T00:00:00"/>
    <s v="PCR-LAP0855"/>
    <s v="PCR-LAP0324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500GB + CABLE DE SEGURIDAD"/>
    <s v="001-5536"/>
    <d v="2017-05-31T00:00:00"/>
    <s v="PCR-LAP0877"/>
    <s v="PCR-LAP 0470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942, 001-6037"/>
    <d v="2017-08-29T00:00:00"/>
    <s v="PCR-LAP0902"/>
    <s v="PCR-LAP0518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50"/>
    <m/>
    <s v="Vacio"/>
    <m/>
    <m/>
    <s v="Vacio"/>
    <n v="50"/>
    <n v="0"/>
    <x v="0"/>
    <s v="LAPTOP CORE I5/12GB/1 TB HDD + CABLE DE SEGURIDAD+PATCH CORD"/>
    <m/>
    <d v="2019-12-05T00:00:00"/>
    <s v="PCR-LAP100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60"/>
    <m/>
    <s v="Vacio"/>
    <m/>
    <m/>
    <s v="Vacio"/>
    <n v="60"/>
    <n v="0"/>
    <x v="0"/>
    <s v="Laptop HP 250 G6 Ci5 7ma Gen/12GB DDR4/1TB HDD/Pantall 15.6&quot;"/>
    <s v="001-12880"/>
    <d v="2020-05-30T00:00:00"/>
    <s v="PCR-LAP1081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1TB + CABLE DE SEGURIDAD+PATCH CORD"/>
    <s v="001-9138"/>
    <d v="2019-03-04T00:00:00"/>
    <s v="PCR-LAP125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7144"/>
    <d v="2020-10-15T00:00:00"/>
    <d v="2020-11-14T00:00:00"/>
    <m/>
    <n v="-15"/>
    <n v="55"/>
    <m/>
    <s v="Vacio"/>
    <m/>
    <m/>
    <s v="Vacio"/>
    <n v="55"/>
    <n v="0"/>
    <x v="0"/>
    <s v="Laptop HP 250 G7 Core i5 8va Gen./12GB RAM/1TB HDD/2GB Video/15.6”"/>
    <s v="001-14322"/>
    <d v="2020-10-14T00:00:00"/>
    <s v="PCR-LAP150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7002"/>
    <d v="2020-10-03T00:00:00"/>
    <d v="2020-11-02T00:00:00"/>
    <m/>
    <n v="-3"/>
    <n v="60"/>
    <m/>
    <s v="Vacio"/>
    <m/>
    <m/>
    <s v="Vacio"/>
    <n v="60"/>
    <n v="0"/>
    <x v="0"/>
    <s v="Laptop HP 250 G7 Core i5 8va Gen./8GB RAM/1TB HDD/Pantalla 15.6”"/>
    <s v="001-13872"/>
    <d v="2020-10-02T00:00:00"/>
    <s v="PCR-LAP19101010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+ CABLE DE SEGURIDAD+PATCH CORD"/>
    <s v="001-9137"/>
    <d v="2019-03-04T00:00:00"/>
    <s v="PCR-LAP19101067"/>
    <s v="PCR-LAP1239"/>
    <m/>
    <m/>
    <x v="0"/>
    <m/>
    <m/>
    <n v="44134"/>
    <m/>
    <m/>
    <m/>
    <m/>
    <s v="X MES "/>
    <m/>
    <n v="1"/>
    <s v="SI"/>
    <m/>
    <s v="Sin licencias"/>
    <s v="Office 365 Bussines"/>
    <m/>
    <m/>
    <m/>
    <x v="0"/>
    <x v="0"/>
    <s v="Cliente"/>
    <s v="Igual"/>
    <m/>
    <m/>
    <x v="0"/>
    <s v="No se encuentra el producto"/>
    <s v="Todo ok"/>
  </r>
  <r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CORE I5/8GB/2TB HDD "/>
    <s v="001-8639"/>
    <d v="2019-01-02T00:00:00"/>
    <s v="PCR-LAP1188"/>
    <s v=" PCR-LAP1319"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51"/>
    <d v="2020-10-21T00:00:00"/>
    <d v="2020-11-20T00:00:00"/>
    <m/>
    <n v="-21"/>
    <n v="50"/>
    <m/>
    <s v="Vacio"/>
    <m/>
    <m/>
    <s v="Vacio"/>
    <n v="50"/>
    <n v="0"/>
    <x v="0"/>
    <s v="Laptop HP 250 G7 Ci5 8va Gen / 8GB DDR4 / 1TB HDD / Pantalla 15.6&quot;"/>
    <s v="001-13461"/>
    <d v="2020-08-21T00:00:00"/>
    <s v="PCR-LAP1910101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10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8"/>
    <d v="2020-10-05T00:00:00"/>
    <d v="2020-11-04T00:00:00"/>
    <m/>
    <n v="-5"/>
    <n v="77"/>
    <m/>
    <s v="Vacio"/>
    <m/>
    <m/>
    <s v="Vacio"/>
    <n v="77"/>
    <n v="0"/>
    <x v="0"/>
    <s v="Laptop Lenovo V330-15IKB Ci7 8va gen / 8GB DDR4 / 1TB HDD / 2GB Video"/>
    <s v="001-13644"/>
    <d v="2020-09-04T00:00:00"/>
    <s v="PCR-LAP1909100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,14373"/>
    <d v="2020-10-14T00:00:00"/>
    <s v="PCR-LAP20064021"/>
    <s v="PCR-LAP20064009"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07"/>
    <d v="2020-10-19T00:00:00"/>
    <d v="2020-11-18T00:00:00"/>
    <m/>
    <n v="-19"/>
    <n v="85"/>
    <m/>
    <s v="Vacio"/>
    <m/>
    <m/>
    <s v="Vacio"/>
    <n v="85"/>
    <n v="0"/>
    <x v="0"/>
    <s v="Laptop Lenovo ThinkPad L490 Ci7 8va Gen/8GB/1TB HDD/2GB Video/14&quot;"/>
    <s v="001-13791"/>
    <d v="2020-09-18T00:00:00"/>
    <s v="PCR-LAP20081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Lenovo Ideapad 320-15IKB CI5 8VA.GEN/8GB DDR4/ 2TB HDD/15.6&quot;"/>
    <m/>
    <d v="2019-01-03T00:00:00"/>
    <s v="PCR-LAP1134"/>
    <m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0GB M.2/LICENCIADO"/>
    <s v="001-11284"/>
    <d v="2019-11-13T00:00:00"/>
    <s v="MOR-LAP19101029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32GB/1TB HDD/250GB M.2/LICENCIADO"/>
    <s v="001-11702"/>
    <d v="2020-01-02T00:00:00"/>
    <s v="PCR-LAP136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4"/>
    <d v="2019-05-25T00:00:00"/>
    <s v="PCR-LAP145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5"/>
    <d v="2019-05-26T00:00:00"/>
    <s v="PCR-LAP1455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2"/>
    <d v="2019-05-23T00:00:00"/>
    <s v="PCR-LAP1458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s v="2019-00289"/>
    <n v="-1"/>
    <n v="73"/>
    <m/>
    <s v="Vacio"/>
    <m/>
    <m/>
    <s v="Vacio"/>
    <n v="73"/>
    <n v="0"/>
    <x v="0"/>
    <s v="LAPTOP CORE I7/16GB/1TB HDD/256GB M.2/LICENCIADO"/>
    <s v="001-9906"/>
    <d v="2019-06-14T00:00:00"/>
    <s v="PCR-LAP1459"/>
    <s v="PCR-LAP0941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6"/>
    <d v="2019-05-27T00:00:00"/>
    <s v="PCR-LAP1463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7"/>
    <d v="2019-05-28T00:00:00"/>
    <s v="PCR-LAP146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906"/>
    <m/>
    <s v="PCR-LAP1468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3"/>
    <d v="2019-05-24T00:00:00"/>
    <s v="PCR-LAP1469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8"/>
    <d v="2019-05-29T00:00:00"/>
    <s v="PCR-LAP147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20GB/1TB HDD/256GB M.2/LICENCIADO"/>
    <s v="001-10618"/>
    <d v="2019-09-05T00:00:00"/>
    <s v="PCR-LAP152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8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x v="0"/>
    <s v="No se encuentra el producto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6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x v="0"/>
    <s v="No se encuentra el producto"/>
    <s v="Todo ok"/>
  </r>
  <r>
    <x v="24"/>
    <s v="F001-00006629"/>
    <d v="2020-02-13T00:00:00"/>
    <d v="2020-03-12T00:00:00"/>
    <s v="JOLLA ASIA-0240"/>
    <n v="232"/>
    <m/>
    <m/>
    <s v="Vacio"/>
    <n v="289"/>
    <m/>
    <s v="Vacio"/>
    <n v="82.571428571428569"/>
    <b v="0"/>
    <x v="2"/>
    <s v="LAPTOP CORE I7 /12GB/1TB HDD SIN LICENCIAS"/>
    <s v="001-11641"/>
    <d v="2019-12-13T00:00:00"/>
    <s v="PCR-LAP1538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33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02"/>
    <d v="2019-03-25T00:00:00"/>
    <s v="PCR-LAP0416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4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23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97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01"/>
    <s v="PCR-LAP0223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43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43"/>
    <d v="2019-03-28T00:00:00"/>
    <s v="PCR-LAP0685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6"/>
    <d v="2019-02-01T00:00:00"/>
    <s v="PCR-LAP0717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7"/>
    <d v="2019-02-02T00:00:00"/>
    <s v="PCR-LAP0728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4"/>
    <d v="2019-01-30T00:00:00"/>
    <s v="PCR-LAP0730"/>
    <s v=" PCR-LAP0715, PCR-LAP0712"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5"/>
    <d v="2019-01-31T00:00:00"/>
    <s v="PCR-LAP0740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1134"/>
    <d v="2019-10-28T00:00:00"/>
    <s v="PCR-LAP080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7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08"/>
    <d v="2019-09-16T00:00:00"/>
    <s v="PCR-LAP142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27"/>
    <d v="2019-09-16T00:00:00"/>
    <s v="PCR-LAP143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947,10946,10948"/>
    <d v="2019-10-09T00:00:00"/>
    <s v="PCR-LAP19101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10102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6"/>
    <s v="F001-00006970"/>
    <d v="2020-09-30T00:00:00"/>
    <d v="2020-10-29T00:00:00"/>
    <s v="N°  085-20"/>
    <n v="1"/>
    <n v="95"/>
    <m/>
    <s v="Vacio"/>
    <m/>
    <m/>
    <s v="Vacio"/>
    <n v="95"/>
    <n v="95"/>
    <x v="1"/>
    <s v="LAPTOP CORE I7 /16 GB/1TB HDD CON LICENCIAS"/>
    <m/>
    <d v="2020-01-24T00:00:00"/>
    <s v="PCR-LAP1093"/>
    <m/>
    <m/>
    <m/>
    <x v="1"/>
    <d v="2020-10-30T00:00:00"/>
    <d v="2020-10-29T00:00:00"/>
    <n v="1"/>
    <s v="No"/>
    <s v="El cliente solicitó el corte de alquiler"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Pendiente Recoger"/>
  </r>
  <r>
    <x v="26"/>
    <s v="F001-00007230"/>
    <d v="2020-10-19T00:00:00"/>
    <d v="2020-11-18T00:00:00"/>
    <s v="N°  085-20"/>
    <n v="-19"/>
    <n v="95"/>
    <m/>
    <s v="Vacio"/>
    <m/>
    <m/>
    <s v="Vacio"/>
    <n v="95"/>
    <n v="0"/>
    <x v="0"/>
    <s v="LAPTOP CORE I7 /16 GB/1TB HDD CON LICENCIAS"/>
    <m/>
    <d v="2020-01-24T00:00:00"/>
    <s v="PCR-LAP129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27"/>
    <s v="F001-00007001"/>
    <d v="2020-10-01T00:00:00"/>
    <d v="2020-10-31T00:00:00"/>
    <m/>
    <n v="-1"/>
    <n v="150"/>
    <m/>
    <s v="Vacio"/>
    <m/>
    <m/>
    <s v="Vacio"/>
    <n v="150"/>
    <n v="0"/>
    <x v="0"/>
    <s v="MacBook Pro Retina Core i5 2.3Ghz/ 13.3&quot;/ 8GB RAM/ 128GB SSD/ Mac Os Mojave"/>
    <s v="001-13102"/>
    <d v="2020-07-10T00:00:00"/>
    <s v="PCR-MAC0040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27"/>
    <s v="F001-00007001"/>
    <d v="2020-10-08T00:00:00"/>
    <d v="2020-10-31T00:00:00"/>
    <m/>
    <n v="-1"/>
    <n v="75"/>
    <m/>
    <s v="Vacio"/>
    <m/>
    <m/>
    <s v="Vacio"/>
    <n v="75"/>
    <n v="0"/>
    <x v="0"/>
    <s v="Laptop Dell Inspiron 3493 Ci5 10ma/8GB DDR4/256GB SSD/Pantalla 14&quot;"/>
    <s v="001-13628"/>
    <d v="2020-09-07T00:00:00"/>
    <s v="PCR-LAP2003104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7"/>
    <s v="F001-00007001"/>
    <d v="2020-10-08T00:00:00"/>
    <d v="2020-10-31T00:00:00"/>
    <m/>
    <n v="-1"/>
    <n v="43"/>
    <m/>
    <s v="Vacio"/>
    <m/>
    <m/>
    <s v="Vacio"/>
    <n v="43"/>
    <n v="0"/>
    <x v="0"/>
    <s v="Laptop Dell Vostro 3490 Ci5 10ma/8GB/250GB SSD/Pantalla 14&quot;"/>
    <s v="001-13628"/>
    <d v="2020-09-07T00:00:00"/>
    <s v="PCR-LAP2007102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7"/>
    <s v="F001-00007001"/>
    <d v="2020-10-15T00:00:00"/>
    <d v="2020-10-31T00:00:00"/>
    <m/>
    <n v="-1"/>
    <n v="43"/>
    <m/>
    <s v="Vacio"/>
    <m/>
    <m/>
    <s v="Vacio"/>
    <n v="43"/>
    <n v="0"/>
    <x v="0"/>
    <s v="Laptop Dell Vostro 3490 Ci5 10ma Gen/8GB/250GB SSD/Pantalla 14&quot;/KASPERSKY"/>
    <s v="001-13752"/>
    <d v="2020-09-14T00:00:00"/>
    <s v="PCR-LAP2007105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7"/>
    <s v="F001-00007001"/>
    <d v="2020-10-01T00:00:00"/>
    <d v="2020-10-31T00:00:00"/>
    <m/>
    <n v="-1"/>
    <n v="216"/>
    <m/>
    <s v="Vacio"/>
    <m/>
    <m/>
    <s v="Vacio"/>
    <n v="216"/>
    <n v="0"/>
    <x v="0"/>
    <s v=" Macbook Pro Retina Ci7 9na gen/16GB DDR4/512GB SSD/4GB Video/16''"/>
    <s v="001-11969"/>
    <d v="2020-01-31T00:00:00"/>
    <s v="PCR-MAC20015004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28"/>
    <s v="F001-00007129"/>
    <d v="2020-10-15T00:00:00"/>
    <d v="2020-11-14T00:00:00"/>
    <m/>
    <n v="-15"/>
    <n v="60"/>
    <m/>
    <s v="Vacio"/>
    <m/>
    <m/>
    <s v="Vacio"/>
    <n v="60"/>
    <n v="0"/>
    <x v="0"/>
    <s v="Laptop Lenovo Thinkpad E90 Ci5 8va Gen/8GB/480GB SSD/Pantalla 15.6&quot;"/>
    <s v="001-13766"/>
    <d v="2020-09-14T00:00:00"/>
    <s v="PCR-LAP2004131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9"/>
    <d v="2020-05-02T00:00:00"/>
    <s v="PCR-LAP102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4"/>
    <d v="2020-05-02T00:00:00"/>
    <s v="PCR-LAP19111027"/>
    <m/>
    <m/>
    <m/>
    <x v="0"/>
    <m/>
    <m/>
    <n v="44134"/>
    <m/>
    <m/>
    <m/>
    <m/>
    <m/>
    <m/>
    <m/>
    <m/>
    <m/>
    <s v="Windows 10 OEM"/>
    <m/>
    <m/>
    <m/>
    <m/>
    <x v="1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500GB + CABLE DE SEGURIDAD"/>
    <s v="001-6959"/>
    <d v="2018-03-22T00:00:00"/>
    <s v="PCR-LAP046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110"/>
    <m/>
    <s v="Vacio"/>
    <m/>
    <m/>
    <s v="Vacio"/>
    <n v="110"/>
    <n v="0"/>
    <x v="0"/>
    <s v="LAPTOP CORE I7/8GB/1TB  + CABLE DE SEGURIDAD WINDOWS 10 PRO LICENCIADO OFFICE 365 BUSINESS PREMIUM LICENCIADO"/>
    <s v="001-6654, 001-6673"/>
    <d v="2018-01-22T00:00:00"/>
    <s v="PCR-LAP0580"/>
    <s v="PCR-LAP 0564"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95"/>
    <m/>
    <s v="Vacio"/>
    <m/>
    <m/>
    <s v="Vacio"/>
    <n v="95"/>
    <n v="0"/>
    <x v="0"/>
    <s v="LAPTOP CORE I5/16GB/500GB + CABLE DE SEGURIDAD WINDOWS 7  PRO LICENCIADO OFFICE 365 BUSINESS PREMIUM LICENCIADO"/>
    <s v="001-7416,12216"/>
    <d v="2018-06-14T00:00:00"/>
    <s v="PCR-LAP0749"/>
    <s v="PCR-LAP0668"/>
    <m/>
    <m/>
    <x v="0"/>
    <m/>
    <m/>
    <n v="44134"/>
    <m/>
    <m/>
    <m/>
    <m/>
    <s v="X MES"/>
    <m/>
    <n v="1"/>
    <s v="SI"/>
    <m/>
    <s v="Windows 7pro "/>
    <s v="Office 365 Bussines Premium"/>
    <m/>
    <m/>
    <m/>
    <x v="3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1TB/WINDOWS 10 PRO LICENCIADO"/>
    <s v="0001-012683"/>
    <d v="2020-05-12T00:00:00"/>
    <s v="PCR-LAP1409"/>
    <m/>
    <m/>
    <m/>
    <x v="0"/>
    <m/>
    <m/>
    <n v="44134"/>
    <m/>
    <m/>
    <m/>
    <m/>
    <m/>
    <m/>
    <n v="1"/>
    <s v="SI"/>
    <m/>
    <s v="Windows 10 pro "/>
    <m/>
    <m/>
    <m/>
    <m/>
    <x v="3"/>
    <x v="0"/>
    <s v="Cliente"/>
    <s v="Igual"/>
    <m/>
    <m/>
    <x v="0"/>
    <s v="No se encuentra el producto"/>
    <s v="Todo ok"/>
  </r>
  <r>
    <x v="31"/>
    <s v="F001-00007124"/>
    <d v="2020-10-15T00:00:00"/>
    <d v="2020-11-14T00:00:00"/>
    <s v="L20-SER-4100172-0"/>
    <n v="-15"/>
    <n v="75"/>
    <m/>
    <s v="Vacio"/>
    <m/>
    <m/>
    <s v="Vacio"/>
    <n v="75"/>
    <n v="0"/>
    <x v="0"/>
    <s v="Laptop HP Probook 450 G3 Ci7 6ta Gen/16GB DDR4/500GB SSD/2GB Video/15.6&quot;"/>
    <s v="001-12984"/>
    <d v="2020-06-13T00:00:00"/>
    <s v="PCR-LAP056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HDD/SIN LICENCIAS"/>
    <s v="001-8361"/>
    <d v="2018-11-21T00:00:00"/>
    <s v="PCR-LAP1121"/>
    <m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SIN  LICENCIAS"/>
    <s v="001-8362"/>
    <d v="2018-11-21T00:00:00"/>
    <s v="PCR-LAP1122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3"/>
    <s v="F001-00007270"/>
    <d v="2020-10-10T00:00:00"/>
    <d v="2020-11-09T00:00:00"/>
    <m/>
    <n v="-10"/>
    <n v="60"/>
    <m/>
    <s v="Vacio"/>
    <m/>
    <m/>
    <s v="Vacio"/>
    <n v="60"/>
    <n v="0"/>
    <x v="0"/>
    <s v="Lenovo Ideapad 320-15 IKB CI5 Gen.8/8GB/1TB HDD/15.6&quot;"/>
    <s v="001-13382"/>
    <d v="2020-08-10T00:00:00"/>
    <s v="PCR-LAP113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"/>
    <n v="95"/>
    <m/>
    <s v="Vacio"/>
    <m/>
    <m/>
    <s v="Vacio"/>
    <n v="95"/>
    <n v="0"/>
    <x v="0"/>
    <s v="LAPTOP LENOV LEGION Y5 CI5 GEN8/16GB DDR4/512GB SDD / 15.6', lectora de dvd"/>
    <m/>
    <d v="2020-01-31T00:00:00"/>
    <s v="PCR-LAP20015023"/>
    <m/>
    <s v="PCR-LECT20021001, 20021002"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2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3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10"/>
    <n v="-1"/>
    <n v="80"/>
    <m/>
    <s v="Vacio"/>
    <m/>
    <m/>
    <s v="Vacio"/>
    <n v="80"/>
    <n v="0"/>
    <x v="0"/>
    <s v="LAPTOP CORE I7/8GB/1TB HDD SIN LICENCIAS"/>
    <s v="001-9966"/>
    <d v="2019-06-10T00:00:00"/>
    <s v="PCR-LAP1356"/>
    <s v="PCR-LAP0987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2TB HDD SIN LICENCIAS "/>
    <s v="001-9406"/>
    <d v="2019-04-04T00:00:00"/>
    <s v="PCR-LAP116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97"/>
    <n v="-1"/>
    <n v="80"/>
    <m/>
    <s v="Vacio"/>
    <m/>
    <m/>
    <s v="Vacio"/>
    <n v="80"/>
    <n v="0"/>
    <x v="0"/>
    <s v="LAPTOP CORE I7/8GB/1TB HDD SIN LICENCIAS"/>
    <s v="001-11834"/>
    <d v="2020-01-15T00:00:00"/>
    <s v="PCR-LAP12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3T00:00:00"/>
    <d v="2020-11-02T00:00:00"/>
    <s v="CFI2-0000147"/>
    <n v="-3"/>
    <n v="95"/>
    <m/>
    <s v="Vacio"/>
    <m/>
    <m/>
    <s v="Vacio"/>
    <n v="95"/>
    <n v="0"/>
    <x v="0"/>
    <s v="LAPTOP HP 450G5 CI7/ GEN.8/8GB DDR4/2GB VIDEO/ 15.6´´"/>
    <s v="001-12217"/>
    <d v="2020-03-03T00:00:00"/>
    <s v="PCR-LAP12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137"/>
    <n v="-1"/>
    <n v="85"/>
    <m/>
    <s v="Vacio"/>
    <m/>
    <m/>
    <s v="Vacio"/>
    <n v="85"/>
    <n v="0"/>
    <x v="0"/>
    <s v="LAPTOP CORE I7/12GB/1TB/2GB VIDEO"/>
    <m/>
    <d v="2019-11-07T00:00:00"/>
    <s v="PCR-LAP15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1TB HDD SIN LICENCIAS "/>
    <s v="001-9301"/>
    <d v="2019-03-22T00:00:00"/>
    <s v="PCR-LAP19111010"/>
    <s v="PCR-LAP1024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287"/>
    <n v="-1"/>
    <n v="75"/>
    <m/>
    <s v="Vacio"/>
    <m/>
    <m/>
    <s v="Vacio"/>
    <n v="75"/>
    <n v="0"/>
    <x v="0"/>
    <s v="LAPTOP CORE I5/8GB/1TB/15.6 SIN LICENCIAS"/>
    <s v="001-11824"/>
    <d v="2020-01-14T00:00:00"/>
    <s v="MOR-LAP1910104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6"/>
    <s v="F001-00007148"/>
    <d v="2020-10-15T00:00:00"/>
    <d v="2020-11-14T00:00:00"/>
    <s v="OC 6200048168"/>
    <n v="-15"/>
    <n v="100"/>
    <m/>
    <s v="Vacio"/>
    <m/>
    <m/>
    <s v="Vacio"/>
    <n v="100"/>
    <n v="0"/>
    <x v="0"/>
    <s v="CPU CORE I5/32GB/1TB/2GB VIDEO + 2 MONITORES 24&quot; + UPS"/>
    <s v="001-7540"/>
    <d v="2018-07-12T00:00:00"/>
    <s v="PCR-CPU0275"/>
    <m/>
    <s v="PCR-MTR 0360, PCR-MTR 0361/PCR-UPS0002(UPS FORZA)"/>
    <m/>
    <x v="0"/>
    <m/>
    <m/>
    <n v="44134"/>
    <m/>
    <m/>
    <m/>
    <m/>
    <s v="X MES"/>
    <m/>
    <n v="1"/>
    <s v="SI"/>
    <s v="7ma "/>
    <s v="Windows 10 Pro"/>
    <m/>
    <m/>
    <m/>
    <m/>
    <x v="0"/>
    <x v="0"/>
    <s v="Cliente"/>
    <s v="Igual"/>
    <m/>
    <m/>
    <x v="0"/>
    <s v="No se encuentra el producto"/>
    <s v="Todo ok"/>
  </r>
  <r>
    <x v="36"/>
    <s v="F001-00007148"/>
    <d v="2020-10-15T00:00:00"/>
    <d v="2020-11-14T00:00:00"/>
    <s v="6200040556"/>
    <n v="-15"/>
    <n v="100"/>
    <m/>
    <s v="Vacio"/>
    <m/>
    <m/>
    <s v="Vacio"/>
    <n v="100"/>
    <n v="0"/>
    <x v="0"/>
    <s v="CPU CORE I7/32GB/1TB HDD/2GB VIDEO + 2MONITOR SAMSUMG 24''+UPS FORZA+ADAPTADOR DVI/VGA+CABLE VGA"/>
    <s v="001-8998"/>
    <d v="2019-02-15T00:00:00"/>
    <s v="PCR-CPU0236"/>
    <m/>
    <s v="PCR-MTR0390,PCR-MTR0391/ PCR-UPS0001 (ups forza)"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259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x v="1"/>
    <s v="No se encuentra el producto"/>
    <s v="Pendiente Recoger"/>
  </r>
  <r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438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x v="1"/>
    <s v="No se encuentra el producto"/>
    <s v="Pendiente Recoger"/>
  </r>
  <r>
    <x v="38"/>
    <s v="F001-00007308"/>
    <d v="2020-10-07T00:00:00"/>
    <d v="2020-11-06T00:00:00"/>
    <s v="PPJH-0419"/>
    <n v="-7"/>
    <n v="90"/>
    <m/>
    <s v="Vacio"/>
    <m/>
    <m/>
    <s v="Vacio"/>
    <n v="90"/>
    <n v="0"/>
    <x v="0"/>
    <s v="LAPTOP CORE I7/12 GB/1 TB HDD CON LICENCIAS"/>
    <s v="001-11748"/>
    <d v="2020-01-06T00:00:00"/>
    <s v="MOR-LAP19101024"/>
    <s v="MOR-LAP19101022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Se actualizó, si coinciden los códigos de la LP y su RS con la laptop Actual."/>
    <s v="Todo ok"/>
  </r>
  <r>
    <x v="38"/>
    <s v="F001-00007308"/>
    <d v="2020-10-07T00:00:00"/>
    <d v="2020-11-06T00:00:00"/>
    <s v="PPJH-0419"/>
    <n v="-7"/>
    <n v="68"/>
    <m/>
    <s v="Vacio"/>
    <m/>
    <m/>
    <s v="Vacio"/>
    <n v="68"/>
    <n v="0"/>
    <x v="0"/>
    <s v="CPU COREI5 /8GB /1 TB HDD /CON LICENCIA"/>
    <s v="001-11741"/>
    <d v="2020-01-06T00:00:00"/>
    <s v="PCR-CPU20013001"/>
    <m/>
    <s v="PCR-MTR0130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7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x v="0"/>
    <s v="No se encuentra el producto"/>
    <s v="Todo ok"/>
  </r>
  <r>
    <x v="19"/>
    <s v="F001-00006939"/>
    <d v="2020-10-15T00:00:00"/>
    <d v="2020-11-14T00:00:00"/>
    <m/>
    <n v="-15"/>
    <n v="25"/>
    <m/>
    <s v="Vacio"/>
    <m/>
    <m/>
    <s v="Vacio"/>
    <n v="25"/>
    <n v="0"/>
    <x v="0"/>
    <s v="Impresora HP LJ PRO MFP M130fw + Cable de Poder + Cable de Datos"/>
    <s v="001-13332"/>
    <d v="2020-08-17T00:00:00"/>
    <m/>
    <m/>
    <s v="PCR-IMP20085001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x v="0"/>
    <s v="No se encuentra el producto"/>
    <s v="Todo ok"/>
  </r>
  <r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EPSON L575 ECOTANK MULTIFUNCIONAL"/>
    <m/>
    <d v="2020-03-15T00:00:00"/>
    <m/>
    <m/>
    <s v="PCR-IMP021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MULTIFUNCIONAL XEROX 3225 LASER"/>
    <m/>
    <d v="2020-03-15T00:00:00"/>
    <m/>
    <m/>
    <s v="PCR-IMP007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1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2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40"/>
    <s v="F001-00007295"/>
    <d v="2020-10-27T00:00:00"/>
    <d v="2020-12-26T00:00:00"/>
    <s v="2020-000383"/>
    <n v="-57"/>
    <n v="65"/>
    <n v="130"/>
    <s v="Diferente"/>
    <m/>
    <m/>
    <s v="Vacio"/>
    <n v="65"/>
    <n v="0"/>
    <x v="0"/>
    <s v="Laptop HP 15-DA0015LA Ci7 8va Gen / 8GB RAM / 1TB HDD / 4GB Video / Pantalla 15.6&quot;"/>
    <s v="001-12825"/>
    <d v="2020-05-27T00:00:00"/>
    <s v="MOR-LAP001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608"/>
    <d v="2020-08-26T00:00:00"/>
    <d v="2020-11-25T00:00:00"/>
    <m/>
    <n v="-26"/>
    <n v="65"/>
    <m/>
    <s v="Vacio"/>
    <m/>
    <m/>
    <s v="Vacio"/>
    <n v="65"/>
    <n v="0"/>
    <x v="0"/>
    <s v="Laptop Dell Inspiron 5584 Ci7 8va Gen / 8GB DDR4 / 2TB HDD / 4GB Video / Pantalla 15.6&quot;"/>
    <s v="001-13479"/>
    <d v="2020-08-26T00:00:00"/>
    <s v="MOR-LAP19101038"/>
    <s v="PCR-LAP099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s v="PCR-LAP0995 presenta rajadura en puerto de red"/>
    <m/>
    <x v="0"/>
    <s v="No se encuentra el producto"/>
    <s v="Todo ok"/>
  </r>
  <r>
    <x v="40"/>
    <s v="F001-00007240"/>
    <d v="2020-09-11T00:00:00"/>
    <d v="2020-12-10T00:00:00"/>
    <m/>
    <n v="-41"/>
    <n v="65"/>
    <m/>
    <s v="Vacio"/>
    <m/>
    <m/>
    <s v="Vacio"/>
    <n v="65"/>
    <n v="0"/>
    <x v="0"/>
    <s v="Laptop HP Probook 450 G5 Ci7 8va Gen/8GB/1TB HDD/15.6''/2GB Video"/>
    <s v="001-13662"/>
    <d v="2020-09-11T00:00:00"/>
    <s v="PCR-LAP1274"/>
    <m/>
    <m/>
    <m/>
    <x v="0"/>
    <m/>
    <m/>
    <n v="44134"/>
    <m/>
    <m/>
    <m/>
    <m/>
    <m/>
    <m/>
    <m/>
    <m/>
    <m/>
    <m/>
    <m/>
    <m/>
    <m/>
    <m/>
    <x v="2"/>
    <x v="0"/>
    <s v="Cliente"/>
    <s v="Igual"/>
    <m/>
    <m/>
    <x v="2"/>
    <s v="No se encuentra el producto"/>
    <s v="Todo ok"/>
  </r>
  <r>
    <x v="40"/>
    <s v="F001-00006882"/>
    <d v="2020-09-16T00:00:00"/>
    <d v="2020-11-15T00:00:00"/>
    <m/>
    <n v="-16"/>
    <n v="65"/>
    <m/>
    <s v="Vacio"/>
    <m/>
    <m/>
    <s v="Vacio"/>
    <n v="65"/>
    <n v="0"/>
    <x v="0"/>
    <s v="Laptop HP 450 G5 Ci7 8va Gen/ 8GB DDR4/ 1TB HDD/ 2GB Vídeo/ Pantalla 15.6&quot;"/>
    <s v="001-12637"/>
    <d v="2020-05-16T00:00:00"/>
    <s v="PCR-LAP12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95"/>
    <d v="2020-10-20T00:00:00"/>
    <d v="2020-12-19T00:00:00"/>
    <m/>
    <n v="-50"/>
    <n v="65"/>
    <n v="130"/>
    <s v="Diferente"/>
    <m/>
    <m/>
    <s v="Vacio"/>
    <n v="65"/>
    <n v="0"/>
    <x v="0"/>
    <s v="LAPTOP CORE I7/8GB/1TB/2GB VIDEO"/>
    <s v="001-6132,001-9359"/>
    <d v="2017-10-04T00:00:00"/>
    <s v="PCR-LAP1290"/>
    <s v="PCR-LAP 0566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92"/>
    <d v="2020-10-20T00:00:00"/>
    <d v="2021-01-19T00:00:00"/>
    <m/>
    <n v="-81"/>
    <n v="65"/>
    <n v="195"/>
    <s v="Diferente"/>
    <m/>
    <m/>
    <s v="Vacio"/>
    <n v="65"/>
    <n v="0"/>
    <x v="0"/>
    <s v="LAPTOP CORE I7/8GB/1TB/2GB VIDEO"/>
    <s v="001-7751, 001-8245"/>
    <s v="21/08/2018, 07/11/2018"/>
    <s v="PCR-LAP1293"/>
    <s v="MOR-LAP0001, PCR-LAP1538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94"/>
    <d v="2020-10-20T00:00:00"/>
    <d v="2020-11-19T00:00:00"/>
    <m/>
    <n v="-20"/>
    <n v="65"/>
    <m/>
    <s v="Vacio"/>
    <m/>
    <m/>
    <s v="Vacio"/>
    <n v="65"/>
    <n v="0"/>
    <x v="0"/>
    <s v="LAPTOP CORE I7/8GB/1TB/2GB VIDEO"/>
    <s v="001-7200,001-9102"/>
    <d v="2018-05-04T00:00:00"/>
    <s v="PCR-LAP1278"/>
    <s v="PCR-LAP1340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36"/>
    <d v="2020-09-11T00:00:00"/>
    <d v="2020-11-10T00:00:00"/>
    <s v="2020-000382"/>
    <n v="-11"/>
    <n v="65"/>
    <m/>
    <s v="Vacio"/>
    <m/>
    <m/>
    <s v="Vacio"/>
    <n v="65"/>
    <n v="0"/>
    <x v="0"/>
    <s v="LAPTOP CORE I7/8GB/1TB/2GB VIDEO"/>
    <s v="0001-012626"/>
    <d v="2020-05-11T00:00:00"/>
    <s v="PCR-LAP138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882"/>
    <d v="2020-08-19T00:00:00"/>
    <d v="2020-11-18T00:00:00"/>
    <m/>
    <n v="-19"/>
    <n v="65"/>
    <m/>
    <s v="Vacio"/>
    <m/>
    <m/>
    <s v="Vacio"/>
    <n v="65"/>
    <n v="0"/>
    <x v="0"/>
    <s v="LAPTOP CORE I7/8GB/1TB/2GB VIDEO SIN LICENCIAS"/>
    <s v="001-11298"/>
    <d v="2019-11-14T00:00:00"/>
    <s v="PCR-LAP1909106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873"/>
    <d v="2020-08-20T00:00:00"/>
    <d v="2020-10-19T00:00:00"/>
    <m/>
    <n v="11"/>
    <n v="65"/>
    <m/>
    <s v="Vacio"/>
    <m/>
    <m/>
    <s v="Vacio"/>
    <n v="65"/>
    <n v="65"/>
    <x v="4"/>
    <s v="LAPTOP CORE I7/12GB/1TB/2GB VIDEO SIN LICENCIAS"/>
    <s v="001-11056"/>
    <d v="2019-10-19T00:00:00"/>
    <s v="PCR-LAP1910100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Esta factura tiene errores en la fecha. Hay un Salto de fechas de 3 dias."/>
    <s v="Pendiente Recoger"/>
  </r>
  <r>
    <x v="41"/>
    <s v="F001-00007272"/>
    <d v="2020-10-25T00:00:00"/>
    <d v="2020-11-24T00:00:00"/>
    <m/>
    <n v="-25"/>
    <n v="50"/>
    <m/>
    <s v="Vacio"/>
    <m/>
    <m/>
    <s v="Vacio"/>
    <n v="50"/>
    <n v="0"/>
    <x v="0"/>
    <s v="LAPTOP CI5/7ma GEN/8 GB/1 TB HDD/15.6'' SIN LICENCIAS"/>
    <s v="001-11902"/>
    <d v="2020-01-24T00:00:00"/>
    <s v="PCR-LAP0878"/>
    <s v="PCR-LAP0413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1"/>
    <s v="F001-00007272"/>
    <d v="2020-10-22T00:00:00"/>
    <d v="2020-11-21T00:00:00"/>
    <m/>
    <n v="-22"/>
    <n v="70"/>
    <m/>
    <s v="Vacio"/>
    <m/>
    <m/>
    <s v="Vacio"/>
    <n v="70"/>
    <n v="0"/>
    <x v="0"/>
    <s v="LAPTOP CI5/GEN8/16 GB/1 TB HDD/15.6'' SIN LICENCIAS"/>
    <s v="001-11861"/>
    <d v="2020-01-20T00:00:00"/>
    <s v="PCR-LAP1911507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2"/>
    <s v="F001-00007034"/>
    <d v="2020-10-06T00:00:00"/>
    <d v="2020-11-05T00:00:00"/>
    <m/>
    <n v="-6"/>
    <n v="45"/>
    <m/>
    <s v="Vacio"/>
    <m/>
    <m/>
    <s v="Vacio"/>
    <n v="45"/>
    <n v="0"/>
    <x v="0"/>
    <s v="Laptop HP 250 G7 Ci5 8va Gen/8GB/250GB SSD/Pantalla &quot;15.6"/>
    <s v="0001-012514"/>
    <d v="2020-05-05T00:00:00"/>
    <s v="PCR-LAP14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CPU CORE I7/16GB/1TB HDD+ INCLUYE MONITOR DE 19´´"/>
    <s v="001-13525"/>
    <d v="2020-06-26T00:00:00"/>
    <s v="PCR-CPU0311"/>
    <s v="PCR-CPU0155"/>
    <s v="PCR-MTR023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1"/>
    <m/>
    <s v="PCR-MTR0364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2"/>
    <m/>
    <s v="PCR-MTR0369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x v="0"/>
    <s v="No se encuentra el producto"/>
    <s v="Todo ok"/>
  </r>
  <r>
    <x v="43"/>
    <s v="F001-00007090"/>
    <d v="2020-10-10T00:00:00"/>
    <d v="2020-11-09T00:00:00"/>
    <m/>
    <n v="-10"/>
    <n v="45"/>
    <m/>
    <s v="Vacio"/>
    <m/>
    <m/>
    <s v="Vacio"/>
    <n v="45"/>
    <n v="0"/>
    <x v="0"/>
    <s v="CPU Compatible Core i5 8va Gen./8GB RAM/1TB HDD"/>
    <s v="001-13886"/>
    <d v="2020-10-09T00:00:00"/>
    <s v="PCR-CPU20015004"/>
    <m/>
    <s v="PCR-MTR0381"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 "/>
    <s v="001-9177"/>
    <d v="2019-03-06T00:00:00"/>
    <s v="PCR-LAP1006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39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6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7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50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9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"/>
    <s v="001-9080"/>
    <d v="2019-02-25T00:00:00"/>
    <s v="PCR-LAP1308"/>
    <s v="PCR-LAP 1304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75"/>
    <m/>
    <s v="Vacio"/>
    <m/>
    <m/>
    <s v="Vacio"/>
    <n v="75"/>
    <n v="0"/>
    <x v="0"/>
    <s v="LAPTOP CORE I5/8GB/480 SSD HDD SIN LICENCIAS "/>
    <s v="001-10949"/>
    <d v="2019-10-09T00:00:00"/>
    <s v="PCR-LAP191040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HP 250 G7 Ci5 8va Gen/8GB/1TB HDD/Pantalla 15.6"/>
    <s v="001-13032"/>
    <d v="2020-06-22T00:00:00"/>
    <s v="PCR-LAP2004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CORE I5/8GB/1 TB HDD SIN LICENCIAS "/>
    <s v="001-11471"/>
    <d v="2019-12-03T00:00:00"/>
    <s v="PCR-LAP1911100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4"/>
    <s v="F001-00007283"/>
    <d v="2020-09-27T00:00:00"/>
    <d v="2020-10-26T00:00:00"/>
    <n v="4600011358"/>
    <n v="4"/>
    <n v="110"/>
    <m/>
    <s v="Vacio"/>
    <m/>
    <m/>
    <s v="Vacio"/>
    <n v="110"/>
    <n v="110"/>
    <x v="1"/>
    <s v="LAPTOP HP 15-DA0015LA  CI7/GEN8 /12 GB /500 GA SSD 15.6'"/>
    <s v="001-11414"/>
    <d v="2019-11-26T00:00:00"/>
    <s v="PCR-LAP190910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Pendiente Recoger"/>
  </r>
  <r>
    <x v="44"/>
    <s v="F001-00007283"/>
    <d v="2020-09-30T00:00:00"/>
    <d v="2020-10-29T00:00:00"/>
    <n v="4600011358"/>
    <n v="1"/>
    <n v="90"/>
    <m/>
    <s v="Vacio"/>
    <m/>
    <m/>
    <s v="Vacio"/>
    <n v="90"/>
    <n v="90"/>
    <x v="1"/>
    <s v="LAPTOP CORE I7/12 GB/500 GB SSD CON LICENCIAS"/>
    <s v="001-11143"/>
    <d v="2019-10-29T00:00:00"/>
    <s v="PCR-LAP1909107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5"/>
    <s v="F001-00007299"/>
    <d v="2020-10-26T00:00:00"/>
    <d v="2020-11-25T00:00:00"/>
    <m/>
    <n v="-26"/>
    <n v="87"/>
    <m/>
    <s v="Vacio"/>
    <m/>
    <m/>
    <s v="Vacio"/>
    <n v="87"/>
    <n v="0"/>
    <x v="0"/>
    <s v="Laptop Dell Inspiron 5584 Core i7 8va Gen./16GB/2TB HDD/15.6&quot;/4GB Video"/>
    <s v="001-13840"/>
    <d v="2020-09-25T00:00:00"/>
    <s v="PCR-LAP1909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E580 Core i7 8va Gen./16GB/1TB HDD/15.6”/2GB Video"/>
    <s v="001-13865"/>
    <d v="2020-09-29T00:00:00"/>
    <s v="PCR-LAP146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Dell Inspiron 5584 Core i7 8va Gen./16GB/2TB HDD/15.6”/4GB Video"/>
    <s v="001-13865"/>
    <d v="2020-09-29T00:00:00"/>
    <s v="PCR-LAP1909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8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6980"/>
    <d v="2020-10-06T00:00:00"/>
    <d v="2020-11-05T00:00:00"/>
    <m/>
    <n v="-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7"/>
    <m/>
    <m/>
    <m/>
    <x v="1"/>
    <d v="2020-10-30T00:00:00"/>
    <d v="2020-10-23T00:00:00"/>
    <n v="7"/>
    <s v="No"/>
    <s v="Se le extravió al cliente"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1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0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0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137"/>
    <d v="2020-10-03T00:00:00"/>
    <d v="2020-11-02T00:00:00"/>
    <s v="Ren-0000196"/>
    <n v="-3"/>
    <n v="70"/>
    <m/>
    <s v="Vacio"/>
    <m/>
    <m/>
    <s v="Vacio"/>
    <n v="70"/>
    <n v="0"/>
    <x v="0"/>
    <s v="LAPTOP COREI5/8GB/1TBHDD/4GB VIDEO CON LICENCIAS"/>
    <s v="001-11579"/>
    <d v="2019-12-26T00:00:00"/>
    <s v="PCR-LAP1911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3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4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1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25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54"/>
    <s v="PCR-LAP0597"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52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0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7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0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1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83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106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7"/>
    <s v="F001-00006999"/>
    <d v="2020-10-03T00:00:00"/>
    <d v="2020-11-02T00:00:00"/>
    <n v="4500025363"/>
    <n v="-3"/>
    <n v="85"/>
    <m/>
    <s v="Vacio"/>
    <m/>
    <m/>
    <s v="Vacio"/>
    <n v="85"/>
    <n v="0"/>
    <x v="0"/>
    <s v="LAPTOP CORE I5 /8 GB/1 TB HDD/15.6 con LICENCIAS"/>
    <s v="001-12212"/>
    <d v="2020-03-03T00:00:00"/>
    <s v="PCR-LAP077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8"/>
    <s v="B001-00000116"/>
    <d v="2020-10-09T00:00:00"/>
    <d v="2020-11-08T00:00:00"/>
    <m/>
    <n v="-9"/>
    <n v="100"/>
    <m/>
    <s v="Vacio"/>
    <m/>
    <m/>
    <s v="Vacio"/>
    <n v="100"/>
    <n v="0"/>
    <x v="0"/>
    <s v="Laptop Lenovo Legion Y530 Core i7 8va Gen./16GB RAM/480GB SSD/15.6”/Video Nvidia 1050 4GB"/>
    <s v="001-13884"/>
    <d v="2020-10-08T00:00:00"/>
    <s v="PCR-LAP1331"/>
    <m/>
    <m/>
    <m/>
    <x v="0"/>
    <m/>
    <m/>
    <n v="44134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9"/>
    <s v="F001-00007115"/>
    <d v="2020-10-01T00:00:00"/>
    <d v="2020-10-31T00:00:00"/>
    <s v="0089-0000053"/>
    <n v="-1"/>
    <n v="85"/>
    <m/>
    <s v="Vacio"/>
    <m/>
    <m/>
    <s v="Vacio"/>
    <n v="85"/>
    <n v="0"/>
    <x v="0"/>
    <s v="LAPTOP CORE I7/8GB/1TB/2GB VIDEO"/>
    <s v="001-10787"/>
    <d v="2019-09-13T00:00:00"/>
    <s v="MOR-LAP0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49"/>
    <s v="F001-00006995"/>
    <d v="2020-09-01T00:00:00"/>
    <d v="2020-09-30T00:00:00"/>
    <s v="OC0069-0000001"/>
    <n v="30"/>
    <n v="105"/>
    <m/>
    <s v="Vacio"/>
    <m/>
    <m/>
    <s v="Vacio"/>
    <n v="105"/>
    <n v="210"/>
    <x v="5"/>
    <s v="LAPTOP COREI7/16GB/1TBHDD/4GB VIDEO SIN LICENCIAS"/>
    <s v="001-9447"/>
    <d v="2019-04-09T00:00:00"/>
    <s v="PCR-LAP09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1"/>
    <s v="No se encuentra el producto"/>
    <s v="Pendiente Recoger"/>
  </r>
  <r>
    <x v="49"/>
    <s v="F001-00007115"/>
    <d v="2020-10-01T00:00:00"/>
    <d v="2020-10-31T00:00:00"/>
    <s v="0086-0000739"/>
    <n v="-1"/>
    <n v="80"/>
    <m/>
    <s v="Vacio"/>
    <m/>
    <m/>
    <s v="Vacio"/>
    <n v="80"/>
    <n v="0"/>
    <x v="0"/>
    <s v="LAPTOP CORE I7/8 GB/1 TB HDD/CON LICENCIA"/>
    <s v="001-12079"/>
    <d v="2020-02-17T00:00:00"/>
    <s v="PCR-LAP1207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56"/>
    <d v="2019-09-30T00:00:00"/>
    <s v="PCR-CPU19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30"/>
    <d v="2019-09-30T00:00:00"/>
    <s v="PCR-CPU19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4T00:00:00"/>
    <d v="2020-11-03T00:00:00"/>
    <m/>
    <n v="-4"/>
    <m/>
    <m/>
    <s v="Vacio"/>
    <n v="155"/>
    <m/>
    <s v="Vacio"/>
    <n v="44.285714285714285"/>
    <n v="0"/>
    <x v="0"/>
    <s v="CPU ALL IN ONE CORE I5 8GB/ 1TB HDD/22&quot;"/>
    <s v="001-10893"/>
    <d v="2019-10-03T00:00:00"/>
    <s v="PCR-CPU1910400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5T00:00:00"/>
    <d v="2020-11-04T00:00:00"/>
    <m/>
    <n v="-5"/>
    <m/>
    <m/>
    <s v="Vacio"/>
    <n v="136"/>
    <m/>
    <s v="Vacio"/>
    <n v="38.857142857142854"/>
    <n v="0"/>
    <x v="0"/>
    <s v="CPU Compatible Ci5 8va Gen / 8GB DDR4 "/>
    <s v="001-11503"/>
    <d v="2019-12-05T00:00:00"/>
    <s v="PCR-CPU19112012"/>
    <m/>
    <s v="PCR-MTR0135"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7T00:00:00"/>
    <d v="2020-11-06T00:00:00"/>
    <m/>
    <n v="-7"/>
    <m/>
    <m/>
    <s v="Vacio"/>
    <n v="155"/>
    <m/>
    <s v="Vacio"/>
    <n v="44.285714285714285"/>
    <n v="0"/>
    <x v="0"/>
    <s v="LAPTOP CORE I5 /8 GB/1TB HDD/con LICENCIAS"/>
    <s v="001-11213"/>
    <d v="2019-11-06T00:00:00"/>
    <s v="PCR-LAP19101077"/>
    <s v="MOR-LAP1910104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7T00:00:00"/>
    <d v="2020-11-06T00:00:00"/>
    <m/>
    <n v="-7"/>
    <m/>
    <m/>
    <s v="Vacio"/>
    <n v="205"/>
    <m/>
    <s v="Vacio"/>
    <n v="58.571428571428569"/>
    <n v="0"/>
    <x v="0"/>
    <s v="LAPTOP CORE I5 /8 GB/1TB HDD/con LICENCIAS"/>
    <s v="001-11213"/>
    <d v="2019-11-06T00:00:00"/>
    <s v="MOR-LAP1910104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Lenovo Ideapad 320 Core i5 8va Gen./8GB/2TB HDD /Pantalla 15.6&quot;"/>
    <s v="001-13852"/>
    <d v="2020-09-24T00:00:00"/>
    <s v="PCR-LAP116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099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Dell Inspiron 5584 Core i7 8va Gen./8GB/1TB HDD/PAntalla 15.6”/4GB Video"/>
    <s v="001-13852"/>
    <d v="2020-09-24T00:00:00"/>
    <s v="PCR-LAP1909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Dell Latitude 3500 Core i5 8va Gen./8GB/1TB HDD/Pantalla 15.6”"/>
    <s v="001-13852"/>
    <d v="2020-09-24T00:00:00"/>
    <s v="PCR-LAP2003109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8T00:00:00"/>
    <d v="2020-11-07T00:00:00"/>
    <m/>
    <n v="-8"/>
    <m/>
    <m/>
    <s v="Vacio"/>
    <n v="155"/>
    <m/>
    <s v="Vacio"/>
    <n v="44.285714285714285"/>
    <n v="0"/>
    <x v="0"/>
    <s v="CPU ALL IN ONE CORE I5 8GB/ 1TB HDD/22&quot;"/>
    <s v="001-11224"/>
    <d v="2019-11-07T00:00:00"/>
    <s v="PCR-CPU1911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2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3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06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Esta factura tiene errores en la fecha. La fecha inicial de Sisgeco es menor o igual que la fecha fin de la factura del CV"/>
    <s v="Todo ok"/>
  </r>
  <r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10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Esta factura tiene errores en la fecha. La fecha inicial de Sisgeco es menor o igual que la fecha fin de la factura del CV"/>
    <s v="Todo ok"/>
  </r>
  <r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450 G5/ CI5/GEN8/8 GB/1 TB HDD/15.6''"/>
    <s v="001-13104"/>
    <d v="2020-07-10T00:00:00"/>
    <s v="PCR-LAP140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Esta factura tiene errores en la fecha. La fecha inicial de Sisgeco es menor o igual que la fecha fin de la factura del CV"/>
    <s v="Todo ok"/>
  </r>
  <r>
    <x v="53"/>
    <s v="F001-00007246"/>
    <d v="2020-10-26T00:00:00"/>
    <d v="2020-11-25T00:00:00"/>
    <m/>
    <n v="-26"/>
    <n v="45"/>
    <m/>
    <s v="Vacio"/>
    <m/>
    <m/>
    <s v="Vacio"/>
    <n v="45"/>
    <n v="0"/>
    <x v="0"/>
    <s v="Laptop HP 450 G5 Ci7 8va Gen/8GB/480GB SSD/Pantalla 15.6&quot;"/>
    <s v="001-13150"/>
    <d v="2020-07-13T00:00:00"/>
    <s v="PCR-LAP1292"/>
    <s v="PCR-LAP19115055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l cliente PCR-LAP19115055 presenta problemas en el teclado."/>
    <m/>
    <x v="0"/>
    <s v="No se encuentra el producto"/>
    <s v="Todo ok"/>
  </r>
  <r>
    <x v="53"/>
    <m/>
    <m/>
    <m/>
    <m/>
    <n v="44134"/>
    <m/>
    <m/>
    <s v="Vacio"/>
    <m/>
    <m/>
    <s v="Vacio"/>
    <n v="0"/>
    <b v="0"/>
    <x v="2"/>
    <s v="Laptop HP DA0015LA Ci7 8va Gen/8GB/240GB SSD/Pantalla 15.6&quot;"/>
    <s v="001-13150"/>
    <d v="2020-07-13T00:00:00"/>
    <s v="PCR-LAP1910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x v="1"/>
    <s v="No se encuentra el producto"/>
    <s v="Pendiente Recoger"/>
  </r>
  <r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111048"/>
    <s v="PCR-LAP19101089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m/>
    <m/>
    <m/>
    <m/>
    <n v="44134"/>
    <m/>
    <m/>
    <s v="Vacio"/>
    <m/>
    <m/>
    <s v="Vacio"/>
    <n v="0"/>
    <b v="0"/>
    <x v="2"/>
    <s v="Laptop HP 250 G7 Ci5 8va Gen/8GB/240GB SSD/Pantalla 15.6&quot;"/>
    <s v="001-13150"/>
    <d v="2020-07-13T00:00:00"/>
    <s v="PCR-LAP1909101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x v="1"/>
    <s v="No se encuentra el producto"/>
    <s v="Pendiente Recoger"/>
  </r>
  <r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091014"/>
    <s v="PCR-LAP1910108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2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3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250GB SSD/1TB HDD/15.6&quot;"/>
    <s v="001-13193"/>
    <d v="2020-07-20T00:00:00"/>
    <s v="PCR-LAP2007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06T00:00:00"/>
    <s v="PCR-CPU20021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2"/>
    <m/>
    <s v="PCR-MTR20021002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3"/>
    <m/>
    <s v="PCR-MTR20021003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CPU HP PRODESK COREI7/8GEN/16 GB/1 TB HDD 256 SDD CON LICENCIAS"/>
    <s v="001-12081,14315"/>
    <d v="2020-10-13T00:00:00"/>
    <s v="PCR-CPU20021004"/>
    <m/>
    <s v="PCR-MTR20041001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1"/>
    <m/>
    <s v="PCR-MTR20021004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2"/>
    <m/>
    <s v="PCR-MTR20041002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3"/>
    <m/>
    <s v="PCR-MTR20041003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4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7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4"/>
    <m/>
    <s v="Vacio"/>
    <m/>
    <m/>
    <s v="Vacio"/>
    <n v="64"/>
    <n v="0"/>
    <x v="0"/>
    <s v="LAPTOP CORE I7 /8 GB/1 TB HDD/2 GB V/15.6 con LICENCIAS"/>
    <s v="001-11575"/>
    <d v="2019-12-26T00:00:00"/>
    <s v="PCR-LAP1910108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1102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15DW1007LA CORE I5/8 GB/256 SSD/15.6/2GB VIDEO."/>
    <s v="001-12008"/>
    <d v="2020-02-06T00:00:00"/>
    <s v="PCR-LAP1911506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2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3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4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1483"/>
    <s v="PCR-LAP20041005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07-07 Se recogió el equipo de cambio PCR-LAP20041005 pero presenta problemas de energía."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6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7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8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250 G7 Ci5 8va Gen/ 256GB SSD/ 8GB DDR4/ Pantalla 15.6&quot;/ 2GB video"/>
    <s v="001-012476"/>
    <d v="2020-05-29T00:00:00"/>
    <s v="PCR-LAP20041040"/>
    <s v="PCR-LAP19115060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El equipo PCR-LAP19115060 presenta manchas en la pantalla."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1-12072, 0001-012412"/>
    <d v="2020-02-13T00:00:00"/>
    <s v="PCR-LAP20041009"/>
    <s v="MOR-LAP1910104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07-07 Se recogió el equipo de cambio MOR-LAP19101043 pero presenta rajadura en carcasa lado del puerto USB izquierdo."/>
    <m/>
    <x v="0"/>
    <s v="No se encuentra el producto"/>
    <s v="Todo ok"/>
  </r>
  <r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PCR-LAP1910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MOR-LAP1910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56"/>
    <s v="F001-00007204"/>
    <d v="2020-10-15T00:00:00"/>
    <d v="2020-11-14T00:00:00"/>
    <m/>
    <n v="-15"/>
    <n v="55"/>
    <m/>
    <s v="Vacio"/>
    <m/>
    <m/>
    <s v="Vacio"/>
    <n v="55"/>
    <n v="0"/>
    <x v="0"/>
    <s v="Laptop HP 440 G5 Ci5 8va/8GB/500GB/Pantalla 14&quot;"/>
    <s v="001-12831"/>
    <d v="2020-06-16T00:00:00"/>
    <s v="PCR-LAP09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9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7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8"/>
    <s v="F001-00007312"/>
    <d v="2020-10-01T00:00:00"/>
    <d v="2020-10-31T00:00:00"/>
    <s v="F2-9251"/>
    <n v="-1"/>
    <n v="50"/>
    <m/>
    <s v="Vacio"/>
    <m/>
    <m/>
    <s v="Vacio"/>
    <n v="50"/>
    <n v="0"/>
    <x v="0"/>
    <s v="LAPTOP CORE I5/8GB/1TB "/>
    <s v="001-7271,001-8563"/>
    <d v="2018-05-16T00:00:00"/>
    <s v="PCR-LAP0913"/>
    <s v="PCR-LAP 0810"/>
    <m/>
    <m/>
    <x v="0"/>
    <m/>
    <m/>
    <n v="44134"/>
    <m/>
    <m/>
    <m/>
    <m/>
    <s v="X MES"/>
    <m/>
    <n v="1"/>
    <s v="SI"/>
    <m/>
    <s v="Sin licencias"/>
    <m/>
    <m/>
    <m/>
    <s v="SANTA CRUZ"/>
    <x v="4"/>
    <x v="0"/>
    <s v="Cliente"/>
    <s v="Igual"/>
    <m/>
    <m/>
    <x v="0"/>
    <s v="No se encuentra el producto"/>
    <s v="Todo ok"/>
  </r>
  <r>
    <x v="58"/>
    <s v="F001-00007280"/>
    <d v="2020-10-10T00:00:00"/>
    <d v="2020-11-09T00:00:00"/>
    <m/>
    <n v="-10"/>
    <n v="50"/>
    <m/>
    <s v="Vacio"/>
    <m/>
    <m/>
    <s v="Vacio"/>
    <n v="50"/>
    <n v="0"/>
    <x v="0"/>
    <s v="Laptop HP 250 G6 Core i5 7ma Gen./8GB RAM/1TB HDD/15.6”"/>
    <s v="001-13895"/>
    <d v="2020-10-09T00:00:00"/>
    <s v="PCR-LAP108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58"/>
    <s v="F001-00007312"/>
    <d v="2020-10-01T00:00:00"/>
    <d v="2020-10-31T00:00:00"/>
    <s v="F2-4646"/>
    <n v="-1"/>
    <n v="50"/>
    <m/>
    <s v="Vacio"/>
    <m/>
    <m/>
    <s v="Vacio"/>
    <n v="50"/>
    <n v="0"/>
    <x v="0"/>
    <s v="LAPTOP CORE I5/16GB/1TB "/>
    <s v="001-7557,001-8591"/>
    <d v="2018-07-17T00:00:00"/>
    <s v="PCR-LAP0918"/>
    <s v="PCR-LAP1063"/>
    <m/>
    <m/>
    <x v="0"/>
    <m/>
    <m/>
    <n v="44134"/>
    <m/>
    <m/>
    <m/>
    <m/>
    <s v="X MES"/>
    <m/>
    <n v="1"/>
    <s v="SI"/>
    <m/>
    <s v="Sin licencias"/>
    <m/>
    <m/>
    <m/>
    <s v="PRANA"/>
    <x v="4"/>
    <x v="0"/>
    <s v="Cliente"/>
    <s v="Igual"/>
    <s v="El equipo PCR-LAP1063 presenta multiples daños físicos"/>
    <m/>
    <x v="0"/>
    <s v="No se encuentra el producto"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2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55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5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3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7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51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0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82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8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8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60"/>
    <s v="F001-00007149"/>
    <d v="2020-10-16T00:00:00"/>
    <d v="2020-11-15T00:00:00"/>
    <m/>
    <n v="-16"/>
    <n v="150"/>
    <m/>
    <s v="Vacio"/>
    <m/>
    <m/>
    <s v="Vacio"/>
    <n v="150"/>
    <n v="0"/>
    <x v="0"/>
    <s v="MacBook Pro Ci5 8va Gen/8GB/128GB SSD/Pantalla Retina 13.3&quot;"/>
    <s v="001-13116"/>
    <d v="2020-07-15T00:00:00"/>
    <s v="PCR-MAC20055006"/>
    <m/>
    <m/>
    <m/>
    <x v="0"/>
    <m/>
    <m/>
    <n v="44134"/>
    <m/>
    <m/>
    <m/>
    <m/>
    <s v="X MES"/>
    <m/>
    <n v="1"/>
    <s v="SI"/>
    <m/>
    <m/>
    <m/>
    <s v="Mac OS Catalina"/>
    <m/>
    <m/>
    <x v="0"/>
    <x v="0"/>
    <s v="Cliente"/>
    <s v="Igual"/>
    <m/>
    <m/>
    <x v="0"/>
    <s v="No se encuentra el producto"/>
    <s v="Todo ok"/>
  </r>
  <r>
    <x v="61"/>
    <s v="F001-00007062"/>
    <d v="2020-10-05T00:00:00"/>
    <d v="2020-11-04T00:00:00"/>
    <m/>
    <n v="-5"/>
    <m/>
    <m/>
    <s v="Vacio"/>
    <n v="198"/>
    <m/>
    <s v="Vacio"/>
    <n v="56.571428571428569"/>
    <n v="0"/>
    <x v="0"/>
    <s v="Laptop Dell Latitude 3400 Core i5 8va Gen./8GB RAM/1TB HDD/Pantalla 14”"/>
    <s v="001-13998"/>
    <d v="2020-10-05T00:00:00"/>
    <s v="PCR-LAP20041259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61"/>
    <s v="F001-00007223"/>
    <d v="2020-10-21T00:00:00"/>
    <d v="2020-11-20T00:00:00"/>
    <m/>
    <n v="-21"/>
    <m/>
    <m/>
    <s v="Vacio"/>
    <n v="277"/>
    <m/>
    <s v="Vacio"/>
    <n v="79.142857142857139"/>
    <n v="0"/>
    <x v="0"/>
    <s v="Laptop HP 450 G5 Ci7 8va Gen/12GB/480GB SSD/2GB Video/15.6&quot;"/>
    <s v="001-12631"/>
    <d v="2020-05-12T00:00:00"/>
    <s v="PCR-LAP1265"/>
    <s v="PCR-LAP1224"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s v="El equipo PCR-LAP1224 presenta una pequeña rajadura por la puerto de red."/>
    <m/>
    <x v="0"/>
    <s v="No se encuentra el producto"/>
    <s v="Todo ok"/>
  </r>
  <r>
    <x v="62"/>
    <s v="F001-00007119"/>
    <d v="2020-10-01T00:00:00"/>
    <d v="2020-10-31T00:00:00"/>
    <s v="C020-0000071"/>
    <n v="-1"/>
    <n v="85"/>
    <m/>
    <s v="Vacio"/>
    <m/>
    <m/>
    <s v="Vacio"/>
    <n v="85"/>
    <n v="0"/>
    <x v="0"/>
    <s v="LAPTOP CORE I7/12GB/1TB HDD SIN LICENCIAS"/>
    <s v="001-10958"/>
    <d v="2019-10-11T00:00:00"/>
    <s v="PCR-LAP08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20-0000071"/>
    <n v="-1"/>
    <n v="75"/>
    <m/>
    <s v="Vacio"/>
    <m/>
    <m/>
    <s v="Vacio"/>
    <n v="75"/>
    <n v="0"/>
    <x v="0"/>
    <s v="LAPTOP CORE I5/8GB/1TB HDD SIN LICENCIAS "/>
    <m/>
    <d v="2020-03-12T00:00:00"/>
    <s v="PCR-LAP13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5/8GB/2TB HDD SIN LICENCIAS "/>
    <s v="001-10959"/>
    <d v="2019-10-10T00:00:00"/>
    <s v="PCR-LAP0804"/>
    <s v="PCR-LAP11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17-0000049"/>
    <n v="-1"/>
    <n v="85"/>
    <m/>
    <s v="Vacio"/>
    <m/>
    <m/>
    <s v="Vacio"/>
    <n v="85"/>
    <n v="0"/>
    <x v="0"/>
    <s v="LAPTOP CORE I7/8GB/1TB HDD SIN LICENCIAS"/>
    <s v="001-10272"/>
    <d v="2019-07-19T00:00:00"/>
    <s v="PCR-LAP0830"/>
    <s v="PCR-LAP0959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7/8GB/1TB HDD SIN LICENCIAS"/>
    <s v="001-11120"/>
    <d v="2019-10-25T00:00:00"/>
    <s v="PCR-LAP09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17-0000001"/>
    <n v="-1"/>
    <n v="75"/>
    <m/>
    <s v="Vacio"/>
    <m/>
    <m/>
    <s v="Vacio"/>
    <n v="75"/>
    <n v="0"/>
    <x v="0"/>
    <s v="LAPTOP CORE I5/8GB/1TB/15.6 SIN LICENCIAS"/>
    <s v="001-11824"/>
    <d v="2020-01-14T00:00:00"/>
    <s v="PCR-LAP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17-0000049"/>
    <n v="-1"/>
    <n v="75"/>
    <m/>
    <s v="Vacio"/>
    <m/>
    <m/>
    <s v="Vacio"/>
    <n v="75"/>
    <n v="0"/>
    <x v="0"/>
    <s v="LAPTOP CORE I5/8GB/1TB/2GB VIDEO"/>
    <s v="001-11082"/>
    <d v="2019-10-22T00:00:00"/>
    <s v="PCR-LAP11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OC C015-0000144"/>
    <n v="-1"/>
    <n v="80"/>
    <m/>
    <s v="Vacio"/>
    <m/>
    <m/>
    <s v="Vacio"/>
    <n v="80"/>
    <n v="0"/>
    <x v="0"/>
    <s v="LAPTOP CORE I7/8GB/1TB/2GB VIDEO SIN LICENCIAS "/>
    <s v="001-8829"/>
    <d v="2019-01-23T00:00:00"/>
    <s v="PCR-LAP125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C015-0000137"/>
    <n v="-1"/>
    <n v="75"/>
    <m/>
    <s v="Vacio"/>
    <m/>
    <m/>
    <s v="Vacio"/>
    <n v="75"/>
    <n v="0"/>
    <x v="0"/>
    <s v="LAPTOP HP 450G5 CI7/GEN8/15.6´´/8GB/1TB/2GB VID"/>
    <s v="001-12239,12240"/>
    <d v="2020-03-05T00:00:00"/>
    <s v="PCR-LAP13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8"/>
    <d v="2020-10-01T00:00:00"/>
    <d v="2020-10-31T00:00:00"/>
    <s v="A02F-0000028-A02FOC"/>
    <n v="-1"/>
    <n v="90"/>
    <m/>
    <s v="Vacio"/>
    <m/>
    <m/>
    <s v="Vacio"/>
    <n v="90"/>
    <n v="0"/>
    <x v="0"/>
    <s v="LAPTOP CORE I7/16GB/ 480 SSD  SIN LICENCIAS"/>
    <s v="001-10610"/>
    <d v="2019-09-05T00:00:00"/>
    <s v="PCR-LAP1347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 GB HDD / Pantalla 14&quot; / Sin Licencias"/>
    <s v="001-12421"/>
    <d v="2020-04-29T00:00:00"/>
    <s v="PCR-LAP071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3 6ta Gen / 4GB DDR4 / 1TB HDD / Pantalla 14&quot; / Sin Licencias"/>
    <s v="001-12421"/>
    <d v="2020-04-29T00:00:00"/>
    <s v="PCR-LAP06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14-R023LA Ci5 4ta Gen/4GB DDR3L/500GB HDD/14&quot;"/>
    <s v="001-13069"/>
    <d v="2020-07-08T00:00:00"/>
    <s v="PCR-LAP026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5 Ci5 6ta Gen/8GB/1TB HDD/14&quot;"/>
    <s v="001-13069"/>
    <d v="2020-07-08T00:00:00"/>
    <s v="PCR-LAP0441"/>
    <s v="PCR-LAP023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/8GB DDR4/500GB HDD/14&quot;"/>
    <s v="001-13211"/>
    <d v="2020-07-24T00:00:00"/>
    <s v="PCR-LAP07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R023LA Ci5 4ta Gen/8GB DDR3L/500GB HDD/14''"/>
    <s v="001-13211"/>
    <d v="2020-07-24T00:00:00"/>
    <s v="PCR-LAP023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09la Ci3 5ta Gen/ 4GB /500GB HDD / Pantalla 14&quot;"/>
    <s v="001-13157"/>
    <d v="2020-07-14T00:00:00"/>
    <s v="PCR-LAP03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2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15LA Ci5 5ta Gen/ 8GB/ 500GB HDD/ Pantalla 14&quot;"/>
    <s v="001-13157"/>
    <d v="2020-07-14T00:00:00"/>
    <s v="PCR-LAP037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5 8va Gen/8GB DDR4/1TB HDD/Pantalla 14&quot;"/>
    <s v="001-13069"/>
    <d v="2020-07-08T00:00:00"/>
    <s v="PCR-LAP1334"/>
    <s v="PCR-LAP036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69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2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3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/ 1TB HDD/ Pantalla 14&quot;"/>
    <s v="0001-012864"/>
    <d v="2020-05-13T00:00:00"/>
    <s v="PCR-LAP072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CORE I3 /4GB/500 GB HDD SIN LICENCIAS"/>
    <s v="0001-012512"/>
    <d v="2020-05-02T00:00:00"/>
    <s v="PCR-LAP0313"/>
    <s v="PCR-LAP0450"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HP 240 G5 Ci5 6ta Gen / 8GB DDR4 / 1TB HDD / Pantalla 14&quot;"/>
    <s v="001-12881"/>
    <d v="2020-05-30T00:00:00"/>
    <s v="PCR-LAP0510"/>
    <m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Dell Inspiron 3467 Ci5 7m Gen/8GB DDR4/1TB HDD/14&quot;"/>
    <s v="001-12932"/>
    <d v="2020-06-04T00:00:00"/>
    <s v="PCR-LAP0852"/>
    <s v="PCR-LAP0320"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m/>
    <n v="-16"/>
    <n v="95"/>
    <m/>
    <s v="Vacio"/>
    <m/>
    <m/>
    <s v="Vacio"/>
    <n v="95"/>
    <n v="0"/>
    <x v="0"/>
    <s v="LAPTOP HP  450 G3/ CI7/GEN6/12 GB/1 TB HDD/15.6''"/>
    <s v="001-12115"/>
    <d v="2020-02-18T00:00:00"/>
    <s v="PCR-LAP0563"/>
    <m/>
    <m/>
    <m/>
    <x v="0"/>
    <m/>
    <m/>
    <n v="44134"/>
    <m/>
    <m/>
    <m/>
    <m/>
    <s v="X MES "/>
    <m/>
    <n v="1"/>
    <s v="SI"/>
    <m/>
    <s v="Windows 7"/>
    <s v="Oficce 2016 H&amp;B"/>
    <m/>
    <m/>
    <m/>
    <x v="4"/>
    <x v="0"/>
    <s v="Cliente"/>
    <s v="Igual"/>
    <m/>
    <m/>
    <x v="0"/>
    <s v="No se encuentra el producto"/>
    <s v="Todo ok"/>
  </r>
  <r>
    <x v="64"/>
    <s v="F001-00007212"/>
    <d v="2020-10-01T00:00:00"/>
    <d v="2020-10-31T00:00:00"/>
    <m/>
    <n v="-1"/>
    <n v="60"/>
    <m/>
    <s v="Vacio"/>
    <m/>
    <m/>
    <s v="Vacio"/>
    <n v="60"/>
    <n v="0"/>
    <x v="0"/>
    <s v="Laptop HP 250 G6 Ci5 7ma Gen / 8GB DDR4/ 1TB HDD / Pantalla 15.6"/>
    <s v="001-13572"/>
    <d v="2020-08-29T00:00:00"/>
    <s v="PCR-LAP092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64"/>
    <s v="F001-00007103"/>
    <d v="2020-10-10T00:00:00"/>
    <d v="2020-11-09T00:00:00"/>
    <m/>
    <n v="-10"/>
    <n v="69"/>
    <m/>
    <s v="Vacio"/>
    <m/>
    <m/>
    <s v="Vacio"/>
    <n v="69"/>
    <n v="0"/>
    <x v="0"/>
    <s v="Laptop HP 250 G6 Core i5 7ma Gen./8GB RAM/1TB HDD/15.6”"/>
    <s v="001-13896"/>
    <d v="2020-10-09T00:00:00"/>
    <s v="PCR-LAP1101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s v=""/>
    <n v="-16"/>
    <n v="95"/>
    <m/>
    <s v="Vacio"/>
    <m/>
    <m/>
    <s v="Vacio"/>
    <n v="95"/>
    <n v="0"/>
    <x v="0"/>
    <s v="LAPTOP HP  450 G3/ CI7/GEN6/12 GB/1 TB HDD/15.6''"/>
    <s v="001-11406"/>
    <d v="2019-11-26T00:00:00"/>
    <s v="PCR-LAP0756"/>
    <m/>
    <m/>
    <m/>
    <x v="0"/>
    <m/>
    <m/>
    <n v="44134"/>
    <m/>
    <m/>
    <m/>
    <m/>
    <s v="X MES "/>
    <m/>
    <n v="1"/>
    <s v="SI"/>
    <m/>
    <s v="Windows 7"/>
    <s v="Oficce 2010 H&amp;B"/>
    <m/>
    <m/>
    <m/>
    <x v="4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2183"/>
    <s v="27.02.2020"/>
    <s v="MOR-LAP0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1"/>
    <s v="PCR-MTR 0335"/>
    <s v="PCR-MTR0351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4"/>
    <m/>
    <s v="PCR-MTR 0359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6"/>
    <m/>
    <s v="PCR-MTR 0350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0762"/>
    <d v="2019-10-21T00:00:00"/>
    <s v="PCR-LAP191010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147"/>
    <d v="2020-10-15T00:00:00"/>
    <d v="2020-11-14T00:00:00"/>
    <m/>
    <n v="-15"/>
    <m/>
    <m/>
    <s v="Vacio"/>
    <n v="324"/>
    <m/>
    <s v="Vacio"/>
    <n v="92.571428571428569"/>
    <n v="0"/>
    <x v="0"/>
    <s v="Laptop Dell Latitude Core i7 10ma Gen./8GB RAM/1TB HDD/15.6&quot;/2GB Video"/>
    <s v="001-14372"/>
    <d v="2020-10-14T00:00:00"/>
    <s v="PCR-LAP2010100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255.51"/>
    <m/>
    <s v="Vacio"/>
    <n v="73.002857142857138"/>
    <n v="0"/>
    <x v="0"/>
    <s v="Laptop HP 15-DA00LA Ci7 Gen.8/16GB DDR4/1TB HDD/15.6&quot;/4GB Video"/>
    <s v="001-13225"/>
    <d v="2020-07-30T00:00:00"/>
    <s v="PCR-LAP15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HP 240 G6 Ci5 7ma Gen / 8GB DDR4 / 240GB SSD / Pantalla 14&quot;"/>
    <s v="001-13631"/>
    <d v="2020-09-01T00:00:00"/>
    <s v="PCR-LAP0807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66"/>
    <s v="F001-00007249"/>
    <d v="2020-10-23T00:00:00"/>
    <d v="2020-11-22T00:00:00"/>
    <m/>
    <n v="-23"/>
    <n v="48"/>
    <m/>
    <s v="Vacio"/>
    <m/>
    <m/>
    <s v="Vacio"/>
    <n v="48"/>
    <n v="0"/>
    <x v="0"/>
    <s v="Laptop HP 240 G4 Ci5 5ta Gen/8GB DDR3L/240GB SSD /Pantalla 14&quot;"/>
    <s v="001-13798"/>
    <d v="2020-09-22T00:00:00"/>
    <s v="PCR-LAP0330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x v="0"/>
    <s v="No se encuentra el producto"/>
    <s v="Todo ok"/>
  </r>
  <r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6"/>
    <d v="2020-09-01T00:00:00"/>
    <s v="PCR-LAP200412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5"/>
    <d v="2020-09-01T00:00:00"/>
    <s v="PCR-LAP2004126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67"/>
    <s v="F001-00007056"/>
    <d v="2020-10-05T00:00:00"/>
    <d v="2020-11-04T00:00:00"/>
    <m/>
    <n v="-5"/>
    <n v="65"/>
    <m/>
    <s v="Vacio"/>
    <m/>
    <m/>
    <s v="Vacio"/>
    <n v="65"/>
    <n v="0"/>
    <x v="0"/>
    <s v="Laptop HP 15-DW1007LA Ci5 10ma/8GB DDR4/256GB SSD/15.6&quot;/Video 2GB"/>
    <s v="001-13361"/>
    <d v="2020-08-05T00:00:00"/>
    <s v="PCR-LAP1911506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107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5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9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HP 250G7 Ci5 8va Gen/8GB/1TB HDD/Pantalla 15.6&quot;"/>
    <s v="001-13723"/>
    <d v="2020-10-12T00:00:00"/>
    <s v="PCR-LAP1910101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MOR-LAP19101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PCR-LAP1909106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15-BS036LA Ci5 7ma Gen/8GB/1TB HDD/4GB Video/Pantalla 15.6&quot;"/>
    <s v="001-13723"/>
    <d v="2020-09-08T00:00:00"/>
    <s v="PCR-LAP08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3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2975, 001-12832"/>
    <d v="2020-10-12T00:00:00"/>
    <s v="PCR-LAP200311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4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8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6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3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1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3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4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3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7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9"/>
    <s v="F001-00004988"/>
    <d v="2020-03-01T00:00:00"/>
    <d v="2020-03-31T00:00:00"/>
    <m/>
    <n v="213"/>
    <n v="65"/>
    <m/>
    <s v="Vacio"/>
    <m/>
    <m/>
    <s v="Vacio"/>
    <n v="65"/>
    <b v="0"/>
    <x v="2"/>
    <s v="LAPTOP CORE I5/8GB/1 TB HDD SIN LICENCIAS "/>
    <s v="001-9936"/>
    <d v="2019-06-17T00:00:00"/>
    <s v="PCR-LAP1497"/>
    <m/>
    <m/>
    <m/>
    <x v="1"/>
    <d v="2020-05-21T00:00:00"/>
    <d v="2020-03-31T00:00:00"/>
    <n v="213"/>
    <s v="No"/>
    <s v="Suspención de alquiler"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1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2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3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4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5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6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9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75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8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6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401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2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70"/>
    <s v="F001-00007043"/>
    <d v="2020-10-09T00:00:00"/>
    <d v="2020-11-08T00:00:00"/>
    <m/>
    <n v="-9"/>
    <n v="95"/>
    <m/>
    <s v="Vacio"/>
    <m/>
    <m/>
    <s v="Vacio"/>
    <n v="95"/>
    <n v="0"/>
    <x v="0"/>
    <s v="Laptop HP Probook 450 G3 Ci7 6ta Gen/16GB RAM/1TB HDD/15.6&quot;/2GB Video"/>
    <s v="001-13655"/>
    <d v="2020-09-08T00:00:00"/>
    <s v="PCR-LAP0755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71"/>
    <s v="F001-00006908"/>
    <d v="2020-09-24T00:00:00"/>
    <d v="2020-11-07T00:00:00"/>
    <m/>
    <n v="-8"/>
    <n v="50"/>
    <m/>
    <s v="Vacio"/>
    <m/>
    <m/>
    <s v="Vacio"/>
    <n v="50"/>
    <n v="0"/>
    <x v="0"/>
    <s v="Laptop HP 240G6 Ci5 7ma Gen/8GB/480GB SSD/15.6&quot;"/>
    <s v="001-13749"/>
    <d v="2020-09-23T00:00:00"/>
    <s v="PCR-LAP069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2"/>
    <s v="F001-00007126"/>
    <d v="2020-10-10T00:00:00"/>
    <d v="2020-11-09T00:00:00"/>
    <m/>
    <n v="-10"/>
    <n v="70"/>
    <m/>
    <s v="Vacio"/>
    <m/>
    <m/>
    <s v="Vacio"/>
    <n v="70"/>
    <n v="0"/>
    <x v="0"/>
    <s v="MacBook Air 13 ́ ́ 1.8GHZ/8GB/128GB Core i5 Incluye cargador"/>
    <s v="001-10397"/>
    <d v="2019-08-09T00:00:00"/>
    <s v="PCR-MAC0063"/>
    <m/>
    <m/>
    <m/>
    <x v="0"/>
    <m/>
    <m/>
    <n v="44134"/>
    <m/>
    <m/>
    <m/>
    <m/>
    <s v="X MES "/>
    <m/>
    <n v="1"/>
    <s v="SI"/>
    <m/>
    <m/>
    <m/>
    <s v="MAC MOJAVE"/>
    <m/>
    <m/>
    <x v="3"/>
    <x v="0"/>
    <s v="Cliente"/>
    <s v="Igual"/>
    <m/>
    <m/>
    <x v="0"/>
    <s v="No se encuentra el producto"/>
    <s v="Todo ok"/>
  </r>
  <r>
    <x v="73"/>
    <s v="F001-00007300"/>
    <d v="2020-10-30T00:00:00"/>
    <d v="2020-11-29T00:00:00"/>
    <m/>
    <n v="-30"/>
    <m/>
    <m/>
    <s v="Vacio"/>
    <n v="252"/>
    <m/>
    <s v="Vacio"/>
    <n v="72"/>
    <n v="0"/>
    <x v="0"/>
    <s v="Laptop HP 250 G7 Core i5 8va Gen./8GB RAM/500GB SSD/15.6”"/>
    <s v="001-13965"/>
    <d v="2020-09-30T00:00:00"/>
    <s v="PCR-LAP2004102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73"/>
    <s v="F001-00007217"/>
    <d v="2020-10-19T00:00:00"/>
    <d v="2020-11-18T00:00:00"/>
    <m/>
    <n v="-19"/>
    <n v="55"/>
    <m/>
    <s v="Vacio"/>
    <m/>
    <m/>
    <s v="Vacio"/>
    <n v="55"/>
    <n v="0"/>
    <x v="0"/>
    <s v="Laptop HP 450 G5 Ci5 8va Gen / 8GB DDR4 / 1TB HDD / Pantalla 15.6&quot;"/>
    <s v="001-012592"/>
    <d v="2020-05-19T00:00:00"/>
    <s v="PCR-LAP14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;10088"/>
    <d v="2019-05-31T00:00:00"/>
    <s v="PCR-CPU032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,10088,13373"/>
    <d v="2019-05-31T00:00:00"/>
    <s v="PCR-CPU0321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10305"/>
    <d v="2019-07-24T00:00:00"/>
    <s v="PCR-CPU0322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/2GB VIDEO"/>
    <s v="001-5329, 001-6101"/>
    <d v="2017-04-10T00:00:00"/>
    <s v="PCR-LAP0456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"/>
    <s v="001-6332"/>
    <d v="2017-11-13T00:00:00"/>
    <s v="PCR-LAP064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28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10014"/>
    <d v="2019-06-20T00:00:00"/>
    <s v="PCR-LAP114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5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30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LAPTOP CORE I5/8GB/2TB/SIN LICENCIAS"/>
    <s v="001-9000"/>
    <d v="2019-02-15T00:00:00"/>
    <s v="PCR-LAP13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8GB/1TB/SIN LICENCIAS"/>
    <s v="001-9799"/>
    <d v="2019-05-31T00:00:00"/>
    <s v="PCR-LAP146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0"/>
    <m/>
    <s v="Vacio"/>
    <m/>
    <m/>
    <s v="Vacio"/>
    <n v="60"/>
    <n v="60"/>
    <x v="1"/>
    <s v="LAPTOP CORE I7/GEN 8/12 GB /1 TB HDD 15.6"/>
    <s v="001-11144"/>
    <d v="2019-10-29T00:00:00"/>
    <s v="PCR-LAP1283"/>
    <s v="PCR-LAP1909106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0"/>
    <m/>
    <s v="Vacio"/>
    <m/>
    <m/>
    <s v="Vacio"/>
    <n v="50"/>
    <n v="50"/>
    <x v="1"/>
    <s v="Laptop Dell Vostro 3490 Ci5 10ma/8GB/1TB HDD/Pantalla 14&quot;"/>
    <s v="001-13434"/>
    <d v="2020-08-18T00:00:00"/>
    <s v="PCR-LAP20071007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GEN 8/8 GB /1 TB HDD 15.7"/>
    <s v="001-11144"/>
    <d v="2019-10-29T00:00:00"/>
    <s v="PCR-LAP1910203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5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HP Probook 450 G5 Ci7 8va Gen/16GB/500GB SSD/15.6''/2GB Video"/>
    <s v="001-11743,14435"/>
    <d v="2020-10-15T00:00:00"/>
    <s v="PCR-LAP1213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22T00:00:00"/>
    <d v="2020-11-21T00:00:00"/>
    <m/>
    <n v="-22"/>
    <m/>
    <m/>
    <s v="Vacio"/>
    <n v="262.5"/>
    <m/>
    <s v="Vacio"/>
    <n v="75"/>
    <n v="0"/>
    <x v="0"/>
    <s v="LAPTOP CORE I7/12 GB/1 TB HDD / 15.6 SIN LICENCIAS"/>
    <s v="001-11743"/>
    <d v="2020-01-08T00:00:00"/>
    <s v="PCR-LAP1909106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03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19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06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8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2GB Video/15.6&quot;"/>
    <s v="001-13660"/>
    <d v="2020-09-10T00:00:00"/>
    <s v="PCR-LAP1363"/>
    <s v="PCR-LAP137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328"/>
    <d v="2020-10-30T00:00:00"/>
    <d v="2020-11-29T00:00:00"/>
    <m/>
    <n v="-30"/>
    <m/>
    <m/>
    <s v="Vacio"/>
    <n v="313.2"/>
    <m/>
    <s v="Vacio"/>
    <n v="89.48571428571428"/>
    <n v="0"/>
    <x v="0"/>
    <s v="Laptop HP 450 G5 Core i7 8va Gen/32GB RAM/500GB SSD/2GB Video"/>
    <s v="001-14011"/>
    <d v="2020-10-29T00:00:00"/>
    <s v="PCR-LAP137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0985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04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16"/>
    <s v="PCR-LAP1214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57"/>
    <s v="PCR-LAP1340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910109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CORE I7/12 GB/1 TB HDD / 15.6 SIN LICENCIAS"/>
    <s v="001-11743"/>
    <d v="2020-01-08T00:00:00"/>
    <s v="PCR-LAP1909107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6"/>
    <s v="F001-00007107"/>
    <d v="2020-10-06T00:00:00"/>
    <d v="2020-11-05T00:00:00"/>
    <m/>
    <n v="-6"/>
    <n v="75"/>
    <m/>
    <s v="Vacio"/>
    <m/>
    <m/>
    <s v="Vacio"/>
    <n v="75"/>
    <n v="0"/>
    <x v="0"/>
    <s v="LAPTOP CORE I7/16GB/1TBHDD/250 GB M.2 HDD SIN LICENCIAS "/>
    <s v="001-12241"/>
    <d v="2020-03-05T00:00:00"/>
    <s v="MOR-LAP002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0870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339"/>
    <d v="2019-03-27T00:00:00"/>
    <s v="PCR-LAP1127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94,001-9070"/>
    <d v="2019-02-14T00:00:00"/>
    <s v="PCR-LAP1138"/>
    <s v="PCR-LAP1473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250 GB M.2 HDD SIN LICENCIAS "/>
    <s v="001-10028"/>
    <d v="2019-06-21T00:00:00"/>
    <s v="PCR-LAP1143"/>
    <s v="PCR-LAP1465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42"/>
    <s v="PCR-LAP1163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656"/>
    <d v="2019-05-09T00:00:00"/>
    <s v="PCR-LAP1160"/>
    <s v="PCR-LAP1192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1193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12GB RAM/1TB HDD/Pantalla 15.6”"/>
    <s v="001-8992"/>
    <d v="2019-02-14T00:00:00"/>
    <s v="MOR-LAP19101011"/>
    <s v="PCR-LAP0825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60"/>
    <m/>
    <s v="Vacio"/>
    <m/>
    <m/>
    <s v="Vacio"/>
    <n v="60"/>
    <n v="0"/>
    <x v="0"/>
    <s v="Laptop Lenovo V330 Ci5 8va Gen./ 20GB DDR4/ 1TB HDD/15.6&quot;"/>
    <s v="001-8992"/>
    <d v="2019-02-14T00:00:00"/>
    <s v="PCR-LAP1226"/>
    <s v="PCR-LAP1310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967"/>
    <d v="2019-06-10T00:00:00"/>
    <s v="PCR-LAP1323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502"/>
    <d v="2019-04-17T00:00:00"/>
    <s v="PCR-LAP13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6T00:00:00"/>
    <d v="2020-11-15T00:00:00"/>
    <m/>
    <n v="-16"/>
    <n v="62"/>
    <m/>
    <s v="Vacio"/>
    <m/>
    <m/>
    <s v="Vacio"/>
    <n v="62"/>
    <n v="0"/>
    <x v="0"/>
    <s v="Laptop HP 250 G7 Ci5 8va Gen/8GB DDR4/1TB HDD/Pantalla 15.6&quot;"/>
    <s v="001-13001"/>
    <d v="2020-06-16T00:00:00"/>
    <s v="PCR-LAP1909104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241"/>
    <d v="2019-03-13T00:00:00"/>
    <s v="PCR-LAP137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6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76"/>
    <s v="F001-00007107"/>
    <d v="2020-10-17T00:00:00"/>
    <d v="2020-11-16T00:00:00"/>
    <m/>
    <n v="-17"/>
    <n v="50"/>
    <m/>
    <s v="Vacio"/>
    <m/>
    <m/>
    <s v="Vacio"/>
    <n v="50"/>
    <n v="0"/>
    <x v="0"/>
    <s v="Laptop HP Probook 450 G5 Ci5 8va Gen/8GB/1TB HDD/Pantalla 15.6''"/>
    <s v="001-13697"/>
    <d v="2020-09-17T00:00:00"/>
    <s v="PCR-LAP142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8GB RAM/1TB HDD/15.6”"/>
    <s v="001-9241"/>
    <d v="2019-03-13T00:00:00"/>
    <s v="PCR-LAP20041030"/>
    <s v="PCR-LAP1377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1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8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167"/>
    <d v="2020-10-14T00:00:00"/>
    <d v="2020-11-13T00:00:00"/>
    <m/>
    <n v="-14"/>
    <n v="55"/>
    <m/>
    <s v="Vacio"/>
    <m/>
    <m/>
    <s v="Vacio"/>
    <n v="55"/>
    <n v="0"/>
    <x v="0"/>
    <s v="Laptop Lenovo thinkpad T490 Ci5 10ma Gen/16GB/480GB SSD/Pantalla 14&quot;"/>
    <s v="001-13803"/>
    <d v="2020-09-14T00:00:00"/>
    <s v="PCR-LAP2009100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07"/>
    <d v="2020-10-03T00:00:00"/>
    <d v="2020-11-02T00:00:00"/>
    <m/>
    <n v="-3"/>
    <n v="55"/>
    <m/>
    <s v="Vacio"/>
    <m/>
    <m/>
    <s v="Vacio"/>
    <n v="55"/>
    <n v="0"/>
    <x v="0"/>
    <s v="Laptop Lenovo Thinkpad T490 Ci5 10ma Gen/16GB/512GB SSD/Pantalla 14”"/>
    <s v="001-13873"/>
    <d v="2020-10-02T00:00:00"/>
    <s v="PCR-LAP2009101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4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2"/>
    <s v="No se encuentra el producto"/>
    <s v="Todo ok"/>
  </r>
  <r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2"/>
    <s v="No se encuentra el producto"/>
    <s v="Todo ok"/>
  </r>
  <r>
    <x v="78"/>
    <s v="F001-00004880"/>
    <d v="2020-02-01T00:00:00"/>
    <d v="2020-02-29T00:00:00"/>
    <s v="OC0352-06-2019"/>
    <n v="244"/>
    <m/>
    <m/>
    <s v="Vacio"/>
    <n v="198"/>
    <m/>
    <s v="Vacio"/>
    <n v="56.571428571428569"/>
    <b v="0"/>
    <x v="2"/>
    <s v="LAPTOP CORE I5/8GB/1TB HDD SIN LICENCIAS "/>
    <s v="001-7647"/>
    <d v="2018-08-01T00:00:00"/>
    <s v="PCR-LAP0340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"/>
    <d v="2018-08-08T00:00:00"/>
    <s v="NB2294"/>
    <m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x v="1"/>
    <s v="No se encuentra el producto"/>
    <s v="Pendiente Recoger"/>
  </r>
  <r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,001-8607"/>
    <d v="2018-08-08T00:00:00"/>
    <s v="PCR-LAP1210"/>
    <s v="NB2215"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x v="1"/>
    <s v="No se encuentra el producto"/>
    <s v="Pendiente Recoger"/>
  </r>
  <r>
    <x v="78"/>
    <s v="F001-00004880"/>
    <d v="2020-02-02T00:00:00"/>
    <d v="2020-03-01T00:00:00"/>
    <s v="OC0539-02-2019"/>
    <n v="243"/>
    <m/>
    <m/>
    <s v="Vacio"/>
    <n v="198"/>
    <m/>
    <s v="Vacio"/>
    <n v="56.571428571428569"/>
    <b v="0"/>
    <x v="2"/>
    <s v="LAPTOP CORE I5/8GB/1TB HDD SIN LICENCIAS "/>
    <s v="001-8637"/>
    <d v="2019-01-02T00:00:00"/>
    <s v="PCR-LAP1060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09T00:00:00"/>
    <d v="2020-03-08T00:00:00"/>
    <s v="OC0281-06-2019"/>
    <n v="236"/>
    <m/>
    <m/>
    <s v="Vacio"/>
    <n v="198"/>
    <m/>
    <s v="Vacio"/>
    <n v="56.571428571428569"/>
    <b v="0"/>
    <x v="2"/>
    <s v="LAPTOP CORE I5/8GB/1TB HDD SIN LICENCIAS "/>
    <s v="001-9195"/>
    <d v="2019-03-08T00:00:00"/>
    <s v="PCR-LAP08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09T00:00:00"/>
    <d v="2020-03-08T00:00:00"/>
    <s v="OC0127-02-2019"/>
    <n v="236"/>
    <m/>
    <m/>
    <s v="Vacio"/>
    <n v="198"/>
    <m/>
    <s v="Vacio"/>
    <n v="56.571428571428569"/>
    <b v="0"/>
    <x v="2"/>
    <s v="LAPTOP CORE I5/8GB/1TB HDD SIN LICENCIAS "/>
    <s v="001-9194"/>
    <d v="2019-03-08T00:00:00"/>
    <s v="PCR-LAP0534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11T00:00:00"/>
    <d v="2020-03-10T00:00:00"/>
    <s v="OC0193-04-2019"/>
    <n v="234"/>
    <m/>
    <m/>
    <s v="Vacio"/>
    <n v="198"/>
    <m/>
    <s v="Vacio"/>
    <n v="56.571428571428569"/>
    <b v="0"/>
    <x v="2"/>
    <s v="LAPTOP CORE I5/8GB/1TB HDD SIN LICENCIAS"/>
    <s v="001-9460"/>
    <d v="2019-04-10T00:00:00"/>
    <s v="PCR-LAP0386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18T00:00:00"/>
    <d v="2020-03-17T00:00:00"/>
    <s v="OC0538-02-2019"/>
    <n v="227"/>
    <m/>
    <m/>
    <s v="Vacio"/>
    <n v="198"/>
    <m/>
    <s v="Vacio"/>
    <n v="56.571428571428569"/>
    <b v="0"/>
    <x v="2"/>
    <s v="LAPTOP CORE I5/8GB/2TB HDD SIN LICENCIAS"/>
    <s v="001-8576"/>
    <d v="2018-12-18T00:00:00"/>
    <s v="PCR-LAP1173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22T00:00:00"/>
    <d v="2020-03-21T00:00:00"/>
    <s v="OC0480-04-2019"/>
    <n v="223"/>
    <m/>
    <m/>
    <s v="Vacio"/>
    <n v="198"/>
    <m/>
    <s v="Vacio"/>
    <n v="56.571428571428569"/>
    <b v="0"/>
    <x v="2"/>
    <s v="LAPTOP CORE I5/8GB/1TB HDD SIN LICENCIAS"/>
    <s v="001-9534"/>
    <d v="2019-04-22T00:00:00"/>
    <s v="PCR-LAP12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9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6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9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6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ED AOC 22&quot;"/>
    <m/>
    <m/>
    <m/>
    <m/>
    <s v="PCR-MTR19111001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5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9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 0354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17"/>
    <d v="2020-10-11T00:00:00"/>
    <d v="2020-11-10T00:00:00"/>
    <m/>
    <n v="-11"/>
    <n v="63"/>
    <m/>
    <s v="Vacio"/>
    <m/>
    <m/>
    <s v="Vacio"/>
    <n v="63"/>
    <n v="0"/>
    <x v="0"/>
    <s v="LAPTOP DELL INSPIRON 3493 CI5 G10 8GB 256GB SSD 14''"/>
    <s v="001-13073"/>
    <d v="2020-07-10T00:00:00"/>
    <s v="PCR-LAP200310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69"/>
    <d v="2020-07-20T00:00:00"/>
    <s v="PCR-LAP20072042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0"/>
    <d v="2020-07-20T00:00:00"/>
    <s v="PCR-LAP200720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4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2"/>
    <d v="2020-07-20T00:00:00"/>
    <s v="PCR-LAP20072046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2GB GTX 1050"/>
    <s v="001-13124"/>
    <d v="2020-07-21T00:00:00"/>
    <s v="PCR-CPU20071001"/>
    <m/>
    <s v="PCR-MTR20071001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5"/>
    <d v="2020-07-21T00:00:00"/>
    <s v="PCR-CPU20071002"/>
    <m/>
    <s v="PCR-MTR20071002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6"/>
    <d v="2020-07-21T00:00:00"/>
    <s v="PCR-CPU20071003"/>
    <m/>
    <s v="PCR-MTR20071003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Lenovo Thinkpad L480 Ci5 8va Gen/8GB/500GB SSD/Pantalla 14&quot;"/>
    <s v="001-13674"/>
    <d v="2020-09-15T00:00:00"/>
    <s v="PCR-LAP094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7ma/24GB/480 GB SSD/Video 3GB GTX1050"/>
    <s v="001-13293"/>
    <d v="2020-08-04T00:00:00"/>
    <s v="PCR-CPU0319"/>
    <m/>
    <s v="PCR-MTR0337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9na/24GB DDR4/480GB SSD/Video 3GB GTX 1050"/>
    <s v="001-13294"/>
    <d v="2020-08-04T00:00:00"/>
    <s v="PCR-CPU20013007"/>
    <m/>
    <s v="301728T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-9na/24GB DDR4/480GB SSD/Video 3GB GTX 1050"/>
    <s v="001-13292"/>
    <d v="2020-08-04T00:00:00"/>
    <s v="PCR-CPU20021017"/>
    <m/>
    <s v="PCR-MTR20041004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9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7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87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2"/>
    <s v="F001-00007311"/>
    <d v="2020-10-30T00:00:00"/>
    <d v="2020-11-13T00:00:00"/>
    <m/>
    <n v="-14"/>
    <n v="30"/>
    <m/>
    <s v="Vacio"/>
    <m/>
    <m/>
    <s v="Vacio"/>
    <n v="30"/>
    <n v="0"/>
    <x v="0"/>
    <s v="Laptop Dell Latitude 7490 Core i7 8va Gen/8GB RAM/500GB SSD/14”"/>
    <s v="001-14401"/>
    <d v="2020-10-14T00:00:00"/>
    <s v="PCR-LAP1910202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27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50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2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34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5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72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58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08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08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15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040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393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39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1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1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4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8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5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LENOVO THINKPAD E580 CI7/GEN8/8GB/1TBHDD/2GB VIDEO"/>
    <s v="001-13136"/>
    <d v="2020-07-09T00:00:00"/>
    <s v="PCR-LAP147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12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5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8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00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191010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16 GB/1 TB HDD/15.6''"/>
    <s v="001-13136"/>
    <d v="2020-07-09T00:00:00"/>
    <s v="PCR-LAP07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85"/>
    <s v="F001-00007232"/>
    <d v="2020-10-22T00:00:00"/>
    <d v="2020-11-21T00:00:00"/>
    <m/>
    <n v="-22"/>
    <n v="35"/>
    <m/>
    <s v="Vacio"/>
    <m/>
    <m/>
    <s v="Vacio"/>
    <n v="35"/>
    <n v="0"/>
    <x v="0"/>
    <s v="CPU Lenovo All In One Ci3 10ma Gen/4GB/1TB HDD/Pantalla 23&quot;"/>
    <s v="001-13794"/>
    <d v="2020-09-21T00:00:00"/>
    <s v="PCR-CPU20091001"/>
    <s v="PCR-CPU0316"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3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4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5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6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7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7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/1TB HDD/2GB Video/14&quot; + ADAP ETHERNET"/>
    <s v="001-11453,11444"/>
    <d v="2019-11-29T00:00:00"/>
    <s v="PCR-LAP19111081"/>
    <s v="PCR-LAP2004124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4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121.33"/>
    <m/>
    <s v="Vacio"/>
    <m/>
    <m/>
    <s v="Vacio"/>
    <n v="121.33"/>
    <n v="0"/>
    <x v="0"/>
    <s v="Laptop LG Gram 14Z980 Ci5 8va gen/8GB DDR4/256GB SSD/14&quot; + ADAP ETHERNET"/>
    <s v="001-11453,11444"/>
    <d v="2019-11-29T00:00:00"/>
    <s v="PCR-LAP20025001"/>
    <s v="PCR-LAP19111082"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2007103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5"/>
    <m/>
    <s v="Vacio"/>
    <m/>
    <m/>
    <s v="Vacio"/>
    <n v="95.5"/>
    <n v="0"/>
    <x v="0"/>
    <s v="Laptop Dell Vostro 3490 Ci5 10ma/8GB/1TB HDD/Pantalla 14&quot; + ADAP ETHERNET"/>
    <s v="001-11453,11444"/>
    <d v="2019-11-29T00:00:00"/>
    <s v="PCR-LAP20064091"/>
    <s v="PCR-LAP0992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5"/>
    <m/>
    <s v="Vacio"/>
    <m/>
    <m/>
    <s v="Vacio"/>
    <n v="95.5"/>
    <n v="0"/>
    <x v="0"/>
    <s v="LAPTOP COREI5 /8GB/1 TB HDD CON LICENCIAS + ADAP ETHERNET"/>
    <s v="001-11453,11444"/>
    <d v="2019-11-29T00:00:00"/>
    <s v="PCR-LAP1911107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6.17"/>
    <m/>
    <s v="Vacio"/>
    <m/>
    <m/>
    <s v="Vacio"/>
    <n v="96.17"/>
    <n v="0"/>
    <x v="0"/>
    <s v="LAPTOP COREI5 /8GB/1 TB HDD CON LICENCIAS + ADAP ETHERNET"/>
    <s v="001-11453,11444"/>
    <d v="2019-11-29T00:00:00"/>
    <s v="PCR-LAP1911107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 RAM/1TB HDD/2GB Video/14&quot; + ADAP ETHERNET,TECLADO, COOLER"/>
    <s v="001-12002"/>
    <d v="2020-02-06T00:00:00"/>
    <s v="PCR-LAP19111085"/>
    <s v="PCR-LAP20041249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123"/>
    <m/>
    <s v="Vacio"/>
    <m/>
    <m/>
    <s v="Vacio"/>
    <n v="123"/>
    <n v="0"/>
    <x v="0"/>
    <s v="LAPTOP COREI5 /8GB/256 GB SSD CON LICENCIAS + ADAP ETHERNET"/>
    <s v="001-12242"/>
    <d v="2020-03-06T00:00:00"/>
    <s v="PCR-LAP20035001"/>
    <m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x v="0"/>
    <s v="No se encuentra el producto"/>
    <s v="Todo ok"/>
  </r>
  <r>
    <x v="88"/>
    <s v="B001-00000122"/>
    <d v="2020-10-22T00:00:00"/>
    <d v="2020-11-28T00:00:00"/>
    <m/>
    <n v="-29"/>
    <n v="45.76"/>
    <m/>
    <s v="Vacio"/>
    <m/>
    <m/>
    <s v="Vacio"/>
    <n v="45.76"/>
    <m/>
    <x v="7"/>
    <s v="Laptop HP 240 G6 Core i3 6ta Gen./4GB RAM/1TB HDD/Pantalla 14”/Sin Licencias"/>
    <s v="001-14457"/>
    <d v="2020-10-20T00:00:00"/>
    <s v="PCR-LAP0696"/>
    <m/>
    <m/>
    <m/>
    <x v="0"/>
    <m/>
    <m/>
    <n v="44134"/>
    <m/>
    <m/>
    <m/>
    <m/>
    <m/>
    <m/>
    <m/>
    <m/>
    <m/>
    <m/>
    <m/>
    <m/>
    <m/>
    <m/>
    <x v="1"/>
    <x v="0"/>
    <s v="Almacen"/>
    <s v="Diferente"/>
    <m/>
    <m/>
    <x v="2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/ CI7/GEN8/12 GB/1 TB HDD/15.6"/>
    <s v="001-12911"/>
    <d v="2020-05-29T00:00:00"/>
    <s v="PCR-LAP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480GB SSD/16GB / 2GB Video/15.6&quot;"/>
    <s v="001-13737"/>
    <d v="2020-09-09T00:00:00"/>
    <s v="MOR-LAP000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16GB DDR4/480GB SSD/4GB Video/15.6&quot;"/>
    <s v="001-13656"/>
    <d v="2020-09-09T00:00:00"/>
    <s v="PCR-LAP099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15T00:00:00"/>
    <d v="2020-11-14T00:00:00"/>
    <m/>
    <n v="-15"/>
    <n v="120"/>
    <m/>
    <s v="Vacio"/>
    <m/>
    <m/>
    <s v="Vacio"/>
    <n v="120"/>
    <n v="0"/>
    <x v="0"/>
    <s v="Laptop Dell Inspiron 5584 Ci7 8va Gen/16GB DDR4/480GB SSD/4GB Video/15.6&quot;"/>
    <s v="001-13686"/>
    <d v="2020-09-15T00:00:00"/>
    <s v="PCR-LAP19091017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x v="0"/>
    <s v="No se encuentra el producto"/>
    <s v="Todo ok"/>
  </r>
  <r>
    <x v="89"/>
    <s v="F001-00007288"/>
    <d v="2020-10-21T00:00:00"/>
    <d v="2020-11-20T00:00:00"/>
    <m/>
    <n v="-21"/>
    <n v="120"/>
    <m/>
    <s v="Vacio"/>
    <m/>
    <m/>
    <s v="Vacio"/>
    <n v="120"/>
    <n v="0"/>
    <x v="0"/>
    <s v="Laptop Lenovo V330-15IKB Ci7 8va Gen/16GB/500GB SSD/2GB Video/15.6&quot;"/>
    <s v="001-13823"/>
    <d v="2020-09-19T00:00:00"/>
    <s v="PCR-LAP152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876"/>
    <d v="2020-05-29T00:00:00"/>
    <s v="PCR-LAP109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04"/>
    <d v="2020-05-29T00:00:00"/>
    <s v="PCR-LAP120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12"/>
    <d v="2020-05-29T00:00:00"/>
    <s v="PCR-LAP127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40"/>
    <m/>
    <s v="Vacio"/>
    <m/>
    <m/>
    <s v="Vacio"/>
    <n v="140"/>
    <n v="0"/>
    <x v="0"/>
    <s v="LAPTOP LENOVO THINKPAD E580 CI7/GEN8/8 GB/1TB HDD/2GB VIDEO"/>
    <s v="001-12845"/>
    <d v="2020-05-29T00:00:00"/>
    <s v="PCR-LAP1461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 G6 Ci5 8va Gen/16GB/256GB SSD/Pantalla 15.6&quot;/2GB Video"/>
    <s v="001-12783"/>
    <d v="2020-05-28T00:00:00"/>
    <s v="PCR-LAP19101042"/>
    <s v="PCR-LAP19115066"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2"/>
    <d v="2020-05-29T00:00:00"/>
    <s v="PCR-LAP2004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8"/>
    <d v="2020-05-29T00:00:00"/>
    <s v="PCR-LAP2004103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50"/>
    <d v="2020-05-29T00:00:00"/>
    <s v="PCR-LAP20041038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8"/>
    <d v="2020-05-28T00:00:00"/>
    <s v="PCR-LAP2004123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9"/>
    <d v="2020-05-29T00:00:00"/>
    <s v="PCR-LAP20041234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5"/>
    <d v="2020-05-29T00:00:00"/>
    <s v="PCR-LAP20041235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6"/>
    <d v="2020-05-29T00:00:00"/>
    <s v="PCR-LAP200412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3490 Core i5 10ma Gen./16GB RAM/256GB SSD/1TB HDD/14”"/>
    <s v="001-12834, 14356"/>
    <d v="2020-05-29T00:00:00"/>
    <s v="PCR-LAP20064004"/>
    <s v="PCR-LAP20041237"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6"/>
    <d v="2020-05-28T00:00:00"/>
    <s v="PCR-LAP2004123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006"/>
    <d v="2020-10-02T00:00:00"/>
    <d v="2020-11-01T00:00:00"/>
    <m/>
    <n v="-2"/>
    <n v="120"/>
    <m/>
    <s v="Vacio"/>
    <m/>
    <m/>
    <s v="Vacio"/>
    <n v="120"/>
    <n v="0"/>
    <x v="0"/>
    <s v="Laptop Lenovo Thinkpad L15 Core i7 10ma Gen./16GB RAM/500GB SSD/15.6”"/>
    <s v="001-13870"/>
    <d v="2020-10-02T00:00:00"/>
    <s v="PCR-LAP20091018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3"/>
    <d v="2020-09-04T00:00:00"/>
    <s v="PCR-MAC2008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499"/>
    <d v="2020-09-04T00:00:00"/>
    <s v="PCR-MAC2008501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500"/>
    <d v="2020-09-04T00:00:00"/>
    <s v="PCR-MAC20085010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1"/>
    <d v="2020-09-04T00:00:00"/>
    <s v="PCR-MAC20085008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2"/>
    <d v="2020-09-04T00:00:00"/>
    <s v="PCR-MAC20085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4"/>
    <d v="2020-09-04T00:00:00"/>
    <s v="PCR-MAC20085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8"/>
    <d v="2020-05-29T00:00:00"/>
    <s v="PCR-MAC20055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7"/>
    <d v="2020-05-28T00:00:00"/>
    <s v="PCR-MAC20055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3"/>
    <d v="2020-05-29T00:00:00"/>
    <s v="PCR-MAC20055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6"/>
    <d v="2020-05-29T00:00:00"/>
    <s v="PCR-MAC20055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10"/>
    <d v="2020-05-29T00:00:00"/>
    <s v="PCR-MAC2005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8"/>
    <d v="2020-07-04T00:00:00"/>
    <s v="PCR-MAC20056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9"/>
    <d v="2020-07-04T00:00:00"/>
    <s v="PCR-MAC20056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0"/>
    <d v="2020-07-04T00:00:00"/>
    <s v="PCR-MAC20056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1"/>
    <d v="2020-07-04T00:00:00"/>
    <s v="PCR-MAC20056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2"/>
    <d v="2020-07-04T00:00:00"/>
    <s v="PCR-MAC20056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3"/>
    <d v="2020-07-04T00:00:00"/>
    <s v="PCR-MAC20056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4"/>
    <d v="2020-07-04T00:00:00"/>
    <s v="PCR-MAC20056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8T00:00:00"/>
    <d v="2020-11-07T00:00:00"/>
    <m/>
    <n v="-8"/>
    <n v="275"/>
    <m/>
    <s v="Vacio"/>
    <m/>
    <m/>
    <s v="Vacio"/>
    <n v="275"/>
    <n v="0"/>
    <x v="0"/>
    <s v="MACBOOK PRO TOUCH BAR CI7 GEN9 16GB/512GB SSD/16''/4GB VIDEO"/>
    <s v="001-13377"/>
    <d v="2020-08-07T00:00:00"/>
    <s v="PCR-MAC20056009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90"/>
    <s v="B001-00000118"/>
    <d v="2020-10-11T00:00:00"/>
    <d v="2020-11-10T00:00:00"/>
    <m/>
    <n v="-11"/>
    <m/>
    <m/>
    <s v="Vacio"/>
    <n v="185.59"/>
    <m/>
    <s v="Vacio"/>
    <n v="53.025714285714287"/>
    <n v="0"/>
    <x v="0"/>
    <s v="Laptop HP 250 G7 Ci5 8va Gen / 8GB DDR4 / 1TB HDD / Pantalla 15.6"/>
    <s v="001-13142"/>
    <d v="2020-07-10T00:00:00"/>
    <s v="MOR-LAP19101002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1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 G3 Ci7 6ta gen/12GB DDR4/1TB HDD/2GB Video/15.6&quot;"/>
    <s v="001-13773"/>
    <d v="2020-09-22T00:00:00"/>
    <s v="PCR-LAP0576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1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G3 Ci7 Gen.6/8GB DDR4/1TB HDD/2GB Video/15.6&quot;"/>
    <s v="001-13773"/>
    <d v="2020-09-22T00:00:00"/>
    <s v="PCR-LAP0550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1"/>
    <s v="F001-00007225"/>
    <d v="2020-10-22T00:00:00"/>
    <d v="2020-11-21T00:00:00"/>
    <m/>
    <n v="-22"/>
    <n v="83"/>
    <m/>
    <s v="Vacio"/>
    <m/>
    <m/>
    <s v="Vacio"/>
    <n v="83"/>
    <n v="0"/>
    <x v="0"/>
    <s v="Laptop HP Probook 450G3 Ci7 Gen.6/8GB DDR4/1TB HDD/2GB Video/15.6&quot;"/>
    <s v="001-13773"/>
    <d v="2020-09-22T00:00:00"/>
    <s v="PCR-LAP0544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2"/>
    <s v="F001-00007045"/>
    <d v="2020-10-29T00:00:00"/>
    <d v="2020-11-28T00:00:00"/>
    <m/>
    <n v="-29"/>
    <n v="70"/>
    <m/>
    <s v="Vacio"/>
    <m/>
    <m/>
    <s v="Vacio"/>
    <n v="70"/>
    <n v="0"/>
    <x v="0"/>
    <s v="LAPTOP CORE I5/8GB/1TB HDD SIN  LICENCIAS "/>
    <s v="001-8104"/>
    <d v="2018-10-17T00:00:00"/>
    <s v="PCR-LAP116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92"/>
    <s v="F001-00007045"/>
    <d v="2020-10-04T00:00:00"/>
    <d v="2020-11-03T00:00:00"/>
    <m/>
    <n v="-4"/>
    <n v="85"/>
    <m/>
    <s v="Vacio"/>
    <m/>
    <m/>
    <s v="Vacio"/>
    <n v="85"/>
    <n v="0"/>
    <x v="0"/>
    <s v="LAPTOP CORE I7/8GB/1TB HDD SIN  LICENCIAS "/>
    <s v="001-11980"/>
    <d v="2020-02-04T00:00:00"/>
    <s v="PCR-LAP13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93"/>
    <s v="F001-00007203"/>
    <d v="2020-08-01T00:00:00"/>
    <d v="2020-10-31T00:00:00"/>
    <m/>
    <n v="-1"/>
    <n v="65"/>
    <m/>
    <s v="Vacio"/>
    <m/>
    <m/>
    <s v="Vacio"/>
    <n v="65"/>
    <n v="0"/>
    <x v="0"/>
    <s v="LAPTOP CORE I7/8GB/1TB/2GB VIDEO"/>
    <s v="001-10405"/>
    <d v="2019-08-08T00:00:00"/>
    <s v="PCR-LAP075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93"/>
    <s v="F001-00006802"/>
    <d v="2020-08-20T00:00:00"/>
    <d v="2020-10-19T00:00:00"/>
    <m/>
    <n v="11"/>
    <n v="65"/>
    <m/>
    <s v="Vacio"/>
    <m/>
    <m/>
    <s v="Vacio"/>
    <n v="65"/>
    <n v="65"/>
    <x v="4"/>
    <s v="LAPTOP CORE I7/8GB/1TB/2GB VIDEO"/>
    <s v="001-6131, 001-7337"/>
    <d v="2017-10-04T00:00:00"/>
    <s v="MOR-LAP19101028"/>
    <s v="PCR-LAP 1282"/>
    <m/>
    <m/>
    <x v="0"/>
    <m/>
    <m/>
    <m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93"/>
    <s v="F001-00007202"/>
    <d v="2020-08-20T00:00:00"/>
    <d v="2020-10-19T00:00:00"/>
    <m/>
    <n v="11"/>
    <n v="65"/>
    <m/>
    <s v="Vacio"/>
    <m/>
    <m/>
    <s v="Vacio"/>
    <n v="65"/>
    <n v="65"/>
    <x v="4"/>
    <s v="LAPTOP CORE I7/16 GB /1TB HDD / 2GB VIDEO SIN LICENCIAS"/>
    <s v="001-8806"/>
    <d v="2019-01-18T00:00:00"/>
    <s v="PCR-LAP12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94"/>
    <s v="F001-00007003"/>
    <d v="2020-10-01T00:00:00"/>
    <d v="2020-10-31T00:00:00"/>
    <m/>
    <n v="-1"/>
    <n v="37"/>
    <m/>
    <s v="Vacio"/>
    <m/>
    <m/>
    <s v="Vacio"/>
    <n v="37"/>
    <n v="0"/>
    <x v="0"/>
    <s v="LAPTOP CORE I5/4GB/500GB HDD SIN LICENCIAS "/>
    <s v="001-7614"/>
    <d v="2018-04-20T00:00:00"/>
    <s v="PCR-LAP0517"/>
    <s v="PCR-LAP 0619"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4"/>
    <s v="F001-00007003"/>
    <d v="2020-10-01T00:00:00"/>
    <d v="2020-10-31T00:00:00"/>
    <m/>
    <n v="-1"/>
    <n v="37"/>
    <m/>
    <s v="Vacio"/>
    <m/>
    <m/>
    <s v="Vacio"/>
    <n v="37"/>
    <n v="0"/>
    <x v="0"/>
    <s v="LAPTOP CORE I3 /8GB/500 GB/ SIN LICENCIAS"/>
    <s v="001-10061"/>
    <d v="2019-06-28T00:00:00"/>
    <s v="PCR-LAP0724"/>
    <m/>
    <m/>
    <m/>
    <x v="0"/>
    <m/>
    <m/>
    <n v="44134"/>
    <m/>
    <m/>
    <m/>
    <m/>
    <s v="X MES "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94"/>
    <s v="F001-00007003"/>
    <d v="2020-10-01T00:00:00"/>
    <d v="2020-10-31T00:00:00"/>
    <m/>
    <n v="-1"/>
    <n v="37"/>
    <m/>
    <s v="Vacio"/>
    <m/>
    <m/>
    <s v="Vacio"/>
    <n v="37"/>
    <n v="0"/>
    <x v="0"/>
    <s v="LAPTOP CORE I3/4GB/500GB SIN LICENCIAS"/>
    <s v="001-7280,001-8335"/>
    <d v="2018-05-17T00:00:00"/>
    <s v="PCR-LAP0817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2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1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2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7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8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9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0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1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2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,012336"/>
    <m/>
    <s v="PCR-LAP20031024"/>
    <s v="PCR-LAP1358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5"/>
    <s v="PCR-LAP145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s v="El día 13-04 se retiró el equipo PCR-LAP20031008 para entrar a garantía. El día 23-04 se entregó el equipo PCR-LAP1451 como cambio al 15-05./ falta facturar el equipo desde el 23-04 al 15-05."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719"/>
    <d v="2020-09-15T00:00:00"/>
    <s v="PCR-LAP20091002"/>
    <s v="PCR-LAP2009200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807"/>
    <d v="2020-09-15T00:00:00"/>
    <s v="PCR-LAP20091003"/>
    <s v="PCR-LAP20092002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96"/>
    <d v="2020-10-17T00:00:00"/>
    <d v="2020-11-16T00:00:00"/>
    <m/>
    <n v="-17"/>
    <n v="45"/>
    <m/>
    <s v="Vacio"/>
    <m/>
    <m/>
    <s v="Vacio"/>
    <n v="45"/>
    <n v="0"/>
    <x v="0"/>
    <s v="Laptop Dell Latitude 3410 Core i7 10ma Gen./12GB RAM/1TB HDD/15.6”"/>
    <s v="001-14379"/>
    <d v="2020-10-16T00:00:00"/>
    <s v="PCR-LAP2010100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8"/>
    <s v="PCR-LAP2003100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Lenovo V330-15IKB Ci7 8va Gen/12GB DDR4/500GB SSD/2GB Video/15.6&quot;/Windows 10 Pro"/>
    <s v="001-12308,12309"/>
    <m/>
    <s v="PCR-LAP20031017"/>
    <s v="PCR-LAP083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480 SSD/LICENCIADOS"/>
    <s v="001-12308,12309"/>
    <m/>
    <s v="PCR-LAP20034028"/>
    <s v="PCR-LAP135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11"/>
    <d v="2020-03-13T00:00:00"/>
    <s v="PCR-LAP2003404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7"/>
    <s v="F001-00007224"/>
    <d v="2020-10-17T00:00:00"/>
    <d v="2020-11-16T00:00:00"/>
    <m/>
    <n v="-17"/>
    <m/>
    <m/>
    <s v="Vacio"/>
    <n v="275"/>
    <m/>
    <s v="Vacio"/>
    <n v="78.571428571428569"/>
    <n v="0"/>
    <x v="0"/>
    <s v="CPU CORE I5/8GB/500GB HDD+MONITOR 18.5´´  LICENCIADA WIN 7 PRO Y OFFICE 2010 STANDARD"/>
    <s v="001-5272"/>
    <d v="2017-03-22T00:00:00"/>
    <s v="PCR-CPU0237"/>
    <s v="PCR-CPU0220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x v="0"/>
    <s v="No se encuentra el producto"/>
    <s v="Todo ok"/>
  </r>
  <r>
    <x v="97"/>
    <s v="F001-00007224"/>
    <d v="2020-10-23T00:00:00"/>
    <d v="2020-11-22T00:00:00"/>
    <m/>
    <n v="-23"/>
    <m/>
    <m/>
    <s v="Vacio"/>
    <n v="275"/>
    <m/>
    <s v="Vacio"/>
    <n v="78.571428571428569"/>
    <n v="0"/>
    <x v="0"/>
    <s v="CPU CORE I5 /4GB/500GB HDD+MONITOR 18.5´´LICENCIADA WIN 7 PRO Y OFFICE 2010 STANDARD"/>
    <s v="001-2625, 001-2553"/>
    <d v="2015-05-21T00:00:00"/>
    <s v="PCR-CPU0277"/>
    <s v="PCR-CPU 0184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x v="0"/>
    <s v="No se encuentra el producto"/>
    <s v="Todo ok"/>
  </r>
  <r>
    <x v="98"/>
    <s v="F001-00007000"/>
    <d v="2020-10-04T00:00:00"/>
    <d v="2020-11-03T00:00:00"/>
    <m/>
    <n v="-4"/>
    <m/>
    <m/>
    <s v="Vacio"/>
    <n v="297"/>
    <m/>
    <s v="Vacio"/>
    <n v="84.857142857142861"/>
    <n v="0"/>
    <x v="0"/>
    <s v="LAPTOP HP 15-BS019LA/CI7/GEN8/8 GB/1TB HDD/15.6''."/>
    <s v="001-12215"/>
    <d v="2020-03-04T00:00:00"/>
    <s v="PCR-LAP07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98"/>
    <s v="F001-00007274"/>
    <d v="2020-10-26T00:00:00"/>
    <d v="2020-11-25T00:00:00"/>
    <s v="C19002-0003"/>
    <n v="-26"/>
    <m/>
    <m/>
    <s v="Vacio"/>
    <n v="297"/>
    <m/>
    <s v="Vacio"/>
    <n v="84.857142857142861"/>
    <n v="0"/>
    <x v="0"/>
    <s v="LAPTOP COREI7/8GB/1TB/2GB VIDEO SIN LICENCIAS"/>
    <s v="001-9318"/>
    <d v="2019-03-25T00:00:00"/>
    <s v="PCR-LAP120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9"/>
    <m/>
    <m/>
    <m/>
    <m/>
    <n v="44134"/>
    <m/>
    <m/>
    <s v="Vacio"/>
    <m/>
    <m/>
    <s v="Vacio"/>
    <n v="0"/>
    <m/>
    <x v="7"/>
    <s v="Laptop Dell Vostro 3490 Core i5 10ma Gen./8GB RAM/1TB HDD/Pantalla 14&quot;/Windows 10 / Office 365"/>
    <s v="001-14515"/>
    <d v="2020-10-23T00:00:00"/>
    <s v="PCR-LAP20064009"/>
    <m/>
    <m/>
    <m/>
    <x v="0"/>
    <m/>
    <m/>
    <n v="44134"/>
    <m/>
    <m/>
    <m/>
    <m/>
    <m/>
    <m/>
    <m/>
    <m/>
    <m/>
    <s v="Windows 10 Pro"/>
    <s v="Office 365 Bussines"/>
    <m/>
    <m/>
    <m/>
    <x v="2"/>
    <x v="0"/>
    <m/>
    <s v="Vacio"/>
    <m/>
    <m/>
    <x v="1"/>
    <s v="No se encuentra el producto"/>
    <s v="Pendiente Recoger"/>
  </r>
  <r>
    <x v="99"/>
    <s v="F001-00007155"/>
    <d v="2020-10-07T00:00:00"/>
    <d v="2020-11-06T00:00:00"/>
    <s v="PC-MPE2006-00005"/>
    <n v="-7"/>
    <n v="50"/>
    <m/>
    <s v="Vacio"/>
    <m/>
    <m/>
    <s v="Vacio"/>
    <n v="50"/>
    <n v="0"/>
    <x v="0"/>
    <s v="Laptop Dell 3467 Ci5 7ma Gen/8gb/1TB HDD/14&quot;"/>
    <s v="001-7847"/>
    <d v="2018-09-07T00:00:00"/>
    <s v="PCR-LAP0926"/>
    <s v="PCR-LAP0327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99"/>
    <s v="F001-00007163"/>
    <d v="2020-10-18T00:00:00"/>
    <d v="2020-11-17T00:00:00"/>
    <m/>
    <n v="-18"/>
    <n v="69"/>
    <m/>
    <s v="Vacio"/>
    <m/>
    <m/>
    <s v="Vacio"/>
    <n v="69"/>
    <n v="0"/>
    <x v="0"/>
    <s v="Laptop Dell Latitude 3400 Ci5 8va/8GB/1TB HDD/Pantalla 14&quot;"/>
    <s v="001-13698"/>
    <d v="2020-09-17T00:00:00"/>
    <s v="PCR-LAP20041244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0"/>
    <s v="No se encuentra el producto"/>
    <s v="Todo ok"/>
  </r>
  <r>
    <x v="100"/>
    <s v="F001-00006723"/>
    <d v="2020-08-03T00:00:00"/>
    <d v="2020-09-02T00:00:00"/>
    <s v="PC-MPR2005-00162"/>
    <n v="58"/>
    <n v="115"/>
    <m/>
    <s v="Vacio"/>
    <m/>
    <m/>
    <s v="Vacio"/>
    <n v="115"/>
    <n v="230"/>
    <x v="5"/>
    <s v="LAPTOP CORE I7/16 GB/1TB HDD /CON LICENCIAS"/>
    <s v="001-11400"/>
    <d v="2019-12-02T00:00:00"/>
    <s v="MOR-LAP19101021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7160"/>
    <d v="2020-10-06T00:00:00"/>
    <d v="2020-11-05T00:00:00"/>
    <s v="PC-MPR2003-00505"/>
    <n v="-6"/>
    <n v="84.82"/>
    <m/>
    <s v="Vacio"/>
    <m/>
    <m/>
    <s v="Vacio"/>
    <n v="84.82"/>
    <n v="0"/>
    <x v="0"/>
    <s v="LAPTOP CORE I7/8 GB/1TB HDD /CON LICENCIAS"/>
    <s v="001-12247"/>
    <d v="2020-03-06T00:00:00"/>
    <s v="MOR-LAP1910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1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2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596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760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6771"/>
    <d v="2020-08-28T00:00:00"/>
    <d v="2020-09-27T00:00:00"/>
    <s v="PC-MPR2006-00053"/>
    <n v="33"/>
    <n v="280"/>
    <m/>
    <s v="Vacio"/>
    <m/>
    <m/>
    <s v="Vacio"/>
    <n v="280"/>
    <n v="560"/>
    <x v="5"/>
    <s v="CPU CORE I7/16 GB/ 4TB SSD + MONITOR LED LG 22''+CABLE DE PODER+ADAPTADOR DE CORRIENTE LG+CABLE VGASIN LICENCIAS"/>
    <s v="001-9095"/>
    <d v="2019-02-26T00:00:00"/>
    <s v="PCR-CPU0270"/>
    <m/>
    <s v="PCR-MTR0343"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6"/>
    <d v="2020-10-01T00:00:00"/>
    <d v="2020-10-31T00:00:00"/>
    <s v="PC-MPR2003-00481"/>
    <n v="-1"/>
    <n v="80"/>
    <m/>
    <s v="Vacio"/>
    <m/>
    <m/>
    <s v="Vacio"/>
    <n v="80"/>
    <n v="0"/>
    <x v="0"/>
    <s v="LAPTOP CORE I5/8GB/500GB "/>
    <s v="001-5095"/>
    <d v="2017-02-01T00:00:00"/>
    <s v="PCR-LAP020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771"/>
    <d v="2020-08-04T00:00:00"/>
    <d v="2020-09-03T00:00:00"/>
    <s v="PC-MPR2005-00114"/>
    <n v="57"/>
    <n v="65"/>
    <m/>
    <s v="Vacio"/>
    <m/>
    <m/>
    <s v="Vacio"/>
    <n v="65"/>
    <n v="130"/>
    <x v="5"/>
    <s v="LAPTOP CORE I5/8GB/1TB SIN LICENCIAS"/>
    <s v="001-5274,001-9046"/>
    <d v="2017-03-31T00:00:00"/>
    <s v="PCR-LAP040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04T00:00:00"/>
    <d v="2020-10-03T00:00:00"/>
    <s v="PC-MPR2005-00114"/>
    <n v="27"/>
    <n v="65"/>
    <m/>
    <s v="Vacio"/>
    <m/>
    <m/>
    <s v="Vacio"/>
    <n v="65"/>
    <n v="65"/>
    <x v="8"/>
    <s v="LAPTOP CORE I5/8GB/1TB SIN LICENCIAS"/>
    <s v="001-5274,001-9046"/>
    <d v="2017-03-31T00:00:00"/>
    <s v="PCR-LAP0435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2"/>
    <s v="PCR-LAP04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23"/>
    <d v="2020-08-09T00:00:00"/>
    <d v="2020-09-08T00:00:00"/>
    <s v="PC-MPR2005-00129"/>
    <n v="52"/>
    <n v="115"/>
    <m/>
    <s v="Vacio"/>
    <m/>
    <m/>
    <s v="Vacio"/>
    <n v="115"/>
    <n v="230"/>
    <x v="5"/>
    <s v="LAPTOP CORE I7/16GB/1TB + CABLE DE SEGURIDAD"/>
    <s v="001-5451, 001-5491, 001-5493, 001-5531, 001-6416, 001-6841,001-8853"/>
    <s v="10/05/2017, 24/11/2017,001-8834"/>
    <s v="PCR-LAP048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24T00:00:00"/>
    <d v="2020-09-23T00:00:00"/>
    <s v=" PC-MPR2005-00116"/>
    <n v="37"/>
    <n v="85"/>
    <m/>
    <s v="Vacio"/>
    <m/>
    <m/>
    <s v="Vacio"/>
    <n v="85"/>
    <n v="170"/>
    <x v="5"/>
    <s v="LAPTOP COREI7/8GB/1TB"/>
    <s v="001-6659"/>
    <d v="2018-01-23T00:00:00"/>
    <s v="PCR-LAP0538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6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9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329"/>
    <d v="2020-10-30T00:00:00"/>
    <d v="2020-11-29T00:00:00"/>
    <m/>
    <n v="-30"/>
    <n v="65"/>
    <m/>
    <s v="Vacio"/>
    <m/>
    <m/>
    <s v="Vacio"/>
    <n v="65"/>
    <n v="0"/>
    <x v="0"/>
    <s v="Laptop Lenovo ThinkPad X270 Core i5 7ma Gen/16GB RAM/1TB HDD"/>
    <s v="001-14012"/>
    <d v="2020-10-30T00:00:00"/>
    <s v="PCR-LAP076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m/>
    <s v="Vacio"/>
    <m/>
    <m/>
    <x v="0"/>
    <s v="Se actualizó, si coinciden los códigos de la LP y su RS con la laptop Actual, es la primera factura, no hay factura anterior"/>
    <s v="Todo ok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08"/>
    <s v="PCR-LAP03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1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8"/>
    <d v="2020-10-22T00:00:00"/>
    <d v="2020-11-21T00:00:00"/>
    <s v="PC-MPR202001-00392"/>
    <n v="-22"/>
    <n v="55"/>
    <m/>
    <s v="Vacio"/>
    <m/>
    <m/>
    <s v="Vacio"/>
    <n v="55"/>
    <n v="0"/>
    <x v="0"/>
    <s v="LAPTOP CORE I5/8GB/2TB HDD, SIN LICENCIAS"/>
    <s v="001-5905"/>
    <d v="2017-08-22T00:00:00"/>
    <s v="PCR-LAP0868"/>
    <s v="PCR-LAP1181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s v="SE CAMBIO EL EQUIPO 0373 POR LA 1181 CON MAYOR MEMORIA"/>
    <m/>
    <x v="0"/>
    <s v="No se encuentra el producto"/>
    <s v="Todo ok"/>
  </r>
  <r>
    <x v="100"/>
    <s v="F001-00007271"/>
    <d v="2020-09-08T00:00:00"/>
    <d v="2020-10-07T00:00:00"/>
    <s v="PC-MPR2005-00116"/>
    <n v="23"/>
    <n v="145"/>
    <m/>
    <s v="Vacio"/>
    <m/>
    <m/>
    <s v="Vacio"/>
    <n v="145"/>
    <n v="145"/>
    <x v="8"/>
    <s v="Laptop HP 450 G5 CI7 8va Gen/8GB/1TB HDD/Pantalla 15.6&quot;/2GB Video"/>
    <s v="001-7684"/>
    <d v="2018-08-07T00:00:00"/>
    <s v="PCR-LAP1268"/>
    <s v="PCR-LAP0887"/>
    <m/>
    <m/>
    <x v="0"/>
    <m/>
    <m/>
    <n v="44134"/>
    <m/>
    <m/>
    <m/>
    <m/>
    <s v="X MES "/>
    <m/>
    <n v="1"/>
    <s v="SI"/>
    <m/>
    <s v="Windows 10 Pro"/>
    <s v="Office 2010 H&amp;B"/>
    <m/>
    <m/>
    <m/>
    <x v="2"/>
    <x v="0"/>
    <s v="Cliente"/>
    <s v="Igual"/>
    <s v="El equipo PCR-LAP0887 presenta observaciones de daño físico 3 rajaduras pequeñas en carcasa base."/>
    <m/>
    <x v="1"/>
    <s v="No se encuentra el producto"/>
    <s v="Pendiente Recoger"/>
  </r>
  <r>
    <x v="100"/>
    <s v="F001-00007271"/>
    <d v="2020-09-21T00:00:00"/>
    <d v="2020-10-21T00:00:00"/>
    <s v="PC-MPR2005-00129"/>
    <n v="9"/>
    <n v="115"/>
    <m/>
    <s v="Vacio"/>
    <m/>
    <m/>
    <s v="Vacio"/>
    <n v="115"/>
    <n v="115"/>
    <x v="4"/>
    <s v="LAPTOP CORE I7/16GB/1TB HDD/SIN LICENCIAS"/>
    <s v="001-9276"/>
    <d v="2019-06-19T00:00:00"/>
    <s v="PCR-LAP09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927"/>
    <s v="PCR-LAP04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539"/>
    <d v="2020-08-22T00:00:00"/>
    <d v="2020-09-21T00:00:00"/>
    <m/>
    <n v="39"/>
    <n v="115"/>
    <m/>
    <s v="Vacio"/>
    <m/>
    <m/>
    <s v="Vacio"/>
    <n v="115"/>
    <n v="230"/>
    <x v="5"/>
    <s v="LAPTOP CORE I7/16 GB/1TB HDD /SIN LICENCIAS"/>
    <s v="001-11886"/>
    <d v="2020-01-22T00:00:00"/>
    <s v="PCR-LAP103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04T00:00:00"/>
    <d v="2020-10-04T00:00:00"/>
    <s v="PC-MPR2005-00114"/>
    <n v="26"/>
    <n v="65"/>
    <m/>
    <s v="Vacio"/>
    <m/>
    <m/>
    <s v="Vacio"/>
    <n v="65"/>
    <n v="65"/>
    <x v="8"/>
    <s v="LAPTOP CORE I5/8GB/1TB SIN LICENCIAS"/>
    <s v="001-5274,001-9046"/>
    <d v="2017-03-31T00:00:00"/>
    <s v="PCR-LAP1054"/>
    <s v="PCR-LAP0429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8-19T00:00:00"/>
    <d v="2020-09-18T00:00:00"/>
    <s v="PC-MPR2005-00489"/>
    <n v="42"/>
    <n v="60"/>
    <m/>
    <s v="Vacio"/>
    <m/>
    <m/>
    <s v="Vacio"/>
    <n v="60"/>
    <n v="120"/>
    <x v="5"/>
    <s v="LAPTOP CORE I5/4GB/1TB HDD SIN LICENCIAS "/>
    <m/>
    <m/>
    <s v="PCR-LAP10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7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8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7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925"/>
    <d v="2020-09-05T00:00:00"/>
    <d v="2020-10-04T00:00:00"/>
    <m/>
    <n v="26"/>
    <n v="110"/>
    <m/>
    <s v="Vacio"/>
    <m/>
    <m/>
    <s v="Vacio"/>
    <n v="110"/>
    <n v="110"/>
    <x v="8"/>
    <s v="LAPTOP HP 450 G5/ CI7/GEN8/8 GB/1 TB HDD/15.6''"/>
    <s v="001-12222"/>
    <d v="2020-03-07T00:00:00"/>
    <s v="PCR-LAP119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19T00:00:00"/>
    <d v="2020-10-18T00:00:00"/>
    <s v="PC-MPR2006-00044"/>
    <n v="12"/>
    <n v="130"/>
    <m/>
    <s v="Vacio"/>
    <m/>
    <m/>
    <s v="Vacio"/>
    <n v="130"/>
    <n v="130"/>
    <x v="4"/>
    <s v="LAPTOP CORE I7/24 GB/1TB HDD /SIN LICENCIAS"/>
    <s v="001-10761"/>
    <d v="2019-09-19T00:00:00"/>
    <s v="PCR-LAP120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12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04"/>
    <d v="2020-10-10T00:00:00"/>
    <d v="2020-11-09T00:00:00"/>
    <m/>
    <n v="-10"/>
    <n v="75"/>
    <m/>
    <s v="Vacio"/>
    <m/>
    <m/>
    <s v="Vacio"/>
    <n v="75"/>
    <n v="0"/>
    <x v="0"/>
    <s v="Laptop HP 240 G6 Core i5 8va Gen./16GB RAM/1TB HDD/Pantalla 14”"/>
    <s v="001-13892"/>
    <d v="2020-10-09T00:00:00"/>
    <s v="PCR-LAP1234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, 0001-012266"/>
    <d v="2019-06-04T00:00:00"/>
    <s v="PCR-LAP1240"/>
    <s v="PCR-LAP124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46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0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52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0"/>
    <s v="F001-00007271"/>
    <d v="2020-09-13T00:00:00"/>
    <d v="2020-10-12T00:00:00"/>
    <s v="PC-MPR2005-00161"/>
    <n v="18"/>
    <n v="130"/>
    <m/>
    <s v="Vacio"/>
    <m/>
    <m/>
    <s v="Vacio"/>
    <n v="130"/>
    <n v="130"/>
    <x v="9"/>
    <s v="LAPTOP CORE I7/24 GB/1TB HDD /SIN LICENCIAS"/>
    <s v="001-10711"/>
    <d v="2019-09-16T00:00:00"/>
    <s v="PCR-LAP12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25"/>
    <d v="2020-09-03T00:00:00"/>
    <d v="2020-10-02T00:00:00"/>
    <m/>
    <n v="28"/>
    <n v="60"/>
    <m/>
    <s v="Vacio"/>
    <m/>
    <m/>
    <s v="Vacio"/>
    <n v="60"/>
    <n v="60"/>
    <x v="8"/>
    <s v="LAPTOP CORE I5/8GB/1TB HDD/SIN LICENCIAS"/>
    <s v="001-9494"/>
    <d v="2019-05-31T00:00:00"/>
    <s v="PCR-LAP130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30T00:00:00"/>
    <d v="2020-10-29T00:00:00"/>
    <s v="PC-MPR2005-00129"/>
    <n v="1"/>
    <n v="115"/>
    <m/>
    <s v="Vacio"/>
    <m/>
    <m/>
    <s v="Vacio"/>
    <n v="115"/>
    <n v="115"/>
    <x v="1"/>
    <s v="LAPTOP CORE I7/16GB/1TB HDD/SIN LICENCIAS"/>
    <s v="001-10056"/>
    <d v="2019-06-28T00:00:00"/>
    <s v="PCR-LAP134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7271"/>
    <d v="2020-09-17T00:00:00"/>
    <d v="2020-10-16T00:00:00"/>
    <s v="PC-MPR2005-00129"/>
    <n v="14"/>
    <n v="115"/>
    <m/>
    <s v="Vacio"/>
    <m/>
    <m/>
    <s v="Vacio"/>
    <n v="115"/>
    <n v="115"/>
    <x v="4"/>
    <s v="LAPTOP CORE I7/20 GB/1TB HDD /SIN LICENCIAS"/>
    <s v="001-10743"/>
    <d v="2019-09-17T00:00:00"/>
    <s v="PCR-LAP137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71"/>
    <d v="2020-08-22T00:00:00"/>
    <d v="2020-09-21T00:00:00"/>
    <s v="PC-MPR2005-00161"/>
    <n v="39"/>
    <n v="130"/>
    <m/>
    <s v="Vacio"/>
    <m/>
    <m/>
    <s v="Vacio"/>
    <n v="130"/>
    <n v="260"/>
    <x v="5"/>
    <s v="LAPTOP CORE I7/24 GB/1TB  /SIN LICENCIAS"/>
    <s v="001-10280"/>
    <d v="2019-07-22T00:00:00"/>
    <s v="PCR-LAP13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19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1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2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s v="Falta regularizar facturación del mes de Julio"/>
    <m/>
    <x v="1"/>
    <s v="No se encuentra el producto"/>
    <s v="Pendiente Recoger"/>
  </r>
  <r>
    <x v="100"/>
    <s v="F001-00006723"/>
    <d v="2020-08-13T00:00:00"/>
    <d v="2020-09-12T00:00:00"/>
    <s v="PC-MPR2005-00129"/>
    <n v="48"/>
    <n v="115"/>
    <m/>
    <s v="Vacio"/>
    <m/>
    <m/>
    <s v="Vacio"/>
    <n v="115"/>
    <n v="230"/>
    <x v="5"/>
    <s v="LAPTOP CORE I7/16 GB/1TB HDD /CON LICENCIAS"/>
    <s v="001-10957"/>
    <d v="2019-10-11T00:00:00"/>
    <s v="PCR-LAP1909102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7161"/>
    <d v="2020-10-11T00:00:00"/>
    <d v="2020-11-10T00:00:00"/>
    <s v="PC-MPR2003-00176"/>
    <n v="-11"/>
    <n v="64.89"/>
    <m/>
    <s v="Vacio"/>
    <m/>
    <m/>
    <s v="Vacio"/>
    <n v="64.89"/>
    <n v="0"/>
    <x v="0"/>
    <s v="LAPTOP CI5/GEN8/8 GB/1 TB HDD/15.6'' CON LICENCIAS"/>
    <s v="001-12276"/>
    <d v="2020-03-11T00:00:00"/>
    <s v="PCR-LAP2002102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00"/>
    <s v="F001-00007271"/>
    <d v="2020-09-15T00:00:00"/>
    <d v="2020-10-15T00:00:00"/>
    <s v="PC-MPR202001-01044"/>
    <n v="15"/>
    <n v="240"/>
    <m/>
    <s v="Vacio"/>
    <m/>
    <m/>
    <s v="Vacio"/>
    <n v="240"/>
    <n v="240"/>
    <x v="9"/>
    <s v="LAPTOP CORE I5/8GB/128GB SDD"/>
    <s v="001-7393"/>
    <d v="2018-06-11T00:00:00"/>
    <s v="PCR-MAC002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1"/>
    <s v="F001-00007029"/>
    <d v="2020-10-02T00:00:00"/>
    <d v="2020-11-01T00:00:00"/>
    <m/>
    <n v="-2"/>
    <n v="65"/>
    <m/>
    <s v="Vacio"/>
    <m/>
    <m/>
    <s v="Vacio"/>
    <n v="65"/>
    <n v="0"/>
    <x v="0"/>
    <s v="LAPTOP HP 250 G7 CI5/GEN8 / 8GB /1TB HDD 2GB VIDEO"/>
    <s v="001-13584"/>
    <d v="2020-09-01T00:00:00"/>
    <s v="PCR-LAP148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14-AC115LA Ci5 5ta Gen/8GB/500GB HDD/Pantalla 14&quot;"/>
    <s v="001-13033"/>
    <d v="2020-06-22T00:00:00"/>
    <s v="PCR-LAP036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CI5/GEN6/8 GB/1 TB HDD/15.6'' SIN LICENCIAS"/>
    <s v="001-11902"/>
    <d v="2020-01-24T00:00:00"/>
    <s v="PCR-LAP051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HP 14-AC115LA Ci5 5ta Gen/ 8GB/ 500GB HDD/ Pantalla 14&quot;"/>
    <s v="001-13101"/>
    <d v="2020-07-10T00:00:00"/>
    <s v="PCR-LAP038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085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1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22T00:00:00"/>
    <d v="2020-10-31T00:00:00"/>
    <m/>
    <n v="-1"/>
    <n v="50"/>
    <m/>
    <s v="Vacio"/>
    <m/>
    <m/>
    <s v="Vacio"/>
    <n v="50"/>
    <n v="0"/>
    <x v="0"/>
    <s v="Laptop HP 250 G6 Ci5 7ma Gen/ 8GB DDR4/ 1TB HDD/ Pantalla 15.6&quot;"/>
    <s v="001-13792"/>
    <d v="2020-09-21T00:00:00"/>
    <s v="PCR-LAP110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 / 8GB DDR4 / 1TB HDD / Pantalla 15.6&quot;"/>
    <s v="001-13075"/>
    <d v="2020-07-10T00:00:00"/>
    <s v="PCR-LAP091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240 G6 Core i5 7ma Gen/8GB RAM/1TB HDD"/>
    <s v="001-14551"/>
    <d v="2020-10-28T00:00:00"/>
    <s v="PCR-LAP0682"/>
    <s v="PCR-LAP1002"/>
    <m/>
    <s v="PCR-LAP1002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250 G6/ CI5/GEN7/4 GB/1 TB HDD/15.6´´"/>
    <s v="001-11954"/>
    <d v="2020-01-30T00:00:00"/>
    <s v="PCR-LAP104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/8GB/1TB HDD/15.6&quot;"/>
    <s v="001-13367"/>
    <d v="2020-08-07T00:00:00"/>
    <s v="PCR-LAP109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CI5 PROBOOK 450G5 / 4GB/ 1TB HDD"/>
    <s v="001-12874"/>
    <d v="2020-05-28T00:00:00"/>
    <s v="PCR-LAP138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250 G7/CI5/GEN8/8GB/1TB HDD/2GB VIDEO/15.6´´"/>
    <s v="001-12894"/>
    <d v="2020-06-09T00:00:00"/>
    <s v="PCR-LAP149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329"/>
    <d v="2020-08-22T00:00:00"/>
    <s v="PCR-LAP14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HP 250 G7 Core i5 8va Gen./16GB RAM/1TB HDD/15.6”"/>
    <s v="001-11827, 14385"/>
    <d v="2020-01-14T00:00:00"/>
    <s v="PCR-LAP1478"/>
    <s v="PCR-LAP1506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445"/>
    <d v="2020-08-20T00:00:00"/>
    <s v="PCR-LAP19101075"/>
    <s v="PCR-LAP0368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CI5/GEN8/16 GB/1 TB HDD/15.6'' CON LICENCIAS"/>
    <s v="001-11132"/>
    <d v="2019-10-25T00:00:00"/>
    <s v="PCR-LAP1909105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102"/>
    <s v="F001-00007036"/>
    <d v="2020-10-01T00:00:00"/>
    <d v="2020-10-31T00:00:00"/>
    <m/>
    <n v="-1"/>
    <n v="55"/>
    <m/>
    <s v="Vacio"/>
    <m/>
    <m/>
    <s v="Vacio"/>
    <n v="55"/>
    <n v="0"/>
    <x v="0"/>
    <s v="Laptop Lenovo Thinkpad L480 Ci5 8va Gen/8GB/1TB HDD/14&quot;"/>
    <s v="001-6124, 001-7856,001-8960"/>
    <d v="2017-10-02T00:00:00"/>
    <s v="PCR-LAP0939"/>
    <s v="PCR-LAP0646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2"/>
    <s v="F001-00007036"/>
    <d v="2020-10-01T00:00:00"/>
    <d v="2020-10-31T00:00:00"/>
    <m/>
    <n v="-1"/>
    <n v="55"/>
    <m/>
    <s v="Vacio"/>
    <m/>
    <m/>
    <s v="Vacio"/>
    <n v="55"/>
    <n v="0"/>
    <x v="0"/>
    <s v="LAPTOP CORE I5/8GB/1TB HDD SIN LICENCIAS "/>
    <s v="001-12875"/>
    <d v="2020-05-28T00:00:00"/>
    <s v="PCR-LAP1117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89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1067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919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182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5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1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66"/>
    <d v="2019-10-21T00:00:00"/>
    <s v="PCR-LAP0328"/>
    <s v="PCR-LAP043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30"/>
    <d v="2019-10-17T00:00:00"/>
    <s v="PCR-LAP0513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06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971"/>
    <d v="2020-02-03T00:00:00"/>
    <s v="PCR-LAP06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1087"/>
    <s v="PCR-LAP108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19/10/20 equipos pcr-lap1086 no tienen pantalla"/>
    <m/>
    <x v="0"/>
    <s v="No se encuentra el producto"/>
    <s v="Todo ok"/>
  </r>
  <r>
    <x v="105"/>
    <s v="F001-00007180"/>
    <d v="2020-10-09T00:00:00"/>
    <d v="2020-11-08T00:00:00"/>
    <s v="PO00015"/>
    <n v="-9"/>
    <n v="110"/>
    <m/>
    <s v="Vacio"/>
    <m/>
    <m/>
    <s v="Vacio"/>
    <n v="110"/>
    <n v="0"/>
    <x v="0"/>
    <s v="Laptop HP 15-DA0015LA Ci7 8va Gen/8GB/250GB SSD/4GB Video/15.6&quot;"/>
    <s v="001-12949"/>
    <d v="2020-06-09T00:00:00"/>
    <s v="MOR-LAP19101030"/>
    <s v="PCR-LAP19091017"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84"/>
    <d v="2020-10-07T00:00:00"/>
    <d v="2020-11-06T00:00:00"/>
    <m/>
    <n v="-7"/>
    <n v="115"/>
    <m/>
    <s v="Vacio"/>
    <m/>
    <m/>
    <s v="Vacio"/>
    <n v="115"/>
    <n v="0"/>
    <x v="0"/>
    <s v="Laptop HP 15DA0015LA Ci7 8va Gen./16GB DDR4/1TB HDD/4GB Video/Pantalla 15.6&quot;"/>
    <s v="001-13596"/>
    <d v="2020-09-07T00:00:00"/>
    <s v="MOR-LAP000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67"/>
    <s v="F001-00007173"/>
    <d v="2020-10-11T00:00:00"/>
    <d v="2020-11-10T00:00:00"/>
    <m/>
    <n v="-11"/>
    <n v="8"/>
    <m/>
    <s v="Vacio"/>
    <m/>
    <m/>
    <s v="Vacio"/>
    <n v="8"/>
    <n v="0"/>
    <x v="0"/>
    <s v="10 UNIDADES TECLADO"/>
    <s v="001-13378"/>
    <d v="2020-08-10T00:00:00"/>
    <m/>
    <m/>
    <s v="PCR-TEC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m/>
    <m/>
    <x v="0"/>
    <s v="No se encuentra el producto"/>
    <s v="Todo ok"/>
  </r>
  <r>
    <x v="67"/>
    <s v="F001-00007173"/>
    <d v="2020-10-11T00:00:00"/>
    <d v="2020-11-10T00:00:00"/>
    <m/>
    <n v="-11"/>
    <n v="20"/>
    <m/>
    <s v="Vacio"/>
    <m/>
    <m/>
    <s v="Vacio"/>
    <n v="20"/>
    <n v="0"/>
    <x v="0"/>
    <s v="10 unidades de Mouse"/>
    <s v="001-13378"/>
    <d v="2020-08-10T00:00:00"/>
    <m/>
    <m/>
    <s v="PCR-MOU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s v="Se recogen 8/10"/>
    <m/>
    <x v="0"/>
    <s v="No se encuentra el producto"/>
    <s v="Todo ok"/>
  </r>
  <r>
    <x v="106"/>
    <s v="F001-00007151"/>
    <d v="2020-10-09T00:00:00"/>
    <d v="2020-11-08T00:00:00"/>
    <m/>
    <n v="-9"/>
    <m/>
    <m/>
    <s v="Vacio"/>
    <n v="221"/>
    <m/>
    <s v="Vacio"/>
    <n v="63.142857142857146"/>
    <n v="0"/>
    <x v="0"/>
    <s v="IMPRESORA XEROX WORKCENTRE 6027 LASER Sin suministros"/>
    <s v="0001-10381"/>
    <d v="2019-08-08T00:00:00"/>
    <m/>
    <m/>
    <s v="PCR-IMP023"/>
    <m/>
    <x v="0"/>
    <m/>
    <m/>
    <n v="44134"/>
    <m/>
    <m/>
    <m/>
    <m/>
    <s v="X MES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6"/>
    <s v="F001-00007287"/>
    <d v="2020-11-01T00:00:00"/>
    <d v="2020-11-30T00:00:00"/>
    <m/>
    <n v="-31"/>
    <n v="22"/>
    <m/>
    <s v="Vacio"/>
    <m/>
    <m/>
    <s v="Vacio"/>
    <n v="22"/>
    <n v="0"/>
    <x v="0"/>
    <s v="MONITOR LED LG 22M38H  22''"/>
    <s v="001-13578"/>
    <d v="2020-08-31T00:00:00"/>
    <m/>
    <m/>
    <s v="PCR-MTR0357"/>
    <m/>
    <x v="0"/>
    <m/>
    <m/>
    <n v="44134"/>
    <m/>
    <m/>
    <m/>
    <m/>
    <s v="X MES "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05"/>
    <s v="F001-00007183"/>
    <d v="2020-10-08T00:00:00"/>
    <d v="2020-11-07T00:00:00"/>
    <n v="17615"/>
    <n v="-8"/>
    <n v="55"/>
    <m/>
    <s v="Vacio"/>
    <m/>
    <m/>
    <s v="Vacio"/>
    <n v="55"/>
    <n v="0"/>
    <x v="0"/>
    <s v="LAPTOP CORE I5/8GB/1TB HDD SIN LICENCIAS"/>
    <s v="001-9427"/>
    <d v="2019-04-05T00:00:00"/>
    <s v="PCR-LAP0408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19"/>
    <d v="2020-10-05T00:00:00"/>
    <d v="2020-11-04T00:00:00"/>
    <m/>
    <n v="-5"/>
    <n v="60"/>
    <m/>
    <s v="Vacio"/>
    <m/>
    <m/>
    <s v="Vacio"/>
    <n v="60"/>
    <n v="0"/>
    <x v="0"/>
    <s v="Laptop HP 240 G5 Core i5 6ta Gen./8GB RAM/250GB SSD/Pantalla 14”"/>
    <s v="001-14333"/>
    <d v="2020-10-05T00:00:00"/>
    <s v="PCR-LAP0424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317"/>
    <d v="2020-10-24T00:00:00"/>
    <d v="2020-11-23T00:00:00"/>
    <m/>
    <n v="-24"/>
    <n v="115"/>
    <m/>
    <s v="Vacio"/>
    <m/>
    <m/>
    <s v="Vacio"/>
    <n v="115"/>
    <n v="0"/>
    <x v="0"/>
    <s v="Laptop HP Probook 450G5 Ci7 Gen.8/ 12GB DDR4/ 256GB SSD/ 2GB Video/ Pantalla 15.6&quot;"/>
    <s v="001-13458"/>
    <d v="2020-08-21T00:00:00"/>
    <s v="PCR-LAP1355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65"/>
    <d v="2020-08-21T00:00:00"/>
    <s v="PCR-LAP0413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59"/>
    <d v="2020-08-21T00:00:00"/>
    <s v="PCR-LAP0420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75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19"/>
    <d v="2020-06-20T00:00:00"/>
    <s v="PCR-LAP19101087"/>
    <s v="PCR-LAP0786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20"/>
    <d v="2020-06-20T00:00:00"/>
    <s v="PCR-LAP19101086"/>
    <s v="PCR-LAP19091064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81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7"/>
    <d v="2020-10-11T00:00:00"/>
    <d v="2020-11-10T00:00:00"/>
    <m/>
    <n v="-11"/>
    <n v="115"/>
    <m/>
    <s v="Vacio"/>
    <m/>
    <m/>
    <s v="Vacio"/>
    <n v="115"/>
    <n v="0"/>
    <x v="0"/>
    <s v="Laptop HP Probook 450 G5 Ci7 8va Gen/16GB/256GB SSD /15.6&quot;"/>
    <s v="001-13389"/>
    <d v="2020-08-11T00:00:00"/>
    <s v="PCR-LAP0957"/>
    <m/>
    <m/>
    <m/>
    <x v="1"/>
    <d v="2020-10-30T00:00:00"/>
    <d v="2020-11-10T00:00:00"/>
    <n v="-11"/>
    <s v="No"/>
    <s v="El cliente solicitó el corte de alquiler"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079"/>
    <d v="2020-10-02T00:00:00"/>
    <d v="2020-11-01T00:00:00"/>
    <m/>
    <n v="-2"/>
    <n v="60"/>
    <m/>
    <s v="Vacio"/>
    <m/>
    <m/>
    <s v="Vacio"/>
    <n v="60"/>
    <n v="0"/>
    <x v="0"/>
    <s v="LAPTOP CORE I5/8GB/1TB HDD SIN LICENCIAS"/>
    <s v="001-10555"/>
    <d v="2019-08-29T00:00:00"/>
    <s v="PCR-LAP1013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14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9"/>
    <d v="2020-10-13T00:00:00"/>
    <d v="2020-11-12T00:00:00"/>
    <m/>
    <n v="-13"/>
    <n v="110"/>
    <m/>
    <s v="Vacio"/>
    <m/>
    <m/>
    <s v="Vacio"/>
    <n v="110"/>
    <n v="0"/>
    <x v="0"/>
    <s v="Laptop HP 450 G5 Ci7 8va Gen/8GB/1TB HDD/Pantalla 15.6&quot;"/>
    <s v="001-13410"/>
    <d v="2020-08-13T00:00:00"/>
    <s v="PCR-LAP1261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4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59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259"/>
    <d v="2020-10-18T00:00:00"/>
    <d v="2020-11-17T00:00:00"/>
    <m/>
    <n v="-18"/>
    <n v="60"/>
    <m/>
    <s v="Vacio"/>
    <m/>
    <m/>
    <s v="Vacio"/>
    <n v="60"/>
    <n v="0"/>
    <x v="0"/>
    <s v="LAPTOP CORE I5/8GB/1TB HDD SIN LICENCIAS"/>
    <s v="001-10745"/>
    <d v="2019-09-17T00:00:00"/>
    <s v="PCR-LAP1080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3"/>
    <d v="2020-10-06T00:00:00"/>
    <d v="2020-11-05T00:00:00"/>
    <m/>
    <n v="-6"/>
    <n v="60"/>
    <m/>
    <s v="Vacio"/>
    <m/>
    <m/>
    <s v="Vacio"/>
    <n v="60"/>
    <n v="0"/>
    <x v="0"/>
    <s v="LAPTOP CORE I5/8GB/1TB HDD SIN LICENCIAS"/>
    <s v="001-11727"/>
    <d v="2020-01-03T00:00:00"/>
    <s v="PCR-LAP1118"/>
    <s v="PCR-LAP10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0"/>
    <n v="-11"/>
    <n v="60"/>
    <m/>
    <s v="Vacio"/>
    <m/>
    <m/>
    <s v="Vacio"/>
    <n v="60"/>
    <n v="0"/>
    <x v="0"/>
    <s v="LAPTOP CORE I5/8GB/8MA GEN/2TB HDD"/>
    <s v="001-12057"/>
    <d v="2020-02-11T00:00:00"/>
    <s v="PCR-LAP11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1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5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2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3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09"/>
    <d v="2020-10-29T00:00:00"/>
    <d v="2020-11-28T00:00:00"/>
    <m/>
    <n v="-29"/>
    <n v="110"/>
    <m/>
    <s v="Vacio"/>
    <m/>
    <m/>
    <s v="Vacio"/>
    <n v="110"/>
    <n v="0"/>
    <x v="0"/>
    <s v="Laptop HP 450 G5 Core i7 8va Gen/16GB RAM/1TB HDD/2GB Video"/>
    <s v="001-14010"/>
    <d v="2020-10-29T00:00:00"/>
    <s v="PCR-LAP1214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m/>
    <s v="Vacio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20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4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29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3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42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18"/>
    <d v="2020-10-26T00:00:00"/>
    <d v="2020-11-25T00:00:00"/>
    <m/>
    <n v="-26"/>
    <n v="110"/>
    <m/>
    <s v="Vacio"/>
    <m/>
    <m/>
    <s v="Vacio"/>
    <n v="110"/>
    <n v="0"/>
    <x v="0"/>
    <s v="Laptop Lenovo V330-15IKB Ci7 8va Gen / 20GB DDR4 / 1TB HDD / 2GB Video/ Pantalla 15.6&quot;"/>
    <s v="001-13848"/>
    <d v="2020-09-26T00:00:00"/>
    <s v="PCR-LAP1521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2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263"/>
    <d v="2020-10-21T00:00:00"/>
    <d v="2020-11-20T00:00:00"/>
    <m/>
    <n v="-21"/>
    <n v="60"/>
    <m/>
    <s v="Vacio"/>
    <m/>
    <m/>
    <s v="Vacio"/>
    <n v="60"/>
    <n v="0"/>
    <x v="0"/>
    <s v="LAPTOP CORE I5/8GB/8VA GEN/1TB HDD CON LICENCIAS"/>
    <s v="001-11798"/>
    <d v="2020-01-11T00:00:00"/>
    <s v="PCR-LAP19111001"/>
    <m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m/>
    <m/>
    <x v="0"/>
    <s v="No se encuentra el producto"/>
    <s v="Todo ok"/>
  </r>
  <r>
    <x v="105"/>
    <s v="F001-00007319"/>
    <d v="2020-10-29T00:00:00"/>
    <d v="2020-11-28T00:00:00"/>
    <m/>
    <n v="-29"/>
    <n v="50"/>
    <m/>
    <s v="Vacio"/>
    <m/>
    <m/>
    <s v="Vacio"/>
    <n v="50"/>
    <n v="0"/>
    <x v="0"/>
    <s v="Laptop HP 250 G7 Core i5 8va Gen./8GB RAM/1TB HDD/Pantalla 15.6”"/>
    <s v="001-13861"/>
    <d v="2020-09-29T00:00:00"/>
    <s v="PCR-LAP1911102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6976"/>
    <d v="2020-10-01T00:00:00"/>
    <d v="2020-10-31T00:00:00"/>
    <m/>
    <n v="-1"/>
    <n v="115"/>
    <m/>
    <s v="Vacio"/>
    <m/>
    <m/>
    <s v="Vacio"/>
    <n v="115"/>
    <n v="0"/>
    <x v="0"/>
    <s v="Laptop HP DW004LA Core i7 8va Gen./16GB RAM/256GB SSD/15.6”/2GB Video"/>
    <s v="001-13875"/>
    <d v="2020-09-30T00:00:00"/>
    <s v="PCR-LAP20095001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321"/>
    <d v="2020-10-30T00:00:00"/>
    <d v="2020-11-29T00:00:00"/>
    <m/>
    <n v="-30"/>
    <n v="115"/>
    <m/>
    <s v="Vacio"/>
    <m/>
    <m/>
    <s v="Vacio"/>
    <n v="115"/>
    <n v="0"/>
    <x v="0"/>
    <s v="Laptop HP DW004LA Core i7 8va Gen./16GB RAM/256GB SSD/Pantalla 15.6”"/>
    <s v="001-13862"/>
    <d v="2020-09-29T00:00:00"/>
    <s v="PCR-LAP20095006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084"/>
    <d v="2020-10-03T00:00:00"/>
    <d v="2020-11-02T00:00:00"/>
    <m/>
    <n v="-3"/>
    <n v="60"/>
    <m/>
    <s v="Vacio"/>
    <m/>
    <m/>
    <s v="Vacio"/>
    <n v="60"/>
    <n v="0"/>
    <x v="0"/>
    <s v="LAPTOP HP 250 G7 Ci5 8VA GEN / 8GB DDR4 / 1TB HDD / 15.6."/>
    <s v="001-11397"/>
    <d v="2019-12-02T00:00:00"/>
    <s v="PCR-LAP19111029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182"/>
    <d v="2020-10-10T00:00:00"/>
    <d v="2020-11-09T00:00:00"/>
    <n v="17615"/>
    <n v="-10"/>
    <n v="55"/>
    <m/>
    <s v="Vacio"/>
    <m/>
    <m/>
    <s v="Vacio"/>
    <n v="55"/>
    <n v="0"/>
    <x v="0"/>
    <s v="LAPTOP CORE I5/8GB/8MA GEN/1TB HDD CON LICENCIAS"/>
    <s v="001-11690"/>
    <d v="2019-12-18T00:00:00"/>
    <s v="PCR-LAP1911104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6"/>
    <d v="2020-10-13T00:00:00"/>
    <d v="2020-11-12T00:00:00"/>
    <n v="120802"/>
    <n v="-13"/>
    <n v="80"/>
    <m/>
    <s v="Vacio"/>
    <m/>
    <m/>
    <s v="Vacio"/>
    <n v="80"/>
    <n v="0"/>
    <x v="0"/>
    <s v="LAPTOP HP 250 G7 Ci5 8VA GEN / 4GB DDR4 / 1TB HDD / 15.6."/>
    <s v="001-11343"/>
    <d v="2019-11-20T00:00:00"/>
    <s v="PCR-LAP20011001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6975"/>
    <d v="2020-10-05T00:00:00"/>
    <d v="2020-11-04T00:00:00"/>
    <m/>
    <n v="-5"/>
    <n v="50"/>
    <m/>
    <s v="Vacio"/>
    <m/>
    <m/>
    <s v="Vacio"/>
    <n v="50"/>
    <n v="0"/>
    <x v="0"/>
    <s v="Laptop HP 250 G7 Core i5 8va Gen./8GB RAM/1TB HDD /15.6”"/>
    <s v="001-13874"/>
    <d v="2020-09-30T00:00:00"/>
    <s v="PCR-LAP2002101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0"/>
    <d v="2020-10-06T00:00:00"/>
    <d v="2020-11-05T00:00:00"/>
    <m/>
    <n v="-6"/>
    <n v="80"/>
    <m/>
    <s v="Vacio"/>
    <m/>
    <m/>
    <s v="Vacio"/>
    <n v="80"/>
    <n v="0"/>
    <x v="0"/>
    <s v="Laptop Dell Latitude 3500 CI5 8GEN/8GB/1TB HDD/15.6&quot;"/>
    <s v="001-13307"/>
    <d v="2020-08-04T00:00:00"/>
    <s v="PCR-LAP2003106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s v="Se realizó el cambio de cargador Dell 65W"/>
    <m/>
    <x v="0"/>
    <s v="No se encuentra el producto"/>
    <s v="Todo ok"/>
  </r>
  <r>
    <x v="105"/>
    <s v="F001-00006973"/>
    <d v="2020-10-01T00:00:00"/>
    <d v="2020-10-31T00:00:00"/>
    <m/>
    <n v="-1"/>
    <n v="90"/>
    <m/>
    <s v="Vacio"/>
    <m/>
    <m/>
    <s v="Vacio"/>
    <n v="90"/>
    <n v="0"/>
    <x v="0"/>
    <s v="Laptop HP 250 G7 Core i5 8va Gen./16GB RAM/250GB SSD/Pantalla 15.6”"/>
    <s v="001-13876"/>
    <d v="2020-09-30T00:00:00"/>
    <s v="PCR-LAP2004101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6974"/>
    <d v="2020-10-01T00:00:00"/>
    <d v="2020-10-31T00:00:00"/>
    <m/>
    <n v="-1"/>
    <n v="50"/>
    <m/>
    <s v="Vacio"/>
    <m/>
    <m/>
    <s v="Vacio"/>
    <n v="50"/>
    <n v="0"/>
    <x v="0"/>
    <s v="Laptop HP 250 G7 Core i5 8va Gen./8GB RAM/1TB HDD/Pantalla 15.6"/>
    <s v="001-13961"/>
    <d v="2020-09-30T00:00:00"/>
    <s v="PCR-LAP2004102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262"/>
    <d v="2020-10-19T00:00:00"/>
    <d v="2020-11-18T00:00:00"/>
    <m/>
    <n v="-19"/>
    <n v="95"/>
    <m/>
    <s v="Vacio"/>
    <m/>
    <m/>
    <s v="Vacio"/>
    <n v="95"/>
    <n v="0"/>
    <x v="0"/>
    <s v="Laptop Dell Vostro 3490 Ci5 10ma Gen/12GB/250GB/14&quot;"/>
    <s v="001-13336"/>
    <d v="2020-08-19T00:00:00"/>
    <s v="PCR-LAP20071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261"/>
    <d v="2020-10-20T00:00:00"/>
    <d v="2020-11-19T00:00:00"/>
    <m/>
    <n v="-20"/>
    <n v="95"/>
    <m/>
    <s v="Vacio"/>
    <m/>
    <m/>
    <s v="Vacio"/>
    <n v="95"/>
    <n v="0"/>
    <x v="0"/>
    <s v="Laptop Dell Vostro 3490 Ci5 10ma/8GB/256GB SSD/Pantalla 14&quot;"/>
    <s v="001-13447"/>
    <d v="2020-08-20T00:00:00"/>
    <s v="PCR-LAP2007101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261"/>
    <d v="2020-10-22T00:00:00"/>
    <d v="2020-11-21T00:00:00"/>
    <m/>
    <n v="-22"/>
    <n v="95"/>
    <m/>
    <s v="Vacio"/>
    <m/>
    <m/>
    <s v="Vacio"/>
    <n v="95"/>
    <n v="0"/>
    <x v="0"/>
    <s v="Laptop Dell Vostro 3490 Ci5 10ma/8GB/256GB SSD/Pantalla 14&quot;"/>
    <s v="001-13446"/>
    <d v="2020-08-20T00:00:00"/>
    <s v="PCR-LAP20071010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3"/>
    <d v="2020-10-14T00:00:00"/>
    <s v="PCR-LAP2007205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2"/>
    <d v="2020-10-14T00:00:00"/>
    <s v="PCR-LAP20072059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4"/>
    <d v="2020-10-14T00:00:00"/>
    <s v="PCR-LAP20072055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84"/>
    <d v="2020-10-07T00:00:00"/>
    <d v="2020-11-06T00:00:00"/>
    <m/>
    <n v="-7"/>
    <n v="290"/>
    <m/>
    <s v="Vacio"/>
    <m/>
    <m/>
    <s v="Vacio"/>
    <n v="290"/>
    <n v="0"/>
    <x v="0"/>
    <s v="MacBook Pro Ci7 9na Gen/16GB/512GB SSD/Pantalla 16&quot;/Touch Bar/MacOS Catalina"/>
    <s v="001-13611"/>
    <d v="2020-09-07T00:00:00"/>
    <s v="PCR-MAC20085012"/>
    <m/>
    <s v="PCR-MTR0423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185"/>
    <d v="2020-10-12T00:00:00"/>
    <d v="2020-11-11T00:00:00"/>
    <m/>
    <n v="-12"/>
    <n v="290"/>
    <m/>
    <s v="Vacio"/>
    <m/>
    <m/>
    <s v="Vacio"/>
    <n v="290"/>
    <n v="0"/>
    <x v="0"/>
    <s v="Apple Macbook Pro Ci7 9na Gen/16GB/512GB SSD/15.4/4GB Video + Adaptador multipuertos Ugreen"/>
    <s v="001-13407"/>
    <d v="2020-08-11T00:00:00"/>
    <s v="PCR-MAC20056010"/>
    <s v="PCR-MAC20056011"/>
    <s v="PCR-MTR0338"/>
    <m/>
    <x v="0"/>
    <m/>
    <m/>
    <n v="44134"/>
    <m/>
    <m/>
    <m/>
    <m/>
    <m/>
    <m/>
    <n v="1"/>
    <s v="SI"/>
    <m/>
    <m/>
    <s v="Office 365 Bussines"/>
    <s v="MacOS Catalina"/>
    <m/>
    <m/>
    <x v="1"/>
    <x v="0"/>
    <s v="Cliente"/>
    <s v="Igual"/>
    <s v="El equipo PCR-MAC20056011 presenta daño en MacOS"/>
    <m/>
    <x v="0"/>
    <s v="No se encuentra el producto"/>
    <s v="Todo ok"/>
  </r>
  <r>
    <x v="105"/>
    <s v="F001-00007082"/>
    <d v="2020-10-03T00:00:00"/>
    <d v="2020-11-02T00:00:00"/>
    <m/>
    <n v="-3"/>
    <n v="170"/>
    <m/>
    <s v="Vacio"/>
    <m/>
    <m/>
    <s v="Vacio"/>
    <n v="170"/>
    <n v="0"/>
    <x v="0"/>
    <s v="MACBOOK CORE I7/16 GB/256 SSD/15.4 / 2 GB VIDEO"/>
    <s v="001-11972"/>
    <d v="2020-02-03T00:00:00"/>
    <s v="PCR-MAC0038"/>
    <s v="PCR-MAC0019"/>
    <m/>
    <m/>
    <x v="0"/>
    <m/>
    <m/>
    <n v="44134"/>
    <m/>
    <m/>
    <m/>
    <m/>
    <m/>
    <m/>
    <n v="1"/>
    <s v="SI"/>
    <m/>
    <m/>
    <m/>
    <s v="MacOS Mojave"/>
    <m/>
    <m/>
    <x v="1"/>
    <x v="0"/>
    <s v="Cliente"/>
    <s v="Igual"/>
    <m/>
    <m/>
    <x v="0"/>
    <s v="No se encuentra el producto"/>
    <s v="Todo ok"/>
  </r>
  <r>
    <x v="105"/>
    <s v="F001-00007242"/>
    <d v="2020-10-20T00:00:00"/>
    <d v="2020-11-19T00:00:00"/>
    <m/>
    <n v="-20"/>
    <n v="110"/>
    <m/>
    <s v="Vacio"/>
    <m/>
    <m/>
    <s v="Vacio"/>
    <n v="110"/>
    <n v="0"/>
    <x v="0"/>
    <s v="Laptop HP 15DA0015LA Core i7 8va Gen./16GB RAM/1TB HDD/Pantalla 15.6”/4GB Video/ Windows 10Pro licenciado/ Office 365 Business"/>
    <s v="001-14460"/>
    <d v="2020-10-20T00:00:00"/>
    <s v="PCR-LAP1531"/>
    <m/>
    <m/>
    <m/>
    <x v="0"/>
    <m/>
    <m/>
    <n v="44134"/>
    <m/>
    <m/>
    <m/>
    <m/>
    <m/>
    <m/>
    <m/>
    <m/>
    <m/>
    <m/>
    <s v="Office 365 Bussines"/>
    <m/>
    <m/>
    <m/>
    <x v="1"/>
    <x v="0"/>
    <s v="Cliente"/>
    <s v="Igual"/>
    <m/>
    <m/>
    <x v="0"/>
    <s v="No se encuentra el producto"/>
    <s v="Todo ok"/>
  </r>
  <r>
    <x v="107"/>
    <s v="F001-00007063"/>
    <d v="2020-10-07T00:00:00"/>
    <d v="2020-11-06T00:00:00"/>
    <m/>
    <n v="-7"/>
    <n v="85"/>
    <m/>
    <s v="Vacio"/>
    <m/>
    <m/>
    <s v="Vacio"/>
    <n v="85"/>
    <n v="0"/>
    <x v="0"/>
    <s v="LAPTOP CORE I5/4GB/750GB LICENCIADA WIN 8.1 SL Y OFFICE 2010 STANDARD"/>
    <s v="001-3594"/>
    <d v="2015-10-06T00:00:00"/>
    <s v="PCR-LAP0511"/>
    <s v="PCR-LAP0256"/>
    <m/>
    <m/>
    <x v="0"/>
    <m/>
    <m/>
    <n v="44134"/>
    <m/>
    <m/>
    <m/>
    <m/>
    <s v="X MES"/>
    <m/>
    <n v="1"/>
    <s v="SI"/>
    <m/>
    <s v="Windows 8.1"/>
    <s v="Office 2010 estándar"/>
    <m/>
    <m/>
    <m/>
    <x v="3"/>
    <x v="0"/>
    <s v="Cliente"/>
    <s v="Igual"/>
    <m/>
    <m/>
    <x v="0"/>
    <s v="No se encuentra el producto"/>
    <s v="Todo ok"/>
  </r>
  <r>
    <x v="107"/>
    <s v="F001-00007063"/>
    <d v="2020-10-10T00:00:00"/>
    <d v="2020-10-31T00:00:00"/>
    <m/>
    <n v="-1"/>
    <n v="95"/>
    <m/>
    <s v="Vacio"/>
    <m/>
    <m/>
    <s v="Vacio"/>
    <n v="95"/>
    <n v="0"/>
    <x v="0"/>
    <s v="LAPTOP CORE I5/8GB/2TB HDD LICENCIADO, KASPERSKY"/>
    <s v="001-10189"/>
    <d v="2019-07-10T00:00:00"/>
    <s v="PCR-LAP1310"/>
    <s v="PCR-LAP1167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x v="0"/>
    <s v="No se encuentra el producto"/>
    <s v="Todo ok"/>
  </r>
  <r>
    <x v="107"/>
    <s v="F001-00007063"/>
    <d v="2020-10-14T00:00:00"/>
    <d v="2020-10-31T00:00:00"/>
    <m/>
    <n v="-1"/>
    <n v="85"/>
    <m/>
    <s v="Vacio"/>
    <m/>
    <m/>
    <s v="Vacio"/>
    <n v="85"/>
    <n v="0"/>
    <x v="0"/>
    <s v="Laptop HP 250 G6 Ci5 7ma Gen/8GB DDR4 / 1TB HDD/Pantalla 15.6''"/>
    <s v="001-13151"/>
    <d v="2020-07-13T00:00:00"/>
    <s v="PCR-LAP0623"/>
    <m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x v="0"/>
    <s v="No se encuentra el producto"/>
    <s v="Todo ok"/>
  </r>
  <r>
    <x v="107"/>
    <s v="F001-00007063"/>
    <d v="2020-10-03T00:00:00"/>
    <d v="2020-11-02T00:00:00"/>
    <m/>
    <n v="-3"/>
    <n v="85"/>
    <m/>
    <s v="Vacio"/>
    <m/>
    <m/>
    <s v="Vacio"/>
    <n v="85"/>
    <n v="0"/>
    <x v="0"/>
    <s v="LAPTOP CORE I5/8GB/2TB HDD "/>
    <s v="001-8656,001-8772"/>
    <d v="2019-01-03T00:00:00"/>
    <s v="PCR-LAP1253"/>
    <s v="PCR-LAP1160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x v="0"/>
    <s v="No se encuentra el producto"/>
    <s v="Todo ok"/>
  </r>
  <r>
    <x v="108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15.6&quot;"/>
    <s v="001-13682"/>
    <d v="2020-09-14T00:00:00"/>
    <s v="PCR-LAP19091057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x v="0"/>
    <s v="No se encuentra el producto"/>
    <s v="Todo ok"/>
  </r>
  <r>
    <x v="108"/>
    <s v="F001-00007140"/>
    <d v="2020-10-15T00:00:00"/>
    <d v="2020-11-14T00:00:00"/>
    <m/>
    <n v="-15"/>
    <n v="65"/>
    <m/>
    <s v="Vacio"/>
    <m/>
    <m/>
    <s v="Vacio"/>
    <n v="65"/>
    <n v="0"/>
    <x v="0"/>
    <s v="Laptop HP 250 G7 Core i5 8va Gen./16GB RAM/500GB SSD/2GB Video/15.6”"/>
    <s v="001-14323"/>
    <d v="2020-10-14T00:00:00"/>
    <s v="PCR-LAP1492"/>
    <m/>
    <m/>
    <m/>
    <x v="0"/>
    <m/>
    <m/>
    <n v="44134"/>
    <m/>
    <m/>
    <m/>
    <m/>
    <m/>
    <m/>
    <n v="1"/>
    <s v="SI"/>
    <m/>
    <s v="Windows 10 professional"/>
    <m/>
    <m/>
    <m/>
    <m/>
    <x v="0"/>
    <x v="0"/>
    <s v="Cliente"/>
    <s v="Igual"/>
    <m/>
    <m/>
    <x v="0"/>
    <s v="No se encuentra el producto"/>
    <s v="Todo ok"/>
  </r>
  <r>
    <x v="108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2GB Video/15.6&quot;"/>
    <s v="001-13682"/>
    <d v="2020-09-14T00:00:00"/>
    <s v="PCR-LAP1511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x v="0"/>
    <s v="No se encuentra el producto"/>
    <s v="Todo ok"/>
  </r>
  <r>
    <x v="109"/>
    <s v="F001-00007215"/>
    <d v="2020-10-17T00:00:00"/>
    <d v="2020-11-16T00:00:00"/>
    <m/>
    <n v="-17"/>
    <n v="115"/>
    <m/>
    <s v="Vacio"/>
    <m/>
    <m/>
    <s v="Vacio"/>
    <n v="115"/>
    <n v="0"/>
    <x v="0"/>
    <s v="Laptop HP Probook 450 G5 Ci7 8va/8GB/250GB SSD/15.6&quot;/2GB Video"/>
    <s v="001-13475"/>
    <d v="2020-08-17T00:00:00"/>
    <s v="PCR-LAP1384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9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09"/>
    <m/>
    <s v="PCR-MTR20101001,PCR-MTR20101002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9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12"/>
    <m/>
    <s v="PCR-MTR20101003,PCR-MTR2010100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9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23"/>
    <m/>
    <s v="PCR-MTR20101005,PCR-MTR20101006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5"/>
    <s v="F001-00007180"/>
    <d v="2020-10-09T00:00:00"/>
    <d v="2020-11-08T00:00:00"/>
    <s v="PO00015"/>
    <n v="-9"/>
    <n v="15"/>
    <m/>
    <s v="Vacio"/>
    <m/>
    <m/>
    <s v="Vacio"/>
    <n v="15"/>
    <n v="0"/>
    <x v="0"/>
    <s v="Monitor LG LED 22''"/>
    <s v="001-12949"/>
    <d v="2020-06-09T00:00:00"/>
    <m/>
    <m/>
    <s v="PCR-MTR0329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09"/>
    <s v="F001-00007215"/>
    <d v="2020-10-17T00:00:00"/>
    <d v="2020-11-16T00:00:00"/>
    <m/>
    <n v="-17"/>
    <n v="130"/>
    <m/>
    <s v="Vacio"/>
    <m/>
    <m/>
    <s v="Vacio"/>
    <n v="130"/>
    <n v="0"/>
    <x v="0"/>
    <s v="CPU Compatible Ci7 7ma Gen/16GB/480GB SSD"/>
    <s v="001-13475"/>
    <d v="2020-08-17T00:00:00"/>
    <s v="PCR-CPU0234"/>
    <m/>
    <s v="PCR-MTR039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56"/>
    <d v="2019-12-16T00:00:00"/>
    <s v="PCR-LAP1911505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46"/>
    <d v="2019-12-16T00:00:00"/>
    <s v="PCR-LAP19115061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1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2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5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6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8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10"/>
    <m/>
    <s v="Vacio"/>
    <m/>
    <m/>
    <s v="Vacio"/>
    <n v="110"/>
    <n v="0"/>
    <x v="0"/>
    <s v="CPU CORE I7/9GEN/16GB/1 TB HDD /VID 6GB /CON LICENCIAS"/>
    <s v="001-11908"/>
    <d v="2020-01-24T00:00:00"/>
    <s v="PCR-CPU20013006"/>
    <m/>
    <s v="PCR-MTR20014012"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97"/>
    <m/>
    <s v="Vacio"/>
    <m/>
    <m/>
    <s v="Vacio"/>
    <n v="97"/>
    <n v="0"/>
    <x v="0"/>
    <s v="LAPTOP CORE I7/12 GB/1 TB HDD/CON LICENCIA"/>
    <s v="001-"/>
    <d v="2020-03-16T00:00:00"/>
    <s v="PCR-LAP09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70"/>
    <m/>
    <s v="Vacio"/>
    <m/>
    <m/>
    <s v="Vacio"/>
    <n v="70"/>
    <n v="0"/>
    <x v="0"/>
    <s v="LAPTOP CORE I5/8GB/1TB HDD/  CON LICENCIA"/>
    <s v="001-10073"/>
    <d v="2019-07-02T00:00:00"/>
    <s v="PCR-LAP144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97"/>
    <m/>
    <s v="Vacio"/>
    <m/>
    <m/>
    <s v="Vacio"/>
    <n v="97"/>
    <n v="0"/>
    <x v="0"/>
    <s v="LAPTOP CORE I7/16 GB/SSD250GB/1 TB HDD/CON LICENCIA"/>
    <s v="001-12157"/>
    <s v="25.02.2020"/>
    <s v="PCR-LAP19101004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45"/>
    <m/>
    <s v="Vacio"/>
    <m/>
    <m/>
    <s v="Vacio"/>
    <n v="45"/>
    <n v="0"/>
    <x v="0"/>
    <s v="LAPTOP CORE I5/4GB/1TB SIN LICENCIAS"/>
    <s v="001-6731"/>
    <d v="2018-02-07T00:00:00"/>
    <s v="PCR-LAP03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CORE I5/4GB/1TB SIN LICENCIAS"/>
    <s v="001-6770"/>
    <d v="2018-02-19T00:00:00"/>
    <s v="PCR-LAP067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11742"/>
    <d v="2020-01-08T00:00:00"/>
    <s v="PCR-LAP068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7999"/>
    <d v="2018-10-01T00:00:00"/>
    <s v="PCR-LAP1008"/>
    <s v="PCR-LAP0344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Lenovo V310-15ISK Ci5/ 8GB/ 1TB HDD"/>
    <s v="001-13251"/>
    <d v="2020-07-23T00:00:00"/>
    <s v="PCR-LAP063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HP 250G6 Ci5 Gen.7/ 8GB/ 1TB HDD/ Pantalla 15.6&quot;"/>
    <s v="001-13251"/>
    <d v="2020-07-23T00:00:00"/>
    <s v="PCR-LAP10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HP 240G6 CI5/ GEN.8/ 8GB/ 1TB HDD/ 14´´"/>
    <s v="001-12024"/>
    <d v="2020-02-07T00:00:00"/>
    <s v="PCR-LAP124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2"/>
    <s v="F001-00007026"/>
    <d v="2020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4325"/>
    <d v="2020-10-03T00:00:00"/>
    <s v="PCR-LAP20041277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x v="0"/>
    <s v="No se encuentra el producto"/>
    <s v="Todo ok"/>
  </r>
  <r>
    <x v="112"/>
    <s v="F001-00007026"/>
    <d v="2003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3994"/>
    <d v="2020-10-03T00:00:00"/>
    <s v="PCR-LAP20041281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x v="0"/>
    <s v="No se encuentra el producto"/>
    <s v="Todo ok"/>
  </r>
  <r>
    <x v="113"/>
    <s v="F001-00007038"/>
    <d v="2020-10-01T00:00:00"/>
    <d v="2020-10-31T00:00:00"/>
    <m/>
    <n v="-1"/>
    <n v="89"/>
    <m/>
    <s v="Vacio"/>
    <m/>
    <m/>
    <s v="Vacio"/>
    <n v="89"/>
    <n v="0"/>
    <x v="0"/>
    <s v="Laptop HP 15-DA0015LA Ci7 8va Gen/12GB DDR4/250GB SSD/1TB HDD/4GB Video/15.6&quot;"/>
    <s v="001-10201"/>
    <d v="2019-07-11T00:00:00"/>
    <s v="MOR-LAP0001"/>
    <s v="PCR-LAP1097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13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3 Core i7 6ta Gen./16GB/250GB SDD/15.6&quot;/2GB Video"/>
    <s v="001-13836"/>
    <d v="2020-09-25T00:00:00"/>
    <s v="PCR-LAP05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66"/>
    <d v="2020-10-07T00:00:00"/>
    <d v="2020-11-06T00:00:00"/>
    <m/>
    <n v="-7"/>
    <n v="66"/>
    <m/>
    <s v="Vacio"/>
    <m/>
    <m/>
    <s v="Vacio"/>
    <n v="66"/>
    <n v="0"/>
    <x v="0"/>
    <s v="Laptop HP Probook 450 G3 Core i7 6ta Gen./8GB/256GB SSD/15.6”/2GB Video"/>
    <s v="001-13878"/>
    <d v="2020-10-06T00:00:00"/>
    <s v="PCR-LAP05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313"/>
    <d v="2020-10-30T00:00:00"/>
    <d v="2020-11-30T00:00:00"/>
    <m/>
    <n v="-31"/>
    <n v="79"/>
    <m/>
    <s v="Vacio"/>
    <m/>
    <m/>
    <s v="Vacio"/>
    <n v="79"/>
    <n v="0"/>
    <x v="0"/>
    <s v="Laptop HP 450 G3 Core i7 6ta Gen./8GB RAM/256GB SSD /Pantalla 15.6”"/>
    <s v="001-13863"/>
    <d v="2020-09-29T00:00:00"/>
    <s v="PCR-LAP054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75"/>
    <m/>
    <s v="Vacio"/>
    <m/>
    <m/>
    <s v="Vacio"/>
    <n v="75"/>
    <n v="75"/>
    <x v="1"/>
    <s v="LAPTOP CORE I7/8GB/1TB/2GB VIDEO"/>
    <s v="001-7434"/>
    <d v="2018-06-19T00:00:00"/>
    <s v="PCR-LAP054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254"/>
    <d v="2020-10-16T00:00:00"/>
    <d v="2020-11-15T00:00:00"/>
    <m/>
    <n v="-16"/>
    <n v="73"/>
    <m/>
    <s v="Vacio"/>
    <m/>
    <m/>
    <s v="Vacio"/>
    <n v="73"/>
    <n v="0"/>
    <x v="0"/>
    <s v="Laptop HP Probook 450 G3 Core i7 6ta Gen./16GB RAM/480GB SSD/15.6”/2GB Video"/>
    <s v="001-14439"/>
    <d v="2020-10-15T00:00:00"/>
    <s v="PCR-LAP075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/Pantalla 15.6&quot;"/>
    <s v="001-10200"/>
    <d v="2019-07-11T00:00:00"/>
    <s v="PCR-LAP0790"/>
    <s v="PCR-LAP083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1TB/2GB VIDEO"/>
    <s v="001-7159"/>
    <d v="2018-04-26T00:00:00"/>
    <s v="PCR-LAP079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313"/>
    <d v="2020-10-30T00:00:00"/>
    <d v="2020-11-30T00:00:00"/>
    <m/>
    <n v="-31"/>
    <n v="79"/>
    <m/>
    <s v="Vacio"/>
    <m/>
    <m/>
    <s v="Vacio"/>
    <n v="79"/>
    <n v="0"/>
    <x v="0"/>
    <s v="Laptop Lenovo V310 Core i7 6ta Gen./8GB RAM/256GB SSD /Pantalla 15.6”"/>
    <s v="001-13864"/>
    <d v="2020-09-29T00:00:00"/>
    <s v="PCR-LAP08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SDD/2GB VIDEO"/>
    <s v="001-8006"/>
    <d v="2018-10-02T00:00:00"/>
    <s v="PCR-LAP0835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66"/>
    <d v="2020-10-06T00:00:00"/>
    <d v="2020-11-05T00:00:00"/>
    <m/>
    <n v="-6"/>
    <n v="73"/>
    <m/>
    <s v="Vacio"/>
    <m/>
    <m/>
    <s v="Vacio"/>
    <n v="73"/>
    <n v="0"/>
    <x v="0"/>
    <s v="Laptop Lenovo Ideapad 520 Core i7 7ma Gen./16GB RAM/250GB SSD/15.6”/2GB Video"/>
    <s v="001-13993"/>
    <d v="2020-10-05T00:00:00"/>
    <s v="PCR-LAP08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8GB/1TB/2GB VIDEO"/>
    <s v="001-6139"/>
    <d v="2017-10-06T00:00:00"/>
    <s v="PCR-LAP0839"/>
    <s v="PCR-LAP 0576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4GB /120 GB SSD HDD/VIDEO SIN LICENCIAS"/>
    <s v="001-8543"/>
    <d v="2018-12-12T00:00:00"/>
    <s v="PCR-LAP08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40GB SDD/2GB VIDEO"/>
    <s v="001-7743"/>
    <d v="2018-08-20T00:00:00"/>
    <s v="PCR-LAP091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480GB/2GB Video/Pantalla 15.6&quot;"/>
    <s v="001-13468"/>
    <d v="2020-08-22T00:00:00"/>
    <s v="PCR-LAP0980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GB SSD HDD/SIN LICENCIAS "/>
    <s v="001-9968"/>
    <d v="2019-06-10T00:00:00"/>
    <s v="PCR-LAP103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GB SSD/2GB/SIN LICENCIAS"/>
    <s v="001-8249"/>
    <d v="2018-11-07T00:00:00"/>
    <s v="PCR-LAP1094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20GB/1TB/2GB VIDEO"/>
    <s v="001-7376,001-8400"/>
    <d v="2018-06-05T00:00:00"/>
    <s v="PCR-LAP1197"/>
    <s v="PCR-LAP 0830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2GB/4GB VIDEO/256SDD SIN LICENCIAS "/>
    <s v="001-8657"/>
    <d v="2019-01-03T00:00:00"/>
    <s v="PCR-LAP1263"/>
    <s v="PCR-LAP 0792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105"/>
    <d v="2020-10-08T00:00:00"/>
    <d v="2020-11-07T00:00:00"/>
    <m/>
    <n v="-8"/>
    <n v="68"/>
    <m/>
    <s v="Vacio"/>
    <m/>
    <m/>
    <s v="Vacio"/>
    <n v="68"/>
    <n v="0"/>
    <x v="0"/>
    <s v="Laptop HP Probook 450 G5 Core i7 8va Gen./16GB RAM/500GB SSD/15.6”/2GB Video"/>
    <s v="001-14343,14362"/>
    <d v="2020-10-12T00:00:00"/>
    <s v="PCR-LAP0953"/>
    <s v="PCR-LAP1340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66"/>
    <d v="2020-10-06T00:00:00"/>
    <d v="2020-11-05T00:00:00"/>
    <m/>
    <n v="-6"/>
    <n v="69"/>
    <m/>
    <s v="Vacio"/>
    <m/>
    <m/>
    <s v="Vacio"/>
    <n v="69"/>
    <n v="0"/>
    <x v="0"/>
    <s v="Laptop HP Probook 450 G5 Core i7 8va Gen./16GB RAM/500GB SSD/Pantalla 15.6”/2GB Video"/>
    <s v="001-13999"/>
    <d v="2020-10-05T00:00:00"/>
    <s v="PCR-LAP13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GB VIDEO/250GB SSD SIN LICENCIAS"/>
    <s v="001-9143"/>
    <d v="2019-03-04T00:00:00"/>
    <s v="PCR-LAP134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50 GB SSD HDD/SIN LICENCIAS "/>
    <s v="001-9550"/>
    <d v="2019-04-30T00:00:00"/>
    <s v="PCR-LAP1353"/>
    <s v="PCR-LAP0955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105"/>
    <d v="2020-10-08T00:00:00"/>
    <d v="2020-11-07T00:00:00"/>
    <m/>
    <n v="-8"/>
    <n v="76"/>
    <m/>
    <s v="Vacio"/>
    <m/>
    <m/>
    <s v="Vacio"/>
    <n v="76"/>
    <n v="0"/>
    <x v="0"/>
    <s v="Laptop HP Probook 450 G5 Core i7 8va Gen./16GB/480GB SSD/15.6”/2GB Video"/>
    <s v="001-14344"/>
    <d v="2020-10-07T00:00:00"/>
    <s v="PCR-LAP13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5 Ci7 8va Gen/16GB/500GB SSD/2GB Video/15.6&quot;"/>
    <s v="001-13937"/>
    <d v="2020-09-24T00:00:00"/>
    <s v="PCR-LAP136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"/>
    <s v="001-13375"/>
    <d v="2020-08-07T00:00:00"/>
    <s v="PCR-LAP1380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6"/>
    <m/>
    <s v="Vacio"/>
    <m/>
    <m/>
    <s v="Vacio"/>
    <n v="86"/>
    <n v="86"/>
    <x v="1"/>
    <s v="Laptop HP 15-BS021LA Ci7 7ma/8GB DDR4/256GB SSD/2GB Video/15.6&quot;"/>
    <s v="001-13559"/>
    <d v="2020-08-28T00:00:00"/>
    <s v="PCR-LAP078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1T00:00:00"/>
    <m/>
    <n v="-1"/>
    <n v="89"/>
    <m/>
    <s v="Vacio"/>
    <m/>
    <m/>
    <s v="Vacio"/>
    <n v="89"/>
    <n v="0"/>
    <x v="0"/>
    <s v="Laptop HP Probook 450 G5 Ci7 8va Gen/8GB DDR4/500GB SSD/2GB Video/15.6&quot;"/>
    <s v="001-13559"/>
    <d v="2020-08-28T00:00:00"/>
    <s v="PCR-LAP1350"/>
    <s v="PCR-LAP191010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303"/>
    <d v="2020-10-29T00:00:00"/>
    <d v="2020-11-28T00:00:00"/>
    <m/>
    <n v="-29"/>
    <n v="98"/>
    <m/>
    <s v="Vacio"/>
    <m/>
    <m/>
    <s v="Vacio"/>
    <n v="98"/>
    <n v="0"/>
    <x v="0"/>
    <s v="Laptop Lenovo Thinkpad L15 Ci7 10ma Gen/8GB RAM/500GB SSD/2GB Video/15.6''"/>
    <s v="001-14523"/>
    <d v="2020-10-28T00:00:00"/>
    <s v="PCR-LAP20091020"/>
    <m/>
    <m/>
    <m/>
    <x v="0"/>
    <m/>
    <m/>
    <n v="44134"/>
    <m/>
    <m/>
    <m/>
    <m/>
    <m/>
    <m/>
    <n v="1"/>
    <s v="SI"/>
    <m/>
    <s v="Windows 10 Pro"/>
    <m/>
    <m/>
    <m/>
    <m/>
    <x v="4"/>
    <x v="0"/>
    <m/>
    <s v="Vacio"/>
    <m/>
    <m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LAPTOP MACBOOK PRO RETINA CORE I5/8GB/128GB SDD+ADAPTADOR UGREEN TIPO C -USB/RED/HDMI/VGA "/>
    <s v="001-9187"/>
    <d v="2019-03-07T00:00:00"/>
    <s v="PCR-MAC0001"/>
    <m/>
    <m/>
    <m/>
    <x v="0"/>
    <m/>
    <m/>
    <n v="44134"/>
    <m/>
    <m/>
    <s v="PCR-CON1834"/>
    <s v="05/12"/>
    <s v="1 AÑO"/>
    <d v="2020-03-07T00:00:00"/>
    <n v="1"/>
    <s v="SI"/>
    <m/>
    <s v="Sin licencias"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128GB SSD/Display 13.3/Mac OS"/>
    <s v="001-13178"/>
    <d v="2020-08-03T00:00:00"/>
    <s v="PCR-MAC0002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332"/>
    <d v="2020-10-31T00:00:00"/>
    <d v="2020-11-30T00:00:00"/>
    <m/>
    <n v="-31"/>
    <n v="180"/>
    <m/>
    <s v="Vacio"/>
    <m/>
    <m/>
    <s v="Vacio"/>
    <n v="180"/>
    <n v="0"/>
    <x v="0"/>
    <s v="Macbook Pro Core i5 7ma Gen/8GB RAM/128GB SSD/Pantalla 13.3&quot;+Adaptador Netcom USB3.1-C"/>
    <s v="001-14559"/>
    <d v="2020-10-30T00:00:00"/>
    <s v="PCR-MAC0003"/>
    <m/>
    <m/>
    <m/>
    <x v="0"/>
    <m/>
    <m/>
    <n v="44134"/>
    <m/>
    <m/>
    <m/>
    <m/>
    <m/>
    <m/>
    <n v="1"/>
    <s v="SI"/>
    <m/>
    <m/>
    <m/>
    <s v="MacOS Catalina"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113"/>
    <s v="F001-00007066"/>
    <d v="2020-10-06T00:00:00"/>
    <d v="2020-11-05T00:00:00"/>
    <m/>
    <n v="-6"/>
    <n v="175"/>
    <m/>
    <s v="Vacio"/>
    <m/>
    <m/>
    <s v="Vacio"/>
    <n v="175"/>
    <n v="0"/>
    <x v="0"/>
    <s v="Apple Macbook Pro Retina Core i5 8va Gen./8GB RAM/256GB SSD/Pantalla 13.3” - "/>
    <s v="001-14327"/>
    <d v="2020-10-05T00:00:00"/>
    <s v="PCR-MAC19105002"/>
    <s v="PCR-MAC0004"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193"/>
    <d v="2020-02-28T00:00:00"/>
    <s v="PCR-MAC0006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004"/>
    <d v="2020-02-06T00:00:00"/>
    <s v="PCR-MAC0014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7/16GB/256GB SDD+ADAPTADOR UGREEN TIPO C -USB/RED/HDMI/VGA "/>
    <s v="001-010438"/>
    <d v="2019-08-13T00:00:00"/>
    <s v="PCR-MAC0015"/>
    <m/>
    <m/>
    <m/>
    <x v="0"/>
    <m/>
    <m/>
    <n v="44134"/>
    <m/>
    <m/>
    <m/>
    <m/>
    <s v="X MES"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62"/>
    <d v="2019-03-05T00:00:00"/>
    <s v="PCR-MAC0030"/>
    <m/>
    <m/>
    <m/>
    <x v="0"/>
    <m/>
    <m/>
    <n v="44134"/>
    <m/>
    <m/>
    <s v="PCR-CON1834"/>
    <s v="05/12"/>
    <s v="1 AÑO"/>
    <d v="2020-03-05T00:00:00"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0037"/>
    <m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x v="0"/>
    <s v="No se encuentra el producto"/>
    <s v="Todo ok"/>
  </r>
  <r>
    <x v="113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20056011"/>
    <s v="PCR-MAC0039"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87"/>
    <d v="2019-03-07T00:00:00"/>
    <s v="PCR-MAC0043"/>
    <m/>
    <m/>
    <m/>
    <x v="0"/>
    <m/>
    <m/>
    <n v="44134"/>
    <m/>
    <m/>
    <s v="PCR-CON1834"/>
    <s v="05/12"/>
    <s v="1 AÑO"/>
    <d v="2020-03-07T00:00:00"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256GB SSD/Touch Bar/Display 13.3/Mac OS"/>
    <s v="001-13178"/>
    <d v="2020-08-03T00:00:00"/>
    <s v="PCR-MAC005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313"/>
    <d v="2020-10-30T00:00:00"/>
    <d v="2020-11-30T00:00:00"/>
    <m/>
    <n v="-31"/>
    <n v="209"/>
    <m/>
    <s v="Vacio"/>
    <m/>
    <m/>
    <s v="Vacio"/>
    <n v="209"/>
    <n v="0"/>
    <x v="0"/>
    <s v="Apple Macbook  Air Core i5 10ma Gen./8GB/512GB SSD/13.3”"/>
    <s v="001-13844"/>
    <d v="2020-09-28T00:00:00"/>
    <s v="PCR-MAC20095004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254"/>
    <d v="2020-09-29T00:00:00"/>
    <d v="2020-10-14T00:00:00"/>
    <m/>
    <n v="16"/>
    <n v="223"/>
    <m/>
    <s v="Vacio"/>
    <m/>
    <m/>
    <s v="Vacio"/>
    <n v="223"/>
    <n v="223"/>
    <x v="9"/>
    <s v="Apple Macbook  Air Core i5 10ma Gen./8GB/512GB SSD/13.3”"/>
    <s v="001-13926"/>
    <d v="2020-09-28T00:00:00"/>
    <s v="PCR-MAC20095005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Pendiente Recoger"/>
  </r>
  <r>
    <x v="113"/>
    <s v="F001-00007105"/>
    <d v="2020-10-13T00:00:00"/>
    <d v="2020-11-12T00:00:00"/>
    <m/>
    <n v="-13"/>
    <n v="215"/>
    <m/>
    <s v="Vacio"/>
    <m/>
    <m/>
    <s v="Vacio"/>
    <n v="215"/>
    <n v="0"/>
    <x v="0"/>
    <s v="Macbook Pro Retina Core i5 10ma Gen./16GB RAM/512GB SSD/13.3”+adaptador"/>
    <s v="001-13897"/>
    <d v="2020-10-09T00:00:00"/>
    <s v="PCR-MAC20095007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254"/>
    <d v="2020-10-13T00:00:00"/>
    <d v="2020-11-12T00:00:00"/>
    <m/>
    <n v="-13"/>
    <n v="218"/>
    <m/>
    <s v="Vacio"/>
    <m/>
    <m/>
    <s v="Vacio"/>
    <n v="218"/>
    <n v="0"/>
    <x v="0"/>
    <s v="Macbook Pro Core i5 10ma Gen./16GB RAM/1TB HDD/Pantalla 13.3”/Touchbar"/>
    <s v="001-14306"/>
    <d v="2020-10-12T00:00:00"/>
    <s v="PCR-MAC2010500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60"/>
    <m/>
    <s v="Vacio"/>
    <m/>
    <m/>
    <s v="Vacio"/>
    <n v="160"/>
    <n v="0"/>
    <x v="0"/>
    <s v="MacBook Ci5/8GB/128GB SSD/Pantalla 13.3/MacOS Catalina + ADAPTADOR"/>
    <s v="001-13396"/>
    <d v="2020-08-14T00:00:00"/>
    <s v="PCR-MAC20085009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5"/>
    <m/>
    <s v="Vacio"/>
    <m/>
    <m/>
    <s v="Vacio"/>
    <n v="65"/>
    <n v="0"/>
    <x v="0"/>
    <s v="LAPTOP HP 250 G7 / CORE I5 / 8 GEN / 8GB 1 TB HDD CON LICENCIAS"/>
    <s v="001-11900"/>
    <d v="2020-01-23T00:00:00"/>
    <s v="MOR-LAP1910101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5"/>
    <m/>
    <s v="Vacio"/>
    <m/>
    <m/>
    <s v="Vacio"/>
    <n v="75"/>
    <n v="0"/>
    <x v="0"/>
    <s v="CPU CORE I7/16GB/1TB/2GB VIDEO+MONITOR"/>
    <s v="001-7414, 001-8053"/>
    <m/>
    <s v="PCR-CPU0271"/>
    <m/>
    <m/>
    <m/>
    <x v="0"/>
    <m/>
    <m/>
    <n v="44134"/>
    <m/>
    <m/>
    <s v="PCR-CON1828"/>
    <s v="05/24"/>
    <s v="2 AÑOS"/>
    <d v="2021-02-08T00:00:00"/>
    <n v="1"/>
    <s v="SI"/>
    <s v="7ma"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 + MONITORES AOC 22´´ + ADAPTADOR DE WIFI"/>
    <s v="001-8891"/>
    <d v="2019-01-31T00:00:00"/>
    <s v="PCR-CPU0285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 "/>
    <m/>
    <m/>
    <m/>
    <x v="1"/>
    <x v="0"/>
    <s v="Cliente"/>
    <s v="Igual"/>
    <s v="11-06 Se recogió solo monitor"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7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s v="11-06 Se recogió solo monitor"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9"/>
    <m/>
    <s v=" PCR-MTR0376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1"/>
    <m/>
    <s v=" PCR-MTR0379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3"/>
    <m/>
    <s v=" PCR-MTR0400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4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335"/>
    <d v="2019-03-27T00:00:00"/>
    <s v="PCR-CPU0299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476,001-9524"/>
    <d v="2019-04-12T00:00:00"/>
    <s v="PCR-CPU0304"/>
    <s v="PCR-CPU0318"/>
    <s v="PCR-MTR0387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107.7"/>
    <m/>
    <s v="Vacio"/>
    <m/>
    <m/>
    <s v="Vacio"/>
    <n v="107.7"/>
    <n v="0"/>
    <x v="0"/>
    <s v="CPU Compatible Ci7 7ma Gen/16GB/500GB SSD/MONITOR LED 27&quot;"/>
    <s v="001-11784"/>
    <d v="2020-01-09T00:00:00"/>
    <s v="PCR-CPU0235"/>
    <s v="PCR-CPU20015002"/>
    <s v="PCR-MTR20014009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m/>
    <d v="2020-05-19T00:00:00"/>
    <s v="PCR-LAP20031099"/>
    <s v="PCR-LAP05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0588 se cambia por aumento de memoria"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3"/>
    <d v="2020-05-19T00:00:00"/>
    <s v="PCR-LAP06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4"/>
    <d v="2020-05-19T00:00:00"/>
    <s v="PCR-LAP06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12"/>
    <d v="2020-07-13T00:00:00"/>
    <s v="PCR-LAP09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52"/>
    <d v="2020-07-13T00:00:00"/>
    <s v="PCR-LAP062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93"/>
    <m/>
    <s v="Vacio"/>
    <m/>
    <m/>
    <s v="Vacio"/>
    <n v="93"/>
    <n v="0"/>
    <x v="0"/>
    <s v="Laptop HP 15-DA0015LA Ci7 8va Gen/16GB/1TB HDD/4GB Video/Pantalla 15.6&quot;"/>
    <s v="001-13152"/>
    <d v="2020-07-13T00:00:00"/>
    <s v="PCR-LAP10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Lenovo Ideapad 320 Ci5 8va Gen/8GB DDR4/2TB HDD/Pantalla 15.6&quot;"/>
    <m/>
    <d v="2020-05-19T00:00:00"/>
    <s v="PCR-LAP113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450 G5 Ci5 8va Gen/8GB DDR4/1TB HDD/15.6&quot;"/>
    <s v="001-13402"/>
    <d v="2020-08-11T00:00:00"/>
    <s v="PCR-LAP14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s v="001-12695"/>
    <d v="2020-05-19T00:00:00"/>
    <s v="PCR-LAP20031115"/>
    <s v="PCR-LAP19091042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19091042 presenta pequeña rajadura en la zona media de la base, equipo se cambia por aumento de memoria"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Lenovo V330-15IKB Ci5 Gen.8/ 8GB DDR4/ 1TB HDD/ Pantalla 15.6&quot;"/>
    <s v="001-12696"/>
    <d v="2020-05-19T00:00:00"/>
    <s v="PCR-LAP19091047"/>
    <s v="PCR-LAP122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 / 8GB DDR4 / 1TB HDD / Pantalla 15.6&quot;"/>
    <s v="001-12691"/>
    <d v="2020-05-19T00:00:00"/>
    <s v="PCR-LAP1911101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243"/>
    <d v="2020-10-20T00:00:00"/>
    <d v="2020-11-19T00:00:00"/>
    <m/>
    <n v="-20"/>
    <n v="93"/>
    <m/>
    <s v="Vacio"/>
    <m/>
    <m/>
    <s v="Vacio"/>
    <n v="93"/>
    <n v="0"/>
    <x v="0"/>
    <s v="Laptop HP 15-DA0015LA Core I7 8va./16GB RAM/1TB HDD/Pantalla 15.6”/Sin licencias "/>
    <s v="001-14461"/>
    <d v="2020-10-20T00:00:00"/>
    <s v="PCR-LAP19101007"/>
    <m/>
    <m/>
    <m/>
    <x v="0"/>
    <m/>
    <m/>
    <n v="44134"/>
    <m/>
    <m/>
    <m/>
    <m/>
    <m/>
    <m/>
    <n v="1"/>
    <s v="NO"/>
    <m/>
    <s v="Sin licencias"/>
    <m/>
    <m/>
    <m/>
    <m/>
    <x v="1"/>
    <x v="0"/>
    <s v="Cliente"/>
    <s v="Igual"/>
    <m/>
    <m/>
    <x v="0"/>
    <s v="No se encuentra el producto"/>
    <s v="Todo ok"/>
  </r>
  <r>
    <x v="115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85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x v="0"/>
    <s v="No se encuentra el producto"/>
    <s v="Todo ok"/>
  </r>
  <r>
    <x v="115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53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0"/>
    <m/>
    <s v="1911TK020208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5"/>
    <m/>
    <s v="1911TK020214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407"/>
    <m/>
    <s v="1911TK020194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5"/>
    <m/>
    <s v="1911TK020208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712TK010084"/>
    <m/>
    <s v="1911TK020219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0"/>
    <m/>
    <s v="1911TK020215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3"/>
    <m/>
    <s v="1911TK020219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5"/>
    <m/>
    <s v="1911TK020208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20"/>
    <m/>
    <s v="1911TK020219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82"/>
    <m/>
    <s v="1911TK02020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66"/>
    <m/>
    <s v="1911TK02022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440"/>
    <m/>
    <s v="1911TK020227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05"/>
    <m/>
    <s v="1911TK020207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72"/>
    <m/>
    <s v="1911TK020215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14"/>
    <m/>
    <s v="1911TK020194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12TK010456"/>
    <s v="1804TK010264"/>
    <s v="1911TK0202196"/>
    <s v="1804TK010264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05"/>
    <m/>
    <s v="1911TK020215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85"/>
    <m/>
    <s v="1911TK020207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Core i7 SFF/8GB RAM/1TB HDD/Windows 10 Pro"/>
    <s v="001-12366"/>
    <d v="2020-06-25T00:00:00"/>
    <s v="1804TK010311"/>
    <s v="1804TK010193"/>
    <s v="1911TK020194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80"/>
    <m/>
    <s v="PCR-MTR0184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57"/>
    <m/>
    <s v="PCR-MTR016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Compatible Ci5 8va Gen/8GB DDR4/480GB SSD"/>
    <s v="001-13309"/>
    <d v="2020-08-05T00:00:00"/>
    <s v="PCR-CPU0303"/>
    <m/>
    <s v="PCR-MTR020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6"/>
    <m/>
    <s v="1312TK02210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7TK0101590"/>
    <s v="1907TK0101592"/>
    <s v="1312TK02191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9"/>
    <m/>
    <s v="1905TK01015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7T00:00:00"/>
    <d v="2020-11-06T00:00:00"/>
    <m/>
    <n v="-7"/>
    <n v="85"/>
    <m/>
    <s v="Vacio"/>
    <m/>
    <m/>
    <s v="Vacio"/>
    <n v="85"/>
    <n v="0"/>
    <x v="0"/>
    <s v="Laptop HP 14-AB109LA Ci7 6ta Gen/8GB/480GB SSD/2GB Video/15.6&quot;"/>
    <s v="001-13309"/>
    <d v="2020-08-05T00:00:00"/>
    <s v="PCR-LAP034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41"/>
    <m/>
    <s v="PCR-MTR037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39"/>
    <m/>
    <s v="PCR-MTR036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0"/>
    <m/>
    <s v="PCR-MTR026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7"/>
    <m/>
    <s v="PCR-MTR036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7"/>
    <s v="F001-00007316"/>
    <d v="2020-10-29T00:00:00"/>
    <d v="2020-11-28T00:00:00"/>
    <m/>
    <n v="-29"/>
    <n v="57"/>
    <m/>
    <s v="Vacio"/>
    <m/>
    <m/>
    <s v="Vacio"/>
    <n v="57"/>
    <n v="0"/>
    <x v="0"/>
    <s v="Laptop Dell Latitude 5400 Ci5 8va Gen/8GB/1TB HDD/Pantalla 14”/Windows 10 Pro"/>
    <s v="001-14524"/>
    <d v="2020-10-29T00:00:00"/>
    <s v="PCR-LAP20072086"/>
    <m/>
    <m/>
    <m/>
    <x v="0"/>
    <m/>
    <m/>
    <n v="44134"/>
    <m/>
    <m/>
    <m/>
    <m/>
    <m/>
    <m/>
    <m/>
    <m/>
    <m/>
    <s v="Windows 10 Pro"/>
    <m/>
    <m/>
    <m/>
    <m/>
    <x v="2"/>
    <x v="0"/>
    <m/>
    <s v="Vacio"/>
    <m/>
    <m/>
    <x v="0"/>
    <s v="No se encuentra el producto"/>
    <s v="Todo ok"/>
  </r>
  <r>
    <x v="117"/>
    <s v="F001-00007197"/>
    <d v="2020-10-20T00:00:00"/>
    <d v="2020-11-19T00:00:00"/>
    <m/>
    <n v="-20"/>
    <n v="57"/>
    <m/>
    <s v="Vacio"/>
    <m/>
    <m/>
    <s v="Vacio"/>
    <n v="57"/>
    <n v="0"/>
    <x v="0"/>
    <s v="Laptop Dell Latittude 3400 Ci5 8va Gen/8GB/1TB HDD/14&quot;"/>
    <s v="001-13822"/>
    <d v="2020-09-19T00:00:00"/>
    <s v="PCR-LAP20041250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7"/>
    <s v="PCR-LAP084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58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9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78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1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84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503"/>
    <s v="PCR-LAP087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6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0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71"/>
    <s v="PCR-LAP1004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1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6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7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5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Lenovo Ideapad 320-15IKB Ci5 8va Gen/8GB DDR4/2TB HDD/15.6”"/>
    <s v="12293-12294,14487"/>
    <d v="2020-10-26T00:00:00"/>
    <s v="PCR-LAP1163"/>
    <s v="PCR-LAP132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4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3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911100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07"/>
    <s v="PCR-LAP20021017"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6"/>
    <d v="2020-05-20T00:00:00"/>
    <s v="PCR-LAP02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223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33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42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610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595"/>
    <d v="2020-05-20T00:00:00"/>
    <s v="PCR-LAP1396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4144"/>
    <n v="-16"/>
    <n v="50"/>
    <m/>
    <s v="Vacio"/>
    <m/>
    <m/>
    <s v="Vacio"/>
    <n v="50"/>
    <n v="0"/>
    <x v="0"/>
    <s v="LAPTOP CORE I5/8GB/500GB HDD/SIN LICENCIAS"/>
    <s v="001-12595"/>
    <d v="2020-05-20T00:00:00"/>
    <s v="PCR-LAP035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5"/>
    <d v="2020-05-20T00:00:00"/>
    <s v="PCR-LAP037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50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7/8GB/500GB HDD/2GB VIDEO/SIN LICENCIAS"/>
    <s v="001-12594"/>
    <d v="2020-05-20T00:00:00"/>
    <s v="PCR-LAP0821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6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77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28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31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1100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0104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060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698"/>
    <d v="2020-05-20T00:00:00"/>
    <s v="PCR-LAP139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40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39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59497"/>
    <n v="-16"/>
    <n v="50"/>
    <m/>
    <s v="Vacio"/>
    <m/>
    <m/>
    <s v="Vacio"/>
    <n v="50"/>
    <n v="0"/>
    <x v="0"/>
    <s v="LAPTOP CORE I5/8GB/1 TB HDD/SIN LICENCIAS"/>
    <s v="001-12156"/>
    <d v="2020-02-25T00:00:00"/>
    <s v="PCR-LAP14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5T00:00:00"/>
    <d v="2020-10-24T00:00:00"/>
    <s v="OS 100010359497"/>
    <n v="6"/>
    <n v="50"/>
    <m/>
    <s v="Vacio"/>
    <m/>
    <m/>
    <s v="Vacio"/>
    <n v="50"/>
    <n v="50"/>
    <x v="1"/>
    <s v="LAPTOP CORE I5/8GB/1 TB HDD/SIN LICENCIAS"/>
    <s v="001-12156"/>
    <d v="2020-02-25T00:00:00"/>
    <s v="PCR-LAP1910105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59505"/>
    <n v="-16"/>
    <n v="50"/>
    <m/>
    <s v="Vacio"/>
    <m/>
    <m/>
    <s v="Vacio"/>
    <n v="50"/>
    <n v="0"/>
    <x v="0"/>
    <s v="LAPTOP CORE I5/8GB/1 TB HDD/SIN LICENCIAS"/>
    <s v="001-12155"/>
    <d v="2020-02-25T00:00:00"/>
    <s v="PCR-LAP19101064"/>
    <s v="PCR-LAP19101057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,14318"/>
    <d v="2020-10-13T00:00:00"/>
    <s v="PCR-LAP20034004"/>
    <s v="PCR-LAP2004133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60"/>
    <m/>
    <s v="Vacio"/>
    <m/>
    <m/>
    <s v="Vacio"/>
    <n v="60"/>
    <n v="0"/>
    <x v="0"/>
    <s v="LAPTOP DELL G3 15 CI5/GEN 9/16GB RAM/512GB SSD/15.6''."/>
    <s v="001-12270,12271"/>
    <d v="2020-03-10T00:00:00"/>
    <s v="PCR-LAP19101011"/>
    <s v="PCR-LAP1243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6T00:00:00"/>
    <d v="2020-11-05T00:00:00"/>
    <m/>
    <n v="-6"/>
    <n v="60"/>
    <m/>
    <s v="Vacio"/>
    <m/>
    <m/>
    <s v="Vacio"/>
    <n v="60"/>
    <n v="0"/>
    <x v="0"/>
    <s v="Laptop HP 250 G6 Ci5 7ma Gen / 8GB / 1TB HDD/ Pantalla 15.6&quot;"/>
    <s v="001-012913"/>
    <d v="2020-06-01T00:00:00"/>
    <s v="PCR-LAP062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352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48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0"/>
    <s v="PCR-LAP0696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12"/>
    <s v="PCR-LAP069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13"/>
    <s v="PCR-LAP069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33"/>
    <s v="PCR-LAP0700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6"/>
    <s v="PCR-LAP0701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0627"/>
    <s v="PCR-LAP0702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1084"/>
    <s v="PCR-LAP0703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4368"/>
    <d v="2020-10-14T00:00:00"/>
    <s v="PCR-LAP1057"/>
    <s v="PCR-LAP100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15-BS030LA Ci5 7ma Gen/8GB/1TB HDD/15.6''/2GB Video/Windows 10 Pro"/>
    <s v="001-6402,13857"/>
    <d v="2020-09-30T00:00:00"/>
    <s v="PCR-LAP0781"/>
    <s v="PCR-LAP0824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6T00:00:00"/>
    <d v="2020-11-05T00:00:00"/>
    <m/>
    <n v="-6"/>
    <n v="60"/>
    <m/>
    <s v="Vacio"/>
    <m/>
    <m/>
    <s v="Vacio"/>
    <n v="60"/>
    <n v="0"/>
    <x v="0"/>
    <s v="Dell Inspiron 3467 Ci5 7ma gen / 8GB/ 1TB HDD/ Pantalla 14&quot;"/>
    <s v="001-012913"/>
    <d v="2020-06-01T00:00:00"/>
    <s v="PCR-LAP08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6T00:00:00"/>
    <d v="2020-11-05T00:00:00"/>
    <m/>
    <n v="-6"/>
    <n v="60"/>
    <m/>
    <s v="Vacio"/>
    <m/>
    <m/>
    <s v="Vacio"/>
    <n v="60"/>
    <n v="0"/>
    <x v="0"/>
    <s v="Laptop Dell 3467 Ci5 7ma gen / 8GB DDR4 / 1TB HDD / Pantalla 14&quot;"/>
    <s v="001-012913"/>
    <d v="2020-06-01T00:00:00"/>
    <s v="PCR-LAP1007"/>
    <s v="PCR-LAP092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2T00:00:00"/>
    <d v="2020-11-01T00:00:00"/>
    <m/>
    <n v="-2"/>
    <n v="60"/>
    <m/>
    <s v="Vacio"/>
    <m/>
    <m/>
    <s v="Vacio"/>
    <n v="60"/>
    <n v="0"/>
    <x v="0"/>
    <s v="LAPTOP HP 450 G5 CI7/ GEN 8/ 1TB HDD/ 2GB/ 15.6''"/>
    <s v="001-13541"/>
    <d v="2020-07-02T00:00:00"/>
    <s v="PCR-LAP141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2T00:00:00"/>
    <d v="2020-11-01T00:00:00"/>
    <m/>
    <n v="-2"/>
    <n v="60"/>
    <m/>
    <s v="Vacio"/>
    <m/>
    <m/>
    <s v="Vacio"/>
    <n v="60"/>
    <n v="0"/>
    <x v="0"/>
    <s v="LAPTOP HP CI5 PROBOOK 450G5  / 4GB/ 1TB "/>
    <s v="001-13541"/>
    <d v="2020-07-02T00:00:00"/>
    <s v="PCR-LAP140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2T00:00:00"/>
    <d v="2020-11-01T00:00:00"/>
    <m/>
    <n v="-2"/>
    <n v="60"/>
    <m/>
    <s v="Vacio"/>
    <m/>
    <m/>
    <s v="Vacio"/>
    <n v="60"/>
    <n v="0"/>
    <x v="0"/>
    <s v="LAPTOP HP 250 G7 / CORE I5 / 8 GEN / 4GB 1 TB HDD"/>
    <s v="001-13541"/>
    <d v="2020-07-02T00:00:00"/>
    <s v="PCR-LAP191110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09104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4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&quot;"/>
    <s v="001-11696"/>
    <d v="2019-12-19T00:00:00"/>
    <s v="PCR-LAP1910105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8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60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5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6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7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10108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1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6"/>
    <m/>
    <s v="PCR-MTR0148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x v="0"/>
    <s v="No se encuentra el producto"/>
    <s v="Todo ok"/>
  </r>
  <r>
    <x v="121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5"/>
    <m/>
    <s v="PCR-MTR0216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x v="0"/>
    <s v="No se encuentra el producto"/>
    <s v="Todo ok"/>
  </r>
  <r>
    <x v="121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3"/>
    <m/>
    <s v="PCR-MTR0144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7 7ma Gen/8GB/1TB HDD"/>
    <s v="001-13476, 13473"/>
    <d v="2020-08-24T00:00:00"/>
    <s v="PCR-CPU0327"/>
    <m/>
    <s v="PCR-MTR039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HP Compqa Ci7 3ra Gen/8GB/1TB HDD"/>
    <s v="001-13476, 13473"/>
    <d v="2020-08-24T00:00:00"/>
    <s v="PCR-CPU0233"/>
    <m/>
    <s v="PCR-MTR0128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7 8va Gen/8GB/1TB HDD"/>
    <s v="001-13476, 13473"/>
    <d v="2020-08-24T00:00:00"/>
    <s v="PCR-CPU0317"/>
    <m/>
    <s v="PCR-MTR022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8"/>
    <m/>
    <s v="PCR-MTR023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5"/>
    <m/>
    <s v="PCR-MTR013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0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04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11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42"/>
    <m/>
    <s v="1805TK02016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38"/>
    <m/>
    <s v="1804TK020115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712TK010076"/>
    <m/>
    <s v="1806TK02029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1"/>
    <m/>
    <s v="1805TK020252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87"/>
    <m/>
    <s v="1805TK02019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34"/>
    <m/>
    <s v="1805TK02018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9"/>
    <m/>
    <s v="1805TK02017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Asus Ci7-6700/ 8GB RAM/ 1TB HDD/ Sin licencias"/>
    <s v="001-13574"/>
    <d v="2020-08-31T00:00:00"/>
    <s v="1803TK010145"/>
    <m/>
    <s v="1805TK02028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96"/>
    <m/>
    <s v="PCR-MTR017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14"/>
    <n v="70"/>
    <m/>
    <s v="Vacio"/>
    <m/>
    <m/>
    <s v="Vacio"/>
    <n v="70"/>
    <n v="0"/>
    <x v="0"/>
    <s v="Laptop Lenovo V310-15ISK Ci5 6ta Gen / 4GB / 1TB HDD / Pantalla 15.6&quot;"/>
    <s v="001-12686"/>
    <d v="2020-05-14T00:00:00"/>
    <s v="PCR-LAP063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3T00:00:00"/>
    <d v="2020-11-02T00:00:00"/>
    <m/>
    <n v="-3"/>
    <n v="70"/>
    <m/>
    <s v="Vacio"/>
    <m/>
    <m/>
    <s v="Vacio"/>
    <n v="70"/>
    <n v="0"/>
    <x v="0"/>
    <s v="Laptop HP 250G6 Ci5 7ma Gen/ 8GB DDR4/ 1TB HDD/ 15.6&quot;"/>
    <s v="001-13044"/>
    <d v="2020-07-03T00:00:00"/>
    <s v="PCR-LAP10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4T00:00:00"/>
    <d v="2020-11-03T00:00:00"/>
    <m/>
    <n v="-4"/>
    <n v="70"/>
    <m/>
    <s v="Vacio"/>
    <m/>
    <m/>
    <s v="Vacio"/>
    <n v="70"/>
    <n v="0"/>
    <x v="0"/>
    <s v="Laptop HP 250G7 Ci5 8va Gen / 4GB DDR4/ 1TB HDD/ 15.6&quot;"/>
    <s v="001-13044"/>
    <d v="2020-07-03T00:00:00"/>
    <s v="PCR-LAP190910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8"/>
    <d v="2020-09-16T00:00:00"/>
    <s v="PCR-LAP130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7  Ci5 Gen.8/ 8GB DDR4/ 1TB HDD/ 15.6&quot;"/>
    <s v="001-13650"/>
    <d v="2020-09-16T00:00:00"/>
    <s v="PCR-LAP1909104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9"/>
    <d v="2020-09-16T00:00:00"/>
    <s v="PCR-LAP131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 Core i5 8va Gen./8GB RAM/1TB HDD/15.6”"/>
    <s v="001-13691"/>
    <d v="2020-09-16T00:00:00"/>
    <s v="PCR-LAP1171"/>
    <s v="PCR-LAP1087"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2"/>
    <d v="2020-09-16T00:00:00"/>
    <s v="PCR-LAP061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89"/>
    <d v="2020-09-16T00:00:00"/>
    <s v="PCR-LAP1061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 "/>
    <s v="001-13690"/>
    <d v="2020-09-16T00:00:00"/>
    <s v="PCR-LAP10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3"/>
    <d v="2020-09-16T00:00:00"/>
    <s v="PCR-LAP0613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G3 Ci5 6ta Gen/8GB/1TB HDD/Pantalla 15.6&quot;"/>
    <s v="001-13768"/>
    <d v="2020-09-16T00:00:00"/>
    <s v="PCR-LAP033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 G5 Ci5 8va Gen/8GB/1TB HDD/Pantalla 15.6"/>
    <s v="001-13694"/>
    <d v="2020-09-16T00:00:00"/>
    <s v="PCR-LAP143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83"/>
    <m/>
    <s v="PCR-MTR0136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4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0972,1097310971"/>
    <d v="2019-10-11T00:00:00"/>
    <s v="PCR-LAP19101051"/>
    <s v="PCR-LAP19101011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2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5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7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3"/>
    <s v="F001-00007333"/>
    <d v="2020-10-30T00:00:00"/>
    <d v="2020-11-29T00:00:00"/>
    <m/>
    <n v="-30"/>
    <n v="52"/>
    <m/>
    <s v="Vacio"/>
    <m/>
    <m/>
    <s v="Vacio"/>
    <n v="52"/>
    <n v="0"/>
    <x v="0"/>
    <s v="Laptop HP 240 G6 Core i3 6ta Gen/8GB RAM/1TB HDD/Pantalla 14&quot;"/>
    <s v="001-14560"/>
    <d v="2020-10-30T00:00:00"/>
    <s v="PCR-LAP0697"/>
    <m/>
    <m/>
    <m/>
    <x v="0"/>
    <m/>
    <m/>
    <n v="44134"/>
    <m/>
    <m/>
    <m/>
    <m/>
    <m/>
    <m/>
    <n v="1"/>
    <s v="SI"/>
    <m/>
    <s v="Sin licencias"/>
    <s v="Office 365 Bussines"/>
    <m/>
    <m/>
    <m/>
    <x v="2"/>
    <x v="0"/>
    <m/>
    <s v="Vacio"/>
    <m/>
    <m/>
    <x v="0"/>
    <s v="Se actualizó, si coinciden los códigos de la LP y su RS con la laptop Actual, es la primera factura, no hay factura anterior"/>
    <s v="Todo ok"/>
  </r>
  <r>
    <x v="124"/>
    <s v="F001-00007216"/>
    <d v="2020-10-19T00:00:00"/>
    <d v="2020-11-18T00:00:00"/>
    <m/>
    <n v="-19"/>
    <n v="100"/>
    <m/>
    <s v="Vacio"/>
    <m/>
    <m/>
    <s v="Vacio"/>
    <n v="100"/>
    <n v="0"/>
    <x v="0"/>
    <s v="LAPTOP COREI7/32GB/2TB HDD/2GB VIDEO/LICENCIADOS/ANTIVIRUS  LICENCIADO"/>
    <s v="001-9358"/>
    <d v="2019-03-29T00:00:00"/>
    <s v="PCR-LAP1351"/>
    <m/>
    <m/>
    <m/>
    <x v="0"/>
    <m/>
    <m/>
    <n v="44134"/>
    <m/>
    <m/>
    <s v="PCR-CON1832"/>
    <s v="05/12"/>
    <s v="1 AÑO"/>
    <d v="2020-03-2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4"/>
    <s v="F001-00007216"/>
    <d v="2020-10-19T00:00:00"/>
    <d v="2020-11-18T00:00:00"/>
    <m/>
    <n v="-19"/>
    <n v="107"/>
    <m/>
    <s v="Vacio"/>
    <m/>
    <m/>
    <s v="Vacio"/>
    <n v="107"/>
    <n v="0"/>
    <x v="0"/>
    <s v="LAPTOP COREI7/32GB/2TB HDD256 GB SSD/2GB VIDEO/LICENCIADOS/ANTIVIRUS  LICENCIADO"/>
    <s v="001-9754"/>
    <d v="2019-05-21T00:00:00"/>
    <s v="PCR-LAP1098"/>
    <s v="PCR-LAP1450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4"/>
    <s v="F001-00007216"/>
    <d v="2020-10-19T00:00:00"/>
    <d v="2020-11-18T00:00:00"/>
    <m/>
    <n v="-19"/>
    <n v="223"/>
    <m/>
    <s v="Vacio"/>
    <m/>
    <m/>
    <s v="Vacio"/>
    <n v="223"/>
    <n v="0"/>
    <x v="0"/>
    <s v="SERVIDOR HPE-ML110/GEN10/3106 8TB HDD/32 GB"/>
    <s v="001-9754"/>
    <d v="2019-05-21T00:00:00"/>
    <s v="PCR-SERV-0001"/>
    <m/>
    <s v="PCR-MTR0405"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57.91"/>
    <m/>
    <s v="Vacio"/>
    <m/>
    <m/>
    <s v="Vacio"/>
    <n v="57.91"/>
    <n v="0"/>
    <x v="0"/>
    <s v="LAPTOP CORE I5/8GB/1TB/ WINDOWS 10 HOME"/>
    <s v="001-7903"/>
    <d v="2018-09-10T00:00:00"/>
    <s v="PCR-LAP0962"/>
    <m/>
    <m/>
    <m/>
    <x v="0"/>
    <m/>
    <m/>
    <n v="44134"/>
    <m/>
    <m/>
    <m/>
    <s v="09/36"/>
    <s v="3 AÑOS "/>
    <m/>
    <n v="1"/>
    <s v="SI"/>
    <s v="8va"/>
    <s v="Windows 10 home"/>
    <m/>
    <m/>
    <m/>
    <m/>
    <x v="2"/>
    <x v="0"/>
    <s v="Cliente"/>
    <s v="Igual"/>
    <m/>
    <m/>
    <x v="0"/>
    <s v="No se encuentra el producto"/>
    <s v="Todo ok"/>
  </r>
  <r>
    <x v="125"/>
    <s v="F001-00007128"/>
    <d v="2020-10-18T00:00:00"/>
    <d v="2020-11-17T00:00:00"/>
    <m/>
    <n v="-18"/>
    <n v="70"/>
    <m/>
    <s v="Vacio"/>
    <m/>
    <m/>
    <s v="Vacio"/>
    <n v="70"/>
    <n v="0"/>
    <x v="0"/>
    <s v="Laptop HP 250 G7 Ci5 8va Gen / 8GB DDR4 / 1TB HDD / 15.6'"/>
    <s v="001-11695"/>
    <d v="2019-12-18T00:00:00"/>
    <s v="PCR-LAP19101045"/>
    <s v="PCR-LAP19101051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5"/>
    <s v="F001-00007128"/>
    <d v="2020-10-30T00:00:00"/>
    <d v="2020-11-29T00:00:00"/>
    <s v="LEASING"/>
    <n v="-30"/>
    <n v="167.71"/>
    <m/>
    <s v="Vacio"/>
    <m/>
    <m/>
    <s v="Vacio"/>
    <n v="167.71"/>
    <n v="0"/>
    <x v="0"/>
    <s v=" LAPTOP CORE I5/8GB/512GBSDD "/>
    <s v="001-8201"/>
    <d v="2018-10-31T00:00:00"/>
    <s v="PCR-MAC0007"/>
    <m/>
    <m/>
    <m/>
    <x v="0"/>
    <m/>
    <m/>
    <n v="44134"/>
    <m/>
    <m/>
    <s v="PCR-CON1818"/>
    <s v="06/036"/>
    <s v="3 AÑOS "/>
    <d v="2021-10-30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3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4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1"/>
    <s v="PCR-MAC0025"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s v="PCR-MAC0025 Presenta problemas de energía (No enciende), se llevó a garantía."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6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7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i7 9na Gen/16GB/512GB SSD/15.4&quot;/4GB Video"/>
    <s v="001-8052, 001-8158"/>
    <d v="2018-10-09T00:00:00"/>
    <s v="PCR-MAC20085001"/>
    <s v="PCR-MAC0028"/>
    <m/>
    <m/>
    <x v="0"/>
    <m/>
    <m/>
    <n v="44134"/>
    <m/>
    <m/>
    <s v="PCR-CON1818"/>
    <s v="07/36"/>
    <s v="3 AÑOS "/>
    <d v="2021-10-22T00:00:00"/>
    <n v="1"/>
    <s v="SI"/>
    <m/>
    <s v="Sin licencias"/>
    <m/>
    <s v="MacOS Catalina"/>
    <m/>
    <m/>
    <x v="2"/>
    <x v="0"/>
    <s v="Cliente"/>
    <s v="Igual"/>
    <m/>
    <m/>
    <x v="0"/>
    <s v="No se encuentra el producto"/>
    <s v="Todo ok"/>
  </r>
  <r>
    <x v="125"/>
    <s v="F001-00007128"/>
    <d v="2020-10-12T00:00:00"/>
    <d v="2020-11-11T00:00:00"/>
    <s v="LEASING"/>
    <n v="-12"/>
    <n v="191.95"/>
    <m/>
    <s v="Vacio"/>
    <m/>
    <m/>
    <s v="Vacio"/>
    <n v="191.95"/>
    <n v="0"/>
    <x v="0"/>
    <s v="MACBOOK PRO CORE I7/16GB/256SDD/4GB VIDEO/6 NUCLEOS"/>
    <s v="001-8063"/>
    <d v="2018-10-11T00:00:00"/>
    <s v="PCR-MAC0029"/>
    <m/>
    <m/>
    <m/>
    <x v="0"/>
    <m/>
    <m/>
    <n v="44134"/>
    <m/>
    <m/>
    <s v="PCR-CON1818"/>
    <s v="7/36"/>
    <s v="VENCIDO"/>
    <d v="2018-10-11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27T00:00:00"/>
    <d v="2020-11-26T00:00:00"/>
    <s v="LEASING"/>
    <n v="-27"/>
    <n v="111.21"/>
    <m/>
    <s v="Vacio"/>
    <m/>
    <m/>
    <s v="Vacio"/>
    <n v="111.21"/>
    <n v="0"/>
    <x v="0"/>
    <s v="LAPTOP CORE I5/8GB/128GBSDD"/>
    <s v="001-8173"/>
    <d v="2018-10-26T00:00:00"/>
    <s v="PCR-MAC0031"/>
    <m/>
    <m/>
    <m/>
    <x v="0"/>
    <m/>
    <m/>
    <n v="44134"/>
    <m/>
    <m/>
    <s v="PCR-CON1818"/>
    <s v="7/36"/>
    <s v="3 AÑOS "/>
    <d v="2021-10-25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6T00:00:00"/>
    <d v="2020-11-05T00:00:00"/>
    <m/>
    <n v="-6"/>
    <n v="111.21"/>
    <m/>
    <s v="Vacio"/>
    <m/>
    <m/>
    <s v="Vacio"/>
    <n v="111.21"/>
    <n v="0"/>
    <x v="0"/>
    <s v="LAPTOP APPLE MACBOOK PRO/ CI5/GEN7/8 GB/512GB SSD/13.3''"/>
    <s v="001-12001"/>
    <d v="2020-02-06T00:00:00"/>
    <s v="PCR-MAC20025006"/>
    <s v="PCR-MAC0032"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5T00:00:00"/>
    <d v="2020-11-04T00:00:00"/>
    <s v="LEASING"/>
    <n v="-5"/>
    <n v="191.95"/>
    <m/>
    <s v="Vacio"/>
    <m/>
    <m/>
    <s v="Vacio"/>
    <n v="191.95"/>
    <n v="0"/>
    <x v="0"/>
    <s v="LAPTOP CORE I7/16GB/256SDD/4GB VIDEO"/>
    <s v="001-8217"/>
    <d v="2018-11-05T00:00:00"/>
    <s v="PCR-MAC0033"/>
    <m/>
    <m/>
    <m/>
    <x v="0"/>
    <m/>
    <m/>
    <n v="44134"/>
    <m/>
    <m/>
    <s v="PCR-CON1818"/>
    <s v="06/036"/>
    <s v="3 AÑOS "/>
    <d v="2021-11-04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8T00:00:00"/>
    <d v="2020-11-07T00:00:00"/>
    <s v="LEASING"/>
    <n v="-8"/>
    <n v="150.05000000000001"/>
    <m/>
    <s v="Vacio"/>
    <m/>
    <m/>
    <s v="Vacio"/>
    <n v="150.05000000000001"/>
    <n v="0"/>
    <x v="0"/>
    <s v="LAPTOP COREI5/8GB/256GBSSD  "/>
    <s v="001-8251"/>
    <d v="2018-11-08T00:00:00"/>
    <s v="PCR-MAC0034"/>
    <m/>
    <m/>
    <m/>
    <x v="0"/>
    <m/>
    <m/>
    <n v="44134"/>
    <m/>
    <m/>
    <s v="PCR-CON1818"/>
    <s v="06/036"/>
    <s v="3 AÑOS "/>
    <d v="2021-11-0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1T00:00:00"/>
    <d v="2020-11-10T00:00:00"/>
    <s v="LEASING"/>
    <n v="-11"/>
    <n v="191.95"/>
    <m/>
    <s v="Vacio"/>
    <m/>
    <m/>
    <s v="Vacio"/>
    <n v="191.95"/>
    <n v="0"/>
    <x v="0"/>
    <s v="MACBOOK PRO CORE I7/16GB/256SDD/4GB VIDEO/6 NUCLEOS"/>
    <s v="001-9203"/>
    <d v="2019-03-08T00:00:00"/>
    <s v="PCR-MAC0044"/>
    <m/>
    <m/>
    <m/>
    <x v="0"/>
    <m/>
    <m/>
    <n v="44134"/>
    <m/>
    <m/>
    <s v="PCR-CON1818"/>
    <s v="03/036"/>
    <s v="3 AÑOS "/>
    <d v="2022-03-10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49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50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1T00:00:00"/>
    <d v="2020-11-10T00:00:00"/>
    <m/>
    <n v="-11"/>
    <n v="191.95"/>
    <m/>
    <s v="Vacio"/>
    <m/>
    <m/>
    <s v="Vacio"/>
    <n v="191.95"/>
    <n v="0"/>
    <x v="0"/>
    <s v="MACBOOK PRO CORE I7/16GB/256GB SSD/2GB VIDEO"/>
    <s v="001-9459"/>
    <d v="2019-04-11T00:00:00"/>
    <s v="PCR-MAC0053"/>
    <s v="PCR-MAC0013"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3T00:00:00"/>
    <d v="2020-11-12T00:00:00"/>
    <m/>
    <n v="-13"/>
    <n v="191.95"/>
    <m/>
    <s v="Vacio"/>
    <m/>
    <m/>
    <s v="Vacio"/>
    <n v="191.95"/>
    <n v="0"/>
    <x v="0"/>
    <s v="MACBOOK PRO CORE I7/16GB/256GB SSD/2GB VIDEO"/>
    <s v="001-9665"/>
    <d v="2019-05-10T00:00:00"/>
    <s v="PCR-MAC0054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7T00:00:00"/>
    <d v="2020-11-16T00:00:00"/>
    <m/>
    <n v="-17"/>
    <n v="111.21"/>
    <m/>
    <s v="Vacio"/>
    <m/>
    <m/>
    <s v="Vacio"/>
    <n v="111.21"/>
    <n v="0"/>
    <x v="0"/>
    <s v="MACBOOK PRO RETINA CORE I5/8GB/128 SDD/13.3&quot;"/>
    <s v="001-9718"/>
    <d v="2019-05-17T00:00:00"/>
    <s v="PCR-MAC0055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23T00:00:00"/>
    <d v="2020-11-22T00:00:00"/>
    <m/>
    <n v="-23"/>
    <n v="191.95"/>
    <m/>
    <s v="Vacio"/>
    <m/>
    <m/>
    <s v="Vacio"/>
    <n v="191.95"/>
    <n v="0"/>
    <x v="0"/>
    <s v="MACBOOK PRO RETINA CORE I7/16GB/256 SDD/15.4&quot;"/>
    <s v="001-9781"/>
    <d v="2019-05-23T00:00:00"/>
    <s v="PCR-MAC0056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5T00:00:00"/>
    <d v="2020-11-04T00:00:00"/>
    <m/>
    <n v="-5"/>
    <n v="158"/>
    <m/>
    <s v="Vacio"/>
    <m/>
    <m/>
    <s v="Vacio"/>
    <n v="158"/>
    <n v="0"/>
    <x v="0"/>
    <s v="MACBOOK PRO  CORE I5/8GB/256 SDD/13.3&quot;"/>
    <s v="001-10125"/>
    <d v="2019-07-08T00:00:00"/>
    <s v="PCR-MAC0057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m/>
    <n v="-10"/>
    <n v="203.8"/>
    <m/>
    <s v="Vacio"/>
    <m/>
    <m/>
    <s v="Vacio"/>
    <n v="203.8"/>
    <n v="0"/>
    <x v="0"/>
    <s v="MACBOOK PRO RETINA CORE I7/16GB/256 SDD/15.4&quot;"/>
    <s v="001-10188"/>
    <d v="2019-07-10T00:00:00"/>
    <s v="PCR-MAC0058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7T00:00:00"/>
    <d v="2020-11-06T00:00:00"/>
    <m/>
    <n v="-7"/>
    <n v="97.63"/>
    <m/>
    <s v="Vacio"/>
    <m/>
    <m/>
    <s v="Vacio"/>
    <n v="97.63"/>
    <n v="0"/>
    <x v="0"/>
    <s v="MACBOOK PRO  CORE I5/8GB/256 SDD/13.3&quot;"/>
    <s v="001-10924"/>
    <d v="2019-10-07T00:00:00"/>
    <s v="PCR-MAC19105001"/>
    <m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7T00:00:00"/>
    <d v="2020-11-06T00:00:00"/>
    <m/>
    <n v="6"/>
    <n v="138.63"/>
    <m/>
    <s v="Vacio"/>
    <m/>
    <n v="0"/>
    <s v="Vacio"/>
    <n v="138.63"/>
    <n v="138.63"/>
    <x v="1"/>
    <s v="Macbook Pro Retina Core i5 7ma Gen./8GB RAM/512GB SSD/Pantalla 13.3”"/>
    <s v="001-10924,14309"/>
    <d v="2020-10-12T00:00:00"/>
    <s v="PCR-MAC0032"/>
    <s v="PCR-MAC19105002"/>
    <m/>
    <m/>
    <x v="0"/>
    <m/>
    <m/>
    <n v="44116"/>
    <m/>
    <m/>
    <m/>
    <m/>
    <m/>
    <m/>
    <n v="1"/>
    <s v="SI"/>
    <m/>
    <s v="Sin licencias"/>
    <m/>
    <s v="Mac os Mojave "/>
    <m/>
    <m/>
    <x v="2"/>
    <x v="0"/>
    <s v="Cliente"/>
    <s v="Igual"/>
    <s v="PCR-MAC19105002 presenta problemas en el SO"/>
    <m/>
    <x v="0"/>
    <s v="No se encuentra el producto"/>
    <s v="Todo ok"/>
  </r>
  <r>
    <x v="125"/>
    <s v="F001-00007128"/>
    <d v="2020-10-08T00:00:00"/>
    <d v="2020-11-07T00:00:00"/>
    <m/>
    <n v="-8"/>
    <n v="111.21"/>
    <m/>
    <s v="Vacio"/>
    <m/>
    <m/>
    <s v="Vacio"/>
    <n v="111.21"/>
    <n v="0"/>
    <x v="0"/>
    <s v="LAPTOP MACBOOK CORE I5/8GEN/16 GB/128 GB SSD"/>
    <s v="001-11744"/>
    <d v="2020-01-08T00:00:00"/>
    <s v="PCR-MAC20015001"/>
    <m/>
    <m/>
    <m/>
    <x v="0"/>
    <m/>
    <m/>
    <n v="44134"/>
    <m/>
    <m/>
    <m/>
    <m/>
    <m/>
    <m/>
    <n v="1"/>
    <s v="SI"/>
    <m/>
    <s v="Sin licencias"/>
    <m/>
    <s v="MOJAVE"/>
    <m/>
    <m/>
    <x v="2"/>
    <x v="0"/>
    <s v="Cliente"/>
    <s v="Igual"/>
    <m/>
    <m/>
    <x v="0"/>
    <s v="No se encuentra el producto"/>
    <s v="Todo ok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9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1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3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4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0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6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Lenovo V330-15IKB Core i7 8va Gen./8GB RAM/1TB HDD/Pantalla 15.6”/2GB Video "/>
    <s v="001-10502"/>
    <d v="2019-08-21T00:00:00"/>
    <s v="PCR-LAP1371"/>
    <s v="MOR-LAP002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Esta factura tiene errores en la fecha. La fecha inicial de Sisgeco es menor o igual que la fecha fin de la factura del CV"/>
    <s v="Todo ok"/>
  </r>
  <r>
    <x v="127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17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x v="0"/>
    <m/>
    <s v="Todo ok"/>
  </r>
  <r>
    <x v="127"/>
    <s v="F001-00007047"/>
    <d v="2020-11-01T00:00:00"/>
    <d v="2020-12-01T00:00:00"/>
    <m/>
    <n v="-32"/>
    <n v="100.5"/>
    <m/>
    <s v="Vacio"/>
    <m/>
    <m/>
    <s v="Vacio"/>
    <n v="100.5"/>
    <n v="0"/>
    <x v="0"/>
    <s v="LAPTOP CORE I7/8GB/1TB/2GB VIDEO SIN LICENCIAS"/>
    <s v="001-10853"/>
    <d v="2019-09-30T00:00:00"/>
    <s v="MOR-LAP0018"/>
    <s v="PCR-LAP1909103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1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20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x v="0"/>
    <m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2"/>
    <s v="MOR-LAP001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MOR-LAP19101022"/>
    <s v="PCR-LAP1360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110"/>
    <m/>
    <s v="Vacio"/>
    <m/>
    <m/>
    <s v="Vacio"/>
    <n v="110"/>
    <n v="0"/>
    <x v="0"/>
    <s v="CPU CORE I7/32GB/1TB HDD/2GB VIDEO + 1MONITOR SAMSUMG 22'' SSD 500GB /VIDEO 2GB "/>
    <s v="001-11225"/>
    <d v="2019-11-07T00:00:00"/>
    <s v="PCR-CPU0268"/>
    <m/>
    <s v="PCR-MTR0341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127"/>
    <s v="F001-00007133"/>
    <d v="2020-10-13T00:00:00"/>
    <d v="2020-11-12T00:00:00"/>
    <m/>
    <n v="-13"/>
    <n v="190"/>
    <m/>
    <s v="Vacio"/>
    <m/>
    <m/>
    <s v="Vacio"/>
    <n v="190"/>
    <n v="0"/>
    <x v="0"/>
    <s v="CPU Compatible MSI Core i7 7ma Gen./32GB RAM/1TB HDD/4GB Video GTX 1050"/>
    <s v="001-14308"/>
    <d v="2020-10-12T00:00:00"/>
    <s v="PCR-CPU0339"/>
    <s v="PCR-CPU0272"/>
    <s v="PCR-MTR0392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35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PCR-LAP0370"/>
    <s v="MOR-LAP19101033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482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0486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39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/8GB Ram/1TB HDD/ 2GB Video/15.6&quot;"/>
    <s v="001-14399"/>
    <d v="2020-10-30T00:00:00"/>
    <s v="PCR-LAP1271"/>
    <s v="PCR-LAP0543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4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1"/>
    <s v="PCR-LAP055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4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7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0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1"/>
    <s v="PCR-LAP064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57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8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40"/>
    <m/>
    <s v="Vacio"/>
    <m/>
    <m/>
    <s v="Vacio"/>
    <n v="40"/>
    <n v="0"/>
    <x v="0"/>
    <s v="LAPTOP CORE I3/8GB/1 TB HDD/ SIN LICENCIAS"/>
    <s v="001-010390"/>
    <d v="2019-08-07T00:00:00"/>
    <s v="PCR-LAP071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CORE I3/8GB/1TB/ VIDEO SIN LICENCIAS"/>
    <s v="001-10579"/>
    <d v="2019-09-03T00:00:00"/>
    <s v="PCR-LAP074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60"/>
    <m/>
    <s v="Vacio"/>
    <m/>
    <m/>
    <s v="Vacio"/>
    <n v="60"/>
    <n v="0"/>
    <x v="0"/>
    <s v="LAPTOP LENOVO V310-14ISK/ CI3/GEN6/4 GB/500 GB /14''/LAPTOP APPLE MACBOOK PRO/ CI7/GEN7/16 GB/256 GB SSD/15.4''"/>
    <s v="001-10726 / 11403"/>
    <d v="2019-09-16T00:00:00"/>
    <s v="PCR-LAP07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18"/>
    <n v="60"/>
    <m/>
    <s v="Vacio"/>
    <m/>
    <m/>
    <s v="Vacio"/>
    <n v="60"/>
    <n v="0"/>
    <x v="0"/>
    <s v="LAPTOP CORE I3/4 GB/500 GB HDD SIN LICENCIAS"/>
    <s v="001-10754"/>
    <d v="2019-09-18T00:00:00"/>
    <s v="PCR-LAP07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784"/>
    <s v="PCR-LAP053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9T00:00:00"/>
    <d v="2020-10-29T00:00:00"/>
    <m/>
    <n v="1"/>
    <n v="95"/>
    <m/>
    <s v="Vacio"/>
    <m/>
    <m/>
    <s v="Vacio"/>
    <n v="95"/>
    <n v="95"/>
    <x v="1"/>
    <s v="Laptop Lenovo V330-15IKB Ci7 8va Gen./8GB RAM/1TB HDD/2GB Video/15.6''"/>
    <s v="001-13402"/>
    <d v="2020-08-28T00:00:00"/>
    <s v="PCR-LAP082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083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 Gen/12GB/1TB HDD/2GB Video/15.6&quot; "/>
    <m/>
    <d v="2019-06-18T00:00:00"/>
    <s v="PCR-LAP1097"/>
    <s v="PCR-LAP19101088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5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6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24T00:00:00"/>
    <d v="2020-11-23T00:00:00"/>
    <m/>
    <n v="-24"/>
    <n v="70"/>
    <m/>
    <s v="Vacio"/>
    <m/>
    <m/>
    <s v="Vacio"/>
    <n v="70"/>
    <n v="0"/>
    <x v="0"/>
    <s v="Laptop HP ProBook 450 G5 Ci7 8va Gen/8GB/2GB VIDEO/1TB HDD/15.6&quot;"/>
    <s v="001-13905"/>
    <d v="2020-09-23T00:00:00"/>
    <s v="PCR-LAP121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27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PCR-LAP1232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x v="0"/>
    <m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294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95"/>
    <m/>
    <s v="Vacio"/>
    <m/>
    <m/>
    <s v="Vacio"/>
    <n v="95"/>
    <n v="95"/>
    <x v="1"/>
    <s v="LAPTOP CORE I7/32GB/256GB SSD/LICENCIADO "/>
    <s v="001-9800"/>
    <d v="2019-05-27T00:00:00"/>
    <s v="PCR-LAP1325"/>
    <m/>
    <m/>
    <m/>
    <x v="0"/>
    <m/>
    <m/>
    <n v="44134"/>
    <m/>
    <m/>
    <m/>
    <m/>
    <s v="X MES "/>
    <m/>
    <n v="1"/>
    <s v="SI"/>
    <m/>
    <s v="Windows 10 Pro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10T00:00:00"/>
    <d v="2020-11-09T00:00:00"/>
    <m/>
    <n v="-10"/>
    <n v="170"/>
    <m/>
    <s v="Vacio"/>
    <m/>
    <m/>
    <s v="Vacio"/>
    <n v="170"/>
    <n v="0"/>
    <x v="0"/>
    <s v="Laptop Lenovo Legion Y530-15ICH Ci7-8750H 8va Gen/ 1TB HDD/ 32GB DDR4/ 4GB Video Nvidia GTX 1050 Ti/ Pantalla 15.6&quot;"/>
    <s v="001-13659"/>
    <d v="2020-09-09T00:00:00"/>
    <s v="PCR-LAP132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40"/>
    <m/>
    <s v="Vacio"/>
    <m/>
    <m/>
    <s v="Vacio"/>
    <n v="140"/>
    <n v="0"/>
    <x v="0"/>
    <s v="LAPTOP LENOVO CI7 8GB 15.6' 1TB HDD "/>
    <s v="0001-11362"/>
    <d v="2019-11-22T00:00:00"/>
    <s v="PCR-LAP1327"/>
    <s v="PCR-LAP1331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120"/>
    <m/>
    <s v="Vacio"/>
    <m/>
    <m/>
    <s v="Vacio"/>
    <n v="120"/>
    <n v="0"/>
    <x v="0"/>
    <s v="LAPTOP CORE I7/32GB/1TB HDD/4GB VIDEO /SSD256 GB M.2 LICENCIADO"/>
    <s v="001-10124"/>
    <d v="2019-07-05T00:00:00"/>
    <s v="PCR-LAP1328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0"/>
    <s v="No se encuentra el producto"/>
    <s v="Todo ok"/>
  </r>
  <r>
    <x v="127"/>
    <s v="F001-00007047"/>
    <d v="2020-11-01T00:00:00"/>
    <d v="2020-12-01T00:00:00"/>
    <m/>
    <n v="-32"/>
    <n v="95"/>
    <m/>
    <s v="Vacio"/>
    <m/>
    <m/>
    <s v="Vacio"/>
    <n v="95"/>
    <n v="0"/>
    <x v="0"/>
    <s v="LAPTOP CORE I7 LEGION 32 GB /256 GB SSD/ 4GB VIDEO SIN LICENCIAS"/>
    <s v="001-10799,14359"/>
    <d v="2019-09-30T00:00:00"/>
    <s v="PCR-LAP13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35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1361"/>
    <s v="PCR-LAP0484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372"/>
    <s v="PCR-LAP19111074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10"/>
    <n v="120"/>
    <m/>
    <s v="Vacio"/>
    <m/>
    <m/>
    <s v="Vacio"/>
    <n v="120"/>
    <n v="0"/>
    <x v="0"/>
    <s v="Lenovo V330-15IKB Ci7 8va Gen/20GB/256GB SSD/2GB Video/15.6&quot;"/>
    <s v="001-13369"/>
    <d v="2020-08-07T00:00:00"/>
    <s v="PCR-LAP137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6"/>
    <s v="PCR-LAP14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10.5"/>
    <m/>
    <s v="Vacio"/>
    <m/>
    <m/>
    <s v="Vacio"/>
    <n v="110.5"/>
    <n v="0"/>
    <x v="0"/>
    <s v="LAPTOP CORE I7/8GB/1 TB HDD/2GB VIDEO SIN LICENCIAS"/>
    <s v="001-10279"/>
    <d v="2019-07-22T00:00:00"/>
    <s v="PCR-LAP1467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0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70"/>
    <m/>
    <s v="Vacio"/>
    <m/>
    <m/>
    <s v="Vacio"/>
    <n v="70"/>
    <n v="0"/>
    <x v="0"/>
    <s v="LAPTOP CORE I7/8GB/1 TB HDD/2GB VIDEO SIN LICENCIAS"/>
    <s v="001-10279"/>
    <d v="2019-07-22T00:00:00"/>
    <s v="PCR-LAP1471"/>
    <s v="PCR-LAP1452"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Lenovo Thinkpad E580 Core i7 8va Gen./8GB RAM/1TB HDD/Pantalla 15.6”/2GB Video"/>
    <s v="001-9733,14425"/>
    <d v="2020-10-15T00:00:00"/>
    <s v="PCR-LAP1472"/>
    <s v="PCR-LAP13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s v="PCR-LAP1472 se cambia provisionalmente"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5"/>
    <s v="PCR-LAP19101002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6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4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5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6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7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6674"/>
    <d v="2020-09-17T00:00:00"/>
    <d v="2020-10-16T00:00:00"/>
    <m/>
    <n v="14"/>
    <n v="100.5"/>
    <m/>
    <s v="Vacio"/>
    <m/>
    <m/>
    <s v="Vacio"/>
    <n v="100.5"/>
    <n v="100.5"/>
    <x v="4"/>
    <s v="LAPTOP LENOVO V330 15IKB CI7 8GB 1TB HHD 2 GB VIDEO"/>
    <s v="10744/10726/10716"/>
    <d v="2019-09-17T00:00:00"/>
    <s v="PCR-LAP1545"/>
    <s v="PCR-LAP1521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30-15IKB Ci7 8va Gen/12GB/1TB HDD/15.6&quot;/2GB Video"/>
    <s v="001-11676"/>
    <d v="2019-12-16T00:00:00"/>
    <s v="PCR-LAP1523"/>
    <s v="PCR-LAP19091018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26"/>
    <s v="PCR-LAP154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284"/>
    <d v="2020-08-20T00:00:00"/>
    <d v="2020-11-19T00:00:00"/>
    <m/>
    <n v="-20"/>
    <n v="60"/>
    <n v="540"/>
    <s v="Diferente"/>
    <m/>
    <m/>
    <s v="Vacio"/>
    <n v="60"/>
    <n v="0"/>
    <x v="0"/>
    <s v="Lenovo Legion Y530-15ICH Ci7 8va Gen/32GB/256GB SSD/Pantalla 15.6&quot;/4GB Video Nvidia GTX 1050 Ti"/>
    <m/>
    <d v="2020-08-20T00:00:00"/>
    <s v="PCR-LAP1330"/>
    <s v="PCR-LAP1527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8T00:00:00"/>
    <d v="2020-11-07T00:00:00"/>
    <m/>
    <n v="-8"/>
    <n v="85"/>
    <m/>
    <s v="Vacio"/>
    <m/>
    <m/>
    <s v="Vacio"/>
    <n v="85"/>
    <n v="0"/>
    <x v="0"/>
    <s v="LAPTOP CORE I7/8GB/1 TB HDD/2GB VIDEO SIN LICENCIAS"/>
    <s v="001-10138"/>
    <d v="2019-07-08T00:00:00"/>
    <s v="PCR-LAP1528"/>
    <s v="PCR-LAP1466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153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18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536"/>
    <s v="PCR-LAP19091002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4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4T00:00:00"/>
    <d v="2020-11-13T00:00:00"/>
    <m/>
    <n v="-14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5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Lenovo Thinkpad L480 Ci7 Gen8 / 8GB DDR4 / 512GB /14'"/>
    <s v="001-10693"/>
    <d v="2019-09-13T00:00:00"/>
    <s v="PCR-LAP190910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9091023"/>
    <s v="PCR-LAP1909100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4T00:00:00"/>
    <d v="2020-11-13T00:00:00"/>
    <m/>
    <n v="-14"/>
    <n v="100.5"/>
    <m/>
    <s v="Vacio"/>
    <m/>
    <m/>
    <s v="Vacio"/>
    <n v="100.5"/>
    <n v="0"/>
    <x v="0"/>
    <s v="Laptop Dell 5584 Ci7 8va/8GB/1TB HDD/2GB Video/Pantalla 15.6&quot;"/>
    <s v="001-10445,001-10444"/>
    <d v="2019-08-13T00:00:00"/>
    <s v="PCR-LAP19091025"/>
    <s v="PCR-LAP154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9091030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3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3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9091043"/>
    <s v="PCR-LAP1513"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04T00:00:00"/>
    <d v="2020-11-03T00:00:00"/>
    <m/>
    <n v="-4"/>
    <n v="120"/>
    <m/>
    <s v="Vacio"/>
    <m/>
    <m/>
    <s v="Vacio"/>
    <n v="120"/>
    <n v="0"/>
    <x v="0"/>
    <s v="LAPTOP CORE I7/20GB/2GB VIDEO/15.6''/240 SSD"/>
    <s v="001-11177"/>
    <d v="2019-11-04T00:00:00"/>
    <s v="PCR-LAP19101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19105040"/>
    <s v="PCR-LAP19091025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Lenovo S145-15IWL Ci7 8va Gen / 8GB DDR4 / 512GB SSD / 2GB Video"/>
    <s v="001-10376"/>
    <d v="2019-08-06T00:00:00"/>
    <s v="PCR-LAP19111074"/>
    <s v="PCR-LAP152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911107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10-14ISK/ CI3/GEN6/4 GB/500 GB /14''/LAPTOP APPLE MACBOOK PRO/ CI7/GEN7/16 GB/256 GB SSD/15.4''"/>
    <s v="001-10726 / 11403"/>
    <d v="2019-09-16T00:00:00"/>
    <s v="PCR-LAP19111076"/>
    <s v="PCR-LAP07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285"/>
    <d v="2020-10-17T00:00:00"/>
    <d v="2020-11-16T00:00:00"/>
    <m/>
    <n v="-17"/>
    <n v="95"/>
    <m/>
    <s v="Vacio"/>
    <m/>
    <m/>
    <s v="Vacio"/>
    <n v="95"/>
    <n v="0"/>
    <x v="0"/>
    <s v="Laptop Lenovo ThinkPad L15 Core i7 10ma Gen./8GB RAM/1TB HDD/15.6”/2GB Video"/>
    <s v="001-14381"/>
    <d v="2020-10-16T00:00:00"/>
    <s v="PCR-LAP2009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18"/>
    <n v="520"/>
    <m/>
    <s v="Vacio"/>
    <m/>
    <m/>
    <s v="Vacio"/>
    <n v="520"/>
    <n v="0"/>
    <x v="0"/>
    <s v="MACBOOK PRO CORE I7/16 GB/ 256 SSD/15.4"/>
    <s v="0001-012744"/>
    <d v="2020-05-18T00:00:00"/>
    <s v="PCR-MAC0010"/>
    <m/>
    <m/>
    <m/>
    <x v="0"/>
    <m/>
    <m/>
    <n v="44134"/>
    <m/>
    <m/>
    <m/>
    <m/>
    <s v="X MES "/>
    <m/>
    <n v="1"/>
    <s v="SI"/>
    <m/>
    <s v="MAC CATALINA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75"/>
    <m/>
    <s v="Vacio"/>
    <m/>
    <m/>
    <s v="Vacio"/>
    <n v="175"/>
    <n v="0"/>
    <x v="0"/>
    <s v="LAPTOP APPLE MACBOOK PRO/ CI7/GEN7/16 GB/256 GB SSD/15.4´´"/>
    <s v="001-10696"/>
    <d v="2019-09-13T00:00:00"/>
    <s v="PCR-MAC0018"/>
    <m/>
    <m/>
    <m/>
    <x v="0"/>
    <m/>
    <m/>
    <n v="44134"/>
    <m/>
    <m/>
    <m/>
    <m/>
    <s v="X MES "/>
    <m/>
    <n v="1"/>
    <s v="SI"/>
    <m/>
    <s v="MAC MOJAVE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75"/>
    <m/>
    <s v="Vacio"/>
    <m/>
    <m/>
    <s v="Vacio"/>
    <n v="175"/>
    <n v="0"/>
    <x v="0"/>
    <s v="LAPTOP MACBOOK PRO CI7/256 GB/16 GB"/>
    <s v="001-10716"/>
    <d v="2019-09-16T00:00:00"/>
    <s v="PCR-MAC00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s v="LEASING"/>
    <n v="-22"/>
    <n v="136.88"/>
    <m/>
    <s v="Vacio"/>
    <m/>
    <m/>
    <s v="Vacio"/>
    <n v="136.88"/>
    <n v="0"/>
    <x v="0"/>
    <s v="MACBOOK PRO CORE I5/8GB/128GB SSD/SIN LICENCIAS"/>
    <s v="001-8363"/>
    <d v="2018-11-22T00:00:00"/>
    <s v="PCR-MAC0035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s v="LEASING"/>
    <n v="-22"/>
    <n v="136.87"/>
    <m/>
    <s v="Vacio"/>
    <m/>
    <m/>
    <s v="Vacio"/>
    <n v="136.87"/>
    <n v="0"/>
    <x v="0"/>
    <s v="MACBOOK PRO CORE I5/8GB/128GB SSD/SIN LICENCIAS"/>
    <s v="001-8363"/>
    <d v="2018-11-22T00:00:00"/>
    <s v="PCR-MAC0036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23T00:00:00"/>
    <d v="2020-11-22T00:00:00"/>
    <m/>
    <n v="-23"/>
    <n v="290.66000000000003"/>
    <m/>
    <s v="Vacio"/>
    <m/>
    <m/>
    <s v="Vacio"/>
    <n v="290.66000000000003"/>
    <n v="0"/>
    <x v="0"/>
    <s v="MACBOOK PRO WITH TOUCH BAR 2.3 CORE 9 512 GB"/>
    <s v="001-10295"/>
    <d v="2019-07-23T00:00:00"/>
    <s v="PCR-MAC0061"/>
    <m/>
    <m/>
    <m/>
    <x v="0"/>
    <m/>
    <m/>
    <n v="44134"/>
    <m/>
    <m/>
    <s v="PCR-CON1824"/>
    <s v="01/12"/>
    <s v="1AÑO"/>
    <d v="2020-07-22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5T00:00:00"/>
    <d v="2020-11-24T00:00:00"/>
    <m/>
    <n v="-25"/>
    <n v="249.12"/>
    <m/>
    <s v="Vacio"/>
    <m/>
    <m/>
    <s v="Vacio"/>
    <n v="249.12"/>
    <n v="0"/>
    <x v="0"/>
    <s v="MACBOOK PRO WITH TOUCH BAR 2.3 CORE 9 512 GB"/>
    <s v="001-10314"/>
    <d v="2019-07-25T00:00:00"/>
    <s v="PCR-MAC0062"/>
    <m/>
    <m/>
    <m/>
    <x v="0"/>
    <m/>
    <m/>
    <n v="44134"/>
    <m/>
    <m/>
    <s v="PCR-CON1824"/>
    <s v="01/12"/>
    <s v="1 AÑO"/>
    <d v="2020-07-24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250"/>
    <m/>
    <s v="Vacio"/>
    <m/>
    <m/>
    <s v="Vacio"/>
    <n v="250"/>
    <n v="0"/>
    <x v="0"/>
    <s v="MACBOOK PRO CORE I9/GEN7/16 GB/ 256 SSD/15.4"/>
    <s v="001-10852"/>
    <d v="2019-09-30T00:00:00"/>
    <s v="PCR-MAC19095001"/>
    <m/>
    <m/>
    <m/>
    <x v="0"/>
    <m/>
    <m/>
    <n v="44134"/>
    <m/>
    <m/>
    <m/>
    <m/>
    <s v=" 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10"/>
    <n v="289.23"/>
    <m/>
    <s v="Vacio"/>
    <m/>
    <m/>
    <s v="Vacio"/>
    <n v="289.23"/>
    <n v="0"/>
    <x v="0"/>
    <s v="LAPTOP CORE I7/8GB/2GB VIDEO/15.6''"/>
    <m/>
    <d v="2019-10-21T00:00:00"/>
    <s v="PCR-MAC1912500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10"/>
    <n v="281.61"/>
    <m/>
    <s v="Vacio"/>
    <m/>
    <m/>
    <s v="Vacio"/>
    <n v="281.61"/>
    <n v="0"/>
    <x v="0"/>
    <s v="LAPTOP MACBOOK PRO CI7/256 GB/16 GB"/>
    <s v="001-11607"/>
    <d v="2019-12-12T00:00:00"/>
    <s v="PCR-MAC19125002"/>
    <m/>
    <m/>
    <m/>
    <x v="0"/>
    <m/>
    <m/>
    <n v="44134"/>
    <m/>
    <m/>
    <m/>
    <m/>
    <m/>
    <m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09-29T00:00:00"/>
    <d v="2020-10-29T00:00:00"/>
    <m/>
    <n v="1"/>
    <n v="200"/>
    <m/>
    <s v="Vacio"/>
    <m/>
    <m/>
    <s v="Vacio"/>
    <n v="200"/>
    <n v="200"/>
    <x v="1"/>
    <s v="LAPTOP MACBOOK PRO CI7/256 GB/16 GB"/>
    <m/>
    <m/>
    <s v="PCR-MAC20025005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06T00:00:00"/>
    <d v="2020-11-05T00:00:00"/>
    <m/>
    <n v="-6"/>
    <n v="175"/>
    <m/>
    <s v="Vacio"/>
    <m/>
    <m/>
    <s v="Vacio"/>
    <n v="175"/>
    <n v="0"/>
    <x v="0"/>
    <s v="MACBOOK PRO CORE I7/GEN9/16 GB/ 512 SSD/16''"/>
    <s v="001-10626"/>
    <d v="2019-09-06T00:00:00"/>
    <s v="PCR-MAC20056008"/>
    <s v="PCR-MAC0012"/>
    <m/>
    <m/>
    <x v="0"/>
    <m/>
    <m/>
    <n v="44134"/>
    <m/>
    <m/>
    <m/>
    <m/>
    <s v="X MES "/>
    <m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02T00:00:00"/>
    <d v="2020-11-01T00:00:00"/>
    <m/>
    <n v="-2"/>
    <n v="520"/>
    <m/>
    <s v="Vacio"/>
    <m/>
    <m/>
    <s v="Vacio"/>
    <n v="520"/>
    <n v="0"/>
    <x v="0"/>
    <s v="LAPTOP MACBOOK PRO CI7/512GB/16 GB"/>
    <s v="001-12919"/>
    <d v="2020-06-02T00:00:00"/>
    <s v="PCR-MAC2006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6518"/>
    <d v="2020-08-19T00:00:00"/>
    <d v="2020-11-18T00:00:00"/>
    <m/>
    <n v="-19"/>
    <n v="425"/>
    <m/>
    <s v="Vacio"/>
    <m/>
    <m/>
    <s v="Vacio"/>
    <n v="425"/>
    <n v="0"/>
    <x v="0"/>
    <s v="Macbook Pro Core i7 9na Gen/16GB/512GB SSD/16&quot;"/>
    <s v="001-13457"/>
    <d v="2020-08-19T00:00:00"/>
    <s v="PCR-MAC2008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6638"/>
    <d v="2020-09-01T00:00:00"/>
    <d v="2020-09-30T00:00:00"/>
    <m/>
    <n v="30"/>
    <n v="425"/>
    <m/>
    <s v="Vacio"/>
    <m/>
    <m/>
    <s v="Vacio"/>
    <n v="425"/>
    <n v="850"/>
    <x v="5"/>
    <s v="Macbook Pro Core i7 9na Gen/16GB/512GB SSD/16&quot;"/>
    <s v="001-13612"/>
    <d v="2020-09-01T00:00:00"/>
    <s v="PCR-MAC2008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1"/>
    <s v="No se encuentra el producto"/>
    <s v="Pendiente Recoger"/>
  </r>
  <r>
    <x v="127"/>
    <s v="F001-00007047"/>
    <d v="2020-10-01T00:00:00"/>
    <d v="2020-10-31T00:00:00"/>
    <m/>
    <n v="-1"/>
    <n v="425"/>
    <m/>
    <s v="Vacio"/>
    <m/>
    <m/>
    <s v="Vacio"/>
    <n v="425"/>
    <n v="0"/>
    <x v="0"/>
    <s v="Macbook Pro Core i7 9na Gen/16GB/512GB SSD/16&quot;"/>
    <s v="001-13632"/>
    <d v="2020-09-01T00:00:00"/>
    <s v="PCR-MAC20085004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425"/>
    <m/>
    <s v="Vacio"/>
    <m/>
    <m/>
    <s v="Vacio"/>
    <n v="425"/>
    <n v="0"/>
    <x v="0"/>
    <s v="MacBook Pro Ci7 9na Gen/16GB/512GB SSD/Pantalla 16&quot;/Touch Bar"/>
    <s v="001-13699"/>
    <d v="2020-09-16T00:00:00"/>
    <s v="PCR-MAC2008501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370"/>
    <m/>
    <s v="Vacio"/>
    <m/>
    <m/>
    <s v="Vacio"/>
    <n v="370"/>
    <n v="0"/>
    <x v="0"/>
    <s v="MacBook Pro Ci5 10ma Gen/16GB/1TB SSD/Touch Bar/Pantalla 13.3&quot; Retina"/>
    <s v="001-13812"/>
    <d v="2020-09-16T00:00:00"/>
    <s v="PCR-MAC2009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23T00:00:00"/>
    <d v="2020-11-22T00:00:00"/>
    <m/>
    <n v="-23"/>
    <n v="370"/>
    <m/>
    <s v="Vacio"/>
    <m/>
    <m/>
    <s v="Vacio"/>
    <n v="370"/>
    <n v="0"/>
    <x v="0"/>
    <s v="MacBook Pro Ci5 10ma Gen/16GB/1TB SSD/Touch Bar/Pantalla 13.3&quot; Retina"/>
    <s v="001-13829"/>
    <d v="2020-09-22T00:00:00"/>
    <s v="PCR-MAC2009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25T00:00:00"/>
    <d v="2020-11-24T00:00:00"/>
    <m/>
    <n v="-25"/>
    <n v="370"/>
    <m/>
    <s v="Vacio"/>
    <m/>
    <m/>
    <s v="Vacio"/>
    <n v="370"/>
    <n v="0"/>
    <x v="0"/>
    <s v="MacBook Pro Ci5 10ma Gen/16GB/1TB SSD/Touch Bar/Pantalla 13.3&quot; Retina"/>
    <s v="001-13854"/>
    <d v="2020-09-24T00:00:00"/>
    <s v="PCR-MAC2009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350"/>
    <m/>
    <s v="Vacio"/>
    <m/>
    <m/>
    <s v="Vacio"/>
    <n v="350"/>
    <n v="0"/>
    <x v="0"/>
    <s v="Macbook Pro Core i5 8va Gen/8GB/512GB SSD/Pantalla 13.3”/Touchbar"/>
    <s v="001-13983"/>
    <d v="2020-10-05T00:00:00"/>
    <s v="PCR-MAC20095006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91"/>
    <d v="2020-10-08T00:00:00"/>
    <d v="2020-11-07T00:00:00"/>
    <m/>
    <n v="-8"/>
    <n v="370"/>
    <m/>
    <s v="Vacio"/>
    <m/>
    <m/>
    <s v="Vacio"/>
    <n v="370"/>
    <n v="0"/>
    <x v="0"/>
    <s v="Macbook Pro Core i5 10ma Gen./16GB RAM/1TB SSD/Pantalla 13.3”/Touchbar"/>
    <s v="001-14350"/>
    <d v="2020-10-08T00:00:00"/>
    <s v="PCR-MAC20095009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142"/>
    <d v="2020-10-14T00:00:00"/>
    <d v="2020-11-13T00:00:00"/>
    <m/>
    <n v="-14"/>
    <n v="370"/>
    <m/>
    <s v="Vacio"/>
    <m/>
    <m/>
    <s v="Vacio"/>
    <n v="370"/>
    <n v="0"/>
    <x v="0"/>
    <s v="Macbook Pro Core i5 10ma Gen/16GB RAM/1TB SSD/Pantalla 13.3”"/>
    <s v="001-14314"/>
    <d v="2020-10-13T00:00:00"/>
    <s v="PCR-MAC2010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172"/>
    <d v="2020-10-16T00:00:00"/>
    <d v="2020-11-15T00:00:00"/>
    <m/>
    <n v="-16"/>
    <n v="370"/>
    <m/>
    <s v="Vacio"/>
    <m/>
    <m/>
    <s v="Vacio"/>
    <n v="370"/>
    <n v="0"/>
    <x v="0"/>
    <s v="Macbook Pro Core i5 10ma Gen/16GB RAM/1TB SSD/Pantalla 13.3”"/>
    <s v="001-14424"/>
    <d v="2020-10-15T00:00:00"/>
    <s v="PCR-MAC2010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05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19"/>
    <d v="2020-06-20T00:00:00"/>
    <m/>
    <m/>
    <s v="PCR-MTR0355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Pendiente Recoger"/>
  </r>
  <r>
    <x v="105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20"/>
    <d v="2020-06-20T00:00:00"/>
    <m/>
    <m/>
    <s v="PCR-MTR0327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Pendiente Recoger"/>
  </r>
  <r>
    <x v="105"/>
    <s v="F001-00007187"/>
    <d v="2020-10-11T00:00:00"/>
    <d v="2020-11-10T00:00:00"/>
    <m/>
    <n v="-11"/>
    <n v="15"/>
    <m/>
    <s v="Vacio"/>
    <m/>
    <m/>
    <s v="Vacio"/>
    <n v="15"/>
    <n v="0"/>
    <x v="0"/>
    <s v="Monitor LG LED 22''"/>
    <s v="001-13389"/>
    <d v="2020-08-11T00:00:00"/>
    <m/>
    <m/>
    <s v="PCR-MTR0344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09"/>
    <m/>
    <m/>
    <m/>
    <m/>
    <n v="44134"/>
    <m/>
    <m/>
    <s v="Vacio"/>
    <m/>
    <m/>
    <s v="Vacio"/>
    <n v="0"/>
    <b v="0"/>
    <x v="2"/>
    <s v="Monitor LCD AOC 24V2Q/Pantalla 24”"/>
    <s v="001-14413"/>
    <d v="2020-10-15T00:00:00"/>
    <m/>
    <m/>
    <s v="PCR-MTR20101007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x v="1"/>
    <s v="No se encuentra el producto"/>
    <s v="Pendiente Recoger"/>
  </r>
  <r>
    <x v="128"/>
    <s v="F001-00007101"/>
    <d v="2020-10-11T00:00:00"/>
    <d v="2020-11-10T00:00:00"/>
    <m/>
    <n v="-11"/>
    <n v="65"/>
    <m/>
    <s v="Vacio"/>
    <m/>
    <m/>
    <s v="Vacio"/>
    <n v="65"/>
    <n v="0"/>
    <x v="0"/>
    <s v="LAPTOP HP 240 G5/ CI5/GEN6/4 GB/1 TB HDD/14´´"/>
    <s v="001-12234"/>
    <d v="2020-03-05T00:00:00"/>
    <s v="PCR-LAP043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28"/>
    <s v="F001-00007206"/>
    <d v="2020-10-17T00:00:00"/>
    <d v="2020-11-16T00:00:00"/>
    <m/>
    <n v="-17"/>
    <n v="65"/>
    <m/>
    <s v="Vacio"/>
    <m/>
    <m/>
    <s v="Vacio"/>
    <n v="65"/>
    <n v="0"/>
    <x v="0"/>
    <s v="LAPTOP HP 240 G5/ CI5/GEN6/4 GB/1 TB HDD/14´´"/>
    <s v="001-12233"/>
    <d v="2020-03-05T00:00:00"/>
    <s v="PCR-LAP051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1"/>
    <m/>
    <s v="MOR-MTR19091001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2"/>
    <m/>
    <s v="MOR-MTR19091002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03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0348"/>
    <m/>
    <s v="MTR-0393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89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1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5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516,001-8519,001-8421"/>
    <d v="2018-12-10T00:00:00"/>
    <s v="PCR-LAP095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35"/>
    <d v="2019-01-02T00:00:00"/>
    <s v="PCR-LAP095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6,001-8519,001-8421"/>
    <d v="2018-12-10T00:00:00"/>
    <s v="PCR-LAP09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8-7390"/>
    <d v="2018-12-10T00:00:00"/>
    <s v="PCR-LAP1258"/>
    <s v="PCR-LAP09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044"/>
    <d v="2018-10-09T00:00:00"/>
    <s v="PCR-LAP0996"/>
    <s v="PCR-LAP 0755"/>
    <m/>
    <m/>
    <x v="0"/>
    <m/>
    <m/>
    <n v="44134"/>
    <m/>
    <m/>
    <m/>
    <m/>
    <s v="X MES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´´"/>
    <s v="001-7936, 001-8226"/>
    <s v="7/09/2018, 06/11/2018"/>
    <s v="PCR-LAP1033"/>
    <s v="PCR-LAP 0953"/>
    <m/>
    <m/>
    <x v="0"/>
    <m/>
    <m/>
    <n v="44134"/>
    <m/>
    <m/>
    <s v="PCR-CON1820"/>
    <s v="VENCIDO"/>
    <s v="X MES "/>
    <d v="2018-11-07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1095"/>
    <s v="PCR-LAP0349"/>
    <s v="MTR-0397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3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52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70"/>
    <m/>
    <s v="Vacio"/>
    <m/>
    <m/>
    <s v="Vacio"/>
    <n v="70"/>
    <n v="0"/>
    <x v="0"/>
    <s v="LAPTOP  LENOVO IDEAPAD 320/ CI5/GEN8/8GB/2 TB HDD/15.6''"/>
    <s v="001-7979"/>
    <d v="2018-09-27T00:00:00"/>
    <s v="PCR-LAP1174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8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''"/>
    <s v="001-7979"/>
    <d v="2018-09-27T00:00:00"/>
    <s v="PCR-LAP1200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5"/>
    <m/>
    <s v="Vacio"/>
    <m/>
    <m/>
    <s v="Vacio"/>
    <n v="95"/>
    <n v="0"/>
    <x v="0"/>
    <s v="LAPTOP HP 450 G5/ CI7/GEN8/8 GB/1 TB HDD/15.6''"/>
    <s v="001-7390"/>
    <d v="2018-06-08T00:00:00"/>
    <s v="PCR-LAP0956"/>
    <s v="PCR-LAP1206"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61"/>
    <d v="2019-01-04T00:00:00"/>
    <s v="PCR-LAP126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421"/>
    <d v="2018-11-28T00:00:00"/>
    <s v="PCR-LAP128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1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3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MOR-LAP1910101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0910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4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4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3"/>
    <s v="PCR-LAP19111004 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6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7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8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0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0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11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1101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2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38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0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5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8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7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30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8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30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1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 8va Gen / 8GB /1TB HDD/15.6''"/>
    <s v="001-13902"/>
    <d v="2020-09-23T00:00:00"/>
    <s v="PCR-LAP2003110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603"/>
    <d v="2020-09-26T00:00:00"/>
    <d v="2020-10-25T00:00:00"/>
    <m/>
    <n v="5"/>
    <n v="45"/>
    <m/>
    <s v="Vacio"/>
    <m/>
    <m/>
    <s v="Vacio"/>
    <n v="45"/>
    <n v="45"/>
    <x v="1"/>
    <s v="Laptop Dell Vostro 3490 Ci5 10ma Gen/16GB/1TB HDD/Pantalla 14&quot;"/>
    <s v="001-13567"/>
    <d v="2020-08-25T00:00:00"/>
    <s v="PCR-LAP20071029"/>
    <s v="PCR-LAP20071014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1T00:00:00"/>
    <d v="2020-10-10T00:00:00"/>
    <m/>
    <n v="20"/>
    <n v="45"/>
    <m/>
    <s v="Vacio"/>
    <m/>
    <m/>
    <s v="Vacio"/>
    <n v="45"/>
    <n v="45"/>
    <x v="9"/>
    <s v="Laptop Dell Inspiron 3493 Ci5 10ma/8GB/256GB SSD/14&quot;"/>
    <s v="001-13322"/>
    <d v="2020-08-10T00:00:00"/>
    <s v="PCR-LAP2004119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1"/>
    <s v="F001-00007219"/>
    <d v="2020-10-21T00:00:00"/>
    <d v="2020-11-20T00:00:00"/>
    <m/>
    <n v="-21"/>
    <n v="145"/>
    <m/>
    <s v="Vacio"/>
    <m/>
    <m/>
    <s v="Vacio"/>
    <n v="145"/>
    <n v="0"/>
    <x v="0"/>
    <s v="Laptop Lenovo Thinkpad X1 Carbon Ci7 8va Gen/16GB /512GB SSD/Pantalla 14&quot; + Adaptador Ethernet Lenovo"/>
    <s v="001-13464"/>
    <d v="2020-08-21T00:00:00"/>
    <s v="PCR-LAP2008200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31"/>
    <s v="F001-00007032"/>
    <d v="2020-10-04T00:00:00"/>
    <d v="2020-11-03T00:00:00"/>
    <m/>
    <n v="-4"/>
    <n v="200"/>
    <m/>
    <s v="Vacio"/>
    <m/>
    <m/>
    <s v="Vacio"/>
    <n v="200"/>
    <n v="0"/>
    <x v="0"/>
    <s v="APPLE MACBOOK PRO CI5 / 8GB / 128GB SSD / 13.3''"/>
    <s v="0001-012540"/>
    <d v="2020-05-04T00:00:00"/>
    <s v="PCR-MAC000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9"/>
    <d v="2020-05-09T00:00:00"/>
    <s v="PCR-LAP200410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6"/>
    <d v="2020-05-09T00:00:00"/>
    <s v="PCR-LAP200410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8"/>
    <d v="2020-05-09T00:00:00"/>
    <s v="PCR-LAP2004104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70"/>
    <d v="2020-05-08T00:00:00"/>
    <s v="PCR-LAP200410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5"/>
    <d v="2020-05-06T00:00:00"/>
    <s v="PCR-LAP20071008"/>
    <s v="PCR-LAP2004105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7"/>
    <d v="2020-05-06T00:00:00"/>
    <s v="PCR-LAP2004105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8"/>
    <d v="2020-05-06T00:00:00"/>
    <s v="PCR-LAP2004105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9"/>
    <d v="2020-05-06T00:00:00"/>
    <s v="PCR-LAP200410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2"/>
    <d v="2020-05-11T00:00:00"/>
    <s v="PCR-LAP2004105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5"/>
    <d v="2020-05-08T00:00:00"/>
    <s v="PCR-LAP200410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7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Latitude 3500 Ci5 8va/8GB/1TB HDD/15.6&quot;/Windows 10 Pro"/>
    <n v="12643"/>
    <d v="2020-05-11T00:00:00"/>
    <s v="PCR-LAP20031051"/>
    <s v="PCR-LAP2004107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4"/>
    <d v="2020-05-07T00:00:00"/>
    <s v="PCR-LAP200410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425"/>
    <d v="2020-05-11T00:00:00"/>
    <s v="PCR-LAP2004107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3"/>
    <d v="2020-05-11T00:00:00"/>
    <s v="PCR-LAP2004107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7"/>
    <d v="2020-05-09T00:00:00"/>
    <s v="PCR-LAP200410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9"/>
    <d v="2020-05-06T00:00:00"/>
    <s v="PCR-LAP2004108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0"/>
    <d v="2020-05-06T00:00:00"/>
    <s v="PCR-LAP200410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362"/>
    <d v="2020-05-08T00:00:00"/>
    <s v="PCR-LAP2004108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4"/>
    <d v="2020-05-11T00:00:00"/>
    <s v="PCR-LAP2004109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1"/>
    <d v="2020-05-11T00:00:00"/>
    <s v="PCR-LAP2004109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0"/>
    <d v="2020-05-06T00:00:00"/>
    <s v="PCR-LAP2004109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9"/>
    <d v="2020-05-07T00:00:00"/>
    <s v="PCR-LAP2004109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2"/>
    <d v="2020-05-11T00:00:00"/>
    <s v="PCR-LAP2004109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6"/>
    <d v="2020-05-08T00:00:00"/>
    <s v="PCR-LAP2004109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9"/>
    <d v="2020-05-06T00:00:00"/>
    <s v="PCR-LAP2004110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289"/>
    <s v="PCR-LAP2004111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4"/>
    <d v="2020-05-07T00:00:00"/>
    <s v="PCR-LAP2004111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9"/>
    <d v="2020-05-11T00:00:00"/>
    <s v="PCR-LAP200411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1"/>
    <d v="2020-05-08T00:00:00"/>
    <s v="PCR-LAP20041129"/>
    <m/>
    <m/>
    <m/>
    <x v="0"/>
    <m/>
    <m/>
    <n v="44134"/>
    <m/>
    <m/>
    <m/>
    <m/>
    <m/>
    <m/>
    <n v="1"/>
    <s v="SI"/>
    <m/>
    <s v="Windows 10 Pro"/>
    <s v="Office 365 Bussines"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3"/>
    <d v="2020-05-07T00:00:00"/>
    <s v="PCR-LAP2004113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5"/>
    <d v="2020-05-07T00:00:00"/>
    <s v="PCR-LAP2004113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8"/>
    <d v="2020-05-06T00:00:00"/>
    <s v="PCR-LAP2004113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0"/>
    <d v="2020-05-07T00:00:00"/>
    <s v="PCR-LAP2004113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4"/>
    <d v="2020-05-07T00:00:00"/>
    <s v="PCR-LAP2004114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5"/>
    <d v="2020-05-06T00:00:00"/>
    <s v="PCR-LAP200411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6"/>
    <d v="2020-05-07T00:00:00"/>
    <s v="PCR-LAP2004114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7"/>
    <d v="2020-05-09T00:00:00"/>
    <s v="PCR-LAP200411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30"/>
    <d v="2020-05-07T00:00:00"/>
    <s v="PCR-LAP200411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5"/>
    <d v="2020-05-09T00:00:00"/>
    <s v="PCR-LAP2004115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3"/>
    <d v="2020-05-08T00:00:00"/>
    <s v="PCR-LAP2004115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9"/>
    <d v="2020-05-09T00:00:00"/>
    <s v="PCR-LAP2004115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256GB SSD/Pantalla 14&quot;/Windows 10 Pro"/>
    <n v="12562"/>
    <d v="2020-05-09T00:00:00"/>
    <s v="PCR-LAP20071001"/>
    <s v="PCR-LAP2004115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9"/>
    <d v="2020-05-09T00:00:00"/>
    <s v="PCR-LAP2004115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1"/>
    <d v="2020-05-09T00:00:00"/>
    <s v="PCR-LAP200411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6"/>
    <d v="2020-05-09T00:00:00"/>
    <s v="PCR-LAP2004115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8"/>
    <d v="2020-05-09T00:00:00"/>
    <s v="PCR-LAP2004116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0"/>
    <d v="2020-05-09T00:00:00"/>
    <s v="PCR-LAP200411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1"/>
    <d v="2020-05-06T00:00:00"/>
    <s v="PCR-LAP2004116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2"/>
    <d v="2020-05-11T00:00:00"/>
    <s v="PCR-LAP200411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3"/>
    <d v="2020-05-08T00:00:00"/>
    <s v="PCR-LAP2004116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0"/>
    <d v="2020-05-25T00:00:00"/>
    <s v="PCR-LAP200411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7"/>
    <d v="2020-05-25T00:00:00"/>
    <s v="PCR-LAP2004117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3"/>
    <d v="2020-05-23T00:00:00"/>
    <s v="PCR-LAP20041262"/>
    <s v="PCR-LAP20041178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6"/>
    <d v="2020-05-23T00:00:00"/>
    <s v="PCR-LAP200411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9"/>
    <d v="2020-05-25T00:00:00"/>
    <s v="PCR-LAP200411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8"/>
    <d v="2020-05-25T00:00:00"/>
    <s v="PCR-LAP2004118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00"/>
    <d v="2020-05-23T00:00:00"/>
    <s v="PCR-LAP2004118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7"/>
    <d v="2020-05-23T00:00:00"/>
    <s v="PCR-LAP20041223"/>
    <s v="PCR-LAP2004119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8"/>
    <d v="2020-05-23T00:00:00"/>
    <s v="PCR-LAP2004119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5"/>
    <d v="2020-05-23T00:00:00"/>
    <s v="PCR-LAP2004120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6"/>
    <d v="2020-05-23T00:00:00"/>
    <s v="PCR-LAP2004120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9"/>
    <d v="2020-05-25T00:00:00"/>
    <s v="PCR-LAP200412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2"/>
    <d v="2020-05-25T00:00:00"/>
    <s v="PCR-LAP2004120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3"/>
    <d v="2020-05-25T00:00:00"/>
    <s v="PCR-LAP2004120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9"/>
    <d v="2020-05-23T00:00:00"/>
    <s v="PCR-LAP2004121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6"/>
    <d v="2020-05-23T00:00:00"/>
    <s v="PCR-LAP2004121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3"/>
    <d v="2020-05-23T00:00:00"/>
    <s v="PCR-LAP2004121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4"/>
    <d v="2020-05-23T00:00:00"/>
    <s v="PCR-LAP200412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5"/>
    <d v="2020-05-23T00:00:00"/>
    <s v="PCR-LAP2004121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2"/>
    <d v="2020-05-23T00:00:00"/>
    <s v="PCR-LAP2004122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1"/>
    <d v="2020-05-23T00:00:00"/>
    <s v="PCR-LAP2004122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0"/>
    <d v="2020-05-23T00:00:00"/>
    <s v="PCR-LAP2004122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9"/>
    <d v="2020-05-23T00:00:00"/>
    <s v="PCR-LAP20041178"/>
    <s v="PCR-LAP2004122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6"/>
    <d v="2020-05-23T00:00:00"/>
    <s v="PCR-LAP2004122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3"/>
    <d v="2020-05-23T00:00:00"/>
    <s v="PCR-LAP2004122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3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012"/>
    <d v="2018-10-03T00:00:00"/>
    <s v="PCR-LAP0900"/>
    <m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x v="1"/>
    <s v="No se encuentra el producto"/>
    <s v="Pendiente Recoger"/>
  </r>
  <r>
    <x v="133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243 -11367-11401"/>
    <d v="2018-11-07T00:00:00"/>
    <s v="PCR-LAP19101085"/>
    <s v="PCR-LAP 1070, PCR-LAP19111034"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x v="1"/>
    <s v="No se encuentra el producto"/>
    <s v="Pendiente Recoger"/>
  </r>
  <r>
    <x v="134"/>
    <s v="F001-00007092"/>
    <d v="2020-10-07T00:00:00"/>
    <d v="2020-11-06T00:00:00"/>
    <m/>
    <n v="-7"/>
    <n v="40"/>
    <m/>
    <s v="Vacio"/>
    <m/>
    <m/>
    <s v="Vacio"/>
    <n v="40"/>
    <n v="0"/>
    <x v="0"/>
    <s v="LAPTOP COREI3/8GB/500GB HDD/SIN LICENCIAS"/>
    <s v="001-11202"/>
    <d v="2019-11-06T00:00:00"/>
    <s v="PCR-LAP02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4"/>
    <s v="F001-00007096"/>
    <d v="2020-10-21T00:00:00"/>
    <d v="2020-11-20T00:00:00"/>
    <m/>
    <n v="-21"/>
    <n v="40"/>
    <m/>
    <s v="Vacio"/>
    <m/>
    <m/>
    <s v="Vacio"/>
    <n v="40"/>
    <n v="0"/>
    <x v="0"/>
    <s v="Laptop HP 14-AC115LA Ci5 5ta Gen/8GB/500GB HDD/14&quot;"/>
    <s v="001-13460"/>
    <d v="2020-08-21T00:00:00"/>
    <s v="PCR-LAP036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34"/>
    <s v="F001-00007094"/>
    <d v="2020-10-15T00:00:00"/>
    <d v="2020-11-14T00:00:00"/>
    <m/>
    <n v="-15"/>
    <n v="40"/>
    <m/>
    <s v="Vacio"/>
    <m/>
    <m/>
    <s v="Vacio"/>
    <n v="40"/>
    <n v="0"/>
    <x v="0"/>
    <s v="LAPTOP COREI3/8GB/500GB HDD/SIN LICENCIAS"/>
    <s v="001-10448"/>
    <d v="2019-08-14T00:00:00"/>
    <s v="PCR-LAP0315"/>
    <s v="PCR-LAP033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4"/>
    <s v="F001-00007093"/>
    <d v="2020-10-05T00:00:00"/>
    <d v="2020-11-04T00:00:00"/>
    <m/>
    <n v="-5"/>
    <n v="40"/>
    <m/>
    <s v="Vacio"/>
    <m/>
    <m/>
    <s v="Vacio"/>
    <n v="40"/>
    <n v="0"/>
    <x v="0"/>
    <s v="LAPTOP DELL INSPIRON 3458/CI3/GEN5/8GB/1TB HDD/14''."/>
    <s v="001-12230"/>
    <d v="2020-02-04T00:00:00"/>
    <s v="PCR-LAP04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4"/>
    <s v="F001-00007095"/>
    <d v="2020-10-11T00:00:00"/>
    <d v="2020-11-10T00:00:00"/>
    <m/>
    <n v="-11"/>
    <n v="40"/>
    <m/>
    <s v="Vacio"/>
    <m/>
    <m/>
    <s v="Vacio"/>
    <n v="40"/>
    <n v="0"/>
    <x v="0"/>
    <s v="LAPTOP COREI3/4GB/500GB HDD /SIN LICENCIAS"/>
    <s v="001-12027"/>
    <d v="2020-02-11T00:00:00"/>
    <s v="PCR-LAP03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097"/>
    <d v="2020-10-21T00:00:00"/>
    <d v="2020-11-20T00:00:00"/>
    <m/>
    <n v="-21"/>
    <n v="45"/>
    <m/>
    <s v="Vacio"/>
    <m/>
    <m/>
    <s v="Vacio"/>
    <n v="45"/>
    <n v="0"/>
    <x v="0"/>
    <s v="LAPTOP COREI5/4GB/500GB HDD/SIN LICENCIAS"/>
    <s v="001-9287"/>
    <d v="2019-03-20T00:00:00"/>
    <s v="PCR-LAP037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086"/>
    <d v="2020-10-01T00:00:00"/>
    <d v="2020-10-31T00:00:00"/>
    <m/>
    <n v="-1"/>
    <n v="40"/>
    <m/>
    <s v="Vacio"/>
    <m/>
    <m/>
    <s v="Vacio"/>
    <n v="40"/>
    <n v="0"/>
    <x v="0"/>
    <s v="Laptop Lenovo V310-14ISK Ci3/4GB/1TB HDD/14''"/>
    <m/>
    <m/>
    <s v="PCR-LAP0833"/>
    <m/>
    <m/>
    <m/>
    <x v="0"/>
    <m/>
    <m/>
    <n v="44134"/>
    <m/>
    <m/>
    <m/>
    <m/>
    <m/>
    <m/>
    <n v="1"/>
    <s v="SI"/>
    <m/>
    <s v="Windows 10 pro OEM"/>
    <s v="Office 2019 H&amp;B"/>
    <m/>
    <m/>
    <m/>
    <x v="1"/>
    <x v="0"/>
    <s v="Cliente"/>
    <s v="Igual"/>
    <m/>
    <m/>
    <x v="0"/>
    <s v="No se encuentra el producto"/>
    <s v="Todo ok"/>
  </r>
  <r>
    <x v="135"/>
    <s v="F001-00007087"/>
    <d v="2020-10-06T00:00:00"/>
    <d v="2020-11-05T00:00:00"/>
    <m/>
    <n v="-6"/>
    <n v="40"/>
    <m/>
    <s v="Vacio"/>
    <m/>
    <m/>
    <s v="Vacio"/>
    <n v="40"/>
    <n v="0"/>
    <x v="0"/>
    <s v="Laptop Dell Inspiron 5584 Core i7 8va Gen./16GB/2TB HDD/15.6&quot;/4GB Video"/>
    <s v="001-13088"/>
    <d v="2020-07-06T00:00:00"/>
    <s v="PCR-LAP0668"/>
    <s v="PCR-LAP0722"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s v="PCR-LAP0668 queda pendiente la devolución del cargador de cambio"/>
    <m/>
    <x v="0"/>
    <s v="No se encuentra el producto"/>
    <s v="Todo ok"/>
  </r>
  <r>
    <x v="135"/>
    <s v="F001-00007087"/>
    <d v="2020-10-06T00:00:00"/>
    <d v="2020-11-05T00:00:00"/>
    <m/>
    <n v="-6"/>
    <n v="40"/>
    <m/>
    <s v="Vacio"/>
    <m/>
    <m/>
    <s v="Vacio"/>
    <n v="40"/>
    <n v="0"/>
    <x v="0"/>
    <s v="Laptop Lenovo Ci3 6ta/8GB/500GB HDD/14&quot;"/>
    <s v="001-13088"/>
    <d v="2020-07-06T00:00:00"/>
    <s v="PCR-LAP07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1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04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1"/>
    <m/>
    <s v="PCR-IMP1910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3"/>
    <m/>
    <s v="PCR-IMP19105003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4"/>
    <m/>
    <s v="PCR-IMP1910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1"/>
    <m/>
    <s v="PCR-LECT1911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2"/>
    <m/>
    <s v="PCR-LECT19115002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4"/>
    <m/>
    <s v="PCR-LECT1911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3"/>
    <s v="001-10888"/>
    <d v="2019-10-03T00:00:00"/>
    <m/>
    <m/>
    <s v="PCR-TAB001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088"/>
    <d v="2020-10-01T00:00:00"/>
    <d v="2020-10-31T00:00:00"/>
    <m/>
    <n v="-1"/>
    <n v="40"/>
    <m/>
    <s v="Vacio"/>
    <m/>
    <m/>
    <s v="Vacio"/>
    <n v="40"/>
    <n v="0"/>
    <x v="0"/>
    <s v="LAPTOP CORE I3/4GB/500GB HDD SIN LICENCIAS "/>
    <s v="001-9155"/>
    <d v="2019-03-04T00:00:00"/>
    <s v="PCR-LAP082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6"/>
    <s v="F001-00007237"/>
    <d v="2020-10-22T00:00:00"/>
    <d v="2020-11-21T00:00:00"/>
    <m/>
    <n v="-22"/>
    <m/>
    <m/>
    <s v="Vacio"/>
    <n v="200"/>
    <m/>
    <s v="Vacio"/>
    <n v="57.142857142857146"/>
    <n v="0"/>
    <x v="0"/>
    <s v="Laptop ThinkPad E590 Core i5 8va Gen./8GB RAM/480GB SSD/Pantalla 15.6”/Sin Licencias "/>
    <s v="001-14458"/>
    <d v="2020-10-21T00:00:00"/>
    <s v="PCR-LAP2004133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6"/>
    <s v="F001-00007237"/>
    <d v="2020-10-22T00:00:00"/>
    <d v="2020-11-21T00:00:00"/>
    <m/>
    <n v="-22"/>
    <m/>
    <m/>
    <s v="Vacio"/>
    <n v="180"/>
    <m/>
    <s v="Vacio"/>
    <n v="51.428571428571431"/>
    <n v="0"/>
    <x v="0"/>
    <s v="Laptop HP 250 G7 Core i5 8va Gen./8GB RAM/1TB HDD/Pantalla 15.6”/Sin Licencias"/>
    <s v="001-14458"/>
    <d v="2020-10-21T00:00:00"/>
    <s v="PCR-LAP1911104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6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HP Probook 450 G3 Ci7 6ta gen / 8GB/ 1TB HDD/ 2GB Video/ Pantalla 15.6&quot;"/>
    <s v="001-12873"/>
    <d v="2020-05-27T00:00:00"/>
    <s v="PCR-LAP075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6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Lenovo Ideapad 500-15ISK Ci7 6ta Gen/16GB/1TB HDD/2GB Video/ Pantalla 15.6&quot;"/>
    <s v="001-12873"/>
    <d v="2020-05-27T00:00:00"/>
    <s v="PCR-LAP103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4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7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8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38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38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5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6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36"/>
    <m/>
    <s v="Vacio"/>
    <m/>
    <m/>
    <s v="Vacio"/>
    <n v="136"/>
    <n v="0"/>
    <x v="0"/>
    <s v="APPLE MACBOOK PRO RETINA TOUCHBAR CI5 /8GB/256 GB SSD/13.3&quot; "/>
    <s v="001-9235"/>
    <d v="2019-03-13T00:00:00"/>
    <s v="PCR-MAC0047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02"/>
    <m/>
    <s v="Vacio"/>
    <m/>
    <m/>
    <s v="Vacio"/>
    <n v="102"/>
    <n v="0"/>
    <x v="0"/>
    <s v="APPLE MACBOOK PRO CI5 /8GB/128 GB SSD/13.3&quot; "/>
    <s v="001-9235"/>
    <d v="2019-03-13T00:00:00"/>
    <s v="PCR-MAC0048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1-02T00:00:00"/>
    <d v="2020-12-02T00:00:00"/>
    <m/>
    <n v="-33"/>
    <n v="137"/>
    <m/>
    <s v="Vacio"/>
    <m/>
    <m/>
    <s v="Vacio"/>
    <n v="137"/>
    <n v="0"/>
    <x v="0"/>
    <s v="Apple Macbook Pro Core i5 10ma Gen./16GB RAM/1TB SSD/Pantalla 13.3”"/>
    <s v="001-13879"/>
    <d v="2020-10-02T00:00:00"/>
    <s v="PCR-MAC20095008"/>
    <m/>
    <m/>
    <m/>
    <x v="0"/>
    <m/>
    <m/>
    <n v="44134"/>
    <m/>
    <m/>
    <m/>
    <m/>
    <m/>
    <m/>
    <n v="1"/>
    <s v="SI"/>
    <m/>
    <m/>
    <m/>
    <s v="Mac OS Catalina"/>
    <m/>
    <m/>
    <x v="4"/>
    <x v="0"/>
    <s v="Cliente"/>
    <s v="Igual"/>
    <m/>
    <m/>
    <x v="0"/>
    <s v="No se encuentra el producto"/>
    <s v="Todo ok"/>
  </r>
  <r>
    <x v="139"/>
    <s v="F001-00007125"/>
    <d v="2020-10-25T00:00:00"/>
    <d v="2020-11-24T00:00:00"/>
    <s v="CONTRATO"/>
    <n v="-25"/>
    <n v="70"/>
    <m/>
    <s v="Vacio"/>
    <m/>
    <m/>
    <s v="Vacio"/>
    <n v="70"/>
    <n v="0"/>
    <x v="0"/>
    <s v="APPLE MAC MINI COREI3/8GB/128GB SSD/MAGIC MOUSE,MAGIC KEYBOARD"/>
    <s v="001-9304"/>
    <d v="2019-03-22T00:00:00"/>
    <s v="PCR-MAC0052"/>
    <m/>
    <m/>
    <m/>
    <x v="0"/>
    <m/>
    <m/>
    <n v="44134"/>
    <m/>
    <m/>
    <s v="PCR-CON1831"/>
    <s v="05/36"/>
    <s v="3 AÑOS "/>
    <n v="44634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40"/>
    <s v="F001-00007138"/>
    <d v="2020-10-13T00:00:00"/>
    <d v="2020-11-12T00:00:00"/>
    <m/>
    <n v="-13"/>
    <n v="53"/>
    <m/>
    <s v="Vacio"/>
    <m/>
    <m/>
    <s v="Vacio"/>
    <n v="53"/>
    <n v="0"/>
    <x v="0"/>
    <s v="Laptop Lenovo V310-15ISK Ci5 6ta Gen/8GB/1TB HDD/Pantalla 15.6&quot;"/>
    <s v="001-13147"/>
    <d v="2020-07-11T00:00:00"/>
    <s v="PCR-LAP0774"/>
    <m/>
    <m/>
    <m/>
    <x v="1"/>
    <d v="2020-09-18T00:00:00"/>
    <d v="2020-09-16T00:00:00"/>
    <n v="44"/>
    <s v="Sí "/>
    <s v="El cliente solicitó el corte de alquiler"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41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4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1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83"/>
    <s v="PCR-LAP20041242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s v="PCR-LAP20041242, el equipo presenta ruptura de pantalla."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66"/>
    <m/>
    <s v="CNC7391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318"/>
    <m/>
    <s v="3CQ80625F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6620"/>
    <m/>
    <s v="1911TK020202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ORE I5"/>
    <s v="001-12987,12988,12989,12990,12991"/>
    <d v="2020-06-15T00:00:00"/>
    <s v="PC8067"/>
    <m/>
    <s v="1912TK02022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8"/>
    <m/>
    <s v="PCR-MTR03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Ci7/8GB/1TB HDD"/>
    <s v="001-12987,12988,12989,12990,12991"/>
    <d v="2020-06-15T00:00:00"/>
    <s v="1804TK010259"/>
    <s v="1910TK0101799"/>
    <s v="PCR-MTR03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48"/>
    <m/>
    <s v="CNC739114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4GBX2),HDD 1TB STE,RW-DVD"/>
    <s v="001-12987,12988,12989,12990,12991"/>
    <d v="2020-06-15T00:00:00"/>
    <s v="1804TK010312"/>
    <m/>
    <s v="1911TK02020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1"/>
    <m/>
    <s v="1912TK020228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7"/>
    <m/>
    <s v="PCR-MTR03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6"/>
    <m/>
    <s v="1912TK02022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7"/>
    <m/>
    <s v="CNC73910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53"/>
    <m/>
    <s v="3CQ80625H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093"/>
    <m/>
    <s v="CNC739114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6"/>
    <m/>
    <s v="CNC73910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"/>
    <s v="001-12987,12988,12989,12990,12991"/>
    <d v="2020-06-15T00:00:00"/>
    <s v="PC4905"/>
    <s v="PC6801"/>
    <s v="PCR-MTR03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8"/>
    <m/>
    <s v="PCR-MTR03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87"/>
    <m/>
    <s v="PCR-MTR037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1"/>
    <m/>
    <s v="PCR-MTR03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3"/>
    <m/>
    <s v="PCR-MTR03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8GBX1),HDD 500GB,RW-DVD"/>
    <s v="001-12987,12988,12989,12990,12991"/>
    <d v="2020-06-15T00:00:00"/>
    <s v="1910TK0101815"/>
    <m/>
    <s v="PCR-MTR03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600MHZ (8GBX1),HDD 1TB, RW-DVD"/>
    <s v="001-12987,12988,12989,12990,12991"/>
    <d v="2020-06-15T00:00:00"/>
    <s v="1804TK010212"/>
    <m/>
    <s v="3CQ5212MY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63"/>
    <m/>
    <s v="1911TK02021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25"/>
    <m/>
    <s v="1912TK020224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84"/>
    <m/>
    <s v="1912TK020226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31"/>
    <m/>
    <s v="1912TK020224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09"/>
    <m/>
    <s v="PCR-MTR019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067"/>
    <m/>
    <s v="3CQ80625J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33"/>
    <m/>
    <s v="3CQ806259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20"/>
    <m/>
    <s v="3CQ5271CVG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64"/>
    <m/>
    <s v="3CQ80625H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7/8GB/1TB HDD"/>
    <s v="001-13514,13515,13510,13516,13512,13513,13504,13517"/>
    <d v="2020-06-19T00:00:00"/>
    <s v="1804TK010377"/>
    <s v="PC8085"/>
    <s v="UEM181120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218"/>
    <m/>
    <s v="3CQ80625L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67"/>
    <m/>
    <s v="3CQ806208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69"/>
    <s v="PCR-CPU0238"/>
    <s v="PCR-MTR0134 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40"/>
    <m/>
    <s v="PCR-MTR01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56"/>
    <s v="PCR-CPU0254"/>
    <s v="PCR-MTR01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6"/>
    <m/>
    <s v="PCR-MTR038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9"/>
    <m/>
    <s v="PCR-MTR0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8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92"/>
    <m/>
    <s v="PCR-MTR03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300"/>
    <m/>
    <s v="PCR-MTR037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19112002"/>
    <m/>
    <s v="PCR-MTR03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20015003"/>
    <m/>
    <s v="PCR-MTR03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265"/>
    <m/>
    <s v="PCR-MTR038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381"/>
    <m/>
    <s v="3CQ7451K6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6TA GEN."/>
    <s v="001-12987,12988,12989,12990,12991"/>
    <d v="2020-06-15T00:00:00"/>
    <s v="PC8038"/>
    <m/>
    <s v="3CQ743222W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503"/>
    <m/>
    <s v="CNC739106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3 CORE I5"/>
    <s v="001-12987,12988,12989,12990,12991"/>
    <d v="2020-06-15T00:00:00"/>
    <s v="PC7582"/>
    <m/>
    <s v="3CQ5212P2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8VA GEN."/>
    <s v="001-12987,12988,12989,12990,12991"/>
    <d v="2020-06-15T00:00:00"/>
    <s v="PC8047"/>
    <m/>
    <s v="3CQ80625L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726"/>
    <m/>
    <s v="UEM18112005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48"/>
    <m/>
    <s v="VR41912200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39"/>
    <m/>
    <s v="DYOC4HA02506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90"/>
    <m/>
    <s v="3CQ5023TG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171"/>
    <m/>
    <s v="ETP3G05354SL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305"/>
    <m/>
    <s v="UEM181120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80"/>
    <m/>
    <s v="UEM18112069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570 3.2GHZ,RAM 8GB DDR3 1600MHZ  (4GBX2),HDD 500GB,RW-DVD"/>
    <s v="001-12987,12988,12989,12990,12991"/>
    <d v="2020-06-15T00:00:00"/>
    <s v="1910TK0101644"/>
    <m/>
    <s v="1911TK020201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04TK010293"/>
    <s v="1910TK0101729"/>
    <s v="1911TK020202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4"/>
    <m/>
    <s v="1911TK02020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07"/>
    <m/>
    <s v="1911TK02020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1"/>
    <m/>
    <s v="1702TK02200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2"/>
    <m/>
    <s v="1911TK02020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11TK010448"/>
    <s v="1910TK0101723"/>
    <s v="1911TK02020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8"/>
    <m/>
    <s v="1911TK02020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28"/>
    <s v="1910TK0101711"/>
    <s v="1911TK020211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0"/>
    <m/>
    <s v="1911TK02020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20"/>
    <m/>
    <s v="1911TK020210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8"/>
    <m/>
    <s v="1911TK0202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00"/>
    <m/>
    <s v="1911TK02019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4"/>
    <m/>
    <s v="1912TK02022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Q85 CI7 3.4GHZ, RAM 8GB DDR3 1333MHZ (8GBX1), HDD 500GB, RW-DVD"/>
    <s v="001-12987,12988,12989,12990,12991"/>
    <d v="2020-06-15T00:00:00"/>
    <s v="1712TK010035"/>
    <m/>
    <s v="1911TK02019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RW-DVD"/>
    <s v="001-12987,12988,12989,12990,12991"/>
    <d v="2020-06-15T00:00:00"/>
    <s v="1712TK010048"/>
    <m/>
    <s v="1912TK020221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8GBX1PNY) 1333MHZ, HDD 1TB, DVD-RW"/>
    <s v="001-12987,12988,12989,12990,12991"/>
    <d v="2020-06-15T00:00:00"/>
    <s v="1804TK010359"/>
    <m/>
    <s v="1912TK02022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STE RW-DVD"/>
    <s v="001-12987,12988,12989,12990,12991"/>
    <d v="2020-06-15T00:00:00"/>
    <s v="1712TK010034"/>
    <m/>
    <s v="1911TK02020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333MHZ (8GBX1), HDD 1TB, RW-DVD"/>
    <s v="001-12987,12988,12989,12990,12991"/>
    <d v="2020-06-15T00:00:00"/>
    <s v="1804TK010251"/>
    <m/>
    <s v="1911TK02021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8GBX1),HDD 1TB, RW-DVD"/>
    <s v="001-12987,12988,12989,12990,12991"/>
    <d v="2020-06-15T00:00:00"/>
    <s v="1803TK010102"/>
    <m/>
    <s v="1911TK020210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600MHZ (8GBX1),HDD 1TB WD,RW-DVD"/>
    <s v="001-12987,12988,12989,12990,12991"/>
    <d v="2020-06-15T00:00:00"/>
    <s v="1804TK010350"/>
    <m/>
    <s v="1911TK02020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TA 4790 3.6GHZ,RAM 8GB DDR3 1600MHZ  (8GBX1),HDD 1TB HP STE,RW-DVD"/>
    <s v="001-12987,12988,12989,12990,12991"/>
    <d v="2020-06-15T00:00:00"/>
    <s v="1804TK010243"/>
    <s v="1804TK010271"/>
    <s v="1911TK02020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333MHZ (8GBX1),HDD 1TB WD, RW-DVD"/>
    <s v="001-12987,12988,12989,12990,12991"/>
    <d v="2020-06-15T00:00:00"/>
    <s v="1804TK010328"/>
    <m/>
    <s v="1911TK020203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1+2GBX2) HDD 1TB RW-DVD"/>
    <s v="001-12987,12988,12989,12990,12991"/>
    <d v="2020-06-15T00:00:00"/>
    <s v="1712TK010019"/>
    <m/>
    <s v="1912TK020225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4TK010228"/>
    <m/>
    <s v="1912TK020227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333MHZ  (4GBX2),1TB STE,SIN RW-DVD"/>
    <s v="001-12987,12988,12989,12990,12991"/>
    <d v="2020-06-15T00:00:00"/>
    <s v="1804TK010357"/>
    <m/>
    <s v="1911TK020220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90 3.6GHZ, 8GB (4GBX2) DDR3 1600MHZ,HDD 1TB STE,SIN RW-DVD"/>
    <s v="001-12987,12988,12989,12990,12991"/>
    <d v="2020-06-15T00:00:00"/>
    <s v="1803TK010129"/>
    <m/>
    <s v="1911TK020192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600MHZ (8GBX1),HDD 1TB ,RW-DVD"/>
    <s v="001-12987,12988,12989,12990,12991"/>
    <d v="2020-06-15T00:00:00"/>
    <s v="1804TK010358"/>
    <m/>
    <s v="1911TK020221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4GBX2) 1600MHZ, HDD 1TB, DVD-RW"/>
    <s v="001-12987,12988,12989,12990,12991"/>
    <d v="2020-06-15T00:00:00"/>
    <s v="1805TK010394"/>
    <m/>
    <s v="1912TK02022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4GBX2),HDD 1TB, RW-DVD"/>
    <s v="001-12987,12988,12989,12990,12991"/>
    <d v="2020-06-15T00:00:00"/>
    <s v="1803TK010117"/>
    <m/>
    <s v="1912TK020221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333MHZ (4GBX2),HDD 1TB ,RW-DVD"/>
    <s v="001-12987,12988,12989,12990,12991"/>
    <d v="2020-06-15T00:00:00"/>
    <s v="1802TK010099"/>
    <m/>
    <s v="1911TK020220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3TK010134"/>
    <s v="1804TK010284"/>
    <s v="1912TK02022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2) HDD 1TB RW-DVD"/>
    <s v="001-12987,12988,12989,12990,12991"/>
    <d v="2020-06-15T00:00:00"/>
    <s v="1712TK010090"/>
    <m/>
    <s v="1911TK02019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1600MHZ (4GBX2), HDD 1TB, RW-DVD"/>
    <s v="001-12987,12988,12989,12990,12991"/>
    <d v="2020-06-15T00:00:00"/>
    <s v="1712TK010095"/>
    <m/>
    <s v="1912TK02022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4GBX2) HDD 1TB WD RW-DVD"/>
    <s v="001-12987,12988,12989,12990,12991"/>
    <d v="2020-06-15T00:00:00"/>
    <s v="1712TK010061"/>
    <m/>
    <s v="1912TK02022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- 3.4GHZ, RAM 8GB DDR3 (4GBX2) 1600MHZ, HDD 1TB, DVD-RW"/>
    <s v="001-12987,12988,12989,12990,12991"/>
    <d v="2020-06-15T00:00:00"/>
    <s v="1811TK010446"/>
    <m/>
    <s v="1912TK02022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500GB STE RW-DVD"/>
    <s v="001-12987,12988,12989,12990,12991"/>
    <d v="2020-06-15T00:00:00"/>
    <s v="1712TK010043"/>
    <m/>
    <s v="1911TK02022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 7ma /8GB /1TB HDD/Windows 10 Pro"/>
    <s v="001-13514,13515,13510,13516,13512,13513,13504,13517"/>
    <d v="2020-06-19T00:00:00"/>
    <s v="PCR-CPU0259"/>
    <m/>
    <s v="PCR-MTR03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7ma /8GB /1TB HDD/Windows 10 Pro"/>
    <s v="001-13514,13515,13510,13516,13512,13513,13504,13517"/>
    <d v="2020-06-19T00:00:00"/>
    <s v="PCR-CPU030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2"/>
    <m/>
    <s v="PCR-MTR035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3"/>
    <m/>
    <s v="PCR-MTR03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1"/>
    <m/>
    <s v="1911TK02019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2"/>
    <m/>
    <s v="1912TK02022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3"/>
    <m/>
    <s v="1912TK02022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7"/>
    <m/>
    <s v="1912TK02022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83"/>
    <m/>
    <s v="1912TK02022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8"/>
    <m/>
    <s v="1912TK02022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16"/>
    <m/>
    <s v="1912TK02022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0"/>
    <m/>
    <s v="1912TK020224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2"/>
    <m/>
    <s v="1911TK02019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4"/>
    <m/>
    <s v="1912TK020222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1"/>
    <m/>
    <s v="1912TK020221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218"/>
    <m/>
    <s v="1912TK0202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194"/>
    <m/>
    <s v="1911TK02019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8"/>
    <m/>
    <s v="1912TK02022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325"/>
    <m/>
    <s v="CNC739108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691"/>
    <m/>
    <s v="CNC8100XS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159"/>
    <m/>
    <s v="3CQ80623H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776"/>
    <m/>
    <s v="3CQ80625FJ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24"/>
    <m/>
    <s v="3CQ80623H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099"/>
    <m/>
    <s v="3CQ80623H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948"/>
    <m/>
    <s v="3CQ80623J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38"/>
    <m/>
    <s v="3CQ80625J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4583"/>
    <m/>
    <s v="UEM18112049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245"/>
    <s v="PC6605"/>
    <s v="3CQ80625B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687"/>
    <m/>
    <s v="3CQ80625D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955"/>
    <m/>
    <s v="3CQ80625K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780"/>
    <m/>
    <s v="UEM181120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162"/>
    <m/>
    <s v="3CQ80625JK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858"/>
    <m/>
    <s v="3CQ80625H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128"/>
    <m/>
    <s v="3CQ806255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53"/>
    <m/>
    <s v="3CQ924178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87"/>
    <m/>
    <s v="UEM18052100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97"/>
    <m/>
    <s v="3CQ80625L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6838"/>
    <s v="PC6591"/>
    <s v="3CQ5212NB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7694"/>
    <m/>
    <s v="3CQ80625K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170"/>
    <m/>
    <s v="UEM1811207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64"/>
    <m/>
    <s v="3CQ806209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605"/>
    <m/>
    <s v="ANGD79A0029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35"/>
    <m/>
    <s v="3CQ7492YZ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51"/>
    <m/>
    <s v="3CQ52832Z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060"/>
    <m/>
    <s v="3CQ924178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9"/>
    <m/>
    <s v="3CQ92417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79"/>
    <m/>
    <s v="UEM1805212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120"/>
    <m/>
    <s v="3CQ92412ZS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123"/>
    <s v="PC7657"/>
    <s v="UEM1805205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0"/>
    <m/>
    <s v="UEM1805207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4"/>
    <m/>
    <s v="VR4192121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5"/>
    <m/>
    <s v="3CQ743221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006"/>
    <s v="PC7681"/>
    <s v="CNC73910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6"/>
    <m/>
    <s v="CNC739108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9"/>
    <m/>
    <s v="CNC739115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999"/>
    <m/>
    <s v="3CQ8180FN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33"/>
    <m/>
    <s v="CNC739107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40 G5 Ci5 6ta/8GB/1TB HDD/14&quot;"/>
    <s v="001-13529,13530,13532,13533,13534,13535,13536,13537"/>
    <d v="2020-06-27T00:00:00"/>
    <s v="PCR-LAP04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L480 Ci5 8va Gen/8GB/1TB HDD/14&quot;"/>
    <s v="001-13529,13530,13532,13533,13534,13535,13536,13537"/>
    <d v="2020-06-27T00:00:00"/>
    <s v="PCR-LAP0941"/>
    <s v="PCR-LAP056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6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9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0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08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15-BS019LA Ci7 7ma/8GB/1TB HDD/2GB Video/15.6&quot;"/>
    <s v="001-13529,13530,13532,13533,13534,13535,13536,13537"/>
    <d v="2020-06-27T00:00:00"/>
    <s v="PCR-LAP079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8va/8GB/1TB HDD/15.6&quot;"/>
    <s v="001-13529,13530,13532,13533,13534,13535,13536,13537"/>
    <d v="2020-06-27T00:00:00"/>
    <s v="PCR-LAP12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440 G5 Ci5 8va/8GB/480GB SSD/14&quot;"/>
    <s v="001-13529,13530,13532,13533,13534,13535,13536,13537"/>
    <d v="2020-06-27T00:00:00"/>
    <s v="PCR-LAP09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40 G6 Ci5 7ma Gen/8GB/1TB HDD/1TB HDD/14&quot;"/>
    <s v="001-13529,13530,13532,13533,13534,13535,13536,13537"/>
    <d v="2020-06-27T00:00:00"/>
    <s v="PCR-LAP1248"/>
    <s v="PCR-LAP0992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 Gen/8GB/1TB HDD/14&quot;"/>
    <s v="001-13529,13530,13532,13533,13534,13535,13536,13537"/>
    <d v="2020-06-27T00:00:00"/>
    <s v="PCR-LAP20041290"/>
    <s v="PCR-LAP099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1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5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9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MOR-LAP1910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21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93 Ci5 10ma/8GB/256GB SSD/14&quot;"/>
    <s v="001-13529,13530,13532,13533,13534,13535,13536,13537"/>
    <d v="2020-06-27T00:00:00"/>
    <s v="PCR-LAP200411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4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4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36"/>
    <m/>
    <s v="Vacio"/>
    <m/>
    <m/>
    <s v="Vacio"/>
    <n v="136"/>
    <n v="0"/>
    <x v="0"/>
    <s v="Laptop Lenovo Yoga C740 Ci7 10ma Gen/16GB/1TB SSD/Pantalla 14&quot;"/>
    <s v="001-11799"/>
    <d v="2020-01-13T00:00:00"/>
    <s v="PCR-LAP20085001"/>
    <s v="PCR-LAP0860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60"/>
    <m/>
    <s v="Vacio"/>
    <m/>
    <m/>
    <s v="Vacio"/>
    <n v="60"/>
    <n v="0"/>
    <x v="0"/>
    <s v="LAPTOP CORE I5/8GB/SSD 480 GB /LICENCIADOS"/>
    <s v="001-10252"/>
    <d v="2019-07-17T00:00:00"/>
    <s v="PCR-LAP0910"/>
    <s v="PCR-LAP1418"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I5/8GB/SSD 480 GB/SIN LICENCIAS"/>
    <s v="001-9721"/>
    <d v="2019-05-17T00:00:00"/>
    <s v="PCR-LAP1391"/>
    <s v="PCR-LAP141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18T00:00:00"/>
    <d v="2020-11-17T00:00:00"/>
    <m/>
    <n v="-18"/>
    <n v="80"/>
    <m/>
    <s v="Vacio"/>
    <m/>
    <m/>
    <s v="Vacio"/>
    <n v="80"/>
    <n v="0"/>
    <x v="0"/>
    <s v="Laptop HP Probook 450 G5 Ci5 8va Gen/8GB/480GB SSD/15.6&quot;"/>
    <s v="001-13451"/>
    <d v="2020-08-18T00:00:00"/>
    <s v="PCR-LAP139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905"/>
    <d v="2019-06-13T00:00:00"/>
    <s v="PCR-LAP1425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842"/>
    <d v="2019-05-30T00:00:00"/>
    <s v="PCR-LAP142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09-21T00:00:00"/>
    <d v="2020-10-31T00:00:00"/>
    <m/>
    <n v="-1"/>
    <n v="80"/>
    <m/>
    <s v="Vacio"/>
    <m/>
    <m/>
    <s v="Vacio"/>
    <n v="80"/>
    <n v="0"/>
    <x v="0"/>
    <s v="LAPTOP CORE I5/8GB/SSD 480 GB /LICENCIADOS"/>
    <s v="001-10767"/>
    <d v="2019-09-20T00:00:00"/>
    <s v="PCR-LAP1438"/>
    <m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SSD 480 GB /LICENCIADOS"/>
    <s v="001-10831"/>
    <d v="2019-09-27T00:00:00"/>
    <s v="PCR-LAP19091027"/>
    <m/>
    <m/>
    <m/>
    <x v="0"/>
    <m/>
    <m/>
    <n v="44134"/>
    <m/>
    <m/>
    <m/>
    <m/>
    <s v="X MES "/>
    <m/>
    <n v="1"/>
    <s v="SI "/>
    <m/>
    <s v="Windows 10 Pro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158"/>
    <d v="2019-10-30T00:00:00"/>
    <s v="PCR-LAP19105039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340"/>
    <d v="2019-11-19T00:00:00"/>
    <s v="PCR-LAP1911505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06"/>
    <m/>
    <s v="Vacio"/>
    <m/>
    <m/>
    <s v="Vacio"/>
    <n v="106"/>
    <n v="0"/>
    <x v="0"/>
    <s v="LAPTOP CORE I5/16GB/SSD 256 GB /14&quot; /LICENCIADOS"/>
    <s v="001-11578"/>
    <d v="2019-12-30T00:00:00"/>
    <s v="PCR-LAP19125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864"/>
    <d v="2020-01-20T00:00:00"/>
    <s v="PCR-LAP20014015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933"/>
    <d v="2020-01-29T00:00:00"/>
    <s v="PCR-LAP200140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27"/>
    <m/>
    <s v="Vacio"/>
    <m/>
    <m/>
    <s v="Vacio"/>
    <n v="127"/>
    <n v="0"/>
    <x v="0"/>
    <s v="Laptop Lenovo L380 Yoga Core i7 8va Gen./8GB RAM/512GB SSD/Pantalla 14”/LICENCIADOS"/>
    <s v="001-11799"/>
    <d v="2020-01-13T00:00:00"/>
    <s v="PCR-LAP20015008"/>
    <s v="PCR-LAP19102025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s v="PCR-LAP20015008 Equipo presenta hundido el botón derecho del touchpad"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Laptop Lenovo Flex-6 14IKB Ci5 Gen8 /8GB DDR4 /256GB SS/ 14'"/>
    <s v="001-12016"/>
    <d v="2020-02-06T00:00:00"/>
    <s v="PCR-LAP20025002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 Laptop Lenovo Flex-6 14IKB Ci5 Gen8 /8GB DDR4 /"/>
    <m/>
    <d v="2020-03-16T00:00:00"/>
    <s v="PCR-LAP2003504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13T00:00:00"/>
    <d v="2020-11-12T00:00:00"/>
    <m/>
    <n v="-13"/>
    <n v="80"/>
    <m/>
    <s v="Vacio"/>
    <m/>
    <m/>
    <s v="Vacio"/>
    <n v="80"/>
    <n v="0"/>
    <x v="0"/>
    <s v="Laptop HP Probook 440 G7 Ci5 10ma Gen/8GB/512GB SSD/14&quot;"/>
    <s v="001-13146"/>
    <d v="2020-07-11T00:00:00"/>
    <s v="PCR-LAP2007200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4"/>
    <s v="F001-00007068"/>
    <d v="2020-10-01T00:00:00"/>
    <d v="2020-10-31T00:00:00"/>
    <s v="4598"/>
    <n v="-1"/>
    <n v="96"/>
    <m/>
    <s v="Vacio"/>
    <m/>
    <m/>
    <s v="Vacio"/>
    <n v="96"/>
    <n v="0"/>
    <x v="0"/>
    <s v="CPU HP ALL IN ONE CORE I3/8GB/1 TB HDD 20´´ CON LICENCIAS"/>
    <s v="001-9185"/>
    <d v="2019-03-06T00:00:00"/>
    <s v="PCR-CPU0307"/>
    <m/>
    <m/>
    <m/>
    <x v="0"/>
    <m/>
    <m/>
    <n v="44134"/>
    <m/>
    <m/>
    <m/>
    <m/>
    <s v="X MES "/>
    <m/>
    <n v="1"/>
    <s v="SI"/>
    <m/>
    <s v="Windows 10 pro "/>
    <s v="Office 2016 H&amp;B"/>
    <m/>
    <m/>
    <m/>
    <x v="3"/>
    <x v="0"/>
    <s v="Cliente"/>
    <s v="Igual"/>
    <m/>
    <m/>
    <x v="0"/>
    <s v="No se encuentra el producto"/>
    <s v="Todo ok"/>
  </r>
  <r>
    <x v="144"/>
    <s v="F001-00007068"/>
    <d v="2020-10-01T00:00:00"/>
    <d v="2020-10-31T00:00:00"/>
    <s v="4598"/>
    <n v="-1"/>
    <n v="105"/>
    <m/>
    <s v="Vacio"/>
    <m/>
    <m/>
    <s v="Vacio"/>
    <n v="105"/>
    <n v="0"/>
    <x v="0"/>
    <s v="Laptop HP 15-DA0015LA Ci7 8va Gen/16GB DDR4/500GB SSD/4GB Video/15.6''"/>
    <s v="001-9336, 001-13155"/>
    <d v="2019-03-27T00:00:00"/>
    <s v="MOR-LAP19101023"/>
    <s v="PCR-LAP1536"/>
    <m/>
    <m/>
    <x v="0"/>
    <m/>
    <m/>
    <n v="44134"/>
    <m/>
    <m/>
    <m/>
    <m/>
    <s v="X MES "/>
    <m/>
    <n v="1"/>
    <s v="SI"/>
    <m/>
    <s v="Windows 10 pro "/>
    <s v="0ffice 2016 H&amp;B"/>
    <m/>
    <m/>
    <m/>
    <x v="3"/>
    <x v="0"/>
    <s v="Cliente"/>
    <s v="Igual"/>
    <m/>
    <m/>
    <x v="0"/>
    <s v="No se encuentra el producto"/>
    <s v="Todo ok"/>
  </r>
  <r>
    <x v="145"/>
    <s v="F001-00007165"/>
    <d v="2020-10-02T00:00:00"/>
    <d v="2020-11-01T00:00:00"/>
    <m/>
    <n v="-2"/>
    <n v="55"/>
    <m/>
    <s v="Vacio"/>
    <m/>
    <m/>
    <s v="Vacio"/>
    <n v="55"/>
    <n v="0"/>
    <x v="0"/>
    <s v="Laptop Dell Inspiron 3493 Ci5 10ma Gen/16GB/1TB HDD/256GB SSD/14&quot;"/>
    <s v="001-12202"/>
    <d v="2020-03-02T00:00:00"/>
    <s v="PCR-LAP20041240"/>
    <s v="PCR-LAP2007400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145"/>
    <s v="F001-00007165"/>
    <d v="2020-10-02T00:00:00"/>
    <d v="2020-11-01T00:00:00"/>
    <m/>
    <n v="-2"/>
    <n v="55"/>
    <m/>
    <s v="Vacio"/>
    <m/>
    <m/>
    <s v="Vacio"/>
    <n v="55"/>
    <n v="0"/>
    <x v="0"/>
    <s v="Laptop HP 250 G7 Ci5 8va Gen/8GB DDR4/240GB SSD/15.6&quot;/2GB video"/>
    <s v="001-12202"/>
    <d v="2020-03-02T00:00:00"/>
    <s v="PCR-LAP1499"/>
    <s v="PCR-LAP0932"/>
    <m/>
    <m/>
    <x v="0"/>
    <m/>
    <m/>
    <n v="44134"/>
    <m/>
    <m/>
    <m/>
    <m/>
    <m/>
    <m/>
    <n v="1"/>
    <s v="SI"/>
    <m/>
    <s v="Sin licencias 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146"/>
    <m/>
    <s v="Vacio"/>
    <m/>
    <m/>
    <s v="Vacio"/>
    <n v="146"/>
    <n v="0"/>
    <x v="0"/>
    <s v="IPAD PRO 11 256 GB SPACE GRAY + TECLADO APPLE SMART"/>
    <s v="001-10925"/>
    <d v="2019-10-07T00:00:00"/>
    <m/>
    <m/>
    <s v="PCR-TAB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45"/>
    <s v="F001-00007235"/>
    <d v="2020-10-21T00:00:00"/>
    <d v="2020-11-20T00:00:00"/>
    <m/>
    <n v="-21"/>
    <n v="61"/>
    <m/>
    <s v="Vacio"/>
    <m/>
    <m/>
    <s v="Vacio"/>
    <n v="61"/>
    <n v="0"/>
    <x v="0"/>
    <s v="Laptop Dell Latitude 3400 Core I5 8va Gen/ 8GB DDR4 / 1 TB HDD / 14&quot; Pantalla / Windows 10 Pro/Office 365 Business"/>
    <s v="001-14003"/>
    <d v="2020-10-21T00:00:00"/>
    <s v="PCR-LAP20041257"/>
    <m/>
    <m/>
    <m/>
    <x v="0"/>
    <m/>
    <m/>
    <n v="44134"/>
    <m/>
    <m/>
    <m/>
    <m/>
    <m/>
    <m/>
    <m/>
    <m/>
    <m/>
    <s v="Windows 10 pro "/>
    <s v="Office 365 Bussines"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24.87"/>
    <m/>
    <s v="Vacio"/>
    <m/>
    <m/>
    <s v="Vacio"/>
    <n v="24.87"/>
    <n v="0"/>
    <x v="0"/>
    <s v="IPAD PRO 11 256 GB SPACE GRAY + TECLADO APPLE SMART"/>
    <s v="001-10925"/>
    <d v="2019-10-07T00:00:00"/>
    <m/>
    <m/>
    <s v="PCR-MAGKEY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46"/>
    <s v="F001-00007208"/>
    <d v="2020-10-21T00:00:00"/>
    <d v="2020-11-20T00:00:00"/>
    <m/>
    <n v="-21"/>
    <n v="40"/>
    <m/>
    <s v="Vacio"/>
    <m/>
    <m/>
    <s v="Vacio"/>
    <n v="40"/>
    <n v="0"/>
    <x v="0"/>
    <s v="Laptop Dell Latitude 3490 Core i5 7ma Gen./8GB RAM/1TB HDD/14”"/>
    <s v="001-13335"/>
    <d v="2020-08-21T00:00:00"/>
    <s v="PCR-LAP19102030"/>
    <s v="PCR-LAP0361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6"/>
    <s v="F001-00007208"/>
    <d v="2020-10-21T00:00:00"/>
    <d v="2020-11-20T00:00:00"/>
    <m/>
    <n v="-21"/>
    <n v="40"/>
    <m/>
    <s v="Vacio"/>
    <m/>
    <m/>
    <s v="Vacio"/>
    <n v="40"/>
    <n v="0"/>
    <x v="0"/>
    <s v="Laptop HP 340G1 Ci5/4GB DDR3L/750GB HDD/14&quot;"/>
    <s v="001-13335"/>
    <d v="2020-08-21T00:00:00"/>
    <s v="PCR-LAP0256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7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67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47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7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48"/>
    <s v="F001-00007238"/>
    <d v="2020-10-21T00:00:00"/>
    <d v="2020-11-20T00:00:00"/>
    <m/>
    <n v="-21"/>
    <m/>
    <m/>
    <s v="Vacio"/>
    <n v="216"/>
    <m/>
    <s v="Vacio"/>
    <n v="61.714285714285715"/>
    <n v="0"/>
    <x v="0"/>
    <s v="Laptop Lenovo ThinkPad E590 Ci5 8va/16GB/500GB SSD/15.6&quot;/Windows 10 Pro"/>
    <s v="001-14004"/>
    <d v="2020-10-21T00:00:00"/>
    <s v="PCR-LAP20041297"/>
    <m/>
    <m/>
    <m/>
    <x v="0"/>
    <m/>
    <m/>
    <n v="44134"/>
    <m/>
    <m/>
    <m/>
    <m/>
    <m/>
    <m/>
    <m/>
    <m/>
    <m/>
    <s v="Windows 10 pro "/>
    <m/>
    <m/>
    <m/>
    <m/>
    <x v="2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786"/>
    <d v="2020-01-10T00:00:00"/>
    <s v="MOR-LAP1910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6527"/>
    <d v="2020-08-15T00:00:00"/>
    <d v="2020-12-14T00:00:00"/>
    <m/>
    <n v="-45"/>
    <n v="65"/>
    <m/>
    <s v="Vacio"/>
    <m/>
    <m/>
    <s v="Vacio"/>
    <n v="65"/>
    <n v="0"/>
    <x v="0"/>
    <s v="Laptop HP 250 G7 Core i5 8va Gen./8GB RAM/1TB HDD/15.6”"/>
    <s v="001-13328"/>
    <d v="2020-08-14T00:00:00"/>
    <s v="MOR-LAP19101004"/>
    <s v="MOR-LAP19101009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106"/>
    <n v="-1"/>
    <n v="70"/>
    <m/>
    <s v="Vacio"/>
    <m/>
    <m/>
    <s v="Vacio"/>
    <n v="70"/>
    <n v="0"/>
    <x v="0"/>
    <s v="LAPTOP CORE I5/8GB/1TB HDD SIN LICENCIAS "/>
    <s v="001-12281"/>
    <d v="2020-03-11T00:00:00"/>
    <s v="MOR-LAP1910101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6637"/>
    <d v="2020-08-25T00:00:00"/>
    <d v="2020-12-24T00:00:00"/>
    <m/>
    <n v="-55"/>
    <n v="65"/>
    <m/>
    <s v="Vacio"/>
    <m/>
    <m/>
    <s v="Vacio"/>
    <n v="65"/>
    <n v="0"/>
    <x v="0"/>
    <s v="Laptop HP 250 G7 Ci5 8va Gen / 8GB DDR4 / 1TB HDD / Pantalla 15.6&quot;"/>
    <s v="001-13469"/>
    <d v="2020-08-24T00:00:00"/>
    <s v="MOR-LAP1910104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500GB HDD/SIN LICENCIAS "/>
    <s v="001-7692"/>
    <d v="2018-08-09T00:00:00"/>
    <s v="PCR-LAP047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Lenovo Ideapad 320-15IKB Core I5 Gen.8/ 8GB DDR4/ 2TB HDD/15.6"/>
    <s v="001-6565"/>
    <d v="2017-12-28T00:00:00"/>
    <s v="PCR-LAP1149"/>
    <s v="PCR-LAP0673"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s v="PCR-LAP0673 Presenta rajadura en puerto de carga (carcasa base inferior) a la vez presenta rajadura en la parte superior de la carcasa de pantalla y pantalla led presenta rayones pequeños."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LICENCIADA (WIN10P-OFFICE 2016 H&amp;B)"/>
    <s v="001-7552"/>
    <d v="2018-07-17T00:00:00"/>
    <s v="PCR-LAP0846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2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5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089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275,10276"/>
    <d v="2019-07-22T00:00:00"/>
    <s v="PCR-LAP089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/SIN LICENCIAS "/>
    <s v="001-7773"/>
    <d v="2018-08-23T00:00:00"/>
    <s v="PCR-LAP092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 G6 Ci5 7ma/8GB/1TB HDD/14&quot;"/>
    <s v="001-13199"/>
    <d v="2020-07-21T00:00:00"/>
    <s v="PCR-LAP101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052"/>
    <s v="PCR-LAP1073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0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10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12GB/1TB HDD/15.6&quot;"/>
    <s v="001-13096,13097"/>
    <d v="2020-07-07T00:00:00"/>
    <s v="PCR-LAP11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8GB/1TB HDD/15.6&quot;"/>
    <s v="001-13096,13097"/>
    <d v="2020-07-07T00:00:00"/>
    <s v="PCR-LAP117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"/>
    <s v="001-8047,001-8604"/>
    <d v="2018-10-09T00:00:00"/>
    <s v="PCR-LAP1178"/>
    <s v="PCR-LAP 100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7/8GB/1TB HDD/2GB VIDEO SIN LICENCIAS"/>
    <s v="001-8140,001-8451;001-9584"/>
    <d v="2018-10-22T00:00:00"/>
    <s v="PCR-LAP1352"/>
    <s v="PCR-LAP 0559,PCR-LAP 054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08T00:00:00"/>
    <n v="247256"/>
    <n v="22"/>
    <n v="70"/>
    <n v="23.33"/>
    <s v="Diferente"/>
    <m/>
    <m/>
    <s v="Vacio"/>
    <n v="70"/>
    <n v="70"/>
    <x v="8"/>
    <s v="LAPTOP CORE I5/8GB/1TB HDD SIN LICENCIAS "/>
    <s v="001-10275,10276"/>
    <d v="2019-07-22T00:00:00"/>
    <s v="PCR-LAP138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49"/>
    <s v="F001-00007310"/>
    <d v="2020-10-01T00:00:00"/>
    <d v="2020-10-20T00:00:00"/>
    <n v="247544"/>
    <n v="10"/>
    <n v="70"/>
    <n v="46.67"/>
    <s v="Diferente"/>
    <m/>
    <m/>
    <s v="Vacio"/>
    <n v="70"/>
    <n v="70"/>
    <x v="4"/>
    <s v="LAPTOP CORE I5/8GB/1TB HDD SIN LICENCIAS "/>
    <s v="001-12281"/>
    <d v="2020-03-11T00:00:00"/>
    <s v="PCR-LAP1504"/>
    <m/>
    <m/>
    <m/>
    <x v="0"/>
    <m/>
    <m/>
    <n v="44134"/>
    <m/>
    <m/>
    <m/>
    <m/>
    <s v="X MES "/>
    <m/>
    <n v="1"/>
    <s v="NO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Lenovo ThinkPad Ci5 8va/8GB/1TB HDD/14&quot;"/>
    <s v="001-13199"/>
    <d v="2020-07-21T00:00:00"/>
    <s v="PCR-LAP151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70"/>
    <m/>
    <s v="Vacio"/>
    <m/>
    <m/>
    <s v="Vacio"/>
    <n v="70"/>
    <n v="0"/>
    <x v="0"/>
    <s v="LAPTOP CORE I5/8GB/1TB HDD SIN LICENCIAS "/>
    <s v="001-11881"/>
    <d v="2020-01-21T00:00:00"/>
    <s v="PCR-LAP1909100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0910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46"/>
    <d v="2020-01-30T00:00:00"/>
    <s v="PCR-LAP1909103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6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7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1994"/>
    <d v="2020-02-05T00:00:00"/>
    <s v="PCR-LAP19111004"/>
    <s v="PCR-LAP19101042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16T00:00:00"/>
    <n v="247544"/>
    <n v="14"/>
    <n v="70"/>
    <n v="37.33"/>
    <s v="Diferente"/>
    <m/>
    <m/>
    <s v="Vacio"/>
    <n v="70"/>
    <n v="70"/>
    <x v="4"/>
    <s v="LAPTOP CORE I5/8GB/1TB HDD SIN LICENCIAS "/>
    <s v="001-12126"/>
    <d v="2020-02-20T00:00:00"/>
    <s v="PCR-LAP1911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7 Ci5 8va Gen/8GB/256GB SSD/15.6&quot;"/>
    <s v="001-13096,13097"/>
    <d v="2020-07-07T00:00:00"/>
    <s v="PCR-LAP191110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5"/>
    <m/>
    <s v="Vacio"/>
    <m/>
    <m/>
    <s v="Vacio"/>
    <n v="75"/>
    <n v="0"/>
    <x v="0"/>
    <s v="LAPTOP CORE I5/8GB/500GB HDD/SIN LICENCIAS "/>
    <s v="001-7692"/>
    <d v="2018-08-09T00:00:00"/>
    <s v="PCR-LAP19111041"/>
    <s v="PCR-LAP050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s v="PCR-LAP 0474 DEVOLVIERON EL 09.12.2019, DEVOLVIERON LA ,PCR-LAP 0468 CON ROTURA DE CARCASA"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2126"/>
    <d v="2020-02-20T00:00:00"/>
    <s v="PCR-LAP1911104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20041015"/>
    <m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19111028"/>
    <s v="PCR-LAP20041016"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16T00:00:00"/>
    <m/>
    <n v="14"/>
    <n v="65"/>
    <n v="34.67"/>
    <s v="Diferente"/>
    <m/>
    <m/>
    <s v="Vacio"/>
    <n v="65"/>
    <n v="65"/>
    <x v="4"/>
    <s v="Laptop Dell vostro Ci5 10ma Gen/8GB/1TB HDD/14&quot;"/>
    <s v="001-13096,13097"/>
    <d v="2020-07-07T00:00:00"/>
    <s v="PCR-LAP2006406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3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6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111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Lenovo V330-15IKB Ci5 8va Gen/8GB DDR4/ 1TB HDD/ Pantalla 15.6&quot;"/>
    <s v="001-13797"/>
    <d v="2020-09-21T00:00:00"/>
    <s v="PCR-LAP079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50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0107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110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2004103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8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4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5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HP Probook 450G5 Ci7 Gen.8/16GB DDR4/1TB HDD/2GB Video/15.6&quot;"/>
    <s v="001-13503"/>
    <d v="2020-06-19T00:00:00"/>
    <s v="PCR-LAP1273"/>
    <s v="PCR-LAP19091025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HP 450G5 Ci7 8va/8GB/256GB SSD/1TB HDD/2GB Video/15.6&quot;"/>
    <s v="001-13503"/>
    <d v="2020-06-19T00:00:00"/>
    <s v="PCR-LAP1288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1"/>
    <s v="F001-00007275"/>
    <d v="2020-10-27T00:00:00"/>
    <d v="2020-11-26T00:00:00"/>
    <m/>
    <n v="-27"/>
    <n v="57"/>
    <m/>
    <s v="Vacio"/>
    <m/>
    <m/>
    <s v="Vacio"/>
    <n v="57"/>
    <n v="0"/>
    <x v="0"/>
    <s v="Laptop Lenovo B40-80 Ci5 5taGen/8GB/500GB HDD/Pantalla 14''"/>
    <s v="001-13489"/>
    <d v="2020-08-27T00:00:00"/>
    <s v="PCR-LAP028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171"/>
    <d v="2020-10-13T00:00:00"/>
    <d v="2020-11-12T00:00:00"/>
    <m/>
    <n v="-13"/>
    <n v="55"/>
    <m/>
    <s v="Vacio"/>
    <m/>
    <m/>
    <s v="Vacio"/>
    <n v="55"/>
    <n v="0"/>
    <x v="0"/>
    <s v="Laptop HP 240 G6 Ci3 6ta Gen./4GB RAM/480GB SSD/Pantalla 14&quot;"/>
    <s v="001-14312"/>
    <d v="2020-10-13T00:00:00"/>
    <s v="PCR-LAP070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1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66"/>
    <d v="2020-10-25T00:00:00"/>
    <d v="2020-11-24T00:00:00"/>
    <m/>
    <n v="-25"/>
    <n v="77"/>
    <m/>
    <s v="Vacio"/>
    <m/>
    <m/>
    <s v="Vacio"/>
    <n v="77"/>
    <n v="0"/>
    <x v="0"/>
    <s v="Laptop HP 250 G7 Core i5 8va Gen./16GB/500GB SDD/Pantalla 15.6&quot;"/>
    <s v="001-13837"/>
    <d v="2020-09-25T00:00:00"/>
    <s v="PCR-LAP19111008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58"/>
    <d v="2020-10-25T00:00:00"/>
    <d v="2020-11-24T00:00:00"/>
    <m/>
    <n v="-25"/>
    <n v="70"/>
    <m/>
    <s v="Vacio"/>
    <m/>
    <m/>
    <s v="Vacio"/>
    <n v="70"/>
    <n v="0"/>
    <x v="0"/>
    <s v="Laptop Lenovo Ideapad 320 Core i5 8va Gen./8GB/ 500GB SDD/Pantalla 15.6&quot;"/>
    <s v="001-13837"/>
    <d v="2020-09-25T00:00:00"/>
    <s v="PCR-LAP1303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2"/>
    <m/>
    <m/>
    <m/>
    <m/>
    <n v="44134"/>
    <m/>
    <m/>
    <s v="Vacio"/>
    <m/>
    <m/>
    <s v="Vacio"/>
    <n v="0"/>
    <b v="0"/>
    <x v="2"/>
    <s v="Laptop HP 450G5 Ci7 8va Gen/ 16GB/ 1TB HDD/ 2GB Video/ Pantalla 15.6&quot; "/>
    <s v="0001-012330"/>
    <d v="2020-04-01T00:00:00"/>
    <s v="PCR-LAP1339"/>
    <m/>
    <m/>
    <m/>
    <x v="0"/>
    <m/>
    <m/>
    <n v="44134"/>
    <m/>
    <m/>
    <m/>
    <m/>
    <m/>
    <m/>
    <n v="1"/>
    <m/>
    <m/>
    <s v="Sin licencias"/>
    <m/>
    <m/>
    <m/>
    <m/>
    <x v="8"/>
    <x v="2"/>
    <s v="PRESTAMO"/>
    <s v="Igual"/>
    <s v="Equipo de préstamo (01-04)"/>
    <m/>
    <x v="1"/>
    <m/>
    <s v="Pendiente Recoger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404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0614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HP 250 G6/ CI5/GEN7/8 GB/1 TB HDD/15.6 SINLICENCIAS"/>
    <s v="001-10377"/>
    <d v="2019-08-06T00:00:00"/>
    <s v="PCR-LAP0615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62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70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076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1019"/>
    <s v="PCR-LAP0612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682"/>
    <d v="2019-12-18T00:00:00"/>
    <s v="PCR-LAP1028"/>
    <s v="PCR-LAP1019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273"/>
    <d v="2019-07-19T00:00:00"/>
    <s v="PCR-LAP1401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8GB/240 GB SSD SIN LICENCIAS"/>
    <s v="01-11781,11782"/>
    <d v="2020-01-09T00:00:00"/>
    <s v="PCR-LAP105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348"/>
    <d v="2019-08-01T00:00:00"/>
    <s v="PCR-LAP1074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1079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16GB/1 TB HDD / SIN LICENCIAS "/>
    <s v="001-12131"/>
    <d v="2020-02-20T00:00:00"/>
    <s v="PCR-LAP10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390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12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23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4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50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1"/>
    <d v="2020-02-25T00:00:00"/>
    <s v="PCR-LAP150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16GB/240 GB SSD / SIN LICENCIAS "/>
    <s v="001-12128"/>
    <d v="2020-02-20T00:00:00"/>
    <s v="PCR-LAP19111020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675"/>
    <d v="2019-12-16T00:00:00"/>
    <s v="PCR-LAP1911103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4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3490 Core i5 7ma Gen./8GB RAM/1TB HDD/Pantalla 14”"/>
    <s v="001-14380"/>
    <d v="2020-10-16T00:00:00"/>
    <s v="PCR-LAP1910203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HP 14-BS025la Core i5 7ma Gen./8GB RAM/1TB HDD/Pantalla 14”"/>
    <s v="001-14380"/>
    <d v="2020-10-16T00:00:00"/>
    <s v="PCR-LAP05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5"/>
    <m/>
    <m/>
    <m/>
    <m/>
    <n v="44134"/>
    <m/>
    <m/>
    <s v="Vacio"/>
    <m/>
    <m/>
    <s v="Vacio"/>
    <n v="0"/>
    <b v="0"/>
    <x v="2"/>
    <s v="LAPTOP CORE I5/8GB/1TB"/>
    <s v="001-8068"/>
    <d v="2018-10-11T00:00:00"/>
    <s v="PCR-LAP0477"/>
    <m/>
    <m/>
    <m/>
    <x v="0"/>
    <m/>
    <m/>
    <n v="44134"/>
    <m/>
    <m/>
    <m/>
    <m/>
    <s v="PRÉSTAMO"/>
    <m/>
    <n v="1"/>
    <s v="NO"/>
    <s v="6ta"/>
    <s v="Sin licencias"/>
    <m/>
    <m/>
    <m/>
    <m/>
    <x v="1"/>
    <x v="2"/>
    <s v="PRESTAMO"/>
    <s v="Igual"/>
    <s v="EQUIPO EN PRÉSTAMO "/>
    <m/>
    <x v="1"/>
    <m/>
    <s v="Pendiente Recoger"/>
  </r>
  <r>
    <x v="155"/>
    <s v="F001-00007337"/>
    <d v="2020-10-01T00:00:00"/>
    <d v="2020-10-31T00:00:00"/>
    <m/>
    <n v="-1"/>
    <n v="54"/>
    <m/>
    <s v="Vacio"/>
    <m/>
    <m/>
    <s v="Vacio"/>
    <n v="54"/>
    <n v="0"/>
    <x v="0"/>
    <s v="Laptop HP 250 G7 Core i5 8va Gen./8GB RAM/1TB HDD/15.6”"/>
    <s v="001-13982"/>
    <d v="2020-10-05T00:00:00"/>
    <s v="MOR-LAP19101045"/>
    <s v="PCR-LAP0799"/>
    <m/>
    <m/>
    <x v="0"/>
    <m/>
    <m/>
    <n v="44134"/>
    <m/>
    <m/>
    <m/>
    <s v="VENCIDO X 6 MESES"/>
    <s v="X MESES"/>
    <m/>
    <n v="1"/>
    <s v="SI"/>
    <s v="8va"/>
    <s v="Windows 10 Pro"/>
    <s v="Office 2010 H&amp;B"/>
    <m/>
    <m/>
    <m/>
    <x v="1"/>
    <x v="0"/>
    <s v="Cliente"/>
    <s v="Igual"/>
    <s v="PCR-LAP0799 presenta rajadura en puerto USB"/>
    <m/>
    <x v="0"/>
    <s v="Esta factura tiene errores en la fecha. La fecha inicial de Sisgeco es menor o igual que la fecha fin de la factura del CV"/>
    <s v="Todo ok"/>
  </r>
  <r>
    <x v="155"/>
    <s v="F001-00005850"/>
    <d v="2020-06-01T00:00:00"/>
    <d v="2020-06-30T00:00:00"/>
    <m/>
    <n v="122"/>
    <n v="60"/>
    <m/>
    <s v="Vacio"/>
    <m/>
    <m/>
    <s v="Vacio"/>
    <n v="60"/>
    <n v="300"/>
    <x v="11"/>
    <s v="LAPTOP CORE I5/16GB/500 SDD/ WINDOWS 10 PRO LICENCIADO"/>
    <s v="001-7810"/>
    <d v="2018-08-31T00:00:00"/>
    <s v="PCR-LAP0937"/>
    <m/>
    <m/>
    <m/>
    <x v="0"/>
    <m/>
    <m/>
    <n v="44134"/>
    <m/>
    <m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38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5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5"/>
    <m/>
    <s v="Vacio"/>
    <m/>
    <m/>
    <s v="Vacio"/>
    <n v="65"/>
    <n v="130"/>
    <x v="5"/>
    <s v="LAPTOP CORE I5/16GB/500 SDD/ WINDOWS 10 PRO LICENCIADO"/>
    <s v="001-7978, 001-8303"/>
    <s v="27/09/2018, 14/11/2018"/>
    <s v="PCR-LAP0989"/>
    <s v="PCR-LAP 0984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978"/>
    <d v="2018-09-27T00:00:00"/>
    <s v="PCR-LAP099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8GB/1TB"/>
    <s v="001-7223, 001-8026"/>
    <s v="08/05/2018, 03/10/2018"/>
    <s v="PCR-LAP0993"/>
    <s v="PCR-LAP 0805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s v="Office 2016 H&amp;B"/>
    <m/>
    <m/>
    <m/>
    <x v="1"/>
    <x v="0"/>
    <s v="Cliente"/>
    <s v="Igual"/>
    <m/>
    <m/>
    <x v="1"/>
    <s v="No se encuentra el producto"/>
    <s v="Pendiente Recoger"/>
  </r>
  <r>
    <x v="155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09"/>
    <d v="2018-04-18T00:00:00"/>
    <s v="PCR-MAC0009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x v="0"/>
    <s v="Se actualizó, si coinciden los códigos de la LP y su RS con la laptop Actual."/>
    <s v="Todo ok"/>
  </r>
  <r>
    <x v="155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76"/>
    <d v="2018-04-30T00:00:00"/>
    <s v="PCR-MAC0011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x v="0"/>
    <s v="Se actualizó, si coinciden los códigos de la LP y su RS con la laptop Actual."/>
    <s v="Todo ok"/>
  </r>
  <r>
    <x v="155"/>
    <s v="F001-00007337"/>
    <d v="2020-10-21T00:00:00"/>
    <d v="2020-11-20T00:00:00"/>
    <m/>
    <n v="-21"/>
    <n v="300"/>
    <m/>
    <s v="Vacio"/>
    <m/>
    <m/>
    <s v="Vacio"/>
    <n v="300"/>
    <n v="0"/>
    <x v="0"/>
    <s v="Apple Macbook Pro Retina CI7/16GB RAM/256GB SSD/4 GB Video/Pantalla 15.4&quot; / MacOS Catalina/ Sin Licencias"/>
    <s v="001-14503"/>
    <d v="2020-10-20T00:00:00"/>
    <s v="PCR-MAC002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x v="0"/>
    <s v="Esta factura tiene errores en la fecha. La fecha inicial de Sisgeco es menor o igual que la fecha fin de la factura del CV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13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09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28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34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7"/>
    <s v="F001-00007041"/>
    <d v="2020-10-18T00:00:00"/>
    <d v="2020-11-17T00:00:00"/>
    <m/>
    <n v="-18"/>
    <n v="62"/>
    <m/>
    <s v="Vacio"/>
    <m/>
    <m/>
    <s v="Vacio"/>
    <n v="62"/>
    <n v="0"/>
    <x v="0"/>
    <s v="LAPTOP CORE I5/12GB/1TB HDD Licenciado"/>
    <s v="001-10256"/>
    <d v="2019-07-17T00:00:00"/>
    <s v="PCR-LAP1247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5"/>
    <m/>
    <s v="Vacio"/>
    <m/>
    <m/>
    <s v="Vacio"/>
    <n v="55"/>
    <n v="0"/>
    <x v="0"/>
    <s v="LAPTOP CORE I5/8GB/1TB HDD "/>
    <s v="001-9018,001-9019"/>
    <d v="2019-02-19T00:00:00"/>
    <s v="PCR-LAP1333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5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6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7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8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4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74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07T00:00:00"/>
    <d v="2020-11-06T00:00:00"/>
    <m/>
    <n v="-7"/>
    <n v="65"/>
    <m/>
    <s v="Vacio"/>
    <m/>
    <m/>
    <s v="Vacio"/>
    <n v="65"/>
    <n v="0"/>
    <x v="0"/>
    <s v="Laptop dell Vostro 3490 Ci5 10ma Gen/8GB/256GB SSD/14&quot;"/>
    <s v="001-13243"/>
    <d v="2020-08-06T00:00:00"/>
    <s v="PCR-LAP20071013"/>
    <s v="PCR-LAP20071001"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s v="El equipo PCR-LAP20071001 presenta falla en disco solido instalado."/>
    <m/>
    <x v="0"/>
    <s v="No se encuentra el producto"/>
    <s v="Todo ok"/>
  </r>
  <r>
    <x v="157"/>
    <s v="F001-00007041"/>
    <d v="2020-10-11T00:00:00"/>
    <d v="2020-11-10T00:00:00"/>
    <m/>
    <n v="-11"/>
    <n v="65"/>
    <m/>
    <s v="Vacio"/>
    <m/>
    <m/>
    <s v="Vacio"/>
    <n v="65"/>
    <n v="0"/>
    <x v="0"/>
    <s v="Laptop Dell Vostro 3490 Ci5 10ma Gen/16GB/1TB HDD/Pantalla 14&quot;"/>
    <s v="001-13743"/>
    <d v="2020-09-11T00:00:00"/>
    <s v="PCR-LAP20071026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336"/>
    <d v="2020-11-03T00:00:00"/>
    <d v="2020-12-02T00:00:00"/>
    <m/>
    <n v="-33"/>
    <n v="74"/>
    <m/>
    <s v="Vacio"/>
    <m/>
    <m/>
    <s v="Vacio"/>
    <n v="74"/>
    <n v="0"/>
    <x v="0"/>
    <m/>
    <m/>
    <m/>
    <s v="PCR-LAP2007106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157"/>
    <s v="F001-00007041"/>
    <d v="2020-10-14T00:00:00"/>
    <d v="2020-11-13T00:00:00"/>
    <m/>
    <n v="-14"/>
    <n v="58"/>
    <m/>
    <s v="Vacio"/>
    <m/>
    <m/>
    <s v="Vacio"/>
    <n v="58"/>
    <n v="0"/>
    <x v="0"/>
    <s v="Laptop HP 250G7 Ci5 8va Gen / 12GB DDR4 / 1TB HDD / Pantalla 15.6&quot;"/>
    <s v="001-12633"/>
    <d v="2020-05-14T00:00:00"/>
    <s v="PCR-LAP20041035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827"/>
    <s v="PCR-LAP 0848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HP 250 G7/ CI5/GEN7/4 GB/1 TB HDD/15.6''"/>
    <s v="001-11163"/>
    <d v="2019-10-30T00:00:00"/>
    <s v="MOR-LAP1910104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61"/>
    <s v="PCR-LAP0665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0800"/>
    <s v="PCR LAP 0679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1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2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10084"/>
    <d v="2019-07-02T00:00:00"/>
    <s v="PCR-LAP0859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971"/>
    <s v=" PCR-LAP 0852 X PCR-LAP0971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HP 250 G6/ CI5/GEN7/4 GB/1 TB HDD/15.6''"/>
    <s v="001-10265"/>
    <d v="2019-07-18T00:00:00"/>
    <s v="PCR-LAP1027"/>
    <m/>
    <m/>
    <m/>
    <x v="0"/>
    <m/>
    <m/>
    <n v="44134"/>
    <m/>
    <m/>
    <m/>
    <m/>
    <s v="X MES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HDD+CABLE DE SEGURIDAD ,CON LICENCIA"/>
    <s v="001-10260"/>
    <d v="2019-07-17T00:00:00"/>
    <s v="PCR-LAP1049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2TB HDD+CABLE DE SEGURIDAD IBLUE CON CLAVE "/>
    <s v="001-9050"/>
    <d v="2019-02-21T00:00:00"/>
    <s v="PCR-LAP115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50"/>
    <s v="PCR LAP 0690 SE CAMBIA POR LA PCR-LAP19091050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"/>
    <d v="2018-05-11T00:00:00"/>
    <s v="PCR-LAP19091052"/>
    <s v="PCR-LAP0806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20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 8GB/1TB   WINDOWS 10 PRO LICENCIADO"/>
    <s v="001-7641"/>
    <d v="2018-08-01T00:00:00"/>
    <s v="PCR-LAP19111003"/>
    <s v="PCR-LAP 0586 X 19111003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ADAP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27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DEXT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45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234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x v="0"/>
    <s v="No se encuentra el producto"/>
    <s v="Todo ok"/>
  </r>
  <r>
    <x v="145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112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236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845"/>
    <s v="PCR-LAP0268"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6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9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2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9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8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9"/>
    <s v="F001-00007072"/>
    <d v="2020-10-01T00:00:00"/>
    <d v="2020-10-31T00:00:00"/>
    <m/>
    <n v="-1"/>
    <n v="50"/>
    <m/>
    <s v="Vacio"/>
    <m/>
    <m/>
    <s v="Vacio"/>
    <n v="50"/>
    <n v="0"/>
    <x v="0"/>
    <s v="LAPTOP CORE I5/4GB/500GB HDD SIN LICENCIAS"/>
    <s v="001-7167"/>
    <d v="2018-04-27T00:00:00"/>
    <s v="PCR-LAP064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811"/>
    <s v="PCR-LAP 0971_x000a_"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4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0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Lenovo V330-15IKB Ci5-8250U/ 8GB DDR4/ 1TB HDD/ Pantalla 15.6&quot;"/>
    <s v="001-7912"/>
    <d v="2018-09-14T00:00:00"/>
    <s v="PCR-LAP0974"/>
    <s v="PCR-LAP0972"/>
    <m/>
    <m/>
    <x v="0"/>
    <m/>
    <m/>
    <n v="44134"/>
    <m/>
    <m/>
    <s v="PCR-CON1819"/>
    <s v="VENCIDO"/>
    <s v="X MES"/>
    <d v="2019-06-13T00:00:00"/>
    <n v="1"/>
    <s v="SI"/>
    <m/>
    <s v="Windows 10 pro "/>
    <m/>
    <m/>
    <m/>
    <m/>
    <x v="0"/>
    <x v="0"/>
    <s v="Cliente"/>
    <s v="Igual"/>
    <s v="PCR-LAP0972 Tiene problemas en encendido."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5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7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8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50"/>
    <m/>
    <s v="Vacio"/>
    <m/>
    <m/>
    <s v="Vacio"/>
    <n v="50"/>
    <n v="0"/>
    <x v="0"/>
    <s v="LAPTOP CORE I5/4GB/1TB HDD/SIN LICENCIAS "/>
    <s v="001-8306"/>
    <d v="2018-11-14T00:00:00"/>
    <s v="PCR-LAP10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1938"/>
    <d v="2020-01-29T00:00:00"/>
    <s v="PCR-LAP140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HP 450 G5 CI7/ GEN 8/ 1TB HDD/ 2GB/ 15.6´´"/>
    <s v="001-11901"/>
    <d v="2020-01-23T00:00:00"/>
    <s v="PCR-LAP141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1415"/>
    <s v="PCR-LAP0967,PCR-LAP1120"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2033"/>
    <d v="2020-02-10T00:00:00"/>
    <s v="PCR-LAP142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HP 450 G5 CI5/ GEN 8/ 4GB /1 TB HDD/ 2GB/ 15.6´´"/>
    <s v="001-11911"/>
    <d v="2020-01-24T00:00:00"/>
    <s v="PCR-LAP142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 HDD/CON LICENCIAS "/>
    <s v="001-11869"/>
    <d v="2020-01-21T00:00:00"/>
    <s v="PCR-LAP1444"/>
    <s v="PCR-LAP1436"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01091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1108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60"/>
    <s v="B001-00000117"/>
    <d v="2020-10-14T00:00:00"/>
    <d v="2020-11-13T00:00:00"/>
    <m/>
    <n v="-14"/>
    <n v="85"/>
    <m/>
    <s v="Vacio"/>
    <m/>
    <m/>
    <s v="Vacio"/>
    <n v="85"/>
    <n v="0"/>
    <x v="0"/>
    <s v="Laptop HP 250 G6 Ci5 7ma Gen/ 8GB DDR4/ 1TB HDD/ Pantalla 15.6&quot;"/>
    <s v="001-12585"/>
    <d v="2020-05-13T00:00:00"/>
    <s v="PCR-LAP0584"/>
    <m/>
    <m/>
    <m/>
    <x v="0"/>
    <m/>
    <m/>
    <n v="44134"/>
    <m/>
    <m/>
    <m/>
    <m/>
    <m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61"/>
    <s v="F001-00007027"/>
    <d v="2020-10-04T00:00:00"/>
    <d v="2020-11-03T00:00:00"/>
    <m/>
    <n v="-4"/>
    <n v="65"/>
    <m/>
    <s v="Vacio"/>
    <m/>
    <m/>
    <s v="Vacio"/>
    <n v="65"/>
    <n v="0"/>
    <x v="0"/>
    <s v="Laptop HP 250 G7 Core i5 8va Gen./8GB RAM/1TB HDD/Pantalla 15.6”"/>
    <s v="001-13980"/>
    <d v="2020-10-03T00:00:00"/>
    <s v="MOR-LAP19101012"/>
    <m/>
    <m/>
    <m/>
    <x v="0"/>
    <m/>
    <m/>
    <n v="44134"/>
    <m/>
    <m/>
    <m/>
    <m/>
    <m/>
    <m/>
    <n v="2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36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91010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19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Gen.8/ 16GB DDR4/ 500GB SSD/ 4GB Video/ 15.6&quot;"/>
    <s v="001-13754"/>
    <d v="2020-09-14T00:00:00"/>
    <s v="PCR-LAP19091067"/>
    <s v="PCR-LAP191010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8va Gen/16GB/500GB SSD/4GB Video/15.6&quot;"/>
    <s v="001-13754"/>
    <d v="2020-09-14T00:00:00"/>
    <s v="MOR-LAP0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Lenovo V330 Ci7 8va Gen/20GB/500GB SSD/2GB Video/Pantalla 15.6&quot;"/>
    <s v="001-13754"/>
    <d v="2020-09-14T00:00:00"/>
    <s v="PCR-LAP15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2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10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4111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grandTotalCaption="Total pendientes $" updatedVersion="6" minRefreshableVersion="3" itemPrintTitles="1" createdVersion="6" indent="0" outline="1" outlineData="1" multipleFieldFilters="0" rowHeaderCaption="Kam">
  <location ref="A10:E16" firstHeaderRow="1" firstDataRow="2" firstDataCol="1" rowPageCount="3" colPageCount="1"/>
  <pivotFields count="49">
    <pivotField axis="axisRow" showAll="0">
      <items count="279">
        <item m="1" x="237"/>
        <item x="2"/>
        <item m="1" x="186"/>
        <item m="1" x="177"/>
        <item x="13"/>
        <item m="1" x="259"/>
        <item x="16"/>
        <item m="1" x="192"/>
        <item m="1" x="188"/>
        <item m="1" x="206"/>
        <item x="21"/>
        <item x="22"/>
        <item m="1" x="200"/>
        <item m="1" x="238"/>
        <item x="24"/>
        <item m="1" x="214"/>
        <item x="26"/>
        <item x="27"/>
        <item x="29"/>
        <item x="30"/>
        <item x="31"/>
        <item m="1" x="244"/>
        <item m="1" x="246"/>
        <item x="34"/>
        <item x="35"/>
        <item x="36"/>
        <item x="37"/>
        <item x="38"/>
        <item x="40"/>
        <item m="1" x="267"/>
        <item m="1" x="181"/>
        <item x="43"/>
        <item m="1" x="168"/>
        <item m="1" x="228"/>
        <item m="1" x="219"/>
        <item m="1" x="227"/>
        <item m="1" x="208"/>
        <item x="50"/>
        <item x="52"/>
        <item m="1" x="202"/>
        <item m="1" x="239"/>
        <item m="1" x="215"/>
        <item m="1" x="175"/>
        <item m="1" x="250"/>
        <item x="58"/>
        <item x="61"/>
        <item m="1" x="226"/>
        <item m="1" x="276"/>
        <item x="63"/>
        <item x="64"/>
        <item x="65"/>
        <item m="1" x="166"/>
        <item m="1" x="211"/>
        <item m="1" x="254"/>
        <item x="72"/>
        <item m="1" x="225"/>
        <item x="106"/>
        <item x="75"/>
        <item x="76"/>
        <item m="1" x="184"/>
        <item m="1" x="180"/>
        <item x="78"/>
        <item x="80"/>
        <item m="1" x="222"/>
        <item m="1" x="179"/>
        <item x="87"/>
        <item x="89"/>
        <item m="1" x="167"/>
        <item x="93"/>
        <item x="94"/>
        <item x="95"/>
        <item x="96"/>
        <item x="97"/>
        <item x="98"/>
        <item x="99"/>
        <item x="100"/>
        <item m="1" x="173"/>
        <item m="1" x="205"/>
        <item x="102"/>
        <item m="1" x="270"/>
        <item m="1" x="265"/>
        <item x="105"/>
        <item m="1" x="248"/>
        <item x="110"/>
        <item m="1" x="174"/>
        <item x="113"/>
        <item x="114"/>
        <item m="1" x="233"/>
        <item m="1" x="170"/>
        <item m="1" x="262"/>
        <item x="119"/>
        <item x="120"/>
        <item x="121"/>
        <item m="1" x="224"/>
        <item m="1" x="256"/>
        <item m="1" x="235"/>
        <item m="1" x="255"/>
        <item m="1" x="201"/>
        <item m="1" x="275"/>
        <item m="1" x="257"/>
        <item x="129"/>
        <item m="1" x="252"/>
        <item m="1" x="171"/>
        <item m="1" x="176"/>
        <item m="1" x="229"/>
        <item x="134"/>
        <item m="1" x="195"/>
        <item x="136"/>
        <item m="1" x="178"/>
        <item x="141"/>
        <item m="1" x="212"/>
        <item m="1" x="241"/>
        <item x="144"/>
        <item x="145"/>
        <item m="1" x="266"/>
        <item x="149"/>
        <item m="1" x="277"/>
        <item x="152"/>
        <item m="1" x="263"/>
        <item x="155"/>
        <item m="1" x="271"/>
        <item x="158"/>
        <item m="1" x="261"/>
        <item x="159"/>
        <item m="1" x="218"/>
        <item m="1" x="203"/>
        <item m="1" x="264"/>
        <item m="1" x="191"/>
        <item m="1" x="198"/>
        <item x="84"/>
        <item x="9"/>
        <item m="1" x="247"/>
        <item x="60"/>
        <item m="1" x="193"/>
        <item m="1" x="243"/>
        <item x="1"/>
        <item x="4"/>
        <item m="1" x="183"/>
        <item m="1" x="240"/>
        <item m="1" x="260"/>
        <item m="1" x="245"/>
        <item m="1" x="216"/>
        <item m="1" x="251"/>
        <item m="1" x="253"/>
        <item m="1" x="172"/>
        <item m="1" x="258"/>
        <item x="81"/>
        <item x="146"/>
        <item m="1" x="242"/>
        <item m="1" x="221"/>
        <item x="57"/>
        <item m="1" x="234"/>
        <item x="3"/>
        <item x="15"/>
        <item m="1" x="269"/>
        <item m="1" x="194"/>
        <item x="66"/>
        <item x="77"/>
        <item m="1" x="223"/>
        <item x="163"/>
        <item x="6"/>
        <item x="7"/>
        <item x="8"/>
        <item m="1" x="272"/>
        <item x="103"/>
        <item m="1" x="231"/>
        <item x="91"/>
        <item m="1" x="169"/>
        <item m="1" x="182"/>
        <item m="1" x="220"/>
        <item x="0"/>
        <item x="5"/>
        <item x="11"/>
        <item x="12"/>
        <item m="1" x="199"/>
        <item x="18"/>
        <item x="19"/>
        <item x="23"/>
        <item x="39"/>
        <item m="1" x="185"/>
        <item x="28"/>
        <item x="33"/>
        <item x="41"/>
        <item x="42"/>
        <item x="44"/>
        <item x="45"/>
        <item x="46"/>
        <item x="47"/>
        <item x="51"/>
        <item m="1" x="274"/>
        <item x="53"/>
        <item m="1" x="230"/>
        <item x="55"/>
        <item x="56"/>
        <item m="1" x="189"/>
        <item x="68"/>
        <item x="69"/>
        <item x="70"/>
        <item x="71"/>
        <item x="73"/>
        <item x="74"/>
        <item m="1" x="164"/>
        <item x="83"/>
        <item m="1" x="268"/>
        <item x="85"/>
        <item m="1" x="209"/>
        <item m="1" x="187"/>
        <item x="101"/>
        <item x="108"/>
        <item x="109"/>
        <item x="111"/>
        <item x="116"/>
        <item m="1" x="217"/>
        <item x="118"/>
        <item m="1" x="249"/>
        <item x="124"/>
        <item x="127"/>
        <item x="128"/>
        <item x="130"/>
        <item x="131"/>
        <item x="132"/>
        <item x="135"/>
        <item x="137"/>
        <item m="1" x="197"/>
        <item x="139"/>
        <item x="142"/>
        <item x="143"/>
        <item m="1" x="190"/>
        <item m="1" x="210"/>
        <item x="151"/>
        <item x="153"/>
        <item x="157"/>
        <item m="1" x="236"/>
        <item x="20"/>
        <item x="160"/>
        <item m="1" x="204"/>
        <item x="162"/>
        <item x="14"/>
        <item x="25"/>
        <item x="32"/>
        <item x="49"/>
        <item x="54"/>
        <item x="62"/>
        <item x="67"/>
        <item x="90"/>
        <item x="92"/>
        <item x="104"/>
        <item x="107"/>
        <item m="1" x="213"/>
        <item x="117"/>
        <item x="122"/>
        <item m="1" x="232"/>
        <item x="125"/>
        <item x="133"/>
        <item x="138"/>
        <item x="140"/>
        <item x="150"/>
        <item x="161"/>
        <item m="1" x="207"/>
        <item x="17"/>
        <item x="48"/>
        <item x="59"/>
        <item m="1" x="196"/>
        <item x="112"/>
        <item x="10"/>
        <item m="1" x="273"/>
        <item x="82"/>
        <item x="147"/>
        <item x="154"/>
        <item x="86"/>
        <item x="88"/>
        <item x="115"/>
        <item x="148"/>
        <item m="1" x="165"/>
        <item x="79"/>
        <item x="123"/>
        <item x="126"/>
        <item x="1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dataField="1" showAll="0"/>
    <pivotField axis="axisCol" showAll="0">
      <items count="16">
        <item h="1" x="0"/>
        <item h="1" x="1"/>
        <item h="1" x="4"/>
        <item h="1" x="9"/>
        <item h="1" x="8"/>
        <item n="2 Fact.  &lt;60 días" x="5"/>
        <item n="4 Fact. &lt;120 días" m="1" x="14"/>
        <item n="5 Fact. &lt;150 días " x="11"/>
        <item n="3 Fact. &lt;90 días" x="10"/>
        <item n="6 Fact. &lt;180 días" m="1" x="12"/>
        <item h="1" x="2"/>
        <item n="7 Fact. &lt;210 días" x="6"/>
        <item h="1" f="1" x="13"/>
        <item n="8 Fact. &lt;240 días" x="3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h="1" x="1"/>
        <item h="1" m="1" x="2"/>
        <item x="0"/>
        <item t="default"/>
      </items>
    </pivotField>
    <pivotField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2">
        <item sd="0" m="1" x="11"/>
        <item sd="0" x="1"/>
        <item m="1" x="10"/>
        <item x="0"/>
        <item h="1" sd="0" x="6"/>
        <item x="4"/>
        <item x="5"/>
        <item x="8"/>
        <item x="2"/>
        <item m="1" x="9"/>
        <item x="3"/>
        <item x="7"/>
      </items>
    </pivotField>
    <pivotField axis="axisPage" multipleItemSelectionAllowed="1" showAll="0">
      <items count="5">
        <item x="0"/>
        <item h="1" x="2"/>
        <item h="1" m="1" x="3"/>
        <item h="1" x="1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showAll="0" defaultSubtotal="0"/>
    <pivotField showAll="0" defaultSubtotal="0"/>
  </pivotFields>
  <rowFields count="2">
    <field x="40"/>
    <field x="0"/>
  </rowFields>
  <rowItems count="5">
    <i>
      <x v="1"/>
    </i>
    <i>
      <x v="8"/>
    </i>
    <i r="1">
      <x v="75"/>
    </i>
    <i r="1">
      <x v="216"/>
    </i>
    <i t="grand">
      <x/>
    </i>
  </rowItems>
  <colFields count="1">
    <field x="14"/>
  </colFields>
  <colItems count="4">
    <i>
      <x v="5"/>
    </i>
    <i>
      <x v="7"/>
    </i>
    <i>
      <x v="8"/>
    </i>
    <i t="grand">
      <x/>
    </i>
  </colItems>
  <pageFields count="3">
    <pageField fld="22" hier="-1"/>
    <pageField fld="41" hier="-1"/>
    <pageField fld="46" hier="-1"/>
  </pageFields>
  <dataFields count="1">
    <dataField name="Suma de Pendiente Facturar $" fld="13" baseField="45" baseItem="0" numFmtId="167"/>
  </dataFields>
  <formats count="31"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dataOnly="0" labelOnly="1" outline="0" axis="axisValues" fieldPosition="0"/>
    </format>
    <format dxfId="41">
      <pivotArea dataOnly="0" labelOnly="1" fieldPosition="0">
        <references count="1">
          <reference field="14" count="0"/>
        </references>
      </pivotArea>
    </format>
    <format dxfId="40">
      <pivotArea dataOnly="0" labelOnly="1" grandCol="1" outline="0" fieldPosition="0"/>
    </format>
    <format dxfId="39">
      <pivotArea dataOnly="0" labelOnly="1" fieldPosition="0">
        <references count="1">
          <reference field="14" count="0"/>
        </references>
      </pivotArea>
    </format>
    <format dxfId="38">
      <pivotArea dataOnly="0" labelOnly="1" grandCol="1" outline="0" fieldPosition="0"/>
    </format>
    <format dxfId="37">
      <pivotArea dataOnly="0" labelOnly="1" fieldPosition="0">
        <references count="1">
          <reference field="14" count="0"/>
        </references>
      </pivotArea>
    </format>
    <format dxfId="36">
      <pivotArea dataOnly="0" labelOnly="1" grandCol="1" outline="0" fieldPosition="0"/>
    </format>
    <format dxfId="35">
      <pivotArea grandRow="1" outline="0" collapsedLevelsAreSubtotals="1" fieldPosition="0"/>
    </format>
    <format dxfId="34">
      <pivotArea dataOnly="0" labelOnly="1" grandRow="1" outline="0" fieldPosition="0"/>
    </format>
    <format dxfId="33">
      <pivotArea grandRow="1" outline="0" collapsedLevelsAreSubtotals="1" fieldPosition="0"/>
    </format>
    <format dxfId="32">
      <pivotArea dataOnly="0" labelOnly="1" grandRow="1" outline="0" fieldPosition="0"/>
    </format>
    <format dxfId="31">
      <pivotArea dataOnly="0" labelOnly="1" fieldPosition="0">
        <references count="1">
          <reference field="14" count="0"/>
        </references>
      </pivotArea>
    </format>
    <format dxfId="30">
      <pivotArea dataOnly="0" labelOnly="1" grandCol="1" outline="0" fieldPosition="0"/>
    </format>
    <format dxfId="29">
      <pivotArea dataOnly="0" labelOnly="1" fieldPosition="0">
        <references count="1">
          <reference field="14" count="1">
            <x v="4"/>
          </reference>
        </references>
      </pivotArea>
    </format>
    <format dxfId="28">
      <pivotArea dataOnly="0" labelOnly="1" fieldPosition="0">
        <references count="1">
          <reference field="14" count="1">
            <x v="4"/>
          </reference>
        </references>
      </pivotArea>
    </format>
    <format dxfId="27">
      <pivotArea dataOnly="0" labelOnly="1" fieldPosition="0">
        <references count="1">
          <reference field="14" count="1">
            <x v="4"/>
          </reference>
        </references>
      </pivotArea>
    </format>
    <format dxfId="26">
      <pivotArea dataOnly="0" labelOnly="1" fieldPosition="0">
        <references count="1">
          <reference field="14" count="1">
            <x v="4"/>
          </reference>
        </references>
      </pivotArea>
    </format>
    <format dxfId="25">
      <pivotArea dataOnly="0" labelOnly="1" fieldPosition="0">
        <references count="1">
          <reference field="14" count="3">
            <x v="1"/>
            <x v="2"/>
            <x v="3"/>
          </reference>
        </references>
      </pivotArea>
    </format>
    <format dxfId="24">
      <pivotArea outline="0" collapsedLevelsAreSubtotals="1" fieldPosition="0">
        <references count="1">
          <reference field="14" count="5" selected="0">
            <x v="5"/>
            <x v="8"/>
            <x v="9"/>
            <x v="11"/>
            <x v="13"/>
          </reference>
        </references>
      </pivotArea>
    </format>
    <format dxfId="23">
      <pivotArea dataOnly="0" labelOnly="1" fieldPosition="0">
        <references count="1">
          <reference field="14" count="5">
            <x v="5"/>
            <x v="8"/>
            <x v="9"/>
            <x v="11"/>
            <x v="13"/>
          </reference>
        </references>
      </pivotArea>
    </format>
    <format dxfId="22">
      <pivotArea dataOnly="0" outline="0" fieldPosition="0">
        <references count="1">
          <reference field="14" count="1">
            <x v="6"/>
          </reference>
        </references>
      </pivotArea>
    </format>
    <format dxfId="21">
      <pivotArea dataOnly="0" outline="0" fieldPosition="0">
        <references count="1">
          <reference field="14" count="1">
            <x v="6"/>
          </reference>
        </references>
      </pivotArea>
    </format>
    <format dxfId="20">
      <pivotArea dataOnly="0" labelOnly="1" fieldPosition="0">
        <references count="1">
          <reference field="14" count="1">
            <x v="6"/>
          </reference>
        </references>
      </pivotArea>
    </format>
    <format dxfId="19">
      <pivotArea outline="0" collapsedLevelsAreSubtotals="1" fieldPosition="0">
        <references count="1">
          <reference field="14" count="1" selected="0">
            <x v="6"/>
          </reference>
        </references>
      </pivotArea>
    </format>
    <format dxfId="18">
      <pivotArea field="40" type="button" dataOnly="0" labelOnly="1" outline="0" axis="axisRow" fieldPosition="0"/>
    </format>
    <format dxfId="17">
      <pivotArea dataOnly="0" labelOnly="1" fieldPosition="0">
        <references count="1">
          <reference field="14" count="3">
            <x v="5"/>
            <x v="6"/>
            <x v="13"/>
          </reference>
        </references>
      </pivotArea>
    </format>
    <format dxfId="16">
      <pivotArea field="40" type="button" dataOnly="0" labelOnly="1" outline="0" axis="axisRow" fieldPosition="0"/>
    </format>
    <format dxfId="15">
      <pivotArea dataOnly="0" labelOnly="1" fieldPosition="0">
        <references count="1">
          <reference field="14" count="3">
            <x v="5"/>
            <x v="6"/>
            <x v="13"/>
          </reference>
        </references>
      </pivotArea>
    </format>
    <format dxfId="1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Kam">
  <location ref="Z10:AA24" firstHeaderRow="1" firstDataRow="1" firstDataCol="1" rowPageCount="2" colPageCount="1"/>
  <pivotFields count="54"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>
      <items count="278">
        <item m="1" x="209"/>
        <item x="1"/>
        <item x="2"/>
        <item x="4"/>
        <item m="1" x="231"/>
        <item m="1" x="198"/>
        <item x="9"/>
        <item m="1" x="266"/>
        <item x="13"/>
        <item m="1" x="192"/>
        <item x="16"/>
        <item m="1" x="182"/>
        <item m="1" x="260"/>
        <item m="1" x="265"/>
        <item x="21"/>
        <item x="22"/>
        <item m="1" x="273"/>
        <item m="1" x="276"/>
        <item x="24"/>
        <item m="1" x="179"/>
        <item x="26"/>
        <item x="27"/>
        <item m="1" x="188"/>
        <item x="29"/>
        <item x="30"/>
        <item x="31"/>
        <item m="1" x="275"/>
        <item m="1" x="234"/>
        <item x="34"/>
        <item x="35"/>
        <item x="36"/>
        <item x="37"/>
        <item x="38"/>
        <item x="40"/>
        <item m="1" x="199"/>
        <item m="1" x="201"/>
        <item x="43"/>
        <item m="1" x="232"/>
        <item m="1" x="180"/>
        <item m="1" x="226"/>
        <item m="1" x="174"/>
        <item sd="0" m="1" x="224"/>
        <item x="50"/>
        <item m="1" x="172"/>
        <item x="52"/>
        <item m="1" x="237"/>
        <item m="1" x="210"/>
        <item m="1" x="245"/>
        <item m="1" x="186"/>
        <item m="1" x="171"/>
        <item m="1" x="185"/>
        <item m="1" x="246"/>
        <item x="58"/>
        <item x="60"/>
        <item x="61"/>
        <item m="1" x="189"/>
        <item m="1" x="208"/>
        <item x="63"/>
        <item x="64"/>
        <item x="65"/>
        <item m="1" x="272"/>
        <item m="1" x="238"/>
        <item m="1" x="166"/>
        <item m="1" x="181"/>
        <item m="1" x="248"/>
        <item x="72"/>
        <item m="1" x="200"/>
        <item m="1" x="236"/>
        <item x="107"/>
        <item x="75"/>
        <item x="76"/>
        <item sd="0" m="1" x="191"/>
        <item m="1" x="195"/>
        <item x="78"/>
        <item x="80"/>
        <item x="81"/>
        <item m="1" x="271"/>
        <item x="84"/>
        <item x="87"/>
        <item x="88"/>
        <item x="90"/>
        <item m="1" x="253"/>
        <item m="1" x="240"/>
        <item x="94"/>
        <item x="95"/>
        <item x="96"/>
        <item x="97"/>
        <item x="98"/>
        <item x="99"/>
        <item x="100"/>
        <item x="101"/>
        <item m="1" x="249"/>
        <item m="1" x="177"/>
        <item x="103"/>
        <item m="1" x="261"/>
        <item m="1" x="187"/>
        <item x="106"/>
        <item m="1" x="223"/>
        <item m="1" x="241"/>
        <item m="1" x="244"/>
        <item x="111"/>
        <item m="1" x="196"/>
        <item x="114"/>
        <item x="115"/>
        <item m="1" x="228"/>
        <item m="1" x="218"/>
        <item m="1" x="264"/>
        <item x="120"/>
        <item x="121"/>
        <item x="122"/>
        <item m="1" x="257"/>
        <item m="1" x="227"/>
        <item m="1" x="258"/>
        <item m="1" x="211"/>
        <item m="1" x="247"/>
        <item m="1" x="256"/>
        <item m="1" x="167"/>
        <item m="1" x="206"/>
        <item x="130"/>
        <item m="1" x="216"/>
        <item m="1" x="190"/>
        <item m="1" x="230"/>
        <item m="1" x="202"/>
        <item x="135"/>
        <item m="1" x="252"/>
        <item m="1" x="203"/>
        <item x="137"/>
        <item m="1" x="204"/>
        <item m="1" x="243"/>
        <item m="1" x="193"/>
        <item x="142"/>
        <item m="1" x="178"/>
        <item m="1" x="221"/>
        <item x="145"/>
        <item x="146"/>
        <item x="147"/>
        <item m="1" x="239"/>
        <item x="150"/>
        <item m="1" x="173"/>
        <item m="1" x="270"/>
        <item x="153"/>
        <item m="1" x="213"/>
        <item x="156"/>
        <item m="1" x="250"/>
        <item x="159"/>
        <item m="1" x="170"/>
        <item x="160"/>
        <item m="1" x="175"/>
        <item m="1" x="220"/>
        <item m="1" x="214"/>
        <item x="57"/>
        <item m="1" x="225"/>
        <item x="3"/>
        <item x="15"/>
        <item m="1" x="207"/>
        <item m="1" x="215"/>
        <item x="66"/>
        <item x="77"/>
        <item m="1" x="259"/>
        <item x="164"/>
        <item x="6"/>
        <item x="7"/>
        <item x="8"/>
        <item m="1" x="165"/>
        <item x="104"/>
        <item m="1" x="194"/>
        <item x="92"/>
        <item m="1" x="184"/>
        <item m="1" x="176"/>
        <item m="1" x="222"/>
        <item x="0"/>
        <item x="5"/>
        <item x="11"/>
        <item x="12"/>
        <item m="1" x="169"/>
        <item x="18"/>
        <item x="19"/>
        <item x="23"/>
        <item x="39"/>
        <item m="1" x="183"/>
        <item x="28"/>
        <item x="33"/>
        <item x="41"/>
        <item x="42"/>
        <item x="44"/>
        <item x="45"/>
        <item x="46"/>
        <item x="47"/>
        <item x="51"/>
        <item m="1" x="212"/>
        <item x="53"/>
        <item m="1" x="219"/>
        <item x="55"/>
        <item x="56"/>
        <item m="1" x="235"/>
        <item x="68"/>
        <item x="69"/>
        <item x="70"/>
        <item x="71"/>
        <item x="73"/>
        <item x="74"/>
        <item m="1" x="274"/>
        <item x="83"/>
        <item m="1" x="168"/>
        <item x="85"/>
        <item m="1" x="217"/>
        <item m="1" x="229"/>
        <item x="102"/>
        <item x="109"/>
        <item x="110"/>
        <item x="112"/>
        <item x="117"/>
        <item m="1" x="269"/>
        <item x="119"/>
        <item m="1" x="255"/>
        <item x="125"/>
        <item x="128"/>
        <item x="129"/>
        <item x="131"/>
        <item x="132"/>
        <item x="133"/>
        <item x="136"/>
        <item x="138"/>
        <item m="1" x="233"/>
        <item x="140"/>
        <item x="143"/>
        <item x="144"/>
        <item m="1" x="242"/>
        <item m="1" x="251"/>
        <item x="152"/>
        <item x="154"/>
        <item x="158"/>
        <item m="1" x="262"/>
        <item x="20"/>
        <item x="161"/>
        <item m="1" x="268"/>
        <item x="163"/>
        <item x="14"/>
        <item x="25"/>
        <item x="32"/>
        <item x="49"/>
        <item x="54"/>
        <item x="62"/>
        <item x="67"/>
        <item x="91"/>
        <item x="93"/>
        <item x="105"/>
        <item x="108"/>
        <item m="1" x="267"/>
        <item x="118"/>
        <item x="123"/>
        <item m="1" x="205"/>
        <item x="126"/>
        <item x="134"/>
        <item x="139"/>
        <item x="141"/>
        <item x="151"/>
        <item x="162"/>
        <item m="1" x="254"/>
        <item x="17"/>
        <item x="48"/>
        <item x="59"/>
        <item m="1" x="197"/>
        <item x="113"/>
        <item x="10"/>
        <item m="1" x="263"/>
        <item x="82"/>
        <item x="148"/>
        <item x="155"/>
        <item x="86"/>
        <item x="89"/>
        <item x="116"/>
        <item x="149"/>
        <item x="79"/>
        <item x="124"/>
        <item x="127"/>
        <item x="1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6">
        <item x="0"/>
        <item x="5"/>
        <item m="1" x="14"/>
        <item x="11"/>
        <item m="1" x="12"/>
        <item x="6"/>
        <item x="3"/>
        <item x="1"/>
        <item x="4"/>
        <item x="9"/>
        <item x="8"/>
        <item f="1" x="13"/>
        <item x="2"/>
        <item x="10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4">
        <item x="1"/>
        <item m="1"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4">
        <item x="1"/>
        <item sd="0" x="6"/>
        <item sd="0" x="4"/>
        <item sd="0" m="1" x="10"/>
        <item sd="0" x="8"/>
        <item m="1" x="11"/>
        <item m="1" x="12"/>
        <item sd="0" m="1" x="9"/>
        <item x="2"/>
        <item sd="0" x="5"/>
        <item x="0"/>
        <item x="3"/>
        <item x="7"/>
        <item t="default" sd="0"/>
      </items>
    </pivotField>
    <pivotField axis="axisPage" multipleItemSelectionAllowed="1" showAll="0">
      <items count="5">
        <item x="0"/>
        <item m="1" x="3"/>
        <item h="1" x="2"/>
        <item h="1" x="1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2">
    <field x="45"/>
    <field x="5"/>
  </rowFields>
  <rowItems count="14">
    <i>
      <x/>
    </i>
    <i r="1">
      <x v="96"/>
    </i>
    <i r="1">
      <x v="142"/>
    </i>
    <i r="1">
      <x v="243"/>
    </i>
    <i>
      <x v="8"/>
    </i>
    <i r="1">
      <x v="196"/>
    </i>
    <i r="1">
      <x v="253"/>
    </i>
    <i>
      <x v="10"/>
    </i>
    <i r="1">
      <x v="213"/>
    </i>
    <i>
      <x v="11"/>
    </i>
    <i r="1">
      <x v="20"/>
    </i>
    <i r="1">
      <x v="185"/>
    </i>
    <i r="1">
      <x v="255"/>
    </i>
    <i t="grand">
      <x/>
    </i>
  </rowItems>
  <colItems count="1">
    <i/>
  </colItems>
  <pageFields count="2">
    <pageField fld="46" hier="-1"/>
    <pageField fld="27" hier="-1"/>
  </pageFields>
  <dataFields count="1">
    <dataField name="Cuenta de Código CPU o laptop" fld="23" subtotal="count" baseField="0" baseItem="0"/>
  </dataFields>
  <formats count="15">
    <format dxfId="59">
      <pivotArea outline="0" collapsedLevelsAreSubtotals="1" fieldPosition="0"/>
    </format>
    <format dxfId="58">
      <pivotArea field="45" type="button" dataOnly="0" labelOnly="1" outline="0" axis="axisRow" fieldPosition="0"/>
    </format>
    <format dxfId="57">
      <pivotArea field="45" type="button" dataOnly="0" labelOnly="1" outline="0" axis="axisRow" fieldPosition="0"/>
    </format>
    <format dxfId="56">
      <pivotArea grandRow="1" outline="0" collapsedLevelsAreSubtotals="1" fieldPosition="0"/>
    </format>
    <format dxfId="55">
      <pivotArea dataOnly="0" labelOnly="1" grandRow="1" outline="0" fieldPosition="0"/>
    </format>
    <format dxfId="54">
      <pivotArea grandRow="1" outline="0" collapsedLevelsAreSubtotals="1" fieldPosition="0"/>
    </format>
    <format dxfId="53">
      <pivotArea dataOnly="0" labelOnly="1" grandRow="1" outline="0" fieldPosition="0"/>
    </format>
    <format dxfId="52">
      <pivotArea grandRow="1" outline="0" collapsedLevelsAreSubtotals="1" fieldPosition="0"/>
    </format>
    <format dxfId="51">
      <pivotArea dataOnly="0" labelOnly="1" grandRow="1" outline="0" fieldPosition="0"/>
    </format>
    <format dxfId="50">
      <pivotArea grandRow="1" outline="0" collapsedLevelsAreSubtotals="1" fieldPosition="0"/>
    </format>
    <format dxfId="49">
      <pivotArea dataOnly="0" labelOnly="1" grandRow="1" outline="0" fieldPosition="0"/>
    </format>
    <format dxfId="48">
      <pivotArea field="45" type="button" dataOnly="0" labelOnly="1" outline="0" axis="axisRow" fieldPosition="0"/>
    </format>
    <format dxfId="47">
      <pivotArea field="45" type="button" dataOnly="0" labelOnly="1" outline="0" axis="axisRow" fieldPosition="0"/>
    </format>
    <format dxfId="46">
      <pivotArea dataOnly="0" labelOnly="1" outline="0" axis="axisValues" fieldPosition="0"/>
    </format>
    <format dxfId="4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L11:W18" firstHeaderRow="0" firstDataRow="1" firstDataCol="1"/>
  <pivotFields count="22">
    <pivotField axis="axisRow" showAll="0">
      <items count="43"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21"/>
        <item x="16"/>
        <item x="4"/>
        <item x="17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7">
        <item sd="0" x="0"/>
        <item sd="0" x="4"/>
        <item sd="0" x="1"/>
        <item sd="0" x="3"/>
        <item sd="0" x="2"/>
        <item sd="0" x="5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2">
    <field x="7"/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 HDMI" fld="10" subtotal="count" baseField="0" baseItem="0"/>
    <dataField name="Seguridad" fld="11" subtotal="count" baseField="0" baseItem="0"/>
    <dataField name="Poder" fld="12" subtotal="count" baseField="0" baseItem="0"/>
    <dataField name="Red" fld="13" subtotal="count" baseField="0" baseItem="0"/>
    <dataField name="Cargador." fld="14" subtotal="count" baseField="0" baseItem="0"/>
    <dataField name="Teclado." fld="15" subtotal="count" baseField="0" baseItem="0"/>
    <dataField name="Monitor." fld="16" subtotal="count" baseField="0" baseItem="0"/>
    <dataField name="Mouse." fld="17" subtotal="count" baseField="0" baseItem="0"/>
    <dataField name="Maletin - Mochila" fld="18" subtotal="count" baseField="0" baseItem="0"/>
    <dataField name="Con Daño" fld="19" subtotal="count" baseField="0" baseItem="0"/>
    <dataField name="Pendiente factura" fld="20" subtotal="count" baseField="0" baseItem="0"/>
  </dataFields>
  <formats count="34">
    <format dxfId="93">
      <pivotArea field="7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91">
      <pivotArea field="7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88">
      <pivotArea field="7" type="button" dataOnly="0" labelOnly="1" outline="0" axis="axisRow" fieldPosition="0"/>
    </format>
    <format dxfId="87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86">
      <pivotArea field="7" type="button" dataOnly="0" labelOnly="1" outline="0" axis="axisRow" fieldPosition="0"/>
    </format>
    <format dxfId="85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84">
      <pivotArea grandRow="1" outline="0" collapsedLevelsAreSubtotals="1" fieldPosition="0"/>
    </format>
    <format dxfId="83">
      <pivotArea dataOnly="0" labelOnly="1" grandRow="1" outline="0" fieldPosition="0"/>
    </format>
    <format dxfId="82">
      <pivotArea grandRow="1" outline="0" collapsedLevelsAreSubtotals="1" fieldPosition="0"/>
    </format>
    <format dxfId="81">
      <pivotArea dataOnly="0" labelOnly="1" grandRow="1" outline="0" fieldPosition="0"/>
    </format>
    <format dxfId="80">
      <pivotArea outline="0" collapsedLevelsAreSubtotals="1" fieldPosition="0"/>
    </format>
    <format dxfId="79">
      <pivotArea dataOnly="0" labelOnly="1" fieldPosition="0">
        <references count="1">
          <reference field="7" count="0"/>
        </references>
      </pivotArea>
    </format>
    <format dxfId="78">
      <pivotArea dataOnly="0" labelOnly="1" grandRow="1" outline="0" fieldPosition="0"/>
    </format>
    <format dxfId="77">
      <pivotArea outline="0" collapsedLevelsAreSubtotals="1" fieldPosition="0"/>
    </format>
    <format dxfId="76">
      <pivotArea dataOnly="0" labelOnly="1" fieldPosition="0">
        <references count="1">
          <reference field="7" count="0"/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7">
            <x v="4"/>
            <x v="5"/>
            <x v="6"/>
            <x v="7"/>
            <x v="8"/>
            <x v="9"/>
            <x v="10"/>
          </reference>
        </references>
      </pivotArea>
    </format>
    <format dxfId="73">
      <pivotArea field="7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71">
      <pivotArea dataOnly="0" outline="0" fieldPosition="0">
        <references count="1">
          <reference field="4294967294" count="1">
            <x v="6"/>
          </reference>
        </references>
      </pivotArea>
    </format>
    <format dxfId="7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6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66">
      <pivotArea dataOnly="0" outline="0" fieldPosition="0">
        <references count="1">
          <reference field="4294967294" count="2">
            <x v="8"/>
            <x v="10"/>
          </reference>
        </references>
      </pivotArea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outline="0" collapsedLevelsAreSubtotals="1" fieldPosition="0"/>
    </format>
    <format dxfId="62">
      <pivotArea dataOnly="0" labelOnly="1" fieldPosition="0">
        <references count="1">
          <reference field="7" count="0"/>
        </references>
      </pivotArea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55"/>
  <sheetViews>
    <sheetView topLeftCell="A137" zoomScaleNormal="100" workbookViewId="0">
      <selection activeCell="A148" sqref="A148"/>
    </sheetView>
  </sheetViews>
  <sheetFormatPr baseColWidth="10" defaultRowHeight="15" x14ac:dyDescent="0.25"/>
  <cols>
    <col min="1" max="1" width="58.7109375" bestFit="1" customWidth="1"/>
    <col min="2" max="2" width="15.28515625" customWidth="1"/>
  </cols>
  <sheetData>
    <row r="1" spans="1:2" x14ac:dyDescent="0.25">
      <c r="A1" t="s">
        <v>2917</v>
      </c>
      <c r="B1" t="s">
        <v>2916</v>
      </c>
    </row>
    <row r="2" spans="1:2" x14ac:dyDescent="0.25">
      <c r="A2" s="3" t="s">
        <v>147</v>
      </c>
      <c r="B2">
        <f>VLOOKUP(A2,[1]Hoja1!A$1:B$2000,2,FALSE)</f>
        <v>20547052120</v>
      </c>
    </row>
    <row r="3" spans="1:2" x14ac:dyDescent="0.25">
      <c r="A3" s="3" t="s">
        <v>149</v>
      </c>
      <c r="B3">
        <f>VLOOKUP(A3,[1]Hoja1!A$1:B$2000,2,FALSE)</f>
        <v>20603339607</v>
      </c>
    </row>
    <row r="4" spans="1:2" x14ac:dyDescent="0.25">
      <c r="A4" s="3" t="s">
        <v>156</v>
      </c>
      <c r="B4">
        <f>VLOOKUP(A4,[1]Hoja1!A$1:B$2000,2,FALSE)</f>
        <v>20548498342</v>
      </c>
    </row>
    <row r="5" spans="1:2" x14ac:dyDescent="0.25">
      <c r="A5" s="3" t="s">
        <v>165</v>
      </c>
      <c r="B5">
        <f>VLOOKUP(A5,[1]Hoja1!A$1:B$2000,2,FALSE)</f>
        <v>20503980216</v>
      </c>
    </row>
    <row r="6" spans="1:2" x14ac:dyDescent="0.25">
      <c r="A6" s="3" t="s">
        <v>178</v>
      </c>
      <c r="B6">
        <f>VLOOKUP(A6,[1]Hoja1!A$1:B$2000,2,FALSE)</f>
        <v>20100055237</v>
      </c>
    </row>
    <row r="7" spans="1:2" x14ac:dyDescent="0.25">
      <c r="A7" s="3" t="s">
        <v>182</v>
      </c>
      <c r="B7">
        <f>VLOOKUP(A7,[1]Hoja1!A$1:B$2000,2,FALSE)</f>
        <v>20251380237</v>
      </c>
    </row>
    <row r="8" spans="1:2" x14ac:dyDescent="0.25">
      <c r="A8" s="3" t="s">
        <v>191</v>
      </c>
      <c r="B8">
        <f>VLOOKUP(A8,[1]Hoja1!A$1:B$2000,2,FALSE)</f>
        <v>20259661553</v>
      </c>
    </row>
    <row r="9" spans="1:2" x14ac:dyDescent="0.25">
      <c r="A9" s="3" t="s">
        <v>245</v>
      </c>
      <c r="B9">
        <f>VLOOKUP(A9,[1]Hoja1!A$1:B$2000,2,FALSE)</f>
        <v>20603289600</v>
      </c>
    </row>
    <row r="10" spans="1:2" x14ac:dyDescent="0.25">
      <c r="A10" s="3" t="s">
        <v>271</v>
      </c>
      <c r="B10">
        <f>VLOOKUP(A10,[1]Hoja1!A$1:B$2000,2,FALSE)</f>
        <v>20548362017</v>
      </c>
    </row>
    <row r="11" spans="1:2" x14ac:dyDescent="0.25">
      <c r="A11" s="3" t="s">
        <v>282</v>
      </c>
      <c r="B11">
        <f>VLOOKUP(A11,[1]Hoja1!A$1:B$2000,2,FALSE)</f>
        <v>20505601808</v>
      </c>
    </row>
    <row r="12" spans="1:2" x14ac:dyDescent="0.25">
      <c r="A12" s="63" t="s">
        <v>338</v>
      </c>
      <c r="B12">
        <f>VLOOKUP(A12,[1]Hoja1!A$1:B$2000,2,FALSE)</f>
        <v>20100130204</v>
      </c>
    </row>
    <row r="13" spans="1:2" x14ac:dyDescent="0.25">
      <c r="A13" s="3" t="s">
        <v>340</v>
      </c>
      <c r="B13">
        <f>VLOOKUP(A13,[1]Hoja1!A$1:B$2000,2,FALSE)</f>
        <v>20602795617</v>
      </c>
    </row>
    <row r="14" spans="1:2" x14ac:dyDescent="0.25">
      <c r="A14" s="3" t="s">
        <v>344</v>
      </c>
      <c r="B14">
        <f>VLOOKUP(A14,[1]Hoja1!A$1:B$2000,2,FALSE)</f>
        <v>20547907249</v>
      </c>
    </row>
    <row r="15" spans="1:2" x14ac:dyDescent="0.25">
      <c r="A15" s="3" t="s">
        <v>390</v>
      </c>
      <c r="B15">
        <f>VLOOKUP(A15,[1]Hoja1!A$1:B$2000,2,FALSE)</f>
        <v>20104505784</v>
      </c>
    </row>
    <row r="16" spans="1:2" x14ac:dyDescent="0.25">
      <c r="A16" s="3" t="s">
        <v>401</v>
      </c>
      <c r="B16">
        <f>VLOOKUP(A16,[1]Hoja1!A$1:B$2000,2,FALSE)</f>
        <v>20513188626</v>
      </c>
    </row>
    <row r="17" spans="1:2" x14ac:dyDescent="0.25">
      <c r="A17" s="3" t="s">
        <v>433</v>
      </c>
      <c r="B17">
        <f>VLOOKUP(A17,[1]Hoja1!A$1:B$2000,2,FALSE)</f>
        <v>20519147247</v>
      </c>
    </row>
    <row r="18" spans="1:2" x14ac:dyDescent="0.25">
      <c r="A18" s="3" t="s">
        <v>434</v>
      </c>
      <c r="B18">
        <f>VLOOKUP(A18,[1]Hoja1!A$1:B$2000,2,FALSE)</f>
        <v>20425567935</v>
      </c>
    </row>
    <row r="19" spans="1:2" x14ac:dyDescent="0.25">
      <c r="A19" s="3" t="s">
        <v>453</v>
      </c>
      <c r="B19">
        <f>VLOOKUP(A19,[1]Hoja1!A$1:B$2000,2,FALSE)</f>
        <v>20600559681</v>
      </c>
    </row>
    <row r="20" spans="1:2" x14ac:dyDescent="0.25">
      <c r="A20" s="28" t="s">
        <v>498</v>
      </c>
      <c r="B20">
        <f>VLOOKUP(A20,[1]Hoja1!A$1:B$2000,2,FALSE)</f>
        <v>20147720573</v>
      </c>
    </row>
    <row r="21" spans="1:2" x14ac:dyDescent="0.25">
      <c r="A21" s="3" t="s">
        <v>503</v>
      </c>
      <c r="B21">
        <f>VLOOKUP(A21,[1]Hoja1!A$1:B$2000,2,FALSE)</f>
        <v>20557320602</v>
      </c>
    </row>
    <row r="22" spans="1:2" x14ac:dyDescent="0.25">
      <c r="A22" s="3" t="s">
        <v>507</v>
      </c>
      <c r="B22">
        <f>VLOOKUP(A22,[1]Hoja1!A$1:B$2000,2,FALSE)</f>
        <v>41648087</v>
      </c>
    </row>
    <row r="23" spans="1:2" x14ac:dyDescent="0.25">
      <c r="A23" s="3" t="s">
        <v>509</v>
      </c>
      <c r="B23">
        <f>VLOOKUP(A23,[1]Hoja1!A$1:B$2000,2,FALSE)</f>
        <v>20154523317</v>
      </c>
    </row>
    <row r="24" spans="1:2" x14ac:dyDescent="0.25">
      <c r="A24" s="3" t="s">
        <v>515</v>
      </c>
      <c r="B24">
        <f>VLOOKUP(A24,[1]Hoja1!A$1:B$2000,2,FALSE)</f>
        <v>20510325860</v>
      </c>
    </row>
    <row r="25" spans="1:2" x14ac:dyDescent="0.25">
      <c r="A25" s="3" t="s">
        <v>530</v>
      </c>
      <c r="B25">
        <f>VLOOKUP(A25,[1]Hoja1!A$1:B$2000,2,FALSE)</f>
        <v>20502759575</v>
      </c>
    </row>
    <row r="26" spans="1:2" x14ac:dyDescent="0.25">
      <c r="A26" s="3" t="s">
        <v>535</v>
      </c>
      <c r="B26">
        <f>VLOOKUP(A26,[1]Hoja1!A$1:B$2000,2,FALSE)</f>
        <v>20519339235</v>
      </c>
    </row>
    <row r="27" spans="1:2" x14ac:dyDescent="0.25">
      <c r="A27" s="3" t="s">
        <v>542</v>
      </c>
      <c r="B27">
        <f>VLOOKUP(A27,[1]Hoja1!A$1:B$2000,2,FALSE)</f>
        <v>20329790682</v>
      </c>
    </row>
    <row r="28" spans="1:2" x14ac:dyDescent="0.25">
      <c r="A28" s="3" t="s">
        <v>543</v>
      </c>
      <c r="B28">
        <f>VLOOKUP(A28,[1]Hoja1!A$1:B$2000,2,FALSE)</f>
        <v>20545385377</v>
      </c>
    </row>
    <row r="29" spans="1:2" x14ac:dyDescent="0.25">
      <c r="A29" s="3" t="s">
        <v>550</v>
      </c>
      <c r="B29">
        <f>VLOOKUP(A29,[1]Hoja1!A$1:B$2000,2,FALSE)</f>
        <v>20100056802</v>
      </c>
    </row>
    <row r="30" spans="1:2" x14ac:dyDescent="0.25">
      <c r="A30" s="63" t="s">
        <v>553</v>
      </c>
      <c r="B30">
        <f>VLOOKUP(A30,[1]Hoja1!A$1:B$2000,2,FALSE)</f>
        <v>20523828828</v>
      </c>
    </row>
    <row r="31" spans="1:2" x14ac:dyDescent="0.25">
      <c r="A31" s="3" t="s">
        <v>554</v>
      </c>
      <c r="B31">
        <f>VLOOKUP(A31,[1]Hoja1!A$1:B$2000,2,FALSE)</f>
        <v>20604647381</v>
      </c>
    </row>
    <row r="32" spans="1:2" x14ac:dyDescent="0.25">
      <c r="A32" s="3" t="s">
        <v>584</v>
      </c>
      <c r="B32">
        <f>VLOOKUP(A32,[1]Hoja1!A$1:B$2000,2,FALSE)</f>
        <v>20601731054</v>
      </c>
    </row>
    <row r="33" spans="1:2" x14ac:dyDescent="0.25">
      <c r="A33" s="77" t="s">
        <v>585</v>
      </c>
      <c r="B33">
        <f>VLOOKUP(A33,[1]Hoja1!A$1:B$2000,2,FALSE)</f>
        <v>20602827861</v>
      </c>
    </row>
    <row r="34" spans="1:2" x14ac:dyDescent="0.25">
      <c r="A34" s="3" t="s">
        <v>598</v>
      </c>
      <c r="B34">
        <f>VLOOKUP(A34,[1]Hoja1!A$1:B$2000,2,FALSE)</f>
        <v>20604829471</v>
      </c>
    </row>
    <row r="35" spans="1:2" x14ac:dyDescent="0.25">
      <c r="A35" s="3" t="s">
        <v>612</v>
      </c>
      <c r="B35">
        <f>VLOOKUP(A35,[1]Hoja1!A$1:B$2000,2,FALSE)</f>
        <v>20601449405</v>
      </c>
    </row>
    <row r="36" spans="1:2" ht="21" customHeight="1" x14ac:dyDescent="0.25">
      <c r="A36" s="101" t="s">
        <v>656</v>
      </c>
      <c r="B36">
        <f>VLOOKUP(A36,[1]Hoja1!A$1:B$2000,2,FALSE)</f>
        <v>20605368680</v>
      </c>
    </row>
    <row r="37" spans="1:2" x14ac:dyDescent="0.25">
      <c r="A37" s="101" t="s">
        <v>663</v>
      </c>
      <c r="B37">
        <f>VLOOKUP(A37,[1]Hoja1!A$1:B$2000,2,FALSE)</f>
        <v>20605172742</v>
      </c>
    </row>
    <row r="38" spans="1:2" x14ac:dyDescent="0.25">
      <c r="A38" s="3" t="s">
        <v>667</v>
      </c>
      <c r="B38">
        <f>VLOOKUP(A38,[1]Hoja1!A$1:B$2000,2,FALSE)</f>
        <v>20600221753</v>
      </c>
    </row>
    <row r="39" spans="1:2" x14ac:dyDescent="0.25">
      <c r="A39" s="3" t="s">
        <v>691</v>
      </c>
      <c r="B39">
        <f>VLOOKUP(A39,[1]Hoja1!A$1:B$2000,2,FALSE)</f>
        <v>20553672997</v>
      </c>
    </row>
    <row r="40" spans="1:2" x14ac:dyDescent="0.25">
      <c r="A40" s="3" t="s">
        <v>692</v>
      </c>
      <c r="B40">
        <f>VLOOKUP(A40,[1]Hoja1!A$1:B$2000,2,FALSE)</f>
        <v>20406339361</v>
      </c>
    </row>
    <row r="41" spans="1:2" x14ac:dyDescent="0.25">
      <c r="A41" s="3" t="s">
        <v>702</v>
      </c>
      <c r="B41">
        <f>VLOOKUP(A41,[1]Hoja1!A$1:B$2000,2,FALSE)</f>
        <v>20515314424</v>
      </c>
    </row>
    <row r="42" spans="1:2" x14ac:dyDescent="0.25">
      <c r="A42" s="3" t="s">
        <v>709</v>
      </c>
      <c r="B42" t="str">
        <f>VLOOKUP(A42,[1]Hoja1!A$1:B$2000,2,FALSE)</f>
        <v xml:space="preserve">	2038235036</v>
      </c>
    </row>
    <row r="43" spans="1:2" x14ac:dyDescent="0.25">
      <c r="A43" s="3" t="s">
        <v>729</v>
      </c>
      <c r="B43">
        <f>VLOOKUP(A43,[1]Hoja1!A$1:B$2000,2,FALSE)</f>
        <v>20601555329</v>
      </c>
    </row>
    <row r="44" spans="1:2" x14ac:dyDescent="0.25">
      <c r="A44" s="3" t="s">
        <v>730</v>
      </c>
      <c r="B44">
        <f>VLOOKUP(A44,[1]Hoja1!A$1:B$2000,2,FALSE)</f>
        <v>20556601152</v>
      </c>
    </row>
    <row r="45" spans="1:2" x14ac:dyDescent="0.25">
      <c r="A45" s="3" t="s">
        <v>734</v>
      </c>
      <c r="B45">
        <f>VLOOKUP(A45,[1]Hoja1!A$1:B$2000,2,FALSE)</f>
        <v>20548187266</v>
      </c>
    </row>
    <row r="46" spans="1:2" x14ac:dyDescent="0.25">
      <c r="A46" s="3" t="s">
        <v>761</v>
      </c>
      <c r="B46">
        <f>VLOOKUP(A46,[1]Hoja1!A$1:B$2000,2,FALSE)</f>
        <v>20513504561</v>
      </c>
    </row>
    <row r="47" spans="1:2" x14ac:dyDescent="0.25">
      <c r="A47" s="3" t="s">
        <v>767</v>
      </c>
      <c r="B47">
        <f>VLOOKUP(A47,[1]Hoja1!A$1:B$2000,2,FALSE)</f>
        <v>20513958839</v>
      </c>
    </row>
    <row r="48" spans="1:2" x14ac:dyDescent="0.25">
      <c r="A48" s="3" t="s">
        <v>779</v>
      </c>
      <c r="B48">
        <f>VLOOKUP(A48,[1]Hoja1!A$1:B$2000,2,FALSE)</f>
        <v>20521780968</v>
      </c>
    </row>
    <row r="49" spans="1:2" x14ac:dyDescent="0.25">
      <c r="A49" s="3" t="s">
        <v>784</v>
      </c>
      <c r="B49">
        <f>VLOOKUP(A49,[1]Hoja1!A$1:B$2000,2,FALSE)</f>
        <v>20603281994</v>
      </c>
    </row>
    <row r="50" spans="1:2" x14ac:dyDescent="0.25">
      <c r="A50" s="3" t="s">
        <v>841</v>
      </c>
      <c r="B50">
        <f>VLOOKUP(A50,[1]Hoja1!A$1:B$2000,2,FALSE)</f>
        <v>20605235515</v>
      </c>
    </row>
    <row r="51" spans="1:2" x14ac:dyDescent="0.25">
      <c r="A51" s="3" t="s">
        <v>846</v>
      </c>
      <c r="B51">
        <f>VLOOKUP(A51,[1]Hoja1!A$1:B$2000,2,FALSE)</f>
        <v>20557738828</v>
      </c>
    </row>
    <row r="52" spans="1:2" x14ac:dyDescent="0.25">
      <c r="A52" s="3" t="s">
        <v>850</v>
      </c>
      <c r="B52">
        <f>VLOOKUP(A52,[1]Hoja1!A$1:B$2000,2,FALSE)</f>
        <v>20131257750</v>
      </c>
    </row>
    <row r="53" spans="1:2" x14ac:dyDescent="0.25">
      <c r="A53" s="63" t="s">
        <v>854</v>
      </c>
      <c r="B53">
        <f>VLOOKUP(A53,[1]Hoja1!A$1:B$2000,2,FALSE)</f>
        <v>20546094775</v>
      </c>
    </row>
    <row r="54" spans="1:2" x14ac:dyDescent="0.25">
      <c r="A54" s="3" t="s">
        <v>856</v>
      </c>
      <c r="B54">
        <f>VLOOKUP(A54,[1]Hoja1!A$1:B$2000,2,FALSE)</f>
        <v>20503957231</v>
      </c>
    </row>
    <row r="55" spans="1:2" x14ac:dyDescent="0.25">
      <c r="A55" s="77" t="s">
        <v>866</v>
      </c>
      <c r="B55">
        <f>VLOOKUP(A55,[1]Hoja1!A$1:B$2000,2,FALSE)</f>
        <v>20472936426</v>
      </c>
    </row>
    <row r="56" spans="1:2" x14ac:dyDescent="0.25">
      <c r="A56" s="63" t="s">
        <v>885</v>
      </c>
      <c r="B56">
        <f>VLOOKUP(A56,[1]Hoja1!A$1:B$2000,2,FALSE)</f>
        <v>20602458921</v>
      </c>
    </row>
    <row r="57" spans="1:2" x14ac:dyDescent="0.25">
      <c r="A57" s="28" t="s">
        <v>889</v>
      </c>
      <c r="B57">
        <f>VLOOKUP(A57,[1]Hoja1!A$1:B$2000,2,FALSE)</f>
        <v>20516368994</v>
      </c>
    </row>
    <row r="58" spans="1:2" x14ac:dyDescent="0.25">
      <c r="A58" s="3" t="s">
        <v>926</v>
      </c>
      <c r="B58">
        <f>VLOOKUP(A58,[1]Hoja1!A$1:B$2000,2,FALSE)</f>
        <v>20603007396</v>
      </c>
    </row>
    <row r="59" spans="1:2" x14ac:dyDescent="0.25">
      <c r="A59" s="3" t="s">
        <v>928</v>
      </c>
      <c r="B59">
        <f>VLOOKUP(A59,[1]Hoja1!A$1:B$2000,2,FALSE)</f>
        <v>20547839651</v>
      </c>
    </row>
    <row r="60" spans="1:2" x14ac:dyDescent="0.25">
      <c r="A60" s="28" t="s">
        <v>943</v>
      </c>
      <c r="B60">
        <f>VLOOKUP(A60,[1]Hoja1!A$1:B$2000,2,FALSE)</f>
        <v>20415192071</v>
      </c>
    </row>
    <row r="61" spans="1:2" x14ac:dyDescent="0.25">
      <c r="A61" s="3" t="s">
        <v>956</v>
      </c>
      <c r="B61">
        <f>VLOOKUP(A61,[1]Hoja1!A$1:B$2000,2,FALSE)</f>
        <v>20136833368</v>
      </c>
    </row>
    <row r="62" spans="1:2" x14ac:dyDescent="0.25">
      <c r="A62" s="77" t="s">
        <v>963</v>
      </c>
      <c r="B62">
        <f>VLOOKUP(A62,[1]Hoja1!A$1:B$2000,2,FALSE)</f>
        <v>20506440735</v>
      </c>
    </row>
    <row r="63" spans="1:2" x14ac:dyDescent="0.25">
      <c r="A63" s="77" t="s">
        <v>977</v>
      </c>
      <c r="B63">
        <f>VLOOKUP(A63,[1]Hoja1!A$1:B$2000,2,FALSE)</f>
        <v>20392667092</v>
      </c>
    </row>
    <row r="64" spans="1:2" x14ac:dyDescent="0.25">
      <c r="A64" s="63" t="s">
        <v>1003</v>
      </c>
      <c r="B64">
        <f>VLOOKUP(A64,[1]Hoja1!A$1:B$2000,2,FALSE)</f>
        <v>20551442064</v>
      </c>
    </row>
    <row r="65" spans="1:2" x14ac:dyDescent="0.25">
      <c r="A65" s="3" t="s">
        <v>1020</v>
      </c>
      <c r="B65">
        <f>VLOOKUP(A65,[1]Hoja1!A$1:B$2000,2,FALSE)</f>
        <v>20562970496</v>
      </c>
    </row>
    <row r="66" spans="1:2" x14ac:dyDescent="0.25">
      <c r="A66" s="3" t="s">
        <v>1041</v>
      </c>
      <c r="B66">
        <f>VLOOKUP(A66,[1]Hoja1!A$1:B$2000,2,FALSE)</f>
        <v>20601526566</v>
      </c>
    </row>
    <row r="67" spans="1:2" x14ac:dyDescent="0.25">
      <c r="A67" s="77" t="s">
        <v>1043</v>
      </c>
      <c r="B67">
        <f>VLOOKUP(A67,[1]Hoja1!A$1:B$2000,2,FALSE)</f>
        <v>20432295754</v>
      </c>
    </row>
    <row r="68" spans="1:2" x14ac:dyDescent="0.25">
      <c r="A68" s="3" t="s">
        <v>1056</v>
      </c>
      <c r="B68">
        <f>VLOOKUP(A68,[1]Hoja1!A$1:B$2000,2,FALSE)</f>
        <v>20419309932</v>
      </c>
    </row>
    <row r="69" spans="1:2" x14ac:dyDescent="0.25">
      <c r="A69" s="3" t="s">
        <v>1060</v>
      </c>
      <c r="B69">
        <f>VLOOKUP(A69,[1]Hoja1!A$1:B$2000,2,FALSE)</f>
        <v>20601769272</v>
      </c>
    </row>
    <row r="70" spans="1:2" x14ac:dyDescent="0.25">
      <c r="A70" s="3" t="s">
        <v>1064</v>
      </c>
      <c r="B70">
        <f>VLOOKUP(A70,[1]Hoja1!A$1:B$2000,2,FALSE)</f>
        <v>20602736831</v>
      </c>
    </row>
    <row r="71" spans="1:2" x14ac:dyDescent="0.25">
      <c r="A71" s="3" t="s">
        <v>1068</v>
      </c>
      <c r="B71">
        <f>VLOOKUP(A71,[1]Hoja1!A$1:B$2000,2,FALSE)</f>
        <v>20431445370</v>
      </c>
    </row>
    <row r="72" spans="1:2" x14ac:dyDescent="0.25">
      <c r="A72" s="3" t="s">
        <v>1094</v>
      </c>
      <c r="B72">
        <f>VLOOKUP(A72,[1]Hoja1!A$1:B$2000,2,FALSE)</f>
        <v>20603958625</v>
      </c>
    </row>
    <row r="73" spans="1:2" x14ac:dyDescent="0.25">
      <c r="A73" s="3" t="s">
        <v>1095</v>
      </c>
      <c r="B73">
        <f>VLOOKUP(A73,[1]Hoja1!A$1:B$2000,2,FALSE)</f>
        <v>20547858281</v>
      </c>
    </row>
    <row r="74" spans="1:2" x14ac:dyDescent="0.25">
      <c r="A74" s="3" t="s">
        <v>1101</v>
      </c>
      <c r="B74">
        <f>VLOOKUP(A74,[1]Hoja1!A$1:B$2000,2,FALSE)</f>
        <v>20600293231</v>
      </c>
    </row>
    <row r="75" spans="1:2" x14ac:dyDescent="0.25">
      <c r="A75" s="77" t="s">
        <v>1138</v>
      </c>
      <c r="B75">
        <f>VLOOKUP(A75,[1]Hoja1!A$1:B$2000,2,FALSE)</f>
        <v>20433469039</v>
      </c>
    </row>
    <row r="76" spans="1:2" x14ac:dyDescent="0.25">
      <c r="A76" s="63" t="s">
        <v>1139</v>
      </c>
      <c r="B76">
        <f>VLOOKUP(A76,[1]Hoja1!A$1:B$2000,2,FALSE)</f>
        <v>20147960612</v>
      </c>
    </row>
    <row r="77" spans="1:2" x14ac:dyDescent="0.25">
      <c r="A77" s="77" t="s">
        <v>1141</v>
      </c>
      <c r="B77">
        <f>VLOOKUP(A77,[1]Hoja1!A$1:B$2000,2,FALSE)</f>
        <v>20513250445</v>
      </c>
    </row>
    <row r="78" spans="1:2" x14ac:dyDescent="0.25">
      <c r="A78" s="3" t="s">
        <v>1204</v>
      </c>
      <c r="B78">
        <f>VLOOKUP(A78,[1]Hoja1!A$1:B$2000,2,FALSE)</f>
        <v>20518230876</v>
      </c>
    </row>
    <row r="79" spans="1:2" x14ac:dyDescent="0.25">
      <c r="A79" s="77" t="s">
        <v>1211</v>
      </c>
      <c r="B79">
        <v>20600404262</v>
      </c>
    </row>
    <row r="80" spans="1:2" x14ac:dyDescent="0.25">
      <c r="A80" s="3" t="s">
        <v>1212</v>
      </c>
      <c r="B80">
        <f>VLOOKUP(A80,[1]Hoja1!A$1:B$2000,2,FALSE)</f>
        <v>20417378911</v>
      </c>
    </row>
    <row r="81" spans="1:2" x14ac:dyDescent="0.25">
      <c r="A81" s="3" t="s">
        <v>1261</v>
      </c>
      <c r="B81">
        <f>VLOOKUP(A81,[1]Hoja1!A$1:B$2000,2,FALSE)</f>
        <v>20602346685</v>
      </c>
    </row>
    <row r="82" spans="1:2" x14ac:dyDescent="0.25">
      <c r="A82" s="3" t="s">
        <v>1264</v>
      </c>
      <c r="B82">
        <f>VLOOKUP(A82,[1]Hoja1!A$1:B$2000,2,FALSE)</f>
        <v>20603728107</v>
      </c>
    </row>
    <row r="83" spans="1:2" x14ac:dyDescent="0.25">
      <c r="A83" s="3" t="s">
        <v>1279</v>
      </c>
      <c r="B83">
        <f>VLOOKUP(A83,[1]Hoja1!A$1:B$2000,2,FALSE)</f>
        <v>20605383344</v>
      </c>
    </row>
    <row r="84" spans="1:2" x14ac:dyDescent="0.25">
      <c r="A84" s="3" t="s">
        <v>1327</v>
      </c>
      <c r="B84">
        <f>VLOOKUP(A84,[1]Hoja1!A$1:B$2000,2,FALSE)</f>
        <v>20553255709</v>
      </c>
    </row>
    <row r="85" spans="1:2" x14ac:dyDescent="0.25">
      <c r="A85" s="3" t="s">
        <v>1332</v>
      </c>
      <c r="B85">
        <f>VLOOKUP(A85,[1]Hoja1!A$1:B$2000,2,FALSE)</f>
        <v>20346833280</v>
      </c>
    </row>
    <row r="86" spans="1:2" x14ac:dyDescent="0.25">
      <c r="A86" s="63" t="s">
        <v>1339</v>
      </c>
      <c r="B86">
        <f>VLOOKUP(A86,[1]Hoja1!A$1:B$2000,2,FALSE)</f>
        <v>20602947255</v>
      </c>
    </row>
    <row r="87" spans="1:2" x14ac:dyDescent="0.25">
      <c r="A87" s="3" t="s">
        <v>1343</v>
      </c>
      <c r="B87">
        <f>VLOOKUP(A87,[1]Hoja1!A$1:B$2000,2,FALSE)</f>
        <v>20602554911</v>
      </c>
    </row>
    <row r="88" spans="1:2" x14ac:dyDescent="0.25">
      <c r="A88" s="3" t="s">
        <v>1361</v>
      </c>
      <c r="B88">
        <f>VLOOKUP(A88,[1]Hoja1!A$1:B$2000,2,FALSE)</f>
        <v>20100366747</v>
      </c>
    </row>
    <row r="89" spans="1:2" x14ac:dyDescent="0.25">
      <c r="A89" s="28" t="s">
        <v>1373</v>
      </c>
      <c r="B89">
        <f>VLOOKUP(A89,[1]Hoja1!A$1:B$2000,2,FALSE)</f>
        <v>20110886943</v>
      </c>
    </row>
    <row r="90" spans="1:2" x14ac:dyDescent="0.25">
      <c r="A90" s="3" t="s">
        <v>1420</v>
      </c>
      <c r="B90">
        <f>VLOOKUP(A90,[1]Hoja1!A$1:B$2000,2,FALSE)</f>
        <v>20331898008</v>
      </c>
    </row>
    <row r="91" spans="1:2" x14ac:dyDescent="0.25">
      <c r="A91" s="3" t="s">
        <v>1421</v>
      </c>
      <c r="B91">
        <f>VLOOKUP(A91,[1]Hoja1!A$1:B$2000,2,FALSE)</f>
        <v>20101025617</v>
      </c>
    </row>
    <row r="92" spans="1:2" x14ac:dyDescent="0.25">
      <c r="A92" s="3" t="s">
        <v>1422</v>
      </c>
      <c r="B92">
        <f>VLOOKUP(A92,[1]Hoja1!A$1:B$2000,2,FALSE)</f>
        <v>20602806520</v>
      </c>
    </row>
    <row r="93" spans="1:2" x14ac:dyDescent="0.25">
      <c r="A93" s="3" t="s">
        <v>1430</v>
      </c>
      <c r="B93">
        <f>VLOOKUP(A93,[1]Hoja1!A$1:B$2000,2,FALSE)</f>
        <v>20304289512</v>
      </c>
    </row>
    <row r="94" spans="1:2" x14ac:dyDescent="0.25">
      <c r="A94" s="3" t="s">
        <v>92</v>
      </c>
      <c r="B94">
        <f>VLOOKUP(A94,[1]Hoja1!A$1:B$2000,2,FALSE)</f>
        <v>20329545459</v>
      </c>
    </row>
    <row r="95" spans="1:2" x14ac:dyDescent="0.25">
      <c r="A95" s="3" t="s">
        <v>1574</v>
      </c>
      <c r="B95">
        <f>VLOOKUP(A95,[1]Hoja1!A$1:B$2000,2,FALSE)</f>
        <v>20258197993</v>
      </c>
    </row>
    <row r="96" spans="1:2" x14ac:dyDescent="0.25">
      <c r="A96" s="28" t="s">
        <v>1579</v>
      </c>
      <c r="B96">
        <f>VLOOKUP(A96,[1]Hoja1!A$1:B$2000,2,FALSE)</f>
        <v>20553066132</v>
      </c>
    </row>
    <row r="97" spans="1:2" x14ac:dyDescent="0.25">
      <c r="A97" s="3" t="s">
        <v>1593</v>
      </c>
      <c r="B97">
        <f>VLOOKUP(A97,[1]Hoja1!A$1:B$2000,2,FALSE)</f>
        <v>20537253097</v>
      </c>
    </row>
    <row r="98" spans="1:2" x14ac:dyDescent="0.25">
      <c r="A98" s="3" t="s">
        <v>1598</v>
      </c>
      <c r="B98">
        <f>VLOOKUP(A98,[1]Hoja1!A$1:B$2000,2,FALSE)</f>
        <v>20602151655</v>
      </c>
    </row>
    <row r="99" spans="1:2" x14ac:dyDescent="0.25">
      <c r="A99" s="3" t="s">
        <v>1603</v>
      </c>
      <c r="B99">
        <f>VLOOKUP(A99,[1]Hoja1!A$1:B$2000,2,FALSE)</f>
        <v>20386186872</v>
      </c>
    </row>
    <row r="100" spans="1:2" x14ac:dyDescent="0.25">
      <c r="A100" s="3" t="s">
        <v>1616</v>
      </c>
      <c r="B100">
        <f>VLOOKUP(A100,[1]Hoja1!A$1:B$2000,2,FALSE)</f>
        <v>20557108646</v>
      </c>
    </row>
    <row r="101" spans="1:2" x14ac:dyDescent="0.25">
      <c r="A101" s="91" t="s">
        <v>1677</v>
      </c>
      <c r="B101">
        <f>VLOOKUP(A101,[1]Hoja1!A$1:B$2000,2,FALSE)</f>
        <v>20101974813</v>
      </c>
    </row>
    <row r="102" spans="1:2" x14ac:dyDescent="0.25">
      <c r="A102" s="77" t="s">
        <v>1694</v>
      </c>
      <c r="B102">
        <f>VLOOKUP(A102,[1]Hoja1!A$1:B$2000,2,FALSE)</f>
        <v>20547199066</v>
      </c>
    </row>
    <row r="103" spans="1:2" x14ac:dyDescent="0.25">
      <c r="A103" s="63" t="s">
        <v>1696</v>
      </c>
      <c r="B103">
        <f>VLOOKUP(A103,[1]Hoja1!A$1:B$2000,2,FALSE)</f>
        <v>20556220949</v>
      </c>
    </row>
    <row r="104" spans="1:2" x14ac:dyDescent="0.25">
      <c r="A104" s="3" t="s">
        <v>1699</v>
      </c>
      <c r="B104">
        <f>VLOOKUP(A104,[1]Hoja1!A$1:B$2000,2,FALSE)</f>
        <v>20600108639</v>
      </c>
    </row>
    <row r="105" spans="1:2" x14ac:dyDescent="0.25">
      <c r="A105" s="3" t="s">
        <v>1714</v>
      </c>
      <c r="B105">
        <f>VLOOKUP(A105,[1]Hoja1!A$1:B$2000,2,FALSE)</f>
        <v>20604625697</v>
      </c>
    </row>
    <row r="106" spans="1:2" x14ac:dyDescent="0.25">
      <c r="A106" s="3" t="s">
        <v>1726</v>
      </c>
      <c r="B106">
        <f>VLOOKUP(A106,[1]Hoja1!A$1:B$2000,2,FALSE)</f>
        <v>20550601185</v>
      </c>
    </row>
    <row r="107" spans="1:2" x14ac:dyDescent="0.25">
      <c r="A107" s="63" t="s">
        <v>1786</v>
      </c>
      <c r="B107">
        <f>VLOOKUP(A107,[1]Hoja1!A$1:B$2000,2,FALSE)</f>
        <v>20545132088</v>
      </c>
    </row>
    <row r="108" spans="1:2" x14ac:dyDescent="0.25">
      <c r="A108" s="3" t="s">
        <v>1812</v>
      </c>
      <c r="B108">
        <f>VLOOKUP(A108,[1]Hoja1!A$1:B$2000,2,FALSE)</f>
        <v>20544135211</v>
      </c>
    </row>
    <row r="109" spans="1:2" x14ac:dyDescent="0.25">
      <c r="A109" s="3" t="s">
        <v>3124</v>
      </c>
      <c r="B109">
        <v>20602842739</v>
      </c>
    </row>
    <row r="110" spans="1:2" x14ac:dyDescent="0.25">
      <c r="A110" s="3" t="s">
        <v>1813</v>
      </c>
      <c r="B110">
        <f>VLOOKUP(A110,[1]Hoja1!A$1:B$2000,2,FALSE)</f>
        <v>20332970411</v>
      </c>
    </row>
    <row r="111" spans="1:2" x14ac:dyDescent="0.25">
      <c r="A111" s="63" t="s">
        <v>1814</v>
      </c>
      <c r="B111">
        <f>VLOOKUP(A111,[1]Hoja1!A$1:B$2000,2,FALSE)</f>
        <v>20159473148</v>
      </c>
    </row>
    <row r="112" spans="1:2" x14ac:dyDescent="0.25">
      <c r="A112" s="3" t="s">
        <v>1878</v>
      </c>
      <c r="B112">
        <f>VLOOKUP(A112,[1]Hoja1!A$1:B$2000,2,FALSE)</f>
        <v>20600916182</v>
      </c>
    </row>
    <row r="113" spans="1:2" x14ac:dyDescent="0.25">
      <c r="A113" s="3" t="s">
        <v>1886</v>
      </c>
      <c r="B113">
        <f>VLOOKUP(A113,[1]Hoja1!A$1:B$2000,2,FALSE)</f>
        <v>20505918674</v>
      </c>
    </row>
    <row r="114" spans="1:2" x14ac:dyDescent="0.25">
      <c r="A114" s="28" t="s">
        <v>1887</v>
      </c>
      <c r="B114">
        <f>VLOOKUP(A114,[1]Hoja1!A$1:B$2000,2,FALSE)</f>
        <v>20537539900</v>
      </c>
    </row>
    <row r="115" spans="1:2" x14ac:dyDescent="0.25">
      <c r="A115" s="3" t="s">
        <v>1914</v>
      </c>
      <c r="B115">
        <f>VLOOKUP(A115,[1]Hoja1!A$1:B$2000,2,FALSE)</f>
        <v>20510398158</v>
      </c>
    </row>
    <row r="116" spans="1:2" x14ac:dyDescent="0.25">
      <c r="A116" s="3" t="s">
        <v>1919</v>
      </c>
      <c r="B116">
        <f>VLOOKUP(A116,[1]Hoja1!A$1:B$2000,2,FALSE)</f>
        <v>20604531129</v>
      </c>
    </row>
    <row r="117" spans="1:2" x14ac:dyDescent="0.25">
      <c r="A117" s="3" t="s">
        <v>1931</v>
      </c>
      <c r="B117">
        <f>VLOOKUP(A117,[1]Hoja1!A$1:B$2000,2,FALSE)</f>
        <v>20601770386</v>
      </c>
    </row>
    <row r="118" spans="1:2" x14ac:dyDescent="0.25">
      <c r="A118" s="3" t="s">
        <v>1932</v>
      </c>
      <c r="B118">
        <f>VLOOKUP(A118,[1]Hoja1!A$1:B$2000,2,FALSE)</f>
        <v>20603588046</v>
      </c>
    </row>
    <row r="119" spans="1:2" x14ac:dyDescent="0.25">
      <c r="A119" s="3" t="s">
        <v>1933</v>
      </c>
      <c r="B119">
        <f>VLOOKUP(A119,[1]Hoja1!A$1:B$2000,2,FALSE)</f>
        <v>20523242203</v>
      </c>
    </row>
    <row r="120" spans="1:2" x14ac:dyDescent="0.25">
      <c r="A120" s="3" t="s">
        <v>1941</v>
      </c>
      <c r="B120">
        <f>VLOOKUP(A120,[1]Hoja1!A$1:B$2000,2,FALSE)</f>
        <v>20100335604</v>
      </c>
    </row>
    <row r="121" spans="1:2" x14ac:dyDescent="0.25">
      <c r="A121" s="3" t="s">
        <v>1950</v>
      </c>
      <c r="B121">
        <f>VLOOKUP(A121,[1]Hoja1!A$1:B$2000,2,FALSE)</f>
        <v>20601107971</v>
      </c>
    </row>
    <row r="122" spans="1:2" x14ac:dyDescent="0.25">
      <c r="A122" s="28" t="s">
        <v>2023</v>
      </c>
      <c r="B122">
        <f>VLOOKUP(A122,[1]Hoja1!A$1:B$2000,2,FALSE)</f>
        <v>20602985971</v>
      </c>
    </row>
    <row r="123" spans="1:2" x14ac:dyDescent="0.25">
      <c r="A123" s="3" t="s">
        <v>2207</v>
      </c>
      <c r="B123">
        <f>VLOOKUP(A123,[1]Hoja1!A$1:B$2000,2,FALSE)</f>
        <v>20508430681</v>
      </c>
    </row>
    <row r="124" spans="1:2" x14ac:dyDescent="0.25">
      <c r="A124" s="28" t="s">
        <v>2213</v>
      </c>
      <c r="B124">
        <f>VLOOKUP(A124,[1]Hoja1!A$1:B$2000,2,FALSE)</f>
        <v>20100307902</v>
      </c>
    </row>
    <row r="125" spans="1:2" x14ac:dyDescent="0.25">
      <c r="A125" s="3" t="s">
        <v>2264</v>
      </c>
      <c r="B125">
        <f>VLOOKUP(A125,[1]Hoja1!A$1:B$2000,2,FALSE)</f>
        <v>20537921464</v>
      </c>
    </row>
    <row r="126" spans="1:2" x14ac:dyDescent="0.25">
      <c r="A126" s="3" t="s">
        <v>2308</v>
      </c>
      <c r="B126">
        <f>VLOOKUP(A126,[1]Hoja1!A$1:B$2000,2,FALSE)</f>
        <v>20566083117</v>
      </c>
    </row>
    <row r="127" spans="1:2" x14ac:dyDescent="0.25">
      <c r="A127" s="28" t="s">
        <v>2312</v>
      </c>
      <c r="B127">
        <f>VLOOKUP(A127,[1]Hoja1!A$1:B$2000,2,FALSE)</f>
        <v>20100041953</v>
      </c>
    </row>
    <row r="128" spans="1:2" x14ac:dyDescent="0.25">
      <c r="A128" s="77" t="s">
        <v>2456</v>
      </c>
      <c r="B128">
        <f>VLOOKUP(A128,[1]Hoja1!A$1:B$2000,2,FALSE)</f>
        <v>10420290697</v>
      </c>
    </row>
    <row r="129" spans="1:2" x14ac:dyDescent="0.25">
      <c r="A129" s="77" t="s">
        <v>2457</v>
      </c>
      <c r="B129">
        <f>VLOOKUP(A129,[1]Hoja1!A$1:B$2000,2,FALSE)</f>
        <v>20545286719</v>
      </c>
    </row>
    <row r="130" spans="1:2" x14ac:dyDescent="0.25">
      <c r="A130" s="3" t="s">
        <v>2465</v>
      </c>
      <c r="B130">
        <f>VLOOKUP(A130,[1]Hoja1!A$1:B$2000,2,FALSE)</f>
        <v>20604251584</v>
      </c>
    </row>
    <row r="131" spans="1:2" x14ac:dyDescent="0.25">
      <c r="A131" s="91" t="s">
        <v>2479</v>
      </c>
      <c r="B131">
        <f>VLOOKUP(A131,[1]Hoja1!A$1:B$2000,2,FALSE)</f>
        <v>20543323862</v>
      </c>
    </row>
    <row r="132" spans="1:2" x14ac:dyDescent="0.25">
      <c r="A132" s="63" t="s">
        <v>2488</v>
      </c>
      <c r="B132">
        <f>VLOOKUP(A132,[1]Hoja1!A$1:B$2000,2,FALSE)</f>
        <v>43039635</v>
      </c>
    </row>
    <row r="133" spans="1:2" x14ac:dyDescent="0.25">
      <c r="A133" s="63" t="s">
        <v>2489</v>
      </c>
      <c r="B133">
        <f>VLOOKUP(A133,[1]Hoja1!A$1:B$2000,2,FALSE)</f>
        <v>20605153446</v>
      </c>
    </row>
    <row r="134" spans="1:2" x14ac:dyDescent="0.25">
      <c r="A134" s="63" t="s">
        <v>3190</v>
      </c>
    </row>
    <row r="135" spans="1:2" x14ac:dyDescent="0.25">
      <c r="A135" s="3" t="s">
        <v>2495</v>
      </c>
      <c r="B135">
        <f>VLOOKUP(A135,[1]Hoja1!A$1:B$2000,2,FALSE)</f>
        <v>20604064032</v>
      </c>
    </row>
    <row r="136" spans="1:2" x14ac:dyDescent="0.25">
      <c r="A136" s="3" t="s">
        <v>2506</v>
      </c>
      <c r="B136">
        <f>VLOOKUP(A136,[1]Hoja1!A$1:B$2000,2,FALSE)</f>
        <v>20515190199</v>
      </c>
    </row>
    <row r="137" spans="1:2" x14ac:dyDescent="0.25">
      <c r="A137" s="3" t="s">
        <v>2510</v>
      </c>
      <c r="B137">
        <f>VLOOKUP(A137,[1]Hoja1!A$1:B$2000,2,FALSE)</f>
        <v>20520596233</v>
      </c>
    </row>
    <row r="138" spans="1:2" x14ac:dyDescent="0.25">
      <c r="A138" s="3" t="s">
        <v>2526</v>
      </c>
      <c r="B138">
        <f>VLOOKUP(A138,[1]Hoja1!A$1:B$2000,2,FALSE)</f>
        <v>20601380758</v>
      </c>
    </row>
    <row r="139" spans="1:2" x14ac:dyDescent="0.25">
      <c r="A139" s="3" t="s">
        <v>2566</v>
      </c>
      <c r="B139" t="str">
        <f>VLOOKUP(A139,[1]Hoja1!A$1:B$2000,2,FALSE)</f>
        <v xml:space="preserve">	2052329353</v>
      </c>
    </row>
    <row r="140" spans="1:2" x14ac:dyDescent="0.25">
      <c r="A140" s="3" t="s">
        <v>2571</v>
      </c>
      <c r="B140">
        <f>VLOOKUP(A140,[1]Hoja1!A$1:B$2000,2,FALSE)</f>
        <v>20603277202</v>
      </c>
    </row>
    <row r="141" spans="1:2" x14ac:dyDescent="0.25">
      <c r="A141" s="63" t="s">
        <v>2575</v>
      </c>
      <c r="B141">
        <f>VLOOKUP(A141,[1]Hoja1!A$1:B$2000,2,FALSE)</f>
        <v>20559758508</v>
      </c>
    </row>
    <row r="142" spans="1:2" x14ac:dyDescent="0.25">
      <c r="A142" s="63" t="s">
        <v>2576</v>
      </c>
      <c r="B142" t="e">
        <f>VLOOKUP(A142,[1]Hoja1!A$1:B$2000,2,FALSE)</f>
        <v>#N/A</v>
      </c>
    </row>
    <row r="143" spans="1:2" x14ac:dyDescent="0.25">
      <c r="A143" s="3" t="s">
        <v>39</v>
      </c>
      <c r="B143">
        <f>VLOOKUP(A143,[1]Hoja1!A$1:B$2000,2,FALSE)</f>
        <v>20417573705</v>
      </c>
    </row>
    <row r="144" spans="1:2" x14ac:dyDescent="0.25">
      <c r="A144" s="3" t="s">
        <v>2666</v>
      </c>
      <c r="B144">
        <f>VLOOKUP(A144,[1]Hoja1!A$1:B$2000,2,FALSE)</f>
        <v>20552702795</v>
      </c>
    </row>
    <row r="145" spans="1:2" x14ac:dyDescent="0.25">
      <c r="A145" s="89" t="s">
        <v>2667</v>
      </c>
      <c r="B145" t="e">
        <f>VLOOKUP(A145,[1]Hoja1!A$1:B$2000,2,FALSE)</f>
        <v>#N/A</v>
      </c>
    </row>
    <row r="146" spans="1:2" x14ac:dyDescent="0.25">
      <c r="A146" s="28" t="s">
        <v>2673</v>
      </c>
      <c r="B146">
        <f>VLOOKUP(A146,[1]Hoja1!A$1:B$2000,2,FALSE)</f>
        <v>20466590747</v>
      </c>
    </row>
    <row r="147" spans="1:2" x14ac:dyDescent="0.25">
      <c r="A147" s="3" t="s">
        <v>2731</v>
      </c>
      <c r="B147">
        <f>VLOOKUP(A147,[1]Hoja1!A$1:B$2000,2,FALSE)</f>
        <v>20169004359</v>
      </c>
    </row>
    <row r="148" spans="1:2" x14ac:dyDescent="0.25">
      <c r="A148" s="3" t="s">
        <v>2737</v>
      </c>
      <c r="B148">
        <f>VLOOKUP(A148,[1]Hoja1!A$1:B$2000,2,FALSE)</f>
        <v>20211614545</v>
      </c>
    </row>
    <row r="149" spans="1:2" x14ac:dyDescent="0.25">
      <c r="A149" s="77" t="s">
        <v>2738</v>
      </c>
      <c r="B149">
        <f>VLOOKUP(A149,[1]Hoja1!A$1:B$2000,2,FALSE)</f>
        <v>20548792887</v>
      </c>
    </row>
    <row r="150" spans="1:2" x14ac:dyDescent="0.25">
      <c r="A150" s="3" t="s">
        <v>2791</v>
      </c>
      <c r="B150">
        <f>VLOOKUP(A150,[1]Hoja1!A$1:B$2000,2,FALSE)</f>
        <v>20555936801</v>
      </c>
    </row>
    <row r="151" spans="1:2" x14ac:dyDescent="0.25">
      <c r="A151" s="63" t="s">
        <v>2811</v>
      </c>
      <c r="B151">
        <f>VLOOKUP(A151,[1]Hoja1!A$1:B$2000,2,FALSE)</f>
        <v>20601237211</v>
      </c>
    </row>
    <row r="152" spans="1:2" x14ac:dyDescent="0.25">
      <c r="A152" s="63" t="s">
        <v>2851</v>
      </c>
      <c r="B152">
        <f>VLOOKUP(A152,[1]Hoja1!A$1:B$2000,2,FALSE)</f>
        <v>20493040643</v>
      </c>
    </row>
    <row r="153" spans="1:2" x14ac:dyDescent="0.25">
      <c r="A153" s="91" t="s">
        <v>2856</v>
      </c>
      <c r="B153">
        <f>VLOOKUP(A153,[1]Hoja1!A$1:B$2000,2,FALSE)</f>
        <v>20501895033</v>
      </c>
    </row>
    <row r="154" spans="1:2" x14ac:dyDescent="0.25">
      <c r="A154" s="3" t="s">
        <v>2906</v>
      </c>
      <c r="B154">
        <f>VLOOKUP(A154,[1]Hoja1!A$1:B$2000,2,FALSE)</f>
        <v>71802559</v>
      </c>
    </row>
    <row r="155" spans="1:2" x14ac:dyDescent="0.25">
      <c r="A155" s="3" t="s">
        <v>2909</v>
      </c>
      <c r="B155">
        <f>VLOOKUP(A155,[1]Hoja1!A$1:B$2000,2,FALSE)</f>
        <v>20513793228</v>
      </c>
    </row>
  </sheetData>
  <autoFilter ref="A1:B15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V">
    <tabColor theme="5"/>
  </sheetPr>
  <dimension ref="A1:XFC2031"/>
  <sheetViews>
    <sheetView tabSelected="1" zoomScale="90" zoomScaleNormal="90" workbookViewId="0">
      <pane ySplit="3" topLeftCell="A2008" activePane="bottomLeft" state="frozen"/>
      <selection activeCell="D18" sqref="D18"/>
      <selection pane="bottomLeft" activeCell="BC3" sqref="A3:BC2031"/>
    </sheetView>
  </sheetViews>
  <sheetFormatPr baseColWidth="10" defaultColWidth="0" defaultRowHeight="15" x14ac:dyDescent="0.25"/>
  <cols>
    <col min="1" max="1" width="30.28515625" customWidth="1"/>
    <col min="2" max="2" width="34.28515625" customWidth="1"/>
    <col min="3" max="4" width="15.28515625" customWidth="1"/>
    <col min="5" max="5" width="13" style="293" customWidth="1"/>
    <col min="6" max="6" width="45.28515625" customWidth="1"/>
    <col min="7" max="7" width="18.7109375" customWidth="1"/>
    <col min="8" max="9" width="16.7109375" customWidth="1"/>
    <col min="10" max="10" width="13.7109375" customWidth="1"/>
    <col min="11" max="11" width="11.42578125" customWidth="1"/>
    <col min="12" max="12" width="12.5703125" customWidth="1"/>
    <col min="13" max="14" width="11.7109375" customWidth="1"/>
    <col min="15" max="15" width="13.7109375" customWidth="1"/>
    <col min="16" max="16" width="11.5703125" customWidth="1"/>
    <col min="17" max="17" width="9.42578125" customWidth="1"/>
    <col min="18" max="18" width="13.7109375" customWidth="1"/>
    <col min="19" max="19" width="14.7109375" customWidth="1"/>
    <col min="20" max="20" width="16.28515625" customWidth="1"/>
    <col min="21" max="21" width="58.7109375" customWidth="1"/>
    <col min="22" max="22" width="18.28515625" customWidth="1"/>
    <col min="23" max="23" width="17.28515625" customWidth="1"/>
    <col min="24" max="25" width="19.28515625" customWidth="1"/>
    <col min="26" max="26" width="17.28515625" customWidth="1"/>
    <col min="27" max="32" width="23" customWidth="1"/>
    <col min="33" max="33" width="13" customWidth="1"/>
    <col min="34" max="34" width="32.7109375" customWidth="1"/>
    <col min="35" max="37" width="23" customWidth="1"/>
    <col min="38" max="43" width="25.42578125" customWidth="1"/>
    <col min="44" max="46" width="23" customWidth="1"/>
    <col min="47" max="47" width="17.28515625" customWidth="1"/>
    <col min="48" max="48" width="15.7109375" customWidth="1"/>
    <col min="49" max="49" width="17.28515625" style="136" customWidth="1"/>
    <col min="50" max="50" width="10.7109375" customWidth="1"/>
    <col min="51" max="51" width="23" customWidth="1"/>
    <col min="52" max="52" width="25.42578125" customWidth="1"/>
    <col min="53" max="53" width="9.28515625" customWidth="1"/>
    <col min="54" max="55" width="23" customWidth="1"/>
    <col min="56" max="56" width="9.28515625" customWidth="1"/>
    <col min="57" max="57" width="17.5703125" customWidth="1"/>
    <col min="58" max="59" width="11.28515625" customWidth="1"/>
    <col min="60" max="60" width="10.28515625" customWidth="1"/>
    <col min="61" max="61" width="10.5703125" customWidth="1"/>
    <col min="62" max="62" width="9.7109375" customWidth="1"/>
    <col min="63" max="63" width="10.7109375" customWidth="1"/>
    <col min="64" max="65" width="23" customWidth="1"/>
    <col min="16384" max="16384" width="23" hidden="1"/>
  </cols>
  <sheetData>
    <row r="1" spans="1:65" hidden="1" x14ac:dyDescent="0.25">
      <c r="A1" s="3" t="s">
        <v>2912</v>
      </c>
      <c r="B1" s="3" t="s">
        <v>2911</v>
      </c>
      <c r="C1" s="140" t="s">
        <v>2913</v>
      </c>
      <c r="D1" s="140" t="s">
        <v>2910</v>
      </c>
      <c r="E1" s="70">
        <v>7</v>
      </c>
      <c r="F1" s="8">
        <v>1</v>
      </c>
      <c r="G1" s="9">
        <v>2</v>
      </c>
      <c r="H1" s="9">
        <v>3</v>
      </c>
      <c r="I1" s="1">
        <v>4</v>
      </c>
      <c r="J1" s="1">
        <v>5</v>
      </c>
      <c r="K1" s="141">
        <v>6</v>
      </c>
      <c r="L1" s="331">
        <v>7</v>
      </c>
      <c r="M1" s="142"/>
      <c r="N1" s="3" t="s">
        <v>2025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6"/>
      <c r="AB1" s="10"/>
      <c r="AC1" s="3"/>
      <c r="AD1" s="3"/>
      <c r="AE1" s="3"/>
      <c r="AF1" s="3"/>
      <c r="AG1" s="3"/>
      <c r="AH1" s="3"/>
      <c r="AI1" s="3"/>
      <c r="AJ1" s="3"/>
      <c r="AK1" s="18"/>
      <c r="AL1" s="18"/>
      <c r="AM1" s="143"/>
      <c r="AN1" s="144"/>
      <c r="AO1" s="144"/>
      <c r="AP1" s="144"/>
      <c r="AW1"/>
    </row>
    <row r="2" spans="1:65" hidden="1" x14ac:dyDescent="0.25">
      <c r="A2" s="145">
        <v>0</v>
      </c>
      <c r="B2" s="145"/>
      <c r="C2" s="140"/>
      <c r="D2" s="140"/>
      <c r="E2" s="292"/>
      <c r="F2" s="146"/>
      <c r="G2" s="147"/>
      <c r="H2" s="147"/>
      <c r="I2" s="147"/>
      <c r="J2" s="147"/>
      <c r="K2" s="148"/>
      <c r="L2" s="145" t="s">
        <v>2929</v>
      </c>
      <c r="M2" s="149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50"/>
      <c r="AN2" s="145"/>
      <c r="AO2" s="145"/>
      <c r="AP2" s="151"/>
      <c r="AW2"/>
      <c r="BC2" t="s">
        <v>141</v>
      </c>
    </row>
    <row r="3" spans="1:65" s="299" customFormat="1" ht="30" customHeight="1" x14ac:dyDescent="0.25">
      <c r="A3" s="326" t="s">
        <v>134</v>
      </c>
      <c r="B3" s="326" t="s">
        <v>135</v>
      </c>
      <c r="C3" s="327" t="s">
        <v>108</v>
      </c>
      <c r="D3" s="327" t="s">
        <v>109</v>
      </c>
      <c r="E3" s="328" t="s">
        <v>2916</v>
      </c>
      <c r="F3" s="367" t="s">
        <v>0</v>
      </c>
      <c r="G3" s="367" t="s">
        <v>1</v>
      </c>
      <c r="H3" s="367" t="s">
        <v>110</v>
      </c>
      <c r="I3" s="367" t="s">
        <v>111</v>
      </c>
      <c r="J3" s="367" t="s">
        <v>2</v>
      </c>
      <c r="K3" s="368" t="s">
        <v>3</v>
      </c>
      <c r="L3" s="368" t="s">
        <v>4</v>
      </c>
      <c r="M3" s="329" t="s">
        <v>136</v>
      </c>
      <c r="N3" s="329" t="s">
        <v>138</v>
      </c>
      <c r="O3" s="368" t="s">
        <v>5</v>
      </c>
      <c r="P3" s="329" t="s">
        <v>137</v>
      </c>
      <c r="Q3" s="329" t="s">
        <v>138</v>
      </c>
      <c r="R3" s="368" t="s">
        <v>6</v>
      </c>
      <c r="S3" s="368" t="s">
        <v>7</v>
      </c>
      <c r="T3" s="369" t="s">
        <v>8</v>
      </c>
      <c r="U3" s="367" t="s">
        <v>9</v>
      </c>
      <c r="V3" s="367" t="s">
        <v>10</v>
      </c>
      <c r="W3" s="140" t="s">
        <v>11</v>
      </c>
      <c r="X3" s="368" t="s">
        <v>12</v>
      </c>
      <c r="Y3" s="368" t="s">
        <v>5247</v>
      </c>
      <c r="Z3" s="368" t="s">
        <v>13</v>
      </c>
      <c r="AA3" s="368" t="s">
        <v>2932</v>
      </c>
      <c r="AB3" s="370" t="s">
        <v>15</v>
      </c>
      <c r="AC3" s="371" t="s">
        <v>16</v>
      </c>
      <c r="AD3" s="371" t="s">
        <v>17</v>
      </c>
      <c r="AE3" s="371" t="s">
        <v>18</v>
      </c>
      <c r="AF3" s="371" t="s">
        <v>19</v>
      </c>
      <c r="AG3" s="371" t="s">
        <v>20</v>
      </c>
      <c r="AH3" s="371" t="s">
        <v>21</v>
      </c>
      <c r="AI3" s="372" t="s">
        <v>22</v>
      </c>
      <c r="AJ3" s="372" t="s">
        <v>23</v>
      </c>
      <c r="AK3" s="372" t="s">
        <v>24</v>
      </c>
      <c r="AL3" s="372" t="s">
        <v>25</v>
      </c>
      <c r="AM3" s="372" t="s">
        <v>26</v>
      </c>
      <c r="AN3" s="373" t="s">
        <v>27</v>
      </c>
      <c r="AO3" s="367" t="s">
        <v>28</v>
      </c>
      <c r="AP3" s="367" t="s">
        <v>29</v>
      </c>
      <c r="AQ3" s="367" t="s">
        <v>30</v>
      </c>
      <c r="AR3" s="367" t="s">
        <v>31</v>
      </c>
      <c r="AS3" s="367" t="s">
        <v>32</v>
      </c>
      <c r="AT3" s="367" t="s">
        <v>33</v>
      </c>
      <c r="AU3" s="367" t="s">
        <v>5080</v>
      </c>
      <c r="AV3" s="367" t="s">
        <v>35</v>
      </c>
      <c r="AW3" s="327" t="s">
        <v>139</v>
      </c>
      <c r="AX3" s="327" t="s">
        <v>140</v>
      </c>
      <c r="AY3" s="374" t="s">
        <v>36</v>
      </c>
      <c r="AZ3" s="374" t="s">
        <v>37</v>
      </c>
      <c r="BA3" s="374" t="s">
        <v>38</v>
      </c>
      <c r="BB3" s="327" t="s">
        <v>142</v>
      </c>
      <c r="BC3" s="327" t="s">
        <v>66</v>
      </c>
      <c r="BE3" s="300" t="s">
        <v>2921</v>
      </c>
      <c r="BF3" s="410" t="s">
        <v>3797</v>
      </c>
      <c r="BG3" s="410" t="s">
        <v>3798</v>
      </c>
      <c r="BH3" s="375"/>
      <c r="BI3" s="375"/>
      <c r="BJ3" s="375"/>
      <c r="BK3" s="375"/>
      <c r="BL3" s="375"/>
      <c r="BM3" s="375"/>
    </row>
    <row r="4" spans="1:65" ht="14.65" customHeight="1" x14ac:dyDescent="0.25">
      <c r="A4" s="68" t="str">
        <f>CONCATENATE(E4,"_",X4)</f>
        <v>20548498342_MOR-LAP19101006</v>
      </c>
      <c r="B4" s="68" t="str">
        <f>CONCATENATE(E4,"_",Z4)</f>
        <v>20548498342_</v>
      </c>
      <c r="C4" s="6">
        <v>44127</v>
      </c>
      <c r="D4" s="6">
        <v>44157</v>
      </c>
      <c r="E4" s="192">
        <v>20548498342</v>
      </c>
      <c r="F4" s="3" t="s">
        <v>4075</v>
      </c>
      <c r="G4" s="3" t="s">
        <v>4916</v>
      </c>
      <c r="H4" s="6">
        <v>44127</v>
      </c>
      <c r="I4" s="6">
        <v>44157</v>
      </c>
      <c r="J4" s="7" t="s">
        <v>157</v>
      </c>
      <c r="K4" s="8">
        <f ca="1">+TODAY()-I4</f>
        <v>-20</v>
      </c>
      <c r="L4" s="9">
        <v>45</v>
      </c>
      <c r="M4" s="135"/>
      <c r="N4" s="9" t="str">
        <f>IF(M4="","Vacio",IF(L4=M4,"Igual","Diferente"))</f>
        <v>Vacio</v>
      </c>
      <c r="O4" s="9"/>
      <c r="P4" s="135"/>
      <c r="Q4" s="9" t="str">
        <f>IF(P4="","Vacio",IF(O4=P4,"Igual","Diferente"))</f>
        <v>Vacio</v>
      </c>
      <c r="R4" s="1">
        <f>+L4+O4/3.5</f>
        <v>45</v>
      </c>
      <c r="S4" s="1">
        <f ca="1">+IF(K4&gt;=0,IF(K4&lt;30,R4*1,IF(60&gt;K4,R4*2,IF(90&gt;K4,R4*3,IF(120&gt;K4,R4*4,IF(150&gt;K4,R4*5,IF(180&gt;K4,R4*6,IF(210&gt;K4,R4*7))))))),0)</f>
        <v>0</v>
      </c>
      <c r="T4" s="2">
        <f ca="1">+IF(K4&lt;0,0,IF(K4&lt;8,$A$1,IF(K4&lt;15,$B$1,IF(K4&lt;22,$C$1,IF(K4&lt;30,$D$1,IF(K4&lt;60,$G$1,IF(K4&lt;90,$H$1,IF(K4&lt;120,$I$1,IF(K4&lt;150,$J$1,IF(K4&lt;180,$K$1,IF(K4&lt;210,$E$1)))))))))))</f>
        <v>0</v>
      </c>
      <c r="U4" s="3" t="s">
        <v>158</v>
      </c>
      <c r="V4" s="10" t="s">
        <v>159</v>
      </c>
      <c r="W4" s="6">
        <v>43822</v>
      </c>
      <c r="X4" s="12" t="s">
        <v>160</v>
      </c>
      <c r="Y4" s="12" t="s">
        <v>5248</v>
      </c>
      <c r="Z4" s="12"/>
      <c r="AA4" s="12"/>
      <c r="AB4" s="15"/>
      <c r="AC4" s="15"/>
      <c r="AD4" s="15"/>
      <c r="AE4" s="15"/>
      <c r="AF4" s="4">
        <f ca="1">+TODAY()-AE4</f>
        <v>44137</v>
      </c>
      <c r="AG4" s="15"/>
      <c r="AH4" s="15"/>
      <c r="AI4" s="6"/>
      <c r="AJ4" s="6"/>
      <c r="AK4" s="3"/>
      <c r="AL4" s="6"/>
      <c r="AM4" s="10">
        <v>1</v>
      </c>
      <c r="AN4" s="3" t="s">
        <v>44</v>
      </c>
      <c r="AO4" s="3"/>
      <c r="AP4" s="3" t="s">
        <v>161</v>
      </c>
      <c r="AQ4" s="3"/>
      <c r="AR4" s="3"/>
      <c r="AS4" s="3"/>
      <c r="AT4" s="3"/>
      <c r="AU4" s="288" t="s">
        <v>4686</v>
      </c>
      <c r="AV4" s="7" t="s">
        <v>47</v>
      </c>
      <c r="AW4" s="7" t="s">
        <v>47</v>
      </c>
      <c r="AX4" s="9" t="str">
        <f>IF(AW4="","Vacio",IF(AV4=AW4,"Igual","Diferente"))</f>
        <v>Igual</v>
      </c>
      <c r="AY4" s="129"/>
      <c r="AZ4" s="129"/>
      <c r="BA4" s="5">
        <f ca="1">+IF(K4&gt;21,"Revisar",0)</f>
        <v>0</v>
      </c>
      <c r="BB4" s="68" t="s">
        <v>146</v>
      </c>
      <c r="BC4" s="129" t="s">
        <v>2919</v>
      </c>
      <c r="BE4" t="s">
        <v>5028</v>
      </c>
      <c r="BF4" s="129" t="s">
        <v>94</v>
      </c>
      <c r="BG4" s="129"/>
    </row>
    <row r="5" spans="1:65" ht="14.65" customHeight="1" x14ac:dyDescent="0.25">
      <c r="A5" s="68" t="str">
        <f>CONCATENATE(E5,"_",X5)</f>
        <v>20548498342_PCR-LAP0798</v>
      </c>
      <c r="B5" s="68" t="str">
        <f>CONCATENATE(E5,"_",Z5)</f>
        <v>20548498342_</v>
      </c>
      <c r="C5" s="6">
        <v>44127</v>
      </c>
      <c r="D5" s="6">
        <v>44157</v>
      </c>
      <c r="E5" s="192">
        <v>20548498342</v>
      </c>
      <c r="F5" s="3" t="s">
        <v>4075</v>
      </c>
      <c r="G5" s="3" t="s">
        <v>4916</v>
      </c>
      <c r="H5" s="6">
        <v>44127</v>
      </c>
      <c r="I5" s="6">
        <v>44157</v>
      </c>
      <c r="J5" s="7"/>
      <c r="K5" s="8">
        <f ca="1">+TODAY()-I5</f>
        <v>-20</v>
      </c>
      <c r="L5" s="9">
        <v>62</v>
      </c>
      <c r="M5" s="135"/>
      <c r="N5" s="9" t="str">
        <f>IF(M5="","Vacio",IF(L5=M5,"Igual","Diferente"))</f>
        <v>Vacio</v>
      </c>
      <c r="O5" s="9"/>
      <c r="P5" s="135"/>
      <c r="Q5" s="9" t="str">
        <f>IF(P5="","Vacio",IF(O5=P5,"Igual","Diferente"))</f>
        <v>Vacio</v>
      </c>
      <c r="R5" s="1">
        <f>+L5+O5/3.5</f>
        <v>62</v>
      </c>
      <c r="S5" s="1">
        <f ca="1">+IF(K5&gt;=0,IF(K5&lt;30,R5*1,IF(60&gt;K5,R5*2,IF(90&gt;K5,R5*3,IF(120&gt;K5,R5*4,IF(150&gt;K5,R5*5,IF(180&gt;K5,R5*6,IF(210&gt;K5,R5*7))))))),0)</f>
        <v>0</v>
      </c>
      <c r="T5" s="2">
        <f ca="1">+IF(K5&lt;0,0,IF(K5&lt;8,$A$1,IF(K5&lt;15,$B$1,IF(K5&lt;22,$C$1,IF(K5&lt;30,$D$1,IF(K5&lt;60,$G$1,IF(K5&lt;90,$H$1,IF(K5&lt;120,$I$1,IF(K5&lt;150,$J$1,IF(K5&lt;180,$K$1,IF(K5&lt;210,$E$1)))))))))))</f>
        <v>0</v>
      </c>
      <c r="U5" s="3" t="s">
        <v>4185</v>
      </c>
      <c r="V5" s="10" t="s">
        <v>4184</v>
      </c>
      <c r="W5" s="6">
        <v>44097</v>
      </c>
      <c r="X5" s="12" t="s">
        <v>2745</v>
      </c>
      <c r="Y5" s="12" t="s">
        <v>5248</v>
      </c>
      <c r="Z5" s="12"/>
      <c r="AA5" s="12"/>
      <c r="AB5" s="15"/>
      <c r="AC5" s="15"/>
      <c r="AD5" s="15"/>
      <c r="AE5" s="15"/>
      <c r="AF5" s="4">
        <f ca="1">+TODAY()-AE5</f>
        <v>44137</v>
      </c>
      <c r="AG5" s="15"/>
      <c r="AH5" s="15"/>
      <c r="AI5" s="6"/>
      <c r="AJ5" s="6"/>
      <c r="AK5" s="3"/>
      <c r="AL5" s="6"/>
      <c r="AM5" s="10">
        <v>1</v>
      </c>
      <c r="AN5" s="3" t="s">
        <v>44</v>
      </c>
      <c r="AO5" s="3"/>
      <c r="AP5" s="3" t="s">
        <v>45</v>
      </c>
      <c r="AQ5" s="3"/>
      <c r="AR5" s="3"/>
      <c r="AS5" s="3"/>
      <c r="AT5" s="3"/>
      <c r="AU5" s="288" t="s">
        <v>4686</v>
      </c>
      <c r="AV5" s="7" t="s">
        <v>47</v>
      </c>
      <c r="AW5" s="7" t="s">
        <v>47</v>
      </c>
      <c r="AX5" s="9" t="str">
        <f>IF(AW5="","Vacio",IF(AV5=AW5,"Igual","Diferente"))</f>
        <v>Igual</v>
      </c>
      <c r="AY5" s="129"/>
      <c r="AZ5" s="129"/>
      <c r="BA5" s="5">
        <f ca="1">+IF(K5&gt;21,"Revisar",0)</f>
        <v>0</v>
      </c>
      <c r="BB5" s="68" t="s">
        <v>146</v>
      </c>
      <c r="BC5" s="129" t="s">
        <v>2919</v>
      </c>
      <c r="BF5" s="129"/>
      <c r="BG5" s="129"/>
    </row>
    <row r="6" spans="1:65" ht="14.65" customHeight="1" x14ac:dyDescent="0.25">
      <c r="A6" s="68" t="str">
        <f>CONCATENATE(E6,"_",X6)</f>
        <v>20548498342_PCR-LAP1486</v>
      </c>
      <c r="B6" s="68" t="str">
        <f>CONCATENATE(E6,"_",Z6)</f>
        <v>20548498342_</v>
      </c>
      <c r="C6" s="6">
        <v>44126</v>
      </c>
      <c r="D6" s="6">
        <v>44156</v>
      </c>
      <c r="E6" s="192">
        <v>20548498342</v>
      </c>
      <c r="F6" s="3" t="s">
        <v>4075</v>
      </c>
      <c r="G6" s="3" t="s">
        <v>4916</v>
      </c>
      <c r="H6" s="6">
        <v>44126</v>
      </c>
      <c r="I6" s="6">
        <v>44156</v>
      </c>
      <c r="J6" s="7"/>
      <c r="K6" s="8">
        <f ca="1">+TODAY()-I6</f>
        <v>-19</v>
      </c>
      <c r="L6" s="9">
        <v>62</v>
      </c>
      <c r="M6" s="135"/>
      <c r="N6" s="9" t="str">
        <f>IF(M6="","Vacio",IF(L6=M6,"Igual","Diferente"))</f>
        <v>Vacio</v>
      </c>
      <c r="O6" s="9"/>
      <c r="P6" s="135"/>
      <c r="Q6" s="9" t="str">
        <f>IF(P6="","Vacio",IF(O6=P6,"Igual","Diferente"))</f>
        <v>Vacio</v>
      </c>
      <c r="R6" s="1">
        <f>+L6+O6/3.5</f>
        <v>62</v>
      </c>
      <c r="S6" s="1">
        <f ca="1">+IF(K6&gt;=0,IF(K6&lt;30,R6*1,IF(60&gt;K6,R6*2,IF(90&gt;K6,R6*3,IF(120&gt;K6,R6*4,IF(150&gt;K6,R6*5,IF(180&gt;K6,R6*6,IF(210&gt;K6,R6*7))))))),0)</f>
        <v>0</v>
      </c>
      <c r="T6" s="2">
        <f ca="1">+IF(K6&lt;0,0,IF(K6&lt;8,$A$1,IF(K6&lt;15,$B$1,IF(K6&lt;22,$C$1,IF(K6&lt;30,$D$1,IF(K6&lt;60,$G$1,IF(K6&lt;90,$H$1,IF(K6&lt;120,$I$1,IF(K6&lt;150,$J$1,IF(K6&lt;180,$K$1,IF(K6&lt;210,$E$1)))))))))))</f>
        <v>0</v>
      </c>
      <c r="U6" s="3" t="s">
        <v>3366</v>
      </c>
      <c r="V6" s="10" t="s">
        <v>3693</v>
      </c>
      <c r="W6" s="6">
        <v>44065</v>
      </c>
      <c r="X6" s="12" t="s">
        <v>3692</v>
      </c>
      <c r="Y6" s="12" t="s">
        <v>5248</v>
      </c>
      <c r="Z6" s="12"/>
      <c r="AA6" s="12"/>
      <c r="AB6" s="15"/>
      <c r="AC6" s="15"/>
      <c r="AD6" s="15"/>
      <c r="AE6" s="15"/>
      <c r="AF6" s="4">
        <f ca="1">+TODAY()-AE6</f>
        <v>44137</v>
      </c>
      <c r="AG6" s="15"/>
      <c r="AH6" s="15"/>
      <c r="AI6" s="6"/>
      <c r="AJ6" s="6"/>
      <c r="AK6" s="3"/>
      <c r="AL6" s="6"/>
      <c r="AM6" s="10">
        <v>1</v>
      </c>
      <c r="AN6" s="3" t="s">
        <v>44</v>
      </c>
      <c r="AO6" s="3"/>
      <c r="AP6" s="3" t="s">
        <v>263</v>
      </c>
      <c r="AQ6" s="3"/>
      <c r="AR6" s="3"/>
      <c r="AS6" s="3"/>
      <c r="AT6" s="3"/>
      <c r="AU6" s="288" t="s">
        <v>4686</v>
      </c>
      <c r="AV6" s="7" t="s">
        <v>47</v>
      </c>
      <c r="AW6" s="7" t="s">
        <v>47</v>
      </c>
      <c r="AX6" s="9" t="str">
        <f>IF(AW6="","Vacio",IF(AV6=AW6,"Igual","Diferente"))</f>
        <v>Igual</v>
      </c>
      <c r="AY6" s="129"/>
      <c r="AZ6" s="129"/>
      <c r="BA6" s="5">
        <f ca="1">+IF(K6&gt;21,"Revisar",0)</f>
        <v>0</v>
      </c>
      <c r="BB6" s="68" t="s">
        <v>146</v>
      </c>
      <c r="BC6" s="129" t="s">
        <v>2919</v>
      </c>
      <c r="BF6" s="129" t="s">
        <v>94</v>
      </c>
      <c r="BG6" s="129"/>
    </row>
    <row r="7" spans="1:65" ht="14.65" customHeight="1" x14ac:dyDescent="0.25">
      <c r="A7" s="68" t="str">
        <f>CONCATENATE(E7,"_",X7)</f>
        <v>20548498342_PCR-LAP19101003</v>
      </c>
      <c r="B7" s="68" t="str">
        <f>CONCATENATE(E7,"_",Z7)</f>
        <v>20548498342_</v>
      </c>
      <c r="C7" s="6">
        <v>44126</v>
      </c>
      <c r="D7" s="6">
        <v>44156</v>
      </c>
      <c r="E7" s="192">
        <v>20548498342</v>
      </c>
      <c r="F7" s="3" t="s">
        <v>4075</v>
      </c>
      <c r="G7" s="3" t="s">
        <v>4916</v>
      </c>
      <c r="H7" s="6">
        <v>44126</v>
      </c>
      <c r="I7" s="6">
        <v>44156</v>
      </c>
      <c r="J7" s="7" t="s">
        <v>157</v>
      </c>
      <c r="K7" s="8">
        <f ca="1">+TODAY()-I7</f>
        <v>-19</v>
      </c>
      <c r="L7" s="9">
        <v>100</v>
      </c>
      <c r="M7" s="135"/>
      <c r="N7" s="9" t="str">
        <f>IF(M7="","Vacio",IF(L7=M7,"Igual","Diferente"))</f>
        <v>Vacio</v>
      </c>
      <c r="O7" s="9"/>
      <c r="P7" s="135"/>
      <c r="Q7" s="9" t="str">
        <f>IF(P7="","Vacio",IF(O7=P7,"Igual","Diferente"))</f>
        <v>Vacio</v>
      </c>
      <c r="R7" s="1">
        <f>+L7+O7/3.5</f>
        <v>100</v>
      </c>
      <c r="S7" s="1">
        <f ca="1">+IF(K7&gt;=0,IF(K7&lt;30,R7*1,IF(60&gt;K7,R7*2,IF(90&gt;K7,R7*3,IF(120&gt;K7,R7*4,IF(150&gt;K7,R7*5,IF(180&gt;K7,R7*6,IF(210&gt;K7,R7*7))))))),0)</f>
        <v>0</v>
      </c>
      <c r="T7" s="2">
        <f ca="1">+IF(K7&lt;0,0,IF(K7&lt;8,$A$1,IF(K7&lt;15,$B$1,IF(K7&lt;22,$C$1,IF(K7&lt;30,$D$1,IF(K7&lt;60,$G$1,IF(K7&lt;90,$H$1,IF(K7&lt;120,$I$1,IF(K7&lt;150,$J$1,IF(K7&lt;180,$K$1,IF(K7&lt;210,$E$1)))))))))))</f>
        <v>0</v>
      </c>
      <c r="U7" s="3" t="s">
        <v>162</v>
      </c>
      <c r="V7" s="10" t="s">
        <v>163</v>
      </c>
      <c r="W7" s="6">
        <v>43759</v>
      </c>
      <c r="X7" s="12" t="s">
        <v>164</v>
      </c>
      <c r="Y7" s="12" t="s">
        <v>5248</v>
      </c>
      <c r="Z7" s="12"/>
      <c r="AA7" s="12"/>
      <c r="AB7" s="15"/>
      <c r="AC7" s="15"/>
      <c r="AD7" s="15"/>
      <c r="AE7" s="15"/>
      <c r="AF7" s="4">
        <f ca="1">+TODAY()-AE7</f>
        <v>44137</v>
      </c>
      <c r="AG7" s="15"/>
      <c r="AH7" s="15"/>
      <c r="AI7" s="6"/>
      <c r="AJ7" s="6"/>
      <c r="AK7" s="3"/>
      <c r="AL7" s="6"/>
      <c r="AM7" s="10">
        <v>1</v>
      </c>
      <c r="AN7" s="3" t="s">
        <v>44</v>
      </c>
      <c r="AO7" s="3"/>
      <c r="AP7" s="3" t="s">
        <v>161</v>
      </c>
      <c r="AQ7" s="3"/>
      <c r="AR7" s="3"/>
      <c r="AS7" s="3"/>
      <c r="AT7" s="3"/>
      <c r="AU7" s="288" t="s">
        <v>4686</v>
      </c>
      <c r="AV7" s="7" t="s">
        <v>47</v>
      </c>
      <c r="AW7" s="7" t="s">
        <v>47</v>
      </c>
      <c r="AX7" s="9" t="str">
        <f>IF(AW7="","Vacio",IF(AV7=AW7,"Igual","Diferente"))</f>
        <v>Igual</v>
      </c>
      <c r="AY7" s="129"/>
      <c r="AZ7" s="129"/>
      <c r="BA7" s="5">
        <f ca="1">+IF(K7&gt;21,"Revisar",0)</f>
        <v>0</v>
      </c>
      <c r="BB7" s="68" t="s">
        <v>146</v>
      </c>
      <c r="BC7" s="129" t="s">
        <v>2919</v>
      </c>
      <c r="BF7" s="129" t="s">
        <v>94</v>
      </c>
      <c r="BG7" s="129"/>
    </row>
    <row r="8" spans="1:65" ht="14.65" customHeight="1" x14ac:dyDescent="0.25">
      <c r="A8" s="68" t="str">
        <f>CONCATENATE(E8,"_",X8)</f>
        <v>20563677482_PCR-LAP0863</v>
      </c>
      <c r="B8" s="68" t="str">
        <f>CONCATENATE(E8,"_",Z8)</f>
        <v>20563677482_</v>
      </c>
      <c r="C8" s="6">
        <v>44133</v>
      </c>
      <c r="D8" s="6">
        <v>44163</v>
      </c>
      <c r="E8" s="192">
        <v>20563677482</v>
      </c>
      <c r="F8" s="3" t="s">
        <v>3421</v>
      </c>
      <c r="G8" s="3" t="s">
        <v>5126</v>
      </c>
      <c r="H8" s="6">
        <v>44133</v>
      </c>
      <c r="I8" s="6">
        <v>44163</v>
      </c>
      <c r="J8" s="7"/>
      <c r="K8" s="8">
        <f ca="1">+TODAY()-I8</f>
        <v>-26</v>
      </c>
      <c r="L8" s="9">
        <v>52</v>
      </c>
      <c r="M8" s="135"/>
      <c r="N8" s="9" t="str">
        <f>IF(M8="","Vacio",IF(L8=M8,"Igual","Diferente"))</f>
        <v>Vacio</v>
      </c>
      <c r="O8" s="9"/>
      <c r="P8" s="135"/>
      <c r="Q8" s="9" t="str">
        <f>IF(P8="","Vacio",IF(O8=P8,"Igual","Diferente"))</f>
        <v>Vacio</v>
      </c>
      <c r="R8" s="1">
        <f>+L8+O8/3.5</f>
        <v>52</v>
      </c>
      <c r="S8" s="1">
        <f ca="1">+IF(K8&gt;=0,IF(K8&lt;30,R8*1,IF(60&gt;K8,R8*2,IF(90&gt;K8,R8*3,IF(120&gt;K8,R8*4,IF(150&gt;K8,R8*5,IF(180&gt;K8,R8*6,IF(210&gt;K8,R8*7))))))),0)</f>
        <v>0</v>
      </c>
      <c r="T8" s="2">
        <f ca="1">+IF(K8&lt;0,0,IF(K8&lt;8,$A$1,IF(K8&lt;15,$B$1,IF(K8&lt;22,$C$1,IF(K8&lt;30,$D$1,IF(K8&lt;60,$G$1,IF(K8&lt;90,$H$1,IF(K8&lt;120,$I$1,IF(K8&lt;150,$J$1,IF(K8&lt;180,$K$1,IF(K8&lt;210,$E$1)))))))))))</f>
        <v>0</v>
      </c>
      <c r="U8" s="3" t="s">
        <v>3426</v>
      </c>
      <c r="V8" s="10" t="s">
        <v>3427</v>
      </c>
      <c r="W8" s="6">
        <v>44041</v>
      </c>
      <c r="X8" s="12" t="s">
        <v>3420</v>
      </c>
      <c r="Y8" s="12" t="s">
        <v>5248</v>
      </c>
      <c r="Z8" s="12"/>
      <c r="AA8" s="12"/>
      <c r="AB8" s="15"/>
      <c r="AC8" s="15"/>
      <c r="AD8" s="15"/>
      <c r="AE8" s="15"/>
      <c r="AF8" s="4">
        <f ca="1">+TODAY()-AE8</f>
        <v>44137</v>
      </c>
      <c r="AG8" s="15"/>
      <c r="AH8" s="15"/>
      <c r="AI8" s="6"/>
      <c r="AJ8" s="6"/>
      <c r="AK8" s="3"/>
      <c r="AL8" s="6"/>
      <c r="AM8" s="10">
        <v>1</v>
      </c>
      <c r="AN8" s="3" t="s">
        <v>44</v>
      </c>
      <c r="AO8" s="3"/>
      <c r="AP8" s="3" t="s">
        <v>45</v>
      </c>
      <c r="AQ8" s="3"/>
      <c r="AR8" s="3"/>
      <c r="AS8" s="3"/>
      <c r="AT8" s="3"/>
      <c r="AU8" s="3" t="s">
        <v>3450</v>
      </c>
      <c r="AV8" s="7" t="s">
        <v>47</v>
      </c>
      <c r="AW8" s="7" t="s">
        <v>47</v>
      </c>
      <c r="AX8" s="9" t="str">
        <f>IF(AW8="","Vacio",IF(AV8=AW8,"Igual","Diferente"))</f>
        <v>Igual</v>
      </c>
      <c r="AY8" s="68"/>
      <c r="AZ8" s="68"/>
      <c r="BA8" s="5">
        <f ca="1">+IF(K8&gt;21,"Revisar",0)</f>
        <v>0</v>
      </c>
      <c r="BB8" s="68" t="s">
        <v>146</v>
      </c>
      <c r="BC8" s="129" t="s">
        <v>2919</v>
      </c>
      <c r="BF8" s="129" t="s">
        <v>94</v>
      </c>
      <c r="BG8" s="129"/>
    </row>
    <row r="9" spans="1:65" ht="14.65" customHeight="1" x14ac:dyDescent="0.25">
      <c r="A9" s="68" t="str">
        <f>CONCATENATE(E9,"_",X9)</f>
        <v>20503980216_PCR-LAP20032002</v>
      </c>
      <c r="B9" s="68" t="str">
        <f>CONCATENATE(E9,"_",Z9)</f>
        <v>20503980216_</v>
      </c>
      <c r="C9" s="6">
        <v>44113</v>
      </c>
      <c r="D9" s="6">
        <v>44143</v>
      </c>
      <c r="E9" s="192">
        <v>20503980216</v>
      </c>
      <c r="F9" s="3" t="s">
        <v>165</v>
      </c>
      <c r="G9" s="3" t="s">
        <v>4780</v>
      </c>
      <c r="H9" s="6">
        <v>44113</v>
      </c>
      <c r="I9" s="6">
        <v>44143</v>
      </c>
      <c r="J9" s="7" t="s">
        <v>166</v>
      </c>
      <c r="K9" s="8">
        <f ca="1">+TODAY()-I9</f>
        <v>-6</v>
      </c>
      <c r="L9" s="9">
        <v>114</v>
      </c>
      <c r="M9" s="135"/>
      <c r="N9" s="9" t="str">
        <f>IF(M9="","Vacio",IF(L9=M9,"Igual","Diferente"))</f>
        <v>Vacio</v>
      </c>
      <c r="O9" s="9"/>
      <c r="P9" s="135"/>
      <c r="Q9" s="9" t="str">
        <f>IF(P9="","Vacio",IF(O9=P9,"Igual","Diferente"))</f>
        <v>Vacio</v>
      </c>
      <c r="R9" s="1">
        <f>+L9+O9/3.5</f>
        <v>114</v>
      </c>
      <c r="S9" s="1">
        <f ca="1">+IF(K9&gt;=0,IF(K9&lt;30,R9*1,IF(60&gt;K9,R9*2,IF(90&gt;K9,R9*3,IF(120&gt;K9,R9*4,IF(150&gt;K9,R9*5,IF(180&gt;K9,R9*6,IF(210&gt;K9,R9*7))))))),0)</f>
        <v>0</v>
      </c>
      <c r="T9" s="2">
        <f ca="1">+IF(K9&lt;0,0,IF(K9&lt;8,$A$1,IF(K9&lt;15,$B$1,IF(K9&lt;22,$C$1,IF(K9&lt;30,$D$1,IF(K9&lt;60,$G$1,IF(K9&lt;90,$H$1,IF(K9&lt;120,$I$1,IF(K9&lt;150,$J$1,IF(K9&lt;180,$K$1,IF(K9&lt;210,$E$1)))))))))))</f>
        <v>0</v>
      </c>
      <c r="U9" s="3" t="s">
        <v>167</v>
      </c>
      <c r="V9" s="10" t="s">
        <v>168</v>
      </c>
      <c r="W9" s="6">
        <v>43896</v>
      </c>
      <c r="X9" s="12" t="s">
        <v>169</v>
      </c>
      <c r="Y9" s="12" t="s">
        <v>5248</v>
      </c>
      <c r="Z9" s="12"/>
      <c r="AA9" s="12"/>
      <c r="AB9" s="15"/>
      <c r="AC9" s="15"/>
      <c r="AD9" s="15"/>
      <c r="AE9" s="15"/>
      <c r="AF9" s="4">
        <f ca="1">+TODAY()-AE9</f>
        <v>44137</v>
      </c>
      <c r="AG9" s="15"/>
      <c r="AH9" s="15"/>
      <c r="AI9" s="6"/>
      <c r="AJ9" s="6"/>
      <c r="AK9" s="3"/>
      <c r="AL9" s="6"/>
      <c r="AM9" s="10">
        <v>1</v>
      </c>
      <c r="AN9" s="3" t="s">
        <v>44</v>
      </c>
      <c r="AO9" s="3"/>
      <c r="AP9" s="3" t="s">
        <v>161</v>
      </c>
      <c r="AQ9" s="3"/>
      <c r="AR9" s="3"/>
      <c r="AS9" s="3"/>
      <c r="AT9" s="3"/>
      <c r="AU9" s="288" t="s">
        <v>4686</v>
      </c>
      <c r="AV9" s="7" t="s">
        <v>47</v>
      </c>
      <c r="AW9" s="7" t="s">
        <v>47</v>
      </c>
      <c r="AX9" s="9" t="str">
        <f>IF(AW9="","Vacio",IF(AV9=AW9,"Igual","Diferente"))</f>
        <v>Igual</v>
      </c>
      <c r="AY9" s="129"/>
      <c r="AZ9" s="129"/>
      <c r="BA9" s="5">
        <f ca="1">+IF(K9&gt;21,"Revisar",0)</f>
        <v>0</v>
      </c>
      <c r="BB9" s="68" t="s">
        <v>146</v>
      </c>
      <c r="BC9" s="129" t="s">
        <v>2919</v>
      </c>
      <c r="BF9" s="129" t="s">
        <v>94</v>
      </c>
      <c r="BG9" s="129"/>
      <c r="BH9" s="130"/>
      <c r="BI9" s="130"/>
      <c r="BL9" s="130"/>
      <c r="BM9" s="130"/>
    </row>
    <row r="10" spans="1:65" ht="14.65" customHeight="1" x14ac:dyDescent="0.25">
      <c r="A10" s="68" t="str">
        <f>CONCATENATE(E10,"_",X10)</f>
        <v>20503980216_PCR-LAP20041001</v>
      </c>
      <c r="B10" s="68" t="str">
        <f>CONCATENATE(E10,"_",Z10)</f>
        <v>20503980216_</v>
      </c>
      <c r="C10" s="6">
        <v>44115</v>
      </c>
      <c r="D10" s="6">
        <v>44145</v>
      </c>
      <c r="E10" s="192">
        <v>20503980216</v>
      </c>
      <c r="F10" s="3" t="s">
        <v>165</v>
      </c>
      <c r="G10" s="3" t="s">
        <v>4790</v>
      </c>
      <c r="H10" s="6">
        <v>44115</v>
      </c>
      <c r="I10" s="6">
        <v>44145</v>
      </c>
      <c r="J10" s="7"/>
      <c r="K10" s="8">
        <f ca="1">+TODAY()-I10</f>
        <v>-8</v>
      </c>
      <c r="L10" s="9">
        <v>262</v>
      </c>
      <c r="M10" s="135"/>
      <c r="N10" s="9" t="str">
        <f>IF(M10="","Vacio",IF(L10=M10,"Igual","Diferente"))</f>
        <v>Vacio</v>
      </c>
      <c r="O10" s="9"/>
      <c r="P10" s="135"/>
      <c r="Q10" s="9" t="str">
        <f>IF(P10="","Vacio",IF(O10=P10,"Igual","Diferente"))</f>
        <v>Vacio</v>
      </c>
      <c r="R10" s="1">
        <f>+L10+O10/3.5</f>
        <v>262</v>
      </c>
      <c r="S10" s="1">
        <f ca="1">+IF(K10&gt;=0,IF(K10&lt;30,R10*1,IF(60&gt;K10,R10*2,IF(90&gt;K10,R10*3,IF(120&gt;K10,R10*4,IF(150&gt;K10,R10*5,IF(180&gt;K10,R10*6,IF(210&gt;K10,R10*7))))))),0)</f>
        <v>0</v>
      </c>
      <c r="T10" s="2">
        <f ca="1">+IF(K10&lt;0,0,IF(K10&lt;8,$A$1,IF(K10&lt;15,$B$1,IF(K10&lt;22,$C$1,IF(K10&lt;30,$D$1,IF(K10&lt;60,$G$1,IF(K10&lt;90,$H$1,IF(K10&lt;120,$I$1,IF(K10&lt;150,$J$1,IF(K10&lt;180,$K$1,IF(K10&lt;210,$E$1)))))))))))</f>
        <v>0</v>
      </c>
      <c r="U10" s="3" t="s">
        <v>170</v>
      </c>
      <c r="V10" s="10" t="s">
        <v>171</v>
      </c>
      <c r="W10" s="6">
        <v>43986</v>
      </c>
      <c r="X10" s="12" t="s">
        <v>172</v>
      </c>
      <c r="Y10" s="12" t="s">
        <v>5248</v>
      </c>
      <c r="Z10" s="12"/>
      <c r="AA10" s="12"/>
      <c r="AB10" s="15"/>
      <c r="AC10" s="15"/>
      <c r="AD10" s="15"/>
      <c r="AE10" s="15"/>
      <c r="AF10" s="4">
        <f ca="1">+TODAY()-AE10</f>
        <v>44137</v>
      </c>
      <c r="AG10" s="15"/>
      <c r="AH10" s="15"/>
      <c r="AI10" s="6"/>
      <c r="AJ10" s="6"/>
      <c r="AK10" s="3"/>
      <c r="AL10" s="6"/>
      <c r="AM10" s="10">
        <v>1</v>
      </c>
      <c r="AN10" s="3" t="s">
        <v>44</v>
      </c>
      <c r="AO10" s="3"/>
      <c r="AP10" s="3" t="s">
        <v>161</v>
      </c>
      <c r="AQ10" s="3"/>
      <c r="AR10" s="3"/>
      <c r="AS10" s="3"/>
      <c r="AT10" s="3"/>
      <c r="AU10" s="288" t="s">
        <v>4686</v>
      </c>
      <c r="AV10" s="7" t="s">
        <v>47</v>
      </c>
      <c r="AW10" s="7" t="s">
        <v>47</v>
      </c>
      <c r="AX10" s="9" t="str">
        <f>IF(AW10="","Vacio",IF(AV10=AW10,"Igual","Diferente"))</f>
        <v>Igual</v>
      </c>
      <c r="AY10" s="129"/>
      <c r="AZ10" s="129"/>
      <c r="BA10" s="5">
        <f ca="1">+IF(K10&gt;21,"Revisar",0)</f>
        <v>0</v>
      </c>
      <c r="BB10" s="68" t="s">
        <v>146</v>
      </c>
      <c r="BC10" s="129" t="s">
        <v>2919</v>
      </c>
      <c r="BF10" s="129" t="s">
        <v>94</v>
      </c>
      <c r="BG10" s="129"/>
    </row>
    <row r="11" spans="1:65" ht="14.65" customHeight="1" x14ac:dyDescent="0.25">
      <c r="A11" s="68" t="str">
        <f>CONCATENATE(E11,"_",X11)</f>
        <v>20600654871_PCR-LAP20031123</v>
      </c>
      <c r="B11" s="68" t="str">
        <f>CONCATENATE(E11,"_",Z11)</f>
        <v>20600654871_</v>
      </c>
      <c r="C11" s="6">
        <v>44107</v>
      </c>
      <c r="D11" s="6">
        <v>44137</v>
      </c>
      <c r="E11" s="192">
        <v>20600654871</v>
      </c>
      <c r="F11" s="3" t="s">
        <v>3818</v>
      </c>
      <c r="G11" s="3" t="s">
        <v>4531</v>
      </c>
      <c r="H11" s="6">
        <v>44107</v>
      </c>
      <c r="I11" s="6">
        <v>44137</v>
      </c>
      <c r="J11" s="7"/>
      <c r="K11" s="8">
        <f ca="1">+TODAY()-I11</f>
        <v>0</v>
      </c>
      <c r="L11" s="9">
        <v>50</v>
      </c>
      <c r="M11" s="135"/>
      <c r="N11" s="9" t="str">
        <f>IF(M11="","Vacio",IF(L11=M11,"Igual","Diferente"))</f>
        <v>Vacio</v>
      </c>
      <c r="O11" s="9"/>
      <c r="P11" s="135"/>
      <c r="Q11" s="9" t="str">
        <f>IF(P11="","Vacio",IF(O11=P11,"Igual","Diferente"))</f>
        <v>Vacio</v>
      </c>
      <c r="R11" s="1">
        <f>+L11+O11/3.5</f>
        <v>50</v>
      </c>
      <c r="S11" s="1">
        <f ca="1">+IF(K11&gt;=0,IF(K11&lt;30,R11*1,IF(60&gt;K11,R11*2,IF(90&gt;K11,R11*3,IF(120&gt;K11,R11*4,IF(150&gt;K11,R11*5,IF(180&gt;K11,R11*6,IF(210&gt;K11,R11*7))))))),0)</f>
        <v>50</v>
      </c>
      <c r="T11" s="2" t="str">
        <f ca="1">+IF(K11&lt;0,0,IF(K11&lt;8,$A$1,IF(K11&lt;15,$B$1,IF(K11&lt;22,$C$1,IF(K11&lt;30,$D$1,IF(K11&lt;60,$G$1,IF(K11&lt;90,$H$1,IF(K11&lt;120,$I$1,IF(K11&lt;150,$J$1,IF(K11&lt;180,$K$1,IF(K11&lt;210,$E$1)))))))))))</f>
        <v>1° Semana</v>
      </c>
      <c r="U11" s="3" t="s">
        <v>3504</v>
      </c>
      <c r="V11" s="10" t="s">
        <v>3833</v>
      </c>
      <c r="W11" s="6">
        <v>44077</v>
      </c>
      <c r="X11" s="12" t="s">
        <v>3819</v>
      </c>
      <c r="Y11" s="12" t="s">
        <v>5248</v>
      </c>
      <c r="Z11" s="12"/>
      <c r="AA11" s="12"/>
      <c r="AB11" s="15"/>
      <c r="AC11" s="15"/>
      <c r="AD11" s="15"/>
      <c r="AE11" s="15"/>
      <c r="AF11" s="4">
        <f ca="1">+TODAY()-AE11</f>
        <v>44137</v>
      </c>
      <c r="AG11" s="15"/>
      <c r="AH11" s="15"/>
      <c r="AI11" s="6"/>
      <c r="AJ11" s="6"/>
      <c r="AK11" s="3"/>
      <c r="AL11" s="6"/>
      <c r="AM11" s="10">
        <v>1</v>
      </c>
      <c r="AN11" s="3" t="s">
        <v>44</v>
      </c>
      <c r="AO11" s="3"/>
      <c r="AP11" s="3" t="s">
        <v>161</v>
      </c>
      <c r="AQ11" s="3"/>
      <c r="AR11" s="3"/>
      <c r="AS11" s="3"/>
      <c r="AT11" s="3"/>
      <c r="AU11" s="288" t="s">
        <v>4686</v>
      </c>
      <c r="AV11" s="7" t="s">
        <v>47</v>
      </c>
      <c r="AW11" s="7" t="s">
        <v>47</v>
      </c>
      <c r="AX11" s="9" t="str">
        <f>IF(AW11="","Vacio",IF(AV11=AW11,"Igual","Diferente"))</f>
        <v>Igual</v>
      </c>
      <c r="AY11" s="32"/>
      <c r="AZ11" s="129"/>
      <c r="BA11" s="5">
        <f ca="1">+IF(K11&gt;21,"Revisar",0)</f>
        <v>0</v>
      </c>
      <c r="BB11" s="68" t="s">
        <v>146</v>
      </c>
      <c r="BC11" s="129" t="s">
        <v>2919</v>
      </c>
      <c r="BF11" s="129"/>
      <c r="BG11" s="129"/>
    </row>
    <row r="12" spans="1:65" ht="14.65" customHeight="1" x14ac:dyDescent="0.25">
      <c r="A12" s="68" t="str">
        <f>CONCATENATE(E12,"_",X12)</f>
        <v>20600654871_PCR-LAP20031068</v>
      </c>
      <c r="B12" s="68" t="str">
        <f>CONCATENATE(E12,"_",Z12)</f>
        <v>20600654871_</v>
      </c>
      <c r="C12" s="6">
        <v>44107</v>
      </c>
      <c r="D12" s="6">
        <v>44137</v>
      </c>
      <c r="E12" s="192">
        <v>20600654871</v>
      </c>
      <c r="F12" s="3" t="s">
        <v>3818</v>
      </c>
      <c r="G12" s="3" t="s">
        <v>4531</v>
      </c>
      <c r="H12" s="6">
        <v>44107</v>
      </c>
      <c r="I12" s="6">
        <v>44137</v>
      </c>
      <c r="J12" s="7"/>
      <c r="K12" s="8">
        <f ca="1">+TODAY()-I12</f>
        <v>0</v>
      </c>
      <c r="L12" s="9">
        <v>50</v>
      </c>
      <c r="M12" s="135"/>
      <c r="N12" s="9" t="str">
        <f>IF(M12="","Vacio",IF(L12=M12,"Igual","Diferente"))</f>
        <v>Vacio</v>
      </c>
      <c r="O12" s="9"/>
      <c r="P12" s="135"/>
      <c r="Q12" s="9" t="str">
        <f>IF(P12="","Vacio",IF(O12=P12,"Igual","Diferente"))</f>
        <v>Vacio</v>
      </c>
      <c r="R12" s="1">
        <f>+L12+O12/3.5</f>
        <v>50</v>
      </c>
      <c r="S12" s="1">
        <f ca="1">+IF(K12&gt;=0,IF(K12&lt;30,R12*1,IF(60&gt;K12,R12*2,IF(90&gt;K12,R12*3,IF(120&gt;K12,R12*4,IF(150&gt;K12,R12*5,IF(180&gt;K12,R12*6,IF(210&gt;K12,R12*7))))))),0)</f>
        <v>50</v>
      </c>
      <c r="T12" s="2" t="str">
        <f ca="1">+IF(K12&lt;0,0,IF(K12&lt;8,$A$1,IF(K12&lt;15,$B$1,IF(K12&lt;22,$C$1,IF(K12&lt;30,$D$1,IF(K12&lt;60,$G$1,IF(K12&lt;90,$H$1,IF(K12&lt;120,$I$1,IF(K12&lt;150,$J$1,IF(K12&lt;180,$K$1,IF(K12&lt;210,$E$1)))))))))))</f>
        <v>1° Semana</v>
      </c>
      <c r="U12" s="3" t="s">
        <v>3504</v>
      </c>
      <c r="V12" s="10" t="s">
        <v>3833</v>
      </c>
      <c r="W12" s="6">
        <v>44077</v>
      </c>
      <c r="X12" s="12" t="s">
        <v>3834</v>
      </c>
      <c r="Y12" s="12" t="s">
        <v>5248</v>
      </c>
      <c r="Z12" s="12"/>
      <c r="AA12" s="12"/>
      <c r="AB12" s="15"/>
      <c r="AC12" s="15"/>
      <c r="AD12" s="15"/>
      <c r="AE12" s="15"/>
      <c r="AF12" s="4">
        <f ca="1">+TODAY()-AE12</f>
        <v>44137</v>
      </c>
      <c r="AG12" s="15"/>
      <c r="AH12" s="15"/>
      <c r="AI12" s="6"/>
      <c r="AJ12" s="6"/>
      <c r="AK12" s="3"/>
      <c r="AL12" s="6"/>
      <c r="AM12" s="10">
        <v>1</v>
      </c>
      <c r="AN12" s="3" t="s">
        <v>44</v>
      </c>
      <c r="AO12" s="3"/>
      <c r="AP12" s="3" t="s">
        <v>161</v>
      </c>
      <c r="AQ12" s="3"/>
      <c r="AR12" s="3"/>
      <c r="AS12" s="3"/>
      <c r="AT12" s="3"/>
      <c r="AU12" s="288" t="s">
        <v>4686</v>
      </c>
      <c r="AV12" s="7" t="s">
        <v>47</v>
      </c>
      <c r="AW12" s="7" t="s">
        <v>47</v>
      </c>
      <c r="AX12" s="9" t="str">
        <f>IF(AW12="","Vacio",IF(AV12=AW12,"Igual","Diferente"))</f>
        <v>Igual</v>
      </c>
      <c r="AY12" s="129"/>
      <c r="AZ12" s="129"/>
      <c r="BA12" s="5">
        <f ca="1">+IF(K12&gt;21,"Revisar",0)</f>
        <v>0</v>
      </c>
      <c r="BB12" s="68" t="s">
        <v>146</v>
      </c>
      <c r="BC12" s="129" t="s">
        <v>2919</v>
      </c>
      <c r="BF12" s="129"/>
      <c r="BG12" s="129"/>
    </row>
    <row r="13" spans="1:65" ht="14.65" customHeight="1" x14ac:dyDescent="0.25">
      <c r="A13" s="68" t="str">
        <f>CONCATENATE(E13,"_",X13)</f>
        <v>20600654871_PCR-LAP20031109</v>
      </c>
      <c r="B13" s="68" t="str">
        <f>CONCATENATE(E13,"_",Z13)</f>
        <v>20600654871_</v>
      </c>
      <c r="C13" s="6">
        <v>44107</v>
      </c>
      <c r="D13" s="6">
        <v>44137</v>
      </c>
      <c r="E13" s="192">
        <v>20600654871</v>
      </c>
      <c r="F13" s="3" t="s">
        <v>3818</v>
      </c>
      <c r="G13" s="3" t="s">
        <v>4531</v>
      </c>
      <c r="H13" s="6">
        <v>44107</v>
      </c>
      <c r="I13" s="6">
        <v>44137</v>
      </c>
      <c r="J13" s="7"/>
      <c r="K13" s="8">
        <f ca="1">+TODAY()-I13</f>
        <v>0</v>
      </c>
      <c r="L13" s="9">
        <v>50</v>
      </c>
      <c r="M13" s="135"/>
      <c r="N13" s="9" t="str">
        <f>IF(M13="","Vacio",IF(L13=M13,"Igual","Diferente"))</f>
        <v>Vacio</v>
      </c>
      <c r="O13" s="9"/>
      <c r="P13" s="135"/>
      <c r="Q13" s="9" t="str">
        <f>IF(P13="","Vacio",IF(O13=P13,"Igual","Diferente"))</f>
        <v>Vacio</v>
      </c>
      <c r="R13" s="1">
        <f>+L13+O13/3.5</f>
        <v>50</v>
      </c>
      <c r="S13" s="1">
        <f ca="1">+IF(K13&gt;=0,IF(K13&lt;30,R13*1,IF(60&gt;K13,R13*2,IF(90&gt;K13,R13*3,IF(120&gt;K13,R13*4,IF(150&gt;K13,R13*5,IF(180&gt;K13,R13*6,IF(210&gt;K13,R13*7))))))),0)</f>
        <v>50</v>
      </c>
      <c r="T13" s="2" t="str">
        <f ca="1">+IF(K13&lt;0,0,IF(K13&lt;8,$A$1,IF(K13&lt;15,$B$1,IF(K13&lt;22,$C$1,IF(K13&lt;30,$D$1,IF(K13&lt;60,$G$1,IF(K13&lt;90,$H$1,IF(K13&lt;120,$I$1,IF(K13&lt;150,$J$1,IF(K13&lt;180,$K$1,IF(K13&lt;210,$E$1)))))))))))</f>
        <v>1° Semana</v>
      </c>
      <c r="U13" s="3" t="s">
        <v>3504</v>
      </c>
      <c r="V13" s="10" t="s">
        <v>3833</v>
      </c>
      <c r="W13" s="6">
        <v>44077</v>
      </c>
      <c r="X13" s="12" t="s">
        <v>3817</v>
      </c>
      <c r="Y13" s="12" t="s">
        <v>5248</v>
      </c>
      <c r="Z13" s="12"/>
      <c r="AA13" s="12"/>
      <c r="AB13" s="15"/>
      <c r="AC13" s="15"/>
      <c r="AD13" s="15"/>
      <c r="AE13" s="15"/>
      <c r="AF13" s="4">
        <f ca="1">+TODAY()-AE13</f>
        <v>44137</v>
      </c>
      <c r="AG13" s="15"/>
      <c r="AH13" s="15"/>
      <c r="AI13" s="6"/>
      <c r="AJ13" s="6"/>
      <c r="AK13" s="3"/>
      <c r="AL13" s="6"/>
      <c r="AM13" s="10">
        <v>1</v>
      </c>
      <c r="AN13" s="3" t="s">
        <v>44</v>
      </c>
      <c r="AO13" s="3"/>
      <c r="AP13" s="3" t="s">
        <v>161</v>
      </c>
      <c r="AQ13" s="3"/>
      <c r="AR13" s="3"/>
      <c r="AS13" s="3"/>
      <c r="AT13" s="3"/>
      <c r="AU13" s="288" t="s">
        <v>4686</v>
      </c>
      <c r="AV13" s="7" t="s">
        <v>47</v>
      </c>
      <c r="AW13" s="7" t="s">
        <v>47</v>
      </c>
      <c r="AX13" s="9" t="str">
        <f>IF(AW13="","Vacio",IF(AV13=AW13,"Igual","Diferente"))</f>
        <v>Igual</v>
      </c>
      <c r="AY13" s="129"/>
      <c r="AZ13" s="129"/>
      <c r="BA13" s="5">
        <f ca="1">+IF(K13&gt;21,"Revisar",0)</f>
        <v>0</v>
      </c>
      <c r="BB13" s="68" t="s">
        <v>146</v>
      </c>
      <c r="BC13" s="129" t="s">
        <v>2919</v>
      </c>
      <c r="BF13" s="129"/>
      <c r="BG13" s="129"/>
    </row>
    <row r="14" spans="1:65" ht="14.65" customHeight="1" x14ac:dyDescent="0.25">
      <c r="A14" s="68" t="str">
        <f>CONCATENATE(E14,"_",X14)</f>
        <v>20551464971_PCR-LAP20072040</v>
      </c>
      <c r="B14" s="68" t="str">
        <f>CONCATENATE(E14,"_",Z14)</f>
        <v>20551464971_</v>
      </c>
      <c r="C14" s="6">
        <v>44104</v>
      </c>
      <c r="D14" s="6">
        <v>44133</v>
      </c>
      <c r="E14" s="192">
        <v>20551464971</v>
      </c>
      <c r="F14" s="3" t="s">
        <v>3429</v>
      </c>
      <c r="G14" s="3" t="s">
        <v>4920</v>
      </c>
      <c r="H14" s="6">
        <v>44104</v>
      </c>
      <c r="I14" s="6">
        <v>44133</v>
      </c>
      <c r="J14" s="7" t="s">
        <v>3430</v>
      </c>
      <c r="K14" s="8">
        <f ca="1">+TODAY()-I14</f>
        <v>4</v>
      </c>
      <c r="L14" s="9">
        <v>65</v>
      </c>
      <c r="M14" s="135"/>
      <c r="N14" s="9" t="str">
        <f>IF(M14="","Vacio",IF(L14=M14,"Igual","Diferente"))</f>
        <v>Vacio</v>
      </c>
      <c r="O14" s="9"/>
      <c r="P14" s="135"/>
      <c r="Q14" s="9" t="str">
        <f>IF(P14="","Vacio",IF(O14=P14,"Igual","Diferente"))</f>
        <v>Vacio</v>
      </c>
      <c r="R14" s="1">
        <f>+L14+O14/3.5</f>
        <v>65</v>
      </c>
      <c r="S14" s="1">
        <f ca="1">+IF(K14&gt;=0,IF(K14&lt;30,R14*1,IF(60&gt;K14,R14*2,IF(90&gt;K14,R14*3,IF(120&gt;K14,R14*4,IF(150&gt;K14,R14*5,IF(180&gt;K14,R14*6,IF(210&gt;K14,R14*7))))))),0)</f>
        <v>65</v>
      </c>
      <c r="T14" s="2" t="str">
        <f ca="1">+IF(K14&lt;0,0,IF(K14&lt;8,$A$1,IF(K14&lt;15,$B$1,IF(K14&lt;22,$C$1,IF(K14&lt;30,$D$1,IF(K14&lt;60,$G$1,IF(K14&lt;90,$H$1,IF(K14&lt;120,$I$1,IF(K14&lt;150,$J$1,IF(K14&lt;180,$K$1,IF(K14&lt;210,$E$1)))))))))))</f>
        <v>1° Semana</v>
      </c>
      <c r="U14" s="3" t="s">
        <v>3436</v>
      </c>
      <c r="V14" s="10" t="s">
        <v>3438</v>
      </c>
      <c r="W14" s="6">
        <v>44042</v>
      </c>
      <c r="X14" s="12" t="s">
        <v>3433</v>
      </c>
      <c r="Y14" s="12" t="s">
        <v>5248</v>
      </c>
      <c r="Z14" s="12"/>
      <c r="AA14" s="12"/>
      <c r="AB14" s="15"/>
      <c r="AC14" s="15"/>
      <c r="AD14" s="15"/>
      <c r="AE14" s="15"/>
      <c r="AF14" s="4">
        <f ca="1">+TODAY()-AE14</f>
        <v>44137</v>
      </c>
      <c r="AG14" s="15"/>
      <c r="AH14" s="15"/>
      <c r="AI14" s="6"/>
      <c r="AJ14" s="6"/>
      <c r="AK14" s="3"/>
      <c r="AL14" s="6"/>
      <c r="AM14" s="10">
        <v>1</v>
      </c>
      <c r="AN14" s="3" t="s">
        <v>44</v>
      </c>
      <c r="AO14" s="3"/>
      <c r="AP14" s="3" t="s">
        <v>161</v>
      </c>
      <c r="AQ14" s="3"/>
      <c r="AR14" s="3"/>
      <c r="AS14" s="3"/>
      <c r="AT14" s="3"/>
      <c r="AU14" s="3" t="s">
        <v>4401</v>
      </c>
      <c r="AV14" s="7" t="s">
        <v>47</v>
      </c>
      <c r="AW14" s="7" t="s">
        <v>47</v>
      </c>
      <c r="AX14" s="9" t="str">
        <f>IF(AW14="","Vacio",IF(AV14=AW14,"Igual","Diferente"))</f>
        <v>Igual</v>
      </c>
      <c r="AY14" s="68"/>
      <c r="AZ14" s="68"/>
      <c r="BA14" s="5">
        <f ca="1">+IF(K14&gt;21,"Revisar",0)</f>
        <v>0</v>
      </c>
      <c r="BB14" s="68" t="s">
        <v>146</v>
      </c>
      <c r="BC14" s="129" t="s">
        <v>141</v>
      </c>
      <c r="BF14" s="129" t="s">
        <v>94</v>
      </c>
      <c r="BG14" s="129"/>
    </row>
    <row r="15" spans="1:65" ht="14.65" customHeight="1" x14ac:dyDescent="0.25">
      <c r="A15" s="68" t="str">
        <f>CONCATENATE(E15,"_",X15)</f>
        <v>20551464971_PCR-LAP20072041</v>
      </c>
      <c r="B15" s="68" t="str">
        <f>CONCATENATE(E15,"_",Z15)</f>
        <v>20551464971_</v>
      </c>
      <c r="C15" s="6">
        <v>44104</v>
      </c>
      <c r="D15" s="6">
        <v>44133</v>
      </c>
      <c r="E15" s="427">
        <v>20551464971</v>
      </c>
      <c r="F15" s="3" t="s">
        <v>3429</v>
      </c>
      <c r="G15" s="3" t="s">
        <v>4920</v>
      </c>
      <c r="H15" s="6">
        <v>44104</v>
      </c>
      <c r="I15" s="6">
        <v>44133</v>
      </c>
      <c r="J15" s="7" t="s">
        <v>3430</v>
      </c>
      <c r="K15" s="8">
        <f ca="1">+TODAY()-I15</f>
        <v>4</v>
      </c>
      <c r="L15" s="9">
        <v>65</v>
      </c>
      <c r="M15" s="135"/>
      <c r="N15" s="9" t="str">
        <f>IF(M15="","Vacio",IF(L15=M15,"Igual","Diferente"))</f>
        <v>Vacio</v>
      </c>
      <c r="O15" s="9"/>
      <c r="P15" s="135"/>
      <c r="Q15" s="9" t="str">
        <f>IF(P15="","Vacio",IF(O15=P15,"Igual","Diferente"))</f>
        <v>Vacio</v>
      </c>
      <c r="R15" s="1">
        <f>+L15+O15/3.5</f>
        <v>65</v>
      </c>
      <c r="S15" s="1">
        <f ca="1">+IF(K15&gt;=0,IF(K15&lt;30,R15*1,IF(60&gt;K15,R15*2,IF(90&gt;K15,R15*3,IF(120&gt;K15,R15*4,IF(150&gt;K15,R15*5,IF(180&gt;K15,R15*6,IF(210&gt;K15,R15*7))))))),0)</f>
        <v>65</v>
      </c>
      <c r="T15" s="2" t="str">
        <f ca="1">+IF(K15&lt;0,0,IF(K15&lt;8,$A$1,IF(K15&lt;15,$B$1,IF(K15&lt;22,$C$1,IF(K15&lt;30,$D$1,IF(K15&lt;60,$G$1,IF(K15&lt;90,$H$1,IF(K15&lt;120,$I$1,IF(K15&lt;150,$J$1,IF(K15&lt;180,$K$1,IF(K15&lt;210,$E$1)))))))))))</f>
        <v>1° Semana</v>
      </c>
      <c r="U15" s="3" t="s">
        <v>3436</v>
      </c>
      <c r="V15" s="10" t="s">
        <v>3438</v>
      </c>
      <c r="W15" s="6">
        <v>44042</v>
      </c>
      <c r="X15" s="12" t="s">
        <v>3432</v>
      </c>
      <c r="Y15" s="12" t="s">
        <v>5248</v>
      </c>
      <c r="Z15" s="12"/>
      <c r="AA15" s="12"/>
      <c r="AB15" s="15"/>
      <c r="AC15" s="15"/>
      <c r="AD15" s="15"/>
      <c r="AE15" s="15"/>
      <c r="AF15" s="4">
        <f ca="1">+TODAY()-AE15</f>
        <v>44137</v>
      </c>
      <c r="AG15" s="15"/>
      <c r="AH15" s="15"/>
      <c r="AI15" s="6"/>
      <c r="AJ15" s="6"/>
      <c r="AK15" s="3"/>
      <c r="AL15" s="6"/>
      <c r="AM15" s="10">
        <v>1</v>
      </c>
      <c r="AN15" s="3" t="s">
        <v>44</v>
      </c>
      <c r="AO15" s="3"/>
      <c r="AP15" s="3" t="s">
        <v>161</v>
      </c>
      <c r="AQ15" s="3"/>
      <c r="AR15" s="3"/>
      <c r="AS15" s="3"/>
      <c r="AT15" s="3"/>
      <c r="AU15" s="3" t="s">
        <v>4401</v>
      </c>
      <c r="AV15" s="7" t="s">
        <v>47</v>
      </c>
      <c r="AW15" s="7" t="s">
        <v>47</v>
      </c>
      <c r="AX15" s="9" t="str">
        <f>IF(AW15="","Vacio",IF(AV15=AW15,"Igual","Diferente"))</f>
        <v>Igual</v>
      </c>
      <c r="AY15" s="68"/>
      <c r="AZ15" s="68"/>
      <c r="BA15" s="5">
        <f ca="1">+IF(K15&gt;21,"Revisar",0)</f>
        <v>0</v>
      </c>
      <c r="BB15" s="68" t="s">
        <v>146</v>
      </c>
      <c r="BC15" s="129" t="s">
        <v>141</v>
      </c>
      <c r="BF15" s="129" t="s">
        <v>94</v>
      </c>
      <c r="BG15" s="129"/>
    </row>
    <row r="16" spans="1:65" s="158" customFormat="1" ht="14.65" customHeight="1" x14ac:dyDescent="0.25">
      <c r="A16" s="68" t="str">
        <f>CONCATENATE(E16,"_",X16)</f>
        <v>20551464971_PCR-LAP20074018</v>
      </c>
      <c r="B16" s="68" t="str">
        <f>CONCATENATE(E16,"_",Z16)</f>
        <v>20551464971_</v>
      </c>
      <c r="C16" s="6">
        <v>44104</v>
      </c>
      <c r="D16" s="6"/>
      <c r="E16" s="192">
        <v>20551464971</v>
      </c>
      <c r="F16" s="3" t="s">
        <v>3429</v>
      </c>
      <c r="G16" s="3" t="s">
        <v>4920</v>
      </c>
      <c r="H16" s="6">
        <v>44104</v>
      </c>
      <c r="I16" s="6">
        <v>44133</v>
      </c>
      <c r="J16" s="7" t="s">
        <v>3430</v>
      </c>
      <c r="K16" s="8">
        <f ca="1">+TODAY()-I16</f>
        <v>4</v>
      </c>
      <c r="L16" s="9">
        <v>65</v>
      </c>
      <c r="M16" s="135"/>
      <c r="N16" s="9" t="str">
        <f>IF(M16="","Vacio",IF(L16=M16,"Igual","Diferente"))</f>
        <v>Vacio</v>
      </c>
      <c r="O16" s="9"/>
      <c r="P16" s="135"/>
      <c r="Q16" s="9" t="str">
        <f>IF(P16="","Vacio",IF(O16=P16,"Igual","Diferente"))</f>
        <v>Vacio</v>
      </c>
      <c r="R16" s="1">
        <f>+L16+O16/3.5</f>
        <v>65</v>
      </c>
      <c r="S16" s="1">
        <f ca="1">+IF(K16&gt;=0,IF(K16&lt;30,R16*1,IF(60&gt;K16,R16*2,IF(90&gt;K16,R16*3,IF(120&gt;K16,R16*4,IF(150&gt;K16,R16*5,IF(180&gt;K16,R16*6,IF(210&gt;K16,R16*7))))))),0)</f>
        <v>65</v>
      </c>
      <c r="T16" s="2" t="str">
        <f ca="1">+IF(K16&lt;0,0,IF(K16&lt;8,$A$1,IF(K16&lt;15,$B$1,IF(K16&lt;22,$C$1,IF(K16&lt;30,$D$1,IF(K16&lt;60,$G$1,IF(K16&lt;90,$H$1,IF(K16&lt;120,$I$1,IF(K16&lt;150,$J$1,IF(K16&lt;180,$K$1,IF(K16&lt;210,$E$1)))))))))))</f>
        <v>1° Semana</v>
      </c>
      <c r="U16" s="3" t="s">
        <v>3334</v>
      </c>
      <c r="V16" s="10" t="s">
        <v>3438</v>
      </c>
      <c r="W16" s="6">
        <v>44042</v>
      </c>
      <c r="X16" s="12" t="s">
        <v>3431</v>
      </c>
      <c r="Y16" s="12" t="s">
        <v>5248</v>
      </c>
      <c r="Z16" s="12"/>
      <c r="AA16" s="12"/>
      <c r="AB16" s="15"/>
      <c r="AC16" s="15"/>
      <c r="AD16" s="15"/>
      <c r="AE16" s="15"/>
      <c r="AF16" s="4">
        <f ca="1">+TODAY()-AE16</f>
        <v>44137</v>
      </c>
      <c r="AG16" s="15"/>
      <c r="AH16" s="15"/>
      <c r="AI16" s="6"/>
      <c r="AJ16" s="6"/>
      <c r="AK16" s="3"/>
      <c r="AL16" s="6"/>
      <c r="AM16" s="10">
        <v>1</v>
      </c>
      <c r="AN16" s="3" t="s">
        <v>44</v>
      </c>
      <c r="AO16" s="3"/>
      <c r="AP16" s="3" t="s">
        <v>161</v>
      </c>
      <c r="AQ16" s="3"/>
      <c r="AR16" s="3"/>
      <c r="AS16" s="3"/>
      <c r="AT16" s="3"/>
      <c r="AU16" s="3" t="s">
        <v>4401</v>
      </c>
      <c r="AV16" s="7" t="s">
        <v>47</v>
      </c>
      <c r="AW16" s="7" t="s">
        <v>47</v>
      </c>
      <c r="AX16" s="9" t="str">
        <f>IF(AW16="","Vacio",IF(AV16=AW16,"Igual","Diferente"))</f>
        <v>Igual</v>
      </c>
      <c r="AY16" s="68"/>
      <c r="AZ16" s="68"/>
      <c r="BA16" s="5">
        <f ca="1">+IF(K16&gt;21,"Revisar",0)</f>
        <v>0</v>
      </c>
      <c r="BB16" s="68" t="s">
        <v>146</v>
      </c>
      <c r="BC16" s="129" t="s">
        <v>141</v>
      </c>
      <c r="BD16"/>
      <c r="BE16"/>
      <c r="BF16" s="129" t="s">
        <v>94</v>
      </c>
      <c r="BG16" s="129"/>
      <c r="BH16"/>
      <c r="BI16"/>
      <c r="BJ16"/>
      <c r="BK16"/>
      <c r="BL16"/>
      <c r="BM16"/>
    </row>
    <row r="17" spans="1:65" s="158" customFormat="1" ht="14.65" customHeight="1" x14ac:dyDescent="0.25">
      <c r="A17" s="68" t="str">
        <f>CONCATENATE(E17,"_",X17)</f>
        <v>20551464971_PCR-LAP20074019</v>
      </c>
      <c r="B17" s="68" t="str">
        <f>CONCATENATE(E17,"_",Z17)</f>
        <v>20551464971_</v>
      </c>
      <c r="C17" s="6">
        <v>44104</v>
      </c>
      <c r="D17" s="6">
        <v>44133</v>
      </c>
      <c r="E17" s="192">
        <v>20551464971</v>
      </c>
      <c r="F17" s="3" t="s">
        <v>3429</v>
      </c>
      <c r="G17" s="3" t="s">
        <v>4920</v>
      </c>
      <c r="H17" s="6">
        <v>44104</v>
      </c>
      <c r="I17" s="6">
        <v>44133</v>
      </c>
      <c r="J17" s="7" t="s">
        <v>3430</v>
      </c>
      <c r="K17" s="8">
        <f ca="1">+TODAY()-I17</f>
        <v>4</v>
      </c>
      <c r="L17" s="9">
        <v>65</v>
      </c>
      <c r="M17" s="135"/>
      <c r="N17" s="9" t="str">
        <f>IF(M17="","Vacio",IF(L17=M17,"Igual","Diferente"))</f>
        <v>Vacio</v>
      </c>
      <c r="O17" s="9"/>
      <c r="P17" s="135"/>
      <c r="Q17" s="9" t="str">
        <f>IF(P17="","Vacio",IF(O17=P17,"Igual","Diferente"))</f>
        <v>Vacio</v>
      </c>
      <c r="R17" s="1">
        <f>+L17+O17/3.5</f>
        <v>65</v>
      </c>
      <c r="S17" s="1">
        <f ca="1">+IF(K17&gt;=0,IF(K17&lt;30,R17*1,IF(60&gt;K17,R17*2,IF(90&gt;K17,R17*3,IF(120&gt;K17,R17*4,IF(150&gt;K17,R17*5,IF(180&gt;K17,R17*6,IF(210&gt;K17,R17*7))))))),0)</f>
        <v>65</v>
      </c>
      <c r="T17" s="2" t="str">
        <f ca="1">+IF(K17&lt;0,0,IF(K17&lt;8,$A$1,IF(K17&lt;15,$B$1,IF(K17&lt;22,$C$1,IF(K17&lt;30,$D$1,IF(K17&lt;60,$G$1,IF(K17&lt;90,$H$1,IF(K17&lt;120,$I$1,IF(K17&lt;150,$J$1,IF(K17&lt;180,$K$1,IF(K17&lt;210,$E$1)))))))))))</f>
        <v>1° Semana</v>
      </c>
      <c r="U17" s="3" t="s">
        <v>3334</v>
      </c>
      <c r="V17" s="10" t="s">
        <v>3438</v>
      </c>
      <c r="W17" s="6">
        <v>44042</v>
      </c>
      <c r="X17" s="12" t="s">
        <v>3428</v>
      </c>
      <c r="Y17" s="12" t="s">
        <v>5248</v>
      </c>
      <c r="Z17" s="12"/>
      <c r="AA17" s="12"/>
      <c r="AB17" s="15"/>
      <c r="AC17" s="15"/>
      <c r="AD17" s="15"/>
      <c r="AE17" s="15"/>
      <c r="AF17" s="4">
        <f ca="1">+TODAY()-AE17</f>
        <v>44137</v>
      </c>
      <c r="AG17" s="15"/>
      <c r="AH17" s="15"/>
      <c r="AI17" s="6"/>
      <c r="AJ17" s="6"/>
      <c r="AK17" s="3"/>
      <c r="AL17" s="6"/>
      <c r="AM17" s="10">
        <v>1</v>
      </c>
      <c r="AN17" s="3" t="s">
        <v>44</v>
      </c>
      <c r="AO17" s="3"/>
      <c r="AP17" s="3" t="s">
        <v>161</v>
      </c>
      <c r="AQ17" s="3"/>
      <c r="AR17" s="3"/>
      <c r="AS17" s="3"/>
      <c r="AT17" s="3"/>
      <c r="AU17" s="3" t="s">
        <v>4401</v>
      </c>
      <c r="AV17" s="7" t="s">
        <v>47</v>
      </c>
      <c r="AW17" s="7" t="s">
        <v>47</v>
      </c>
      <c r="AX17" s="9" t="str">
        <f>IF(AW17="","Vacio",IF(AV17=AW17,"Igual","Diferente"))</f>
        <v>Igual</v>
      </c>
      <c r="AY17" s="68"/>
      <c r="AZ17" s="68"/>
      <c r="BA17" s="5">
        <f ca="1">+IF(K17&gt;21,"Revisar",0)</f>
        <v>0</v>
      </c>
      <c r="BB17" s="68" t="s">
        <v>146</v>
      </c>
      <c r="BC17" s="129" t="s">
        <v>141</v>
      </c>
      <c r="BD17"/>
      <c r="BE17"/>
      <c r="BF17" s="129" t="s">
        <v>94</v>
      </c>
      <c r="BG17" s="129"/>
      <c r="BH17"/>
      <c r="BI17"/>
      <c r="BJ17"/>
      <c r="BK17"/>
      <c r="BL17"/>
      <c r="BM17"/>
    </row>
    <row r="18" spans="1:65" s="158" customFormat="1" ht="14.65" customHeight="1" x14ac:dyDescent="0.25">
      <c r="A18" s="68" t="str">
        <f>CONCATENATE(E18,"_",X18)</f>
        <v>20551464971_PCR-LAP0934</v>
      </c>
      <c r="B18" s="68" t="str">
        <f>CONCATENATE(E18,"_",Z18)</f>
        <v>20551464971_</v>
      </c>
      <c r="C18" s="6">
        <v>44124</v>
      </c>
      <c r="D18" s="6">
        <v>44139</v>
      </c>
      <c r="E18" s="192">
        <v>20551464971</v>
      </c>
      <c r="F18" s="3" t="s">
        <v>3429</v>
      </c>
      <c r="G18" s="3" t="s">
        <v>5109</v>
      </c>
      <c r="H18" s="6">
        <v>44124</v>
      </c>
      <c r="I18" s="6">
        <v>44139</v>
      </c>
      <c r="J18" s="7"/>
      <c r="K18" s="8">
        <f ca="1">+TODAY()-I18</f>
        <v>-2</v>
      </c>
      <c r="L18" s="9">
        <v>65</v>
      </c>
      <c r="M18" s="135">
        <v>32.5</v>
      </c>
      <c r="N18" s="9" t="str">
        <f>IF(M18="","Vacio",IF(L18=M18,"Igual","Diferente"))</f>
        <v>Diferente</v>
      </c>
      <c r="O18" s="9"/>
      <c r="P18" s="135"/>
      <c r="Q18" s="9" t="str">
        <f>IF(P18="","Vacio",IF(O18=P18,"Igual","Diferente"))</f>
        <v>Vacio</v>
      </c>
      <c r="R18" s="1">
        <f>+L18+O18/3.5</f>
        <v>65</v>
      </c>
      <c r="S18" s="1">
        <f ca="1">+IF(K18&gt;=0,IF(K18&lt;30,R18*1,IF(60&gt;K18,R18*2,IF(90&gt;K18,R18*3,IF(120&gt;K18,R18*4,IF(150&gt;K18,R18*5,IF(180&gt;K18,R18*6,IF(210&gt;K18,R18*7))))))),0)</f>
        <v>0</v>
      </c>
      <c r="T18" s="2">
        <f ca="1">+IF(K18&lt;0,0,IF(K18&lt;8,$A$1,IF(K18&lt;15,$B$1,IF(K18&lt;22,$C$1,IF(K18&lt;30,$D$1,IF(K18&lt;60,$G$1,IF(K18&lt;90,$H$1,IF(K18&lt;120,$I$1,IF(K18&lt;150,$J$1,IF(K18&lt;180,$K$1,IF(K18&lt;210,$E$1)))))))))))</f>
        <v>0</v>
      </c>
      <c r="U18" s="3" t="s">
        <v>3605</v>
      </c>
      <c r="V18" s="10" t="s">
        <v>3606</v>
      </c>
      <c r="W18" s="6">
        <v>44062</v>
      </c>
      <c r="X18" s="12" t="s">
        <v>3580</v>
      </c>
      <c r="Y18" s="12" t="s">
        <v>5248</v>
      </c>
      <c r="Z18" s="12"/>
      <c r="AA18" s="12"/>
      <c r="AB18" s="15"/>
      <c r="AC18" s="15"/>
      <c r="AD18" s="15"/>
      <c r="AE18" s="15"/>
      <c r="AF18" s="4">
        <f ca="1">+TODAY()-AE18</f>
        <v>44137</v>
      </c>
      <c r="AG18" s="15"/>
      <c r="AH18" s="15"/>
      <c r="AI18" s="6"/>
      <c r="AJ18" s="6"/>
      <c r="AK18" s="3"/>
      <c r="AL18" s="6"/>
      <c r="AM18" s="10">
        <v>1</v>
      </c>
      <c r="AN18" s="3" t="s">
        <v>44</v>
      </c>
      <c r="AO18" s="3"/>
      <c r="AP18" s="3" t="s">
        <v>161</v>
      </c>
      <c r="AQ18" s="3"/>
      <c r="AR18" s="3"/>
      <c r="AS18" s="3"/>
      <c r="AT18" s="3"/>
      <c r="AU18" s="3" t="s">
        <v>4401</v>
      </c>
      <c r="AV18" s="7" t="s">
        <v>47</v>
      </c>
      <c r="AW18" s="7" t="s">
        <v>47</v>
      </c>
      <c r="AX18" s="9" t="str">
        <f>IF(AW18="","Vacio",IF(AV18=AW18,"Igual","Diferente"))</f>
        <v>Igual</v>
      </c>
      <c r="AY18" s="68"/>
      <c r="AZ18" s="68"/>
      <c r="BA18" s="5">
        <f ca="1">+IF(K18&gt;21,"Revisar",0)</f>
        <v>0</v>
      </c>
      <c r="BB18" s="68" t="s">
        <v>146</v>
      </c>
      <c r="BC18" s="129" t="s">
        <v>2919</v>
      </c>
      <c r="BD18"/>
      <c r="BE18"/>
      <c r="BF18" s="129" t="s">
        <v>94</v>
      </c>
      <c r="BG18" s="129"/>
      <c r="BH18"/>
      <c r="BI18"/>
      <c r="BJ18"/>
      <c r="BK18"/>
      <c r="BL18"/>
      <c r="BM18"/>
    </row>
    <row r="19" spans="1:65" ht="14.65" customHeight="1" x14ac:dyDescent="0.25">
      <c r="A19" s="68" t="str">
        <f>CONCATENATE(E19,"_",X19)</f>
        <v>20551464971_PCR-LAP0932</v>
      </c>
      <c r="B19" s="68" t="str">
        <f>CONCATENATE(E19,"_",Z19)</f>
        <v>20551464971_</v>
      </c>
      <c r="C19" s="6">
        <v>44124</v>
      </c>
      <c r="D19" s="6">
        <v>44139</v>
      </c>
      <c r="E19" s="192">
        <v>20551464971</v>
      </c>
      <c r="F19" s="3" t="s">
        <v>3429</v>
      </c>
      <c r="G19" s="3" t="s">
        <v>5109</v>
      </c>
      <c r="H19" s="6">
        <v>44124</v>
      </c>
      <c r="I19" s="6">
        <v>44139</v>
      </c>
      <c r="J19" s="7"/>
      <c r="K19" s="8">
        <f ca="1">+TODAY()-I19</f>
        <v>-2</v>
      </c>
      <c r="L19" s="9">
        <v>65</v>
      </c>
      <c r="M19" s="135">
        <v>32.5</v>
      </c>
      <c r="N19" s="9" t="str">
        <f>IF(M19="","Vacio",IF(L19=M19,"Igual","Diferente"))</f>
        <v>Diferente</v>
      </c>
      <c r="O19" s="9"/>
      <c r="P19" s="135"/>
      <c r="Q19" s="9" t="str">
        <f>IF(P19="","Vacio",IF(O19=P19,"Igual","Diferente"))</f>
        <v>Vacio</v>
      </c>
      <c r="R19" s="1">
        <f>+L19+O19/3.5</f>
        <v>65</v>
      </c>
      <c r="S19" s="1">
        <f ca="1">+IF(K19&gt;=0,IF(K19&lt;30,R19*1,IF(60&gt;K19,R19*2,IF(90&gt;K19,R19*3,IF(120&gt;K19,R19*4,IF(150&gt;K19,R19*5,IF(180&gt;K19,R19*6,IF(210&gt;K19,R19*7))))))),0)</f>
        <v>0</v>
      </c>
      <c r="T19" s="2">
        <f ca="1">+IF(K19&lt;0,0,IF(K19&lt;8,$A$1,IF(K19&lt;15,$B$1,IF(K19&lt;22,$C$1,IF(K19&lt;30,$D$1,IF(K19&lt;60,$G$1,IF(K19&lt;90,$H$1,IF(K19&lt;120,$I$1,IF(K19&lt;150,$J$1,IF(K19&lt;180,$K$1,IF(K19&lt;210,$E$1)))))))))))</f>
        <v>0</v>
      </c>
      <c r="U19" s="3" t="s">
        <v>3605</v>
      </c>
      <c r="V19" s="10" t="s">
        <v>3606</v>
      </c>
      <c r="W19" s="6">
        <v>44062</v>
      </c>
      <c r="X19" s="12" t="s">
        <v>2574</v>
      </c>
      <c r="Y19" s="12" t="s">
        <v>5248</v>
      </c>
      <c r="Z19" s="12"/>
      <c r="AA19" s="12"/>
      <c r="AB19" s="15"/>
      <c r="AC19" s="15"/>
      <c r="AD19" s="15"/>
      <c r="AE19" s="15"/>
      <c r="AF19" s="4">
        <f ca="1">+TODAY()-AE19</f>
        <v>44137</v>
      </c>
      <c r="AG19" s="15"/>
      <c r="AH19" s="15"/>
      <c r="AI19" s="6"/>
      <c r="AJ19" s="6"/>
      <c r="AK19" s="3"/>
      <c r="AL19" s="6"/>
      <c r="AM19" s="10">
        <v>1</v>
      </c>
      <c r="AN19" s="3" t="s">
        <v>44</v>
      </c>
      <c r="AO19" s="3"/>
      <c r="AP19" s="3" t="s">
        <v>161</v>
      </c>
      <c r="AQ19" s="296" t="s">
        <v>888</v>
      </c>
      <c r="AR19" s="3"/>
      <c r="AS19" s="3"/>
      <c r="AT19" s="3"/>
      <c r="AU19" s="3" t="s">
        <v>4401</v>
      </c>
      <c r="AV19" s="7" t="s">
        <v>47</v>
      </c>
      <c r="AW19" s="7" t="s">
        <v>47</v>
      </c>
      <c r="AX19" s="9" t="str">
        <f>IF(AW19="","Vacio",IF(AV19=AW19,"Igual","Diferente"))</f>
        <v>Igual</v>
      </c>
      <c r="AY19" s="68"/>
      <c r="AZ19" s="68"/>
      <c r="BA19" s="5">
        <f ca="1">+IF(K19&gt;21,"Revisar",0)</f>
        <v>0</v>
      </c>
      <c r="BB19" s="68" t="s">
        <v>146</v>
      </c>
      <c r="BC19" s="129" t="s">
        <v>2919</v>
      </c>
      <c r="BF19" s="129" t="s">
        <v>94</v>
      </c>
      <c r="BG19" s="129">
        <v>7.13</v>
      </c>
    </row>
    <row r="20" spans="1:65" ht="14.65" customHeight="1" x14ac:dyDescent="0.25">
      <c r="A20" s="68" t="str">
        <f>CONCATENATE(E20,"_",X20)</f>
        <v>20551464971_PCR-LAP0960</v>
      </c>
      <c r="B20" s="68" t="str">
        <f>CONCATENATE(E20,"_",Z20)</f>
        <v>20551464971_</v>
      </c>
      <c r="C20" s="6">
        <v>44124</v>
      </c>
      <c r="D20" s="6">
        <v>44139</v>
      </c>
      <c r="E20" s="192">
        <v>20551464971</v>
      </c>
      <c r="F20" s="3" t="s">
        <v>3429</v>
      </c>
      <c r="G20" s="3" t="s">
        <v>5109</v>
      </c>
      <c r="H20" s="6">
        <v>44124</v>
      </c>
      <c r="I20" s="6">
        <v>44139</v>
      </c>
      <c r="J20" s="7"/>
      <c r="K20" s="8">
        <f ca="1">+TODAY()-I20</f>
        <v>-2</v>
      </c>
      <c r="L20" s="9">
        <v>65</v>
      </c>
      <c r="M20" s="135">
        <v>32.5</v>
      </c>
      <c r="N20" s="9" t="str">
        <f>IF(M20="","Vacio",IF(L20=M20,"Igual","Diferente"))</f>
        <v>Diferente</v>
      </c>
      <c r="O20" s="9"/>
      <c r="P20" s="135"/>
      <c r="Q20" s="9" t="str">
        <f>IF(P20="","Vacio",IF(O20=P20,"Igual","Diferente"))</f>
        <v>Vacio</v>
      </c>
      <c r="R20" s="1">
        <f>+L20+O20/3.5</f>
        <v>65</v>
      </c>
      <c r="S20" s="1">
        <f ca="1">+IF(K20&gt;=0,IF(K20&lt;30,R20*1,IF(60&gt;K20,R20*2,IF(90&gt;K20,R20*3,IF(120&gt;K20,R20*4,IF(150&gt;K20,R20*5,IF(180&gt;K20,R20*6,IF(210&gt;K20,R20*7))))))),0)</f>
        <v>0</v>
      </c>
      <c r="T20" s="2">
        <f ca="1">+IF(K20&lt;0,0,IF(K20&lt;8,$A$1,IF(K20&lt;15,$B$1,IF(K20&lt;22,$C$1,IF(K20&lt;30,$D$1,IF(K20&lt;60,$G$1,IF(K20&lt;90,$H$1,IF(K20&lt;120,$I$1,IF(K20&lt;150,$J$1,IF(K20&lt;180,$K$1,IF(K20&lt;210,$E$1)))))))))))</f>
        <v>0</v>
      </c>
      <c r="U20" s="3" t="s">
        <v>3605</v>
      </c>
      <c r="V20" s="10" t="s">
        <v>3606</v>
      </c>
      <c r="W20" s="6">
        <v>44062</v>
      </c>
      <c r="X20" s="12" t="s">
        <v>3581</v>
      </c>
      <c r="Y20" s="12" t="s">
        <v>5248</v>
      </c>
      <c r="Z20" s="12"/>
      <c r="AA20" s="12"/>
      <c r="AB20" s="15"/>
      <c r="AC20" s="15"/>
      <c r="AD20" s="15"/>
      <c r="AE20" s="15"/>
      <c r="AF20" s="4">
        <f ca="1">+TODAY()-AE20</f>
        <v>44137</v>
      </c>
      <c r="AG20" s="15"/>
      <c r="AH20" s="15"/>
      <c r="AI20" s="6"/>
      <c r="AJ20" s="6"/>
      <c r="AK20" s="3"/>
      <c r="AL20" s="6"/>
      <c r="AM20" s="10">
        <v>1</v>
      </c>
      <c r="AN20" s="3" t="s">
        <v>44</v>
      </c>
      <c r="AO20" s="3"/>
      <c r="AP20" s="3" t="s">
        <v>161</v>
      </c>
      <c r="AQ20" s="3"/>
      <c r="AR20" s="3"/>
      <c r="AS20" s="3"/>
      <c r="AT20" s="3"/>
      <c r="AU20" s="3" t="s">
        <v>4401</v>
      </c>
      <c r="AV20" s="7" t="s">
        <v>47</v>
      </c>
      <c r="AW20" s="7" t="s">
        <v>47</v>
      </c>
      <c r="AX20" s="9" t="str">
        <f>IF(AW20="","Vacio",IF(AV20=AW20,"Igual","Diferente"))</f>
        <v>Igual</v>
      </c>
      <c r="AY20" s="68"/>
      <c r="AZ20" s="68"/>
      <c r="BA20" s="5">
        <f ca="1">+IF(K20&gt;21,"Revisar",0)</f>
        <v>0</v>
      </c>
      <c r="BB20" s="68" t="s">
        <v>146</v>
      </c>
      <c r="BC20" s="129" t="s">
        <v>2919</v>
      </c>
      <c r="BF20" s="129" t="s">
        <v>94</v>
      </c>
      <c r="BG20" s="129"/>
    </row>
    <row r="21" spans="1:65" ht="14.65" customHeight="1" x14ac:dyDescent="0.25">
      <c r="A21" s="68" t="str">
        <f>CONCATENATE(E21,"_",X21)</f>
        <v>20551464971_PCR-LAP1348</v>
      </c>
      <c r="B21" s="68" t="str">
        <f>CONCATENATE(E21,"_",Z21)</f>
        <v>20551464971_</v>
      </c>
      <c r="C21" s="6">
        <v>44104</v>
      </c>
      <c r="D21" s="6">
        <v>44133</v>
      </c>
      <c r="E21" s="192">
        <v>20551464971</v>
      </c>
      <c r="F21" s="3" t="s">
        <v>3429</v>
      </c>
      <c r="G21" s="3" t="s">
        <v>4920</v>
      </c>
      <c r="H21" s="6">
        <v>44104</v>
      </c>
      <c r="I21" s="6">
        <v>44133</v>
      </c>
      <c r="J21" s="7" t="s">
        <v>3430</v>
      </c>
      <c r="K21" s="8">
        <f ca="1">+TODAY()-I21</f>
        <v>4</v>
      </c>
      <c r="L21" s="9">
        <v>65</v>
      </c>
      <c r="M21" s="135"/>
      <c r="N21" s="9" t="str">
        <f>IF(M21="","Vacio",IF(L21=M21,"Igual","Diferente"))</f>
        <v>Vacio</v>
      </c>
      <c r="O21" s="9"/>
      <c r="P21" s="135"/>
      <c r="Q21" s="9" t="str">
        <f>IF(P21="","Vacio",IF(O21=P21,"Igual","Diferente"))</f>
        <v>Vacio</v>
      </c>
      <c r="R21" s="1">
        <f>+L21+O21/3.5</f>
        <v>65</v>
      </c>
      <c r="S21" s="1">
        <f ca="1">+IF(K21&gt;=0,IF(K21&lt;30,R21*1,IF(60&gt;K21,R21*2,IF(90&gt;K21,R21*3,IF(120&gt;K21,R21*4,IF(150&gt;K21,R21*5,IF(180&gt;K21,R21*6,IF(210&gt;K21,R21*7))))))),0)</f>
        <v>65</v>
      </c>
      <c r="T21" s="2" t="str">
        <f ca="1">+IF(K21&lt;0,0,IF(K21&lt;8,$A$1,IF(K21&lt;15,$B$1,IF(K21&lt;22,$C$1,IF(K21&lt;30,$D$1,IF(K21&lt;60,$G$1,IF(K21&lt;90,$H$1,IF(K21&lt;120,$I$1,IF(K21&lt;150,$J$1,IF(K21&lt;180,$K$1,IF(K21&lt;210,$E$1)))))))))))</f>
        <v>1° Semana</v>
      </c>
      <c r="U21" s="3" t="s">
        <v>3437</v>
      </c>
      <c r="V21" s="10" t="s">
        <v>3438</v>
      </c>
      <c r="W21" s="6">
        <v>44042</v>
      </c>
      <c r="X21" s="12" t="s">
        <v>2568</v>
      </c>
      <c r="Y21" s="12" t="s">
        <v>5248</v>
      </c>
      <c r="Z21" s="12"/>
      <c r="AA21" s="12"/>
      <c r="AB21" s="15"/>
      <c r="AC21" s="15"/>
      <c r="AD21" s="15"/>
      <c r="AE21" s="15"/>
      <c r="AF21" s="4">
        <f ca="1">+TODAY()-AE21</f>
        <v>44137</v>
      </c>
      <c r="AG21" s="15"/>
      <c r="AH21" s="15"/>
      <c r="AI21" s="6"/>
      <c r="AJ21" s="6"/>
      <c r="AK21" s="3"/>
      <c r="AL21" s="6"/>
      <c r="AM21" s="10">
        <v>1</v>
      </c>
      <c r="AN21" s="3" t="s">
        <v>44</v>
      </c>
      <c r="AO21" s="3"/>
      <c r="AP21" s="3" t="s">
        <v>161</v>
      </c>
      <c r="AQ21" s="3"/>
      <c r="AR21" s="3"/>
      <c r="AS21" s="3"/>
      <c r="AT21" s="3"/>
      <c r="AU21" s="3" t="s">
        <v>4401</v>
      </c>
      <c r="AV21" s="7" t="s">
        <v>47</v>
      </c>
      <c r="AW21" s="7" t="s">
        <v>47</v>
      </c>
      <c r="AX21" s="9" t="str">
        <f>IF(AW21="","Vacio",IF(AV21=AW21,"Igual","Diferente"))</f>
        <v>Igual</v>
      </c>
      <c r="AY21" s="68"/>
      <c r="AZ21" s="68"/>
      <c r="BA21" s="5">
        <f ca="1">+IF(K21&gt;21,"Revisar",0)</f>
        <v>0</v>
      </c>
      <c r="BB21" s="68" t="s">
        <v>146</v>
      </c>
      <c r="BC21" s="129" t="s">
        <v>141</v>
      </c>
      <c r="BF21" s="129" t="s">
        <v>94</v>
      </c>
      <c r="BG21" s="129"/>
    </row>
    <row r="22" spans="1:65" ht="14.65" customHeight="1" x14ac:dyDescent="0.25">
      <c r="A22" s="68" t="str">
        <f>CONCATENATE(E22,"_",X22)</f>
        <v>20505688903_PCR-LAP1058</v>
      </c>
      <c r="B22" s="68" t="str">
        <f>CONCATENATE(E22,"_",Z22)</f>
        <v>20505688903_</v>
      </c>
      <c r="C22" s="6">
        <v>44107</v>
      </c>
      <c r="D22" s="6">
        <v>44137</v>
      </c>
      <c r="E22" s="192">
        <v>20505688903</v>
      </c>
      <c r="F22" s="3" t="s">
        <v>4076</v>
      </c>
      <c r="G22" s="3" t="s">
        <v>4520</v>
      </c>
      <c r="H22" s="6">
        <v>44107</v>
      </c>
      <c r="I22" s="6">
        <v>44137</v>
      </c>
      <c r="J22" s="7"/>
      <c r="K22" s="8">
        <f ca="1">+TODAY()-I22</f>
        <v>0</v>
      </c>
      <c r="L22" s="9">
        <v>60</v>
      </c>
      <c r="M22" s="135"/>
      <c r="N22" s="9" t="str">
        <f>IF(M22="","Vacio",IF(L22=M22,"Igual","Diferente"))</f>
        <v>Vacio</v>
      </c>
      <c r="O22" s="9"/>
      <c r="P22" s="135"/>
      <c r="Q22" s="9" t="str">
        <f>IF(P22="","Vacio",IF(O22=P22,"Igual","Diferente"))</f>
        <v>Vacio</v>
      </c>
      <c r="R22" s="1">
        <f>+L22+O22/3.5</f>
        <v>60</v>
      </c>
      <c r="S22" s="1">
        <f ca="1">+IF(K22&gt;=0,IF(K22&lt;30,R22*1,IF(60&gt;K22,R22*2,IF(90&gt;K22,R22*3,IF(120&gt;K22,R22*4,IF(150&gt;K22,R22*5,IF(180&gt;K22,R22*6,IF(210&gt;K22,R22*7))))))),0)</f>
        <v>60</v>
      </c>
      <c r="T22" s="2" t="str">
        <f ca="1">+IF(K22&lt;0,0,IF(K22&lt;8,$A$1,IF(K22&lt;15,$B$1,IF(K22&lt;22,$C$1,IF(K22&lt;30,$D$1,IF(K22&lt;60,$G$1,IF(K22&lt;90,$H$1,IF(K22&lt;120,$I$1,IF(K22&lt;150,$J$1,IF(K22&lt;180,$K$1,IF(K22&lt;210,$E$1)))))))))))</f>
        <v>1° Semana</v>
      </c>
      <c r="U22" s="3" t="s">
        <v>3142</v>
      </c>
      <c r="V22" s="10" t="s">
        <v>3144</v>
      </c>
      <c r="W22" s="6">
        <v>44014</v>
      </c>
      <c r="X22" s="12" t="s">
        <v>3145</v>
      </c>
      <c r="Y22" s="12" t="s">
        <v>5248</v>
      </c>
      <c r="Z22" s="12"/>
      <c r="AA22" s="12"/>
      <c r="AB22" s="15"/>
      <c r="AC22" s="15"/>
      <c r="AD22" s="15"/>
      <c r="AE22" s="15"/>
      <c r="AF22" s="4">
        <f ca="1">+TODAY()-AE22</f>
        <v>44137</v>
      </c>
      <c r="AG22" s="15"/>
      <c r="AH22" s="15"/>
      <c r="AI22" s="6"/>
      <c r="AJ22" s="6"/>
      <c r="AK22" s="3"/>
      <c r="AL22" s="6"/>
      <c r="AM22" s="10">
        <v>1</v>
      </c>
      <c r="AN22" s="3" t="s">
        <v>44</v>
      </c>
      <c r="AO22" s="3"/>
      <c r="AP22" s="3" t="s">
        <v>45</v>
      </c>
      <c r="AQ22" s="3"/>
      <c r="AR22" s="3"/>
      <c r="AS22" s="3"/>
      <c r="AT22" s="3"/>
      <c r="AU22" s="3" t="s">
        <v>5235</v>
      </c>
      <c r="AV22" s="7" t="s">
        <v>47</v>
      </c>
      <c r="AW22" s="7" t="s">
        <v>47</v>
      </c>
      <c r="AX22" s="9" t="str">
        <f>IF(AW22="","Vacio",IF(AV22=AW22,"Igual","Diferente"))</f>
        <v>Igual</v>
      </c>
      <c r="AY22" s="68"/>
      <c r="AZ22" s="68"/>
      <c r="BA22" s="5">
        <f ca="1">+IF(K22&gt;21,"Revisar",0)</f>
        <v>0</v>
      </c>
      <c r="BB22" s="68" t="s">
        <v>146</v>
      </c>
      <c r="BC22" s="129" t="s">
        <v>2919</v>
      </c>
      <c r="BF22" s="129" t="s">
        <v>94</v>
      </c>
      <c r="BG22" s="129"/>
    </row>
    <row r="23" spans="1:65" ht="14.65" customHeight="1" x14ac:dyDescent="0.25">
      <c r="A23" s="68" t="str">
        <f>CONCATENATE(E23,"_",X23)</f>
        <v>20606099615_PCR-LAP0564</v>
      </c>
      <c r="B23" s="68" t="str">
        <f>CONCATENATE(E23,"_",Z23)</f>
        <v>20606099615_PCR-LAP0754</v>
      </c>
      <c r="C23" s="6">
        <v>44118</v>
      </c>
      <c r="D23" s="6">
        <v>44148</v>
      </c>
      <c r="E23" s="192">
        <v>20606099615</v>
      </c>
      <c r="F23" s="3" t="s">
        <v>3885</v>
      </c>
      <c r="G23" s="3" t="s">
        <v>4922</v>
      </c>
      <c r="H23" s="6">
        <v>44118</v>
      </c>
      <c r="I23" s="6">
        <v>44148</v>
      </c>
      <c r="J23" s="7"/>
      <c r="K23" s="8">
        <f ca="1">+TODAY()-I23</f>
        <v>-11</v>
      </c>
      <c r="L23" s="9">
        <v>60</v>
      </c>
      <c r="M23" s="135"/>
      <c r="N23" s="9" t="str">
        <f>IF(M23="","Vacio",IF(L23=M23,"Igual","Diferente"))</f>
        <v>Vacio</v>
      </c>
      <c r="O23" s="9"/>
      <c r="P23" s="135"/>
      <c r="Q23" s="9" t="str">
        <f>IF(P23="","Vacio",IF(O23=P23,"Igual","Diferente"))</f>
        <v>Vacio</v>
      </c>
      <c r="R23" s="1">
        <f>+L23+O23/3.5</f>
        <v>60</v>
      </c>
      <c r="S23" s="1">
        <f ca="1">+IF(K23&gt;=0,IF(K23&lt;30,R23*1,IF(60&gt;K23,R23*2,IF(90&gt;K23,R23*3,IF(120&gt;K23,R23*4,IF(150&gt;K23,R23*5,IF(180&gt;K23,R23*6,IF(210&gt;K23,R23*7))))))),0)</f>
        <v>0</v>
      </c>
      <c r="T23" s="2">
        <f ca="1">+IF(K23&lt;0,0,IF(K23&lt;8,$A$1,IF(K23&lt;15,$B$1,IF(K23&lt;22,$C$1,IF(K23&lt;30,$D$1,IF(K23&lt;60,$G$1,IF(K23&lt;90,$H$1,IF(K23&lt;120,$I$1,IF(K23&lt;150,$J$1,IF(K23&lt;180,$K$1,IF(K23&lt;210,$E$1)))))))))))</f>
        <v>0</v>
      </c>
      <c r="U23" s="3" t="s">
        <v>4062</v>
      </c>
      <c r="V23" s="10" t="s">
        <v>4673</v>
      </c>
      <c r="W23" s="6">
        <v>44111</v>
      </c>
      <c r="X23" s="12" t="s">
        <v>2734</v>
      </c>
      <c r="Y23" s="12" t="s">
        <v>5248</v>
      </c>
      <c r="Z23" s="12" t="s">
        <v>1946</v>
      </c>
      <c r="AA23" s="12"/>
      <c r="AB23" s="12"/>
      <c r="AC23" s="15"/>
      <c r="AD23" s="15"/>
      <c r="AE23" s="15"/>
      <c r="AF23" s="4">
        <f ca="1">+TODAY()-AE23</f>
        <v>44137</v>
      </c>
      <c r="AG23" s="15"/>
      <c r="AH23" s="15"/>
      <c r="AI23" s="6"/>
      <c r="AJ23" s="6"/>
      <c r="AK23" s="3"/>
      <c r="AL23" s="6"/>
      <c r="AM23" s="10">
        <v>1</v>
      </c>
      <c r="AN23" s="3" t="s">
        <v>44</v>
      </c>
      <c r="AO23" s="3"/>
      <c r="AP23" s="3"/>
      <c r="AQ23" s="3"/>
      <c r="AR23" s="3"/>
      <c r="AS23" s="3"/>
      <c r="AT23" s="3"/>
      <c r="AU23" s="288" t="s">
        <v>4686</v>
      </c>
      <c r="AV23" s="7" t="s">
        <v>47</v>
      </c>
      <c r="AW23" s="7" t="s">
        <v>47</v>
      </c>
      <c r="AX23" s="9" t="str">
        <f>IF(AW23="","Vacio",IF(AV23=AW23,"Igual","Diferente"))</f>
        <v>Igual</v>
      </c>
      <c r="AY23" s="68"/>
      <c r="AZ23" s="68"/>
      <c r="BA23" s="5">
        <f ca="1">+IF(K23&gt;21,"Revisar",0)</f>
        <v>0</v>
      </c>
      <c r="BB23" s="68" t="s">
        <v>146</v>
      </c>
      <c r="BC23" s="129" t="s">
        <v>2919</v>
      </c>
      <c r="BF23" s="129"/>
      <c r="BG23" s="129"/>
    </row>
    <row r="24" spans="1:65" ht="14.65" customHeight="1" x14ac:dyDescent="0.25">
      <c r="A24" s="68" t="str">
        <f>CONCATENATE(E24,"_",X24)</f>
        <v>20606099615_PCR-LAP0483</v>
      </c>
      <c r="B24" s="68" t="str">
        <f>CONCATENATE(E24,"_",Z24)</f>
        <v>20606099615_PCR-LAP0705</v>
      </c>
      <c r="C24" s="6">
        <v>44118</v>
      </c>
      <c r="D24" s="6">
        <v>44148</v>
      </c>
      <c r="E24" s="192">
        <v>20606099615</v>
      </c>
      <c r="F24" s="3" t="s">
        <v>3885</v>
      </c>
      <c r="G24" s="3" t="s">
        <v>4922</v>
      </c>
      <c r="H24" s="6">
        <v>44118</v>
      </c>
      <c r="I24" s="6">
        <v>44148</v>
      </c>
      <c r="J24" s="7"/>
      <c r="K24" s="8">
        <f ca="1">+TODAY()-I24</f>
        <v>-11</v>
      </c>
      <c r="L24" s="9">
        <v>60</v>
      </c>
      <c r="M24" s="135"/>
      <c r="N24" s="9" t="str">
        <f>IF(M24="","Vacio",IF(L24=M24,"Igual","Diferente"))</f>
        <v>Vacio</v>
      </c>
      <c r="O24" s="9"/>
      <c r="P24" s="135"/>
      <c r="Q24" s="9" t="str">
        <f>IF(P24="","Vacio",IF(O24=P24,"Igual","Diferente"))</f>
        <v>Vacio</v>
      </c>
      <c r="R24" s="1">
        <f>+L24+O24/3.5</f>
        <v>60</v>
      </c>
      <c r="S24" s="1">
        <f ca="1">+IF(K24&gt;=0,IF(K24&lt;30,R24*1,IF(60&gt;K24,R24*2,IF(90&gt;K24,R24*3,IF(120&gt;K24,R24*4,IF(150&gt;K24,R24*5,IF(180&gt;K24,R24*6,IF(210&gt;K24,R24*7))))))),0)</f>
        <v>0</v>
      </c>
      <c r="T24" s="2">
        <f ca="1">+IF(K24&lt;0,0,IF(K24&lt;8,$A$1,IF(K24&lt;15,$B$1,IF(K24&lt;22,$C$1,IF(K24&lt;30,$D$1,IF(K24&lt;60,$G$1,IF(K24&lt;90,$H$1,IF(K24&lt;120,$I$1,IF(K24&lt;150,$J$1,IF(K24&lt;180,$K$1,IF(K24&lt;210,$E$1)))))))))))</f>
        <v>0</v>
      </c>
      <c r="U24" s="3" t="s">
        <v>4062</v>
      </c>
      <c r="V24" s="10" t="s">
        <v>4897</v>
      </c>
      <c r="W24" s="6">
        <v>44119</v>
      </c>
      <c r="X24" s="12" t="s">
        <v>4875</v>
      </c>
      <c r="Y24" s="12" t="s">
        <v>5248</v>
      </c>
      <c r="Z24" s="12" t="s">
        <v>3866</v>
      </c>
      <c r="AA24" s="12"/>
      <c r="AB24" s="15"/>
      <c r="AC24" s="15"/>
      <c r="AD24" s="15"/>
      <c r="AE24" s="15"/>
      <c r="AF24" s="4">
        <f ca="1">+TODAY()-AE24</f>
        <v>44137</v>
      </c>
      <c r="AG24" s="15"/>
      <c r="AH24" s="15"/>
      <c r="AI24" s="6"/>
      <c r="AJ24" s="6"/>
      <c r="AK24" s="3"/>
      <c r="AL24" s="6"/>
      <c r="AM24" s="10">
        <v>1</v>
      </c>
      <c r="AN24" s="3" t="s">
        <v>44</v>
      </c>
      <c r="AO24" s="3"/>
      <c r="AP24" s="3"/>
      <c r="AQ24" s="3"/>
      <c r="AR24" s="3"/>
      <c r="AS24" s="3"/>
      <c r="AT24" s="3"/>
      <c r="AU24" s="288" t="s">
        <v>4686</v>
      </c>
      <c r="AV24" s="7" t="s">
        <v>47</v>
      </c>
      <c r="AW24" s="7" t="s">
        <v>47</v>
      </c>
      <c r="AX24" s="9" t="str">
        <f>IF(AW24="","Vacio",IF(AV24=AW24,"Igual","Diferente"))</f>
        <v>Igual</v>
      </c>
      <c r="AY24" s="68"/>
      <c r="AZ24" s="68"/>
      <c r="BA24" s="5">
        <f ca="1">+IF(K24&gt;21,"Revisar",0)</f>
        <v>0</v>
      </c>
      <c r="BB24" s="68" t="s">
        <v>146</v>
      </c>
      <c r="BC24" s="129" t="s">
        <v>2919</v>
      </c>
      <c r="BF24" s="129"/>
      <c r="BG24" s="129"/>
    </row>
    <row r="25" spans="1:65" ht="14.65" customHeight="1" x14ac:dyDescent="0.25">
      <c r="A25" s="68" t="str">
        <f>CONCATENATE(E25,"_",X25)</f>
        <v>20606099615_PCR-LAP0542</v>
      </c>
      <c r="B25" s="68" t="str">
        <f>CONCATENATE(E25,"_",Z25)</f>
        <v>20606099615_PCR-LAP0552</v>
      </c>
      <c r="C25" s="6">
        <v>44118</v>
      </c>
      <c r="D25" s="6">
        <v>44148</v>
      </c>
      <c r="E25" s="192">
        <v>20606099615</v>
      </c>
      <c r="F25" s="3" t="s">
        <v>3885</v>
      </c>
      <c r="G25" s="3" t="s">
        <v>4922</v>
      </c>
      <c r="H25" s="6">
        <v>44118</v>
      </c>
      <c r="I25" s="6">
        <v>44148</v>
      </c>
      <c r="J25" s="7"/>
      <c r="K25" s="8">
        <f ca="1">+TODAY()-I25</f>
        <v>-11</v>
      </c>
      <c r="L25" s="9">
        <v>60</v>
      </c>
      <c r="M25" s="135"/>
      <c r="N25" s="9" t="str">
        <f>IF(M25="","Vacio",IF(L25=M25,"Igual","Diferente"))</f>
        <v>Vacio</v>
      </c>
      <c r="O25" s="9"/>
      <c r="P25" s="135"/>
      <c r="Q25" s="9" t="str">
        <f>IF(P25="","Vacio",IF(O25=P25,"Igual","Diferente"))</f>
        <v>Vacio</v>
      </c>
      <c r="R25" s="1">
        <f>+L25+O25/3.5</f>
        <v>60</v>
      </c>
      <c r="S25" s="1">
        <f ca="1">+IF(K25&gt;=0,IF(K25&lt;30,R25*1,IF(60&gt;K25,R25*2,IF(90&gt;K25,R25*3,IF(120&gt;K25,R25*4,IF(150&gt;K25,R25*5,IF(180&gt;K25,R25*6,IF(210&gt;K25,R25*7))))))),0)</f>
        <v>0</v>
      </c>
      <c r="T25" s="2">
        <f ca="1">+IF(K25&lt;0,0,IF(K25&lt;8,$A$1,IF(K25&lt;15,$B$1,IF(K25&lt;22,$C$1,IF(K25&lt;30,$D$1,IF(K25&lt;60,$G$1,IF(K25&lt;90,$H$1,IF(K25&lt;120,$I$1,IF(K25&lt;150,$J$1,IF(K25&lt;180,$K$1,IF(K25&lt;210,$E$1)))))))))))</f>
        <v>0</v>
      </c>
      <c r="U25" s="3" t="s">
        <v>4062</v>
      </c>
      <c r="V25" s="10" t="s">
        <v>5165</v>
      </c>
      <c r="W25" s="6">
        <v>44133</v>
      </c>
      <c r="X25" s="12" t="s">
        <v>5137</v>
      </c>
      <c r="Y25" s="12" t="s">
        <v>5248</v>
      </c>
      <c r="Z25" s="12" t="s">
        <v>3303</v>
      </c>
      <c r="AA25" s="12"/>
      <c r="AB25" s="15"/>
      <c r="AC25" s="15"/>
      <c r="AD25" s="15"/>
      <c r="AE25" s="15"/>
      <c r="AF25" s="4">
        <f ca="1">+TODAY()-AE25</f>
        <v>44137</v>
      </c>
      <c r="AG25" s="15"/>
      <c r="AH25" s="15"/>
      <c r="AI25" s="6"/>
      <c r="AJ25" s="6"/>
      <c r="AK25" s="3"/>
      <c r="AL25" s="6"/>
      <c r="AM25" s="10">
        <v>1</v>
      </c>
      <c r="AN25" s="3" t="s">
        <v>44</v>
      </c>
      <c r="AO25" s="3"/>
      <c r="AP25" s="3"/>
      <c r="AQ25" s="3"/>
      <c r="AR25" s="3"/>
      <c r="AS25" s="3"/>
      <c r="AT25" s="3"/>
      <c r="AU25" s="288" t="s">
        <v>4686</v>
      </c>
      <c r="AV25" s="7" t="s">
        <v>47</v>
      </c>
      <c r="AW25" s="7" t="s">
        <v>47</v>
      </c>
      <c r="AX25" s="9" t="str">
        <f>IF(AW25="","Vacio",IF(AV25=AW25,"Igual","Diferente"))</f>
        <v>Igual</v>
      </c>
      <c r="AY25" s="68"/>
      <c r="AZ25" s="68"/>
      <c r="BA25" s="5">
        <f ca="1">+IF(K25&gt;21,"Revisar",0)</f>
        <v>0</v>
      </c>
      <c r="BB25" s="68" t="s">
        <v>146</v>
      </c>
      <c r="BC25" s="129" t="s">
        <v>2919</v>
      </c>
      <c r="BF25" s="129"/>
      <c r="BG25" s="129"/>
    </row>
    <row r="26" spans="1:65" ht="14.65" customHeight="1" x14ac:dyDescent="0.25">
      <c r="A26" s="68" t="str">
        <f>CONCATENATE(E26,"_",X26)</f>
        <v>20606099615_PCR-LAP0549</v>
      </c>
      <c r="B26" s="68" t="str">
        <f>CONCATENATE(E26,"_",Z26)</f>
        <v>20606099615_</v>
      </c>
      <c r="C26" s="6">
        <v>44118</v>
      </c>
      <c r="D26" s="6">
        <v>44148</v>
      </c>
      <c r="E26" s="192">
        <v>20606099615</v>
      </c>
      <c r="F26" s="3" t="s">
        <v>3885</v>
      </c>
      <c r="G26" s="3" t="s">
        <v>4922</v>
      </c>
      <c r="H26" s="6">
        <v>44118</v>
      </c>
      <c r="I26" s="6">
        <v>44148</v>
      </c>
      <c r="J26" s="7"/>
      <c r="K26" s="8">
        <f ca="1">+TODAY()-I26</f>
        <v>-11</v>
      </c>
      <c r="L26" s="9">
        <v>60</v>
      </c>
      <c r="M26" s="135"/>
      <c r="N26" s="9" t="str">
        <f>IF(M26="","Vacio",IF(L26=M26,"Igual","Diferente"))</f>
        <v>Vacio</v>
      </c>
      <c r="O26" s="9"/>
      <c r="P26" s="135"/>
      <c r="Q26" s="9" t="str">
        <f>IF(P26="","Vacio",IF(O26=P26,"Igual","Diferente"))</f>
        <v>Vacio</v>
      </c>
      <c r="R26" s="1">
        <f>+L26+O26/3.5</f>
        <v>60</v>
      </c>
      <c r="S26" s="1">
        <f ca="1">+IF(K26&gt;=0,IF(K26&lt;30,R26*1,IF(60&gt;K26,R26*2,IF(90&gt;K26,R26*3,IF(120&gt;K26,R26*4,IF(150&gt;K26,R26*5,IF(180&gt;K26,R26*6,IF(210&gt;K26,R26*7))))))),0)</f>
        <v>0</v>
      </c>
      <c r="T26" s="2">
        <f ca="1">+IF(K26&lt;0,0,IF(K26&lt;8,$A$1,IF(K26&lt;15,$B$1,IF(K26&lt;22,$C$1,IF(K26&lt;30,$D$1,IF(K26&lt;60,$G$1,IF(K26&lt;90,$H$1,IF(K26&lt;120,$I$1,IF(K26&lt;150,$J$1,IF(K26&lt;180,$K$1,IF(K26&lt;210,$E$1)))))))))))</f>
        <v>0</v>
      </c>
      <c r="U26" s="3" t="s">
        <v>4062</v>
      </c>
      <c r="V26" s="10" t="s">
        <v>4061</v>
      </c>
      <c r="W26" s="6">
        <v>44091</v>
      </c>
      <c r="X26" s="12" t="s">
        <v>3932</v>
      </c>
      <c r="Y26" s="12" t="s">
        <v>5248</v>
      </c>
      <c r="Z26" s="12"/>
      <c r="AA26" s="12"/>
      <c r="AB26" s="15"/>
      <c r="AC26" s="15"/>
      <c r="AD26" s="15"/>
      <c r="AE26" s="15"/>
      <c r="AF26" s="4">
        <f ca="1">+TODAY()-AE26</f>
        <v>44137</v>
      </c>
      <c r="AG26" s="15"/>
      <c r="AH26" s="15"/>
      <c r="AI26" s="6"/>
      <c r="AJ26" s="6"/>
      <c r="AK26" s="3"/>
      <c r="AL26" s="6"/>
      <c r="AM26" s="10">
        <v>1</v>
      </c>
      <c r="AN26" s="3" t="s">
        <v>44</v>
      </c>
      <c r="AO26" s="3"/>
      <c r="AP26" s="3"/>
      <c r="AQ26" s="3"/>
      <c r="AR26" s="3"/>
      <c r="AS26" s="3"/>
      <c r="AT26" s="3"/>
      <c r="AU26" s="288" t="s">
        <v>4686</v>
      </c>
      <c r="AV26" s="7" t="s">
        <v>47</v>
      </c>
      <c r="AW26" s="7" t="s">
        <v>47</v>
      </c>
      <c r="AX26" s="9" t="str">
        <f>IF(AW26="","Vacio",IF(AV26=AW26,"Igual","Diferente"))</f>
        <v>Igual</v>
      </c>
      <c r="AY26" s="68"/>
      <c r="AZ26" s="68"/>
      <c r="BA26" s="5">
        <f ca="1">+IF(K26&gt;21,"Revisar",0)</f>
        <v>0</v>
      </c>
      <c r="BB26" s="68" t="s">
        <v>146</v>
      </c>
      <c r="BC26" s="129" t="s">
        <v>2919</v>
      </c>
      <c r="BF26" s="129"/>
      <c r="BG26" s="129"/>
    </row>
    <row r="27" spans="1:65" ht="14.65" customHeight="1" x14ac:dyDescent="0.25">
      <c r="A27" s="68" t="str">
        <f>CONCATENATE(E27,"_",X27)</f>
        <v>20100055237_PCR-LAP1144</v>
      </c>
      <c r="B27" s="68" t="str">
        <f>CONCATENATE(E27,"_",Z27)</f>
        <v>20100055237_</v>
      </c>
      <c r="C27" s="6">
        <v>44128</v>
      </c>
      <c r="D27" s="6">
        <v>44158</v>
      </c>
      <c r="E27" s="192">
        <v>20100055237</v>
      </c>
      <c r="F27" s="3" t="s">
        <v>3910</v>
      </c>
      <c r="G27" s="3" t="s">
        <v>5115</v>
      </c>
      <c r="H27" s="6">
        <v>44128</v>
      </c>
      <c r="I27" s="6">
        <v>44158</v>
      </c>
      <c r="J27" s="7"/>
      <c r="K27" s="8">
        <f ca="1">+TODAY()-I27</f>
        <v>-21</v>
      </c>
      <c r="L27" s="9">
        <v>60</v>
      </c>
      <c r="M27" s="135"/>
      <c r="N27" s="9" t="str">
        <f>IF(M27="","Vacio",IF(L27=M27,"Igual","Diferente"))</f>
        <v>Vacio</v>
      </c>
      <c r="O27" s="9"/>
      <c r="P27" s="135"/>
      <c r="Q27" s="9" t="str">
        <f>IF(P27="","Vacio",IF(O27=P27,"Igual","Diferente"))</f>
        <v>Vacio</v>
      </c>
      <c r="R27" s="1">
        <f>+L27+O27/3.5</f>
        <v>60</v>
      </c>
      <c r="S27" s="1">
        <f ca="1">+IF(K27&gt;=0,IF(K27&lt;30,R27*1,IF(60&gt;K27,R27*2,IF(90&gt;K27,R27*3,IF(120&gt;K27,R27*4,IF(150&gt;K27,R27*5,IF(180&gt;K27,R27*6,IF(210&gt;K27,R27*7))))))),0)</f>
        <v>0</v>
      </c>
      <c r="T27" s="2">
        <f ca="1">+IF(K27&lt;0,0,IF(K27&lt;8,$A$1,IF(K27&lt;15,$B$1,IF(K27&lt;22,$C$1,IF(K27&lt;30,$D$1,IF(K27&lt;60,$G$1,IF(K27&lt;90,$H$1,IF(K27&lt;120,$I$1,IF(K27&lt;150,$J$1,IF(K27&lt;180,$K$1,IF(K27&lt;210,$E$1)))))))))))</f>
        <v>0</v>
      </c>
      <c r="U27" s="3" t="s">
        <v>4195</v>
      </c>
      <c r="V27" s="10" t="s">
        <v>4194</v>
      </c>
      <c r="W27" s="6">
        <v>44100</v>
      </c>
      <c r="X27" s="12" t="s">
        <v>1140</v>
      </c>
      <c r="Y27" s="12" t="s">
        <v>5248</v>
      </c>
      <c r="Z27" s="12"/>
      <c r="AA27" s="12"/>
      <c r="AB27" s="15"/>
      <c r="AC27" s="15"/>
      <c r="AD27" s="15"/>
      <c r="AE27" s="15"/>
      <c r="AF27" s="4">
        <f ca="1">+TODAY()-AE27</f>
        <v>44137</v>
      </c>
      <c r="AG27" s="15"/>
      <c r="AH27" s="15"/>
      <c r="AI27" s="6"/>
      <c r="AJ27" s="6"/>
      <c r="AK27" s="3"/>
      <c r="AL27" s="6"/>
      <c r="AM27" s="10">
        <v>1</v>
      </c>
      <c r="AN27" s="3" t="s">
        <v>44</v>
      </c>
      <c r="AO27" s="3"/>
      <c r="AP27" s="3" t="s">
        <v>712</v>
      </c>
      <c r="AQ27" s="3"/>
      <c r="AR27" s="3"/>
      <c r="AS27" s="3"/>
      <c r="AT27" s="3"/>
      <c r="AU27" s="3" t="s">
        <v>46</v>
      </c>
      <c r="AV27" s="7" t="s">
        <v>47</v>
      </c>
      <c r="AW27" s="7" t="s">
        <v>47</v>
      </c>
      <c r="AX27" s="9" t="str">
        <f>IF(AW27="","Vacio",IF(AV27=AW27,"Igual","Diferente"))</f>
        <v>Igual</v>
      </c>
      <c r="AY27" s="68"/>
      <c r="AZ27" s="68"/>
      <c r="BA27" s="5">
        <f ca="1">+IF(K27&gt;21,"Revisar",0)</f>
        <v>0</v>
      </c>
      <c r="BB27" s="68" t="s">
        <v>146</v>
      </c>
      <c r="BC27" s="129" t="s">
        <v>2919</v>
      </c>
      <c r="BF27" s="129"/>
      <c r="BG27" s="129"/>
    </row>
    <row r="28" spans="1:65" ht="14.65" customHeight="1" x14ac:dyDescent="0.25">
      <c r="A28" s="68" t="str">
        <f>CONCATENATE(E28,"_",X28)</f>
        <v>20100055237_PCR-LAP1313</v>
      </c>
      <c r="B28" s="68" t="str">
        <f>CONCATENATE(E28,"_",Z28)</f>
        <v>20100055237_</v>
      </c>
      <c r="C28" s="6">
        <v>44128</v>
      </c>
      <c r="D28" s="6">
        <v>44158</v>
      </c>
      <c r="E28" s="192">
        <v>20100055237</v>
      </c>
      <c r="F28" s="3" t="s">
        <v>3910</v>
      </c>
      <c r="G28" s="3" t="s">
        <v>5115</v>
      </c>
      <c r="H28" s="6">
        <v>44128</v>
      </c>
      <c r="I28" s="6">
        <v>44158</v>
      </c>
      <c r="J28" s="7"/>
      <c r="K28" s="8">
        <f ca="1">+TODAY()-I28</f>
        <v>-21</v>
      </c>
      <c r="L28" s="9">
        <v>60</v>
      </c>
      <c r="M28" s="135"/>
      <c r="N28" s="9" t="str">
        <f>IF(M28="","Vacio",IF(L28=M28,"Igual","Diferente"))</f>
        <v>Vacio</v>
      </c>
      <c r="O28" s="9"/>
      <c r="P28" s="135"/>
      <c r="Q28" s="9" t="str">
        <f>IF(P28="","Vacio",IF(O28=P28,"Igual","Diferente"))</f>
        <v>Vacio</v>
      </c>
      <c r="R28" s="1">
        <f>+L28+O28/3.5</f>
        <v>60</v>
      </c>
      <c r="S28" s="1">
        <f ca="1">+IF(K28&gt;=0,IF(K28&lt;30,R28*1,IF(60&gt;K28,R28*2,IF(90&gt;K28,R28*3,IF(120&gt;K28,R28*4,IF(150&gt;K28,R28*5,IF(180&gt;K28,R28*6,IF(210&gt;K28,R28*7))))))),0)</f>
        <v>0</v>
      </c>
      <c r="T28" s="2">
        <f ca="1">+IF(K28&lt;0,0,IF(K28&lt;8,$A$1,IF(K28&lt;15,$B$1,IF(K28&lt;22,$C$1,IF(K28&lt;30,$D$1,IF(K28&lt;60,$G$1,IF(K28&lt;90,$H$1,IF(K28&lt;120,$I$1,IF(K28&lt;150,$J$1,IF(K28&lt;180,$K$1,IF(K28&lt;210,$E$1)))))))))))</f>
        <v>0</v>
      </c>
      <c r="U28" s="3" t="s">
        <v>4195</v>
      </c>
      <c r="V28" s="10" t="s">
        <v>4194</v>
      </c>
      <c r="W28" s="6">
        <v>44100</v>
      </c>
      <c r="X28" s="12" t="s">
        <v>4193</v>
      </c>
      <c r="Y28" s="12" t="s">
        <v>5248</v>
      </c>
      <c r="Z28" s="12"/>
      <c r="AA28" s="12"/>
      <c r="AB28" s="15"/>
      <c r="AC28" s="15"/>
      <c r="AD28" s="15"/>
      <c r="AE28" s="15"/>
      <c r="AF28" s="4">
        <f ca="1">+TODAY()-AE28</f>
        <v>44137</v>
      </c>
      <c r="AG28" s="15"/>
      <c r="AH28" s="15"/>
      <c r="AI28" s="6"/>
      <c r="AJ28" s="6"/>
      <c r="AK28" s="3"/>
      <c r="AL28" s="6"/>
      <c r="AM28" s="10">
        <v>1</v>
      </c>
      <c r="AN28" s="3" t="s">
        <v>44</v>
      </c>
      <c r="AO28" s="3"/>
      <c r="AP28" s="3" t="s">
        <v>712</v>
      </c>
      <c r="AQ28" s="3"/>
      <c r="AR28" s="3"/>
      <c r="AS28" s="3"/>
      <c r="AT28" s="3"/>
      <c r="AU28" s="3" t="s">
        <v>46</v>
      </c>
      <c r="AV28" s="7" t="s">
        <v>47</v>
      </c>
      <c r="AW28" s="7" t="s">
        <v>47</v>
      </c>
      <c r="AX28" s="9" t="str">
        <f>IF(AW28="","Vacio",IF(AV28=AW28,"Igual","Diferente"))</f>
        <v>Igual</v>
      </c>
      <c r="AY28" s="68"/>
      <c r="AZ28" s="68"/>
      <c r="BA28" s="5">
        <f ca="1">+IF(K28&gt;21,"Revisar",0)</f>
        <v>0</v>
      </c>
      <c r="BB28" s="68" t="s">
        <v>146</v>
      </c>
      <c r="BC28" s="129" t="s">
        <v>2919</v>
      </c>
      <c r="BF28" s="129"/>
      <c r="BG28" s="129"/>
    </row>
    <row r="29" spans="1:65" ht="14.65" customHeight="1" x14ac:dyDescent="0.25">
      <c r="A29" s="68" t="str">
        <f>CONCATENATE(E29,"_",X29)</f>
        <v>20100055237_PCR-LAP0869</v>
      </c>
      <c r="B29" s="68" t="str">
        <f>CONCATENATE(E29,"_",Z29)</f>
        <v>20100055237_</v>
      </c>
      <c r="C29" s="6">
        <v>44128</v>
      </c>
      <c r="D29" s="6">
        <v>44158</v>
      </c>
      <c r="E29" s="192">
        <v>20100055237</v>
      </c>
      <c r="F29" s="3" t="s">
        <v>3910</v>
      </c>
      <c r="G29" s="3" t="s">
        <v>5115</v>
      </c>
      <c r="H29" s="6">
        <v>44128</v>
      </c>
      <c r="I29" s="6">
        <v>44158</v>
      </c>
      <c r="J29" s="7"/>
      <c r="K29" s="8">
        <f ca="1">+TODAY()-I29</f>
        <v>-21</v>
      </c>
      <c r="L29" s="9">
        <v>60</v>
      </c>
      <c r="M29" s="135"/>
      <c r="N29" s="9" t="str">
        <f>IF(M29="","Vacio",IF(L29=M29,"Igual","Diferente"))</f>
        <v>Vacio</v>
      </c>
      <c r="O29" s="9"/>
      <c r="P29" s="135"/>
      <c r="Q29" s="9" t="str">
        <f>IF(P29="","Vacio",IF(O29=P29,"Igual","Diferente"))</f>
        <v>Vacio</v>
      </c>
      <c r="R29" s="1">
        <f>+L29+O29/3.5</f>
        <v>60</v>
      </c>
      <c r="S29" s="1">
        <f ca="1">+IF(K29&gt;=0,IF(K29&lt;30,R29*1,IF(60&gt;K29,R29*2,IF(90&gt;K29,R29*3,IF(120&gt;K29,R29*4,IF(150&gt;K29,R29*5,IF(180&gt;K29,R29*6,IF(210&gt;K29,R29*7))))))),0)</f>
        <v>0</v>
      </c>
      <c r="T29" s="2">
        <f ca="1">+IF(K29&lt;0,0,IF(K29&lt;8,$A$1,IF(K29&lt;15,$B$1,IF(K29&lt;22,$C$1,IF(K29&lt;30,$D$1,IF(K29&lt;60,$G$1,IF(K29&lt;90,$H$1,IF(K29&lt;120,$I$1,IF(K29&lt;150,$J$1,IF(K29&lt;180,$K$1,IF(K29&lt;210,$E$1)))))))))))</f>
        <v>0</v>
      </c>
      <c r="U29" s="3" t="s">
        <v>4195</v>
      </c>
      <c r="V29" s="10" t="s">
        <v>4194</v>
      </c>
      <c r="W29" s="6">
        <v>44100</v>
      </c>
      <c r="X29" s="12" t="s">
        <v>2749</v>
      </c>
      <c r="Y29" s="12" t="s">
        <v>5248</v>
      </c>
      <c r="Z29" s="12"/>
      <c r="AA29" s="12"/>
      <c r="AB29" s="15"/>
      <c r="AC29" s="15"/>
      <c r="AD29" s="15"/>
      <c r="AE29" s="15"/>
      <c r="AF29" s="4">
        <f ca="1">+TODAY()-AE29</f>
        <v>44137</v>
      </c>
      <c r="AG29" s="15"/>
      <c r="AH29" s="15"/>
      <c r="AI29" s="6"/>
      <c r="AJ29" s="6"/>
      <c r="AK29" s="3"/>
      <c r="AL29" s="6"/>
      <c r="AM29" s="10">
        <v>1</v>
      </c>
      <c r="AN29" s="3" t="s">
        <v>44</v>
      </c>
      <c r="AO29" s="3"/>
      <c r="AP29" s="3" t="s">
        <v>712</v>
      </c>
      <c r="AQ29" s="3"/>
      <c r="AR29" s="3"/>
      <c r="AS29" s="3"/>
      <c r="AT29" s="3"/>
      <c r="AU29" s="3" t="s">
        <v>46</v>
      </c>
      <c r="AV29" s="7" t="s">
        <v>47</v>
      </c>
      <c r="AW29" s="7" t="s">
        <v>47</v>
      </c>
      <c r="AX29" s="9" t="str">
        <f>IF(AW29="","Vacio",IF(AV29=AW29,"Igual","Diferente"))</f>
        <v>Igual</v>
      </c>
      <c r="AY29" s="68"/>
      <c r="AZ29" s="68"/>
      <c r="BA29" s="5">
        <f ca="1">+IF(K29&gt;21,"Revisar",0)</f>
        <v>0</v>
      </c>
      <c r="BB29" s="68" t="s">
        <v>146</v>
      </c>
      <c r="BC29" s="129" t="s">
        <v>2919</v>
      </c>
      <c r="BF29" s="129"/>
      <c r="BG29" s="129"/>
    </row>
    <row r="30" spans="1:65" ht="14.65" customHeight="1" x14ac:dyDescent="0.25">
      <c r="A30" s="68" t="str">
        <f>CONCATENATE(E30,"_",X30)</f>
        <v>20100055237_PCR-LAP1508</v>
      </c>
      <c r="B30" s="68" t="str">
        <f>CONCATENATE(E30,"_",Z30)</f>
        <v>20100055237_</v>
      </c>
      <c r="C30" s="6">
        <v>44128</v>
      </c>
      <c r="D30" s="6">
        <v>44158</v>
      </c>
      <c r="E30" s="192">
        <v>20100055237</v>
      </c>
      <c r="F30" s="3" t="s">
        <v>3910</v>
      </c>
      <c r="G30" s="3" t="s">
        <v>5115</v>
      </c>
      <c r="H30" s="6">
        <v>44128</v>
      </c>
      <c r="I30" s="6">
        <v>44158</v>
      </c>
      <c r="J30" s="7"/>
      <c r="K30" s="8">
        <f ca="1">+TODAY()-I30</f>
        <v>-21</v>
      </c>
      <c r="L30" s="9">
        <v>60</v>
      </c>
      <c r="M30" s="135"/>
      <c r="N30" s="9" t="str">
        <f>IF(M30="","Vacio",IF(L30=M30,"Igual","Diferente"))</f>
        <v>Vacio</v>
      </c>
      <c r="O30" s="9"/>
      <c r="P30" s="135"/>
      <c r="Q30" s="9" t="str">
        <f>IF(P30="","Vacio",IF(O30=P30,"Igual","Diferente"))</f>
        <v>Vacio</v>
      </c>
      <c r="R30" s="1">
        <f>+L30+O30/3.5</f>
        <v>60</v>
      </c>
      <c r="S30" s="1">
        <f ca="1">+IF(K30&gt;=0,IF(K30&lt;30,R30*1,IF(60&gt;K30,R30*2,IF(90&gt;K30,R30*3,IF(120&gt;K30,R30*4,IF(150&gt;K30,R30*5,IF(180&gt;K30,R30*6,IF(210&gt;K30,R30*7))))))),0)</f>
        <v>0</v>
      </c>
      <c r="T30" s="2">
        <f ca="1">+IF(K30&lt;0,0,IF(K30&lt;8,$A$1,IF(K30&lt;15,$B$1,IF(K30&lt;22,$C$1,IF(K30&lt;30,$D$1,IF(K30&lt;60,$G$1,IF(K30&lt;90,$H$1,IF(K30&lt;120,$I$1,IF(K30&lt;150,$J$1,IF(K30&lt;180,$K$1,IF(K30&lt;210,$E$1)))))))))))</f>
        <v>0</v>
      </c>
      <c r="U30" s="3" t="s">
        <v>4191</v>
      </c>
      <c r="V30" s="10" t="s">
        <v>4189</v>
      </c>
      <c r="W30" s="6">
        <v>44100</v>
      </c>
      <c r="X30" s="12" t="s">
        <v>180</v>
      </c>
      <c r="Y30" s="12" t="s">
        <v>5248</v>
      </c>
      <c r="Z30" s="12"/>
      <c r="AA30" s="12"/>
      <c r="AB30" s="15"/>
      <c r="AC30" s="15"/>
      <c r="AD30" s="15"/>
      <c r="AE30" s="15"/>
      <c r="AF30" s="4">
        <f ca="1">+TODAY()-AE30</f>
        <v>44137</v>
      </c>
      <c r="AG30" s="15"/>
      <c r="AH30" s="15"/>
      <c r="AI30" s="6"/>
      <c r="AJ30" s="6"/>
      <c r="AK30" s="3"/>
      <c r="AL30" s="6"/>
      <c r="AM30" s="10">
        <v>1</v>
      </c>
      <c r="AN30" s="3" t="s">
        <v>44</v>
      </c>
      <c r="AO30" s="3"/>
      <c r="AP30" s="3" t="s">
        <v>712</v>
      </c>
      <c r="AQ30" s="3"/>
      <c r="AR30" s="3"/>
      <c r="AS30" s="3"/>
      <c r="AT30" s="3"/>
      <c r="AU30" s="3" t="s">
        <v>46</v>
      </c>
      <c r="AV30" s="7" t="s">
        <v>47</v>
      </c>
      <c r="AW30" s="7" t="s">
        <v>47</v>
      </c>
      <c r="AX30" s="9" t="str">
        <f>IF(AW30="","Vacio",IF(AV30=AW30,"Igual","Diferente"))</f>
        <v>Igual</v>
      </c>
      <c r="AY30" s="68"/>
      <c r="AZ30" s="68"/>
      <c r="BA30" s="5">
        <f ca="1">+IF(K30&gt;21,"Revisar",0)</f>
        <v>0</v>
      </c>
      <c r="BB30" s="68" t="s">
        <v>146</v>
      </c>
      <c r="BC30" s="129" t="s">
        <v>2919</v>
      </c>
      <c r="BF30" s="129"/>
      <c r="BG30" s="129"/>
    </row>
    <row r="31" spans="1:65" ht="14.65" customHeight="1" x14ac:dyDescent="0.25">
      <c r="A31" s="68" t="str">
        <f>CONCATENATE(E31,"_",X31)</f>
        <v>20100055237_PCR-LAP19091051</v>
      </c>
      <c r="B31" s="68" t="str">
        <f>CONCATENATE(E31,"_",Z31)</f>
        <v>20100055237_</v>
      </c>
      <c r="C31" s="6">
        <v>44128</v>
      </c>
      <c r="D31" s="6">
        <v>44158</v>
      </c>
      <c r="E31" s="192">
        <v>20100055237</v>
      </c>
      <c r="F31" s="3" t="s">
        <v>3910</v>
      </c>
      <c r="G31" s="3" t="s">
        <v>5115</v>
      </c>
      <c r="H31" s="6">
        <v>44128</v>
      </c>
      <c r="I31" s="6">
        <v>44158</v>
      </c>
      <c r="J31" s="7"/>
      <c r="K31" s="8">
        <f ca="1">+TODAY()-I31</f>
        <v>-21</v>
      </c>
      <c r="L31" s="9">
        <v>60</v>
      </c>
      <c r="M31" s="135"/>
      <c r="N31" s="9" t="str">
        <f>IF(M31="","Vacio",IF(L31=M31,"Igual","Diferente"))</f>
        <v>Vacio</v>
      </c>
      <c r="O31" s="9"/>
      <c r="P31" s="135"/>
      <c r="Q31" s="9" t="str">
        <f>IF(P31="","Vacio",IF(O31=P31,"Igual","Diferente"))</f>
        <v>Vacio</v>
      </c>
      <c r="R31" s="1">
        <f>+L31+O31/3.5</f>
        <v>60</v>
      </c>
      <c r="S31" s="1">
        <f ca="1">+IF(K31&gt;=0,IF(K31&lt;30,R31*1,IF(60&gt;K31,R31*2,IF(90&gt;K31,R31*3,IF(120&gt;K31,R31*4,IF(150&gt;K31,R31*5,IF(180&gt;K31,R31*6,IF(210&gt;K31,R31*7))))))),0)</f>
        <v>0</v>
      </c>
      <c r="T31" s="2">
        <f ca="1">+IF(K31&lt;0,0,IF(K31&lt;8,$A$1,IF(K31&lt;15,$B$1,IF(K31&lt;22,$C$1,IF(K31&lt;30,$D$1,IF(K31&lt;60,$G$1,IF(K31&lt;90,$H$1,IF(K31&lt;120,$I$1,IF(K31&lt;150,$J$1,IF(K31&lt;180,$K$1,IF(K31&lt;210,$E$1)))))))))))</f>
        <v>0</v>
      </c>
      <c r="U31" s="3" t="s">
        <v>4197</v>
      </c>
      <c r="V31" s="10" t="s">
        <v>4196</v>
      </c>
      <c r="W31" s="6">
        <v>44100</v>
      </c>
      <c r="X31" s="12" t="s">
        <v>2652</v>
      </c>
      <c r="Y31" s="12" t="s">
        <v>5248</v>
      </c>
      <c r="Z31" s="12"/>
      <c r="AA31" s="12"/>
      <c r="AB31" s="15"/>
      <c r="AC31" s="15"/>
      <c r="AD31" s="15"/>
      <c r="AE31" s="15"/>
      <c r="AF31" s="4">
        <f ca="1">+TODAY()-AE31</f>
        <v>44137</v>
      </c>
      <c r="AG31" s="15"/>
      <c r="AH31" s="15"/>
      <c r="AI31" s="6"/>
      <c r="AJ31" s="6"/>
      <c r="AK31" s="3"/>
      <c r="AL31" s="6"/>
      <c r="AM31" s="10">
        <v>1</v>
      </c>
      <c r="AN31" s="3" t="s">
        <v>44</v>
      </c>
      <c r="AO31" s="3"/>
      <c r="AP31" s="3" t="s">
        <v>712</v>
      </c>
      <c r="AQ31" s="3"/>
      <c r="AR31" s="3"/>
      <c r="AS31" s="3"/>
      <c r="AT31" s="3"/>
      <c r="AU31" s="3" t="s">
        <v>46</v>
      </c>
      <c r="AV31" s="7" t="s">
        <v>47</v>
      </c>
      <c r="AW31" s="7" t="s">
        <v>47</v>
      </c>
      <c r="AX31" s="9" t="str">
        <f>IF(AW31="","Vacio",IF(AV31=AW31,"Igual","Diferente"))</f>
        <v>Igual</v>
      </c>
      <c r="AY31" s="68"/>
      <c r="AZ31" s="68"/>
      <c r="BA31" s="5">
        <f ca="1">+IF(K31&gt;21,"Revisar",0)</f>
        <v>0</v>
      </c>
      <c r="BB31" s="68" t="s">
        <v>146</v>
      </c>
      <c r="BC31" s="129" t="s">
        <v>2919</v>
      </c>
      <c r="BF31" s="129"/>
      <c r="BG31" s="129"/>
    </row>
    <row r="32" spans="1:65" ht="14.65" customHeight="1" x14ac:dyDescent="0.25">
      <c r="A32" s="68" t="str">
        <f>CONCATENATE(E32,"_",X32)</f>
        <v>20100055237_PCR-LAP1513</v>
      </c>
      <c r="B32" s="68" t="str">
        <f>CONCATENATE(E32,"_",Z32)</f>
        <v>20100055237_</v>
      </c>
      <c r="C32" s="6">
        <v>44128</v>
      </c>
      <c r="D32" s="6">
        <v>44158</v>
      </c>
      <c r="E32" s="192">
        <v>20100055237</v>
      </c>
      <c r="F32" s="3" t="s">
        <v>3910</v>
      </c>
      <c r="G32" s="3" t="s">
        <v>5115</v>
      </c>
      <c r="H32" s="6">
        <v>44128</v>
      </c>
      <c r="I32" s="6">
        <v>44158</v>
      </c>
      <c r="J32" s="7"/>
      <c r="K32" s="8">
        <f ca="1">+TODAY()-I32</f>
        <v>-21</v>
      </c>
      <c r="L32" s="9">
        <v>60</v>
      </c>
      <c r="M32" s="135"/>
      <c r="N32" s="9" t="str">
        <f>IF(M32="","Vacio",IF(L32=M32,"Igual","Diferente"))</f>
        <v>Vacio</v>
      </c>
      <c r="O32" s="9"/>
      <c r="P32" s="135"/>
      <c r="Q32" s="9" t="str">
        <f>IF(P32="","Vacio",IF(O32=P32,"Igual","Diferente"))</f>
        <v>Vacio</v>
      </c>
      <c r="R32" s="1">
        <f>+L32+O32/3.5</f>
        <v>60</v>
      </c>
      <c r="S32" s="1">
        <f ca="1">+IF(K32&gt;=0,IF(K32&lt;30,R32*1,IF(60&gt;K32,R32*2,IF(90&gt;K32,R32*3,IF(120&gt;K32,R32*4,IF(150&gt;K32,R32*5,IF(180&gt;K32,R32*6,IF(210&gt;K32,R32*7))))))),0)</f>
        <v>0</v>
      </c>
      <c r="T32" s="2">
        <f ca="1">+IF(K32&lt;0,0,IF(K32&lt;8,$A$1,IF(K32&lt;15,$B$1,IF(K32&lt;22,$C$1,IF(K32&lt;30,$D$1,IF(K32&lt;60,$G$1,IF(K32&lt;90,$H$1,IF(K32&lt;120,$I$1,IF(K32&lt;150,$J$1,IF(K32&lt;180,$K$1,IF(K32&lt;210,$E$1)))))))))))</f>
        <v>0</v>
      </c>
      <c r="U32" s="3" t="s">
        <v>4198</v>
      </c>
      <c r="V32" s="10" t="s">
        <v>4196</v>
      </c>
      <c r="W32" s="6">
        <v>44100</v>
      </c>
      <c r="X32" s="12" t="s">
        <v>2126</v>
      </c>
      <c r="Y32" s="12" t="s">
        <v>5248</v>
      </c>
      <c r="Z32" s="12"/>
      <c r="AA32" s="12"/>
      <c r="AB32" s="15"/>
      <c r="AC32" s="15"/>
      <c r="AD32" s="15"/>
      <c r="AE32" s="15"/>
      <c r="AF32" s="4">
        <f ca="1">+TODAY()-AE32</f>
        <v>44137</v>
      </c>
      <c r="AG32" s="15"/>
      <c r="AH32" s="15"/>
      <c r="AI32" s="6"/>
      <c r="AJ32" s="6"/>
      <c r="AK32" s="3"/>
      <c r="AL32" s="6"/>
      <c r="AM32" s="10">
        <v>1</v>
      </c>
      <c r="AN32" s="3" t="s">
        <v>44</v>
      </c>
      <c r="AO32" s="3"/>
      <c r="AP32" s="3" t="s">
        <v>712</v>
      </c>
      <c r="AQ32" s="3"/>
      <c r="AR32" s="3"/>
      <c r="AS32" s="3"/>
      <c r="AT32" s="3"/>
      <c r="AU32" s="3" t="s">
        <v>46</v>
      </c>
      <c r="AV32" s="7" t="s">
        <v>47</v>
      </c>
      <c r="AW32" s="7" t="s">
        <v>47</v>
      </c>
      <c r="AX32" s="9" t="str">
        <f>IF(AW32="","Vacio",IF(AV32=AW32,"Igual","Diferente"))</f>
        <v>Igual</v>
      </c>
      <c r="AY32" s="68"/>
      <c r="AZ32" s="68"/>
      <c r="BA32" s="5">
        <f ca="1">+IF(K32&gt;21,"Revisar",0)</f>
        <v>0</v>
      </c>
      <c r="BB32" s="68" t="s">
        <v>146</v>
      </c>
      <c r="BC32" s="129" t="s">
        <v>2919</v>
      </c>
      <c r="BF32" s="129"/>
      <c r="BG32" s="129"/>
    </row>
    <row r="33" spans="1:59" ht="14.65" customHeight="1" x14ac:dyDescent="0.25">
      <c r="A33" s="68" t="str">
        <f>CONCATENATE(E33,"_",X33)</f>
        <v>20100055237_PCR-LAP1524</v>
      </c>
      <c r="B33" s="68" t="str">
        <f>CONCATENATE(E33,"_",Z33)</f>
        <v>20100055237_</v>
      </c>
      <c r="C33" s="6">
        <v>44128</v>
      </c>
      <c r="D33" s="6">
        <v>44158</v>
      </c>
      <c r="E33" s="192">
        <v>20100055237</v>
      </c>
      <c r="F33" s="3" t="s">
        <v>3910</v>
      </c>
      <c r="G33" s="3" t="s">
        <v>5115</v>
      </c>
      <c r="H33" s="6">
        <v>44128</v>
      </c>
      <c r="I33" s="6">
        <v>44158</v>
      </c>
      <c r="J33" s="7"/>
      <c r="K33" s="8">
        <f ca="1">+TODAY()-I33</f>
        <v>-21</v>
      </c>
      <c r="L33" s="9">
        <v>60</v>
      </c>
      <c r="M33" s="135"/>
      <c r="N33" s="9" t="str">
        <f>IF(M33="","Vacio",IF(L33=M33,"Igual","Diferente"))</f>
        <v>Vacio</v>
      </c>
      <c r="O33" s="9"/>
      <c r="P33" s="135"/>
      <c r="Q33" s="9" t="str">
        <f>IF(P33="","Vacio",IF(O33=P33,"Igual","Diferente"))</f>
        <v>Vacio</v>
      </c>
      <c r="R33" s="1">
        <f>+L33+O33/3.5</f>
        <v>60</v>
      </c>
      <c r="S33" s="1">
        <f ca="1">+IF(K33&gt;=0,IF(K33&lt;30,R33*1,IF(60&gt;K33,R33*2,IF(90&gt;K33,R33*3,IF(120&gt;K33,R33*4,IF(150&gt;K33,R33*5,IF(180&gt;K33,R33*6,IF(210&gt;K33,R33*7))))))),0)</f>
        <v>0</v>
      </c>
      <c r="T33" s="2">
        <f ca="1">+IF(K33&lt;0,0,IF(K33&lt;8,$A$1,IF(K33&lt;15,$B$1,IF(K33&lt;22,$C$1,IF(K33&lt;30,$D$1,IF(K33&lt;60,$G$1,IF(K33&lt;90,$H$1,IF(K33&lt;120,$I$1,IF(K33&lt;150,$J$1,IF(K33&lt;180,$K$1,IF(K33&lt;210,$E$1)))))))))))</f>
        <v>0</v>
      </c>
      <c r="U33" s="3" t="s">
        <v>4198</v>
      </c>
      <c r="V33" s="10" t="s">
        <v>4196</v>
      </c>
      <c r="W33" s="6">
        <v>44100</v>
      </c>
      <c r="X33" s="12" t="s">
        <v>1557</v>
      </c>
      <c r="Y33" s="12" t="s">
        <v>5248</v>
      </c>
      <c r="Z33" s="12"/>
      <c r="AA33" s="12"/>
      <c r="AB33" s="15"/>
      <c r="AC33" s="15"/>
      <c r="AD33" s="15"/>
      <c r="AE33" s="15"/>
      <c r="AF33" s="4">
        <f ca="1">+TODAY()-AE33</f>
        <v>44137</v>
      </c>
      <c r="AG33" s="15"/>
      <c r="AH33" s="15"/>
      <c r="AI33" s="6"/>
      <c r="AJ33" s="6"/>
      <c r="AK33" s="3"/>
      <c r="AL33" s="6"/>
      <c r="AM33" s="10">
        <v>1</v>
      </c>
      <c r="AN33" s="3" t="s">
        <v>44</v>
      </c>
      <c r="AO33" s="3"/>
      <c r="AP33" s="3" t="s">
        <v>712</v>
      </c>
      <c r="AQ33" s="3"/>
      <c r="AR33" s="3"/>
      <c r="AS33" s="3"/>
      <c r="AT33" s="3"/>
      <c r="AU33" s="3" t="s">
        <v>46</v>
      </c>
      <c r="AV33" s="7" t="s">
        <v>47</v>
      </c>
      <c r="AW33" s="7" t="s">
        <v>47</v>
      </c>
      <c r="AX33" s="9" t="str">
        <f>IF(AW33="","Vacio",IF(AV33=AW33,"Igual","Diferente"))</f>
        <v>Igual</v>
      </c>
      <c r="AY33" s="68"/>
      <c r="AZ33" s="68"/>
      <c r="BA33" s="5">
        <f ca="1">+IF(K33&gt;21,"Revisar",0)</f>
        <v>0</v>
      </c>
      <c r="BB33" s="68" t="s">
        <v>146</v>
      </c>
      <c r="BC33" s="129" t="s">
        <v>2919</v>
      </c>
      <c r="BF33" s="129"/>
      <c r="BG33" s="129"/>
    </row>
    <row r="34" spans="1:59" ht="14.65" customHeight="1" x14ac:dyDescent="0.25">
      <c r="A34" s="68" t="str">
        <f>CONCATENATE(E34,"_",X34)</f>
        <v>20100055237_PCR-LAP1229</v>
      </c>
      <c r="B34" s="68" t="str">
        <f>CONCATENATE(E34,"_",Z34)</f>
        <v>20100055237_</v>
      </c>
      <c r="C34" s="6">
        <v>44128</v>
      </c>
      <c r="D34" s="6">
        <v>44158</v>
      </c>
      <c r="E34" s="192">
        <v>20100055237</v>
      </c>
      <c r="F34" s="3" t="s">
        <v>3910</v>
      </c>
      <c r="G34" s="3" t="s">
        <v>5115</v>
      </c>
      <c r="H34" s="6">
        <v>44128</v>
      </c>
      <c r="I34" s="6">
        <v>44158</v>
      </c>
      <c r="J34" s="7"/>
      <c r="K34" s="8">
        <f ca="1">+TODAY()-I34</f>
        <v>-21</v>
      </c>
      <c r="L34" s="9">
        <v>60</v>
      </c>
      <c r="M34" s="135"/>
      <c r="N34" s="9" t="str">
        <f>IF(M34="","Vacio",IF(L34=M34,"Igual","Diferente"))</f>
        <v>Vacio</v>
      </c>
      <c r="O34" s="9"/>
      <c r="P34" s="135"/>
      <c r="Q34" s="9" t="str">
        <f>IF(P34="","Vacio",IF(O34=P34,"Igual","Diferente"))</f>
        <v>Vacio</v>
      </c>
      <c r="R34" s="1">
        <f>+L34+O34/3.5</f>
        <v>60</v>
      </c>
      <c r="S34" s="1">
        <f ca="1">+IF(K34&gt;=0,IF(K34&lt;30,R34*1,IF(60&gt;K34,R34*2,IF(90&gt;K34,R34*3,IF(120&gt;K34,R34*4,IF(150&gt;K34,R34*5,IF(180&gt;K34,R34*6,IF(210&gt;K34,R34*7))))))),0)</f>
        <v>0</v>
      </c>
      <c r="T34" s="2">
        <f ca="1">+IF(K34&lt;0,0,IF(K34&lt;8,$A$1,IF(K34&lt;15,$B$1,IF(K34&lt;22,$C$1,IF(K34&lt;30,$D$1,IF(K34&lt;60,$G$1,IF(K34&lt;90,$H$1,IF(K34&lt;120,$I$1,IF(K34&lt;150,$J$1,IF(K34&lt;180,$K$1,IF(K34&lt;210,$E$1)))))))))))</f>
        <v>0</v>
      </c>
      <c r="U34" s="3" t="s">
        <v>4198</v>
      </c>
      <c r="V34" s="10" t="s">
        <v>4196</v>
      </c>
      <c r="W34" s="6">
        <v>44100</v>
      </c>
      <c r="X34" s="12" t="s">
        <v>2637</v>
      </c>
      <c r="Y34" s="12" t="s">
        <v>5248</v>
      </c>
      <c r="Z34" s="12"/>
      <c r="AA34" s="12"/>
      <c r="AB34" s="15"/>
      <c r="AC34" s="15"/>
      <c r="AD34" s="15"/>
      <c r="AE34" s="15"/>
      <c r="AF34" s="4">
        <f ca="1">+TODAY()-AE34</f>
        <v>44137</v>
      </c>
      <c r="AG34" s="15"/>
      <c r="AH34" s="15"/>
      <c r="AI34" s="6"/>
      <c r="AJ34" s="6"/>
      <c r="AK34" s="3"/>
      <c r="AL34" s="6"/>
      <c r="AM34" s="10">
        <v>1</v>
      </c>
      <c r="AN34" s="3" t="s">
        <v>44</v>
      </c>
      <c r="AO34" s="3"/>
      <c r="AP34" s="3" t="s">
        <v>712</v>
      </c>
      <c r="AQ34" s="3"/>
      <c r="AR34" s="3"/>
      <c r="AS34" s="3"/>
      <c r="AT34" s="3"/>
      <c r="AU34" s="3" t="s">
        <v>46</v>
      </c>
      <c r="AV34" s="7" t="s">
        <v>47</v>
      </c>
      <c r="AW34" s="7" t="s">
        <v>47</v>
      </c>
      <c r="AX34" s="9" t="str">
        <f>IF(AW34="","Vacio",IF(AV34=AW34,"Igual","Diferente"))</f>
        <v>Igual</v>
      </c>
      <c r="AY34" s="68"/>
      <c r="AZ34" s="68"/>
      <c r="BA34" s="5">
        <f ca="1">+IF(K34&gt;21,"Revisar",0)</f>
        <v>0</v>
      </c>
      <c r="BB34" s="68" t="s">
        <v>146</v>
      </c>
      <c r="BC34" s="129" t="s">
        <v>2919</v>
      </c>
      <c r="BF34" s="129"/>
      <c r="BG34" s="129"/>
    </row>
    <row r="35" spans="1:59" ht="14.65" customHeight="1" x14ac:dyDescent="0.25">
      <c r="A35" s="68" t="str">
        <f>CONCATENATE(E35,"_",X35)</f>
        <v>20100055237_PCR-LAP20031066</v>
      </c>
      <c r="B35" s="68" t="str">
        <f>CONCATENATE(E35,"_",Z35)</f>
        <v>20100055237_</v>
      </c>
      <c r="C35" s="6">
        <v>44123</v>
      </c>
      <c r="D35" s="6">
        <v>44153</v>
      </c>
      <c r="E35" s="192">
        <v>20100055237</v>
      </c>
      <c r="F35" s="3" t="s">
        <v>3910</v>
      </c>
      <c r="G35" s="3" t="s">
        <v>5115</v>
      </c>
      <c r="H35" s="6">
        <v>44123</v>
      </c>
      <c r="I35" s="6">
        <v>44153</v>
      </c>
      <c r="J35" s="7"/>
      <c r="K35" s="8">
        <f ca="1">+TODAY()-I35</f>
        <v>-16</v>
      </c>
      <c r="L35" s="9">
        <v>64</v>
      </c>
      <c r="M35" s="135"/>
      <c r="N35" s="9" t="str">
        <f>IF(M35="","Vacio",IF(L35=M35,"Igual","Diferente"))</f>
        <v>Vacio</v>
      </c>
      <c r="O35" s="9"/>
      <c r="P35" s="135"/>
      <c r="Q35" s="9" t="str">
        <f>IF(P35="","Vacio",IF(O35=P35,"Igual","Diferente"))</f>
        <v>Vacio</v>
      </c>
      <c r="R35" s="1">
        <f>+L35+O35/3.5</f>
        <v>64</v>
      </c>
      <c r="S35" s="1">
        <f ca="1">+IF(K35&gt;=0,IF(K35&lt;30,R35*1,IF(60&gt;K35,R35*2,IF(90&gt;K35,R35*3,IF(120&gt;K35,R35*4,IF(150&gt;K35,R35*5,IF(180&gt;K35,R35*6,IF(210&gt;K35,R35*7))))))),0)</f>
        <v>0</v>
      </c>
      <c r="T35" s="2">
        <f ca="1">+IF(K35&lt;0,0,IF(K35&lt;8,$A$1,IF(K35&lt;15,$B$1,IF(K35&lt;22,$C$1,IF(K35&lt;30,$D$1,IF(K35&lt;60,$G$1,IF(K35&lt;90,$H$1,IF(K35&lt;120,$I$1,IF(K35&lt;150,$J$1,IF(K35&lt;180,$K$1,IF(K35&lt;210,$E$1)))))))))))</f>
        <v>0</v>
      </c>
      <c r="U35" s="3" t="s">
        <v>3504</v>
      </c>
      <c r="V35" s="10" t="s">
        <v>4227</v>
      </c>
      <c r="W35" s="6">
        <v>44098</v>
      </c>
      <c r="X35" s="12" t="s">
        <v>4226</v>
      </c>
      <c r="Y35" s="12" t="s">
        <v>5248</v>
      </c>
      <c r="Z35" s="12"/>
      <c r="AA35" s="12"/>
      <c r="AB35" s="15"/>
      <c r="AC35" s="15"/>
      <c r="AD35" s="15"/>
      <c r="AE35" s="15"/>
      <c r="AF35" s="4">
        <f ca="1">+TODAY()-AE35</f>
        <v>44137</v>
      </c>
      <c r="AG35" s="15"/>
      <c r="AH35" s="15"/>
      <c r="AI35" s="6"/>
      <c r="AJ35" s="6"/>
      <c r="AK35" s="3"/>
      <c r="AL35" s="6"/>
      <c r="AM35" s="10">
        <v>1</v>
      </c>
      <c r="AN35" s="3" t="s">
        <v>44</v>
      </c>
      <c r="AO35" s="3"/>
      <c r="AP35" s="3" t="s">
        <v>712</v>
      </c>
      <c r="AQ35" s="3"/>
      <c r="AR35" s="3"/>
      <c r="AS35" s="3"/>
      <c r="AT35" s="3"/>
      <c r="AU35" s="3" t="s">
        <v>46</v>
      </c>
      <c r="AV35" s="7" t="s">
        <v>47</v>
      </c>
      <c r="AW35" s="7" t="s">
        <v>47</v>
      </c>
      <c r="AX35" s="9" t="str">
        <f>IF(AW35="","Vacio",IF(AV35=AW35,"Igual","Diferente"))</f>
        <v>Igual</v>
      </c>
      <c r="AY35" s="68"/>
      <c r="AZ35" s="68"/>
      <c r="BA35" s="5">
        <f ca="1">+IF(K35&gt;21,"Revisar",0)</f>
        <v>0</v>
      </c>
      <c r="BB35" s="68" t="s">
        <v>146</v>
      </c>
      <c r="BC35" s="129" t="s">
        <v>2919</v>
      </c>
      <c r="BF35" s="129"/>
      <c r="BG35" s="129"/>
    </row>
    <row r="36" spans="1:59" ht="14.65" customHeight="1" x14ac:dyDescent="0.25">
      <c r="A36" s="68" t="str">
        <f>CONCATENATE(E36,"_",X36)</f>
        <v>20100055237_PCR-LAP20031054</v>
      </c>
      <c r="B36" s="68" t="str">
        <f>CONCATENATE(E36,"_",Z36)</f>
        <v>20100055237_</v>
      </c>
      <c r="C36" s="6">
        <v>44123</v>
      </c>
      <c r="D36" s="6">
        <v>44153</v>
      </c>
      <c r="E36" s="192">
        <v>20100055237</v>
      </c>
      <c r="F36" s="3" t="s">
        <v>3910</v>
      </c>
      <c r="G36" s="3" t="s">
        <v>5115</v>
      </c>
      <c r="H36" s="6">
        <v>44123</v>
      </c>
      <c r="I36" s="6">
        <v>44153</v>
      </c>
      <c r="J36" s="7"/>
      <c r="K36" s="8">
        <f ca="1">+TODAY()-I36</f>
        <v>-16</v>
      </c>
      <c r="L36" s="9">
        <v>64</v>
      </c>
      <c r="M36" s="135"/>
      <c r="N36" s="9" t="str">
        <f>IF(M36="","Vacio",IF(L36=M36,"Igual","Diferente"))</f>
        <v>Vacio</v>
      </c>
      <c r="O36" s="9"/>
      <c r="P36" s="135"/>
      <c r="Q36" s="9" t="str">
        <f>IF(P36="","Vacio",IF(O36=P36,"Igual","Diferente"))</f>
        <v>Vacio</v>
      </c>
      <c r="R36" s="1">
        <f>+L36+O36/3.5</f>
        <v>64</v>
      </c>
      <c r="S36" s="1">
        <f ca="1">+IF(K36&gt;=0,IF(K36&lt;30,R36*1,IF(60&gt;K36,R36*2,IF(90&gt;K36,R36*3,IF(120&gt;K36,R36*4,IF(150&gt;K36,R36*5,IF(180&gt;K36,R36*6,IF(210&gt;K36,R36*7))))))),0)</f>
        <v>0</v>
      </c>
      <c r="T36" s="2">
        <f ca="1">+IF(K36&lt;0,0,IF(K36&lt;8,$A$1,IF(K36&lt;15,$B$1,IF(K36&lt;22,$C$1,IF(K36&lt;30,$D$1,IF(K36&lt;60,$G$1,IF(K36&lt;90,$H$1,IF(K36&lt;120,$I$1,IF(K36&lt;150,$J$1,IF(K36&lt;180,$K$1,IF(K36&lt;210,$E$1)))))))))))</f>
        <v>0</v>
      </c>
      <c r="U36" s="3" t="s">
        <v>3504</v>
      </c>
      <c r="V36" s="10" t="s">
        <v>4229</v>
      </c>
      <c r="W36" s="6">
        <v>44098</v>
      </c>
      <c r="X36" s="12" t="s">
        <v>4228</v>
      </c>
      <c r="Y36" s="12" t="s">
        <v>5248</v>
      </c>
      <c r="Z36" s="12"/>
      <c r="AA36" s="12"/>
      <c r="AB36" s="15"/>
      <c r="AC36" s="15"/>
      <c r="AD36" s="15"/>
      <c r="AE36" s="15"/>
      <c r="AF36" s="4">
        <f ca="1">+TODAY()-AE36</f>
        <v>44137</v>
      </c>
      <c r="AG36" s="15"/>
      <c r="AH36" s="15"/>
      <c r="AI36" s="6"/>
      <c r="AJ36" s="6"/>
      <c r="AK36" s="3"/>
      <c r="AL36" s="6"/>
      <c r="AM36" s="10">
        <v>1</v>
      </c>
      <c r="AN36" s="3" t="s">
        <v>44</v>
      </c>
      <c r="AO36" s="3"/>
      <c r="AP36" s="3" t="s">
        <v>712</v>
      </c>
      <c r="AQ36" s="3"/>
      <c r="AR36" s="3"/>
      <c r="AS36" s="3"/>
      <c r="AT36" s="3"/>
      <c r="AU36" s="3" t="s">
        <v>46</v>
      </c>
      <c r="AV36" s="7" t="s">
        <v>47</v>
      </c>
      <c r="AW36" s="7" t="s">
        <v>47</v>
      </c>
      <c r="AX36" s="9" t="str">
        <f>IF(AW36="","Vacio",IF(AV36=AW36,"Igual","Diferente"))</f>
        <v>Igual</v>
      </c>
      <c r="AY36" s="68"/>
      <c r="AZ36" s="68"/>
      <c r="BA36" s="5">
        <f ca="1">+IF(K36&gt;21,"Revisar",0)</f>
        <v>0</v>
      </c>
      <c r="BB36" s="68" t="s">
        <v>146</v>
      </c>
      <c r="BC36" s="129" t="s">
        <v>2919</v>
      </c>
      <c r="BF36" s="129"/>
      <c r="BG36" s="129"/>
    </row>
    <row r="37" spans="1:59" ht="14.65" customHeight="1" x14ac:dyDescent="0.25">
      <c r="A37" s="68" t="str">
        <f>CONCATENATE(E37,"_",X37)</f>
        <v>20100055237_PCR-LAP20031086</v>
      </c>
      <c r="B37" s="68" t="str">
        <f>CONCATENATE(E37,"_",Z37)</f>
        <v>20100055237_</v>
      </c>
      <c r="C37" s="6">
        <v>44123</v>
      </c>
      <c r="D37" s="6">
        <v>44153</v>
      </c>
      <c r="E37" s="192">
        <v>20100055237</v>
      </c>
      <c r="F37" s="3" t="s">
        <v>3910</v>
      </c>
      <c r="G37" s="3" t="s">
        <v>5115</v>
      </c>
      <c r="H37" s="6">
        <v>44123</v>
      </c>
      <c r="I37" s="6">
        <v>44153</v>
      </c>
      <c r="J37" s="7"/>
      <c r="K37" s="8">
        <f ca="1">+TODAY()-I37</f>
        <v>-16</v>
      </c>
      <c r="L37" s="9">
        <v>64</v>
      </c>
      <c r="M37" s="135"/>
      <c r="N37" s="9" t="str">
        <f>IF(M37="","Vacio",IF(L37=M37,"Igual","Diferente"))</f>
        <v>Vacio</v>
      </c>
      <c r="O37" s="9"/>
      <c r="P37" s="135"/>
      <c r="Q37" s="9" t="str">
        <f>IF(P37="","Vacio",IF(O37=P37,"Igual","Diferente"))</f>
        <v>Vacio</v>
      </c>
      <c r="R37" s="1">
        <f>+L37+O37/3.5</f>
        <v>64</v>
      </c>
      <c r="S37" s="1">
        <f ca="1">+IF(K37&gt;=0,IF(K37&lt;30,R37*1,IF(60&gt;K37,R37*2,IF(90&gt;K37,R37*3,IF(120&gt;K37,R37*4,IF(150&gt;K37,R37*5,IF(180&gt;K37,R37*6,IF(210&gt;K37,R37*7))))))),0)</f>
        <v>0</v>
      </c>
      <c r="T37" s="2">
        <f ca="1">+IF(K37&lt;0,0,IF(K37&lt;8,$A$1,IF(K37&lt;15,$B$1,IF(K37&lt;22,$C$1,IF(K37&lt;30,$D$1,IF(K37&lt;60,$G$1,IF(K37&lt;90,$H$1,IF(K37&lt;120,$I$1,IF(K37&lt;150,$J$1,IF(K37&lt;180,$K$1,IF(K37&lt;210,$E$1)))))))))))</f>
        <v>0</v>
      </c>
      <c r="U37" s="3" t="s">
        <v>3504</v>
      </c>
      <c r="V37" s="10" t="s">
        <v>4196</v>
      </c>
      <c r="W37" s="6">
        <v>44098</v>
      </c>
      <c r="X37" s="12" t="s">
        <v>4236</v>
      </c>
      <c r="Y37" s="12" t="s">
        <v>5248</v>
      </c>
      <c r="Z37" s="12"/>
      <c r="AA37" s="12"/>
      <c r="AB37" s="15"/>
      <c r="AC37" s="15"/>
      <c r="AD37" s="15"/>
      <c r="AE37" s="15"/>
      <c r="AF37" s="4">
        <f ca="1">+TODAY()-AE37</f>
        <v>44137</v>
      </c>
      <c r="AG37" s="15"/>
      <c r="AH37" s="15"/>
      <c r="AI37" s="6"/>
      <c r="AJ37" s="6"/>
      <c r="AK37" s="3"/>
      <c r="AL37" s="6"/>
      <c r="AM37" s="10">
        <v>1</v>
      </c>
      <c r="AN37" s="3" t="s">
        <v>44</v>
      </c>
      <c r="AO37" s="3"/>
      <c r="AP37" s="3" t="s">
        <v>712</v>
      </c>
      <c r="AQ37" s="3"/>
      <c r="AR37" s="3"/>
      <c r="AS37" s="3"/>
      <c r="AT37" s="3"/>
      <c r="AU37" s="3" t="s">
        <v>46</v>
      </c>
      <c r="AV37" s="7" t="s">
        <v>47</v>
      </c>
      <c r="AW37" s="7" t="s">
        <v>47</v>
      </c>
      <c r="AX37" s="9" t="str">
        <f>IF(AW37="","Vacio",IF(AV37=AW37,"Igual","Diferente"))</f>
        <v>Igual</v>
      </c>
      <c r="AY37" s="68"/>
      <c r="AZ37" s="68"/>
      <c r="BA37" s="5">
        <f ca="1">+IF(K37&gt;21,"Revisar",0)</f>
        <v>0</v>
      </c>
      <c r="BB37" s="68" t="s">
        <v>146</v>
      </c>
      <c r="BC37" s="129" t="s">
        <v>2919</v>
      </c>
      <c r="BF37" s="129"/>
      <c r="BG37" s="129"/>
    </row>
    <row r="38" spans="1:59" ht="14.65" customHeight="1" x14ac:dyDescent="0.25">
      <c r="A38" s="68" t="str">
        <f>CONCATENATE(E38,"_",X38)</f>
        <v>20100055237_PCR-LAP20031089</v>
      </c>
      <c r="B38" s="68" t="str">
        <f>CONCATENATE(E38,"_",Z38)</f>
        <v>20100055237_</v>
      </c>
      <c r="C38" s="6">
        <v>44123</v>
      </c>
      <c r="D38" s="6">
        <v>44153</v>
      </c>
      <c r="E38" s="192">
        <v>20100055237</v>
      </c>
      <c r="F38" s="3" t="s">
        <v>3910</v>
      </c>
      <c r="G38" s="3" t="s">
        <v>5115</v>
      </c>
      <c r="H38" s="6">
        <v>44123</v>
      </c>
      <c r="I38" s="6">
        <v>44153</v>
      </c>
      <c r="J38" s="7"/>
      <c r="K38" s="8">
        <f ca="1">+TODAY()-I38</f>
        <v>-16</v>
      </c>
      <c r="L38" s="9">
        <v>64</v>
      </c>
      <c r="M38" s="135"/>
      <c r="N38" s="9" t="str">
        <f>IF(M38="","Vacio",IF(L38=M38,"Igual","Diferente"))</f>
        <v>Vacio</v>
      </c>
      <c r="O38" s="9"/>
      <c r="P38" s="135"/>
      <c r="Q38" s="9" t="str">
        <f>IF(P38="","Vacio",IF(O38=P38,"Igual","Diferente"))</f>
        <v>Vacio</v>
      </c>
      <c r="R38" s="1">
        <f>+L38+O38/3.5</f>
        <v>64</v>
      </c>
      <c r="S38" s="1">
        <f ca="1">+IF(K38&gt;=0,IF(K38&lt;30,R38*1,IF(60&gt;K38,R38*2,IF(90&gt;K38,R38*3,IF(120&gt;K38,R38*4,IF(150&gt;K38,R38*5,IF(180&gt;K38,R38*6,IF(210&gt;K38,R38*7))))))),0)</f>
        <v>0</v>
      </c>
      <c r="T38" s="2">
        <f ca="1">+IF(K38&lt;0,0,IF(K38&lt;8,$A$1,IF(K38&lt;15,$B$1,IF(K38&lt;22,$C$1,IF(K38&lt;30,$D$1,IF(K38&lt;60,$G$1,IF(K38&lt;90,$H$1,IF(K38&lt;120,$I$1,IF(K38&lt;150,$J$1,IF(K38&lt;180,$K$1,IF(K38&lt;210,$E$1)))))))))))</f>
        <v>0</v>
      </c>
      <c r="U38" s="3" t="s">
        <v>3504</v>
      </c>
      <c r="V38" s="10" t="s">
        <v>4231</v>
      </c>
      <c r="W38" s="6">
        <v>44098</v>
      </c>
      <c r="X38" s="12" t="s">
        <v>4230</v>
      </c>
      <c r="Y38" s="12" t="s">
        <v>5248</v>
      </c>
      <c r="Z38" s="12"/>
      <c r="AA38" s="12"/>
      <c r="AB38" s="15"/>
      <c r="AC38" s="15"/>
      <c r="AD38" s="15"/>
      <c r="AE38" s="15"/>
      <c r="AF38" s="4">
        <f ca="1">+TODAY()-AE38</f>
        <v>44137</v>
      </c>
      <c r="AG38" s="15"/>
      <c r="AH38" s="15"/>
      <c r="AI38" s="6"/>
      <c r="AJ38" s="6"/>
      <c r="AK38" s="3"/>
      <c r="AL38" s="6"/>
      <c r="AM38" s="10">
        <v>1</v>
      </c>
      <c r="AN38" s="3" t="s">
        <v>44</v>
      </c>
      <c r="AO38" s="3"/>
      <c r="AP38" s="3" t="s">
        <v>712</v>
      </c>
      <c r="AQ38" s="3"/>
      <c r="AR38" s="3"/>
      <c r="AS38" s="3"/>
      <c r="AT38" s="3"/>
      <c r="AU38" s="3" t="s">
        <v>46</v>
      </c>
      <c r="AV38" s="7" t="s">
        <v>47</v>
      </c>
      <c r="AW38" s="7" t="s">
        <v>47</v>
      </c>
      <c r="AX38" s="9" t="str">
        <f>IF(AW38="","Vacio",IF(AV38=AW38,"Igual","Diferente"))</f>
        <v>Igual</v>
      </c>
      <c r="AY38" s="68"/>
      <c r="AZ38" s="68"/>
      <c r="BA38" s="5">
        <f ca="1">+IF(K38&gt;21,"Revisar",0)</f>
        <v>0</v>
      </c>
      <c r="BB38" s="68" t="s">
        <v>146</v>
      </c>
      <c r="BC38" s="129" t="s">
        <v>2919</v>
      </c>
      <c r="BF38" s="129"/>
      <c r="BG38" s="129"/>
    </row>
    <row r="39" spans="1:59" ht="14.65" customHeight="1" x14ac:dyDescent="0.25">
      <c r="A39" s="68" t="str">
        <f>CONCATENATE(E39,"_",X39)</f>
        <v>20100055237_PCR-LAP20031049</v>
      </c>
      <c r="B39" s="68" t="str">
        <f>CONCATENATE(E39,"_",Z39)</f>
        <v>20100055237_</v>
      </c>
      <c r="C39" s="6">
        <v>44123</v>
      </c>
      <c r="D39" s="6">
        <v>44153</v>
      </c>
      <c r="E39" s="192">
        <v>20100055237</v>
      </c>
      <c r="F39" s="3" t="s">
        <v>3910</v>
      </c>
      <c r="G39" s="3" t="s">
        <v>5115</v>
      </c>
      <c r="H39" s="6">
        <v>44123</v>
      </c>
      <c r="I39" s="6">
        <v>44153</v>
      </c>
      <c r="J39" s="7"/>
      <c r="K39" s="8">
        <f ca="1">+TODAY()-I39</f>
        <v>-16</v>
      </c>
      <c r="L39" s="9">
        <v>64</v>
      </c>
      <c r="M39" s="135"/>
      <c r="N39" s="9" t="str">
        <f>IF(M39="","Vacio",IF(L39=M39,"Igual","Diferente"))</f>
        <v>Vacio</v>
      </c>
      <c r="O39" s="9"/>
      <c r="P39" s="135"/>
      <c r="Q39" s="9" t="str">
        <f>IF(P39="","Vacio",IF(O39=P39,"Igual","Diferente"))</f>
        <v>Vacio</v>
      </c>
      <c r="R39" s="1">
        <f>+L39+O39/3.5</f>
        <v>64</v>
      </c>
      <c r="S39" s="1">
        <f ca="1">+IF(K39&gt;=0,IF(K39&lt;30,R39*1,IF(60&gt;K39,R39*2,IF(90&gt;K39,R39*3,IF(120&gt;K39,R39*4,IF(150&gt;K39,R39*5,IF(180&gt;K39,R39*6,IF(210&gt;K39,R39*7))))))),0)</f>
        <v>0</v>
      </c>
      <c r="T39" s="2">
        <f ca="1">+IF(K39&lt;0,0,IF(K39&lt;8,$A$1,IF(K39&lt;15,$B$1,IF(K39&lt;22,$C$1,IF(K39&lt;30,$D$1,IF(K39&lt;60,$G$1,IF(K39&lt;90,$H$1,IF(K39&lt;120,$I$1,IF(K39&lt;150,$J$1,IF(K39&lt;180,$K$1,IF(K39&lt;210,$E$1)))))))))))</f>
        <v>0</v>
      </c>
      <c r="U39" s="3" t="s">
        <v>3504</v>
      </c>
      <c r="V39" s="10" t="s">
        <v>4233</v>
      </c>
      <c r="W39" s="6">
        <v>44098</v>
      </c>
      <c r="X39" s="12" t="s">
        <v>4232</v>
      </c>
      <c r="Y39" s="12" t="s">
        <v>5248</v>
      </c>
      <c r="Z39" s="12"/>
      <c r="AA39" s="12"/>
      <c r="AB39" s="15"/>
      <c r="AC39" s="15"/>
      <c r="AD39" s="15"/>
      <c r="AE39" s="15"/>
      <c r="AF39" s="4">
        <f ca="1">+TODAY()-AE39</f>
        <v>44137</v>
      </c>
      <c r="AG39" s="15"/>
      <c r="AH39" s="15"/>
      <c r="AI39" s="6"/>
      <c r="AJ39" s="6"/>
      <c r="AK39" s="3"/>
      <c r="AL39" s="6"/>
      <c r="AM39" s="10">
        <v>1</v>
      </c>
      <c r="AN39" s="3" t="s">
        <v>44</v>
      </c>
      <c r="AO39" s="3"/>
      <c r="AP39" s="3" t="s">
        <v>712</v>
      </c>
      <c r="AQ39" s="3"/>
      <c r="AR39" s="3"/>
      <c r="AS39" s="3"/>
      <c r="AT39" s="3"/>
      <c r="AU39" s="3" t="s">
        <v>46</v>
      </c>
      <c r="AV39" s="7" t="s">
        <v>47</v>
      </c>
      <c r="AW39" s="7" t="s">
        <v>47</v>
      </c>
      <c r="AX39" s="9" t="str">
        <f>IF(AW39="","Vacio",IF(AV39=AW39,"Igual","Diferente"))</f>
        <v>Igual</v>
      </c>
      <c r="AY39" s="68"/>
      <c r="AZ39" s="68"/>
      <c r="BA39" s="5">
        <f ca="1">+IF(K39&gt;21,"Revisar",0)</f>
        <v>0</v>
      </c>
      <c r="BB39" s="68" t="s">
        <v>146</v>
      </c>
      <c r="BC39" s="129" t="s">
        <v>2919</v>
      </c>
      <c r="BF39" s="129"/>
      <c r="BG39" s="129"/>
    </row>
    <row r="40" spans="1:59" ht="14.65" customHeight="1" x14ac:dyDescent="0.25">
      <c r="A40" s="68" t="str">
        <f>CONCATENATE(E40,"_",X40)</f>
        <v>20100055237_PCR-LAP20031100</v>
      </c>
      <c r="B40" s="68" t="str">
        <f>CONCATENATE(E40,"_",Z40)</f>
        <v>20100055237_</v>
      </c>
      <c r="C40" s="6">
        <v>44123</v>
      </c>
      <c r="D40" s="6">
        <v>44153</v>
      </c>
      <c r="E40" s="192">
        <v>20100055237</v>
      </c>
      <c r="F40" s="3" t="s">
        <v>3910</v>
      </c>
      <c r="G40" s="3" t="s">
        <v>5115</v>
      </c>
      <c r="H40" s="6">
        <v>44123</v>
      </c>
      <c r="I40" s="6">
        <v>44153</v>
      </c>
      <c r="J40" s="7"/>
      <c r="K40" s="8">
        <f ca="1">+TODAY()-I40</f>
        <v>-16</v>
      </c>
      <c r="L40" s="9">
        <v>64</v>
      </c>
      <c r="M40" s="135"/>
      <c r="N40" s="9" t="str">
        <f>IF(M40="","Vacio",IF(L40=M40,"Igual","Diferente"))</f>
        <v>Vacio</v>
      </c>
      <c r="O40" s="9"/>
      <c r="P40" s="135"/>
      <c r="Q40" s="9" t="str">
        <f>IF(P40="","Vacio",IF(O40=P40,"Igual","Diferente"))</f>
        <v>Vacio</v>
      </c>
      <c r="R40" s="1">
        <f>+L40+O40/3.5</f>
        <v>64</v>
      </c>
      <c r="S40" s="1">
        <f ca="1">+IF(K40&gt;=0,IF(K40&lt;30,R40*1,IF(60&gt;K40,R40*2,IF(90&gt;K40,R40*3,IF(120&gt;K40,R40*4,IF(150&gt;K40,R40*5,IF(180&gt;K40,R40*6,IF(210&gt;K40,R40*7))))))),0)</f>
        <v>0</v>
      </c>
      <c r="T40" s="2">
        <f ca="1">+IF(K40&lt;0,0,IF(K40&lt;8,$A$1,IF(K40&lt;15,$B$1,IF(K40&lt;22,$C$1,IF(K40&lt;30,$D$1,IF(K40&lt;60,$G$1,IF(K40&lt;90,$H$1,IF(K40&lt;120,$I$1,IF(K40&lt;150,$J$1,IF(K40&lt;180,$K$1,IF(K40&lt;210,$E$1)))))))))))</f>
        <v>0</v>
      </c>
      <c r="U40" s="3" t="s">
        <v>3504</v>
      </c>
      <c r="V40" s="10" t="s">
        <v>4235</v>
      </c>
      <c r="W40" s="6">
        <v>44098</v>
      </c>
      <c r="X40" s="12" t="s">
        <v>4234</v>
      </c>
      <c r="Y40" s="12" t="s">
        <v>5248</v>
      </c>
      <c r="Z40" s="12"/>
      <c r="AA40" s="12"/>
      <c r="AB40" s="15"/>
      <c r="AC40" s="15"/>
      <c r="AD40" s="15"/>
      <c r="AE40" s="15"/>
      <c r="AF40" s="4">
        <f ca="1">+TODAY()-AE40</f>
        <v>44137</v>
      </c>
      <c r="AG40" s="15"/>
      <c r="AH40" s="15"/>
      <c r="AI40" s="6"/>
      <c r="AJ40" s="6"/>
      <c r="AK40" s="3"/>
      <c r="AL40" s="6"/>
      <c r="AM40" s="10">
        <v>1</v>
      </c>
      <c r="AN40" s="3" t="s">
        <v>44</v>
      </c>
      <c r="AO40" s="3"/>
      <c r="AP40" s="3" t="s">
        <v>712</v>
      </c>
      <c r="AQ40" s="3"/>
      <c r="AR40" s="3"/>
      <c r="AS40" s="3"/>
      <c r="AT40" s="3"/>
      <c r="AU40" s="3" t="s">
        <v>46</v>
      </c>
      <c r="AV40" s="7" t="s">
        <v>47</v>
      </c>
      <c r="AW40" s="7" t="s">
        <v>47</v>
      </c>
      <c r="AX40" s="9" t="str">
        <f>IF(AW40="","Vacio",IF(AV40=AW40,"Igual","Diferente"))</f>
        <v>Igual</v>
      </c>
      <c r="AY40" s="68"/>
      <c r="AZ40" s="68"/>
      <c r="BA40" s="5">
        <f ca="1">+IF(K40&gt;21,"Revisar",0)</f>
        <v>0</v>
      </c>
      <c r="BB40" s="68" t="s">
        <v>146</v>
      </c>
      <c r="BC40" s="129" t="s">
        <v>2919</v>
      </c>
      <c r="BF40" s="129"/>
      <c r="BG40" s="129"/>
    </row>
    <row r="41" spans="1:59" ht="14.65" customHeight="1" x14ac:dyDescent="0.25">
      <c r="A41" s="68" t="str">
        <f>CONCATENATE(E41,"_",X41)</f>
        <v>20100055237_PCR-LAP20031119</v>
      </c>
      <c r="B41" s="68" t="str">
        <f>CONCATENATE(E41,"_",Z41)</f>
        <v>20100055237_</v>
      </c>
      <c r="C41" s="6">
        <v>44123</v>
      </c>
      <c r="D41" s="6">
        <v>44153</v>
      </c>
      <c r="E41" s="192">
        <v>20100055237</v>
      </c>
      <c r="F41" s="3" t="s">
        <v>3910</v>
      </c>
      <c r="G41" s="3" t="s">
        <v>5115</v>
      </c>
      <c r="H41" s="6">
        <v>44123</v>
      </c>
      <c r="I41" s="6">
        <v>44153</v>
      </c>
      <c r="J41" s="7"/>
      <c r="K41" s="8">
        <f ca="1">+TODAY()-I41</f>
        <v>-16</v>
      </c>
      <c r="L41" s="9">
        <v>64</v>
      </c>
      <c r="M41" s="135"/>
      <c r="N41" s="9" t="str">
        <f>IF(M41="","Vacio",IF(L41=M41,"Igual","Diferente"))</f>
        <v>Vacio</v>
      </c>
      <c r="O41" s="9"/>
      <c r="P41" s="135"/>
      <c r="Q41" s="9" t="str">
        <f>IF(P41="","Vacio",IF(O41=P41,"Igual","Diferente"))</f>
        <v>Vacio</v>
      </c>
      <c r="R41" s="1">
        <f>+L41+O41/3.5</f>
        <v>64</v>
      </c>
      <c r="S41" s="1">
        <f ca="1">+IF(K41&gt;=0,IF(K41&lt;30,R41*1,IF(60&gt;K41,R41*2,IF(90&gt;K41,R41*3,IF(120&gt;K41,R41*4,IF(150&gt;K41,R41*5,IF(180&gt;K41,R41*6,IF(210&gt;K41,R41*7))))))),0)</f>
        <v>0</v>
      </c>
      <c r="T41" s="2">
        <f ca="1">+IF(K41&lt;0,0,IF(K41&lt;8,$A$1,IF(K41&lt;15,$B$1,IF(K41&lt;22,$C$1,IF(K41&lt;30,$D$1,IF(K41&lt;60,$G$1,IF(K41&lt;90,$H$1,IF(K41&lt;120,$I$1,IF(K41&lt;150,$J$1,IF(K41&lt;180,$K$1,IF(K41&lt;210,$E$1)))))))))))</f>
        <v>0</v>
      </c>
      <c r="U41" s="3" t="s">
        <v>3504</v>
      </c>
      <c r="V41" s="10" t="s">
        <v>4238</v>
      </c>
      <c r="W41" s="6">
        <v>44098</v>
      </c>
      <c r="X41" s="12" t="s">
        <v>4237</v>
      </c>
      <c r="Y41" s="12" t="s">
        <v>5248</v>
      </c>
      <c r="Z41" s="12"/>
      <c r="AA41" s="12"/>
      <c r="AB41" s="15"/>
      <c r="AC41" s="15"/>
      <c r="AD41" s="15"/>
      <c r="AE41" s="15"/>
      <c r="AF41" s="4">
        <f ca="1">+TODAY()-AE41</f>
        <v>44137</v>
      </c>
      <c r="AG41" s="15"/>
      <c r="AH41" s="15"/>
      <c r="AI41" s="6"/>
      <c r="AJ41" s="6"/>
      <c r="AK41" s="3"/>
      <c r="AL41" s="6"/>
      <c r="AM41" s="10">
        <v>1</v>
      </c>
      <c r="AN41" s="3" t="s">
        <v>44</v>
      </c>
      <c r="AO41" s="3"/>
      <c r="AP41" s="3" t="s">
        <v>712</v>
      </c>
      <c r="AQ41" s="3"/>
      <c r="AR41" s="3"/>
      <c r="AS41" s="3"/>
      <c r="AT41" s="3"/>
      <c r="AU41" s="3" t="s">
        <v>46</v>
      </c>
      <c r="AV41" s="7" t="s">
        <v>47</v>
      </c>
      <c r="AW41" s="7" t="s">
        <v>47</v>
      </c>
      <c r="AX41" s="9" t="str">
        <f>IF(AW41="","Vacio",IF(AV41=AW41,"Igual","Diferente"))</f>
        <v>Igual</v>
      </c>
      <c r="AY41" s="68"/>
      <c r="AZ41" s="68"/>
      <c r="BA41" s="5">
        <f ca="1">+IF(K41&gt;21,"Revisar",0)</f>
        <v>0</v>
      </c>
      <c r="BB41" s="68" t="s">
        <v>146</v>
      </c>
      <c r="BC41" s="129" t="s">
        <v>2919</v>
      </c>
      <c r="BF41" s="129"/>
      <c r="BG41" s="129"/>
    </row>
    <row r="42" spans="1:59" ht="14.65" customHeight="1" x14ac:dyDescent="0.25">
      <c r="A42" s="68" t="str">
        <f>CONCATENATE(E42,"_",X42)</f>
        <v>20100055237_PCR-LAP20031078</v>
      </c>
      <c r="B42" s="68" t="str">
        <f>CONCATENATE(E42,"_",Z42)</f>
        <v>20100055237_</v>
      </c>
      <c r="C42" s="6">
        <v>44124</v>
      </c>
      <c r="D42" s="6">
        <v>44154</v>
      </c>
      <c r="E42" s="192">
        <v>20100055237</v>
      </c>
      <c r="F42" s="3" t="s">
        <v>3910</v>
      </c>
      <c r="G42" s="3" t="s">
        <v>5115</v>
      </c>
      <c r="H42" s="6">
        <v>44124</v>
      </c>
      <c r="I42" s="6">
        <v>44154</v>
      </c>
      <c r="J42" s="7"/>
      <c r="K42" s="8">
        <f ca="1">+TODAY()-I42</f>
        <v>-17</v>
      </c>
      <c r="L42" s="9">
        <v>60</v>
      </c>
      <c r="M42" s="135"/>
      <c r="N42" s="9" t="str">
        <f>IF(M42="","Vacio",IF(L42=M42,"Igual","Diferente"))</f>
        <v>Vacio</v>
      </c>
      <c r="O42" s="9"/>
      <c r="P42" s="135"/>
      <c r="Q42" s="9" t="str">
        <f>IF(P42="","Vacio",IF(O42=P42,"Igual","Diferente"))</f>
        <v>Vacio</v>
      </c>
      <c r="R42" s="1">
        <f>+L42+O42/3.5</f>
        <v>60</v>
      </c>
      <c r="S42" s="1">
        <f ca="1">+IF(K42&gt;=0,IF(K42&lt;30,R42*1,IF(60&gt;K42,R42*2,IF(90&gt;K42,R42*3,IF(120&gt;K42,R42*4,IF(150&gt;K42,R42*5,IF(180&gt;K42,R42*6,IF(210&gt;K42,R42*7))))))),0)</f>
        <v>0</v>
      </c>
      <c r="T42" s="2">
        <f ca="1">+IF(K42&lt;0,0,IF(K42&lt;8,$A$1,IF(K42&lt;15,$B$1,IF(K42&lt;22,$C$1,IF(K42&lt;30,$D$1,IF(K42&lt;60,$G$1,IF(K42&lt;90,$H$1,IF(K42&lt;120,$I$1,IF(K42&lt;150,$J$1,IF(K42&lt;180,$K$1,IF(K42&lt;210,$E$1)))))))))))</f>
        <v>0</v>
      </c>
      <c r="U42" s="3" t="s">
        <v>3504</v>
      </c>
      <c r="V42" s="10" t="s">
        <v>4242</v>
      </c>
      <c r="W42" s="6">
        <v>44099</v>
      </c>
      <c r="X42" s="12" t="s">
        <v>4239</v>
      </c>
      <c r="Y42" s="12" t="s">
        <v>5248</v>
      </c>
      <c r="Z42" s="12"/>
      <c r="AA42" s="12"/>
      <c r="AB42" s="15"/>
      <c r="AC42" s="15"/>
      <c r="AD42" s="15"/>
      <c r="AE42" s="15"/>
      <c r="AF42" s="4">
        <f ca="1">+TODAY()-AE42</f>
        <v>44137</v>
      </c>
      <c r="AG42" s="15"/>
      <c r="AH42" s="15"/>
      <c r="AI42" s="6"/>
      <c r="AJ42" s="6"/>
      <c r="AK42" s="3"/>
      <c r="AL42" s="6"/>
      <c r="AM42" s="10">
        <v>1</v>
      </c>
      <c r="AN42" s="3" t="s">
        <v>44</v>
      </c>
      <c r="AO42" s="3"/>
      <c r="AP42" s="3" t="s">
        <v>712</v>
      </c>
      <c r="AQ42" s="3"/>
      <c r="AR42" s="3"/>
      <c r="AS42" s="3"/>
      <c r="AT42" s="3"/>
      <c r="AU42" s="3" t="s">
        <v>46</v>
      </c>
      <c r="AV42" s="7" t="s">
        <v>47</v>
      </c>
      <c r="AW42" s="7" t="s">
        <v>47</v>
      </c>
      <c r="AX42" s="9" t="str">
        <f>IF(AW42="","Vacio",IF(AV42=AW42,"Igual","Diferente"))</f>
        <v>Igual</v>
      </c>
      <c r="AY42" s="68"/>
      <c r="AZ42" s="68"/>
      <c r="BA42" s="5">
        <f ca="1">+IF(K42&gt;21,"Revisar",0)</f>
        <v>0</v>
      </c>
      <c r="BB42" s="68" t="s">
        <v>146</v>
      </c>
      <c r="BC42" s="129" t="s">
        <v>2919</v>
      </c>
      <c r="BF42" s="129"/>
      <c r="BG42" s="129"/>
    </row>
    <row r="43" spans="1:59" ht="14.65" customHeight="1" x14ac:dyDescent="0.25">
      <c r="A43" s="68" t="str">
        <f>CONCATENATE(E43,"_",X43)</f>
        <v>20100055237_PCR-LAP20031076</v>
      </c>
      <c r="B43" s="68" t="str">
        <f>CONCATENATE(E43,"_",Z43)</f>
        <v>20100055237_</v>
      </c>
      <c r="C43" s="6">
        <v>44124</v>
      </c>
      <c r="D43" s="6">
        <v>44154</v>
      </c>
      <c r="E43" s="192">
        <v>20100055237</v>
      </c>
      <c r="F43" s="3" t="s">
        <v>3910</v>
      </c>
      <c r="G43" s="3" t="s">
        <v>5115</v>
      </c>
      <c r="H43" s="6">
        <v>44124</v>
      </c>
      <c r="I43" s="6">
        <v>44154</v>
      </c>
      <c r="J43" s="7"/>
      <c r="K43" s="8">
        <f ca="1">+TODAY()-I43</f>
        <v>-17</v>
      </c>
      <c r="L43" s="9">
        <v>60</v>
      </c>
      <c r="M43" s="135"/>
      <c r="N43" s="9" t="str">
        <f>IF(M43="","Vacio",IF(L43=M43,"Igual","Diferente"))</f>
        <v>Vacio</v>
      </c>
      <c r="O43" s="9"/>
      <c r="P43" s="135"/>
      <c r="Q43" s="9" t="str">
        <f>IF(P43="","Vacio",IF(O43=P43,"Igual","Diferente"))</f>
        <v>Vacio</v>
      </c>
      <c r="R43" s="1">
        <f>+L43+O43/3.5</f>
        <v>60</v>
      </c>
      <c r="S43" s="1">
        <f ca="1">+IF(K43&gt;=0,IF(K43&lt;30,R43*1,IF(60&gt;K43,R43*2,IF(90&gt;K43,R43*3,IF(120&gt;K43,R43*4,IF(150&gt;K43,R43*5,IF(180&gt;K43,R43*6,IF(210&gt;K43,R43*7))))))),0)</f>
        <v>0</v>
      </c>
      <c r="T43" s="2">
        <f ca="1">+IF(K43&lt;0,0,IF(K43&lt;8,$A$1,IF(K43&lt;15,$B$1,IF(K43&lt;22,$C$1,IF(K43&lt;30,$D$1,IF(K43&lt;60,$G$1,IF(K43&lt;90,$H$1,IF(K43&lt;120,$I$1,IF(K43&lt;150,$J$1,IF(K43&lt;180,$K$1,IF(K43&lt;210,$E$1)))))))))))</f>
        <v>0</v>
      </c>
      <c r="U43" s="3" t="s">
        <v>3504</v>
      </c>
      <c r="V43" s="10" t="s">
        <v>4242</v>
      </c>
      <c r="W43" s="6">
        <v>44099</v>
      </c>
      <c r="X43" s="12" t="s">
        <v>4240</v>
      </c>
      <c r="Y43" s="12" t="s">
        <v>5248</v>
      </c>
      <c r="Z43" s="12"/>
      <c r="AA43" s="12"/>
      <c r="AB43" s="15"/>
      <c r="AC43" s="15"/>
      <c r="AD43" s="15"/>
      <c r="AE43" s="15"/>
      <c r="AF43" s="4">
        <f ca="1">+TODAY()-AE43</f>
        <v>44137</v>
      </c>
      <c r="AG43" s="15"/>
      <c r="AH43" s="15"/>
      <c r="AI43" s="6"/>
      <c r="AJ43" s="6"/>
      <c r="AK43" s="3"/>
      <c r="AL43" s="6"/>
      <c r="AM43" s="10">
        <v>1</v>
      </c>
      <c r="AN43" s="3" t="s">
        <v>44</v>
      </c>
      <c r="AO43" s="3"/>
      <c r="AP43" s="3" t="s">
        <v>712</v>
      </c>
      <c r="AQ43" s="3"/>
      <c r="AR43" s="3"/>
      <c r="AS43" s="3"/>
      <c r="AT43" s="3"/>
      <c r="AU43" s="3" t="s">
        <v>46</v>
      </c>
      <c r="AV43" s="7" t="s">
        <v>47</v>
      </c>
      <c r="AW43" s="7" t="s">
        <v>47</v>
      </c>
      <c r="AX43" s="9" t="str">
        <f>IF(AW43="","Vacio",IF(AV43=AW43,"Igual","Diferente"))</f>
        <v>Igual</v>
      </c>
      <c r="AY43" s="68"/>
      <c r="AZ43" s="68"/>
      <c r="BA43" s="5">
        <f ca="1">+IF(K43&gt;21,"Revisar",0)</f>
        <v>0</v>
      </c>
      <c r="BB43" s="68" t="s">
        <v>146</v>
      </c>
      <c r="BC43" s="129" t="s">
        <v>2919</v>
      </c>
      <c r="BF43" s="129"/>
      <c r="BG43" s="129"/>
    </row>
    <row r="44" spans="1:59" ht="14.65" customHeight="1" x14ac:dyDescent="0.25">
      <c r="A44" s="68" t="str">
        <f>CONCATENATE(E44,"_",X44)</f>
        <v>20100055237_PCR-LAP20031058</v>
      </c>
      <c r="B44" s="68" t="str">
        <f>CONCATENATE(E44,"_",Z44)</f>
        <v>20100055237_</v>
      </c>
      <c r="C44" s="6">
        <v>44124</v>
      </c>
      <c r="D44" s="6">
        <v>44154</v>
      </c>
      <c r="E44" s="192">
        <v>20100055237</v>
      </c>
      <c r="F44" s="3" t="s">
        <v>3910</v>
      </c>
      <c r="G44" s="3" t="s">
        <v>5115</v>
      </c>
      <c r="H44" s="6">
        <v>44124</v>
      </c>
      <c r="I44" s="6">
        <v>44154</v>
      </c>
      <c r="J44" s="7"/>
      <c r="K44" s="8">
        <f ca="1">+TODAY()-I44</f>
        <v>-17</v>
      </c>
      <c r="L44" s="9">
        <v>60</v>
      </c>
      <c r="M44" s="135"/>
      <c r="N44" s="9" t="str">
        <f>IF(M44="","Vacio",IF(L44=M44,"Igual","Diferente"))</f>
        <v>Vacio</v>
      </c>
      <c r="O44" s="9"/>
      <c r="P44" s="135"/>
      <c r="Q44" s="9" t="str">
        <f>IF(P44="","Vacio",IF(O44=P44,"Igual","Diferente"))</f>
        <v>Vacio</v>
      </c>
      <c r="R44" s="1">
        <f>+L44+O44/3.5</f>
        <v>60</v>
      </c>
      <c r="S44" s="1">
        <f ca="1">+IF(K44&gt;=0,IF(K44&lt;30,R44*1,IF(60&gt;K44,R44*2,IF(90&gt;K44,R44*3,IF(120&gt;K44,R44*4,IF(150&gt;K44,R44*5,IF(180&gt;K44,R44*6,IF(210&gt;K44,R44*7))))))),0)</f>
        <v>0</v>
      </c>
      <c r="T44" s="2">
        <f ca="1">+IF(K44&lt;0,0,IF(K44&lt;8,$A$1,IF(K44&lt;15,$B$1,IF(K44&lt;22,$C$1,IF(K44&lt;30,$D$1,IF(K44&lt;60,$G$1,IF(K44&lt;90,$H$1,IF(K44&lt;120,$I$1,IF(K44&lt;150,$J$1,IF(K44&lt;180,$K$1,IF(K44&lt;210,$E$1)))))))))))</f>
        <v>0</v>
      </c>
      <c r="U44" s="3" t="s">
        <v>3504</v>
      </c>
      <c r="V44" s="10" t="s">
        <v>4242</v>
      </c>
      <c r="W44" s="6">
        <v>44099</v>
      </c>
      <c r="X44" s="12" t="s">
        <v>4241</v>
      </c>
      <c r="Y44" s="12" t="s">
        <v>5248</v>
      </c>
      <c r="Z44" s="12"/>
      <c r="AA44" s="12"/>
      <c r="AB44" s="15"/>
      <c r="AC44" s="15"/>
      <c r="AD44" s="15"/>
      <c r="AE44" s="15"/>
      <c r="AF44" s="4">
        <f ca="1">+TODAY()-AE44</f>
        <v>44137</v>
      </c>
      <c r="AG44" s="15"/>
      <c r="AH44" s="15"/>
      <c r="AI44" s="6"/>
      <c r="AJ44" s="6"/>
      <c r="AK44" s="3"/>
      <c r="AL44" s="6"/>
      <c r="AM44" s="10">
        <v>1</v>
      </c>
      <c r="AN44" s="3" t="s">
        <v>44</v>
      </c>
      <c r="AO44" s="3"/>
      <c r="AP44" s="3" t="s">
        <v>712</v>
      </c>
      <c r="AQ44" s="3"/>
      <c r="AR44" s="3"/>
      <c r="AS44" s="3"/>
      <c r="AT44" s="3"/>
      <c r="AU44" s="3" t="s">
        <v>46</v>
      </c>
      <c r="AV44" s="7" t="s">
        <v>47</v>
      </c>
      <c r="AW44" s="7" t="s">
        <v>47</v>
      </c>
      <c r="AX44" s="9" t="str">
        <f>IF(AW44="","Vacio",IF(AV44=AW44,"Igual","Diferente"))</f>
        <v>Igual</v>
      </c>
      <c r="AY44" s="68"/>
      <c r="AZ44" s="68"/>
      <c r="BA44" s="5">
        <f ca="1">+IF(K44&gt;21,"Revisar",0)</f>
        <v>0</v>
      </c>
      <c r="BB44" s="68" t="s">
        <v>146</v>
      </c>
      <c r="BC44" s="129" t="s">
        <v>2919</v>
      </c>
      <c r="BF44" s="129"/>
      <c r="BG44" s="129"/>
    </row>
    <row r="45" spans="1:59" ht="14.65" customHeight="1" x14ac:dyDescent="0.25">
      <c r="A45" s="68" t="str">
        <f>CONCATENATE(E45,"_",X45)</f>
        <v>20100055237_PCR-LAP20031075</v>
      </c>
      <c r="B45" s="68" t="str">
        <f>CONCATENATE(E45,"_",Z45)</f>
        <v>20100055237_</v>
      </c>
      <c r="C45" s="6">
        <v>44124</v>
      </c>
      <c r="D45" s="6">
        <v>44154</v>
      </c>
      <c r="E45" s="192">
        <v>20100055237</v>
      </c>
      <c r="F45" s="3" t="s">
        <v>3910</v>
      </c>
      <c r="G45" s="3" t="s">
        <v>5115</v>
      </c>
      <c r="H45" s="6">
        <v>44124</v>
      </c>
      <c r="I45" s="6">
        <v>44154</v>
      </c>
      <c r="J45" s="7"/>
      <c r="K45" s="8">
        <f ca="1">+TODAY()-I45</f>
        <v>-17</v>
      </c>
      <c r="L45" s="9">
        <v>60</v>
      </c>
      <c r="M45" s="135"/>
      <c r="N45" s="9" t="str">
        <f>IF(M45="","Vacio",IF(L45=M45,"Igual","Diferente"))</f>
        <v>Vacio</v>
      </c>
      <c r="O45" s="9"/>
      <c r="P45" s="135"/>
      <c r="Q45" s="9" t="str">
        <f>IF(P45="","Vacio",IF(O45=P45,"Igual","Diferente"))</f>
        <v>Vacio</v>
      </c>
      <c r="R45" s="1">
        <f>+L45+O45/3.5</f>
        <v>60</v>
      </c>
      <c r="S45" s="1">
        <f ca="1">+IF(K45&gt;=0,IF(K45&lt;30,R45*1,IF(60&gt;K45,R45*2,IF(90&gt;K45,R45*3,IF(120&gt;K45,R45*4,IF(150&gt;K45,R45*5,IF(180&gt;K45,R45*6,IF(210&gt;K45,R45*7))))))),0)</f>
        <v>0</v>
      </c>
      <c r="T45" s="2">
        <f ca="1">+IF(K45&lt;0,0,IF(K45&lt;8,$A$1,IF(K45&lt;15,$B$1,IF(K45&lt;22,$C$1,IF(K45&lt;30,$D$1,IF(K45&lt;60,$G$1,IF(K45&lt;90,$H$1,IF(K45&lt;120,$I$1,IF(K45&lt;150,$J$1,IF(K45&lt;180,$K$1,IF(K45&lt;210,$E$1)))))))))))</f>
        <v>0</v>
      </c>
      <c r="U45" s="3" t="s">
        <v>3504</v>
      </c>
      <c r="V45" s="10" t="s">
        <v>4249</v>
      </c>
      <c r="W45" s="6">
        <v>44099</v>
      </c>
      <c r="X45" s="12" t="s">
        <v>4250</v>
      </c>
      <c r="Y45" s="12" t="s">
        <v>5248</v>
      </c>
      <c r="Z45" s="12"/>
      <c r="AA45" s="12"/>
      <c r="AB45" s="15"/>
      <c r="AC45" s="15"/>
      <c r="AD45" s="15"/>
      <c r="AE45" s="15"/>
      <c r="AF45" s="4">
        <f ca="1">+TODAY()-AE45</f>
        <v>44137</v>
      </c>
      <c r="AG45" s="15"/>
      <c r="AH45" s="15"/>
      <c r="AI45" s="6"/>
      <c r="AJ45" s="6"/>
      <c r="AK45" s="3"/>
      <c r="AL45" s="6"/>
      <c r="AM45" s="10">
        <v>1</v>
      </c>
      <c r="AN45" s="3" t="s">
        <v>44</v>
      </c>
      <c r="AO45" s="3"/>
      <c r="AP45" s="3" t="s">
        <v>712</v>
      </c>
      <c r="AQ45" s="3"/>
      <c r="AR45" s="3"/>
      <c r="AS45" s="3"/>
      <c r="AT45" s="3"/>
      <c r="AU45" s="3" t="s">
        <v>46</v>
      </c>
      <c r="AV45" s="7" t="s">
        <v>47</v>
      </c>
      <c r="AW45" s="7" t="s">
        <v>47</v>
      </c>
      <c r="AX45" s="9" t="str">
        <f>IF(AW45="","Vacio",IF(AV45=AW45,"Igual","Diferente"))</f>
        <v>Igual</v>
      </c>
      <c r="AY45" s="68"/>
      <c r="AZ45" s="68"/>
      <c r="BA45" s="5">
        <f ca="1">+IF(K45&gt;21,"Revisar",0)</f>
        <v>0</v>
      </c>
      <c r="BB45" s="68" t="s">
        <v>146</v>
      </c>
      <c r="BC45" s="129" t="s">
        <v>2919</v>
      </c>
      <c r="BF45" s="129"/>
      <c r="BG45" s="129"/>
    </row>
    <row r="46" spans="1:59" ht="14.65" customHeight="1" x14ac:dyDescent="0.25">
      <c r="A46" s="68" t="str">
        <f>CONCATENATE(E46,"_",X46)</f>
        <v>20100055237_PCR-LAP20031077</v>
      </c>
      <c r="B46" s="68" t="str">
        <f>CONCATENATE(E46,"_",Z46)</f>
        <v>20100055237_</v>
      </c>
      <c r="C46" s="6">
        <v>44124</v>
      </c>
      <c r="D46" s="6">
        <v>44154</v>
      </c>
      <c r="E46" s="192">
        <v>20100055237</v>
      </c>
      <c r="F46" s="3" t="s">
        <v>3910</v>
      </c>
      <c r="G46" s="3" t="s">
        <v>5115</v>
      </c>
      <c r="H46" s="6">
        <v>44124</v>
      </c>
      <c r="I46" s="6">
        <v>44154</v>
      </c>
      <c r="J46" s="7"/>
      <c r="K46" s="8">
        <f ca="1">+TODAY()-I46</f>
        <v>-17</v>
      </c>
      <c r="L46" s="9">
        <v>60</v>
      </c>
      <c r="M46" s="135"/>
      <c r="N46" s="9" t="str">
        <f>IF(M46="","Vacio",IF(L46=M46,"Igual","Diferente"))</f>
        <v>Vacio</v>
      </c>
      <c r="O46" s="9"/>
      <c r="P46" s="135"/>
      <c r="Q46" s="9" t="str">
        <f>IF(P46="","Vacio",IF(O46=P46,"Igual","Diferente"))</f>
        <v>Vacio</v>
      </c>
      <c r="R46" s="1">
        <f>+L46+O46/3.5</f>
        <v>60</v>
      </c>
      <c r="S46" s="1">
        <f ca="1">+IF(K46&gt;=0,IF(K46&lt;30,R46*1,IF(60&gt;K46,R46*2,IF(90&gt;K46,R46*3,IF(120&gt;K46,R46*4,IF(150&gt;K46,R46*5,IF(180&gt;K46,R46*6,IF(210&gt;K46,R46*7))))))),0)</f>
        <v>0</v>
      </c>
      <c r="T46" s="2">
        <f ca="1">+IF(K46&lt;0,0,IF(K46&lt;8,$A$1,IF(K46&lt;15,$B$1,IF(K46&lt;22,$C$1,IF(K46&lt;30,$D$1,IF(K46&lt;60,$G$1,IF(K46&lt;90,$H$1,IF(K46&lt;120,$I$1,IF(K46&lt;150,$J$1,IF(K46&lt;180,$K$1,IF(K46&lt;210,$E$1)))))))))))</f>
        <v>0</v>
      </c>
      <c r="U46" s="3" t="s">
        <v>3504</v>
      </c>
      <c r="V46" s="10" t="s">
        <v>4249</v>
      </c>
      <c r="W46" s="6">
        <v>44099</v>
      </c>
      <c r="X46" s="12" t="s">
        <v>4251</v>
      </c>
      <c r="Y46" s="12" t="s">
        <v>5248</v>
      </c>
      <c r="Z46" s="12"/>
      <c r="AA46" s="12"/>
      <c r="AB46" s="15"/>
      <c r="AC46" s="15"/>
      <c r="AD46" s="15"/>
      <c r="AE46" s="15"/>
      <c r="AF46" s="4">
        <f ca="1">+TODAY()-AE46</f>
        <v>44137</v>
      </c>
      <c r="AG46" s="15"/>
      <c r="AH46" s="15"/>
      <c r="AI46" s="6"/>
      <c r="AJ46" s="6"/>
      <c r="AK46" s="3"/>
      <c r="AL46" s="6"/>
      <c r="AM46" s="10">
        <v>1</v>
      </c>
      <c r="AN46" s="3" t="s">
        <v>44</v>
      </c>
      <c r="AO46" s="3"/>
      <c r="AP46" s="3" t="s">
        <v>712</v>
      </c>
      <c r="AQ46" s="3"/>
      <c r="AR46" s="3"/>
      <c r="AS46" s="3"/>
      <c r="AT46" s="3"/>
      <c r="AU46" s="3" t="s">
        <v>46</v>
      </c>
      <c r="AV46" s="7" t="s">
        <v>47</v>
      </c>
      <c r="AW46" s="7" t="s">
        <v>47</v>
      </c>
      <c r="AX46" s="9" t="str">
        <f>IF(AW46="","Vacio",IF(AV46=AW46,"Igual","Diferente"))</f>
        <v>Igual</v>
      </c>
      <c r="AY46" s="68"/>
      <c r="AZ46" s="68"/>
      <c r="BA46" s="5">
        <f ca="1">+IF(K46&gt;21,"Revisar",0)</f>
        <v>0</v>
      </c>
      <c r="BB46" s="68" t="s">
        <v>146</v>
      </c>
      <c r="BC46" s="129" t="s">
        <v>2919</v>
      </c>
      <c r="BF46" s="129"/>
      <c r="BG46" s="129"/>
    </row>
    <row r="47" spans="1:59" ht="14.65" customHeight="1" x14ac:dyDescent="0.25">
      <c r="A47" s="68" t="str">
        <f>CONCATENATE(E47,"_",X47)</f>
        <v>20100055237_PCR-LAP20031133</v>
      </c>
      <c r="B47" s="68" t="str">
        <f>CONCATENATE(E47,"_",Z47)</f>
        <v>20100055237_</v>
      </c>
      <c r="C47" s="6">
        <v>44124</v>
      </c>
      <c r="D47" s="6">
        <v>44154</v>
      </c>
      <c r="E47" s="192">
        <v>20100055237</v>
      </c>
      <c r="F47" s="3" t="s">
        <v>3910</v>
      </c>
      <c r="G47" s="3" t="s">
        <v>5115</v>
      </c>
      <c r="H47" s="6">
        <v>44124</v>
      </c>
      <c r="I47" s="6">
        <v>44154</v>
      </c>
      <c r="J47" s="7"/>
      <c r="K47" s="8">
        <f ca="1">+TODAY()-I47</f>
        <v>-17</v>
      </c>
      <c r="L47" s="9">
        <v>60</v>
      </c>
      <c r="M47" s="135"/>
      <c r="N47" s="9" t="str">
        <f>IF(M47="","Vacio",IF(L47=M47,"Igual","Diferente"))</f>
        <v>Vacio</v>
      </c>
      <c r="O47" s="9"/>
      <c r="P47" s="135"/>
      <c r="Q47" s="9" t="str">
        <f>IF(P47="","Vacio",IF(O47=P47,"Igual","Diferente"))</f>
        <v>Vacio</v>
      </c>
      <c r="R47" s="1">
        <f>+L47+O47/3.5</f>
        <v>60</v>
      </c>
      <c r="S47" s="1">
        <f ca="1">+IF(K47&gt;=0,IF(K47&lt;30,R47*1,IF(60&gt;K47,R47*2,IF(90&gt;K47,R47*3,IF(120&gt;K47,R47*4,IF(150&gt;K47,R47*5,IF(180&gt;K47,R47*6,IF(210&gt;K47,R47*7))))))),0)</f>
        <v>0</v>
      </c>
      <c r="T47" s="2">
        <f ca="1">+IF(K47&lt;0,0,IF(K47&lt;8,$A$1,IF(K47&lt;15,$B$1,IF(K47&lt;22,$C$1,IF(K47&lt;30,$D$1,IF(K47&lt;60,$G$1,IF(K47&lt;90,$H$1,IF(K47&lt;120,$I$1,IF(K47&lt;150,$J$1,IF(K47&lt;180,$K$1,IF(K47&lt;210,$E$1)))))))))))</f>
        <v>0</v>
      </c>
      <c r="U47" s="3" t="s">
        <v>3504</v>
      </c>
      <c r="V47" s="10" t="s">
        <v>4249</v>
      </c>
      <c r="W47" s="6">
        <v>44099</v>
      </c>
      <c r="X47" s="12" t="s">
        <v>4252</v>
      </c>
      <c r="Y47" s="12" t="s">
        <v>5248</v>
      </c>
      <c r="Z47" s="12"/>
      <c r="AA47" s="12"/>
      <c r="AB47" s="15"/>
      <c r="AC47" s="15"/>
      <c r="AD47" s="15"/>
      <c r="AE47" s="15"/>
      <c r="AF47" s="4">
        <f ca="1">+TODAY()-AE47</f>
        <v>44137</v>
      </c>
      <c r="AG47" s="15"/>
      <c r="AH47" s="15"/>
      <c r="AI47" s="6"/>
      <c r="AJ47" s="6"/>
      <c r="AK47" s="3"/>
      <c r="AL47" s="6"/>
      <c r="AM47" s="10">
        <v>1</v>
      </c>
      <c r="AN47" s="3" t="s">
        <v>44</v>
      </c>
      <c r="AO47" s="3"/>
      <c r="AP47" s="3" t="s">
        <v>712</v>
      </c>
      <c r="AQ47" s="3"/>
      <c r="AR47" s="3"/>
      <c r="AS47" s="3"/>
      <c r="AT47" s="3"/>
      <c r="AU47" s="3" t="s">
        <v>46</v>
      </c>
      <c r="AV47" s="7" t="s">
        <v>47</v>
      </c>
      <c r="AW47" s="7" t="s">
        <v>47</v>
      </c>
      <c r="AX47" s="9" t="str">
        <f>IF(AW47="","Vacio",IF(AV47=AW47,"Igual","Diferente"))</f>
        <v>Igual</v>
      </c>
      <c r="AY47" s="68"/>
      <c r="AZ47" s="68"/>
      <c r="BA47" s="5">
        <f ca="1">+IF(K47&gt;21,"Revisar",0)</f>
        <v>0</v>
      </c>
      <c r="BB47" s="68" t="s">
        <v>146</v>
      </c>
      <c r="BC47" s="129" t="s">
        <v>2919</v>
      </c>
      <c r="BF47" s="129"/>
      <c r="BG47" s="129"/>
    </row>
    <row r="48" spans="1:59" ht="14.65" customHeight="1" x14ac:dyDescent="0.25">
      <c r="A48" s="68" t="str">
        <f>CONCATENATE(E48,"_",X48)</f>
        <v>20100055237_PCR-LAP19101057</v>
      </c>
      <c r="B48" s="68" t="str">
        <f>CONCATENATE(E48,"_",Z48)</f>
        <v>20100055237_</v>
      </c>
      <c r="C48" s="6">
        <v>44133</v>
      </c>
      <c r="D48" s="6">
        <v>44405</v>
      </c>
      <c r="E48" s="192">
        <v>20100055237</v>
      </c>
      <c r="F48" s="3" t="s">
        <v>3910</v>
      </c>
      <c r="G48" s="3" t="s">
        <v>5100</v>
      </c>
      <c r="H48" s="6">
        <v>44133</v>
      </c>
      <c r="I48" s="6">
        <v>44405</v>
      </c>
      <c r="J48" s="7"/>
      <c r="K48" s="8">
        <f ca="1">+TODAY()-I48</f>
        <v>-268</v>
      </c>
      <c r="L48" s="9">
        <v>44.4</v>
      </c>
      <c r="M48" s="135">
        <v>400</v>
      </c>
      <c r="N48" s="9" t="str">
        <f>IF(M48="","Vacio",IF(L48=M48,"Igual","Diferente"))</f>
        <v>Diferente</v>
      </c>
      <c r="O48" s="9"/>
      <c r="P48" s="135"/>
      <c r="Q48" s="9" t="str">
        <f>IF(P48="","Vacio",IF(O48=P48,"Igual","Diferente"))</f>
        <v>Vacio</v>
      </c>
      <c r="R48" s="1">
        <f>+L48+O48/3.5</f>
        <v>44.4</v>
      </c>
      <c r="S48" s="1">
        <f ca="1">+IF(K48&gt;=0,IF(K48&lt;30,R48*1,IF(60&gt;K48,R48*2,IF(90&gt;K48,R48*3,IF(120&gt;K48,R48*4,IF(150&gt;K48,R48*5,IF(180&gt;K48,R48*6,IF(210&gt;K48,R48*7))))))),0)</f>
        <v>0</v>
      </c>
      <c r="T48" s="2">
        <f ca="1">+IF(K48&lt;0,0,IF(K48&lt;8,$A$1,IF(K48&lt;15,$B$1,IF(K48&lt;22,$C$1,IF(K48&lt;30,$D$1,IF(K48&lt;60,$G$1,IF(K48&lt;90,$H$1,IF(K48&lt;120,$I$1,IF(K48&lt;150,$J$1,IF(K48&lt;180,$K$1,IF(K48&lt;210,$E$1)))))))))))</f>
        <v>0</v>
      </c>
      <c r="U48" s="3" t="s">
        <v>5149</v>
      </c>
      <c r="V48" s="10" t="s">
        <v>5148</v>
      </c>
      <c r="W48" s="6">
        <v>44133</v>
      </c>
      <c r="X48" s="12" t="s">
        <v>1871</v>
      </c>
      <c r="Y48" s="12" t="s">
        <v>5248</v>
      </c>
      <c r="Z48" s="12"/>
      <c r="AA48" s="12"/>
      <c r="AB48" s="15"/>
      <c r="AC48" s="15"/>
      <c r="AD48" s="15"/>
      <c r="AE48" s="15"/>
      <c r="AF48" s="4">
        <f ca="1">+TODAY()-AE48</f>
        <v>44137</v>
      </c>
      <c r="AG48" s="15"/>
      <c r="AH48" s="15"/>
      <c r="AI48" s="6"/>
      <c r="AJ48" s="6"/>
      <c r="AK48" s="3"/>
      <c r="AL48" s="6"/>
      <c r="AM48" s="10">
        <v>1</v>
      </c>
      <c r="AN48" s="3" t="s">
        <v>44</v>
      </c>
      <c r="AO48" s="3"/>
      <c r="AP48" s="3" t="s">
        <v>712</v>
      </c>
      <c r="AQ48" s="3"/>
      <c r="AR48" s="3"/>
      <c r="AS48" s="3"/>
      <c r="AT48" s="3"/>
      <c r="AU48" s="3" t="s">
        <v>46</v>
      </c>
      <c r="AV48" s="7" t="s">
        <v>47</v>
      </c>
      <c r="AW48" s="7"/>
      <c r="AX48" s="9" t="str">
        <f>IF(AW48="","Vacio",IF(AV48=AW48,"Igual","Diferente"))</f>
        <v>Vacio</v>
      </c>
      <c r="AY48" s="68"/>
      <c r="AZ48" s="68"/>
      <c r="BA48" s="5">
        <f ca="1">+IF(K48&gt;21,"Revisar",0)</f>
        <v>0</v>
      </c>
      <c r="BB48" s="68" t="s">
        <v>146</v>
      </c>
      <c r="BC48" s="129" t="s">
        <v>2919</v>
      </c>
      <c r="BF48" s="129"/>
      <c r="BG48" s="129"/>
    </row>
    <row r="49" spans="1:65" ht="14.65" customHeight="1" x14ac:dyDescent="0.25">
      <c r="A49" s="68" t="str">
        <f>CONCATENATE(E49,"_",X49)</f>
        <v>20100055237_PCR-LAP20041019</v>
      </c>
      <c r="B49" s="68" t="str">
        <f>CONCATENATE(E49,"_",Z49)</f>
        <v>20100055237_</v>
      </c>
      <c r="C49" s="6">
        <v>44133</v>
      </c>
      <c r="D49" s="6">
        <v>44405</v>
      </c>
      <c r="E49" s="192">
        <v>20100055237</v>
      </c>
      <c r="F49" s="3" t="s">
        <v>3910</v>
      </c>
      <c r="G49" s="3" t="s">
        <v>5100</v>
      </c>
      <c r="H49" s="6">
        <v>44133</v>
      </c>
      <c r="I49" s="6">
        <v>44405</v>
      </c>
      <c r="J49" s="7"/>
      <c r="K49" s="8">
        <f ca="1">+TODAY()-I49</f>
        <v>-268</v>
      </c>
      <c r="L49" s="9">
        <v>44.4</v>
      </c>
      <c r="M49" s="135">
        <v>400</v>
      </c>
      <c r="N49" s="9" t="str">
        <f>IF(M49="","Vacio",IF(L49=M49,"Igual","Diferente"))</f>
        <v>Diferente</v>
      </c>
      <c r="O49" s="9"/>
      <c r="P49" s="135"/>
      <c r="Q49" s="9" t="str">
        <f>IF(P49="","Vacio",IF(O49=P49,"Igual","Diferente"))</f>
        <v>Vacio</v>
      </c>
      <c r="R49" s="1">
        <f>+L49+O49/3.5</f>
        <v>44.4</v>
      </c>
      <c r="S49" s="1">
        <f ca="1">+IF(K49&gt;=0,IF(K49&lt;30,R49*1,IF(60&gt;K49,R49*2,IF(90&gt;K49,R49*3,IF(120&gt;K49,R49*4,IF(150&gt;K49,R49*5,IF(180&gt;K49,R49*6,IF(210&gt;K49,R49*7))))))),0)</f>
        <v>0</v>
      </c>
      <c r="T49" s="2">
        <f ca="1">+IF(K49&lt;0,0,IF(K49&lt;8,$A$1,IF(K49&lt;15,$B$1,IF(K49&lt;22,$C$1,IF(K49&lt;30,$D$1,IF(K49&lt;60,$G$1,IF(K49&lt;90,$H$1,IF(K49&lt;120,$I$1,IF(K49&lt;150,$J$1,IF(K49&lt;180,$K$1,IF(K49&lt;210,$E$1)))))))))))</f>
        <v>0</v>
      </c>
      <c r="U49" s="3" t="s">
        <v>5149</v>
      </c>
      <c r="V49" s="10" t="s">
        <v>5148</v>
      </c>
      <c r="W49" s="6">
        <v>44133</v>
      </c>
      <c r="X49" s="12" t="s">
        <v>5102</v>
      </c>
      <c r="Y49" s="12" t="s">
        <v>5248</v>
      </c>
      <c r="Z49" s="12"/>
      <c r="AA49" s="12"/>
      <c r="AB49" s="15"/>
      <c r="AC49" s="15"/>
      <c r="AD49" s="15"/>
      <c r="AE49" s="15"/>
      <c r="AF49" s="4">
        <f ca="1">+TODAY()-AE49</f>
        <v>44137</v>
      </c>
      <c r="AG49" s="15"/>
      <c r="AH49" s="15"/>
      <c r="AI49" s="6"/>
      <c r="AJ49" s="6"/>
      <c r="AK49" s="3"/>
      <c r="AL49" s="6"/>
      <c r="AM49" s="10">
        <v>1</v>
      </c>
      <c r="AN49" s="3" t="s">
        <v>44</v>
      </c>
      <c r="AO49" s="3"/>
      <c r="AP49" s="3" t="s">
        <v>712</v>
      </c>
      <c r="AQ49" s="3"/>
      <c r="AR49" s="3"/>
      <c r="AS49" s="3"/>
      <c r="AT49" s="3"/>
      <c r="AU49" s="3" t="s">
        <v>46</v>
      </c>
      <c r="AV49" s="7" t="s">
        <v>47</v>
      </c>
      <c r="AW49" s="7"/>
      <c r="AX49" s="9" t="str">
        <f>IF(AW49="","Vacio",IF(AV49=AW49,"Igual","Diferente"))</f>
        <v>Vacio</v>
      </c>
      <c r="AY49" s="68"/>
      <c r="AZ49" s="68"/>
      <c r="BA49" s="5">
        <f ca="1">+IF(K49&gt;21,"Revisar",0)</f>
        <v>0</v>
      </c>
      <c r="BB49" s="68" t="s">
        <v>146</v>
      </c>
      <c r="BC49" s="129" t="s">
        <v>2919</v>
      </c>
      <c r="BF49" s="129"/>
      <c r="BG49" s="129"/>
    </row>
    <row r="50" spans="1:65" ht="14.65" customHeight="1" x14ac:dyDescent="0.25">
      <c r="A50" s="68" t="str">
        <f>CONCATENATE(E50,"_",X50)</f>
        <v>20100055237_PCR-LAP20041022</v>
      </c>
      <c r="B50" s="68" t="str">
        <f>CONCATENATE(E50,"_",Z50)</f>
        <v>20100055237_</v>
      </c>
      <c r="C50" s="6">
        <v>44133</v>
      </c>
      <c r="D50" s="6">
        <v>44405</v>
      </c>
      <c r="E50" s="192">
        <v>20100055237</v>
      </c>
      <c r="F50" s="3" t="s">
        <v>3910</v>
      </c>
      <c r="G50" s="3" t="s">
        <v>5100</v>
      </c>
      <c r="H50" s="6">
        <v>44133</v>
      </c>
      <c r="I50" s="6">
        <v>44405</v>
      </c>
      <c r="J50" s="7"/>
      <c r="K50" s="8">
        <f ca="1">+TODAY()-I50</f>
        <v>-268</v>
      </c>
      <c r="L50" s="9">
        <v>44.4</v>
      </c>
      <c r="M50" s="135">
        <v>400</v>
      </c>
      <c r="N50" s="9" t="str">
        <f>IF(M50="","Vacio",IF(L50=M50,"Igual","Diferente"))</f>
        <v>Diferente</v>
      </c>
      <c r="O50" s="9"/>
      <c r="P50" s="135"/>
      <c r="Q50" s="9" t="str">
        <f>IF(P50="","Vacio",IF(O50=P50,"Igual","Diferente"))</f>
        <v>Vacio</v>
      </c>
      <c r="R50" s="1">
        <f>+L50+O50/3.5</f>
        <v>44.4</v>
      </c>
      <c r="S50" s="1">
        <f ca="1">+IF(K50&gt;=0,IF(K50&lt;30,R50*1,IF(60&gt;K50,R50*2,IF(90&gt;K50,R50*3,IF(120&gt;K50,R50*4,IF(150&gt;K50,R50*5,IF(180&gt;K50,R50*6,IF(210&gt;K50,R50*7))))))),0)</f>
        <v>0</v>
      </c>
      <c r="T50" s="2">
        <f ca="1">+IF(K50&lt;0,0,IF(K50&lt;8,$A$1,IF(K50&lt;15,$B$1,IF(K50&lt;22,$C$1,IF(K50&lt;30,$D$1,IF(K50&lt;60,$G$1,IF(K50&lt;90,$H$1,IF(K50&lt;120,$I$1,IF(K50&lt;150,$J$1,IF(K50&lt;180,$K$1,IF(K50&lt;210,$E$1)))))))))))</f>
        <v>0</v>
      </c>
      <c r="U50" s="3" t="s">
        <v>5149</v>
      </c>
      <c r="V50" s="10" t="s">
        <v>5148</v>
      </c>
      <c r="W50" s="6">
        <v>44133</v>
      </c>
      <c r="X50" s="12" t="s">
        <v>5103</v>
      </c>
      <c r="Y50" s="12" t="s">
        <v>5248</v>
      </c>
      <c r="Z50" s="12"/>
      <c r="AA50" s="12"/>
      <c r="AB50" s="15"/>
      <c r="AC50" s="15"/>
      <c r="AD50" s="15"/>
      <c r="AE50" s="15"/>
      <c r="AF50" s="4">
        <f ca="1">+TODAY()-AE50</f>
        <v>44137</v>
      </c>
      <c r="AG50" s="15"/>
      <c r="AH50" s="15"/>
      <c r="AI50" s="6"/>
      <c r="AJ50" s="6"/>
      <c r="AK50" s="3"/>
      <c r="AL50" s="6"/>
      <c r="AM50" s="10">
        <v>1</v>
      </c>
      <c r="AN50" s="3" t="s">
        <v>44</v>
      </c>
      <c r="AO50" s="3"/>
      <c r="AP50" s="3" t="s">
        <v>712</v>
      </c>
      <c r="AQ50" s="3"/>
      <c r="AR50" s="3"/>
      <c r="AS50" s="3"/>
      <c r="AT50" s="3"/>
      <c r="AU50" s="3" t="s">
        <v>46</v>
      </c>
      <c r="AV50" s="7" t="s">
        <v>47</v>
      </c>
      <c r="AW50" s="7"/>
      <c r="AX50" s="9" t="str">
        <f>IF(AW50="","Vacio",IF(AV50=AW50,"Igual","Diferente"))</f>
        <v>Vacio</v>
      </c>
      <c r="AY50" s="68"/>
      <c r="AZ50" s="68"/>
      <c r="BA50" s="5">
        <f ca="1">+IF(K50&gt;21,"Revisar",0)</f>
        <v>0</v>
      </c>
      <c r="BB50" s="68" t="s">
        <v>146</v>
      </c>
      <c r="BC50" s="129" t="s">
        <v>2919</v>
      </c>
      <c r="BF50" s="129"/>
      <c r="BG50" s="129"/>
    </row>
    <row r="51" spans="1:65" ht="14.65" customHeight="1" x14ac:dyDescent="0.25">
      <c r="A51" s="68" t="str">
        <f>CONCATENATE(E51,"_",X51)</f>
        <v>20100055237_MOR-LAP19101009</v>
      </c>
      <c r="B51" s="68" t="str">
        <f>CONCATENATE(E51,"_",Z51)</f>
        <v>20100055237_</v>
      </c>
      <c r="C51" s="6">
        <v>44133</v>
      </c>
      <c r="D51" s="6">
        <v>44405</v>
      </c>
      <c r="E51" s="192">
        <v>20100055237</v>
      </c>
      <c r="F51" s="3" t="s">
        <v>3910</v>
      </c>
      <c r="G51" s="3" t="s">
        <v>5100</v>
      </c>
      <c r="H51" s="6">
        <v>44133</v>
      </c>
      <c r="I51" s="6">
        <v>44405</v>
      </c>
      <c r="J51" s="7"/>
      <c r="K51" s="8">
        <f ca="1">+TODAY()-I51</f>
        <v>-268</v>
      </c>
      <c r="L51" s="9">
        <v>44.4</v>
      </c>
      <c r="M51" s="135">
        <v>400</v>
      </c>
      <c r="N51" s="9" t="str">
        <f>IF(M51="","Vacio",IF(L51=M51,"Igual","Diferente"))</f>
        <v>Diferente</v>
      </c>
      <c r="O51" s="9"/>
      <c r="P51" s="135"/>
      <c r="Q51" s="9" t="str">
        <f>IF(P51="","Vacio",IF(O51=P51,"Igual","Diferente"))</f>
        <v>Vacio</v>
      </c>
      <c r="R51" s="1">
        <f>+L51+O51/3.5</f>
        <v>44.4</v>
      </c>
      <c r="S51" s="1">
        <f ca="1">+IF(K51&gt;=0,IF(K51&lt;30,R51*1,IF(60&gt;K51,R51*2,IF(90&gt;K51,R51*3,IF(120&gt;K51,R51*4,IF(150&gt;K51,R51*5,IF(180&gt;K51,R51*6,IF(210&gt;K51,R51*7))))))),0)</f>
        <v>0</v>
      </c>
      <c r="T51" s="2">
        <f ca="1">+IF(K51&lt;0,0,IF(K51&lt;8,$A$1,IF(K51&lt;15,$B$1,IF(K51&lt;22,$C$1,IF(K51&lt;30,$D$1,IF(K51&lt;60,$G$1,IF(K51&lt;90,$H$1,IF(K51&lt;120,$I$1,IF(K51&lt;150,$J$1,IF(K51&lt;180,$K$1,IF(K51&lt;210,$E$1)))))))))))</f>
        <v>0</v>
      </c>
      <c r="U51" s="3" t="s">
        <v>5149</v>
      </c>
      <c r="V51" s="10" t="s">
        <v>5148</v>
      </c>
      <c r="W51" s="6">
        <v>44133</v>
      </c>
      <c r="X51" s="12" t="s">
        <v>927</v>
      </c>
      <c r="Y51" s="12" t="s">
        <v>5248</v>
      </c>
      <c r="Z51" s="12"/>
      <c r="AA51" s="12"/>
      <c r="AB51" s="15"/>
      <c r="AC51" s="15"/>
      <c r="AD51" s="15"/>
      <c r="AE51" s="15"/>
      <c r="AF51" s="4">
        <f ca="1">+TODAY()-AE51</f>
        <v>44137</v>
      </c>
      <c r="AG51" s="15"/>
      <c r="AH51" s="15"/>
      <c r="AI51" s="6"/>
      <c r="AJ51" s="6"/>
      <c r="AK51" s="3"/>
      <c r="AL51" s="6"/>
      <c r="AM51" s="10">
        <v>1</v>
      </c>
      <c r="AN51" s="3" t="s">
        <v>44</v>
      </c>
      <c r="AO51" s="3"/>
      <c r="AP51" s="3" t="s">
        <v>712</v>
      </c>
      <c r="AQ51" s="3"/>
      <c r="AR51" s="3"/>
      <c r="AS51" s="3"/>
      <c r="AT51" s="3"/>
      <c r="AU51" s="3" t="s">
        <v>46</v>
      </c>
      <c r="AV51" s="7" t="s">
        <v>47</v>
      </c>
      <c r="AW51" s="7"/>
      <c r="AX51" s="9" t="str">
        <f>IF(AW51="","Vacio",IF(AV51=AW51,"Igual","Diferente"))</f>
        <v>Vacio</v>
      </c>
      <c r="AY51" s="68"/>
      <c r="AZ51" s="68"/>
      <c r="BA51" s="5">
        <f ca="1">+IF(K51&gt;21,"Revisar",0)</f>
        <v>0</v>
      </c>
      <c r="BB51" s="68" t="s">
        <v>146</v>
      </c>
      <c r="BC51" s="129" t="s">
        <v>2919</v>
      </c>
      <c r="BF51" s="129"/>
      <c r="BG51" s="129"/>
    </row>
    <row r="52" spans="1:65" s="153" customFormat="1" ht="14.65" customHeight="1" x14ac:dyDescent="0.25">
      <c r="A52" s="68" t="str">
        <f>CONCATENATE(E52,"_",X52)</f>
        <v>20100055237_PCR-LAP0533</v>
      </c>
      <c r="B52" s="68" t="str">
        <f>CONCATENATE(E52,"_",Z52)</f>
        <v>20100055237_</v>
      </c>
      <c r="C52" s="6">
        <v>44124</v>
      </c>
      <c r="D52" s="6">
        <v>44154</v>
      </c>
      <c r="E52" s="192">
        <v>20100055237</v>
      </c>
      <c r="F52" s="3" t="s">
        <v>3910</v>
      </c>
      <c r="G52" s="3" t="s">
        <v>5115</v>
      </c>
      <c r="H52" s="6">
        <v>44124</v>
      </c>
      <c r="I52" s="6">
        <v>44154</v>
      </c>
      <c r="J52" s="7"/>
      <c r="K52" s="8">
        <f ca="1">+TODAY()-I52</f>
        <v>-17</v>
      </c>
      <c r="L52" s="9">
        <v>60</v>
      </c>
      <c r="M52" s="135"/>
      <c r="N52" s="9" t="str">
        <f>IF(M52="","Vacio",IF(L52=M52,"Igual","Diferente"))</f>
        <v>Vacio</v>
      </c>
      <c r="O52" s="9"/>
      <c r="P52" s="135"/>
      <c r="Q52" s="9" t="str">
        <f>IF(P52="","Vacio",IF(O52=P52,"Igual","Diferente"))</f>
        <v>Vacio</v>
      </c>
      <c r="R52" s="1">
        <f>+L52+O52/3.5</f>
        <v>60</v>
      </c>
      <c r="S52" s="1">
        <f ca="1">+IF(K52&gt;=0,IF(K52&lt;30,R52*1,IF(60&gt;K52,R52*2,IF(90&gt;K52,R52*3,IF(120&gt;K52,R52*4,IF(150&gt;K52,R52*5,IF(180&gt;K52,R52*6,IF(210&gt;K52,R52*7))))))),0)</f>
        <v>0</v>
      </c>
      <c r="T52" s="2">
        <f ca="1">+IF(K52&lt;0,0,IF(K52&lt;8,$A$1,IF(K52&lt;15,$B$1,IF(K52&lt;22,$C$1,IF(K52&lt;30,$D$1,IF(K52&lt;60,$G$1,IF(K52&lt;90,$H$1,IF(K52&lt;120,$I$1,IF(K52&lt;150,$J$1,IF(K52&lt;180,$K$1,IF(K52&lt;210,$E$1)))))))))))</f>
        <v>0</v>
      </c>
      <c r="U52" s="3" t="s">
        <v>4247</v>
      </c>
      <c r="V52" s="10" t="s">
        <v>4246</v>
      </c>
      <c r="W52" s="6">
        <v>44099</v>
      </c>
      <c r="X52" s="12" t="s">
        <v>1246</v>
      </c>
      <c r="Y52" s="12" t="s">
        <v>5248</v>
      </c>
      <c r="Z52" s="12"/>
      <c r="AA52" s="12"/>
      <c r="AB52" s="15"/>
      <c r="AC52" s="15"/>
      <c r="AD52" s="15"/>
      <c r="AE52" s="15"/>
      <c r="AF52" s="4">
        <f ca="1">+TODAY()-AE52</f>
        <v>44137</v>
      </c>
      <c r="AG52" s="15"/>
      <c r="AH52" s="15"/>
      <c r="AI52" s="6"/>
      <c r="AJ52" s="6"/>
      <c r="AK52" s="3"/>
      <c r="AL52" s="6"/>
      <c r="AM52" s="10">
        <v>1</v>
      </c>
      <c r="AN52" s="3" t="s">
        <v>44</v>
      </c>
      <c r="AO52" s="3"/>
      <c r="AP52" s="3" t="s">
        <v>712</v>
      </c>
      <c r="AQ52" s="3"/>
      <c r="AR52" s="3"/>
      <c r="AS52" s="3"/>
      <c r="AT52" s="3"/>
      <c r="AU52" s="3" t="s">
        <v>46</v>
      </c>
      <c r="AV52" s="7" t="s">
        <v>47</v>
      </c>
      <c r="AW52" s="7" t="s">
        <v>47</v>
      </c>
      <c r="AX52" s="9" t="str">
        <f>IF(AW52="","Vacio",IF(AV52=AW52,"Igual","Diferente"))</f>
        <v>Igual</v>
      </c>
      <c r="AY52" s="68"/>
      <c r="AZ52" s="68"/>
      <c r="BA52" s="5">
        <f ca="1">+IF(K52&gt;21,"Revisar",0)</f>
        <v>0</v>
      </c>
      <c r="BB52" s="68" t="s">
        <v>146</v>
      </c>
      <c r="BC52" s="129" t="s">
        <v>2919</v>
      </c>
      <c r="BD52"/>
      <c r="BE52"/>
      <c r="BF52" s="129"/>
      <c r="BG52" s="129"/>
      <c r="BH52"/>
      <c r="BI52"/>
      <c r="BJ52"/>
      <c r="BK52"/>
      <c r="BL52"/>
      <c r="BM52"/>
    </row>
    <row r="53" spans="1:65" s="153" customFormat="1" ht="14.65" customHeight="1" x14ac:dyDescent="0.25">
      <c r="A53" s="68" t="str">
        <f>CONCATENATE(E53,"_",X53)</f>
        <v>20100055237_PCR-LAP0385</v>
      </c>
      <c r="B53" s="68" t="str">
        <f>CONCATENATE(E53,"_",Z53)</f>
        <v>20100055237_</v>
      </c>
      <c r="C53" s="6">
        <v>44124</v>
      </c>
      <c r="D53" s="6">
        <v>44154</v>
      </c>
      <c r="E53" s="192">
        <v>20100055237</v>
      </c>
      <c r="F53" s="3" t="s">
        <v>3910</v>
      </c>
      <c r="G53" s="3" t="s">
        <v>5115</v>
      </c>
      <c r="H53" s="6">
        <v>44124</v>
      </c>
      <c r="I53" s="6">
        <v>44154</v>
      </c>
      <c r="J53" s="7"/>
      <c r="K53" s="8">
        <f ca="1">+TODAY()-I53</f>
        <v>-17</v>
      </c>
      <c r="L53" s="9">
        <v>60</v>
      </c>
      <c r="M53" s="135"/>
      <c r="N53" s="9" t="str">
        <f>IF(M53="","Vacio",IF(L53=M53,"Igual","Diferente"))</f>
        <v>Vacio</v>
      </c>
      <c r="O53" s="9"/>
      <c r="P53" s="135"/>
      <c r="Q53" s="9" t="str">
        <f>IF(P53="","Vacio",IF(O53=P53,"Igual","Diferente"))</f>
        <v>Vacio</v>
      </c>
      <c r="R53" s="1">
        <f>+L53+O53/3.5</f>
        <v>60</v>
      </c>
      <c r="S53" s="1">
        <f ca="1">+IF(K53&gt;=0,IF(K53&lt;30,R53*1,IF(60&gt;K53,R53*2,IF(90&gt;K53,R53*3,IF(120&gt;K53,R53*4,IF(150&gt;K53,R53*5,IF(180&gt;K53,R53*6,IF(210&gt;K53,R53*7))))))),0)</f>
        <v>0</v>
      </c>
      <c r="T53" s="2">
        <f ca="1">+IF(K53&lt;0,0,IF(K53&lt;8,$A$1,IF(K53&lt;15,$B$1,IF(K53&lt;22,$C$1,IF(K53&lt;30,$D$1,IF(K53&lt;60,$G$1,IF(K53&lt;90,$H$1,IF(K53&lt;120,$I$1,IF(K53&lt;150,$J$1,IF(K53&lt;180,$K$1,IF(K53&lt;210,$E$1)))))))))))</f>
        <v>0</v>
      </c>
      <c r="U53" s="3" t="s">
        <v>4247</v>
      </c>
      <c r="V53" s="10" t="s">
        <v>4246</v>
      </c>
      <c r="W53" s="6">
        <v>44099</v>
      </c>
      <c r="X53" s="12" t="s">
        <v>4243</v>
      </c>
      <c r="Y53" s="12" t="s">
        <v>5248</v>
      </c>
      <c r="Z53" s="12"/>
      <c r="AA53" s="12"/>
      <c r="AB53" s="15"/>
      <c r="AC53" s="15"/>
      <c r="AD53" s="15"/>
      <c r="AE53" s="15"/>
      <c r="AF53" s="4">
        <f ca="1">+TODAY()-AE53</f>
        <v>44137</v>
      </c>
      <c r="AG53" s="15"/>
      <c r="AH53" s="15"/>
      <c r="AI53" s="6"/>
      <c r="AJ53" s="6"/>
      <c r="AK53" s="3"/>
      <c r="AL53" s="6"/>
      <c r="AM53" s="10">
        <v>1</v>
      </c>
      <c r="AN53" s="3" t="s">
        <v>44</v>
      </c>
      <c r="AO53" s="3"/>
      <c r="AP53" s="3" t="s">
        <v>712</v>
      </c>
      <c r="AQ53" s="3"/>
      <c r="AR53" s="3"/>
      <c r="AS53" s="3"/>
      <c r="AT53" s="3"/>
      <c r="AU53" s="3" t="s">
        <v>46</v>
      </c>
      <c r="AV53" s="7" t="s">
        <v>47</v>
      </c>
      <c r="AW53" s="7" t="s">
        <v>47</v>
      </c>
      <c r="AX53" s="9" t="str">
        <f>IF(AW53="","Vacio",IF(AV53=AW53,"Igual","Diferente"))</f>
        <v>Igual</v>
      </c>
      <c r="AY53" s="68"/>
      <c r="AZ53" s="68"/>
      <c r="BA53" s="5">
        <f ca="1">+IF(K53&gt;21,"Revisar",0)</f>
        <v>0</v>
      </c>
      <c r="BB53" s="68" t="s">
        <v>146</v>
      </c>
      <c r="BC53" s="129" t="s">
        <v>2919</v>
      </c>
      <c r="BD53"/>
      <c r="BE53"/>
      <c r="BF53" s="129"/>
      <c r="BG53" s="129"/>
      <c r="BH53"/>
      <c r="BI53"/>
      <c r="BJ53"/>
      <c r="BK53"/>
      <c r="BL53"/>
      <c r="BM53"/>
    </row>
    <row r="54" spans="1:65" s="153" customFormat="1" ht="14.65" customHeight="1" x14ac:dyDescent="0.25">
      <c r="A54" s="68" t="str">
        <f>CONCATENATE(E54,"_",X54)</f>
        <v>20100055237_PCR-LAP0782</v>
      </c>
      <c r="B54" s="68" t="str">
        <f>CONCATENATE(E54,"_",Z54)</f>
        <v>20100055237_</v>
      </c>
      <c r="C54" s="6">
        <v>44128</v>
      </c>
      <c r="D54" s="6">
        <v>44155</v>
      </c>
      <c r="E54" s="192">
        <v>20100055237</v>
      </c>
      <c r="F54" s="3" t="s">
        <v>3910</v>
      </c>
      <c r="G54" s="3" t="s">
        <v>5115</v>
      </c>
      <c r="H54" s="6">
        <v>44128</v>
      </c>
      <c r="I54" s="6">
        <v>44155</v>
      </c>
      <c r="J54" s="7"/>
      <c r="K54" s="8">
        <f ca="1">+TODAY()-I54</f>
        <v>-18</v>
      </c>
      <c r="L54" s="9">
        <v>60</v>
      </c>
      <c r="M54" s="135"/>
      <c r="N54" s="9" t="str">
        <f>IF(M54="","Vacio",IF(L54=M54,"Igual","Diferente"))</f>
        <v>Vacio</v>
      </c>
      <c r="O54" s="9"/>
      <c r="P54" s="135"/>
      <c r="Q54" s="9" t="str">
        <f>IF(P54="","Vacio",IF(O54=P54,"Igual","Diferente"))</f>
        <v>Vacio</v>
      </c>
      <c r="R54" s="1">
        <f>+L54+O54/3.5</f>
        <v>60</v>
      </c>
      <c r="S54" s="1">
        <f ca="1">+IF(K54&gt;=0,IF(K54&lt;30,R54*1,IF(60&gt;K54,R54*2,IF(90&gt;K54,R54*3,IF(120&gt;K54,R54*4,IF(150&gt;K54,R54*5,IF(180&gt;K54,R54*6,IF(210&gt;K54,R54*7))))))),0)</f>
        <v>0</v>
      </c>
      <c r="T54" s="2">
        <f ca="1">+IF(K54&lt;0,0,IF(K54&lt;8,$A$1,IF(K54&lt;15,$B$1,IF(K54&lt;22,$C$1,IF(K54&lt;30,$D$1,IF(K54&lt;60,$G$1,IF(K54&lt;90,$H$1,IF(K54&lt;120,$I$1,IF(K54&lt;150,$J$1,IF(K54&lt;180,$K$1,IF(K54&lt;210,$E$1)))))))))))</f>
        <v>0</v>
      </c>
      <c r="U54" s="3" t="s">
        <v>4190</v>
      </c>
      <c r="V54" s="10" t="s">
        <v>4189</v>
      </c>
      <c r="W54" s="6">
        <v>44100</v>
      </c>
      <c r="X54" s="12" t="s">
        <v>4188</v>
      </c>
      <c r="Y54" s="12" t="s">
        <v>5248</v>
      </c>
      <c r="Z54" s="12"/>
      <c r="AA54" s="12"/>
      <c r="AB54" s="15"/>
      <c r="AC54" s="15"/>
      <c r="AD54" s="15"/>
      <c r="AE54" s="15"/>
      <c r="AF54" s="4">
        <f ca="1">+TODAY()-AE54</f>
        <v>44137</v>
      </c>
      <c r="AG54" s="15"/>
      <c r="AH54" s="15"/>
      <c r="AI54" s="6"/>
      <c r="AJ54" s="6"/>
      <c r="AK54" s="3"/>
      <c r="AL54" s="6"/>
      <c r="AM54" s="10">
        <v>1</v>
      </c>
      <c r="AN54" s="3" t="s">
        <v>44</v>
      </c>
      <c r="AO54" s="3"/>
      <c r="AP54" s="3" t="s">
        <v>712</v>
      </c>
      <c r="AQ54" s="3"/>
      <c r="AR54" s="3"/>
      <c r="AS54" s="3"/>
      <c r="AT54" s="3"/>
      <c r="AU54" s="3" t="s">
        <v>46</v>
      </c>
      <c r="AV54" s="7" t="s">
        <v>47</v>
      </c>
      <c r="AW54" s="7" t="s">
        <v>47</v>
      </c>
      <c r="AX54" s="9" t="str">
        <f>IF(AW54="","Vacio",IF(AV54=AW54,"Igual","Diferente"))</f>
        <v>Igual</v>
      </c>
      <c r="AY54" s="68"/>
      <c r="AZ54" s="68"/>
      <c r="BA54" s="5">
        <f ca="1">+IF(K54&gt;21,"Revisar",0)</f>
        <v>0</v>
      </c>
      <c r="BB54" s="68" t="s">
        <v>146</v>
      </c>
      <c r="BC54" s="129" t="s">
        <v>2919</v>
      </c>
      <c r="BD54"/>
      <c r="BE54"/>
      <c r="BF54" s="129"/>
      <c r="BG54" s="129"/>
      <c r="BH54"/>
      <c r="BI54"/>
      <c r="BJ54"/>
      <c r="BK54"/>
      <c r="BL54"/>
      <c r="BM54"/>
    </row>
    <row r="55" spans="1:65" s="153" customFormat="1" ht="14.65" customHeight="1" x14ac:dyDescent="0.25">
      <c r="A55" s="68" t="str">
        <f>CONCATENATE(E55,"_",X55)</f>
        <v>20100055237_PCR-LAP1224</v>
      </c>
      <c r="B55" s="68" t="str">
        <f>CONCATENATE(E55,"_",Z55)</f>
        <v>20100055237_</v>
      </c>
      <c r="C55" s="6">
        <v>44104</v>
      </c>
      <c r="D55" s="6">
        <v>44127</v>
      </c>
      <c r="E55" s="192">
        <v>20100055237</v>
      </c>
      <c r="F55" s="3" t="s">
        <v>3910</v>
      </c>
      <c r="G55" s="3" t="s">
        <v>4305</v>
      </c>
      <c r="H55" s="6">
        <v>44104</v>
      </c>
      <c r="I55" s="6">
        <v>44127</v>
      </c>
      <c r="J55" s="7"/>
      <c r="K55" s="8">
        <f ca="1">+TODAY()-I55</f>
        <v>10</v>
      </c>
      <c r="L55" s="9">
        <v>55</v>
      </c>
      <c r="M55" s="135"/>
      <c r="N55" s="9" t="str">
        <f>IF(M55="","Vacio",IF(L55=M55,"Igual","Diferente"))</f>
        <v>Vacio</v>
      </c>
      <c r="O55" s="9"/>
      <c r="P55" s="135"/>
      <c r="Q55" s="9" t="str">
        <f>IF(P55="","Vacio",IF(O55=P55,"Igual","Diferente"))</f>
        <v>Vacio</v>
      </c>
      <c r="R55" s="1">
        <f>+L55+O55/3.5</f>
        <v>55</v>
      </c>
      <c r="S55" s="1">
        <f ca="1">+IF(K55&gt;=0,IF(K55&lt;30,R55*1,IF(60&gt;K55,R55*2,IF(90&gt;K55,R55*3,IF(120&gt;K55,R55*4,IF(150&gt;K55,R55*5,IF(180&gt;K55,R55*6,IF(210&gt;K55,R55*7))))))),0)</f>
        <v>55</v>
      </c>
      <c r="T55" s="2" t="str">
        <f ca="1">+IF(K55&lt;0,0,IF(K55&lt;8,$A$1,IF(K55&lt;15,$B$1,IF(K55&lt;22,$C$1,IF(K55&lt;30,$D$1,IF(K55&lt;60,$G$1,IF(K55&lt;90,$H$1,IF(K55&lt;120,$I$1,IF(K55&lt;150,$J$1,IF(K55&lt;180,$K$1,IF(K55&lt;210,$E$1)))))))))))</f>
        <v>2° Semana</v>
      </c>
      <c r="U55" s="3" t="s">
        <v>4867</v>
      </c>
      <c r="V55" s="10" t="s">
        <v>4868</v>
      </c>
      <c r="W55" s="6">
        <v>44119</v>
      </c>
      <c r="X55" s="12" t="s">
        <v>886</v>
      </c>
      <c r="Y55" s="12" t="s">
        <v>5248</v>
      </c>
      <c r="Z55" s="12"/>
      <c r="AA55" s="12"/>
      <c r="AB55" s="15"/>
      <c r="AC55" s="15"/>
      <c r="AD55" s="15"/>
      <c r="AE55" s="15"/>
      <c r="AF55" s="4">
        <f ca="1">+TODAY()-AE55</f>
        <v>44137</v>
      </c>
      <c r="AG55" s="15"/>
      <c r="AH55" s="15"/>
      <c r="AI55" s="6"/>
      <c r="AJ55" s="6"/>
      <c r="AK55" s="3"/>
      <c r="AL55" s="6"/>
      <c r="AM55" s="10">
        <v>1</v>
      </c>
      <c r="AN55" s="3" t="s">
        <v>44</v>
      </c>
      <c r="AO55" s="3"/>
      <c r="AP55" s="3" t="s">
        <v>712</v>
      </c>
      <c r="AQ55" s="3"/>
      <c r="AR55" s="3"/>
      <c r="AS55" s="3"/>
      <c r="AT55" s="3"/>
      <c r="AU55" s="3" t="s">
        <v>46</v>
      </c>
      <c r="AV55" s="7" t="s">
        <v>47</v>
      </c>
      <c r="AW55" s="7" t="s">
        <v>47</v>
      </c>
      <c r="AX55" s="9" t="str">
        <f>IF(AW55="","Vacio",IF(AV55=AW55,"Igual","Diferente"))</f>
        <v>Igual</v>
      </c>
      <c r="AY55" s="68"/>
      <c r="AZ55" s="68"/>
      <c r="BA55" s="5">
        <f ca="1">+IF(K55&gt;21,"Revisar",0)</f>
        <v>0</v>
      </c>
      <c r="BB55" s="68" t="s">
        <v>5181</v>
      </c>
      <c r="BC55" s="129" t="s">
        <v>141</v>
      </c>
      <c r="BD55"/>
      <c r="BE55"/>
      <c r="BF55" s="129"/>
      <c r="BG55" s="129"/>
      <c r="BH55"/>
      <c r="BI55"/>
      <c r="BJ55"/>
      <c r="BK55"/>
      <c r="BL55"/>
      <c r="BM55"/>
    </row>
    <row r="56" spans="1:65" s="158" customFormat="1" ht="14.65" customHeight="1" x14ac:dyDescent="0.25">
      <c r="A56" s="68" t="str">
        <f>CONCATENATE(E56,"_",X56)</f>
        <v>20100055237_PCR-LAP0606</v>
      </c>
      <c r="B56" s="68" t="str">
        <f>CONCATENATE(E56,"_",Z56)</f>
        <v>20100055237_</v>
      </c>
      <c r="C56" s="6">
        <v>44124</v>
      </c>
      <c r="D56" s="6">
        <v>44154</v>
      </c>
      <c r="E56" s="192">
        <v>20100055237</v>
      </c>
      <c r="F56" s="3" t="s">
        <v>3910</v>
      </c>
      <c r="G56" s="3" t="s">
        <v>5115</v>
      </c>
      <c r="H56" s="6">
        <v>44124</v>
      </c>
      <c r="I56" s="6">
        <v>44154</v>
      </c>
      <c r="J56" s="7"/>
      <c r="K56" s="8">
        <f ca="1">+TODAY()-I56</f>
        <v>-17</v>
      </c>
      <c r="L56" s="9">
        <v>60</v>
      </c>
      <c r="M56" s="135"/>
      <c r="N56" s="9" t="str">
        <f>IF(M56="","Vacio",IF(L56=M56,"Igual","Diferente"))</f>
        <v>Vacio</v>
      </c>
      <c r="O56" s="9"/>
      <c r="P56" s="135"/>
      <c r="Q56" s="9" t="str">
        <f>IF(P56="","Vacio",IF(O56=P56,"Igual","Diferente"))</f>
        <v>Vacio</v>
      </c>
      <c r="R56" s="1">
        <f>+L56+O56/3.5</f>
        <v>60</v>
      </c>
      <c r="S56" s="1">
        <f ca="1">+IF(K56&gt;=0,IF(K56&lt;30,R56*1,IF(60&gt;K56,R56*2,IF(90&gt;K56,R56*3,IF(120&gt;K56,R56*4,IF(150&gt;K56,R56*5,IF(180&gt;K56,R56*6,IF(210&gt;K56,R56*7))))))),0)</f>
        <v>0</v>
      </c>
      <c r="T56" s="2">
        <f ca="1">+IF(K56&lt;0,0,IF(K56&lt;8,$A$1,IF(K56&lt;15,$B$1,IF(K56&lt;22,$C$1,IF(K56&lt;30,$D$1,IF(K56&lt;60,$G$1,IF(K56&lt;90,$H$1,IF(K56&lt;120,$I$1,IF(K56&lt;150,$J$1,IF(K56&lt;180,$K$1,IF(K56&lt;210,$E$1)))))))))))</f>
        <v>0</v>
      </c>
      <c r="U56" s="3" t="s">
        <v>4247</v>
      </c>
      <c r="V56" s="10" t="s">
        <v>4246</v>
      </c>
      <c r="W56" s="6">
        <v>44099</v>
      </c>
      <c r="X56" s="12" t="s">
        <v>4244</v>
      </c>
      <c r="Y56" s="12" t="s">
        <v>5248</v>
      </c>
      <c r="Z56" s="12"/>
      <c r="AA56" s="12"/>
      <c r="AB56" s="15"/>
      <c r="AC56" s="15"/>
      <c r="AD56" s="15"/>
      <c r="AE56" s="15"/>
      <c r="AF56" s="4">
        <f ca="1">+TODAY()-AE56</f>
        <v>44137</v>
      </c>
      <c r="AG56" s="15"/>
      <c r="AH56" s="15"/>
      <c r="AI56" s="6"/>
      <c r="AJ56" s="6"/>
      <c r="AK56" s="3"/>
      <c r="AL56" s="6"/>
      <c r="AM56" s="10">
        <v>1</v>
      </c>
      <c r="AN56" s="3" t="s">
        <v>44</v>
      </c>
      <c r="AO56" s="3"/>
      <c r="AP56" s="3" t="s">
        <v>712</v>
      </c>
      <c r="AQ56" s="3"/>
      <c r="AR56" s="3"/>
      <c r="AS56" s="3"/>
      <c r="AT56" s="3"/>
      <c r="AU56" s="3" t="s">
        <v>46</v>
      </c>
      <c r="AV56" s="7" t="s">
        <v>47</v>
      </c>
      <c r="AW56" s="7" t="s">
        <v>47</v>
      </c>
      <c r="AX56" s="9" t="str">
        <f>IF(AW56="","Vacio",IF(AV56=AW56,"Igual","Diferente"))</f>
        <v>Igual</v>
      </c>
      <c r="AY56" s="68"/>
      <c r="AZ56" s="68"/>
      <c r="BA56" s="5">
        <f ca="1">+IF(K56&gt;21,"Revisar",0)</f>
        <v>0</v>
      </c>
      <c r="BB56" s="68" t="s">
        <v>146</v>
      </c>
      <c r="BC56" s="129" t="s">
        <v>2919</v>
      </c>
      <c r="BD56"/>
      <c r="BE56"/>
      <c r="BF56" s="129"/>
      <c r="BG56" s="129"/>
      <c r="BH56"/>
      <c r="BI56"/>
      <c r="BJ56"/>
      <c r="BK56"/>
      <c r="BL56"/>
      <c r="BM56"/>
    </row>
    <row r="57" spans="1:65" s="153" customFormat="1" ht="14.65" customHeight="1" x14ac:dyDescent="0.25">
      <c r="A57" s="68" t="str">
        <f>CONCATENATE(E57,"_",X57)</f>
        <v>20100055237_PCR-LAP0837</v>
      </c>
      <c r="B57" s="68" t="str">
        <f>CONCATENATE(E57,"_",Z57)</f>
        <v>20100055237_</v>
      </c>
      <c r="C57" s="6">
        <v>44124</v>
      </c>
      <c r="D57" s="6">
        <v>44154</v>
      </c>
      <c r="E57" s="192">
        <v>20100055237</v>
      </c>
      <c r="F57" s="3" t="s">
        <v>3910</v>
      </c>
      <c r="G57" s="3" t="s">
        <v>5115</v>
      </c>
      <c r="H57" s="6">
        <v>44124</v>
      </c>
      <c r="I57" s="6">
        <v>44154</v>
      </c>
      <c r="J57" s="7"/>
      <c r="K57" s="8">
        <f ca="1">+TODAY()-I57</f>
        <v>-17</v>
      </c>
      <c r="L57" s="9">
        <v>60</v>
      </c>
      <c r="M57" s="135"/>
      <c r="N57" s="9" t="str">
        <f>IF(M57="","Vacio",IF(L57=M57,"Igual","Diferente"))</f>
        <v>Vacio</v>
      </c>
      <c r="O57" s="9"/>
      <c r="P57" s="135"/>
      <c r="Q57" s="9" t="str">
        <f>IF(P57="","Vacio",IF(O57=P57,"Igual","Diferente"))</f>
        <v>Vacio</v>
      </c>
      <c r="R57" s="1">
        <f>+L57+O57/3.5</f>
        <v>60</v>
      </c>
      <c r="S57" s="1">
        <f ca="1">+IF(K57&gt;=0,IF(K57&lt;30,R57*1,IF(60&gt;K57,R57*2,IF(90&gt;K57,R57*3,IF(120&gt;K57,R57*4,IF(150&gt;K57,R57*5,IF(180&gt;K57,R57*6,IF(210&gt;K57,R57*7))))))),0)</f>
        <v>0</v>
      </c>
      <c r="T57" s="2">
        <f ca="1">+IF(K57&lt;0,0,IF(K57&lt;8,$A$1,IF(K57&lt;15,$B$1,IF(K57&lt;22,$C$1,IF(K57&lt;30,$D$1,IF(K57&lt;60,$G$1,IF(K57&lt;90,$H$1,IF(K57&lt;120,$I$1,IF(K57&lt;150,$J$1,IF(K57&lt;180,$K$1,IF(K57&lt;210,$E$1)))))))))))</f>
        <v>0</v>
      </c>
      <c r="U57" s="3" t="s">
        <v>4248</v>
      </c>
      <c r="V57" s="10" t="s">
        <v>4246</v>
      </c>
      <c r="W57" s="6">
        <v>44099</v>
      </c>
      <c r="X57" s="12" t="s">
        <v>4245</v>
      </c>
      <c r="Y57" s="12" t="s">
        <v>5248</v>
      </c>
      <c r="Z57" s="12"/>
      <c r="AA57" s="12"/>
      <c r="AB57" s="15"/>
      <c r="AC57" s="15"/>
      <c r="AD57" s="15"/>
      <c r="AE57" s="15"/>
      <c r="AF57" s="4">
        <f ca="1">+TODAY()-AE57</f>
        <v>44137</v>
      </c>
      <c r="AG57" s="15"/>
      <c r="AH57" s="15"/>
      <c r="AI57" s="6"/>
      <c r="AJ57" s="6"/>
      <c r="AK57" s="3"/>
      <c r="AL57" s="6"/>
      <c r="AM57" s="10">
        <v>1</v>
      </c>
      <c r="AN57" s="3" t="s">
        <v>44</v>
      </c>
      <c r="AO57" s="3"/>
      <c r="AP57" s="3" t="s">
        <v>712</v>
      </c>
      <c r="AQ57" s="3"/>
      <c r="AR57" s="3"/>
      <c r="AS57" s="3"/>
      <c r="AT57" s="3"/>
      <c r="AU57" s="3" t="s">
        <v>46</v>
      </c>
      <c r="AV57" s="7" t="s">
        <v>47</v>
      </c>
      <c r="AW57" s="7" t="s">
        <v>47</v>
      </c>
      <c r="AX57" s="9" t="str">
        <f>IF(AW57="","Vacio",IF(AV57=AW57,"Igual","Diferente"))</f>
        <v>Igual</v>
      </c>
      <c r="AY57" s="68"/>
      <c r="AZ57" s="68"/>
      <c r="BA57" s="5">
        <f ca="1">+IF(K57&gt;21,"Revisar",0)</f>
        <v>0</v>
      </c>
      <c r="BB57" s="68" t="s">
        <v>146</v>
      </c>
      <c r="BC57" s="129" t="s">
        <v>2919</v>
      </c>
      <c r="BD57"/>
      <c r="BE57"/>
      <c r="BF57" s="129"/>
      <c r="BG57" s="129"/>
      <c r="BH57"/>
      <c r="BI57"/>
      <c r="BJ57"/>
      <c r="BK57"/>
      <c r="BL57"/>
      <c r="BM57"/>
    </row>
    <row r="58" spans="1:65" s="153" customFormat="1" ht="14.65" customHeight="1" x14ac:dyDescent="0.25">
      <c r="A58" s="68" t="str">
        <f>CONCATENATE(E58,"_",X58)</f>
        <v>20333372216_PCR-LAP20031052</v>
      </c>
      <c r="B58" s="68" t="str">
        <f>CONCATENATE(E58,"_",Z58)</f>
        <v>20333372216_</v>
      </c>
      <c r="C58" s="6">
        <v>44116</v>
      </c>
      <c r="D58" s="6">
        <v>44146</v>
      </c>
      <c r="E58" s="192">
        <v>20333372216</v>
      </c>
      <c r="F58" s="3" t="s">
        <v>3939</v>
      </c>
      <c r="G58" s="3" t="s">
        <v>4798</v>
      </c>
      <c r="H58" s="6">
        <v>44116</v>
      </c>
      <c r="I58" s="6">
        <v>44146</v>
      </c>
      <c r="J58" s="7"/>
      <c r="K58" s="8">
        <f ca="1">+TODAY()-I58</f>
        <v>-9</v>
      </c>
      <c r="L58" s="9">
        <v>76</v>
      </c>
      <c r="M58" s="135"/>
      <c r="N58" s="9" t="str">
        <f>IF(M58="","Vacio",IF(L58=M58,"Igual","Diferente"))</f>
        <v>Vacio</v>
      </c>
      <c r="O58" s="9"/>
      <c r="P58" s="135"/>
      <c r="Q58" s="9" t="str">
        <f>IF(P58="","Vacio",IF(O58=P58,"Igual","Diferente"))</f>
        <v>Vacio</v>
      </c>
      <c r="R58" s="1">
        <f>+L58+O58/3.5</f>
        <v>76</v>
      </c>
      <c r="S58" s="1">
        <f ca="1">+IF(K58&gt;=0,IF(K58&lt;30,R58*1,IF(60&gt;K58,R58*2,IF(90&gt;K58,R58*3,IF(120&gt;K58,R58*4,IF(150&gt;K58,R58*5,IF(180&gt;K58,R58*6,IF(210&gt;K58,R58*7))))))),0)</f>
        <v>0</v>
      </c>
      <c r="T58" s="2">
        <f ca="1">+IF(K58&lt;0,0,IF(K58&lt;8,$A$1,IF(K58&lt;15,$B$1,IF(K58&lt;22,$C$1,IF(K58&lt;30,$D$1,IF(K58&lt;60,$G$1,IF(K58&lt;90,$H$1,IF(K58&lt;120,$I$1,IF(K58&lt;150,$J$1,IF(K58&lt;180,$K$1,IF(K58&lt;210,$E$1)))))))))))</f>
        <v>0</v>
      </c>
      <c r="U58" s="3" t="s">
        <v>3949</v>
      </c>
      <c r="V58" s="10" t="s">
        <v>3950</v>
      </c>
      <c r="W58" s="6">
        <v>44085</v>
      </c>
      <c r="X58" s="12" t="s">
        <v>3589</v>
      </c>
      <c r="Y58" s="12" t="s">
        <v>5248</v>
      </c>
      <c r="Z58" s="12"/>
      <c r="AA58" s="12"/>
      <c r="AB58" s="15"/>
      <c r="AC58" s="15"/>
      <c r="AD58" s="15"/>
      <c r="AE58" s="15"/>
      <c r="AF58" s="4">
        <f ca="1">+TODAY()-AE58</f>
        <v>44137</v>
      </c>
      <c r="AG58" s="15"/>
      <c r="AH58" s="15"/>
      <c r="AI58" s="6"/>
      <c r="AJ58" s="6"/>
      <c r="AK58" s="3"/>
      <c r="AL58" s="6"/>
      <c r="AM58" s="10">
        <v>1</v>
      </c>
      <c r="AN58" s="3" t="s">
        <v>44</v>
      </c>
      <c r="AO58" s="3"/>
      <c r="AP58" s="3" t="s">
        <v>712</v>
      </c>
      <c r="AQ58" s="3"/>
      <c r="AR58" s="3"/>
      <c r="AS58" s="3"/>
      <c r="AT58" s="3"/>
      <c r="AU58" s="3" t="s">
        <v>4401</v>
      </c>
      <c r="AV58" s="7" t="s">
        <v>47</v>
      </c>
      <c r="AW58" s="7" t="s">
        <v>47</v>
      </c>
      <c r="AX58" s="9" t="str">
        <f>IF(AW58="","Vacio",IF(AV58=AW58,"Igual","Diferente"))</f>
        <v>Igual</v>
      </c>
      <c r="AY58" s="68"/>
      <c r="AZ58" s="68"/>
      <c r="BA58" s="5">
        <f ca="1">+IF(K58&gt;21,"Revisar",0)</f>
        <v>0</v>
      </c>
      <c r="BB58" s="68" t="s">
        <v>146</v>
      </c>
      <c r="BC58" s="129" t="s">
        <v>2919</v>
      </c>
      <c r="BD58"/>
      <c r="BE58"/>
      <c r="BF58" s="129"/>
      <c r="BG58" s="129"/>
      <c r="BH58"/>
      <c r="BI58"/>
      <c r="BJ58"/>
      <c r="BK58"/>
      <c r="BL58"/>
      <c r="BM58"/>
    </row>
    <row r="59" spans="1:65" s="158" customFormat="1" ht="14.65" customHeight="1" x14ac:dyDescent="0.25">
      <c r="A59" s="68" t="str">
        <f>CONCATENATE(E59,"_",X59)</f>
        <v>20333372216_PCR-LAP20031072</v>
      </c>
      <c r="B59" s="68" t="str">
        <f>CONCATENATE(E59,"_",Z59)</f>
        <v>20333372216_</v>
      </c>
      <c r="C59" s="6">
        <v>44116</v>
      </c>
      <c r="D59" s="6">
        <v>44146</v>
      </c>
      <c r="E59" s="192">
        <v>20333372216</v>
      </c>
      <c r="F59" s="3" t="s">
        <v>3939</v>
      </c>
      <c r="G59" s="3" t="s">
        <v>4798</v>
      </c>
      <c r="H59" s="6">
        <v>44116</v>
      </c>
      <c r="I59" s="6">
        <v>44146</v>
      </c>
      <c r="J59" s="7"/>
      <c r="K59" s="8">
        <f ca="1">+TODAY()-I59</f>
        <v>-9</v>
      </c>
      <c r="L59" s="9">
        <v>76</v>
      </c>
      <c r="M59" s="135"/>
      <c r="N59" s="9" t="str">
        <f>IF(M59="","Vacio",IF(L59=M59,"Igual","Diferente"))</f>
        <v>Vacio</v>
      </c>
      <c r="O59" s="9"/>
      <c r="P59" s="135"/>
      <c r="Q59" s="9" t="str">
        <f>IF(P59="","Vacio",IF(O59=P59,"Igual","Diferente"))</f>
        <v>Vacio</v>
      </c>
      <c r="R59" s="1">
        <f>+L59+O59/3.5</f>
        <v>76</v>
      </c>
      <c r="S59" s="1">
        <f ca="1">+IF(K59&gt;=0,IF(K59&lt;30,R59*1,IF(60&gt;K59,R59*2,IF(90&gt;K59,R59*3,IF(120&gt;K59,R59*4,IF(150&gt;K59,R59*5,IF(180&gt;K59,R59*6,IF(210&gt;K59,R59*7))))))),0)</f>
        <v>0</v>
      </c>
      <c r="T59" s="2">
        <f ca="1">+IF(K59&lt;0,0,IF(K59&lt;8,$A$1,IF(K59&lt;15,$B$1,IF(K59&lt;22,$C$1,IF(K59&lt;30,$D$1,IF(K59&lt;60,$G$1,IF(K59&lt;90,$H$1,IF(K59&lt;120,$I$1,IF(K59&lt;150,$J$1,IF(K59&lt;180,$K$1,IF(K59&lt;210,$E$1)))))))))))</f>
        <v>0</v>
      </c>
      <c r="U59" s="3" t="s">
        <v>3949</v>
      </c>
      <c r="V59" s="10" t="s">
        <v>3950</v>
      </c>
      <c r="W59" s="6">
        <v>44085</v>
      </c>
      <c r="X59" s="12" t="s">
        <v>3590</v>
      </c>
      <c r="Y59" s="12" t="s">
        <v>5248</v>
      </c>
      <c r="Z59" s="12"/>
      <c r="AA59" s="12"/>
      <c r="AB59" s="15"/>
      <c r="AC59" s="15"/>
      <c r="AD59" s="15"/>
      <c r="AE59" s="15"/>
      <c r="AF59" s="4">
        <f ca="1">+TODAY()-AE59</f>
        <v>44137</v>
      </c>
      <c r="AG59" s="15"/>
      <c r="AH59" s="15"/>
      <c r="AI59" s="6"/>
      <c r="AJ59" s="6"/>
      <c r="AK59" s="3"/>
      <c r="AL59" s="6"/>
      <c r="AM59" s="10">
        <v>1</v>
      </c>
      <c r="AN59" s="3" t="s">
        <v>44</v>
      </c>
      <c r="AO59" s="3"/>
      <c r="AP59" s="3" t="s">
        <v>712</v>
      </c>
      <c r="AQ59" s="3"/>
      <c r="AR59" s="3"/>
      <c r="AS59" s="3"/>
      <c r="AT59" s="3"/>
      <c r="AU59" s="3" t="s">
        <v>4401</v>
      </c>
      <c r="AV59" s="7" t="s">
        <v>47</v>
      </c>
      <c r="AW59" s="7" t="s">
        <v>47</v>
      </c>
      <c r="AX59" s="9" t="str">
        <f>IF(AW59="","Vacio",IF(AV59=AW59,"Igual","Diferente"))</f>
        <v>Igual</v>
      </c>
      <c r="AY59" s="68"/>
      <c r="AZ59" s="68"/>
      <c r="BA59" s="5">
        <f ca="1">+IF(K59&gt;21,"Revisar",0)</f>
        <v>0</v>
      </c>
      <c r="BB59" s="68" t="s">
        <v>146</v>
      </c>
      <c r="BC59" s="129" t="s">
        <v>2919</v>
      </c>
      <c r="BD59"/>
      <c r="BE59"/>
      <c r="BF59" s="129"/>
      <c r="BG59" s="129"/>
      <c r="BH59"/>
      <c r="BI59"/>
      <c r="BJ59"/>
      <c r="BK59"/>
      <c r="BL59"/>
      <c r="BM59"/>
    </row>
    <row r="60" spans="1:65" s="153" customFormat="1" ht="14.65" customHeight="1" x14ac:dyDescent="0.25">
      <c r="A60" s="68" t="str">
        <f>CONCATENATE(E60,"_",X60)</f>
        <v>20333372216_PCR-LAP20031105</v>
      </c>
      <c r="B60" s="68" t="str">
        <f>CONCATENATE(E60,"_",Z60)</f>
        <v>20333372216_</v>
      </c>
      <c r="C60" s="6">
        <v>44116</v>
      </c>
      <c r="D60" s="6">
        <v>44146</v>
      </c>
      <c r="E60" s="192">
        <v>20333372216</v>
      </c>
      <c r="F60" s="3" t="s">
        <v>3939</v>
      </c>
      <c r="G60" s="3" t="s">
        <v>4798</v>
      </c>
      <c r="H60" s="6">
        <v>44116</v>
      </c>
      <c r="I60" s="6">
        <v>44146</v>
      </c>
      <c r="J60" s="7"/>
      <c r="K60" s="8">
        <f ca="1">+TODAY()-I60</f>
        <v>-9</v>
      </c>
      <c r="L60" s="9">
        <v>76</v>
      </c>
      <c r="M60" s="135"/>
      <c r="N60" s="9" t="str">
        <f>IF(M60="","Vacio",IF(L60=M60,"Igual","Diferente"))</f>
        <v>Vacio</v>
      </c>
      <c r="O60" s="9"/>
      <c r="P60" s="135"/>
      <c r="Q60" s="9" t="str">
        <f>IF(P60="","Vacio",IF(O60=P60,"Igual","Diferente"))</f>
        <v>Vacio</v>
      </c>
      <c r="R60" s="1">
        <f>+L60+O60/3.5</f>
        <v>76</v>
      </c>
      <c r="S60" s="1">
        <f ca="1">+IF(K60&gt;=0,IF(K60&lt;30,R60*1,IF(60&gt;K60,R60*2,IF(90&gt;K60,R60*3,IF(120&gt;K60,R60*4,IF(150&gt;K60,R60*5,IF(180&gt;K60,R60*6,IF(210&gt;K60,R60*7))))))),0)</f>
        <v>0</v>
      </c>
      <c r="T60" s="2">
        <f ca="1">+IF(K60&lt;0,0,IF(K60&lt;8,$A$1,IF(K60&lt;15,$B$1,IF(K60&lt;22,$C$1,IF(K60&lt;30,$D$1,IF(K60&lt;60,$G$1,IF(K60&lt;90,$H$1,IF(K60&lt;120,$I$1,IF(K60&lt;150,$J$1,IF(K60&lt;180,$K$1,IF(K60&lt;210,$E$1)))))))))))</f>
        <v>0</v>
      </c>
      <c r="U60" s="3" t="s">
        <v>3949</v>
      </c>
      <c r="V60" s="10" t="s">
        <v>3950</v>
      </c>
      <c r="W60" s="6">
        <v>44085</v>
      </c>
      <c r="X60" s="12" t="s">
        <v>3591</v>
      </c>
      <c r="Y60" s="12" t="s">
        <v>5248</v>
      </c>
      <c r="Z60" s="12"/>
      <c r="AA60" s="12"/>
      <c r="AB60" s="15"/>
      <c r="AC60" s="15"/>
      <c r="AD60" s="15"/>
      <c r="AE60" s="15"/>
      <c r="AF60" s="4">
        <f ca="1">+TODAY()-AE60</f>
        <v>44137</v>
      </c>
      <c r="AG60" s="15"/>
      <c r="AH60" s="15"/>
      <c r="AI60" s="6"/>
      <c r="AJ60" s="6"/>
      <c r="AK60" s="3"/>
      <c r="AL60" s="6"/>
      <c r="AM60" s="10">
        <v>1</v>
      </c>
      <c r="AN60" s="3" t="s">
        <v>44</v>
      </c>
      <c r="AO60" s="3"/>
      <c r="AP60" s="3" t="s">
        <v>712</v>
      </c>
      <c r="AQ60" s="3"/>
      <c r="AR60" s="3"/>
      <c r="AS60" s="3"/>
      <c r="AT60" s="3"/>
      <c r="AU60" s="3" t="s">
        <v>4401</v>
      </c>
      <c r="AV60" s="7" t="s">
        <v>47</v>
      </c>
      <c r="AW60" s="7" t="s">
        <v>47</v>
      </c>
      <c r="AX60" s="9" t="str">
        <f>IF(AW60="","Vacio",IF(AV60=AW60,"Igual","Diferente"))</f>
        <v>Igual</v>
      </c>
      <c r="AY60" s="68"/>
      <c r="AZ60" s="68"/>
      <c r="BA60" s="5">
        <f ca="1">+IF(K60&gt;21,"Revisar",0)</f>
        <v>0</v>
      </c>
      <c r="BB60" s="68" t="s">
        <v>146</v>
      </c>
      <c r="BC60" s="129" t="s">
        <v>2919</v>
      </c>
      <c r="BD60"/>
      <c r="BE60"/>
      <c r="BF60" s="129"/>
      <c r="BG60" s="129"/>
      <c r="BH60"/>
      <c r="BI60"/>
      <c r="BJ60"/>
      <c r="BK60"/>
      <c r="BL60"/>
      <c r="BM60"/>
    </row>
    <row r="61" spans="1:65" ht="14.65" customHeight="1" x14ac:dyDescent="0.25">
      <c r="A61" s="68" t="str">
        <f>CONCATENATE(E61,"_",X61)</f>
        <v>20333372216_PCR-LAP20041326</v>
      </c>
      <c r="B61" s="68" t="str">
        <f>CONCATENATE(E61,"_",Z61)</f>
        <v>20333372216_PCR-LAP20061029</v>
      </c>
      <c r="C61" s="6">
        <v>44133</v>
      </c>
      <c r="D61" s="6">
        <v>44163</v>
      </c>
      <c r="E61" s="192">
        <v>20333372216</v>
      </c>
      <c r="F61" s="3" t="s">
        <v>3939</v>
      </c>
      <c r="G61" s="3" t="s">
        <v>5091</v>
      </c>
      <c r="H61" s="6">
        <v>44133</v>
      </c>
      <c r="I61" s="6">
        <v>44163</v>
      </c>
      <c r="J61" s="7"/>
      <c r="K61" s="8">
        <f ca="1">+TODAY()-I61</f>
        <v>-26</v>
      </c>
      <c r="L61" s="9">
        <v>76</v>
      </c>
      <c r="M61" s="135"/>
      <c r="N61" s="9" t="str">
        <f>IF(M61="","Vacio",IF(L61=M61,"Igual","Diferente"))</f>
        <v>Vacio</v>
      </c>
      <c r="O61" s="9"/>
      <c r="P61" s="135"/>
      <c r="Q61" s="9" t="str">
        <f>IF(P61="","Vacio",IF(O61=P61,"Igual","Diferente"))</f>
        <v>Vacio</v>
      </c>
      <c r="R61" s="1">
        <f>+L61+O61/3.5</f>
        <v>76</v>
      </c>
      <c r="S61" s="1">
        <f ca="1">+IF(K61&gt;=0,IF(K61&lt;30,R61*1,IF(60&gt;K61,R61*2,IF(90&gt;K61,R61*3,IF(120&gt;K61,R61*4,IF(150&gt;K61,R61*5,IF(180&gt;K61,R61*6,IF(210&gt;K61,R61*7))))))),0)</f>
        <v>0</v>
      </c>
      <c r="T61" s="2">
        <f ca="1">+IF(K61&lt;0,0,IF(K61&lt;8,$A$1,IF(K61&lt;15,$B$1,IF(K61&lt;22,$C$1,IF(K61&lt;30,$D$1,IF(K61&lt;60,$G$1,IF(K61&lt;90,$H$1,IF(K61&lt;120,$I$1,IF(K61&lt;150,$J$1,IF(K61&lt;180,$K$1,IF(K61&lt;210,$E$1)))))))))))</f>
        <v>0</v>
      </c>
      <c r="U61" s="3" t="s">
        <v>4651</v>
      </c>
      <c r="V61" s="10" t="s">
        <v>4220</v>
      </c>
      <c r="W61" s="6">
        <v>44102</v>
      </c>
      <c r="X61" s="30" t="s">
        <v>4645</v>
      </c>
      <c r="Y61" s="12" t="s">
        <v>5248</v>
      </c>
      <c r="Z61" s="30" t="s">
        <v>3083</v>
      </c>
      <c r="AA61" s="12"/>
      <c r="AB61" s="15"/>
      <c r="AC61" s="15"/>
      <c r="AD61" s="15"/>
      <c r="AE61" s="15"/>
      <c r="AF61" s="4">
        <f ca="1">+TODAY()-AE61</f>
        <v>44137</v>
      </c>
      <c r="AG61" s="15"/>
      <c r="AH61" s="15"/>
      <c r="AI61" s="6"/>
      <c r="AJ61" s="6"/>
      <c r="AK61" s="3"/>
      <c r="AL61" s="6"/>
      <c r="AM61" s="10">
        <v>1</v>
      </c>
      <c r="AN61" s="3" t="s">
        <v>44</v>
      </c>
      <c r="AO61" s="3"/>
      <c r="AP61" s="3" t="s">
        <v>712</v>
      </c>
      <c r="AQ61" s="3"/>
      <c r="AR61" s="3"/>
      <c r="AS61" s="3"/>
      <c r="AT61" s="3"/>
      <c r="AU61" s="3" t="s">
        <v>4401</v>
      </c>
      <c r="AV61" s="7" t="s">
        <v>47</v>
      </c>
      <c r="AW61" s="7" t="s">
        <v>47</v>
      </c>
      <c r="AX61" s="9" t="str">
        <f>IF(AW61="","Vacio",IF(AV61=AW61,"Igual","Diferente"))</f>
        <v>Igual</v>
      </c>
      <c r="AY61" s="68"/>
      <c r="AZ61" s="68"/>
      <c r="BA61" s="5">
        <f ca="1">+IF(K61&gt;21,"Revisar",0)</f>
        <v>0</v>
      </c>
      <c r="BB61" s="68" t="s">
        <v>146</v>
      </c>
      <c r="BC61" s="129" t="s">
        <v>2919</v>
      </c>
      <c r="BF61" s="129"/>
      <c r="BG61" s="129"/>
    </row>
    <row r="62" spans="1:65" ht="25.9" customHeight="1" x14ac:dyDescent="0.25">
      <c r="A62" s="68" t="str">
        <f>CONCATENATE(E62,"_",X62)</f>
        <v>20333372216_PCR-LAP20041319</v>
      </c>
      <c r="B62" s="68" t="str">
        <f>CONCATENATE(E62,"_",Z62)</f>
        <v>20333372216_PCR-LAP20061011</v>
      </c>
      <c r="C62" s="6">
        <v>44133</v>
      </c>
      <c r="D62" s="6">
        <v>44163</v>
      </c>
      <c r="E62" s="192">
        <v>20333372216</v>
      </c>
      <c r="F62" s="3" t="s">
        <v>3939</v>
      </c>
      <c r="G62" s="3" t="s">
        <v>5091</v>
      </c>
      <c r="H62" s="6">
        <v>44133</v>
      </c>
      <c r="I62" s="6">
        <v>44163</v>
      </c>
      <c r="J62" s="7"/>
      <c r="K62" s="8">
        <f ca="1">+TODAY()-I62</f>
        <v>-26</v>
      </c>
      <c r="L62" s="9">
        <v>76</v>
      </c>
      <c r="M62" s="135"/>
      <c r="N62" s="9" t="str">
        <f>IF(M62="","Vacio",IF(L62=M62,"Igual","Diferente"))</f>
        <v>Vacio</v>
      </c>
      <c r="O62" s="9"/>
      <c r="P62" s="135"/>
      <c r="Q62" s="9" t="str">
        <f>IF(P62="","Vacio",IF(O62=P62,"Igual","Diferente"))</f>
        <v>Vacio</v>
      </c>
      <c r="R62" s="1">
        <f>+L62+O62/3.5</f>
        <v>76</v>
      </c>
      <c r="S62" s="1">
        <f ca="1">+IF(K62&gt;=0,IF(K62&lt;30,R62*1,IF(60&gt;K62,R62*2,IF(90&gt;K62,R62*3,IF(120&gt;K62,R62*4,IF(150&gt;K62,R62*5,IF(180&gt;K62,R62*6,IF(210&gt;K62,R62*7))))))),0)</f>
        <v>0</v>
      </c>
      <c r="T62" s="2">
        <f ca="1">+IF(K62&lt;0,0,IF(K62&lt;8,$A$1,IF(K62&lt;15,$B$1,IF(K62&lt;22,$C$1,IF(K62&lt;30,$D$1,IF(K62&lt;60,$G$1,IF(K62&lt;90,$H$1,IF(K62&lt;120,$I$1,IF(K62&lt;150,$J$1,IF(K62&lt;180,$K$1,IF(K62&lt;210,$E$1)))))))))))</f>
        <v>0</v>
      </c>
      <c r="U62" s="3" t="s">
        <v>4651</v>
      </c>
      <c r="V62" s="10" t="s">
        <v>4220</v>
      </c>
      <c r="W62" s="6">
        <v>44102</v>
      </c>
      <c r="X62" s="30" t="s">
        <v>4646</v>
      </c>
      <c r="Y62" s="12" t="s">
        <v>5248</v>
      </c>
      <c r="Z62" s="30" t="s">
        <v>3065</v>
      </c>
      <c r="AA62" s="12"/>
      <c r="AB62" s="15"/>
      <c r="AC62" s="15"/>
      <c r="AD62" s="15"/>
      <c r="AE62" s="15"/>
      <c r="AF62" s="4">
        <f ca="1">+TODAY()-AE62</f>
        <v>44137</v>
      </c>
      <c r="AG62" s="15"/>
      <c r="AH62" s="15"/>
      <c r="AI62" s="6"/>
      <c r="AJ62" s="6"/>
      <c r="AK62" s="3"/>
      <c r="AL62" s="6"/>
      <c r="AM62" s="10">
        <v>1</v>
      </c>
      <c r="AN62" s="3" t="s">
        <v>44</v>
      </c>
      <c r="AO62" s="3"/>
      <c r="AP62" s="3" t="s">
        <v>712</v>
      </c>
      <c r="AQ62" s="3"/>
      <c r="AR62" s="3"/>
      <c r="AS62" s="3"/>
      <c r="AT62" s="3"/>
      <c r="AU62" s="3" t="s">
        <v>4401</v>
      </c>
      <c r="AV62" s="7" t="s">
        <v>47</v>
      </c>
      <c r="AW62" s="7" t="s">
        <v>47</v>
      </c>
      <c r="AX62" s="9" t="str">
        <f>IF(AW62="","Vacio",IF(AV62=AW62,"Igual","Diferente"))</f>
        <v>Igual</v>
      </c>
      <c r="AY62" s="68"/>
      <c r="AZ62" s="68"/>
      <c r="BA62" s="5">
        <f ca="1">+IF(K62&gt;21,"Revisar",0)</f>
        <v>0</v>
      </c>
      <c r="BB62" s="68" t="s">
        <v>146</v>
      </c>
      <c r="BC62" s="129" t="s">
        <v>2919</v>
      </c>
      <c r="BF62" s="129"/>
      <c r="BG62" s="129"/>
    </row>
    <row r="63" spans="1:65" s="158" customFormat="1" ht="25.9" customHeight="1" x14ac:dyDescent="0.25">
      <c r="A63" s="68" t="str">
        <f>CONCATENATE(E63,"_",X63)</f>
        <v>20333372216_PCR-LAP20041307</v>
      </c>
      <c r="B63" s="68" t="str">
        <f>CONCATENATE(E63,"_",Z63)</f>
        <v>20333372216_PCR-LAP20061019</v>
      </c>
      <c r="C63" s="6">
        <v>44133</v>
      </c>
      <c r="D63" s="6">
        <v>44163</v>
      </c>
      <c r="E63" s="192">
        <v>20333372216</v>
      </c>
      <c r="F63" s="3" t="s">
        <v>3939</v>
      </c>
      <c r="G63" s="3" t="s">
        <v>5091</v>
      </c>
      <c r="H63" s="6">
        <v>44133</v>
      </c>
      <c r="I63" s="6">
        <v>44163</v>
      </c>
      <c r="J63" s="7"/>
      <c r="K63" s="8">
        <f ca="1">+TODAY()-I63</f>
        <v>-26</v>
      </c>
      <c r="L63" s="9">
        <v>76</v>
      </c>
      <c r="M63" s="135"/>
      <c r="N63" s="9" t="str">
        <f>IF(M63="","Vacio",IF(L63=M63,"Igual","Diferente"))</f>
        <v>Vacio</v>
      </c>
      <c r="O63" s="9"/>
      <c r="P63" s="135"/>
      <c r="Q63" s="9" t="str">
        <f>IF(P63="","Vacio",IF(O63=P63,"Igual","Diferente"))</f>
        <v>Vacio</v>
      </c>
      <c r="R63" s="1">
        <f>+L63+O63/3.5</f>
        <v>76</v>
      </c>
      <c r="S63" s="1">
        <f ca="1">+IF(K63&gt;=0,IF(K63&lt;30,R63*1,IF(60&gt;K63,R63*2,IF(90&gt;K63,R63*3,IF(120&gt;K63,R63*4,IF(150&gt;K63,R63*5,IF(180&gt;K63,R63*6,IF(210&gt;K63,R63*7))))))),0)</f>
        <v>0</v>
      </c>
      <c r="T63" s="2">
        <f ca="1">+IF(K63&lt;0,0,IF(K63&lt;8,$A$1,IF(K63&lt;15,$B$1,IF(K63&lt;22,$C$1,IF(K63&lt;30,$D$1,IF(K63&lt;60,$G$1,IF(K63&lt;90,$H$1,IF(K63&lt;120,$I$1,IF(K63&lt;150,$J$1,IF(K63&lt;180,$K$1,IF(K63&lt;210,$E$1)))))))))))</f>
        <v>0</v>
      </c>
      <c r="U63" s="3" t="s">
        <v>4651</v>
      </c>
      <c r="V63" s="10" t="s">
        <v>4220</v>
      </c>
      <c r="W63" s="6">
        <v>44102</v>
      </c>
      <c r="X63" s="30" t="s">
        <v>4647</v>
      </c>
      <c r="Y63" s="12" t="s">
        <v>5248</v>
      </c>
      <c r="Z63" s="30" t="s">
        <v>3073</v>
      </c>
      <c r="AA63" s="12"/>
      <c r="AB63" s="15"/>
      <c r="AC63" s="15"/>
      <c r="AD63" s="15"/>
      <c r="AE63" s="15"/>
      <c r="AF63" s="4">
        <f ca="1">+TODAY()-AE63</f>
        <v>44137</v>
      </c>
      <c r="AG63" s="15"/>
      <c r="AH63" s="15"/>
      <c r="AI63" s="6"/>
      <c r="AJ63" s="6"/>
      <c r="AK63" s="3"/>
      <c r="AL63" s="6"/>
      <c r="AM63" s="10">
        <v>1</v>
      </c>
      <c r="AN63" s="3" t="s">
        <v>44</v>
      </c>
      <c r="AO63" s="3"/>
      <c r="AP63" s="3" t="s">
        <v>712</v>
      </c>
      <c r="AQ63" s="3"/>
      <c r="AR63" s="3"/>
      <c r="AS63" s="3"/>
      <c r="AT63" s="3"/>
      <c r="AU63" s="3" t="s">
        <v>4401</v>
      </c>
      <c r="AV63" s="7" t="s">
        <v>47</v>
      </c>
      <c r="AW63" s="7" t="s">
        <v>47</v>
      </c>
      <c r="AX63" s="9" t="str">
        <f>IF(AW63="","Vacio",IF(AV63=AW63,"Igual","Diferente"))</f>
        <v>Igual</v>
      </c>
      <c r="AY63" s="68"/>
      <c r="AZ63" s="68"/>
      <c r="BA63" s="5">
        <f ca="1">+IF(K63&gt;21,"Revisar",0)</f>
        <v>0</v>
      </c>
      <c r="BB63" s="68" t="s">
        <v>146</v>
      </c>
      <c r="BC63" s="129" t="s">
        <v>2919</v>
      </c>
      <c r="BD63"/>
      <c r="BE63"/>
      <c r="BF63" s="129"/>
      <c r="BG63" s="129"/>
      <c r="BH63"/>
      <c r="BI63"/>
      <c r="BJ63"/>
      <c r="BK63"/>
      <c r="BL63"/>
      <c r="BM63"/>
    </row>
    <row r="64" spans="1:65" ht="14.65" customHeight="1" x14ac:dyDescent="0.25">
      <c r="A64" s="68" t="str">
        <f>CONCATENATE(E64,"_",X64)</f>
        <v>20333372216_PCR-LAP20041339</v>
      </c>
      <c r="B64" s="68" t="str">
        <f>CONCATENATE(E64,"_",Z64)</f>
        <v>20333372216_PCR-LAP20061031</v>
      </c>
      <c r="C64" s="6">
        <v>44133</v>
      </c>
      <c r="D64" s="6">
        <v>44163</v>
      </c>
      <c r="E64" s="192">
        <v>20333372216</v>
      </c>
      <c r="F64" s="3" t="s">
        <v>3939</v>
      </c>
      <c r="G64" s="3" t="s">
        <v>5091</v>
      </c>
      <c r="H64" s="6">
        <v>44133</v>
      </c>
      <c r="I64" s="6">
        <v>44163</v>
      </c>
      <c r="J64" s="7"/>
      <c r="K64" s="8">
        <f ca="1">+TODAY()-I64</f>
        <v>-26</v>
      </c>
      <c r="L64" s="9">
        <v>76</v>
      </c>
      <c r="M64" s="135"/>
      <c r="N64" s="9" t="str">
        <f>IF(M64="","Vacio",IF(L64=M64,"Igual","Diferente"))</f>
        <v>Vacio</v>
      </c>
      <c r="O64" s="9"/>
      <c r="P64" s="135"/>
      <c r="Q64" s="9" t="str">
        <f>IF(P64="","Vacio",IF(O64=P64,"Igual","Diferente"))</f>
        <v>Vacio</v>
      </c>
      <c r="R64" s="1">
        <f>+L64+O64/3.5</f>
        <v>76</v>
      </c>
      <c r="S64" s="1">
        <f ca="1">+IF(K64&gt;=0,IF(K64&lt;30,R64*1,IF(60&gt;K64,R64*2,IF(90&gt;K64,R64*3,IF(120&gt;K64,R64*4,IF(150&gt;K64,R64*5,IF(180&gt;K64,R64*6,IF(210&gt;K64,R64*7))))))),0)</f>
        <v>0</v>
      </c>
      <c r="T64" s="2">
        <f ca="1">+IF(K64&lt;0,0,IF(K64&lt;8,$A$1,IF(K64&lt;15,$B$1,IF(K64&lt;22,$C$1,IF(K64&lt;30,$D$1,IF(K64&lt;60,$G$1,IF(K64&lt;90,$H$1,IF(K64&lt;120,$I$1,IF(K64&lt;150,$J$1,IF(K64&lt;180,$K$1,IF(K64&lt;210,$E$1)))))))))))</f>
        <v>0</v>
      </c>
      <c r="U64" s="3" t="s">
        <v>4651</v>
      </c>
      <c r="V64" s="10" t="s">
        <v>4220</v>
      </c>
      <c r="W64" s="6">
        <v>44102</v>
      </c>
      <c r="X64" s="30" t="s">
        <v>4648</v>
      </c>
      <c r="Y64" s="12" t="s">
        <v>5248</v>
      </c>
      <c r="Z64" s="30" t="s">
        <v>3085</v>
      </c>
      <c r="AA64" s="12"/>
      <c r="AB64" s="15"/>
      <c r="AC64" s="15"/>
      <c r="AD64" s="15"/>
      <c r="AE64" s="15"/>
      <c r="AF64" s="4">
        <f ca="1">+TODAY()-AE64</f>
        <v>44137</v>
      </c>
      <c r="AG64" s="15"/>
      <c r="AH64" s="15"/>
      <c r="AI64" s="6"/>
      <c r="AJ64" s="6"/>
      <c r="AK64" s="3"/>
      <c r="AL64" s="6"/>
      <c r="AM64" s="10">
        <v>1</v>
      </c>
      <c r="AN64" s="3" t="s">
        <v>44</v>
      </c>
      <c r="AO64" s="3"/>
      <c r="AP64" s="3" t="s">
        <v>712</v>
      </c>
      <c r="AQ64" s="3"/>
      <c r="AR64" s="3"/>
      <c r="AS64" s="3"/>
      <c r="AT64" s="3"/>
      <c r="AU64" s="3" t="s">
        <v>4401</v>
      </c>
      <c r="AV64" s="7" t="s">
        <v>47</v>
      </c>
      <c r="AW64" s="7" t="s">
        <v>47</v>
      </c>
      <c r="AX64" s="9" t="str">
        <f>IF(AW64="","Vacio",IF(AV64=AW64,"Igual","Diferente"))</f>
        <v>Igual</v>
      </c>
      <c r="AY64" s="68"/>
      <c r="AZ64" s="68"/>
      <c r="BA64" s="5">
        <f ca="1">+IF(K64&gt;21,"Revisar",0)</f>
        <v>0</v>
      </c>
      <c r="BB64" s="68" t="s">
        <v>5180</v>
      </c>
      <c r="BC64" s="129" t="s">
        <v>2919</v>
      </c>
      <c r="BF64" s="129"/>
      <c r="BG64" s="129"/>
    </row>
    <row r="65" spans="1:65" ht="14.65" customHeight="1" x14ac:dyDescent="0.25">
      <c r="A65" s="68" t="str">
        <f>CONCATENATE(E65,"_",X65)</f>
        <v>20333372216_PCR-LAP20061037</v>
      </c>
      <c r="B65" s="68" t="str">
        <f>CONCATENATE(E65,"_",Z65)</f>
        <v>20333372216_</v>
      </c>
      <c r="C65" s="6">
        <v>44133</v>
      </c>
      <c r="D65" s="6">
        <v>44163</v>
      </c>
      <c r="E65" s="192">
        <v>20333372216</v>
      </c>
      <c r="F65" s="3" t="s">
        <v>3939</v>
      </c>
      <c r="G65" s="3" t="s">
        <v>5091</v>
      </c>
      <c r="H65" s="6">
        <v>44133</v>
      </c>
      <c r="I65" s="6">
        <v>44163</v>
      </c>
      <c r="J65" s="7"/>
      <c r="K65" s="8">
        <f ca="1">+TODAY()-I65</f>
        <v>-26</v>
      </c>
      <c r="L65" s="9">
        <v>76</v>
      </c>
      <c r="M65" s="135"/>
      <c r="N65" s="9" t="str">
        <f>IF(M65="","Vacio",IF(L65=M65,"Igual","Diferente"))</f>
        <v>Vacio</v>
      </c>
      <c r="O65" s="9"/>
      <c r="P65" s="135"/>
      <c r="Q65" s="9" t="str">
        <f>IF(P65="","Vacio",IF(O65=P65,"Igual","Diferente"))</f>
        <v>Vacio</v>
      </c>
      <c r="R65" s="1">
        <f>+L65+O65/3.5</f>
        <v>76</v>
      </c>
      <c r="S65" s="1">
        <f ca="1">+IF(K65&gt;=0,IF(K65&lt;30,R65*1,IF(60&gt;K65,R65*2,IF(90&gt;K65,R65*3,IF(120&gt;K65,R65*4,IF(150&gt;K65,R65*5,IF(180&gt;K65,R65*6,IF(210&gt;K65,R65*7))))))),0)</f>
        <v>0</v>
      </c>
      <c r="T65" s="2">
        <f ca="1">+IF(K65&lt;0,0,IF(K65&lt;8,$A$1,IF(K65&lt;15,$B$1,IF(K65&lt;22,$C$1,IF(K65&lt;30,$D$1,IF(K65&lt;60,$G$1,IF(K65&lt;90,$H$1,IF(K65&lt;120,$I$1,IF(K65&lt;150,$J$1,IF(K65&lt;180,$K$1,IF(K65&lt;210,$E$1)))))))))))</f>
        <v>0</v>
      </c>
      <c r="U65" s="3" t="s">
        <v>4508</v>
      </c>
      <c r="V65" s="10" t="s">
        <v>4220</v>
      </c>
      <c r="W65" s="6">
        <v>44102</v>
      </c>
      <c r="X65" s="12" t="s">
        <v>3088</v>
      </c>
      <c r="Y65" s="12" t="s">
        <v>5248</v>
      </c>
      <c r="Z65" s="12"/>
      <c r="AA65" s="12"/>
      <c r="AB65" s="15"/>
      <c r="AC65" s="15"/>
      <c r="AD65" s="15"/>
      <c r="AE65" s="15"/>
      <c r="AF65" s="4">
        <f ca="1">+TODAY()-AE65</f>
        <v>44137</v>
      </c>
      <c r="AG65" s="15"/>
      <c r="AH65" s="15"/>
      <c r="AI65" s="6"/>
      <c r="AJ65" s="6"/>
      <c r="AK65" s="3"/>
      <c r="AL65" s="6"/>
      <c r="AM65" s="10">
        <v>1</v>
      </c>
      <c r="AN65" s="3" t="s">
        <v>44</v>
      </c>
      <c r="AO65" s="3"/>
      <c r="AP65" s="3" t="s">
        <v>712</v>
      </c>
      <c r="AQ65" s="3"/>
      <c r="AR65" s="3"/>
      <c r="AS65" s="3"/>
      <c r="AT65" s="3"/>
      <c r="AU65" s="3" t="s">
        <v>4401</v>
      </c>
      <c r="AV65" s="7" t="s">
        <v>47</v>
      </c>
      <c r="AW65" s="7" t="s">
        <v>47</v>
      </c>
      <c r="AX65" s="9" t="str">
        <f>IF(AW65="","Vacio",IF(AV65=AW65,"Igual","Diferente"))</f>
        <v>Igual</v>
      </c>
      <c r="AY65" s="68"/>
      <c r="AZ65" s="68"/>
      <c r="BA65" s="5">
        <f ca="1">+IF(K65&gt;21,"Revisar",0)</f>
        <v>0</v>
      </c>
      <c r="BB65" s="68" t="s">
        <v>146</v>
      </c>
      <c r="BC65" s="129" t="s">
        <v>2919</v>
      </c>
      <c r="BF65" s="129"/>
      <c r="BG65" s="129"/>
    </row>
    <row r="66" spans="1:65" ht="14.65" customHeight="1" x14ac:dyDescent="0.25">
      <c r="A66" s="68" t="str">
        <f>CONCATENATE(E66,"_",X66)</f>
        <v>20333372216_PCR-LAP20041322</v>
      </c>
      <c r="B66" s="68" t="str">
        <f>CONCATENATE(E66,"_",Z66)</f>
        <v>20333372216_PCR-LAP20061002</v>
      </c>
      <c r="C66" s="6">
        <v>44133</v>
      </c>
      <c r="D66" s="6">
        <v>44163</v>
      </c>
      <c r="E66" s="192">
        <v>20333372216</v>
      </c>
      <c r="F66" s="3" t="s">
        <v>3939</v>
      </c>
      <c r="G66" s="3" t="s">
        <v>5091</v>
      </c>
      <c r="H66" s="6">
        <v>44133</v>
      </c>
      <c r="I66" s="6">
        <v>44163</v>
      </c>
      <c r="J66" s="7"/>
      <c r="K66" s="8">
        <f ca="1">+TODAY()-I66</f>
        <v>-26</v>
      </c>
      <c r="L66" s="9">
        <v>76</v>
      </c>
      <c r="M66" s="135"/>
      <c r="N66" s="9" t="str">
        <f>IF(M66="","Vacio",IF(L66=M66,"Igual","Diferente"))</f>
        <v>Vacio</v>
      </c>
      <c r="O66" s="9"/>
      <c r="P66" s="135"/>
      <c r="Q66" s="9" t="str">
        <f>IF(P66="","Vacio",IF(O66=P66,"Igual","Diferente"))</f>
        <v>Vacio</v>
      </c>
      <c r="R66" s="1">
        <f>+L66+O66/3.5</f>
        <v>76</v>
      </c>
      <c r="S66" s="1">
        <f ca="1">+IF(K66&gt;=0,IF(K66&lt;30,R66*1,IF(60&gt;K66,R66*2,IF(90&gt;K66,R66*3,IF(120&gt;K66,R66*4,IF(150&gt;K66,R66*5,IF(180&gt;K66,R66*6,IF(210&gt;K66,R66*7))))))),0)</f>
        <v>0</v>
      </c>
      <c r="T66" s="2">
        <f ca="1">+IF(K66&lt;0,0,IF(K66&lt;8,$A$1,IF(K66&lt;15,$B$1,IF(K66&lt;22,$C$1,IF(K66&lt;30,$D$1,IF(K66&lt;60,$G$1,IF(K66&lt;90,$H$1,IF(K66&lt;120,$I$1,IF(K66&lt;150,$J$1,IF(K66&lt;180,$K$1,IF(K66&lt;210,$E$1)))))))))))</f>
        <v>0</v>
      </c>
      <c r="U66" s="3" t="s">
        <v>4651</v>
      </c>
      <c r="V66" s="10" t="s">
        <v>4220</v>
      </c>
      <c r="W66" s="6">
        <v>44102</v>
      </c>
      <c r="X66" s="30" t="s">
        <v>4649</v>
      </c>
      <c r="Y66" s="12" t="s">
        <v>5248</v>
      </c>
      <c r="Z66" s="30" t="s">
        <v>3056</v>
      </c>
      <c r="AA66" s="12"/>
      <c r="AB66" s="15"/>
      <c r="AC66" s="15"/>
      <c r="AD66" s="15"/>
      <c r="AE66" s="15"/>
      <c r="AF66" s="4">
        <f ca="1">+TODAY()-AE66</f>
        <v>44137</v>
      </c>
      <c r="AG66" s="15"/>
      <c r="AH66" s="15"/>
      <c r="AI66" s="6"/>
      <c r="AJ66" s="6"/>
      <c r="AK66" s="3"/>
      <c r="AL66" s="6"/>
      <c r="AM66" s="10">
        <v>1</v>
      </c>
      <c r="AN66" s="3" t="s">
        <v>44</v>
      </c>
      <c r="AO66" s="3"/>
      <c r="AP66" s="3" t="s">
        <v>712</v>
      </c>
      <c r="AQ66" s="3"/>
      <c r="AR66" s="3"/>
      <c r="AS66" s="3"/>
      <c r="AT66" s="3"/>
      <c r="AU66" s="3" t="s">
        <v>4401</v>
      </c>
      <c r="AV66" s="7" t="s">
        <v>47</v>
      </c>
      <c r="AW66" s="7" t="s">
        <v>47</v>
      </c>
      <c r="AX66" s="9" t="str">
        <f>IF(AW66="","Vacio",IF(AV66=AW66,"Igual","Diferente"))</f>
        <v>Igual</v>
      </c>
      <c r="AY66" s="68"/>
      <c r="AZ66" s="68"/>
      <c r="BA66" s="5">
        <f ca="1">+IF(K66&gt;21,"Revisar",0)</f>
        <v>0</v>
      </c>
      <c r="BB66" s="68" t="s">
        <v>146</v>
      </c>
      <c r="BC66" s="129" t="s">
        <v>2919</v>
      </c>
      <c r="BF66" s="129"/>
      <c r="BG66" s="129"/>
    </row>
    <row r="67" spans="1:65" ht="14.65" customHeight="1" x14ac:dyDescent="0.25">
      <c r="A67" s="68" t="str">
        <f>CONCATENATE(E67,"_",X67)</f>
        <v>20333372216_PCR-LAP20041327</v>
      </c>
      <c r="B67" s="68" t="str">
        <f>CONCATENATE(E67,"_",Z67)</f>
        <v>20333372216_PCR-LAP20061003</v>
      </c>
      <c r="C67" s="6">
        <v>44129</v>
      </c>
      <c r="D67" s="6">
        <v>44159</v>
      </c>
      <c r="E67" s="192">
        <v>20333372216</v>
      </c>
      <c r="F67" s="3" t="s">
        <v>3939</v>
      </c>
      <c r="G67" s="3" t="s">
        <v>5091</v>
      </c>
      <c r="H67" s="6">
        <v>44129</v>
      </c>
      <c r="I67" s="6">
        <v>44159</v>
      </c>
      <c r="J67" s="7"/>
      <c r="K67" s="8">
        <f ca="1">+TODAY()-I67</f>
        <v>-22</v>
      </c>
      <c r="L67" s="9">
        <v>76</v>
      </c>
      <c r="M67" s="135"/>
      <c r="N67" s="9" t="str">
        <f>IF(M67="","Vacio",IF(L67=M67,"Igual","Diferente"))</f>
        <v>Vacio</v>
      </c>
      <c r="O67" s="9"/>
      <c r="P67" s="135"/>
      <c r="Q67" s="9" t="str">
        <f>IF(P67="","Vacio",IF(O67=P67,"Igual","Diferente"))</f>
        <v>Vacio</v>
      </c>
      <c r="R67" s="1">
        <f>+L67+O67/3.5</f>
        <v>76</v>
      </c>
      <c r="S67" s="1">
        <f ca="1">+IF(K67&gt;=0,IF(K67&lt;30,R67*1,IF(60&gt;K67,R67*2,IF(90&gt;K67,R67*3,IF(120&gt;K67,R67*4,IF(150&gt;K67,R67*5,IF(180&gt;K67,R67*6,IF(210&gt;K67,R67*7))))))),0)</f>
        <v>0</v>
      </c>
      <c r="T67" s="2">
        <f ca="1">+IF(K67&lt;0,0,IF(K67&lt;8,$A$1,IF(K67&lt;15,$B$1,IF(K67&lt;22,$C$1,IF(K67&lt;30,$D$1,IF(K67&lt;60,$G$1,IF(K67&lt;90,$H$1,IF(K67&lt;120,$I$1,IF(K67&lt;150,$J$1,IF(K67&lt;180,$K$1,IF(K67&lt;210,$E$1)))))))))))</f>
        <v>0</v>
      </c>
      <c r="U67" s="3" t="s">
        <v>4651</v>
      </c>
      <c r="V67" s="10" t="s">
        <v>4210</v>
      </c>
      <c r="W67" s="6">
        <v>44098</v>
      </c>
      <c r="X67" s="30" t="s">
        <v>4650</v>
      </c>
      <c r="Y67" s="12" t="s">
        <v>5248</v>
      </c>
      <c r="Z67" s="30" t="s">
        <v>3057</v>
      </c>
      <c r="AA67" s="12"/>
      <c r="AB67" s="15"/>
      <c r="AC67" s="15"/>
      <c r="AD67" s="15"/>
      <c r="AE67" s="15"/>
      <c r="AF67" s="4">
        <f ca="1">+TODAY()-AE67</f>
        <v>44137</v>
      </c>
      <c r="AG67" s="15"/>
      <c r="AH67" s="15"/>
      <c r="AI67" s="6"/>
      <c r="AJ67" s="6"/>
      <c r="AK67" s="3"/>
      <c r="AL67" s="6"/>
      <c r="AM67" s="10">
        <v>1</v>
      </c>
      <c r="AN67" s="3" t="s">
        <v>44</v>
      </c>
      <c r="AO67" s="3"/>
      <c r="AP67" s="3" t="s">
        <v>712</v>
      </c>
      <c r="AQ67" s="3"/>
      <c r="AR67" s="3"/>
      <c r="AS67" s="3"/>
      <c r="AT67" s="3"/>
      <c r="AU67" s="3" t="s">
        <v>4401</v>
      </c>
      <c r="AV67" s="7" t="s">
        <v>47</v>
      </c>
      <c r="AW67" s="7" t="s">
        <v>47</v>
      </c>
      <c r="AX67" s="9" t="str">
        <f>IF(AW67="","Vacio",IF(AV67=AW67,"Igual","Diferente"))</f>
        <v>Igual</v>
      </c>
      <c r="AY67" s="68"/>
      <c r="AZ67" s="68"/>
      <c r="BA67" s="5">
        <f ca="1">+IF(K67&gt;21,"Revisar",0)</f>
        <v>0</v>
      </c>
      <c r="BB67" s="68" t="s">
        <v>146</v>
      </c>
      <c r="BC67" s="129" t="s">
        <v>2919</v>
      </c>
      <c r="BF67" s="129"/>
      <c r="BG67" s="129"/>
    </row>
    <row r="68" spans="1:65" ht="14.65" customHeight="1" x14ac:dyDescent="0.25">
      <c r="A68" s="68" t="str">
        <f>CONCATENATE(E68,"_",X68)</f>
        <v>20333372216_PCR-LAP1479</v>
      </c>
      <c r="B68" s="68" t="str">
        <f>CONCATENATE(E68,"_",Z68)</f>
        <v>20333372216_</v>
      </c>
      <c r="C68" s="6">
        <v>44129</v>
      </c>
      <c r="D68" s="6">
        <v>44159</v>
      </c>
      <c r="E68" s="192">
        <v>20333372216</v>
      </c>
      <c r="F68" s="3" t="s">
        <v>3939</v>
      </c>
      <c r="G68" s="3" t="s">
        <v>5091</v>
      </c>
      <c r="H68" s="6">
        <v>44129</v>
      </c>
      <c r="I68" s="6">
        <v>44159</v>
      </c>
      <c r="J68" s="7"/>
      <c r="K68" s="8">
        <f ca="1">+TODAY()-I68</f>
        <v>-22</v>
      </c>
      <c r="L68" s="9">
        <v>76</v>
      </c>
      <c r="M68" s="135"/>
      <c r="N68" s="9" t="str">
        <f>IF(M68="","Vacio",IF(L68=M68,"Igual","Diferente"))</f>
        <v>Vacio</v>
      </c>
      <c r="O68" s="9"/>
      <c r="P68" s="135"/>
      <c r="Q68" s="9" t="str">
        <f>IF(P68="","Vacio",IF(O68=P68,"Igual","Diferente"))</f>
        <v>Vacio</v>
      </c>
      <c r="R68" s="1">
        <f>+L68+O68/3.5</f>
        <v>76</v>
      </c>
      <c r="S68" s="1">
        <f ca="1">+IF(K68&gt;=0,IF(K68&lt;30,R68*1,IF(60&gt;K68,R68*2,IF(90&gt;K68,R68*3,IF(120&gt;K68,R68*4,IF(150&gt;K68,R68*5,IF(180&gt;K68,R68*6,IF(210&gt;K68,R68*7))))))),0)</f>
        <v>0</v>
      </c>
      <c r="T68" s="2">
        <f ca="1">+IF(K68&lt;0,0,IF(K68&lt;8,$A$1,IF(K68&lt;15,$B$1,IF(K68&lt;22,$C$1,IF(K68&lt;30,$D$1,IF(K68&lt;60,$G$1,IF(K68&lt;90,$H$1,IF(K68&lt;120,$I$1,IF(K68&lt;150,$J$1,IF(K68&lt;180,$K$1,IF(K68&lt;210,$E$1)))))))))))</f>
        <v>0</v>
      </c>
      <c r="U68" s="3" t="s">
        <v>4211</v>
      </c>
      <c r="V68" s="10" t="s">
        <v>4210</v>
      </c>
      <c r="W68" s="6">
        <v>44098</v>
      </c>
      <c r="X68" s="12" t="s">
        <v>683</v>
      </c>
      <c r="Y68" s="12" t="s">
        <v>5248</v>
      </c>
      <c r="Z68" s="12"/>
      <c r="AA68" s="12"/>
      <c r="AB68" s="15"/>
      <c r="AC68" s="15"/>
      <c r="AD68" s="15"/>
      <c r="AE68" s="15"/>
      <c r="AF68" s="4">
        <f ca="1">+TODAY()-AE68</f>
        <v>44137</v>
      </c>
      <c r="AG68" s="15"/>
      <c r="AH68" s="15"/>
      <c r="AI68" s="6"/>
      <c r="AJ68" s="6"/>
      <c r="AK68" s="3"/>
      <c r="AL68" s="6"/>
      <c r="AM68" s="10">
        <v>1</v>
      </c>
      <c r="AN68" s="3" t="s">
        <v>44</v>
      </c>
      <c r="AO68" s="3"/>
      <c r="AP68" s="3" t="s">
        <v>712</v>
      </c>
      <c r="AQ68" s="3"/>
      <c r="AR68" s="3"/>
      <c r="AS68" s="3"/>
      <c r="AT68" s="3"/>
      <c r="AU68" s="3" t="s">
        <v>4401</v>
      </c>
      <c r="AV68" s="7" t="s">
        <v>47</v>
      </c>
      <c r="AW68" s="7" t="s">
        <v>47</v>
      </c>
      <c r="AX68" s="9" t="str">
        <f>IF(AW68="","Vacio",IF(AV68=AW68,"Igual","Diferente"))</f>
        <v>Igual</v>
      </c>
      <c r="AY68" s="68"/>
      <c r="AZ68" s="68"/>
      <c r="BA68" s="5">
        <f ca="1">+IF(K68&gt;21,"Revisar",0)</f>
        <v>0</v>
      </c>
      <c r="BB68" s="68" t="s">
        <v>146</v>
      </c>
      <c r="BC68" s="129" t="s">
        <v>2919</v>
      </c>
      <c r="BF68" s="129"/>
      <c r="BG68" s="129"/>
    </row>
    <row r="69" spans="1:65" ht="14.65" customHeight="1" x14ac:dyDescent="0.25">
      <c r="A69" s="68" t="str">
        <f>CONCATENATE(E69,"_",X69)</f>
        <v>20333372216_PCR-LAP1484</v>
      </c>
      <c r="B69" s="68" t="str">
        <f>CONCATENATE(E69,"_",Z69)</f>
        <v>20333372216_</v>
      </c>
      <c r="C69" s="6">
        <v>44129</v>
      </c>
      <c r="D69" s="6">
        <v>44159</v>
      </c>
      <c r="E69" s="192">
        <v>20333372216</v>
      </c>
      <c r="F69" s="3" t="s">
        <v>3939</v>
      </c>
      <c r="G69" s="3" t="s">
        <v>5091</v>
      </c>
      <c r="H69" s="6">
        <v>44129</v>
      </c>
      <c r="I69" s="6">
        <v>44159</v>
      </c>
      <c r="J69" s="7"/>
      <c r="K69" s="8">
        <f ca="1">+TODAY()-I69</f>
        <v>-22</v>
      </c>
      <c r="L69" s="9">
        <v>76</v>
      </c>
      <c r="M69" s="135"/>
      <c r="N69" s="9" t="str">
        <f>IF(M69="","Vacio",IF(L69=M69,"Igual","Diferente"))</f>
        <v>Vacio</v>
      </c>
      <c r="O69" s="9"/>
      <c r="P69" s="135"/>
      <c r="Q69" s="9" t="str">
        <f>IF(P69="","Vacio",IF(O69=P69,"Igual","Diferente"))</f>
        <v>Vacio</v>
      </c>
      <c r="R69" s="1">
        <f>+L69+O69/3.5</f>
        <v>76</v>
      </c>
      <c r="S69" s="1">
        <f ca="1">+IF(K69&gt;=0,IF(K69&lt;30,R69*1,IF(60&gt;K69,R69*2,IF(90&gt;K69,R69*3,IF(120&gt;K69,R69*4,IF(150&gt;K69,R69*5,IF(180&gt;K69,R69*6,IF(210&gt;K69,R69*7))))))),0)</f>
        <v>0</v>
      </c>
      <c r="T69" s="2">
        <f ca="1">+IF(K69&lt;0,0,IF(K69&lt;8,$A$1,IF(K69&lt;15,$B$1,IF(K69&lt;22,$C$1,IF(K69&lt;30,$D$1,IF(K69&lt;60,$G$1,IF(K69&lt;90,$H$1,IF(K69&lt;120,$I$1,IF(K69&lt;150,$J$1,IF(K69&lt;180,$K$1,IF(K69&lt;210,$E$1)))))))))))</f>
        <v>0</v>
      </c>
      <c r="U69" s="3" t="s">
        <v>4211</v>
      </c>
      <c r="V69" s="10" t="s">
        <v>4210</v>
      </c>
      <c r="W69" s="6">
        <v>44098</v>
      </c>
      <c r="X69" s="12" t="s">
        <v>4209</v>
      </c>
      <c r="Y69" s="12" t="s">
        <v>5248</v>
      </c>
      <c r="Z69" s="12"/>
      <c r="AA69" s="12"/>
      <c r="AB69" s="15"/>
      <c r="AC69" s="15"/>
      <c r="AD69" s="15"/>
      <c r="AE69" s="15"/>
      <c r="AF69" s="4">
        <f ca="1">+TODAY()-AE69</f>
        <v>44137</v>
      </c>
      <c r="AG69" s="15"/>
      <c r="AH69" s="15"/>
      <c r="AI69" s="6"/>
      <c r="AJ69" s="6"/>
      <c r="AK69" s="3"/>
      <c r="AL69" s="6"/>
      <c r="AM69" s="10">
        <v>1</v>
      </c>
      <c r="AN69" s="3" t="s">
        <v>44</v>
      </c>
      <c r="AO69" s="3"/>
      <c r="AP69" s="3" t="s">
        <v>712</v>
      </c>
      <c r="AQ69" s="296" t="s">
        <v>888</v>
      </c>
      <c r="AR69" s="3"/>
      <c r="AS69" s="3"/>
      <c r="AT69" s="3"/>
      <c r="AU69" s="3" t="s">
        <v>4401</v>
      </c>
      <c r="AV69" s="7" t="s">
        <v>47</v>
      </c>
      <c r="AW69" s="7" t="s">
        <v>47</v>
      </c>
      <c r="AX69" s="9" t="str">
        <f>IF(AW69="","Vacio",IF(AV69=AW69,"Igual","Diferente"))</f>
        <v>Igual</v>
      </c>
      <c r="AY69" s="68"/>
      <c r="AZ69" s="68"/>
      <c r="BA69" s="5">
        <f ca="1">+IF(K69&gt;21,"Revisar",0)</f>
        <v>0</v>
      </c>
      <c r="BB69" s="68" t="s">
        <v>146</v>
      </c>
      <c r="BC69" s="129" t="s">
        <v>2919</v>
      </c>
      <c r="BF69" s="129"/>
      <c r="BG69" s="129">
        <v>7.13</v>
      </c>
    </row>
    <row r="70" spans="1:65" ht="14.65" customHeight="1" x14ac:dyDescent="0.25">
      <c r="A70" s="68" t="str">
        <f>CONCATENATE(E70,"_",X70)</f>
        <v>20523273851_PCR-LAP20072004</v>
      </c>
      <c r="B70" s="68" t="str">
        <f>CONCATENATE(E70,"_",Z70)</f>
        <v>20523273851_</v>
      </c>
      <c r="C70" s="6">
        <v>44120</v>
      </c>
      <c r="D70" s="6">
        <v>44150</v>
      </c>
      <c r="E70" s="192">
        <v>20523273851</v>
      </c>
      <c r="F70" s="3" t="s">
        <v>3260</v>
      </c>
      <c r="G70" s="3" t="s">
        <v>5129</v>
      </c>
      <c r="H70" s="6">
        <v>44120</v>
      </c>
      <c r="I70" s="6">
        <v>44150</v>
      </c>
      <c r="J70" s="7"/>
      <c r="K70" s="8">
        <f ca="1">+TODAY()-I70</f>
        <v>-13</v>
      </c>
      <c r="L70" s="152">
        <v>82</v>
      </c>
      <c r="M70" s="152"/>
      <c r="N70" s="9" t="str">
        <f>IF(M70="","Vacio",IF(L70=M70,"Igual","Diferente"))</f>
        <v>Vacio</v>
      </c>
      <c r="O70" s="9"/>
      <c r="P70" s="152"/>
      <c r="Q70" s="9" t="str">
        <f>IF(P70="","Vacio",IF(O70=P70,"Igual","Diferente"))</f>
        <v>Vacio</v>
      </c>
      <c r="R70" s="1">
        <f>+L70+O70/3.5</f>
        <v>82</v>
      </c>
      <c r="S70" s="1">
        <f ca="1">+IF(K70&gt;=0,IF(K70&lt;30,R70*1,IF(60&gt;K70,R70*2,IF(90&gt;K70,R70*3,IF(120&gt;K70,R70*4,IF(150&gt;K70,R70*5,IF(180&gt;K70,R70*6,IF(210&gt;K70,R70*7))))))),0)</f>
        <v>0</v>
      </c>
      <c r="T70" s="2">
        <f ca="1">+IF(K70&lt;0,0,IF(K70&lt;8,$A$1,IF(K70&lt;15,$B$1,IF(K70&lt;22,$C$1,IF(K70&lt;30,$D$1,IF(K70&lt;60,$G$1,IF(K70&lt;90,$H$1,IF(K70&lt;120,$I$1,IF(K70&lt;150,$J$1,IF(K70&lt;180,$K$1,IF(K70&lt;210,$E$1)))))))))))</f>
        <v>0</v>
      </c>
      <c r="U70" s="3" t="s">
        <v>3307</v>
      </c>
      <c r="V70" s="10" t="s">
        <v>3308</v>
      </c>
      <c r="W70" s="6">
        <v>44027</v>
      </c>
      <c r="X70" s="12" t="s">
        <v>3300</v>
      </c>
      <c r="Y70" s="12" t="s">
        <v>5248</v>
      </c>
      <c r="Z70" s="12"/>
      <c r="AA70" s="12"/>
      <c r="AB70" s="15"/>
      <c r="AC70" s="15"/>
      <c r="AD70" s="15"/>
      <c r="AE70" s="15"/>
      <c r="AF70" s="4">
        <f ca="1">+TODAY()-AE70</f>
        <v>44137</v>
      </c>
      <c r="AG70" s="15"/>
      <c r="AH70" s="15"/>
      <c r="AI70" s="6"/>
      <c r="AJ70" s="6"/>
      <c r="AK70" s="3"/>
      <c r="AL70" s="6"/>
      <c r="AM70" s="10">
        <v>1</v>
      </c>
      <c r="AN70" s="3" t="s">
        <v>44</v>
      </c>
      <c r="AO70" s="3"/>
      <c r="AP70" s="3" t="s">
        <v>712</v>
      </c>
      <c r="AQ70" s="3"/>
      <c r="AR70" s="3"/>
      <c r="AS70" s="3"/>
      <c r="AT70" s="3"/>
      <c r="AU70" s="3" t="s">
        <v>4403</v>
      </c>
      <c r="AV70" s="7" t="s">
        <v>47</v>
      </c>
      <c r="AW70" s="7" t="s">
        <v>47</v>
      </c>
      <c r="AX70" s="9" t="str">
        <f>IF(AW70="","Vacio",IF(AV70=AW70,"Igual","Diferente"))</f>
        <v>Igual</v>
      </c>
      <c r="AY70" s="129"/>
      <c r="AZ70" s="129"/>
      <c r="BA70" s="5">
        <f ca="1">+IF(K70&gt;21,"Revisar",0)</f>
        <v>0</v>
      </c>
      <c r="BB70" s="129" t="s">
        <v>146</v>
      </c>
      <c r="BC70" s="129" t="s">
        <v>2919</v>
      </c>
      <c r="BF70" s="129" t="s">
        <v>94</v>
      </c>
      <c r="BG70" s="129"/>
    </row>
    <row r="71" spans="1:65" ht="14.65" customHeight="1" x14ac:dyDescent="0.25">
      <c r="A71" s="68" t="str">
        <f>CONCATENATE(E71,"_",X71)</f>
        <v>20523273851_PCR-LAP20072005</v>
      </c>
      <c r="B71" s="68" t="str">
        <f>CONCATENATE(E71,"_",Z71)</f>
        <v>20523273851_</v>
      </c>
      <c r="C71" s="6">
        <v>44120</v>
      </c>
      <c r="D71" s="6">
        <v>44150</v>
      </c>
      <c r="E71" s="192">
        <v>20523273851</v>
      </c>
      <c r="F71" s="3" t="s">
        <v>3260</v>
      </c>
      <c r="G71" s="3" t="s">
        <v>5129</v>
      </c>
      <c r="H71" s="6">
        <v>44120</v>
      </c>
      <c r="I71" s="6">
        <v>44150</v>
      </c>
      <c r="J71" s="7"/>
      <c r="K71" s="8">
        <f ca="1">+TODAY()-I71</f>
        <v>-13</v>
      </c>
      <c r="L71" s="152">
        <v>82</v>
      </c>
      <c r="M71" s="152"/>
      <c r="N71" s="9" t="str">
        <f>IF(M71="","Vacio",IF(L71=M71,"Igual","Diferente"))</f>
        <v>Vacio</v>
      </c>
      <c r="O71" s="9"/>
      <c r="P71" s="152"/>
      <c r="Q71" s="9" t="str">
        <f>IF(P71="","Vacio",IF(O71=P71,"Igual","Diferente"))</f>
        <v>Vacio</v>
      </c>
      <c r="R71" s="1">
        <f>+L71+O71/3.5</f>
        <v>82</v>
      </c>
      <c r="S71" s="1">
        <f ca="1">+IF(K71&gt;=0,IF(K71&lt;30,R71*1,IF(60&gt;K71,R71*2,IF(90&gt;K71,R71*3,IF(120&gt;K71,R71*4,IF(150&gt;K71,R71*5,IF(180&gt;K71,R71*6,IF(210&gt;K71,R71*7))))))),0)</f>
        <v>0</v>
      </c>
      <c r="T71" s="2">
        <f ca="1">+IF(K71&lt;0,0,IF(K71&lt;8,$A$1,IF(K71&lt;15,$B$1,IF(K71&lt;22,$C$1,IF(K71&lt;30,$D$1,IF(K71&lt;60,$G$1,IF(K71&lt;90,$H$1,IF(K71&lt;120,$I$1,IF(K71&lt;150,$J$1,IF(K71&lt;180,$K$1,IF(K71&lt;210,$E$1)))))))))))</f>
        <v>0</v>
      </c>
      <c r="U71" s="3" t="s">
        <v>3307</v>
      </c>
      <c r="V71" s="10" t="s">
        <v>3308</v>
      </c>
      <c r="W71" s="6">
        <v>44027</v>
      </c>
      <c r="X71" s="12" t="s">
        <v>3299</v>
      </c>
      <c r="Y71" s="12" t="s">
        <v>5248</v>
      </c>
      <c r="Z71" s="12"/>
      <c r="AA71" s="12"/>
      <c r="AB71" s="15"/>
      <c r="AC71" s="15"/>
      <c r="AD71" s="15"/>
      <c r="AE71" s="15"/>
      <c r="AF71" s="4">
        <f ca="1">+TODAY()-AE71</f>
        <v>44137</v>
      </c>
      <c r="AG71" s="15"/>
      <c r="AH71" s="15"/>
      <c r="AI71" s="6"/>
      <c r="AJ71" s="6"/>
      <c r="AK71" s="3"/>
      <c r="AL71" s="6"/>
      <c r="AM71" s="10">
        <v>1</v>
      </c>
      <c r="AN71" s="3" t="s">
        <v>44</v>
      </c>
      <c r="AO71" s="3"/>
      <c r="AP71" s="3" t="s">
        <v>712</v>
      </c>
      <c r="AQ71" s="3"/>
      <c r="AR71" s="3"/>
      <c r="AS71" s="3"/>
      <c r="AT71" s="3"/>
      <c r="AU71" s="3" t="s">
        <v>4403</v>
      </c>
      <c r="AV71" s="7" t="s">
        <v>47</v>
      </c>
      <c r="AW71" s="7" t="s">
        <v>47</v>
      </c>
      <c r="AX71" s="9" t="str">
        <f>IF(AW71="","Vacio",IF(AV71=AW71,"Igual","Diferente"))</f>
        <v>Igual</v>
      </c>
      <c r="AY71" s="129"/>
      <c r="AZ71" s="129"/>
      <c r="BA71" s="5">
        <f ca="1">+IF(K71&gt;21,"Revisar",0)</f>
        <v>0</v>
      </c>
      <c r="BB71" s="129" t="s">
        <v>146</v>
      </c>
      <c r="BC71" s="129" t="s">
        <v>2919</v>
      </c>
      <c r="BF71" s="129" t="s">
        <v>94</v>
      </c>
      <c r="BG71" s="129"/>
    </row>
    <row r="72" spans="1:65" ht="14.65" customHeight="1" x14ac:dyDescent="0.25">
      <c r="A72" s="68" t="str">
        <f>CONCATENATE(E72,"_",X72)</f>
        <v>20523273851_PCR-LAP20072006</v>
      </c>
      <c r="B72" s="68" t="str">
        <f>CONCATENATE(E72,"_",Z72)</f>
        <v>20523273851_</v>
      </c>
      <c r="C72" s="6">
        <v>44120</v>
      </c>
      <c r="D72" s="6">
        <v>44150</v>
      </c>
      <c r="E72" s="192">
        <v>20523273851</v>
      </c>
      <c r="F72" s="3" t="s">
        <v>3260</v>
      </c>
      <c r="G72" s="3" t="s">
        <v>5129</v>
      </c>
      <c r="H72" s="6">
        <v>44120</v>
      </c>
      <c r="I72" s="6">
        <v>44150</v>
      </c>
      <c r="J72" s="7"/>
      <c r="K72" s="8">
        <f ca="1">+TODAY()-I72</f>
        <v>-13</v>
      </c>
      <c r="L72" s="152">
        <v>82</v>
      </c>
      <c r="M72" s="152"/>
      <c r="N72" s="9" t="str">
        <f>IF(M72="","Vacio",IF(L72=M72,"Igual","Diferente"))</f>
        <v>Vacio</v>
      </c>
      <c r="O72" s="9"/>
      <c r="P72" s="152"/>
      <c r="Q72" s="9" t="str">
        <f>IF(P72="","Vacio",IF(O72=P72,"Igual","Diferente"))</f>
        <v>Vacio</v>
      </c>
      <c r="R72" s="1">
        <f>+L72+O72/3.5</f>
        <v>82</v>
      </c>
      <c r="S72" s="1">
        <f ca="1">+IF(K72&gt;=0,IF(K72&lt;30,R72*1,IF(60&gt;K72,R72*2,IF(90&gt;K72,R72*3,IF(120&gt;K72,R72*4,IF(150&gt;K72,R72*5,IF(180&gt;K72,R72*6,IF(210&gt;K72,R72*7))))))),0)</f>
        <v>0</v>
      </c>
      <c r="T72" s="2">
        <f ca="1">+IF(K72&lt;0,0,IF(K72&lt;8,$A$1,IF(K72&lt;15,$B$1,IF(K72&lt;22,$C$1,IF(K72&lt;30,$D$1,IF(K72&lt;60,$G$1,IF(K72&lt;90,$H$1,IF(K72&lt;120,$I$1,IF(K72&lt;150,$J$1,IF(K72&lt;180,$K$1,IF(K72&lt;210,$E$1)))))))))))</f>
        <v>0</v>
      </c>
      <c r="U72" s="3" t="s">
        <v>3307</v>
      </c>
      <c r="V72" s="10" t="s">
        <v>3308</v>
      </c>
      <c r="W72" s="6">
        <v>44027</v>
      </c>
      <c r="X72" s="12" t="s">
        <v>3298</v>
      </c>
      <c r="Y72" s="12" t="s">
        <v>5248</v>
      </c>
      <c r="Z72" s="12"/>
      <c r="AA72" s="12"/>
      <c r="AB72" s="15"/>
      <c r="AC72" s="15"/>
      <c r="AD72" s="15"/>
      <c r="AE72" s="15"/>
      <c r="AF72" s="4">
        <f ca="1">+TODAY()-AE72</f>
        <v>44137</v>
      </c>
      <c r="AG72" s="15"/>
      <c r="AH72" s="15"/>
      <c r="AI72" s="6"/>
      <c r="AJ72" s="6"/>
      <c r="AK72" s="3"/>
      <c r="AL72" s="6"/>
      <c r="AM72" s="10">
        <v>1</v>
      </c>
      <c r="AN72" s="3" t="s">
        <v>44</v>
      </c>
      <c r="AO72" s="3"/>
      <c r="AP72" s="3" t="s">
        <v>712</v>
      </c>
      <c r="AQ72" s="3"/>
      <c r="AR72" s="3"/>
      <c r="AS72" s="3"/>
      <c r="AT72" s="3"/>
      <c r="AU72" s="3" t="s">
        <v>4403</v>
      </c>
      <c r="AV72" s="7" t="s">
        <v>47</v>
      </c>
      <c r="AW72" s="7" t="s">
        <v>47</v>
      </c>
      <c r="AX72" s="9" t="str">
        <f>IF(AW72="","Vacio",IF(AV72=AW72,"Igual","Diferente"))</f>
        <v>Igual</v>
      </c>
      <c r="AY72" s="129"/>
      <c r="AZ72" s="129"/>
      <c r="BA72" s="5">
        <f ca="1">+IF(K72&gt;21,"Revisar",0)</f>
        <v>0</v>
      </c>
      <c r="BB72" s="129" t="s">
        <v>146</v>
      </c>
      <c r="BC72" s="129" t="s">
        <v>2919</v>
      </c>
      <c r="BF72" s="129" t="s">
        <v>94</v>
      </c>
      <c r="BG72" s="129"/>
    </row>
    <row r="73" spans="1:65" ht="14.65" customHeight="1" x14ac:dyDescent="0.25">
      <c r="A73" s="68" t="str">
        <f>CONCATENATE(E73,"_",X73)</f>
        <v>20523273851_PCR-LAP20072007</v>
      </c>
      <c r="B73" s="68" t="str">
        <f>CONCATENATE(E73,"_",Z73)</f>
        <v>20523273851_</v>
      </c>
      <c r="C73" s="6">
        <v>44120</v>
      </c>
      <c r="D73" s="6">
        <v>44150</v>
      </c>
      <c r="E73" s="192">
        <v>20523273851</v>
      </c>
      <c r="F73" s="3" t="s">
        <v>3260</v>
      </c>
      <c r="G73" s="3" t="s">
        <v>5129</v>
      </c>
      <c r="H73" s="6">
        <v>44120</v>
      </c>
      <c r="I73" s="6">
        <v>44150</v>
      </c>
      <c r="J73" s="7"/>
      <c r="K73" s="8">
        <f ca="1">+TODAY()-I73</f>
        <v>-13</v>
      </c>
      <c r="L73" s="152">
        <v>82</v>
      </c>
      <c r="M73" s="152"/>
      <c r="N73" s="9" t="str">
        <f>IF(M73="","Vacio",IF(L73=M73,"Igual","Diferente"))</f>
        <v>Vacio</v>
      </c>
      <c r="O73" s="9"/>
      <c r="P73" s="152"/>
      <c r="Q73" s="9" t="str">
        <f>IF(P73="","Vacio",IF(O73=P73,"Igual","Diferente"))</f>
        <v>Vacio</v>
      </c>
      <c r="R73" s="1">
        <f>+L73+O73/3.5</f>
        <v>82</v>
      </c>
      <c r="S73" s="1">
        <f ca="1">+IF(K73&gt;=0,IF(K73&lt;30,R73*1,IF(60&gt;K73,R73*2,IF(90&gt;K73,R73*3,IF(120&gt;K73,R73*4,IF(150&gt;K73,R73*5,IF(180&gt;K73,R73*6,IF(210&gt;K73,R73*7))))))),0)</f>
        <v>0</v>
      </c>
      <c r="T73" s="2">
        <f ca="1">+IF(K73&lt;0,0,IF(K73&lt;8,$A$1,IF(K73&lt;15,$B$1,IF(K73&lt;22,$C$1,IF(K73&lt;30,$D$1,IF(K73&lt;60,$G$1,IF(K73&lt;90,$H$1,IF(K73&lt;120,$I$1,IF(K73&lt;150,$J$1,IF(K73&lt;180,$K$1,IF(K73&lt;210,$E$1)))))))))))</f>
        <v>0</v>
      </c>
      <c r="U73" s="3" t="s">
        <v>3307</v>
      </c>
      <c r="V73" s="10" t="s">
        <v>3308</v>
      </c>
      <c r="W73" s="6">
        <v>44027</v>
      </c>
      <c r="X73" s="12" t="s">
        <v>3297</v>
      </c>
      <c r="Y73" s="12" t="s">
        <v>5248</v>
      </c>
      <c r="Z73" s="12"/>
      <c r="AA73" s="12"/>
      <c r="AB73" s="15"/>
      <c r="AC73" s="15"/>
      <c r="AD73" s="15"/>
      <c r="AE73" s="15"/>
      <c r="AF73" s="4">
        <f ca="1">+TODAY()-AE73</f>
        <v>44137</v>
      </c>
      <c r="AG73" s="15"/>
      <c r="AH73" s="15"/>
      <c r="AI73" s="6"/>
      <c r="AJ73" s="6"/>
      <c r="AK73" s="3"/>
      <c r="AL73" s="6"/>
      <c r="AM73" s="10">
        <v>1</v>
      </c>
      <c r="AN73" s="3" t="s">
        <v>44</v>
      </c>
      <c r="AO73" s="3"/>
      <c r="AP73" s="3" t="s">
        <v>712</v>
      </c>
      <c r="AQ73" s="3"/>
      <c r="AR73" s="3"/>
      <c r="AS73" s="3"/>
      <c r="AT73" s="3"/>
      <c r="AU73" s="3" t="s">
        <v>4403</v>
      </c>
      <c r="AV73" s="7" t="s">
        <v>47</v>
      </c>
      <c r="AW73" s="7" t="s">
        <v>47</v>
      </c>
      <c r="AX73" s="9" t="str">
        <f>IF(AW73="","Vacio",IF(AV73=AW73,"Igual","Diferente"))</f>
        <v>Igual</v>
      </c>
      <c r="AY73" s="129"/>
      <c r="AZ73" s="129"/>
      <c r="BA73" s="5">
        <f ca="1">+IF(K73&gt;21,"Revisar",0)</f>
        <v>0</v>
      </c>
      <c r="BB73" s="129" t="s">
        <v>146</v>
      </c>
      <c r="BC73" s="129" t="s">
        <v>2919</v>
      </c>
      <c r="BF73" s="129" t="s">
        <v>94</v>
      </c>
      <c r="BG73" s="129"/>
    </row>
    <row r="74" spans="1:65" ht="14.65" customHeight="1" x14ac:dyDescent="0.25">
      <c r="A74" s="68" t="str">
        <f>CONCATENATE(E74,"_",X74)</f>
        <v>20523273851_PCR-LAP20072008</v>
      </c>
      <c r="B74" s="68" t="str">
        <f>CONCATENATE(E74,"_",Z74)</f>
        <v>20523273851_</v>
      </c>
      <c r="C74" s="6">
        <v>44120</v>
      </c>
      <c r="D74" s="6">
        <v>44150</v>
      </c>
      <c r="E74" s="192">
        <v>20523273851</v>
      </c>
      <c r="F74" s="3" t="s">
        <v>3260</v>
      </c>
      <c r="G74" s="3" t="s">
        <v>5129</v>
      </c>
      <c r="H74" s="6">
        <v>44120</v>
      </c>
      <c r="I74" s="6">
        <v>44150</v>
      </c>
      <c r="J74" s="7"/>
      <c r="K74" s="8">
        <f ca="1">+TODAY()-I74</f>
        <v>-13</v>
      </c>
      <c r="L74" s="152">
        <v>82</v>
      </c>
      <c r="M74" s="152"/>
      <c r="N74" s="9" t="str">
        <f>IF(M74="","Vacio",IF(L74=M74,"Igual","Diferente"))</f>
        <v>Vacio</v>
      </c>
      <c r="O74" s="9"/>
      <c r="P74" s="152"/>
      <c r="Q74" s="9" t="str">
        <f>IF(P74="","Vacio",IF(O74=P74,"Igual","Diferente"))</f>
        <v>Vacio</v>
      </c>
      <c r="R74" s="1">
        <f>+L74+O74/3.5</f>
        <v>82</v>
      </c>
      <c r="S74" s="1">
        <f ca="1">+IF(K74&gt;=0,IF(K74&lt;30,R74*1,IF(60&gt;K74,R74*2,IF(90&gt;K74,R74*3,IF(120&gt;K74,R74*4,IF(150&gt;K74,R74*5,IF(180&gt;K74,R74*6,IF(210&gt;K74,R74*7))))))),0)</f>
        <v>0</v>
      </c>
      <c r="T74" s="2">
        <f ca="1">+IF(K74&lt;0,0,IF(K74&lt;8,$A$1,IF(K74&lt;15,$B$1,IF(K74&lt;22,$C$1,IF(K74&lt;30,$D$1,IF(K74&lt;60,$G$1,IF(K74&lt;90,$H$1,IF(K74&lt;120,$I$1,IF(K74&lt;150,$J$1,IF(K74&lt;180,$K$1,IF(K74&lt;210,$E$1)))))))))))</f>
        <v>0</v>
      </c>
      <c r="U74" s="3" t="s">
        <v>3307</v>
      </c>
      <c r="V74" s="10" t="s">
        <v>3308</v>
      </c>
      <c r="W74" s="6">
        <v>44027</v>
      </c>
      <c r="X74" s="12" t="s">
        <v>3296</v>
      </c>
      <c r="Y74" s="12" t="s">
        <v>5248</v>
      </c>
      <c r="Z74" s="12"/>
      <c r="AA74" s="12"/>
      <c r="AB74" s="15"/>
      <c r="AC74" s="15"/>
      <c r="AD74" s="15"/>
      <c r="AE74" s="15"/>
      <c r="AF74" s="4">
        <f ca="1">+TODAY()-AE74</f>
        <v>44137</v>
      </c>
      <c r="AG74" s="15"/>
      <c r="AH74" s="15"/>
      <c r="AI74" s="6"/>
      <c r="AJ74" s="6"/>
      <c r="AK74" s="3"/>
      <c r="AL74" s="6"/>
      <c r="AM74" s="10">
        <v>1</v>
      </c>
      <c r="AN74" s="3" t="s">
        <v>44</v>
      </c>
      <c r="AO74" s="3"/>
      <c r="AP74" s="3" t="s">
        <v>712</v>
      </c>
      <c r="AQ74" s="3"/>
      <c r="AR74" s="3"/>
      <c r="AS74" s="3"/>
      <c r="AT74" s="3"/>
      <c r="AU74" s="3" t="s">
        <v>4403</v>
      </c>
      <c r="AV74" s="7" t="s">
        <v>47</v>
      </c>
      <c r="AW74" s="7" t="s">
        <v>47</v>
      </c>
      <c r="AX74" s="9" t="str">
        <f>IF(AW74="","Vacio",IF(AV74=AW74,"Igual","Diferente"))</f>
        <v>Igual</v>
      </c>
      <c r="AY74" s="129"/>
      <c r="AZ74" s="129"/>
      <c r="BA74" s="5">
        <f ca="1">+IF(K74&gt;21,"Revisar",0)</f>
        <v>0</v>
      </c>
      <c r="BB74" s="129" t="s">
        <v>146</v>
      </c>
      <c r="BC74" s="129" t="s">
        <v>2919</v>
      </c>
      <c r="BF74" s="129" t="s">
        <v>94</v>
      </c>
      <c r="BG74" s="129"/>
    </row>
    <row r="75" spans="1:65" ht="14.65" customHeight="1" x14ac:dyDescent="0.25">
      <c r="A75" s="68" t="str">
        <f>CONCATENATE(E75,"_",X75)</f>
        <v>20523273851_PCR-LAP20072011</v>
      </c>
      <c r="B75" s="68" t="str">
        <f>CONCATENATE(E75,"_",Z75)</f>
        <v>20523273851_</v>
      </c>
      <c r="C75" s="6">
        <v>44120</v>
      </c>
      <c r="D75" s="6">
        <v>44150</v>
      </c>
      <c r="E75" s="192">
        <v>20523273851</v>
      </c>
      <c r="F75" s="3" t="s">
        <v>3260</v>
      </c>
      <c r="G75" s="3" t="s">
        <v>5129</v>
      </c>
      <c r="H75" s="6">
        <v>44120</v>
      </c>
      <c r="I75" s="6">
        <v>44150</v>
      </c>
      <c r="J75" s="7"/>
      <c r="K75" s="8">
        <f ca="1">+TODAY()-I75</f>
        <v>-13</v>
      </c>
      <c r="L75" s="152">
        <v>82</v>
      </c>
      <c r="M75" s="152"/>
      <c r="N75" s="9" t="str">
        <f>IF(M75="","Vacio",IF(L75=M75,"Igual","Diferente"))</f>
        <v>Vacio</v>
      </c>
      <c r="O75" s="9"/>
      <c r="P75" s="152"/>
      <c r="Q75" s="9" t="str">
        <f>IF(P75="","Vacio",IF(O75=P75,"Igual","Diferente"))</f>
        <v>Vacio</v>
      </c>
      <c r="R75" s="1">
        <f>+L75+O75/3.5</f>
        <v>82</v>
      </c>
      <c r="S75" s="1">
        <f ca="1">+IF(K75&gt;=0,IF(K75&lt;30,R75*1,IF(60&gt;K75,R75*2,IF(90&gt;K75,R75*3,IF(120&gt;K75,R75*4,IF(150&gt;K75,R75*5,IF(180&gt;K75,R75*6,IF(210&gt;K75,R75*7))))))),0)</f>
        <v>0</v>
      </c>
      <c r="T75" s="2">
        <f ca="1">+IF(K75&lt;0,0,IF(K75&lt;8,$A$1,IF(K75&lt;15,$B$1,IF(K75&lt;22,$C$1,IF(K75&lt;30,$D$1,IF(K75&lt;60,$G$1,IF(K75&lt;90,$H$1,IF(K75&lt;120,$I$1,IF(K75&lt;150,$J$1,IF(K75&lt;180,$K$1,IF(K75&lt;210,$E$1)))))))))))</f>
        <v>0</v>
      </c>
      <c r="U75" s="3" t="s">
        <v>3307</v>
      </c>
      <c r="V75" s="10" t="s">
        <v>3308</v>
      </c>
      <c r="W75" s="6">
        <v>44027</v>
      </c>
      <c r="X75" s="12" t="s">
        <v>3295</v>
      </c>
      <c r="Y75" s="12" t="s">
        <v>5248</v>
      </c>
      <c r="Z75" s="12"/>
      <c r="AA75" s="12"/>
      <c r="AB75" s="15"/>
      <c r="AC75" s="15"/>
      <c r="AD75" s="15"/>
      <c r="AE75" s="15"/>
      <c r="AF75" s="4">
        <f ca="1">+TODAY()-AE75</f>
        <v>44137</v>
      </c>
      <c r="AG75" s="15"/>
      <c r="AH75" s="15"/>
      <c r="AI75" s="6"/>
      <c r="AJ75" s="6"/>
      <c r="AK75" s="3"/>
      <c r="AL75" s="6"/>
      <c r="AM75" s="10">
        <v>1</v>
      </c>
      <c r="AN75" s="3" t="s">
        <v>44</v>
      </c>
      <c r="AO75" s="3"/>
      <c r="AP75" s="3" t="s">
        <v>712</v>
      </c>
      <c r="AQ75" s="3"/>
      <c r="AR75" s="3"/>
      <c r="AS75" s="3"/>
      <c r="AT75" s="3"/>
      <c r="AU75" s="3" t="s">
        <v>4403</v>
      </c>
      <c r="AV75" s="7" t="s">
        <v>47</v>
      </c>
      <c r="AW75" s="7" t="s">
        <v>47</v>
      </c>
      <c r="AX75" s="9" t="str">
        <f>IF(AW75="","Vacio",IF(AV75=AW75,"Igual","Diferente"))</f>
        <v>Igual</v>
      </c>
      <c r="AY75" s="129"/>
      <c r="AZ75" s="129"/>
      <c r="BA75" s="5">
        <f ca="1">+IF(K75&gt;21,"Revisar",0)</f>
        <v>0</v>
      </c>
      <c r="BB75" s="129" t="s">
        <v>146</v>
      </c>
      <c r="BC75" s="129" t="s">
        <v>2919</v>
      </c>
      <c r="BF75" s="129" t="s">
        <v>94</v>
      </c>
      <c r="BG75" s="129"/>
    </row>
    <row r="76" spans="1:65" s="153" customFormat="1" ht="14.65" customHeight="1" x14ac:dyDescent="0.25">
      <c r="A76" s="68" t="str">
        <f>CONCATENATE(E76,"_",X76)</f>
        <v>20523273851_PCR-LAP20072014</v>
      </c>
      <c r="B76" s="68" t="str">
        <f>CONCATENATE(E76,"_",Z76)</f>
        <v>20523273851_</v>
      </c>
      <c r="C76" s="6">
        <v>44120</v>
      </c>
      <c r="D76" s="6">
        <v>44150</v>
      </c>
      <c r="E76" s="192">
        <v>20523273851</v>
      </c>
      <c r="F76" s="3" t="s">
        <v>3260</v>
      </c>
      <c r="G76" s="3" t="s">
        <v>5129</v>
      </c>
      <c r="H76" s="6">
        <v>44120</v>
      </c>
      <c r="I76" s="6">
        <v>44150</v>
      </c>
      <c r="J76" s="7"/>
      <c r="K76" s="8">
        <f ca="1">+TODAY()-I76</f>
        <v>-13</v>
      </c>
      <c r="L76" s="152">
        <v>82</v>
      </c>
      <c r="M76" s="152"/>
      <c r="N76" s="9" t="str">
        <f>IF(M76="","Vacio",IF(L76=M76,"Igual","Diferente"))</f>
        <v>Vacio</v>
      </c>
      <c r="O76" s="9"/>
      <c r="P76" s="152"/>
      <c r="Q76" s="9" t="str">
        <f>IF(P76="","Vacio",IF(O76=P76,"Igual","Diferente"))</f>
        <v>Vacio</v>
      </c>
      <c r="R76" s="1">
        <f>+L76+O76/3.5</f>
        <v>82</v>
      </c>
      <c r="S76" s="1">
        <f ca="1">+IF(K76&gt;=0,IF(K76&lt;30,R76*1,IF(60&gt;K76,R76*2,IF(90&gt;K76,R76*3,IF(120&gt;K76,R76*4,IF(150&gt;K76,R76*5,IF(180&gt;K76,R76*6,IF(210&gt;K76,R76*7))))))),0)</f>
        <v>0</v>
      </c>
      <c r="T76" s="2">
        <f ca="1">+IF(K76&lt;0,0,IF(K76&lt;8,$A$1,IF(K76&lt;15,$B$1,IF(K76&lt;22,$C$1,IF(K76&lt;30,$D$1,IF(K76&lt;60,$G$1,IF(K76&lt;90,$H$1,IF(K76&lt;120,$I$1,IF(K76&lt;150,$J$1,IF(K76&lt;180,$K$1,IF(K76&lt;210,$E$1)))))))))))</f>
        <v>0</v>
      </c>
      <c r="U76" s="3" t="s">
        <v>3307</v>
      </c>
      <c r="V76" s="10" t="s">
        <v>3308</v>
      </c>
      <c r="W76" s="6">
        <v>44027</v>
      </c>
      <c r="X76" s="12" t="s">
        <v>3294</v>
      </c>
      <c r="Y76" s="12" t="s">
        <v>5248</v>
      </c>
      <c r="Z76" s="12"/>
      <c r="AA76" s="12"/>
      <c r="AB76" s="15"/>
      <c r="AC76" s="15"/>
      <c r="AD76" s="15"/>
      <c r="AE76" s="15"/>
      <c r="AF76" s="4">
        <f ca="1">+TODAY()-AE76</f>
        <v>44137</v>
      </c>
      <c r="AG76" s="15"/>
      <c r="AH76" s="15"/>
      <c r="AI76" s="6"/>
      <c r="AJ76" s="6"/>
      <c r="AK76" s="3"/>
      <c r="AL76" s="6"/>
      <c r="AM76" s="10">
        <v>1</v>
      </c>
      <c r="AN76" s="3" t="s">
        <v>44</v>
      </c>
      <c r="AO76" s="3"/>
      <c r="AP76" s="3" t="s">
        <v>712</v>
      </c>
      <c r="AQ76" s="3"/>
      <c r="AR76" s="3"/>
      <c r="AS76" s="3"/>
      <c r="AT76" s="3"/>
      <c r="AU76" s="3" t="s">
        <v>4403</v>
      </c>
      <c r="AV76" s="7" t="s">
        <v>47</v>
      </c>
      <c r="AW76" s="7" t="s">
        <v>47</v>
      </c>
      <c r="AX76" s="9" t="str">
        <f>IF(AW76="","Vacio",IF(AV76=AW76,"Igual","Diferente"))</f>
        <v>Igual</v>
      </c>
      <c r="AY76" s="129"/>
      <c r="AZ76" s="129"/>
      <c r="BA76" s="5">
        <f ca="1">+IF(K76&gt;21,"Revisar",0)</f>
        <v>0</v>
      </c>
      <c r="BB76" s="129" t="s">
        <v>146</v>
      </c>
      <c r="BC76" s="129" t="s">
        <v>2919</v>
      </c>
      <c r="BD76"/>
      <c r="BE76"/>
      <c r="BF76" s="129" t="s">
        <v>94</v>
      </c>
      <c r="BG76" s="129"/>
      <c r="BH76"/>
      <c r="BI76"/>
      <c r="BJ76"/>
      <c r="BK76"/>
      <c r="BL76"/>
      <c r="BM76"/>
    </row>
    <row r="77" spans="1:65" s="153" customFormat="1" ht="14.65" customHeight="1" x14ac:dyDescent="0.25">
      <c r="A77" s="68" t="str">
        <f>CONCATENATE(E77,"_",X77)</f>
        <v>20523273851_PCR-LAP20072015</v>
      </c>
      <c r="B77" s="68" t="str">
        <f>CONCATENATE(E77,"_",Z77)</f>
        <v>20523273851_</v>
      </c>
      <c r="C77" s="6">
        <v>44120</v>
      </c>
      <c r="D77" s="6">
        <v>44150</v>
      </c>
      <c r="E77" s="192">
        <v>20523273851</v>
      </c>
      <c r="F77" s="3" t="s">
        <v>3260</v>
      </c>
      <c r="G77" s="3" t="s">
        <v>5129</v>
      </c>
      <c r="H77" s="6">
        <v>44120</v>
      </c>
      <c r="I77" s="6">
        <v>44150</v>
      </c>
      <c r="J77" s="7"/>
      <c r="K77" s="8">
        <f ca="1">+TODAY()-I77</f>
        <v>-13</v>
      </c>
      <c r="L77" s="152">
        <v>82</v>
      </c>
      <c r="M77" s="152"/>
      <c r="N77" s="9" t="str">
        <f>IF(M77="","Vacio",IF(L77=M77,"Igual","Diferente"))</f>
        <v>Vacio</v>
      </c>
      <c r="O77" s="9"/>
      <c r="P77" s="152"/>
      <c r="Q77" s="9" t="str">
        <f>IF(P77="","Vacio",IF(O77=P77,"Igual","Diferente"))</f>
        <v>Vacio</v>
      </c>
      <c r="R77" s="1">
        <f>+L77+O77/3.5</f>
        <v>82</v>
      </c>
      <c r="S77" s="1">
        <f ca="1">+IF(K77&gt;=0,IF(K77&lt;30,R77*1,IF(60&gt;K77,R77*2,IF(90&gt;K77,R77*3,IF(120&gt;K77,R77*4,IF(150&gt;K77,R77*5,IF(180&gt;K77,R77*6,IF(210&gt;K77,R77*7))))))),0)</f>
        <v>0</v>
      </c>
      <c r="T77" s="2">
        <f ca="1">+IF(K77&lt;0,0,IF(K77&lt;8,$A$1,IF(K77&lt;15,$B$1,IF(K77&lt;22,$C$1,IF(K77&lt;30,$D$1,IF(K77&lt;60,$G$1,IF(K77&lt;90,$H$1,IF(K77&lt;120,$I$1,IF(K77&lt;150,$J$1,IF(K77&lt;180,$K$1,IF(K77&lt;210,$E$1)))))))))))</f>
        <v>0</v>
      </c>
      <c r="U77" s="3" t="s">
        <v>3307</v>
      </c>
      <c r="V77" s="10" t="s">
        <v>3308</v>
      </c>
      <c r="W77" s="6">
        <v>44027</v>
      </c>
      <c r="X77" s="12" t="s">
        <v>3293</v>
      </c>
      <c r="Y77" s="12" t="s">
        <v>5248</v>
      </c>
      <c r="Z77" s="12"/>
      <c r="AA77" s="12"/>
      <c r="AB77" s="15"/>
      <c r="AC77" s="15"/>
      <c r="AD77" s="15"/>
      <c r="AE77" s="15"/>
      <c r="AF77" s="4">
        <f ca="1">+TODAY()-AE77</f>
        <v>44137</v>
      </c>
      <c r="AG77" s="15"/>
      <c r="AH77" s="15"/>
      <c r="AI77" s="6"/>
      <c r="AJ77" s="6"/>
      <c r="AK77" s="3"/>
      <c r="AL77" s="6"/>
      <c r="AM77" s="10">
        <v>1</v>
      </c>
      <c r="AN77" s="3" t="s">
        <v>44</v>
      </c>
      <c r="AO77" s="3"/>
      <c r="AP77" s="3" t="s">
        <v>712</v>
      </c>
      <c r="AQ77" s="3"/>
      <c r="AR77" s="3"/>
      <c r="AS77" s="3"/>
      <c r="AT77" s="3"/>
      <c r="AU77" s="3" t="s">
        <v>4403</v>
      </c>
      <c r="AV77" s="7" t="s">
        <v>47</v>
      </c>
      <c r="AW77" s="7" t="s">
        <v>47</v>
      </c>
      <c r="AX77" s="9" t="str">
        <f>IF(AW77="","Vacio",IF(AV77=AW77,"Igual","Diferente"))</f>
        <v>Igual</v>
      </c>
      <c r="AY77" s="129"/>
      <c r="AZ77" s="129"/>
      <c r="BA77" s="5">
        <f ca="1">+IF(K77&gt;21,"Revisar",0)</f>
        <v>0</v>
      </c>
      <c r="BB77" s="129" t="s">
        <v>146</v>
      </c>
      <c r="BC77" s="129" t="s">
        <v>2919</v>
      </c>
      <c r="BD77"/>
      <c r="BE77"/>
      <c r="BF77" s="129" t="s">
        <v>94</v>
      </c>
      <c r="BG77" s="129"/>
      <c r="BH77"/>
      <c r="BI77"/>
      <c r="BJ77"/>
      <c r="BK77"/>
      <c r="BL77"/>
      <c r="BM77"/>
    </row>
    <row r="78" spans="1:65" s="158" customFormat="1" ht="14.65" customHeight="1" x14ac:dyDescent="0.25">
      <c r="A78" s="68" t="str">
        <f>CONCATENATE(E78,"_",X78)</f>
        <v>20523273851_PCR-LAP20072016</v>
      </c>
      <c r="B78" s="68" t="str">
        <f>CONCATENATE(E78,"_",Z78)</f>
        <v>20523273851_</v>
      </c>
      <c r="C78" s="6">
        <v>44120</v>
      </c>
      <c r="D78" s="6">
        <v>44150</v>
      </c>
      <c r="E78" s="192">
        <v>20523273851</v>
      </c>
      <c r="F78" s="3" t="s">
        <v>3260</v>
      </c>
      <c r="G78" s="3" t="s">
        <v>5129</v>
      </c>
      <c r="H78" s="6">
        <v>44120</v>
      </c>
      <c r="I78" s="6">
        <v>44150</v>
      </c>
      <c r="J78" s="7"/>
      <c r="K78" s="8">
        <f ca="1">+TODAY()-I78</f>
        <v>-13</v>
      </c>
      <c r="L78" s="152">
        <v>82</v>
      </c>
      <c r="M78" s="152"/>
      <c r="N78" s="9" t="str">
        <f>IF(M78="","Vacio",IF(L78=M78,"Igual","Diferente"))</f>
        <v>Vacio</v>
      </c>
      <c r="O78" s="9"/>
      <c r="P78" s="152"/>
      <c r="Q78" s="9" t="str">
        <f>IF(P78="","Vacio",IF(O78=P78,"Igual","Diferente"))</f>
        <v>Vacio</v>
      </c>
      <c r="R78" s="1">
        <f>+L78+O78/3.5</f>
        <v>82</v>
      </c>
      <c r="S78" s="1">
        <f ca="1">+IF(K78&gt;=0,IF(K78&lt;30,R78*1,IF(60&gt;K78,R78*2,IF(90&gt;K78,R78*3,IF(120&gt;K78,R78*4,IF(150&gt;K78,R78*5,IF(180&gt;K78,R78*6,IF(210&gt;K78,R78*7))))))),0)</f>
        <v>0</v>
      </c>
      <c r="T78" s="2">
        <f ca="1">+IF(K78&lt;0,0,IF(K78&lt;8,$A$1,IF(K78&lt;15,$B$1,IF(K78&lt;22,$C$1,IF(K78&lt;30,$D$1,IF(K78&lt;60,$G$1,IF(K78&lt;90,$H$1,IF(K78&lt;120,$I$1,IF(K78&lt;150,$J$1,IF(K78&lt;180,$K$1,IF(K78&lt;210,$E$1)))))))))))</f>
        <v>0</v>
      </c>
      <c r="U78" s="3" t="s">
        <v>3307</v>
      </c>
      <c r="V78" s="10" t="s">
        <v>3308</v>
      </c>
      <c r="W78" s="6">
        <v>44027</v>
      </c>
      <c r="X78" s="12" t="s">
        <v>3292</v>
      </c>
      <c r="Y78" s="12" t="s">
        <v>5248</v>
      </c>
      <c r="Z78" s="12"/>
      <c r="AA78" s="12"/>
      <c r="AB78" s="15"/>
      <c r="AC78" s="15"/>
      <c r="AD78" s="15"/>
      <c r="AE78" s="15"/>
      <c r="AF78" s="4">
        <f ca="1">+TODAY()-AE78</f>
        <v>44137</v>
      </c>
      <c r="AG78" s="15"/>
      <c r="AH78" s="15"/>
      <c r="AI78" s="6"/>
      <c r="AJ78" s="6"/>
      <c r="AK78" s="3"/>
      <c r="AL78" s="6"/>
      <c r="AM78" s="10">
        <v>1</v>
      </c>
      <c r="AN78" s="3" t="s">
        <v>44</v>
      </c>
      <c r="AO78" s="3"/>
      <c r="AP78" s="3" t="s">
        <v>712</v>
      </c>
      <c r="AQ78" s="3"/>
      <c r="AR78" s="3"/>
      <c r="AS78" s="3"/>
      <c r="AT78" s="3"/>
      <c r="AU78" s="3" t="s">
        <v>4403</v>
      </c>
      <c r="AV78" s="7" t="s">
        <v>47</v>
      </c>
      <c r="AW78" s="7" t="s">
        <v>47</v>
      </c>
      <c r="AX78" s="9" t="str">
        <f>IF(AW78="","Vacio",IF(AV78=AW78,"Igual","Diferente"))</f>
        <v>Igual</v>
      </c>
      <c r="AY78" s="129"/>
      <c r="AZ78" s="129"/>
      <c r="BA78" s="5">
        <f ca="1">+IF(K78&gt;21,"Revisar",0)</f>
        <v>0</v>
      </c>
      <c r="BB78" s="129" t="s">
        <v>146</v>
      </c>
      <c r="BC78" s="129" t="s">
        <v>2919</v>
      </c>
      <c r="BD78"/>
      <c r="BE78"/>
      <c r="BF78" s="129" t="s">
        <v>94</v>
      </c>
      <c r="BG78" s="129"/>
      <c r="BH78"/>
      <c r="BI78"/>
      <c r="BJ78"/>
      <c r="BK78"/>
      <c r="BL78"/>
      <c r="BM78"/>
    </row>
    <row r="79" spans="1:65" ht="14.65" customHeight="1" x14ac:dyDescent="0.25">
      <c r="A79" s="68" t="str">
        <f>CONCATENATE(E79,"_",X79)</f>
        <v>20523273851_PCR-LAP20072017</v>
      </c>
      <c r="B79" s="68" t="str">
        <f>CONCATENATE(E79,"_",Z79)</f>
        <v>20523273851_</v>
      </c>
      <c r="C79" s="6">
        <v>44120</v>
      </c>
      <c r="D79" s="6">
        <v>44150</v>
      </c>
      <c r="E79" s="192">
        <v>20523273851</v>
      </c>
      <c r="F79" s="3" t="s">
        <v>3260</v>
      </c>
      <c r="G79" s="3" t="s">
        <v>5129</v>
      </c>
      <c r="H79" s="6">
        <v>44120</v>
      </c>
      <c r="I79" s="6">
        <v>44150</v>
      </c>
      <c r="J79" s="7"/>
      <c r="K79" s="8">
        <f ca="1">+TODAY()-I79</f>
        <v>-13</v>
      </c>
      <c r="L79" s="152">
        <v>82</v>
      </c>
      <c r="M79" s="152"/>
      <c r="N79" s="9" t="str">
        <f>IF(M79="","Vacio",IF(L79=M79,"Igual","Diferente"))</f>
        <v>Vacio</v>
      </c>
      <c r="O79" s="9"/>
      <c r="P79" s="152"/>
      <c r="Q79" s="9" t="str">
        <f>IF(P79="","Vacio",IF(O79=P79,"Igual","Diferente"))</f>
        <v>Vacio</v>
      </c>
      <c r="R79" s="1">
        <f>+L79+O79/3.5</f>
        <v>82</v>
      </c>
      <c r="S79" s="1">
        <f ca="1">+IF(K79&gt;=0,IF(K79&lt;30,R79*1,IF(60&gt;K79,R79*2,IF(90&gt;K79,R79*3,IF(120&gt;K79,R79*4,IF(150&gt;K79,R79*5,IF(180&gt;K79,R79*6,IF(210&gt;K79,R79*7))))))),0)</f>
        <v>0</v>
      </c>
      <c r="T79" s="2">
        <f ca="1">+IF(K79&lt;0,0,IF(K79&lt;8,$A$1,IF(K79&lt;15,$B$1,IF(K79&lt;22,$C$1,IF(K79&lt;30,$D$1,IF(K79&lt;60,$G$1,IF(K79&lt;90,$H$1,IF(K79&lt;120,$I$1,IF(K79&lt;150,$J$1,IF(K79&lt;180,$K$1,IF(K79&lt;210,$E$1)))))))))))</f>
        <v>0</v>
      </c>
      <c r="U79" s="3" t="s">
        <v>3307</v>
      </c>
      <c r="V79" s="10" t="s">
        <v>3308</v>
      </c>
      <c r="W79" s="6">
        <v>44027</v>
      </c>
      <c r="X79" s="12" t="s">
        <v>3291</v>
      </c>
      <c r="Y79" s="12" t="s">
        <v>5248</v>
      </c>
      <c r="Z79" s="12"/>
      <c r="AA79" s="12"/>
      <c r="AB79" s="15"/>
      <c r="AC79" s="15"/>
      <c r="AD79" s="15"/>
      <c r="AE79" s="15"/>
      <c r="AF79" s="4">
        <f ca="1">+TODAY()-AE79</f>
        <v>44137</v>
      </c>
      <c r="AG79" s="15"/>
      <c r="AH79" s="15"/>
      <c r="AI79" s="6"/>
      <c r="AJ79" s="6"/>
      <c r="AK79" s="3"/>
      <c r="AL79" s="6"/>
      <c r="AM79" s="10">
        <v>1</v>
      </c>
      <c r="AN79" s="3" t="s">
        <v>44</v>
      </c>
      <c r="AO79" s="3"/>
      <c r="AP79" s="3" t="s">
        <v>712</v>
      </c>
      <c r="AQ79" s="3"/>
      <c r="AR79" s="3"/>
      <c r="AS79" s="3"/>
      <c r="AT79" s="3"/>
      <c r="AU79" s="3" t="s">
        <v>4403</v>
      </c>
      <c r="AV79" s="7" t="s">
        <v>47</v>
      </c>
      <c r="AW79" s="7" t="s">
        <v>47</v>
      </c>
      <c r="AX79" s="9" t="str">
        <f>IF(AW79="","Vacio",IF(AV79=AW79,"Igual","Diferente"))</f>
        <v>Igual</v>
      </c>
      <c r="AY79" s="129"/>
      <c r="AZ79" s="129"/>
      <c r="BA79" s="5">
        <f ca="1">+IF(K79&gt;21,"Revisar",0)</f>
        <v>0</v>
      </c>
      <c r="BB79" s="129" t="s">
        <v>146</v>
      </c>
      <c r="BC79" s="129" t="s">
        <v>2919</v>
      </c>
      <c r="BF79" s="129" t="s">
        <v>94</v>
      </c>
      <c r="BG79" s="129"/>
    </row>
    <row r="80" spans="1:65" ht="14.65" customHeight="1" x14ac:dyDescent="0.25">
      <c r="A80" s="68" t="str">
        <f>CONCATENATE(E80,"_",X80)</f>
        <v>20523273851_PCR-LAP20072018</v>
      </c>
      <c r="B80" s="68" t="str">
        <f>CONCATENATE(E80,"_",Z80)</f>
        <v>20523273851_</v>
      </c>
      <c r="C80" s="6">
        <v>44120</v>
      </c>
      <c r="D80" s="6">
        <v>44150</v>
      </c>
      <c r="E80" s="192">
        <v>20523273851</v>
      </c>
      <c r="F80" s="3" t="s">
        <v>3260</v>
      </c>
      <c r="G80" s="3" t="s">
        <v>5129</v>
      </c>
      <c r="H80" s="6">
        <v>44120</v>
      </c>
      <c r="I80" s="6">
        <v>44150</v>
      </c>
      <c r="J80" s="7"/>
      <c r="K80" s="8">
        <f ca="1">+TODAY()-I80</f>
        <v>-13</v>
      </c>
      <c r="L80" s="152">
        <v>82</v>
      </c>
      <c r="M80" s="152"/>
      <c r="N80" s="9" t="str">
        <f>IF(M80="","Vacio",IF(L80=M80,"Igual","Diferente"))</f>
        <v>Vacio</v>
      </c>
      <c r="O80" s="9"/>
      <c r="P80" s="152"/>
      <c r="Q80" s="9" t="str">
        <f>IF(P80="","Vacio",IF(O80=P80,"Igual","Diferente"))</f>
        <v>Vacio</v>
      </c>
      <c r="R80" s="1">
        <f>+L80+O80/3.5</f>
        <v>82</v>
      </c>
      <c r="S80" s="1">
        <f ca="1">+IF(K80&gt;=0,IF(K80&lt;30,R80*1,IF(60&gt;K80,R80*2,IF(90&gt;K80,R80*3,IF(120&gt;K80,R80*4,IF(150&gt;K80,R80*5,IF(180&gt;K80,R80*6,IF(210&gt;K80,R80*7))))))),0)</f>
        <v>0</v>
      </c>
      <c r="T80" s="2">
        <f ca="1">+IF(K80&lt;0,0,IF(K80&lt;8,$A$1,IF(K80&lt;15,$B$1,IF(K80&lt;22,$C$1,IF(K80&lt;30,$D$1,IF(K80&lt;60,$G$1,IF(K80&lt;90,$H$1,IF(K80&lt;120,$I$1,IF(K80&lt;150,$J$1,IF(K80&lt;180,$K$1,IF(K80&lt;210,$E$1)))))))))))</f>
        <v>0</v>
      </c>
      <c r="U80" s="3" t="s">
        <v>3307</v>
      </c>
      <c r="V80" s="10" t="s">
        <v>3308</v>
      </c>
      <c r="W80" s="6">
        <v>44027</v>
      </c>
      <c r="X80" s="12" t="s">
        <v>3290</v>
      </c>
      <c r="Y80" s="12" t="s">
        <v>5248</v>
      </c>
      <c r="Z80" s="12"/>
      <c r="AA80" s="12"/>
      <c r="AB80" s="15"/>
      <c r="AC80" s="15"/>
      <c r="AD80" s="15"/>
      <c r="AE80" s="15"/>
      <c r="AF80" s="4">
        <f ca="1">+TODAY()-AE80</f>
        <v>44137</v>
      </c>
      <c r="AG80" s="15"/>
      <c r="AH80" s="15"/>
      <c r="AI80" s="6"/>
      <c r="AJ80" s="6"/>
      <c r="AK80" s="3"/>
      <c r="AL80" s="6"/>
      <c r="AM80" s="10">
        <v>1</v>
      </c>
      <c r="AN80" s="3" t="s">
        <v>44</v>
      </c>
      <c r="AO80" s="3"/>
      <c r="AP80" s="3" t="s">
        <v>712</v>
      </c>
      <c r="AQ80" s="3"/>
      <c r="AR80" s="3"/>
      <c r="AS80" s="3"/>
      <c r="AT80" s="3"/>
      <c r="AU80" s="3" t="s">
        <v>4403</v>
      </c>
      <c r="AV80" s="7" t="s">
        <v>47</v>
      </c>
      <c r="AW80" s="7" t="s">
        <v>47</v>
      </c>
      <c r="AX80" s="9" t="str">
        <f>IF(AW80="","Vacio",IF(AV80=AW80,"Igual","Diferente"))</f>
        <v>Igual</v>
      </c>
      <c r="AY80" s="129"/>
      <c r="AZ80" s="129"/>
      <c r="BA80" s="5">
        <f ca="1">+IF(K80&gt;21,"Revisar",0)</f>
        <v>0</v>
      </c>
      <c r="BB80" s="129" t="s">
        <v>146</v>
      </c>
      <c r="BC80" s="129" t="s">
        <v>2919</v>
      </c>
      <c r="BF80" s="129" t="s">
        <v>94</v>
      </c>
      <c r="BG80" s="129"/>
    </row>
    <row r="81" spans="1:59" ht="14.65" customHeight="1" x14ac:dyDescent="0.25">
      <c r="A81" s="68" t="str">
        <f>CONCATENATE(E81,"_",X81)</f>
        <v>20523273851_PCR-LAP20072021</v>
      </c>
      <c r="B81" s="68" t="str">
        <f>CONCATENATE(E81,"_",Z81)</f>
        <v>20523273851_</v>
      </c>
      <c r="C81" s="6">
        <v>44120</v>
      </c>
      <c r="D81" s="6">
        <v>44150</v>
      </c>
      <c r="E81" s="192">
        <v>20523273851</v>
      </c>
      <c r="F81" s="3" t="s">
        <v>3260</v>
      </c>
      <c r="G81" s="3" t="s">
        <v>5129</v>
      </c>
      <c r="H81" s="6">
        <v>44120</v>
      </c>
      <c r="I81" s="6">
        <v>44150</v>
      </c>
      <c r="J81" s="7"/>
      <c r="K81" s="8">
        <f ca="1">+TODAY()-I81</f>
        <v>-13</v>
      </c>
      <c r="L81" s="152">
        <v>82</v>
      </c>
      <c r="M81" s="152"/>
      <c r="N81" s="9" t="str">
        <f>IF(M81="","Vacio",IF(L81=M81,"Igual","Diferente"))</f>
        <v>Vacio</v>
      </c>
      <c r="O81" s="9"/>
      <c r="P81" s="152"/>
      <c r="Q81" s="9" t="str">
        <f>IF(P81="","Vacio",IF(O81=P81,"Igual","Diferente"))</f>
        <v>Vacio</v>
      </c>
      <c r="R81" s="1">
        <f>+L81+O81/3.5</f>
        <v>82</v>
      </c>
      <c r="S81" s="1">
        <f ca="1">+IF(K81&gt;=0,IF(K81&lt;30,R81*1,IF(60&gt;K81,R81*2,IF(90&gt;K81,R81*3,IF(120&gt;K81,R81*4,IF(150&gt;K81,R81*5,IF(180&gt;K81,R81*6,IF(210&gt;K81,R81*7))))))),0)</f>
        <v>0</v>
      </c>
      <c r="T81" s="2">
        <f ca="1">+IF(K81&lt;0,0,IF(K81&lt;8,$A$1,IF(K81&lt;15,$B$1,IF(K81&lt;22,$C$1,IF(K81&lt;30,$D$1,IF(K81&lt;60,$G$1,IF(K81&lt;90,$H$1,IF(K81&lt;120,$I$1,IF(K81&lt;150,$J$1,IF(K81&lt;180,$K$1,IF(K81&lt;210,$E$1)))))))))))</f>
        <v>0</v>
      </c>
      <c r="U81" s="3" t="s">
        <v>3307</v>
      </c>
      <c r="V81" s="10" t="s">
        <v>3308</v>
      </c>
      <c r="W81" s="6">
        <v>44027</v>
      </c>
      <c r="X81" s="12" t="s">
        <v>3289</v>
      </c>
      <c r="Y81" s="12" t="s">
        <v>5248</v>
      </c>
      <c r="Z81" s="12"/>
      <c r="AA81" s="12"/>
      <c r="AB81" s="15"/>
      <c r="AC81" s="15"/>
      <c r="AD81" s="15"/>
      <c r="AE81" s="15"/>
      <c r="AF81" s="4">
        <f ca="1">+TODAY()-AE81</f>
        <v>44137</v>
      </c>
      <c r="AG81" s="15"/>
      <c r="AH81" s="15"/>
      <c r="AI81" s="6"/>
      <c r="AJ81" s="6"/>
      <c r="AK81" s="3"/>
      <c r="AL81" s="6"/>
      <c r="AM81" s="10">
        <v>1</v>
      </c>
      <c r="AN81" s="3" t="s">
        <v>44</v>
      </c>
      <c r="AO81" s="3"/>
      <c r="AP81" s="3" t="s">
        <v>712</v>
      </c>
      <c r="AQ81" s="3"/>
      <c r="AR81" s="3"/>
      <c r="AS81" s="3"/>
      <c r="AT81" s="3"/>
      <c r="AU81" s="3" t="s">
        <v>4403</v>
      </c>
      <c r="AV81" s="7" t="s">
        <v>47</v>
      </c>
      <c r="AW81" s="7" t="s">
        <v>47</v>
      </c>
      <c r="AX81" s="9" t="str">
        <f>IF(AW81="","Vacio",IF(AV81=AW81,"Igual","Diferente"))</f>
        <v>Igual</v>
      </c>
      <c r="AY81" s="129"/>
      <c r="AZ81" s="129"/>
      <c r="BA81" s="5">
        <f ca="1">+IF(K81&gt;21,"Revisar",0)</f>
        <v>0</v>
      </c>
      <c r="BB81" s="129" t="s">
        <v>146</v>
      </c>
      <c r="BC81" s="129" t="s">
        <v>2919</v>
      </c>
      <c r="BF81" s="129" t="s">
        <v>94</v>
      </c>
      <c r="BG81" s="129"/>
    </row>
    <row r="82" spans="1:59" ht="14.65" customHeight="1" x14ac:dyDescent="0.25">
      <c r="A82" s="68" t="str">
        <f>CONCATENATE(E82,"_",X82)</f>
        <v>20523273851_PCR-LAP20072022</v>
      </c>
      <c r="B82" s="68" t="str">
        <f>CONCATENATE(E82,"_",Z82)</f>
        <v>20523273851_</v>
      </c>
      <c r="C82" s="6">
        <v>44120</v>
      </c>
      <c r="D82" s="6">
        <v>44150</v>
      </c>
      <c r="E82" s="192">
        <v>20523273851</v>
      </c>
      <c r="F82" s="3" t="s">
        <v>3260</v>
      </c>
      <c r="G82" s="3" t="s">
        <v>5129</v>
      </c>
      <c r="H82" s="6">
        <v>44120</v>
      </c>
      <c r="I82" s="6">
        <v>44150</v>
      </c>
      <c r="J82" s="7"/>
      <c r="K82" s="8">
        <f ca="1">+TODAY()-I82</f>
        <v>-13</v>
      </c>
      <c r="L82" s="152">
        <v>82</v>
      </c>
      <c r="M82" s="152"/>
      <c r="N82" s="9" t="str">
        <f>IF(M82="","Vacio",IF(L82=M82,"Igual","Diferente"))</f>
        <v>Vacio</v>
      </c>
      <c r="O82" s="9"/>
      <c r="P82" s="152"/>
      <c r="Q82" s="9" t="str">
        <f>IF(P82="","Vacio",IF(O82=P82,"Igual","Diferente"))</f>
        <v>Vacio</v>
      </c>
      <c r="R82" s="1">
        <f>+L82+O82/3.5</f>
        <v>82</v>
      </c>
      <c r="S82" s="1">
        <f ca="1">+IF(K82&gt;=0,IF(K82&lt;30,R82*1,IF(60&gt;K82,R82*2,IF(90&gt;K82,R82*3,IF(120&gt;K82,R82*4,IF(150&gt;K82,R82*5,IF(180&gt;K82,R82*6,IF(210&gt;K82,R82*7))))))),0)</f>
        <v>0</v>
      </c>
      <c r="T82" s="2">
        <f ca="1">+IF(K82&lt;0,0,IF(K82&lt;8,$A$1,IF(K82&lt;15,$B$1,IF(K82&lt;22,$C$1,IF(K82&lt;30,$D$1,IF(K82&lt;60,$G$1,IF(K82&lt;90,$H$1,IF(K82&lt;120,$I$1,IF(K82&lt;150,$J$1,IF(K82&lt;180,$K$1,IF(K82&lt;210,$E$1)))))))))))</f>
        <v>0</v>
      </c>
      <c r="U82" s="3" t="s">
        <v>3307</v>
      </c>
      <c r="V82" s="10" t="s">
        <v>3308</v>
      </c>
      <c r="W82" s="6">
        <v>44027</v>
      </c>
      <c r="X82" s="12" t="s">
        <v>3288</v>
      </c>
      <c r="Y82" s="12" t="s">
        <v>5248</v>
      </c>
      <c r="Z82" s="12"/>
      <c r="AA82" s="12"/>
      <c r="AB82" s="15"/>
      <c r="AC82" s="15"/>
      <c r="AD82" s="15"/>
      <c r="AE82" s="15"/>
      <c r="AF82" s="4">
        <f ca="1">+TODAY()-AE82</f>
        <v>44137</v>
      </c>
      <c r="AG82" s="15"/>
      <c r="AH82" s="15"/>
      <c r="AI82" s="6"/>
      <c r="AJ82" s="6"/>
      <c r="AK82" s="3"/>
      <c r="AL82" s="6"/>
      <c r="AM82" s="10">
        <v>1</v>
      </c>
      <c r="AN82" s="3" t="s">
        <v>44</v>
      </c>
      <c r="AO82" s="3"/>
      <c r="AP82" s="3" t="s">
        <v>712</v>
      </c>
      <c r="AQ82" s="3"/>
      <c r="AR82" s="3"/>
      <c r="AS82" s="3"/>
      <c r="AT82" s="3"/>
      <c r="AU82" s="3" t="s">
        <v>4403</v>
      </c>
      <c r="AV82" s="7" t="s">
        <v>47</v>
      </c>
      <c r="AW82" s="7" t="s">
        <v>47</v>
      </c>
      <c r="AX82" s="9" t="str">
        <f>IF(AW82="","Vacio",IF(AV82=AW82,"Igual","Diferente"))</f>
        <v>Igual</v>
      </c>
      <c r="AY82" s="129"/>
      <c r="AZ82" s="129"/>
      <c r="BA82" s="5">
        <f ca="1">+IF(K82&gt;21,"Revisar",0)</f>
        <v>0</v>
      </c>
      <c r="BB82" s="129" t="s">
        <v>146</v>
      </c>
      <c r="BC82" s="129" t="s">
        <v>2919</v>
      </c>
      <c r="BF82" s="129" t="s">
        <v>94</v>
      </c>
      <c r="BG82" s="129"/>
    </row>
    <row r="83" spans="1:59" ht="14.65" customHeight="1" x14ac:dyDescent="0.25">
      <c r="A83" s="68" t="str">
        <f>CONCATENATE(E83,"_",X83)</f>
        <v>20523273851_PCR-LAP20072023</v>
      </c>
      <c r="B83" s="68" t="str">
        <f>CONCATENATE(E83,"_",Z83)</f>
        <v>20523273851_</v>
      </c>
      <c r="C83" s="6">
        <v>44120</v>
      </c>
      <c r="D83" s="6">
        <v>44150</v>
      </c>
      <c r="E83" s="192">
        <v>20523273851</v>
      </c>
      <c r="F83" s="3" t="s">
        <v>3260</v>
      </c>
      <c r="G83" s="3" t="s">
        <v>5129</v>
      </c>
      <c r="H83" s="6">
        <v>44120</v>
      </c>
      <c r="I83" s="6">
        <v>44150</v>
      </c>
      <c r="J83" s="7"/>
      <c r="K83" s="8">
        <f ca="1">+TODAY()-I83</f>
        <v>-13</v>
      </c>
      <c r="L83" s="152">
        <v>82</v>
      </c>
      <c r="M83" s="152"/>
      <c r="N83" s="9" t="str">
        <f>IF(M83="","Vacio",IF(L83=M83,"Igual","Diferente"))</f>
        <v>Vacio</v>
      </c>
      <c r="O83" s="9"/>
      <c r="P83" s="152"/>
      <c r="Q83" s="9" t="str">
        <f>IF(P83="","Vacio",IF(O83=P83,"Igual","Diferente"))</f>
        <v>Vacio</v>
      </c>
      <c r="R83" s="1">
        <f>+L83+O83/3.5</f>
        <v>82</v>
      </c>
      <c r="S83" s="1">
        <f ca="1">+IF(K83&gt;=0,IF(K83&lt;30,R83*1,IF(60&gt;K83,R83*2,IF(90&gt;K83,R83*3,IF(120&gt;K83,R83*4,IF(150&gt;K83,R83*5,IF(180&gt;K83,R83*6,IF(210&gt;K83,R83*7))))))),0)</f>
        <v>0</v>
      </c>
      <c r="T83" s="2">
        <f ca="1">+IF(K83&lt;0,0,IF(K83&lt;8,$A$1,IF(K83&lt;15,$B$1,IF(K83&lt;22,$C$1,IF(K83&lt;30,$D$1,IF(K83&lt;60,$G$1,IF(K83&lt;90,$H$1,IF(K83&lt;120,$I$1,IF(K83&lt;150,$J$1,IF(K83&lt;180,$K$1,IF(K83&lt;210,$E$1)))))))))))</f>
        <v>0</v>
      </c>
      <c r="U83" s="3" t="s">
        <v>3307</v>
      </c>
      <c r="V83" s="10" t="s">
        <v>3308</v>
      </c>
      <c r="W83" s="6">
        <v>44027</v>
      </c>
      <c r="X83" s="12" t="s">
        <v>3287</v>
      </c>
      <c r="Y83" s="12" t="s">
        <v>5248</v>
      </c>
      <c r="Z83" s="12"/>
      <c r="AA83" s="12"/>
      <c r="AB83" s="15"/>
      <c r="AC83" s="15"/>
      <c r="AD83" s="15"/>
      <c r="AE83" s="15"/>
      <c r="AF83" s="4">
        <f ca="1">+TODAY()-AE83</f>
        <v>44137</v>
      </c>
      <c r="AG83" s="15"/>
      <c r="AH83" s="15"/>
      <c r="AI83" s="6"/>
      <c r="AJ83" s="6"/>
      <c r="AK83" s="3"/>
      <c r="AL83" s="6"/>
      <c r="AM83" s="10">
        <v>1</v>
      </c>
      <c r="AN83" s="3" t="s">
        <v>44</v>
      </c>
      <c r="AO83" s="3"/>
      <c r="AP83" s="3" t="s">
        <v>712</v>
      </c>
      <c r="AQ83" s="3"/>
      <c r="AR83" s="3"/>
      <c r="AS83" s="3"/>
      <c r="AT83" s="3"/>
      <c r="AU83" s="3" t="s">
        <v>4403</v>
      </c>
      <c r="AV83" s="7" t="s">
        <v>47</v>
      </c>
      <c r="AW83" s="7" t="s">
        <v>47</v>
      </c>
      <c r="AX83" s="9" t="str">
        <f>IF(AW83="","Vacio",IF(AV83=AW83,"Igual","Diferente"))</f>
        <v>Igual</v>
      </c>
      <c r="AY83" s="129"/>
      <c r="AZ83" s="129"/>
      <c r="BA83" s="5">
        <f ca="1">+IF(K83&gt;21,"Revisar",0)</f>
        <v>0</v>
      </c>
      <c r="BB83" s="129" t="s">
        <v>146</v>
      </c>
      <c r="BC83" s="129" t="s">
        <v>2919</v>
      </c>
      <c r="BF83" s="129" t="s">
        <v>94</v>
      </c>
      <c r="BG83" s="129"/>
    </row>
    <row r="84" spans="1:59" ht="14.65" customHeight="1" x14ac:dyDescent="0.25">
      <c r="A84" s="68" t="str">
        <f>CONCATENATE(E84,"_",X84)</f>
        <v>20523273851_PCR-LAP20072027</v>
      </c>
      <c r="B84" s="68" t="str">
        <f>CONCATENATE(E84,"_",Z84)</f>
        <v>20523273851_</v>
      </c>
      <c r="C84" s="6">
        <v>44120</v>
      </c>
      <c r="D84" s="6">
        <v>44150</v>
      </c>
      <c r="E84" s="192">
        <v>20523273851</v>
      </c>
      <c r="F84" s="3" t="s">
        <v>3260</v>
      </c>
      <c r="G84" s="3" t="s">
        <v>5129</v>
      </c>
      <c r="H84" s="6">
        <v>44120</v>
      </c>
      <c r="I84" s="6">
        <v>44150</v>
      </c>
      <c r="J84" s="7"/>
      <c r="K84" s="8">
        <f ca="1">+TODAY()-I84</f>
        <v>-13</v>
      </c>
      <c r="L84" s="152">
        <v>82</v>
      </c>
      <c r="M84" s="152"/>
      <c r="N84" s="9" t="str">
        <f>IF(M84="","Vacio",IF(L84=M84,"Igual","Diferente"))</f>
        <v>Vacio</v>
      </c>
      <c r="O84" s="9"/>
      <c r="P84" s="152"/>
      <c r="Q84" s="9" t="str">
        <f>IF(P84="","Vacio",IF(O84=P84,"Igual","Diferente"))</f>
        <v>Vacio</v>
      </c>
      <c r="R84" s="1">
        <f>+L84+O84/3.5</f>
        <v>82</v>
      </c>
      <c r="S84" s="1">
        <f ca="1">+IF(K84&gt;=0,IF(K84&lt;30,R84*1,IF(60&gt;K84,R84*2,IF(90&gt;K84,R84*3,IF(120&gt;K84,R84*4,IF(150&gt;K84,R84*5,IF(180&gt;K84,R84*6,IF(210&gt;K84,R84*7))))))),0)</f>
        <v>0</v>
      </c>
      <c r="T84" s="2">
        <f ca="1">+IF(K84&lt;0,0,IF(K84&lt;8,$A$1,IF(K84&lt;15,$B$1,IF(K84&lt;22,$C$1,IF(K84&lt;30,$D$1,IF(K84&lt;60,$G$1,IF(K84&lt;90,$H$1,IF(K84&lt;120,$I$1,IF(K84&lt;150,$J$1,IF(K84&lt;180,$K$1,IF(K84&lt;210,$E$1)))))))))))</f>
        <v>0</v>
      </c>
      <c r="U84" s="3" t="s">
        <v>3307</v>
      </c>
      <c r="V84" s="10" t="s">
        <v>3308</v>
      </c>
      <c r="W84" s="6">
        <v>44027</v>
      </c>
      <c r="X84" s="12" t="s">
        <v>3286</v>
      </c>
      <c r="Y84" s="12" t="s">
        <v>5248</v>
      </c>
      <c r="Z84" s="12"/>
      <c r="AA84" s="12"/>
      <c r="AB84" s="15"/>
      <c r="AC84" s="15"/>
      <c r="AD84" s="15"/>
      <c r="AE84" s="15"/>
      <c r="AF84" s="4">
        <f ca="1">+TODAY()-AE84</f>
        <v>44137</v>
      </c>
      <c r="AG84" s="15"/>
      <c r="AH84" s="15"/>
      <c r="AI84" s="6"/>
      <c r="AJ84" s="6"/>
      <c r="AK84" s="3"/>
      <c r="AL84" s="6"/>
      <c r="AM84" s="10">
        <v>1</v>
      </c>
      <c r="AN84" s="3" t="s">
        <v>44</v>
      </c>
      <c r="AO84" s="3"/>
      <c r="AP84" s="3" t="s">
        <v>712</v>
      </c>
      <c r="AQ84" s="3"/>
      <c r="AR84" s="3"/>
      <c r="AS84" s="3"/>
      <c r="AT84" s="3"/>
      <c r="AU84" s="3" t="s">
        <v>4403</v>
      </c>
      <c r="AV84" s="7" t="s">
        <v>47</v>
      </c>
      <c r="AW84" s="7" t="s">
        <v>47</v>
      </c>
      <c r="AX84" s="9" t="str">
        <f>IF(AW84="","Vacio",IF(AV84=AW84,"Igual","Diferente"))</f>
        <v>Igual</v>
      </c>
      <c r="AY84" s="129"/>
      <c r="AZ84" s="129"/>
      <c r="BA84" s="5">
        <f ca="1">+IF(K84&gt;21,"Revisar",0)</f>
        <v>0</v>
      </c>
      <c r="BB84" s="129" t="s">
        <v>5179</v>
      </c>
      <c r="BC84" s="129" t="s">
        <v>2919</v>
      </c>
      <c r="BF84" s="129" t="s">
        <v>94</v>
      </c>
      <c r="BG84" s="129"/>
    </row>
    <row r="85" spans="1:59" ht="14.65" customHeight="1" x14ac:dyDescent="0.25">
      <c r="A85" s="68" t="str">
        <f>CONCATENATE(E85,"_",X85)</f>
        <v>20523273851_PCR-LAP20072030</v>
      </c>
      <c r="B85" s="68" t="str">
        <f>CONCATENATE(E85,"_",Z85)</f>
        <v>20523273851_</v>
      </c>
      <c r="C85" s="6">
        <v>44120</v>
      </c>
      <c r="D85" s="6">
        <v>44150</v>
      </c>
      <c r="E85" s="192">
        <v>20523273851</v>
      </c>
      <c r="F85" s="3" t="s">
        <v>3260</v>
      </c>
      <c r="G85" s="3" t="s">
        <v>5129</v>
      </c>
      <c r="H85" s="6">
        <v>44120</v>
      </c>
      <c r="I85" s="6">
        <v>44150</v>
      </c>
      <c r="J85" s="7"/>
      <c r="K85" s="8">
        <f ca="1">+TODAY()-I85</f>
        <v>-13</v>
      </c>
      <c r="L85" s="152">
        <v>82</v>
      </c>
      <c r="M85" s="152"/>
      <c r="N85" s="9" t="str">
        <f>IF(M85="","Vacio",IF(L85=M85,"Igual","Diferente"))</f>
        <v>Vacio</v>
      </c>
      <c r="O85" s="9"/>
      <c r="P85" s="152"/>
      <c r="Q85" s="9" t="str">
        <f>IF(P85="","Vacio",IF(O85=P85,"Igual","Diferente"))</f>
        <v>Vacio</v>
      </c>
      <c r="R85" s="1">
        <f>+L85+O85/3.5</f>
        <v>82</v>
      </c>
      <c r="S85" s="1">
        <f ca="1">+IF(K85&gt;=0,IF(K85&lt;30,R85*1,IF(60&gt;K85,R85*2,IF(90&gt;K85,R85*3,IF(120&gt;K85,R85*4,IF(150&gt;K85,R85*5,IF(180&gt;K85,R85*6,IF(210&gt;K85,R85*7))))))),0)</f>
        <v>0</v>
      </c>
      <c r="T85" s="2">
        <f ca="1">+IF(K85&lt;0,0,IF(K85&lt;8,$A$1,IF(K85&lt;15,$B$1,IF(K85&lt;22,$C$1,IF(K85&lt;30,$D$1,IF(K85&lt;60,$G$1,IF(K85&lt;90,$H$1,IF(K85&lt;120,$I$1,IF(K85&lt;150,$J$1,IF(K85&lt;180,$K$1,IF(K85&lt;210,$E$1)))))))))))</f>
        <v>0</v>
      </c>
      <c r="U85" s="3" t="s">
        <v>3307</v>
      </c>
      <c r="V85" s="10" t="s">
        <v>3308</v>
      </c>
      <c r="W85" s="6">
        <v>44027</v>
      </c>
      <c r="X85" s="12" t="s">
        <v>3284</v>
      </c>
      <c r="Y85" s="12" t="s">
        <v>5248</v>
      </c>
      <c r="Z85" s="12"/>
      <c r="AA85" s="12"/>
      <c r="AB85" s="15"/>
      <c r="AC85" s="15"/>
      <c r="AD85" s="15"/>
      <c r="AE85" s="15"/>
      <c r="AF85" s="4">
        <f ca="1">+TODAY()-AE85</f>
        <v>44137</v>
      </c>
      <c r="AG85" s="15"/>
      <c r="AH85" s="15"/>
      <c r="AI85" s="6"/>
      <c r="AJ85" s="6"/>
      <c r="AK85" s="3"/>
      <c r="AL85" s="6"/>
      <c r="AM85" s="10">
        <v>1</v>
      </c>
      <c r="AN85" s="3" t="s">
        <v>44</v>
      </c>
      <c r="AO85" s="3"/>
      <c r="AP85" s="3" t="s">
        <v>712</v>
      </c>
      <c r="AQ85" s="3"/>
      <c r="AR85" s="3"/>
      <c r="AS85" s="3"/>
      <c r="AT85" s="3"/>
      <c r="AU85" s="3" t="s">
        <v>4403</v>
      </c>
      <c r="AV85" s="7" t="s">
        <v>47</v>
      </c>
      <c r="AW85" s="7" t="s">
        <v>47</v>
      </c>
      <c r="AX85" s="9" t="str">
        <f>IF(AW85="","Vacio",IF(AV85=AW85,"Igual","Diferente"))</f>
        <v>Igual</v>
      </c>
      <c r="AY85" s="129"/>
      <c r="AZ85" s="129"/>
      <c r="BA85" s="5">
        <f ca="1">+IF(K85&gt;21,"Revisar",0)</f>
        <v>0</v>
      </c>
      <c r="BB85" s="129" t="s">
        <v>146</v>
      </c>
      <c r="BC85" s="129" t="s">
        <v>2919</v>
      </c>
      <c r="BF85" s="129" t="s">
        <v>94</v>
      </c>
      <c r="BG85" s="129"/>
    </row>
    <row r="86" spans="1:59" ht="14.65" customHeight="1" x14ac:dyDescent="0.25">
      <c r="A86" s="68" t="str">
        <f>CONCATENATE(E86,"_",X86)</f>
        <v>20523273851_PCR-LAP20072031</v>
      </c>
      <c r="B86" s="68" t="str">
        <f>CONCATENATE(E86,"_",Z86)</f>
        <v>20523273851_</v>
      </c>
      <c r="C86" s="6">
        <v>44120</v>
      </c>
      <c r="D86" s="6">
        <v>44150</v>
      </c>
      <c r="E86" s="192">
        <v>20523273851</v>
      </c>
      <c r="F86" s="3" t="s">
        <v>3260</v>
      </c>
      <c r="G86" s="3" t="s">
        <v>5129</v>
      </c>
      <c r="H86" s="6">
        <v>44120</v>
      </c>
      <c r="I86" s="6">
        <v>44150</v>
      </c>
      <c r="J86" s="7"/>
      <c r="K86" s="8">
        <f ca="1">+TODAY()-I86</f>
        <v>-13</v>
      </c>
      <c r="L86" s="152">
        <v>82</v>
      </c>
      <c r="M86" s="152"/>
      <c r="N86" s="9" t="str">
        <f>IF(M86="","Vacio",IF(L86=M86,"Igual","Diferente"))</f>
        <v>Vacio</v>
      </c>
      <c r="O86" s="9"/>
      <c r="P86" s="152"/>
      <c r="Q86" s="9" t="str">
        <f>IF(P86="","Vacio",IF(O86=P86,"Igual","Diferente"))</f>
        <v>Vacio</v>
      </c>
      <c r="R86" s="1">
        <f>+L86+O86/3.5</f>
        <v>82</v>
      </c>
      <c r="S86" s="1">
        <f ca="1">+IF(K86&gt;=0,IF(K86&lt;30,R86*1,IF(60&gt;K86,R86*2,IF(90&gt;K86,R86*3,IF(120&gt;K86,R86*4,IF(150&gt;K86,R86*5,IF(180&gt;K86,R86*6,IF(210&gt;K86,R86*7))))))),0)</f>
        <v>0</v>
      </c>
      <c r="T86" s="2">
        <f ca="1">+IF(K86&lt;0,0,IF(K86&lt;8,$A$1,IF(K86&lt;15,$B$1,IF(K86&lt;22,$C$1,IF(K86&lt;30,$D$1,IF(K86&lt;60,$G$1,IF(K86&lt;90,$H$1,IF(K86&lt;120,$I$1,IF(K86&lt;150,$J$1,IF(K86&lt;180,$K$1,IF(K86&lt;210,$E$1)))))))))))</f>
        <v>0</v>
      </c>
      <c r="U86" s="3" t="s">
        <v>3307</v>
      </c>
      <c r="V86" s="10" t="s">
        <v>3308</v>
      </c>
      <c r="W86" s="6">
        <v>44027</v>
      </c>
      <c r="X86" s="12" t="s">
        <v>3283</v>
      </c>
      <c r="Y86" s="12" t="s">
        <v>5248</v>
      </c>
      <c r="Z86" s="12"/>
      <c r="AA86" s="12"/>
      <c r="AB86" s="15"/>
      <c r="AC86" s="15"/>
      <c r="AD86" s="15"/>
      <c r="AE86" s="15"/>
      <c r="AF86" s="4">
        <f ca="1">+TODAY()-AE86</f>
        <v>44137</v>
      </c>
      <c r="AG86" s="15"/>
      <c r="AH86" s="15"/>
      <c r="AI86" s="6"/>
      <c r="AJ86" s="6"/>
      <c r="AK86" s="3"/>
      <c r="AL86" s="6"/>
      <c r="AM86" s="10">
        <v>1</v>
      </c>
      <c r="AN86" s="3" t="s">
        <v>44</v>
      </c>
      <c r="AO86" s="3"/>
      <c r="AP86" s="3" t="s">
        <v>712</v>
      </c>
      <c r="AQ86" s="3"/>
      <c r="AR86" s="3"/>
      <c r="AS86" s="3"/>
      <c r="AT86" s="3"/>
      <c r="AU86" s="3" t="s">
        <v>4403</v>
      </c>
      <c r="AV86" s="7" t="s">
        <v>47</v>
      </c>
      <c r="AW86" s="7" t="s">
        <v>47</v>
      </c>
      <c r="AX86" s="9" t="str">
        <f>IF(AW86="","Vacio",IF(AV86=AW86,"Igual","Diferente"))</f>
        <v>Igual</v>
      </c>
      <c r="AY86" s="129"/>
      <c r="AZ86" s="129"/>
      <c r="BA86" s="5">
        <f ca="1">+IF(K86&gt;21,"Revisar",0)</f>
        <v>0</v>
      </c>
      <c r="BB86" s="129" t="s">
        <v>146</v>
      </c>
      <c r="BC86" s="129" t="s">
        <v>2919</v>
      </c>
      <c r="BF86" s="129" t="s">
        <v>94</v>
      </c>
      <c r="BG86" s="129"/>
    </row>
    <row r="87" spans="1:59" ht="14.65" customHeight="1" x14ac:dyDescent="0.25">
      <c r="A87" s="68" t="str">
        <f>CONCATENATE(E87,"_",X87)</f>
        <v>20523273851_PCR-LAP20072032</v>
      </c>
      <c r="B87" s="68" t="str">
        <f>CONCATENATE(E87,"_",Z87)</f>
        <v>20523273851_</v>
      </c>
      <c r="C87" s="6">
        <v>44120</v>
      </c>
      <c r="D87" s="6">
        <v>44150</v>
      </c>
      <c r="E87" s="192">
        <v>20523273851</v>
      </c>
      <c r="F87" s="3" t="s">
        <v>3260</v>
      </c>
      <c r="G87" s="3" t="s">
        <v>5129</v>
      </c>
      <c r="H87" s="6">
        <v>44120</v>
      </c>
      <c r="I87" s="6">
        <v>44150</v>
      </c>
      <c r="J87" s="7"/>
      <c r="K87" s="8">
        <f ca="1">+TODAY()-I87</f>
        <v>-13</v>
      </c>
      <c r="L87" s="152">
        <v>82</v>
      </c>
      <c r="M87" s="152"/>
      <c r="N87" s="9" t="str">
        <f>IF(M87="","Vacio",IF(L87=M87,"Igual","Diferente"))</f>
        <v>Vacio</v>
      </c>
      <c r="O87" s="9"/>
      <c r="P87" s="152"/>
      <c r="Q87" s="9" t="str">
        <f>IF(P87="","Vacio",IF(O87=P87,"Igual","Diferente"))</f>
        <v>Vacio</v>
      </c>
      <c r="R87" s="1">
        <f>+L87+O87/3.5</f>
        <v>82</v>
      </c>
      <c r="S87" s="1">
        <f ca="1">+IF(K87&gt;=0,IF(K87&lt;30,R87*1,IF(60&gt;K87,R87*2,IF(90&gt;K87,R87*3,IF(120&gt;K87,R87*4,IF(150&gt;K87,R87*5,IF(180&gt;K87,R87*6,IF(210&gt;K87,R87*7))))))),0)</f>
        <v>0</v>
      </c>
      <c r="T87" s="2">
        <f ca="1">+IF(K87&lt;0,0,IF(K87&lt;8,$A$1,IF(K87&lt;15,$B$1,IF(K87&lt;22,$C$1,IF(K87&lt;30,$D$1,IF(K87&lt;60,$G$1,IF(K87&lt;90,$H$1,IF(K87&lt;120,$I$1,IF(K87&lt;150,$J$1,IF(K87&lt;180,$K$1,IF(K87&lt;210,$E$1)))))))))))</f>
        <v>0</v>
      </c>
      <c r="U87" s="3" t="s">
        <v>3307</v>
      </c>
      <c r="V87" s="10" t="s">
        <v>3308</v>
      </c>
      <c r="W87" s="6">
        <v>44027</v>
      </c>
      <c r="X87" s="12" t="s">
        <v>3282</v>
      </c>
      <c r="Y87" s="12" t="s">
        <v>5248</v>
      </c>
      <c r="Z87" s="12"/>
      <c r="AA87" s="12"/>
      <c r="AB87" s="15"/>
      <c r="AC87" s="15"/>
      <c r="AD87" s="15"/>
      <c r="AE87" s="15"/>
      <c r="AF87" s="4">
        <f ca="1">+TODAY()-AE87</f>
        <v>44137</v>
      </c>
      <c r="AG87" s="15"/>
      <c r="AH87" s="15"/>
      <c r="AI87" s="6"/>
      <c r="AJ87" s="6"/>
      <c r="AK87" s="3"/>
      <c r="AL87" s="6"/>
      <c r="AM87" s="10">
        <v>1</v>
      </c>
      <c r="AN87" s="3" t="s">
        <v>44</v>
      </c>
      <c r="AO87" s="3"/>
      <c r="AP87" s="3" t="s">
        <v>712</v>
      </c>
      <c r="AQ87" s="3"/>
      <c r="AR87" s="3"/>
      <c r="AS87" s="3"/>
      <c r="AT87" s="3"/>
      <c r="AU87" s="3" t="s">
        <v>4403</v>
      </c>
      <c r="AV87" s="7" t="s">
        <v>47</v>
      </c>
      <c r="AW87" s="7" t="s">
        <v>47</v>
      </c>
      <c r="AX87" s="9" t="str">
        <f>IF(AW87="","Vacio",IF(AV87=AW87,"Igual","Diferente"))</f>
        <v>Igual</v>
      </c>
      <c r="AY87" s="129"/>
      <c r="AZ87" s="129"/>
      <c r="BA87" s="5">
        <f ca="1">+IF(K87&gt;21,"Revisar",0)</f>
        <v>0</v>
      </c>
      <c r="BB87" s="129" t="s">
        <v>146</v>
      </c>
      <c r="BC87" s="129" t="s">
        <v>2919</v>
      </c>
      <c r="BF87" s="129" t="s">
        <v>94</v>
      </c>
      <c r="BG87" s="129"/>
    </row>
    <row r="88" spans="1:59" ht="14.65" customHeight="1" x14ac:dyDescent="0.25">
      <c r="A88" s="68" t="str">
        <f>CONCATENATE(E88,"_",X88)</f>
        <v>20523273851_PCR-LAP20072033</v>
      </c>
      <c r="B88" s="68" t="str">
        <f>CONCATENATE(E88,"_",Z88)</f>
        <v>20523273851_</v>
      </c>
      <c r="C88" s="6">
        <v>44120</v>
      </c>
      <c r="D88" s="6">
        <v>44150</v>
      </c>
      <c r="E88" s="192">
        <v>20523273851</v>
      </c>
      <c r="F88" s="3" t="s">
        <v>3260</v>
      </c>
      <c r="G88" s="3" t="s">
        <v>5129</v>
      </c>
      <c r="H88" s="6">
        <v>44120</v>
      </c>
      <c r="I88" s="6">
        <v>44150</v>
      </c>
      <c r="J88" s="7"/>
      <c r="K88" s="8">
        <f ca="1">+TODAY()-I88</f>
        <v>-13</v>
      </c>
      <c r="L88" s="152">
        <v>82</v>
      </c>
      <c r="M88" s="152"/>
      <c r="N88" s="9" t="str">
        <f>IF(M88="","Vacio",IF(L88=M88,"Igual","Diferente"))</f>
        <v>Vacio</v>
      </c>
      <c r="O88" s="9"/>
      <c r="P88" s="152"/>
      <c r="Q88" s="9" t="str">
        <f>IF(P88="","Vacio",IF(O88=P88,"Igual","Diferente"))</f>
        <v>Vacio</v>
      </c>
      <c r="R88" s="1">
        <f>+L88+O88/3.5</f>
        <v>82</v>
      </c>
      <c r="S88" s="1">
        <f ca="1">+IF(K88&gt;=0,IF(K88&lt;30,R88*1,IF(60&gt;K88,R88*2,IF(90&gt;K88,R88*3,IF(120&gt;K88,R88*4,IF(150&gt;K88,R88*5,IF(180&gt;K88,R88*6,IF(210&gt;K88,R88*7))))))),0)</f>
        <v>0</v>
      </c>
      <c r="T88" s="2">
        <f ca="1">+IF(K88&lt;0,0,IF(K88&lt;8,$A$1,IF(K88&lt;15,$B$1,IF(K88&lt;22,$C$1,IF(K88&lt;30,$D$1,IF(K88&lt;60,$G$1,IF(K88&lt;90,$H$1,IF(K88&lt;120,$I$1,IF(K88&lt;150,$J$1,IF(K88&lt;180,$K$1,IF(K88&lt;210,$E$1)))))))))))</f>
        <v>0</v>
      </c>
      <c r="U88" s="3" t="s">
        <v>3307</v>
      </c>
      <c r="V88" s="10" t="s">
        <v>3308</v>
      </c>
      <c r="W88" s="6">
        <v>44027</v>
      </c>
      <c r="X88" s="12" t="s">
        <v>3281</v>
      </c>
      <c r="Y88" s="12" t="s">
        <v>5248</v>
      </c>
      <c r="Z88" s="12"/>
      <c r="AA88" s="12"/>
      <c r="AB88" s="15"/>
      <c r="AC88" s="15"/>
      <c r="AD88" s="15"/>
      <c r="AE88" s="15"/>
      <c r="AF88" s="4">
        <f ca="1">+TODAY()-AE88</f>
        <v>44137</v>
      </c>
      <c r="AG88" s="15"/>
      <c r="AH88" s="15"/>
      <c r="AI88" s="6"/>
      <c r="AJ88" s="6"/>
      <c r="AK88" s="3"/>
      <c r="AL88" s="6"/>
      <c r="AM88" s="10">
        <v>1</v>
      </c>
      <c r="AN88" s="3" t="s">
        <v>44</v>
      </c>
      <c r="AO88" s="3"/>
      <c r="AP88" s="3" t="s">
        <v>712</v>
      </c>
      <c r="AQ88" s="3"/>
      <c r="AR88" s="3"/>
      <c r="AS88" s="3"/>
      <c r="AT88" s="3"/>
      <c r="AU88" s="3" t="s">
        <v>4403</v>
      </c>
      <c r="AV88" s="7" t="s">
        <v>47</v>
      </c>
      <c r="AW88" s="7" t="s">
        <v>47</v>
      </c>
      <c r="AX88" s="9" t="str">
        <f>IF(AW88="","Vacio",IF(AV88=AW88,"Igual","Diferente"))</f>
        <v>Igual</v>
      </c>
      <c r="AY88" s="129"/>
      <c r="AZ88" s="129"/>
      <c r="BA88" s="5">
        <f ca="1">+IF(K88&gt;21,"Revisar",0)</f>
        <v>0</v>
      </c>
      <c r="BB88" s="129" t="s">
        <v>146</v>
      </c>
      <c r="BC88" s="129" t="s">
        <v>2919</v>
      </c>
      <c r="BF88" s="129" t="s">
        <v>94</v>
      </c>
      <c r="BG88" s="129"/>
    </row>
    <row r="89" spans="1:59" ht="14.65" customHeight="1" x14ac:dyDescent="0.25">
      <c r="A89" s="68" t="str">
        <f>CONCATENATE(E89,"_",X89)</f>
        <v>20523273851_PCR-LAP20072047</v>
      </c>
      <c r="B89" s="68" t="str">
        <f>CONCATENATE(E89,"_",Z89)</f>
        <v>20523273851_</v>
      </c>
      <c r="C89" s="6">
        <v>44120</v>
      </c>
      <c r="D89" s="6">
        <v>44150</v>
      </c>
      <c r="E89" s="192">
        <v>20523273851</v>
      </c>
      <c r="F89" s="3" t="s">
        <v>3260</v>
      </c>
      <c r="G89" s="3" t="s">
        <v>5129</v>
      </c>
      <c r="H89" s="6">
        <v>44120</v>
      </c>
      <c r="I89" s="6">
        <v>44150</v>
      </c>
      <c r="J89" s="7"/>
      <c r="K89" s="8">
        <f ca="1">+TODAY()-I89</f>
        <v>-13</v>
      </c>
      <c r="L89" s="152">
        <v>82</v>
      </c>
      <c r="M89" s="152"/>
      <c r="N89" s="9" t="str">
        <f>IF(M89="","Vacio",IF(L89=M89,"Igual","Diferente"))</f>
        <v>Vacio</v>
      </c>
      <c r="O89" s="9"/>
      <c r="P89" s="152"/>
      <c r="Q89" s="9" t="str">
        <f>IF(P89="","Vacio",IF(O89=P89,"Igual","Diferente"))</f>
        <v>Vacio</v>
      </c>
      <c r="R89" s="1">
        <f>+L89+O89/3.5</f>
        <v>82</v>
      </c>
      <c r="S89" s="1">
        <f ca="1">+IF(K89&gt;=0,IF(K89&lt;30,R89*1,IF(60&gt;K89,R89*2,IF(90&gt;K89,R89*3,IF(120&gt;K89,R89*4,IF(150&gt;K89,R89*5,IF(180&gt;K89,R89*6,IF(210&gt;K89,R89*7))))))),0)</f>
        <v>0</v>
      </c>
      <c r="T89" s="2">
        <f ca="1">+IF(K89&lt;0,0,IF(K89&lt;8,$A$1,IF(K89&lt;15,$B$1,IF(K89&lt;22,$C$1,IF(K89&lt;30,$D$1,IF(K89&lt;60,$G$1,IF(K89&lt;90,$H$1,IF(K89&lt;120,$I$1,IF(K89&lt;150,$J$1,IF(K89&lt;180,$K$1,IF(K89&lt;210,$E$1)))))))))))</f>
        <v>0</v>
      </c>
      <c r="U89" s="3" t="s">
        <v>3310</v>
      </c>
      <c r="V89" s="10" t="s">
        <v>3309</v>
      </c>
      <c r="W89" s="6">
        <v>44027</v>
      </c>
      <c r="X89" s="12" t="s">
        <v>3280</v>
      </c>
      <c r="Y89" s="12" t="s">
        <v>5248</v>
      </c>
      <c r="Z89" s="12"/>
      <c r="AA89" s="12"/>
      <c r="AB89" s="15"/>
      <c r="AC89" s="15"/>
      <c r="AD89" s="15"/>
      <c r="AE89" s="15"/>
      <c r="AF89" s="4">
        <f ca="1">+TODAY()-AE89</f>
        <v>44137</v>
      </c>
      <c r="AG89" s="15"/>
      <c r="AH89" s="15"/>
      <c r="AI89" s="6"/>
      <c r="AJ89" s="6"/>
      <c r="AK89" s="3"/>
      <c r="AL89" s="6"/>
      <c r="AM89" s="10">
        <v>1</v>
      </c>
      <c r="AN89" s="3" t="s">
        <v>44</v>
      </c>
      <c r="AO89" s="3"/>
      <c r="AP89" s="3" t="s">
        <v>712</v>
      </c>
      <c r="AQ89" s="3"/>
      <c r="AR89" s="3"/>
      <c r="AS89" s="3"/>
      <c r="AT89" s="3"/>
      <c r="AU89" s="3" t="s">
        <v>4403</v>
      </c>
      <c r="AV89" s="7" t="s">
        <v>47</v>
      </c>
      <c r="AW89" s="7" t="s">
        <v>47</v>
      </c>
      <c r="AX89" s="9" t="str">
        <f>IF(AW89="","Vacio",IF(AV89=AW89,"Igual","Diferente"))</f>
        <v>Igual</v>
      </c>
      <c r="AY89" s="129"/>
      <c r="AZ89" s="129"/>
      <c r="BA89" s="5">
        <f ca="1">+IF(K89&gt;21,"Revisar",0)</f>
        <v>0</v>
      </c>
      <c r="BB89" s="129" t="s">
        <v>146</v>
      </c>
      <c r="BC89" s="129" t="s">
        <v>2919</v>
      </c>
      <c r="BF89" s="129" t="s">
        <v>94</v>
      </c>
      <c r="BG89" s="129"/>
    </row>
    <row r="90" spans="1:59" ht="14.65" customHeight="1" x14ac:dyDescent="0.25">
      <c r="A90" s="68" t="str">
        <f>CONCATENATE(E90,"_",X90)</f>
        <v>20523273851_PCR-LAP20072050</v>
      </c>
      <c r="B90" s="68" t="str">
        <f>CONCATENATE(E90,"_",Z90)</f>
        <v>20523273851_</v>
      </c>
      <c r="C90" s="6">
        <v>44120</v>
      </c>
      <c r="D90" s="6">
        <v>44150</v>
      </c>
      <c r="E90" s="192">
        <v>20523273851</v>
      </c>
      <c r="F90" s="3" t="s">
        <v>3260</v>
      </c>
      <c r="G90" s="3" t="s">
        <v>5129</v>
      </c>
      <c r="H90" s="6">
        <v>44120</v>
      </c>
      <c r="I90" s="6">
        <v>44150</v>
      </c>
      <c r="J90" s="7"/>
      <c r="K90" s="8">
        <f ca="1">+TODAY()-I90</f>
        <v>-13</v>
      </c>
      <c r="L90" s="152">
        <v>82</v>
      </c>
      <c r="M90" s="152"/>
      <c r="N90" s="9" t="str">
        <f>IF(M90="","Vacio",IF(L90=M90,"Igual","Diferente"))</f>
        <v>Vacio</v>
      </c>
      <c r="O90" s="9"/>
      <c r="P90" s="152"/>
      <c r="Q90" s="9" t="str">
        <f>IF(P90="","Vacio",IF(O90=P90,"Igual","Diferente"))</f>
        <v>Vacio</v>
      </c>
      <c r="R90" s="1">
        <f>+L90+O90/3.5</f>
        <v>82</v>
      </c>
      <c r="S90" s="1">
        <f ca="1">+IF(K90&gt;=0,IF(K90&lt;30,R90*1,IF(60&gt;K90,R90*2,IF(90&gt;K90,R90*3,IF(120&gt;K90,R90*4,IF(150&gt;K90,R90*5,IF(180&gt;K90,R90*6,IF(210&gt;K90,R90*7))))))),0)</f>
        <v>0</v>
      </c>
      <c r="T90" s="2">
        <f ca="1">+IF(K90&lt;0,0,IF(K90&lt;8,$A$1,IF(K90&lt;15,$B$1,IF(K90&lt;22,$C$1,IF(K90&lt;30,$D$1,IF(K90&lt;60,$G$1,IF(K90&lt;90,$H$1,IF(K90&lt;120,$I$1,IF(K90&lt;150,$J$1,IF(K90&lt;180,$K$1,IF(K90&lt;210,$E$1)))))))))))</f>
        <v>0</v>
      </c>
      <c r="U90" s="3" t="s">
        <v>3310</v>
      </c>
      <c r="V90" s="10" t="s">
        <v>3309</v>
      </c>
      <c r="W90" s="6">
        <v>44027</v>
      </c>
      <c r="X90" s="12" t="s">
        <v>3279</v>
      </c>
      <c r="Y90" s="12" t="s">
        <v>5248</v>
      </c>
      <c r="Z90" s="12"/>
      <c r="AA90" s="12"/>
      <c r="AB90" s="15"/>
      <c r="AC90" s="15"/>
      <c r="AD90" s="15"/>
      <c r="AE90" s="15"/>
      <c r="AF90" s="4">
        <f ca="1">+TODAY()-AE90</f>
        <v>44137</v>
      </c>
      <c r="AG90" s="15"/>
      <c r="AH90" s="15"/>
      <c r="AI90" s="6"/>
      <c r="AJ90" s="6"/>
      <c r="AK90" s="3"/>
      <c r="AL90" s="6"/>
      <c r="AM90" s="10">
        <v>1</v>
      </c>
      <c r="AN90" s="3" t="s">
        <v>44</v>
      </c>
      <c r="AO90" s="3"/>
      <c r="AP90" s="3" t="s">
        <v>712</v>
      </c>
      <c r="AQ90" s="3"/>
      <c r="AR90" s="3"/>
      <c r="AS90" s="3"/>
      <c r="AT90" s="3"/>
      <c r="AU90" s="3" t="s">
        <v>4403</v>
      </c>
      <c r="AV90" s="7" t="s">
        <v>47</v>
      </c>
      <c r="AW90" s="7" t="s">
        <v>47</v>
      </c>
      <c r="AX90" s="9" t="str">
        <f>IF(AW90="","Vacio",IF(AV90=AW90,"Igual","Diferente"))</f>
        <v>Igual</v>
      </c>
      <c r="AY90" s="129"/>
      <c r="AZ90" s="129"/>
      <c r="BA90" s="5">
        <f ca="1">+IF(K90&gt;21,"Revisar",0)</f>
        <v>0</v>
      </c>
      <c r="BB90" s="129" t="s">
        <v>146</v>
      </c>
      <c r="BC90" s="129" t="s">
        <v>2919</v>
      </c>
      <c r="BF90" s="129" t="s">
        <v>94</v>
      </c>
      <c r="BG90" s="129"/>
    </row>
    <row r="91" spans="1:59" ht="14.65" customHeight="1" x14ac:dyDescent="0.25">
      <c r="A91" s="68" t="str">
        <f>CONCATENATE(E91,"_",X91)</f>
        <v>20523273851_PCR-LAP20072051</v>
      </c>
      <c r="B91" s="68" t="str">
        <f>CONCATENATE(E91,"_",Z91)</f>
        <v>20523273851_</v>
      </c>
      <c r="C91" s="6">
        <v>44120</v>
      </c>
      <c r="D91" s="6">
        <v>44150</v>
      </c>
      <c r="E91" s="192">
        <v>20523273851</v>
      </c>
      <c r="F91" s="3" t="s">
        <v>3260</v>
      </c>
      <c r="G91" s="3" t="s">
        <v>5129</v>
      </c>
      <c r="H91" s="6">
        <v>44120</v>
      </c>
      <c r="I91" s="6">
        <v>44150</v>
      </c>
      <c r="J91" s="7"/>
      <c r="K91" s="8">
        <f ca="1">+TODAY()-I91</f>
        <v>-13</v>
      </c>
      <c r="L91" s="152">
        <v>82</v>
      </c>
      <c r="M91" s="152"/>
      <c r="N91" s="9" t="str">
        <f>IF(M91="","Vacio",IF(L91=M91,"Igual","Diferente"))</f>
        <v>Vacio</v>
      </c>
      <c r="O91" s="9"/>
      <c r="P91" s="152"/>
      <c r="Q91" s="9" t="str">
        <f>IF(P91="","Vacio",IF(O91=P91,"Igual","Diferente"))</f>
        <v>Vacio</v>
      </c>
      <c r="R91" s="1">
        <f>+L91+O91/3.5</f>
        <v>82</v>
      </c>
      <c r="S91" s="1">
        <f ca="1">+IF(K91&gt;=0,IF(K91&lt;30,R91*1,IF(60&gt;K91,R91*2,IF(90&gt;K91,R91*3,IF(120&gt;K91,R91*4,IF(150&gt;K91,R91*5,IF(180&gt;K91,R91*6,IF(210&gt;K91,R91*7))))))),0)</f>
        <v>0</v>
      </c>
      <c r="T91" s="2">
        <f ca="1">+IF(K91&lt;0,0,IF(K91&lt;8,$A$1,IF(K91&lt;15,$B$1,IF(K91&lt;22,$C$1,IF(K91&lt;30,$D$1,IF(K91&lt;60,$G$1,IF(K91&lt;90,$H$1,IF(K91&lt;120,$I$1,IF(K91&lt;150,$J$1,IF(K91&lt;180,$K$1,IF(K91&lt;210,$E$1)))))))))))</f>
        <v>0</v>
      </c>
      <c r="U91" s="3" t="s">
        <v>3310</v>
      </c>
      <c r="V91" s="10" t="s">
        <v>3309</v>
      </c>
      <c r="W91" s="6">
        <v>44027</v>
      </c>
      <c r="X91" s="12" t="s">
        <v>3278</v>
      </c>
      <c r="Y91" s="12" t="s">
        <v>5248</v>
      </c>
      <c r="Z91" s="12"/>
      <c r="AA91" s="12"/>
      <c r="AB91" s="15"/>
      <c r="AC91" s="15"/>
      <c r="AD91" s="15"/>
      <c r="AE91" s="15"/>
      <c r="AF91" s="4">
        <f ca="1">+TODAY()-AE91</f>
        <v>44137</v>
      </c>
      <c r="AG91" s="15"/>
      <c r="AH91" s="15"/>
      <c r="AI91" s="6"/>
      <c r="AJ91" s="6"/>
      <c r="AK91" s="3"/>
      <c r="AL91" s="6"/>
      <c r="AM91" s="10">
        <v>1</v>
      </c>
      <c r="AN91" s="3" t="s">
        <v>44</v>
      </c>
      <c r="AO91" s="3"/>
      <c r="AP91" s="3" t="s">
        <v>712</v>
      </c>
      <c r="AQ91" s="3"/>
      <c r="AR91" s="3"/>
      <c r="AS91" s="3"/>
      <c r="AT91" s="3"/>
      <c r="AU91" s="3" t="s">
        <v>4403</v>
      </c>
      <c r="AV91" s="7" t="s">
        <v>47</v>
      </c>
      <c r="AW91" s="7" t="s">
        <v>47</v>
      </c>
      <c r="AX91" s="9" t="str">
        <f>IF(AW91="","Vacio",IF(AV91=AW91,"Igual","Diferente"))</f>
        <v>Igual</v>
      </c>
      <c r="AY91" s="129"/>
      <c r="AZ91" s="129"/>
      <c r="BA91" s="5">
        <f ca="1">+IF(K91&gt;21,"Revisar",0)</f>
        <v>0</v>
      </c>
      <c r="BB91" s="129" t="s">
        <v>146</v>
      </c>
      <c r="BC91" s="129" t="s">
        <v>2919</v>
      </c>
      <c r="BF91" s="129" t="s">
        <v>94</v>
      </c>
      <c r="BG91" s="129"/>
    </row>
    <row r="92" spans="1:59" ht="14.65" customHeight="1" x14ac:dyDescent="0.25">
      <c r="A92" s="68" t="str">
        <f>CONCATENATE(E92,"_",X92)</f>
        <v>20523273851_PCR-LAP20072052</v>
      </c>
      <c r="B92" s="68" t="str">
        <f>CONCATENATE(E92,"_",Z92)</f>
        <v>20523273851_</v>
      </c>
      <c r="C92" s="6">
        <v>44120</v>
      </c>
      <c r="D92" s="6">
        <v>44150</v>
      </c>
      <c r="E92" s="192">
        <v>20523273851</v>
      </c>
      <c r="F92" s="3" t="s">
        <v>3260</v>
      </c>
      <c r="G92" s="3" t="s">
        <v>5129</v>
      </c>
      <c r="H92" s="6">
        <v>44120</v>
      </c>
      <c r="I92" s="6">
        <v>44150</v>
      </c>
      <c r="J92" s="7"/>
      <c r="K92" s="8">
        <f ca="1">+TODAY()-I92</f>
        <v>-13</v>
      </c>
      <c r="L92" s="152">
        <v>82</v>
      </c>
      <c r="M92" s="152"/>
      <c r="N92" s="9" t="str">
        <f>IF(M92="","Vacio",IF(L92=M92,"Igual","Diferente"))</f>
        <v>Vacio</v>
      </c>
      <c r="O92" s="9"/>
      <c r="P92" s="152"/>
      <c r="Q92" s="9" t="str">
        <f>IF(P92="","Vacio",IF(O92=P92,"Igual","Diferente"))</f>
        <v>Vacio</v>
      </c>
      <c r="R92" s="1">
        <f>+L92+O92/3.5</f>
        <v>82</v>
      </c>
      <c r="S92" s="1">
        <f ca="1">+IF(K92&gt;=0,IF(K92&lt;30,R92*1,IF(60&gt;K92,R92*2,IF(90&gt;K92,R92*3,IF(120&gt;K92,R92*4,IF(150&gt;K92,R92*5,IF(180&gt;K92,R92*6,IF(210&gt;K92,R92*7))))))),0)</f>
        <v>0</v>
      </c>
      <c r="T92" s="2">
        <f ca="1">+IF(K92&lt;0,0,IF(K92&lt;8,$A$1,IF(K92&lt;15,$B$1,IF(K92&lt;22,$C$1,IF(K92&lt;30,$D$1,IF(K92&lt;60,$G$1,IF(K92&lt;90,$H$1,IF(K92&lt;120,$I$1,IF(K92&lt;150,$J$1,IF(K92&lt;180,$K$1,IF(K92&lt;210,$E$1)))))))))))</f>
        <v>0</v>
      </c>
      <c r="U92" s="3" t="s">
        <v>3310</v>
      </c>
      <c r="V92" s="10" t="s">
        <v>3309</v>
      </c>
      <c r="W92" s="6">
        <v>44027</v>
      </c>
      <c r="X92" s="12" t="s">
        <v>3277</v>
      </c>
      <c r="Y92" s="12" t="s">
        <v>5248</v>
      </c>
      <c r="Z92" s="12"/>
      <c r="AA92" s="12"/>
      <c r="AB92" s="15"/>
      <c r="AC92" s="15"/>
      <c r="AD92" s="15"/>
      <c r="AE92" s="15"/>
      <c r="AF92" s="4">
        <f ca="1">+TODAY()-AE92</f>
        <v>44137</v>
      </c>
      <c r="AG92" s="15"/>
      <c r="AH92" s="15"/>
      <c r="AI92" s="6"/>
      <c r="AJ92" s="6"/>
      <c r="AK92" s="3"/>
      <c r="AL92" s="6"/>
      <c r="AM92" s="10">
        <v>1</v>
      </c>
      <c r="AN92" s="3" t="s">
        <v>44</v>
      </c>
      <c r="AO92" s="3"/>
      <c r="AP92" s="3" t="s">
        <v>712</v>
      </c>
      <c r="AQ92" s="3"/>
      <c r="AR92" s="3"/>
      <c r="AS92" s="3"/>
      <c r="AT92" s="3"/>
      <c r="AU92" s="3" t="s">
        <v>4403</v>
      </c>
      <c r="AV92" s="7" t="s">
        <v>47</v>
      </c>
      <c r="AW92" s="7" t="s">
        <v>47</v>
      </c>
      <c r="AX92" s="9" t="str">
        <f>IF(AW92="","Vacio",IF(AV92=AW92,"Igual","Diferente"))</f>
        <v>Igual</v>
      </c>
      <c r="AY92" s="129"/>
      <c r="AZ92" s="129"/>
      <c r="BA92" s="5">
        <f ca="1">+IF(K92&gt;21,"Revisar",0)</f>
        <v>0</v>
      </c>
      <c r="BB92" s="129" t="s">
        <v>146</v>
      </c>
      <c r="BC92" s="129" t="s">
        <v>2919</v>
      </c>
      <c r="BF92" s="129" t="s">
        <v>94</v>
      </c>
      <c r="BG92" s="129"/>
    </row>
    <row r="93" spans="1:59" ht="14.65" customHeight="1" x14ac:dyDescent="0.25">
      <c r="A93" s="68" t="str">
        <f>CONCATENATE(E93,"_",X93)</f>
        <v>20523273851_PCR-LAP20072058</v>
      </c>
      <c r="B93" s="68" t="str">
        <f>CONCATENATE(E93,"_",Z93)</f>
        <v>20523273851_</v>
      </c>
      <c r="C93" s="6">
        <v>44120</v>
      </c>
      <c r="D93" s="6">
        <v>44150</v>
      </c>
      <c r="E93" s="192">
        <v>20523273851</v>
      </c>
      <c r="F93" s="3" t="s">
        <v>3260</v>
      </c>
      <c r="G93" s="3" t="s">
        <v>5129</v>
      </c>
      <c r="H93" s="6">
        <v>44120</v>
      </c>
      <c r="I93" s="6">
        <v>44150</v>
      </c>
      <c r="J93" s="7"/>
      <c r="K93" s="8">
        <f ca="1">+TODAY()-I93</f>
        <v>-13</v>
      </c>
      <c r="L93" s="152">
        <v>82</v>
      </c>
      <c r="M93" s="152"/>
      <c r="N93" s="9" t="str">
        <f>IF(M93="","Vacio",IF(L93=M93,"Igual","Diferente"))</f>
        <v>Vacio</v>
      </c>
      <c r="O93" s="9"/>
      <c r="P93" s="152"/>
      <c r="Q93" s="9" t="str">
        <f>IF(P93="","Vacio",IF(O93=P93,"Igual","Diferente"))</f>
        <v>Vacio</v>
      </c>
      <c r="R93" s="1">
        <f>+L93+O93/3.5</f>
        <v>82</v>
      </c>
      <c r="S93" s="1">
        <f ca="1">+IF(K93&gt;=0,IF(K93&lt;30,R93*1,IF(60&gt;K93,R93*2,IF(90&gt;K93,R93*3,IF(120&gt;K93,R93*4,IF(150&gt;K93,R93*5,IF(180&gt;K93,R93*6,IF(210&gt;K93,R93*7))))))),0)</f>
        <v>0</v>
      </c>
      <c r="T93" s="2">
        <f ca="1">+IF(K93&lt;0,0,IF(K93&lt;8,$A$1,IF(K93&lt;15,$B$1,IF(K93&lt;22,$C$1,IF(K93&lt;30,$D$1,IF(K93&lt;60,$G$1,IF(K93&lt;90,$H$1,IF(K93&lt;120,$I$1,IF(K93&lt;150,$J$1,IF(K93&lt;180,$K$1,IF(K93&lt;210,$E$1)))))))))))</f>
        <v>0</v>
      </c>
      <c r="U93" s="3" t="s">
        <v>3310</v>
      </c>
      <c r="V93" s="10" t="s">
        <v>3309</v>
      </c>
      <c r="W93" s="6">
        <v>44027</v>
      </c>
      <c r="X93" s="12" t="s">
        <v>3275</v>
      </c>
      <c r="Y93" s="12" t="s">
        <v>5248</v>
      </c>
      <c r="Z93" s="12"/>
      <c r="AA93" s="12"/>
      <c r="AB93" s="15"/>
      <c r="AC93" s="15"/>
      <c r="AD93" s="15"/>
      <c r="AE93" s="15"/>
      <c r="AF93" s="4">
        <f ca="1">+TODAY()-AE93</f>
        <v>44137</v>
      </c>
      <c r="AG93" s="15"/>
      <c r="AH93" s="15"/>
      <c r="AI93" s="6"/>
      <c r="AJ93" s="6"/>
      <c r="AK93" s="3"/>
      <c r="AL93" s="6"/>
      <c r="AM93" s="10">
        <v>1</v>
      </c>
      <c r="AN93" s="3" t="s">
        <v>44</v>
      </c>
      <c r="AO93" s="3"/>
      <c r="AP93" s="3" t="s">
        <v>712</v>
      </c>
      <c r="AQ93" s="3"/>
      <c r="AR93" s="3"/>
      <c r="AS93" s="3"/>
      <c r="AT93" s="3"/>
      <c r="AU93" s="3" t="s">
        <v>4403</v>
      </c>
      <c r="AV93" s="7" t="s">
        <v>47</v>
      </c>
      <c r="AW93" s="7" t="s">
        <v>47</v>
      </c>
      <c r="AX93" s="9" t="str">
        <f>IF(AW93="","Vacio",IF(AV93=AW93,"Igual","Diferente"))</f>
        <v>Igual</v>
      </c>
      <c r="AY93" s="129"/>
      <c r="AZ93" s="129"/>
      <c r="BA93" s="5">
        <f ca="1">+IF(K93&gt;21,"Revisar",0)</f>
        <v>0</v>
      </c>
      <c r="BB93" s="129" t="s">
        <v>146</v>
      </c>
      <c r="BC93" s="129" t="s">
        <v>2919</v>
      </c>
      <c r="BF93" s="129" t="s">
        <v>94</v>
      </c>
      <c r="BG93" s="129"/>
    </row>
    <row r="94" spans="1:59" ht="14.65" customHeight="1" x14ac:dyDescent="0.25">
      <c r="A94" s="68" t="str">
        <f>CONCATENATE(E94,"_",X94)</f>
        <v>20523273851_PCR-LAP20072060</v>
      </c>
      <c r="B94" s="68" t="str">
        <f>CONCATENATE(E94,"_",Z94)</f>
        <v>20523273851_</v>
      </c>
      <c r="C94" s="6">
        <v>44120</v>
      </c>
      <c r="D94" s="6">
        <v>44150</v>
      </c>
      <c r="E94" s="192">
        <v>20523273851</v>
      </c>
      <c r="F94" s="3" t="s">
        <v>3260</v>
      </c>
      <c r="G94" s="3" t="s">
        <v>5129</v>
      </c>
      <c r="H94" s="6">
        <v>44120</v>
      </c>
      <c r="I94" s="6">
        <v>44150</v>
      </c>
      <c r="J94" s="7"/>
      <c r="K94" s="8">
        <f ca="1">+TODAY()-I94</f>
        <v>-13</v>
      </c>
      <c r="L94" s="152">
        <v>82</v>
      </c>
      <c r="M94" s="152"/>
      <c r="N94" s="9" t="str">
        <f>IF(M94="","Vacio",IF(L94=M94,"Igual","Diferente"))</f>
        <v>Vacio</v>
      </c>
      <c r="O94" s="9"/>
      <c r="P94" s="152"/>
      <c r="Q94" s="9" t="str">
        <f>IF(P94="","Vacio",IF(O94=P94,"Igual","Diferente"))</f>
        <v>Vacio</v>
      </c>
      <c r="R94" s="1">
        <f>+L94+O94/3.5</f>
        <v>82</v>
      </c>
      <c r="S94" s="1">
        <f ca="1">+IF(K94&gt;=0,IF(K94&lt;30,R94*1,IF(60&gt;K94,R94*2,IF(90&gt;K94,R94*3,IF(120&gt;K94,R94*4,IF(150&gt;K94,R94*5,IF(180&gt;K94,R94*6,IF(210&gt;K94,R94*7))))))),0)</f>
        <v>0</v>
      </c>
      <c r="T94" s="2">
        <f ca="1">+IF(K94&lt;0,0,IF(K94&lt;8,$A$1,IF(K94&lt;15,$B$1,IF(K94&lt;22,$C$1,IF(K94&lt;30,$D$1,IF(K94&lt;60,$G$1,IF(K94&lt;90,$H$1,IF(K94&lt;120,$I$1,IF(K94&lt;150,$J$1,IF(K94&lt;180,$K$1,IF(K94&lt;210,$E$1)))))))))))</f>
        <v>0</v>
      </c>
      <c r="U94" s="3" t="s">
        <v>3310</v>
      </c>
      <c r="V94" s="10" t="s">
        <v>3309</v>
      </c>
      <c r="W94" s="6">
        <v>44027</v>
      </c>
      <c r="X94" s="12" t="s">
        <v>3274</v>
      </c>
      <c r="Y94" s="12" t="s">
        <v>5248</v>
      </c>
      <c r="Z94" s="12"/>
      <c r="AA94" s="12"/>
      <c r="AB94" s="15"/>
      <c r="AC94" s="15"/>
      <c r="AD94" s="15"/>
      <c r="AE94" s="15"/>
      <c r="AF94" s="4">
        <f ca="1">+TODAY()-AE94</f>
        <v>44137</v>
      </c>
      <c r="AG94" s="15"/>
      <c r="AH94" s="15"/>
      <c r="AI94" s="6"/>
      <c r="AJ94" s="6"/>
      <c r="AK94" s="3"/>
      <c r="AL94" s="6"/>
      <c r="AM94" s="10">
        <v>1</v>
      </c>
      <c r="AN94" s="3" t="s">
        <v>44</v>
      </c>
      <c r="AO94" s="3"/>
      <c r="AP94" s="3" t="s">
        <v>712</v>
      </c>
      <c r="AQ94" s="3"/>
      <c r="AR94" s="3"/>
      <c r="AS94" s="3"/>
      <c r="AT94" s="3"/>
      <c r="AU94" s="3" t="s">
        <v>4403</v>
      </c>
      <c r="AV94" s="7" t="s">
        <v>47</v>
      </c>
      <c r="AW94" s="7" t="s">
        <v>47</v>
      </c>
      <c r="AX94" s="9" t="str">
        <f>IF(AW94="","Vacio",IF(AV94=AW94,"Igual","Diferente"))</f>
        <v>Igual</v>
      </c>
      <c r="AY94" s="129"/>
      <c r="AZ94" s="129"/>
      <c r="BA94" s="5">
        <f ca="1">+IF(K94&gt;21,"Revisar",0)</f>
        <v>0</v>
      </c>
      <c r="BB94" s="129" t="s">
        <v>146</v>
      </c>
      <c r="BC94" s="129" t="s">
        <v>2919</v>
      </c>
      <c r="BF94" s="129" t="s">
        <v>94</v>
      </c>
      <c r="BG94" s="129"/>
    </row>
    <row r="95" spans="1:59" ht="14.65" customHeight="1" x14ac:dyDescent="0.25">
      <c r="A95" s="68" t="str">
        <f>CONCATENATE(E95,"_",X95)</f>
        <v>20523273851_PCR-LAP20072061</v>
      </c>
      <c r="B95" s="68" t="str">
        <f>CONCATENATE(E95,"_",Z95)</f>
        <v>20523273851_</v>
      </c>
      <c r="C95" s="6">
        <v>44120</v>
      </c>
      <c r="D95" s="6">
        <v>44150</v>
      </c>
      <c r="E95" s="192">
        <v>20523273851</v>
      </c>
      <c r="F95" s="3" t="s">
        <v>3260</v>
      </c>
      <c r="G95" s="3" t="s">
        <v>5129</v>
      </c>
      <c r="H95" s="6">
        <v>44120</v>
      </c>
      <c r="I95" s="6">
        <v>44150</v>
      </c>
      <c r="J95" s="7"/>
      <c r="K95" s="8">
        <f ca="1">+TODAY()-I95</f>
        <v>-13</v>
      </c>
      <c r="L95" s="152">
        <v>82</v>
      </c>
      <c r="M95" s="152"/>
      <c r="N95" s="9" t="str">
        <f>IF(M95="","Vacio",IF(L95=M95,"Igual","Diferente"))</f>
        <v>Vacio</v>
      </c>
      <c r="O95" s="9"/>
      <c r="P95" s="152"/>
      <c r="Q95" s="9" t="str">
        <f>IF(P95="","Vacio",IF(O95=P95,"Igual","Diferente"))</f>
        <v>Vacio</v>
      </c>
      <c r="R95" s="1">
        <f>+L95+O95/3.5</f>
        <v>82</v>
      </c>
      <c r="S95" s="1">
        <f ca="1">+IF(K95&gt;=0,IF(K95&lt;30,R95*1,IF(60&gt;K95,R95*2,IF(90&gt;K95,R95*3,IF(120&gt;K95,R95*4,IF(150&gt;K95,R95*5,IF(180&gt;K95,R95*6,IF(210&gt;K95,R95*7))))))),0)</f>
        <v>0</v>
      </c>
      <c r="T95" s="2">
        <f ca="1">+IF(K95&lt;0,0,IF(K95&lt;8,$A$1,IF(K95&lt;15,$B$1,IF(K95&lt;22,$C$1,IF(K95&lt;30,$D$1,IF(K95&lt;60,$G$1,IF(K95&lt;90,$H$1,IF(K95&lt;120,$I$1,IF(K95&lt;150,$J$1,IF(K95&lt;180,$K$1,IF(K95&lt;210,$E$1)))))))))))</f>
        <v>0</v>
      </c>
      <c r="U95" s="3" t="s">
        <v>3310</v>
      </c>
      <c r="V95" s="10" t="s">
        <v>3309</v>
      </c>
      <c r="W95" s="6">
        <v>44027</v>
      </c>
      <c r="X95" s="12" t="s">
        <v>3273</v>
      </c>
      <c r="Y95" s="12" t="s">
        <v>5248</v>
      </c>
      <c r="Z95" s="12"/>
      <c r="AA95" s="12"/>
      <c r="AB95" s="15"/>
      <c r="AC95" s="15"/>
      <c r="AD95" s="15"/>
      <c r="AE95" s="15"/>
      <c r="AF95" s="4">
        <f ca="1">+TODAY()-AE95</f>
        <v>44137</v>
      </c>
      <c r="AG95" s="15"/>
      <c r="AH95" s="15"/>
      <c r="AI95" s="6"/>
      <c r="AJ95" s="6"/>
      <c r="AK95" s="3"/>
      <c r="AL95" s="6"/>
      <c r="AM95" s="10">
        <v>1</v>
      </c>
      <c r="AN95" s="3" t="s">
        <v>44</v>
      </c>
      <c r="AO95" s="3"/>
      <c r="AP95" s="3" t="s">
        <v>712</v>
      </c>
      <c r="AQ95" s="3"/>
      <c r="AR95" s="3"/>
      <c r="AS95" s="3"/>
      <c r="AT95" s="3"/>
      <c r="AU95" s="3" t="s">
        <v>4403</v>
      </c>
      <c r="AV95" s="7" t="s">
        <v>47</v>
      </c>
      <c r="AW95" s="7" t="s">
        <v>47</v>
      </c>
      <c r="AX95" s="9" t="str">
        <f>IF(AW95="","Vacio",IF(AV95=AW95,"Igual","Diferente"))</f>
        <v>Igual</v>
      </c>
      <c r="AY95" s="129"/>
      <c r="AZ95" s="129"/>
      <c r="BA95" s="5">
        <f ca="1">+IF(K95&gt;21,"Revisar",0)</f>
        <v>0</v>
      </c>
      <c r="BB95" s="129" t="s">
        <v>146</v>
      </c>
      <c r="BC95" s="129" t="s">
        <v>2919</v>
      </c>
      <c r="BF95" s="129" t="s">
        <v>94</v>
      </c>
      <c r="BG95" s="129"/>
    </row>
    <row r="96" spans="1:59" ht="14.65" customHeight="1" x14ac:dyDescent="0.25">
      <c r="A96" s="68" t="str">
        <f>CONCATENATE(E96,"_",X96)</f>
        <v>20523273851_PCR-LAP20072063</v>
      </c>
      <c r="B96" s="68" t="str">
        <f>CONCATENATE(E96,"_",Z96)</f>
        <v>20523273851_</v>
      </c>
      <c r="C96" s="6">
        <v>44120</v>
      </c>
      <c r="D96" s="6">
        <v>44150</v>
      </c>
      <c r="E96" s="192">
        <v>20523273851</v>
      </c>
      <c r="F96" s="3" t="s">
        <v>3260</v>
      </c>
      <c r="G96" s="3" t="s">
        <v>5129</v>
      </c>
      <c r="H96" s="6">
        <v>44120</v>
      </c>
      <c r="I96" s="6">
        <v>44150</v>
      </c>
      <c r="J96" s="7"/>
      <c r="K96" s="8">
        <f ca="1">+TODAY()-I96</f>
        <v>-13</v>
      </c>
      <c r="L96" s="152">
        <v>82</v>
      </c>
      <c r="M96" s="152"/>
      <c r="N96" s="9" t="str">
        <f>IF(M96="","Vacio",IF(L96=M96,"Igual","Diferente"))</f>
        <v>Vacio</v>
      </c>
      <c r="O96" s="9"/>
      <c r="P96" s="152"/>
      <c r="Q96" s="9" t="str">
        <f>IF(P96="","Vacio",IF(O96=P96,"Igual","Diferente"))</f>
        <v>Vacio</v>
      </c>
      <c r="R96" s="1">
        <f>+L96+O96/3.5</f>
        <v>82</v>
      </c>
      <c r="S96" s="1">
        <f ca="1">+IF(K96&gt;=0,IF(K96&lt;30,R96*1,IF(60&gt;K96,R96*2,IF(90&gt;K96,R96*3,IF(120&gt;K96,R96*4,IF(150&gt;K96,R96*5,IF(180&gt;K96,R96*6,IF(210&gt;K96,R96*7))))))),0)</f>
        <v>0</v>
      </c>
      <c r="T96" s="2">
        <f ca="1">+IF(K96&lt;0,0,IF(K96&lt;8,$A$1,IF(K96&lt;15,$B$1,IF(K96&lt;22,$C$1,IF(K96&lt;30,$D$1,IF(K96&lt;60,$G$1,IF(K96&lt;90,$H$1,IF(K96&lt;120,$I$1,IF(K96&lt;150,$J$1,IF(K96&lt;180,$K$1,IF(K96&lt;210,$E$1)))))))))))</f>
        <v>0</v>
      </c>
      <c r="U96" s="3" t="s">
        <v>3310</v>
      </c>
      <c r="V96" s="10" t="s">
        <v>3309</v>
      </c>
      <c r="W96" s="6">
        <v>44027</v>
      </c>
      <c r="X96" s="12" t="s">
        <v>3271</v>
      </c>
      <c r="Y96" s="12" t="s">
        <v>5248</v>
      </c>
      <c r="Z96" s="12"/>
      <c r="AA96" s="12"/>
      <c r="AB96" s="15"/>
      <c r="AC96" s="15"/>
      <c r="AD96" s="15"/>
      <c r="AE96" s="15"/>
      <c r="AF96" s="4">
        <f ca="1">+TODAY()-AE96</f>
        <v>44137</v>
      </c>
      <c r="AG96" s="15"/>
      <c r="AH96" s="15"/>
      <c r="AI96" s="6"/>
      <c r="AJ96" s="6"/>
      <c r="AK96" s="3"/>
      <c r="AL96" s="6"/>
      <c r="AM96" s="10">
        <v>1</v>
      </c>
      <c r="AN96" s="3" t="s">
        <v>44</v>
      </c>
      <c r="AO96" s="3"/>
      <c r="AP96" s="3" t="s">
        <v>712</v>
      </c>
      <c r="AQ96" s="3"/>
      <c r="AR96" s="3"/>
      <c r="AS96" s="3"/>
      <c r="AT96" s="3"/>
      <c r="AU96" s="3" t="s">
        <v>4403</v>
      </c>
      <c r="AV96" s="7" t="s">
        <v>47</v>
      </c>
      <c r="AW96" s="7" t="s">
        <v>47</v>
      </c>
      <c r="AX96" s="9" t="str">
        <f>IF(AW96="","Vacio",IF(AV96=AW96,"Igual","Diferente"))</f>
        <v>Igual</v>
      </c>
      <c r="AY96" s="129"/>
      <c r="AZ96" s="129"/>
      <c r="BA96" s="5">
        <f ca="1">+IF(K96&gt;21,"Revisar",0)</f>
        <v>0</v>
      </c>
      <c r="BB96" s="129" t="s">
        <v>146</v>
      </c>
      <c r="BC96" s="129" t="s">
        <v>2919</v>
      </c>
      <c r="BF96" s="129" t="s">
        <v>94</v>
      </c>
      <c r="BG96" s="129"/>
    </row>
    <row r="97" spans="1:65" ht="14.65" customHeight="1" x14ac:dyDescent="0.25">
      <c r="A97" s="68" t="str">
        <f>CONCATENATE(E97,"_",X97)</f>
        <v>20523273851_PCR-LAP20072068</v>
      </c>
      <c r="B97" s="68" t="str">
        <f>CONCATENATE(E97,"_",Z97)</f>
        <v>20523273851_</v>
      </c>
      <c r="C97" s="6">
        <v>44120</v>
      </c>
      <c r="D97" s="6">
        <v>44150</v>
      </c>
      <c r="E97" s="192">
        <v>20523273851</v>
      </c>
      <c r="F97" s="3" t="s">
        <v>3260</v>
      </c>
      <c r="G97" s="3" t="s">
        <v>5129</v>
      </c>
      <c r="H97" s="6">
        <v>44120</v>
      </c>
      <c r="I97" s="6">
        <v>44150</v>
      </c>
      <c r="J97" s="7"/>
      <c r="K97" s="8">
        <f ca="1">+TODAY()-I97</f>
        <v>-13</v>
      </c>
      <c r="L97" s="152">
        <v>82</v>
      </c>
      <c r="M97" s="152"/>
      <c r="N97" s="9" t="str">
        <f>IF(M97="","Vacio",IF(L97=M97,"Igual","Diferente"))</f>
        <v>Vacio</v>
      </c>
      <c r="O97" s="9"/>
      <c r="P97" s="152"/>
      <c r="Q97" s="9" t="str">
        <f>IF(P97="","Vacio",IF(O97=P97,"Igual","Diferente"))</f>
        <v>Vacio</v>
      </c>
      <c r="R97" s="1">
        <f>+L97+O97/3.5</f>
        <v>82</v>
      </c>
      <c r="S97" s="1">
        <f ca="1">+IF(K97&gt;=0,IF(K97&lt;30,R97*1,IF(60&gt;K97,R97*2,IF(90&gt;K97,R97*3,IF(120&gt;K97,R97*4,IF(150&gt;K97,R97*5,IF(180&gt;K97,R97*6,IF(210&gt;K97,R97*7))))))),0)</f>
        <v>0</v>
      </c>
      <c r="T97" s="2">
        <f ca="1">+IF(K97&lt;0,0,IF(K97&lt;8,$A$1,IF(K97&lt;15,$B$1,IF(K97&lt;22,$C$1,IF(K97&lt;30,$D$1,IF(K97&lt;60,$G$1,IF(K97&lt;90,$H$1,IF(K97&lt;120,$I$1,IF(K97&lt;150,$J$1,IF(K97&lt;180,$K$1,IF(K97&lt;210,$E$1)))))))))))</f>
        <v>0</v>
      </c>
      <c r="U97" s="3" t="s">
        <v>3310</v>
      </c>
      <c r="V97" s="10" t="s">
        <v>3309</v>
      </c>
      <c r="W97" s="6">
        <v>44027</v>
      </c>
      <c r="X97" s="12" t="s">
        <v>3270</v>
      </c>
      <c r="Y97" s="12" t="s">
        <v>5248</v>
      </c>
      <c r="Z97" s="12"/>
      <c r="AA97" s="12"/>
      <c r="AB97" s="15"/>
      <c r="AC97" s="15"/>
      <c r="AD97" s="15"/>
      <c r="AE97" s="15"/>
      <c r="AF97" s="4">
        <f ca="1">+TODAY()-AE97</f>
        <v>44137</v>
      </c>
      <c r="AG97" s="15"/>
      <c r="AH97" s="15"/>
      <c r="AI97" s="6"/>
      <c r="AJ97" s="6"/>
      <c r="AK97" s="3"/>
      <c r="AL97" s="6"/>
      <c r="AM97" s="10">
        <v>1</v>
      </c>
      <c r="AN97" s="3" t="s">
        <v>44</v>
      </c>
      <c r="AO97" s="3"/>
      <c r="AP97" s="3" t="s">
        <v>712</v>
      </c>
      <c r="AQ97" s="3"/>
      <c r="AR97" s="3"/>
      <c r="AS97" s="3"/>
      <c r="AT97" s="3"/>
      <c r="AU97" s="3" t="s">
        <v>4403</v>
      </c>
      <c r="AV97" s="7" t="s">
        <v>47</v>
      </c>
      <c r="AW97" s="7" t="s">
        <v>47</v>
      </c>
      <c r="AX97" s="9" t="str">
        <f>IF(AW97="","Vacio",IF(AV97=AW97,"Igual","Diferente"))</f>
        <v>Igual</v>
      </c>
      <c r="AY97" s="129"/>
      <c r="AZ97" s="129"/>
      <c r="BA97" s="5">
        <f ca="1">+IF(K97&gt;21,"Revisar",0)</f>
        <v>0</v>
      </c>
      <c r="BB97" s="129" t="s">
        <v>146</v>
      </c>
      <c r="BC97" s="129" t="s">
        <v>2919</v>
      </c>
      <c r="BF97" s="129" t="s">
        <v>94</v>
      </c>
      <c r="BG97" s="129"/>
    </row>
    <row r="98" spans="1:65" ht="14.65" customHeight="1" x14ac:dyDescent="0.25">
      <c r="A98" s="68" t="str">
        <f>CONCATENATE(E98,"_",X98)</f>
        <v>20523273851_PCR-LAP20072071</v>
      </c>
      <c r="B98" s="68" t="str">
        <f>CONCATENATE(E98,"_",Z98)</f>
        <v>20523273851_</v>
      </c>
      <c r="C98" s="6">
        <v>44120</v>
      </c>
      <c r="D98" s="6">
        <v>44150</v>
      </c>
      <c r="E98" s="192">
        <v>20523273851</v>
      </c>
      <c r="F98" s="3" t="s">
        <v>3260</v>
      </c>
      <c r="G98" s="3" t="s">
        <v>5129</v>
      </c>
      <c r="H98" s="6">
        <v>44120</v>
      </c>
      <c r="I98" s="6">
        <v>44150</v>
      </c>
      <c r="J98" s="7"/>
      <c r="K98" s="8">
        <f ca="1">+TODAY()-I98</f>
        <v>-13</v>
      </c>
      <c r="L98" s="152">
        <v>82</v>
      </c>
      <c r="M98" s="152"/>
      <c r="N98" s="9" t="str">
        <f>IF(M98="","Vacio",IF(L98=M98,"Igual","Diferente"))</f>
        <v>Vacio</v>
      </c>
      <c r="O98" s="9"/>
      <c r="P98" s="152"/>
      <c r="Q98" s="9" t="str">
        <f>IF(P98="","Vacio",IF(O98=P98,"Igual","Diferente"))</f>
        <v>Vacio</v>
      </c>
      <c r="R98" s="1">
        <f>+L98+O98/3.5</f>
        <v>82</v>
      </c>
      <c r="S98" s="1">
        <f ca="1">+IF(K98&gt;=0,IF(K98&lt;30,R98*1,IF(60&gt;K98,R98*2,IF(90&gt;K98,R98*3,IF(120&gt;K98,R98*4,IF(150&gt;K98,R98*5,IF(180&gt;K98,R98*6,IF(210&gt;K98,R98*7))))))),0)</f>
        <v>0</v>
      </c>
      <c r="T98" s="2">
        <f ca="1">+IF(K98&lt;0,0,IF(K98&lt;8,$A$1,IF(K98&lt;15,$B$1,IF(K98&lt;22,$C$1,IF(K98&lt;30,$D$1,IF(K98&lt;60,$G$1,IF(K98&lt;90,$H$1,IF(K98&lt;120,$I$1,IF(K98&lt;150,$J$1,IF(K98&lt;180,$K$1,IF(K98&lt;210,$E$1)))))))))))</f>
        <v>0</v>
      </c>
      <c r="U98" s="3" t="s">
        <v>3310</v>
      </c>
      <c r="V98" s="10" t="s">
        <v>3309</v>
      </c>
      <c r="W98" s="6">
        <v>44027</v>
      </c>
      <c r="X98" s="12" t="s">
        <v>3269</v>
      </c>
      <c r="Y98" s="12" t="s">
        <v>5248</v>
      </c>
      <c r="Z98" s="12"/>
      <c r="AA98" s="12"/>
      <c r="AB98" s="15"/>
      <c r="AC98" s="15"/>
      <c r="AD98" s="15"/>
      <c r="AE98" s="15"/>
      <c r="AF98" s="4">
        <f ca="1">+TODAY()-AE98</f>
        <v>44137</v>
      </c>
      <c r="AG98" s="15"/>
      <c r="AH98" s="15"/>
      <c r="AI98" s="6"/>
      <c r="AJ98" s="6"/>
      <c r="AK98" s="3"/>
      <c r="AL98" s="6"/>
      <c r="AM98" s="10">
        <v>1</v>
      </c>
      <c r="AN98" s="3" t="s">
        <v>44</v>
      </c>
      <c r="AO98" s="3"/>
      <c r="AP98" s="3" t="s">
        <v>712</v>
      </c>
      <c r="AQ98" s="3"/>
      <c r="AR98" s="3"/>
      <c r="AS98" s="3"/>
      <c r="AT98" s="3"/>
      <c r="AU98" s="3" t="s">
        <v>4403</v>
      </c>
      <c r="AV98" s="7" t="s">
        <v>47</v>
      </c>
      <c r="AW98" s="7" t="s">
        <v>47</v>
      </c>
      <c r="AX98" s="9" t="str">
        <f>IF(AW98="","Vacio",IF(AV98=AW98,"Igual","Diferente"))</f>
        <v>Igual</v>
      </c>
      <c r="AY98" s="129"/>
      <c r="AZ98" s="129"/>
      <c r="BA98" s="5">
        <f ca="1">+IF(K98&gt;21,"Revisar",0)</f>
        <v>0</v>
      </c>
      <c r="BB98" s="129" t="s">
        <v>146</v>
      </c>
      <c r="BC98" s="129" t="s">
        <v>2919</v>
      </c>
      <c r="BF98" s="129" t="s">
        <v>94</v>
      </c>
      <c r="BG98" s="129"/>
    </row>
    <row r="99" spans="1:65" ht="14.65" customHeight="1" x14ac:dyDescent="0.25">
      <c r="A99" s="68" t="str">
        <f>CONCATENATE(E99,"_",X99)</f>
        <v>20523273851_PCR-LAP20072073</v>
      </c>
      <c r="B99" s="68" t="str">
        <f>CONCATENATE(E99,"_",Z99)</f>
        <v>20523273851_</v>
      </c>
      <c r="C99" s="6">
        <v>44120</v>
      </c>
      <c r="D99" s="6">
        <v>44150</v>
      </c>
      <c r="E99" s="192">
        <v>20523273851</v>
      </c>
      <c r="F99" s="3" t="s">
        <v>3260</v>
      </c>
      <c r="G99" s="3" t="s">
        <v>5129</v>
      </c>
      <c r="H99" s="6">
        <v>44120</v>
      </c>
      <c r="I99" s="6">
        <v>44150</v>
      </c>
      <c r="J99" s="7"/>
      <c r="K99" s="8">
        <f ca="1">+TODAY()-I99</f>
        <v>-13</v>
      </c>
      <c r="L99" s="152">
        <v>82</v>
      </c>
      <c r="M99" s="152"/>
      <c r="N99" s="9" t="str">
        <f>IF(M99="","Vacio",IF(L99=M99,"Igual","Diferente"))</f>
        <v>Vacio</v>
      </c>
      <c r="O99" s="9"/>
      <c r="P99" s="152"/>
      <c r="Q99" s="9" t="str">
        <f>IF(P99="","Vacio",IF(O99=P99,"Igual","Diferente"))</f>
        <v>Vacio</v>
      </c>
      <c r="R99" s="1">
        <f>+L99+O99/3.5</f>
        <v>82</v>
      </c>
      <c r="S99" s="1">
        <f ca="1">+IF(K99&gt;=0,IF(K99&lt;30,R99*1,IF(60&gt;K99,R99*2,IF(90&gt;K99,R99*3,IF(120&gt;K99,R99*4,IF(150&gt;K99,R99*5,IF(180&gt;K99,R99*6,IF(210&gt;K99,R99*7))))))),0)</f>
        <v>0</v>
      </c>
      <c r="T99" s="2">
        <f ca="1">+IF(K99&lt;0,0,IF(K99&lt;8,$A$1,IF(K99&lt;15,$B$1,IF(K99&lt;22,$C$1,IF(K99&lt;30,$D$1,IF(K99&lt;60,$G$1,IF(K99&lt;90,$H$1,IF(K99&lt;120,$I$1,IF(K99&lt;150,$J$1,IF(K99&lt;180,$K$1,IF(K99&lt;210,$E$1)))))))))))</f>
        <v>0</v>
      </c>
      <c r="U99" s="3" t="s">
        <v>3310</v>
      </c>
      <c r="V99" s="10" t="s">
        <v>3309</v>
      </c>
      <c r="W99" s="6">
        <v>44027</v>
      </c>
      <c r="X99" s="12" t="s">
        <v>3268</v>
      </c>
      <c r="Y99" s="12" t="s">
        <v>5248</v>
      </c>
      <c r="Z99" s="12"/>
      <c r="AA99" s="12"/>
      <c r="AB99" s="15"/>
      <c r="AC99" s="15"/>
      <c r="AD99" s="15"/>
      <c r="AE99" s="15"/>
      <c r="AF99" s="4">
        <f ca="1">+TODAY()-AE99</f>
        <v>44137</v>
      </c>
      <c r="AG99" s="15"/>
      <c r="AH99" s="15"/>
      <c r="AI99" s="6"/>
      <c r="AJ99" s="6"/>
      <c r="AK99" s="3"/>
      <c r="AL99" s="6"/>
      <c r="AM99" s="10">
        <v>1</v>
      </c>
      <c r="AN99" s="3" t="s">
        <v>44</v>
      </c>
      <c r="AO99" s="3"/>
      <c r="AP99" s="3" t="s">
        <v>712</v>
      </c>
      <c r="AQ99" s="3"/>
      <c r="AR99" s="3"/>
      <c r="AS99" s="3"/>
      <c r="AT99" s="3"/>
      <c r="AU99" s="3" t="s">
        <v>4403</v>
      </c>
      <c r="AV99" s="7" t="s">
        <v>47</v>
      </c>
      <c r="AW99" s="7" t="s">
        <v>47</v>
      </c>
      <c r="AX99" s="9" t="str">
        <f>IF(AW99="","Vacio",IF(AV99=AW99,"Igual","Diferente"))</f>
        <v>Igual</v>
      </c>
      <c r="AY99" s="129"/>
      <c r="AZ99" s="129"/>
      <c r="BA99" s="5">
        <f ca="1">+IF(K99&gt;21,"Revisar",0)</f>
        <v>0</v>
      </c>
      <c r="BB99" s="129" t="s">
        <v>146</v>
      </c>
      <c r="BC99" s="129" t="s">
        <v>2919</v>
      </c>
      <c r="BF99" s="129" t="s">
        <v>94</v>
      </c>
      <c r="BG99" s="129"/>
    </row>
    <row r="100" spans="1:65" ht="14.65" customHeight="1" x14ac:dyDescent="0.25">
      <c r="A100" s="68" t="str">
        <f>CONCATENATE(E100,"_",X100)</f>
        <v>20523273851_PCR-LAP20072078</v>
      </c>
      <c r="B100" s="68" t="str">
        <f>CONCATENATE(E100,"_",Z100)</f>
        <v>20523273851_</v>
      </c>
      <c r="C100" s="6">
        <v>44120</v>
      </c>
      <c r="D100" s="6">
        <v>44150</v>
      </c>
      <c r="E100" s="192">
        <v>20523273851</v>
      </c>
      <c r="F100" s="3" t="s">
        <v>3260</v>
      </c>
      <c r="G100" s="3" t="s">
        <v>5129</v>
      </c>
      <c r="H100" s="6">
        <v>44120</v>
      </c>
      <c r="I100" s="6">
        <v>44150</v>
      </c>
      <c r="J100" s="7"/>
      <c r="K100" s="8">
        <f ca="1">+TODAY()-I100</f>
        <v>-13</v>
      </c>
      <c r="L100" s="152">
        <v>82</v>
      </c>
      <c r="M100" s="152"/>
      <c r="N100" s="9" t="str">
        <f>IF(M100="","Vacio",IF(L100=M100,"Igual","Diferente"))</f>
        <v>Vacio</v>
      </c>
      <c r="O100" s="9"/>
      <c r="P100" s="152"/>
      <c r="Q100" s="9" t="str">
        <f>IF(P100="","Vacio",IF(O100=P100,"Igual","Diferente"))</f>
        <v>Vacio</v>
      </c>
      <c r="R100" s="1">
        <f>+L100+O100/3.5</f>
        <v>82</v>
      </c>
      <c r="S100" s="1">
        <f ca="1">+IF(K100&gt;=0,IF(K100&lt;30,R100*1,IF(60&gt;K100,R100*2,IF(90&gt;K100,R100*3,IF(120&gt;K100,R100*4,IF(150&gt;K100,R100*5,IF(180&gt;K100,R100*6,IF(210&gt;K100,R100*7))))))),0)</f>
        <v>0</v>
      </c>
      <c r="T100" s="2">
        <f ca="1">+IF(K100&lt;0,0,IF(K100&lt;8,$A$1,IF(K100&lt;15,$B$1,IF(K100&lt;22,$C$1,IF(K100&lt;30,$D$1,IF(K100&lt;60,$G$1,IF(K100&lt;90,$H$1,IF(K100&lt;120,$I$1,IF(K100&lt;150,$J$1,IF(K100&lt;180,$K$1,IF(K100&lt;210,$E$1)))))))))))</f>
        <v>0</v>
      </c>
      <c r="U100" s="3" t="s">
        <v>3310</v>
      </c>
      <c r="V100" s="10" t="s">
        <v>3309</v>
      </c>
      <c r="W100" s="6">
        <v>44027</v>
      </c>
      <c r="X100" s="12" t="s">
        <v>3267</v>
      </c>
      <c r="Y100" s="12" t="s">
        <v>5248</v>
      </c>
      <c r="Z100" s="12"/>
      <c r="AA100" s="12"/>
      <c r="AB100" s="15"/>
      <c r="AC100" s="15"/>
      <c r="AD100" s="15"/>
      <c r="AE100" s="15"/>
      <c r="AF100" s="4">
        <f ca="1">+TODAY()-AE100</f>
        <v>44137</v>
      </c>
      <c r="AG100" s="15"/>
      <c r="AH100" s="15"/>
      <c r="AI100" s="6"/>
      <c r="AJ100" s="6"/>
      <c r="AK100" s="3"/>
      <c r="AL100" s="6"/>
      <c r="AM100" s="10">
        <v>1</v>
      </c>
      <c r="AN100" s="3" t="s">
        <v>44</v>
      </c>
      <c r="AO100" s="3"/>
      <c r="AP100" s="3" t="s">
        <v>712</v>
      </c>
      <c r="AQ100" s="3"/>
      <c r="AR100" s="3"/>
      <c r="AS100" s="3"/>
      <c r="AT100" s="3"/>
      <c r="AU100" s="3" t="s">
        <v>4403</v>
      </c>
      <c r="AV100" s="7" t="s">
        <v>47</v>
      </c>
      <c r="AW100" s="7" t="s">
        <v>47</v>
      </c>
      <c r="AX100" s="9" t="str">
        <f>IF(AW100="","Vacio",IF(AV100=AW100,"Igual","Diferente"))</f>
        <v>Igual</v>
      </c>
      <c r="AY100" s="129"/>
      <c r="AZ100" s="129"/>
      <c r="BA100" s="5">
        <f ca="1">+IF(K100&gt;21,"Revisar",0)</f>
        <v>0</v>
      </c>
      <c r="BB100" s="129" t="s">
        <v>146</v>
      </c>
      <c r="BC100" s="129" t="s">
        <v>2919</v>
      </c>
      <c r="BD100" s="158"/>
      <c r="BE100" s="158"/>
      <c r="BF100" s="129" t="s">
        <v>94</v>
      </c>
      <c r="BG100" s="129"/>
      <c r="BH100" s="158"/>
      <c r="BI100" s="158"/>
      <c r="BJ100" s="158"/>
      <c r="BK100" s="158"/>
      <c r="BL100" s="158"/>
      <c r="BM100" s="158"/>
    </row>
    <row r="101" spans="1:65" ht="14.65" customHeight="1" x14ac:dyDescent="0.25">
      <c r="A101" s="68" t="str">
        <f>CONCATENATE(E101,"_",X101)</f>
        <v>20523273851_PCR-LAP20072081</v>
      </c>
      <c r="B101" s="68" t="str">
        <f>CONCATENATE(E101,"_",Z101)</f>
        <v>20523273851_</v>
      </c>
      <c r="C101" s="6">
        <v>44120</v>
      </c>
      <c r="D101" s="6">
        <v>44150</v>
      </c>
      <c r="E101" s="192">
        <v>20523273851</v>
      </c>
      <c r="F101" s="3" t="s">
        <v>3260</v>
      </c>
      <c r="G101" s="3" t="s">
        <v>5129</v>
      </c>
      <c r="H101" s="6">
        <v>44120</v>
      </c>
      <c r="I101" s="6">
        <v>44150</v>
      </c>
      <c r="J101" s="7"/>
      <c r="K101" s="8">
        <f ca="1">+TODAY()-I101</f>
        <v>-13</v>
      </c>
      <c r="L101" s="152">
        <v>82</v>
      </c>
      <c r="M101" s="152"/>
      <c r="N101" s="9" t="str">
        <f>IF(M101="","Vacio",IF(L101=M101,"Igual","Diferente"))</f>
        <v>Vacio</v>
      </c>
      <c r="O101" s="9"/>
      <c r="P101" s="152"/>
      <c r="Q101" s="9" t="str">
        <f>IF(P101="","Vacio",IF(O101=P101,"Igual","Diferente"))</f>
        <v>Vacio</v>
      </c>
      <c r="R101" s="1">
        <f>+L101+O101/3.5</f>
        <v>82</v>
      </c>
      <c r="S101" s="1">
        <f ca="1">+IF(K101&gt;=0,IF(K101&lt;30,R101*1,IF(60&gt;K101,R101*2,IF(90&gt;K101,R101*3,IF(120&gt;K101,R101*4,IF(150&gt;K101,R101*5,IF(180&gt;K101,R101*6,IF(210&gt;K101,R101*7))))))),0)</f>
        <v>0</v>
      </c>
      <c r="T101" s="2">
        <f ca="1">+IF(K101&lt;0,0,IF(K101&lt;8,$A$1,IF(K101&lt;15,$B$1,IF(K101&lt;22,$C$1,IF(K101&lt;30,$D$1,IF(K101&lt;60,$G$1,IF(K101&lt;90,$H$1,IF(K101&lt;120,$I$1,IF(K101&lt;150,$J$1,IF(K101&lt;180,$K$1,IF(K101&lt;210,$E$1)))))))))))</f>
        <v>0</v>
      </c>
      <c r="U101" s="3" t="s">
        <v>3310</v>
      </c>
      <c r="V101" s="10" t="s">
        <v>3309</v>
      </c>
      <c r="W101" s="6">
        <v>44027</v>
      </c>
      <c r="X101" s="12" t="s">
        <v>3266</v>
      </c>
      <c r="Y101" s="12" t="s">
        <v>5248</v>
      </c>
      <c r="Z101" s="12"/>
      <c r="AA101" s="12"/>
      <c r="AB101" s="15"/>
      <c r="AC101" s="15"/>
      <c r="AD101" s="15"/>
      <c r="AE101" s="15"/>
      <c r="AF101" s="4">
        <f ca="1">+TODAY()-AE101</f>
        <v>44137</v>
      </c>
      <c r="AG101" s="15"/>
      <c r="AH101" s="15"/>
      <c r="AI101" s="6"/>
      <c r="AJ101" s="6"/>
      <c r="AK101" s="3"/>
      <c r="AL101" s="6"/>
      <c r="AM101" s="10">
        <v>1</v>
      </c>
      <c r="AN101" s="3" t="s">
        <v>44</v>
      </c>
      <c r="AO101" s="3"/>
      <c r="AP101" s="3" t="s">
        <v>712</v>
      </c>
      <c r="AQ101" s="3"/>
      <c r="AR101" s="3"/>
      <c r="AS101" s="3"/>
      <c r="AT101" s="3"/>
      <c r="AU101" s="3" t="s">
        <v>4403</v>
      </c>
      <c r="AV101" s="7" t="s">
        <v>47</v>
      </c>
      <c r="AW101" s="7" t="s">
        <v>47</v>
      </c>
      <c r="AX101" s="9" t="str">
        <f>IF(AW101="","Vacio",IF(AV101=AW101,"Igual","Diferente"))</f>
        <v>Igual</v>
      </c>
      <c r="AY101" s="129"/>
      <c r="AZ101" s="129"/>
      <c r="BA101" s="5">
        <f ca="1">+IF(K101&gt;21,"Revisar",0)</f>
        <v>0</v>
      </c>
      <c r="BB101" s="129" t="s">
        <v>146</v>
      </c>
      <c r="BC101" s="129" t="s">
        <v>2919</v>
      </c>
      <c r="BD101" s="158"/>
      <c r="BE101" s="158"/>
      <c r="BF101" s="129" t="s">
        <v>94</v>
      </c>
      <c r="BG101" s="129"/>
      <c r="BH101" s="158"/>
      <c r="BI101" s="158"/>
      <c r="BJ101" s="158"/>
      <c r="BK101" s="158"/>
      <c r="BL101" s="158"/>
      <c r="BM101" s="158"/>
    </row>
    <row r="102" spans="1:65" ht="14.65" customHeight="1" x14ac:dyDescent="0.25">
      <c r="A102" s="68" t="str">
        <f>CONCATENATE(E102,"_",X102)</f>
        <v>20523273851_PCR-LAP20072090</v>
      </c>
      <c r="B102" s="68" t="str">
        <f>CONCATENATE(E102,"_",Z102)</f>
        <v>20523273851_</v>
      </c>
      <c r="C102" s="6">
        <v>44120</v>
      </c>
      <c r="D102" s="6">
        <v>44150</v>
      </c>
      <c r="E102" s="192">
        <v>20523273851</v>
      </c>
      <c r="F102" s="3" t="s">
        <v>3260</v>
      </c>
      <c r="G102" s="3" t="s">
        <v>5129</v>
      </c>
      <c r="H102" s="6">
        <v>44120</v>
      </c>
      <c r="I102" s="6">
        <v>44150</v>
      </c>
      <c r="J102" s="7"/>
      <c r="K102" s="8">
        <f ca="1">+TODAY()-I102</f>
        <v>-13</v>
      </c>
      <c r="L102" s="152">
        <v>82</v>
      </c>
      <c r="M102" s="152"/>
      <c r="N102" s="9" t="str">
        <f>IF(M102="","Vacio",IF(L102=M102,"Igual","Diferente"))</f>
        <v>Vacio</v>
      </c>
      <c r="O102" s="9"/>
      <c r="P102" s="152"/>
      <c r="Q102" s="9" t="str">
        <f>IF(P102="","Vacio",IF(O102=P102,"Igual","Diferente"))</f>
        <v>Vacio</v>
      </c>
      <c r="R102" s="1">
        <f>+L102+O102/3.5</f>
        <v>82</v>
      </c>
      <c r="S102" s="1">
        <f ca="1">+IF(K102&gt;=0,IF(K102&lt;30,R102*1,IF(60&gt;K102,R102*2,IF(90&gt;K102,R102*3,IF(120&gt;K102,R102*4,IF(150&gt;K102,R102*5,IF(180&gt;K102,R102*6,IF(210&gt;K102,R102*7))))))),0)</f>
        <v>0</v>
      </c>
      <c r="T102" s="2">
        <f ca="1">+IF(K102&lt;0,0,IF(K102&lt;8,$A$1,IF(K102&lt;15,$B$1,IF(K102&lt;22,$C$1,IF(K102&lt;30,$D$1,IF(K102&lt;60,$G$1,IF(K102&lt;90,$H$1,IF(K102&lt;120,$I$1,IF(K102&lt;150,$J$1,IF(K102&lt;180,$K$1,IF(K102&lt;210,$E$1)))))))))))</f>
        <v>0</v>
      </c>
      <c r="U102" s="3" t="s">
        <v>3310</v>
      </c>
      <c r="V102" s="10" t="s">
        <v>3309</v>
      </c>
      <c r="W102" s="6">
        <v>44027</v>
      </c>
      <c r="X102" s="12" t="s">
        <v>3264</v>
      </c>
      <c r="Y102" s="12" t="s">
        <v>5248</v>
      </c>
      <c r="Z102" s="12"/>
      <c r="AA102" s="12"/>
      <c r="AB102" s="15"/>
      <c r="AC102" s="15"/>
      <c r="AD102" s="15"/>
      <c r="AE102" s="15"/>
      <c r="AF102" s="4">
        <f ca="1">+TODAY()-AE102</f>
        <v>44137</v>
      </c>
      <c r="AG102" s="15"/>
      <c r="AH102" s="15"/>
      <c r="AI102" s="6"/>
      <c r="AJ102" s="6"/>
      <c r="AK102" s="3"/>
      <c r="AL102" s="6"/>
      <c r="AM102" s="10">
        <v>1</v>
      </c>
      <c r="AN102" s="3" t="s">
        <v>44</v>
      </c>
      <c r="AO102" s="3"/>
      <c r="AP102" s="3" t="s">
        <v>712</v>
      </c>
      <c r="AQ102" s="3"/>
      <c r="AR102" s="3"/>
      <c r="AS102" s="3"/>
      <c r="AT102" s="3"/>
      <c r="AU102" s="3" t="s">
        <v>4403</v>
      </c>
      <c r="AV102" s="7" t="s">
        <v>47</v>
      </c>
      <c r="AW102" s="7" t="s">
        <v>47</v>
      </c>
      <c r="AX102" s="9" t="str">
        <f>IF(AW102="","Vacio",IF(AV102=AW102,"Igual","Diferente"))</f>
        <v>Igual</v>
      </c>
      <c r="AY102" s="129"/>
      <c r="AZ102" s="129"/>
      <c r="BA102" s="5">
        <f ca="1">+IF(K102&gt;21,"Revisar",0)</f>
        <v>0</v>
      </c>
      <c r="BB102" s="129" t="s">
        <v>146</v>
      </c>
      <c r="BC102" s="129" t="s">
        <v>2919</v>
      </c>
      <c r="BD102" s="158"/>
      <c r="BE102" s="158"/>
      <c r="BF102" s="129" t="s">
        <v>94</v>
      </c>
      <c r="BG102" s="129"/>
      <c r="BH102" s="158"/>
      <c r="BI102" s="158"/>
      <c r="BJ102" s="158"/>
      <c r="BK102" s="158"/>
      <c r="BL102" s="158"/>
      <c r="BM102" s="158"/>
    </row>
    <row r="103" spans="1:65" ht="14.65" customHeight="1" x14ac:dyDescent="0.25">
      <c r="A103" s="68" t="str">
        <f>CONCATENATE(E103,"_",X103)</f>
        <v>20523273851_PCR-LAP20072091</v>
      </c>
      <c r="B103" s="68" t="str">
        <f>CONCATENATE(E103,"_",Z103)</f>
        <v>20523273851_</v>
      </c>
      <c r="C103" s="6">
        <v>44120</v>
      </c>
      <c r="D103" s="6">
        <v>44150</v>
      </c>
      <c r="E103" s="192">
        <v>20523273851</v>
      </c>
      <c r="F103" s="3" t="s">
        <v>3260</v>
      </c>
      <c r="G103" s="3" t="s">
        <v>5129</v>
      </c>
      <c r="H103" s="6">
        <v>44120</v>
      </c>
      <c r="I103" s="6">
        <v>44150</v>
      </c>
      <c r="J103" s="7"/>
      <c r="K103" s="8">
        <f ca="1">+TODAY()-I103</f>
        <v>-13</v>
      </c>
      <c r="L103" s="152">
        <v>82</v>
      </c>
      <c r="M103" s="152"/>
      <c r="N103" s="9" t="str">
        <f>IF(M103="","Vacio",IF(L103=M103,"Igual","Diferente"))</f>
        <v>Vacio</v>
      </c>
      <c r="O103" s="9"/>
      <c r="P103" s="152"/>
      <c r="Q103" s="9" t="str">
        <f>IF(P103="","Vacio",IF(O103=P103,"Igual","Diferente"))</f>
        <v>Vacio</v>
      </c>
      <c r="R103" s="1">
        <f>+L103+O103/3.5</f>
        <v>82</v>
      </c>
      <c r="S103" s="1">
        <f ca="1">+IF(K103&gt;=0,IF(K103&lt;30,R103*1,IF(60&gt;K103,R103*2,IF(90&gt;K103,R103*3,IF(120&gt;K103,R103*4,IF(150&gt;K103,R103*5,IF(180&gt;K103,R103*6,IF(210&gt;K103,R103*7))))))),0)</f>
        <v>0</v>
      </c>
      <c r="T103" s="2">
        <f ca="1">+IF(K103&lt;0,0,IF(K103&lt;8,$A$1,IF(K103&lt;15,$B$1,IF(K103&lt;22,$C$1,IF(K103&lt;30,$D$1,IF(K103&lt;60,$G$1,IF(K103&lt;90,$H$1,IF(K103&lt;120,$I$1,IF(K103&lt;150,$J$1,IF(K103&lt;180,$K$1,IF(K103&lt;210,$E$1)))))))))))</f>
        <v>0</v>
      </c>
      <c r="U103" s="3" t="s">
        <v>3310</v>
      </c>
      <c r="V103" s="10" t="s">
        <v>3309</v>
      </c>
      <c r="W103" s="6">
        <v>44027</v>
      </c>
      <c r="X103" s="12" t="s">
        <v>3263</v>
      </c>
      <c r="Y103" s="12" t="s">
        <v>5248</v>
      </c>
      <c r="Z103" s="12"/>
      <c r="AA103" s="12"/>
      <c r="AB103" s="15"/>
      <c r="AC103" s="15"/>
      <c r="AD103" s="15"/>
      <c r="AE103" s="15"/>
      <c r="AF103" s="4">
        <f ca="1">+TODAY()-AE103</f>
        <v>44137</v>
      </c>
      <c r="AG103" s="15"/>
      <c r="AH103" s="15"/>
      <c r="AI103" s="6"/>
      <c r="AJ103" s="6"/>
      <c r="AK103" s="3"/>
      <c r="AL103" s="6"/>
      <c r="AM103" s="10">
        <v>1</v>
      </c>
      <c r="AN103" s="3" t="s">
        <v>44</v>
      </c>
      <c r="AO103" s="3"/>
      <c r="AP103" s="3" t="s">
        <v>712</v>
      </c>
      <c r="AQ103" s="3"/>
      <c r="AR103" s="3"/>
      <c r="AS103" s="3"/>
      <c r="AT103" s="3"/>
      <c r="AU103" s="3" t="s">
        <v>4403</v>
      </c>
      <c r="AV103" s="7" t="s">
        <v>47</v>
      </c>
      <c r="AW103" s="7" t="s">
        <v>47</v>
      </c>
      <c r="AX103" s="9" t="str">
        <f>IF(AW103="","Vacio",IF(AV103=AW103,"Igual","Diferente"))</f>
        <v>Igual</v>
      </c>
      <c r="AY103" s="129"/>
      <c r="AZ103" s="129"/>
      <c r="BA103" s="5">
        <f ca="1">+IF(K103&gt;21,"Revisar",0)</f>
        <v>0</v>
      </c>
      <c r="BB103" s="129" t="s">
        <v>146</v>
      </c>
      <c r="BC103" s="129" t="s">
        <v>2919</v>
      </c>
      <c r="BD103" s="158"/>
      <c r="BE103" s="158"/>
      <c r="BF103" s="129" t="s">
        <v>94</v>
      </c>
      <c r="BG103" s="129"/>
      <c r="BH103" s="158"/>
      <c r="BI103" s="158"/>
      <c r="BJ103" s="158"/>
      <c r="BK103" s="158"/>
      <c r="BL103" s="158"/>
      <c r="BM103" s="158"/>
    </row>
    <row r="104" spans="1:65" ht="14.65" customHeight="1" x14ac:dyDescent="0.25">
      <c r="A104" s="68" t="str">
        <f>CONCATENATE(E104,"_",X104)</f>
        <v>20523273851_PCR-LAP20072092</v>
      </c>
      <c r="B104" s="68" t="str">
        <f>CONCATENATE(E104,"_",Z104)</f>
        <v>20523273851_</v>
      </c>
      <c r="C104" s="6">
        <v>44120</v>
      </c>
      <c r="D104" s="6">
        <v>44150</v>
      </c>
      <c r="E104" s="192">
        <v>20523273851</v>
      </c>
      <c r="F104" s="3" t="s">
        <v>3260</v>
      </c>
      <c r="G104" s="3" t="s">
        <v>5129</v>
      </c>
      <c r="H104" s="6">
        <v>44120</v>
      </c>
      <c r="I104" s="6">
        <v>44150</v>
      </c>
      <c r="J104" s="7"/>
      <c r="K104" s="8">
        <f ca="1">+TODAY()-I104</f>
        <v>-13</v>
      </c>
      <c r="L104" s="152">
        <v>82</v>
      </c>
      <c r="M104" s="152"/>
      <c r="N104" s="9" t="str">
        <f>IF(M104="","Vacio",IF(L104=M104,"Igual","Diferente"))</f>
        <v>Vacio</v>
      </c>
      <c r="O104" s="9"/>
      <c r="P104" s="152"/>
      <c r="Q104" s="9" t="str">
        <f>IF(P104="","Vacio",IF(O104=P104,"Igual","Diferente"))</f>
        <v>Vacio</v>
      </c>
      <c r="R104" s="1">
        <f>+L104+O104/3.5</f>
        <v>82</v>
      </c>
      <c r="S104" s="1">
        <f ca="1">+IF(K104&gt;=0,IF(K104&lt;30,R104*1,IF(60&gt;K104,R104*2,IF(90&gt;K104,R104*3,IF(120&gt;K104,R104*4,IF(150&gt;K104,R104*5,IF(180&gt;K104,R104*6,IF(210&gt;K104,R104*7))))))),0)</f>
        <v>0</v>
      </c>
      <c r="T104" s="2">
        <f ca="1">+IF(K104&lt;0,0,IF(K104&lt;8,$A$1,IF(K104&lt;15,$B$1,IF(K104&lt;22,$C$1,IF(K104&lt;30,$D$1,IF(K104&lt;60,$G$1,IF(K104&lt;90,$H$1,IF(K104&lt;120,$I$1,IF(K104&lt;150,$J$1,IF(K104&lt;180,$K$1,IF(K104&lt;210,$E$1)))))))))))</f>
        <v>0</v>
      </c>
      <c r="U104" s="3" t="s">
        <v>3310</v>
      </c>
      <c r="V104" s="10" t="s">
        <v>3309</v>
      </c>
      <c r="W104" s="6">
        <v>44027</v>
      </c>
      <c r="X104" s="12" t="s">
        <v>3262</v>
      </c>
      <c r="Y104" s="12" t="s">
        <v>5248</v>
      </c>
      <c r="Z104" s="12"/>
      <c r="AA104" s="12"/>
      <c r="AB104" s="15"/>
      <c r="AC104" s="15"/>
      <c r="AD104" s="15"/>
      <c r="AE104" s="15"/>
      <c r="AF104" s="4">
        <f ca="1">+TODAY()-AE104</f>
        <v>44137</v>
      </c>
      <c r="AG104" s="15"/>
      <c r="AH104" s="15"/>
      <c r="AI104" s="6"/>
      <c r="AJ104" s="6"/>
      <c r="AK104" s="3"/>
      <c r="AL104" s="6"/>
      <c r="AM104" s="10">
        <v>1</v>
      </c>
      <c r="AN104" s="3" t="s">
        <v>44</v>
      </c>
      <c r="AO104" s="3"/>
      <c r="AP104" s="3" t="s">
        <v>712</v>
      </c>
      <c r="AQ104" s="3"/>
      <c r="AR104" s="3"/>
      <c r="AS104" s="3"/>
      <c r="AT104" s="3"/>
      <c r="AU104" s="3" t="s">
        <v>4403</v>
      </c>
      <c r="AV104" s="7" t="s">
        <v>47</v>
      </c>
      <c r="AW104" s="7" t="s">
        <v>47</v>
      </c>
      <c r="AX104" s="9" t="str">
        <f>IF(AW104="","Vacio",IF(AV104=AW104,"Igual","Diferente"))</f>
        <v>Igual</v>
      </c>
      <c r="AY104" s="129"/>
      <c r="AZ104" s="129"/>
      <c r="BA104" s="5">
        <f ca="1">+IF(K104&gt;21,"Revisar",0)</f>
        <v>0</v>
      </c>
      <c r="BB104" s="129" t="s">
        <v>146</v>
      </c>
      <c r="BC104" s="129" t="s">
        <v>2919</v>
      </c>
      <c r="BD104" s="158"/>
      <c r="BE104" s="158"/>
      <c r="BF104" s="129" t="s">
        <v>94</v>
      </c>
      <c r="BG104" s="129"/>
      <c r="BH104" s="158"/>
      <c r="BI104" s="158"/>
      <c r="BJ104" s="158"/>
      <c r="BK104" s="158"/>
      <c r="BL104" s="158"/>
      <c r="BM104" s="158"/>
    </row>
    <row r="105" spans="1:65" ht="14.65" customHeight="1" x14ac:dyDescent="0.25">
      <c r="A105" s="68" t="str">
        <f>CONCATENATE(E105,"_",X105)</f>
        <v>20523273851_PCR-LAP20072093</v>
      </c>
      <c r="B105" s="68" t="str">
        <f>CONCATENATE(E105,"_",Z105)</f>
        <v>20523273851_</v>
      </c>
      <c r="C105" s="6">
        <v>44120</v>
      </c>
      <c r="D105" s="6">
        <v>44150</v>
      </c>
      <c r="E105" s="192">
        <v>20523273851</v>
      </c>
      <c r="F105" s="3" t="s">
        <v>3260</v>
      </c>
      <c r="G105" s="3" t="s">
        <v>5129</v>
      </c>
      <c r="H105" s="6">
        <v>44120</v>
      </c>
      <c r="I105" s="6">
        <v>44150</v>
      </c>
      <c r="J105" s="7"/>
      <c r="K105" s="8">
        <f ca="1">+TODAY()-I105</f>
        <v>-13</v>
      </c>
      <c r="L105" s="152">
        <v>82</v>
      </c>
      <c r="M105" s="152"/>
      <c r="N105" s="9" t="str">
        <f>IF(M105="","Vacio",IF(L105=M105,"Igual","Diferente"))</f>
        <v>Vacio</v>
      </c>
      <c r="O105" s="9"/>
      <c r="P105" s="152"/>
      <c r="Q105" s="9" t="str">
        <f>IF(P105="","Vacio",IF(O105=P105,"Igual","Diferente"))</f>
        <v>Vacio</v>
      </c>
      <c r="R105" s="1">
        <f>+L105+O105/3.5</f>
        <v>82</v>
      </c>
      <c r="S105" s="1">
        <f ca="1">+IF(K105&gt;=0,IF(K105&lt;30,R105*1,IF(60&gt;K105,R105*2,IF(90&gt;K105,R105*3,IF(120&gt;K105,R105*4,IF(150&gt;K105,R105*5,IF(180&gt;K105,R105*6,IF(210&gt;K105,R105*7))))))),0)</f>
        <v>0</v>
      </c>
      <c r="T105" s="2">
        <f ca="1">+IF(K105&lt;0,0,IF(K105&lt;8,$A$1,IF(K105&lt;15,$B$1,IF(K105&lt;22,$C$1,IF(K105&lt;30,$D$1,IF(K105&lt;60,$G$1,IF(K105&lt;90,$H$1,IF(K105&lt;120,$I$1,IF(K105&lt;150,$J$1,IF(K105&lt;180,$K$1,IF(K105&lt;210,$E$1)))))))))))</f>
        <v>0</v>
      </c>
      <c r="U105" s="3" t="s">
        <v>3310</v>
      </c>
      <c r="V105" s="10" t="s">
        <v>3309</v>
      </c>
      <c r="W105" s="6">
        <v>44027</v>
      </c>
      <c r="X105" s="12" t="s">
        <v>3261</v>
      </c>
      <c r="Y105" s="12" t="s">
        <v>5248</v>
      </c>
      <c r="Z105" s="12"/>
      <c r="AA105" s="12"/>
      <c r="AB105" s="15"/>
      <c r="AC105" s="15"/>
      <c r="AD105" s="15"/>
      <c r="AE105" s="15"/>
      <c r="AF105" s="4">
        <f ca="1">+TODAY()-AE105</f>
        <v>44137</v>
      </c>
      <c r="AG105" s="15"/>
      <c r="AH105" s="15"/>
      <c r="AI105" s="6"/>
      <c r="AJ105" s="6"/>
      <c r="AK105" s="3"/>
      <c r="AL105" s="6"/>
      <c r="AM105" s="10">
        <v>1</v>
      </c>
      <c r="AN105" s="3" t="s">
        <v>44</v>
      </c>
      <c r="AO105" s="3"/>
      <c r="AP105" s="3" t="s">
        <v>712</v>
      </c>
      <c r="AQ105" s="3"/>
      <c r="AR105" s="3"/>
      <c r="AS105" s="3"/>
      <c r="AT105" s="3"/>
      <c r="AU105" s="3" t="s">
        <v>4403</v>
      </c>
      <c r="AV105" s="7" t="s">
        <v>47</v>
      </c>
      <c r="AW105" s="7" t="s">
        <v>47</v>
      </c>
      <c r="AX105" s="9" t="str">
        <f>IF(AW105="","Vacio",IF(AV105=AW105,"Igual","Diferente"))</f>
        <v>Igual</v>
      </c>
      <c r="AY105" s="129"/>
      <c r="AZ105" s="129"/>
      <c r="BA105" s="5">
        <f ca="1">+IF(K105&gt;21,"Revisar",0)</f>
        <v>0</v>
      </c>
      <c r="BB105" s="129" t="s">
        <v>146</v>
      </c>
      <c r="BC105" s="129" t="s">
        <v>2919</v>
      </c>
      <c r="BD105" s="158"/>
      <c r="BE105" s="158"/>
      <c r="BF105" s="129" t="s">
        <v>94</v>
      </c>
      <c r="BG105" s="129"/>
      <c r="BH105" s="158"/>
      <c r="BI105" s="158"/>
      <c r="BJ105" s="158"/>
      <c r="BK105" s="158"/>
      <c r="BL105" s="158"/>
      <c r="BM105" s="158"/>
    </row>
    <row r="106" spans="1:65" ht="14.65" customHeight="1" x14ac:dyDescent="0.25">
      <c r="A106" s="68" t="str">
        <f>CONCATENATE(E106,"_",X106)</f>
        <v>20491975602_PCR-LAP1161</v>
      </c>
      <c r="B106" s="68" t="str">
        <f>CONCATENATE(E106,"_",Z106)</f>
        <v>20491975602_</v>
      </c>
      <c r="C106" s="6">
        <v>44118</v>
      </c>
      <c r="D106" s="6">
        <v>44148</v>
      </c>
      <c r="E106" s="192">
        <v>20491975602</v>
      </c>
      <c r="F106" s="3" t="s">
        <v>4799</v>
      </c>
      <c r="G106" s="3" t="s">
        <v>4800</v>
      </c>
      <c r="H106" s="6">
        <v>44118</v>
      </c>
      <c r="I106" s="6">
        <v>44148</v>
      </c>
      <c r="J106" s="7"/>
      <c r="K106" s="8">
        <f ca="1">+TODAY()-I106</f>
        <v>-11</v>
      </c>
      <c r="L106" s="152">
        <v>50</v>
      </c>
      <c r="M106" s="152"/>
      <c r="N106" s="9" t="str">
        <f>IF(M106="","Vacio",IF(L106=M106,"Igual","Diferente"))</f>
        <v>Vacio</v>
      </c>
      <c r="O106" s="9"/>
      <c r="P106" s="152"/>
      <c r="Q106" s="9" t="str">
        <f>IF(P106="","Vacio",IF(O106=P106,"Igual","Diferente"))</f>
        <v>Vacio</v>
      </c>
      <c r="R106" s="1">
        <f>+L106+O106/3.5</f>
        <v>50</v>
      </c>
      <c r="S106" s="1">
        <f ca="1">+IF(K106&gt;=0,IF(K106&lt;30,R106*1,IF(60&gt;K106,R106*2,IF(90&gt;K106,R106*3,IF(120&gt;K106,R106*4,IF(150&gt;K106,R106*5,IF(180&gt;K106,R106*6,IF(210&gt;K106,R106*7))))))),0)</f>
        <v>0</v>
      </c>
      <c r="T106" s="2">
        <f ca="1">+IF(K106&lt;0,0,IF(K106&lt;8,$A$1,IF(K106&lt;15,$B$1,IF(K106&lt;22,$C$1,IF(K106&lt;30,$D$1,IF(K106&lt;60,$G$1,IF(K106&lt;90,$H$1,IF(K106&lt;120,$I$1,IF(K106&lt;150,$J$1,IF(K106&lt;180,$K$1,IF(K106&lt;210,$E$1)))))))))))</f>
        <v>0</v>
      </c>
      <c r="U106" s="3" t="s">
        <v>4854</v>
      </c>
      <c r="V106" s="10" t="s">
        <v>4855</v>
      </c>
      <c r="W106" s="6">
        <v>44117</v>
      </c>
      <c r="X106" s="12" t="s">
        <v>901</v>
      </c>
      <c r="Y106" s="12" t="s">
        <v>5248</v>
      </c>
      <c r="Z106" s="12"/>
      <c r="AA106" s="12"/>
      <c r="AB106" s="15"/>
      <c r="AC106" s="15"/>
      <c r="AD106" s="15"/>
      <c r="AE106" s="15"/>
      <c r="AF106" s="4">
        <f ca="1">+TODAY()-AE106</f>
        <v>44137</v>
      </c>
      <c r="AG106" s="15"/>
      <c r="AH106" s="15"/>
      <c r="AI106" s="6"/>
      <c r="AJ106" s="6"/>
      <c r="AK106" s="3"/>
      <c r="AL106" s="6"/>
      <c r="AM106" s="10">
        <v>1</v>
      </c>
      <c r="AN106" s="3" t="s">
        <v>44</v>
      </c>
      <c r="AO106" s="3"/>
      <c r="AP106" s="3" t="s">
        <v>712</v>
      </c>
      <c r="AQ106" s="3"/>
      <c r="AR106" s="3"/>
      <c r="AS106" s="3"/>
      <c r="AT106" s="3"/>
      <c r="AU106" s="3" t="s">
        <v>46</v>
      </c>
      <c r="AV106" s="7" t="s">
        <v>47</v>
      </c>
      <c r="AW106" s="7" t="s">
        <v>47</v>
      </c>
      <c r="AX106" s="9" t="str">
        <f>IF(AW106="","Vacio",IF(AV106=AW106,"Igual","Diferente"))</f>
        <v>Igual</v>
      </c>
      <c r="AY106" s="129"/>
      <c r="AZ106" s="129"/>
      <c r="BA106" s="5">
        <f ca="1">+IF(K106&gt;21,"Revisar",0)</f>
        <v>0</v>
      </c>
      <c r="BB106" s="129" t="s">
        <v>146</v>
      </c>
      <c r="BC106" s="129" t="s">
        <v>2919</v>
      </c>
      <c r="BD106" s="158"/>
      <c r="BE106" s="158"/>
      <c r="BF106" s="129"/>
      <c r="BG106" s="129"/>
      <c r="BH106" s="158"/>
      <c r="BI106" s="158"/>
      <c r="BJ106" s="158"/>
      <c r="BK106" s="158"/>
      <c r="BL106" s="158"/>
      <c r="BM106" s="158"/>
    </row>
    <row r="107" spans="1:65" ht="14.65" customHeight="1" x14ac:dyDescent="0.25">
      <c r="A107" s="68" t="str">
        <f>CONCATENATE(E107,"_",X107)</f>
        <v>20491975602_PCR-LAP1295</v>
      </c>
      <c r="B107" s="68" t="str">
        <f>CONCATENATE(E107,"_",Z107)</f>
        <v>20491975602_</v>
      </c>
      <c r="C107" s="6">
        <v>44118</v>
      </c>
      <c r="D107" s="6">
        <v>44148</v>
      </c>
      <c r="E107" s="192">
        <v>20491975602</v>
      </c>
      <c r="F107" s="3" t="s">
        <v>4799</v>
      </c>
      <c r="G107" s="3" t="s">
        <v>4800</v>
      </c>
      <c r="H107" s="6">
        <v>44118</v>
      </c>
      <c r="I107" s="6">
        <v>44148</v>
      </c>
      <c r="J107" s="7"/>
      <c r="K107" s="8">
        <f ca="1">+TODAY()-I107</f>
        <v>-11</v>
      </c>
      <c r="L107" s="152">
        <v>50</v>
      </c>
      <c r="M107" s="152"/>
      <c r="N107" s="9" t="str">
        <f>IF(M107="","Vacio",IF(L107=M107,"Igual","Diferente"))</f>
        <v>Vacio</v>
      </c>
      <c r="O107" s="9"/>
      <c r="P107" s="152"/>
      <c r="Q107" s="9" t="str">
        <f>IF(P107="","Vacio",IF(O107=P107,"Igual","Diferente"))</f>
        <v>Vacio</v>
      </c>
      <c r="R107" s="1">
        <f>+L107+O107/3.5</f>
        <v>50</v>
      </c>
      <c r="S107" s="1">
        <f ca="1">+IF(K107&gt;=0,IF(K107&lt;30,R107*1,IF(60&gt;K107,R107*2,IF(90&gt;K107,R107*3,IF(120&gt;K107,R107*4,IF(150&gt;K107,R107*5,IF(180&gt;K107,R107*6,IF(210&gt;K107,R107*7))))))),0)</f>
        <v>0</v>
      </c>
      <c r="T107" s="2">
        <f ca="1">+IF(K107&lt;0,0,IF(K107&lt;8,$A$1,IF(K107&lt;15,$B$1,IF(K107&lt;22,$C$1,IF(K107&lt;30,$D$1,IF(K107&lt;60,$G$1,IF(K107&lt;90,$H$1,IF(K107&lt;120,$I$1,IF(K107&lt;150,$J$1,IF(K107&lt;180,$K$1,IF(K107&lt;210,$E$1)))))))))))</f>
        <v>0</v>
      </c>
      <c r="U107" s="3" t="s">
        <v>4854</v>
      </c>
      <c r="V107" s="10" t="s">
        <v>4855</v>
      </c>
      <c r="W107" s="6">
        <v>44117</v>
      </c>
      <c r="X107" s="12" t="s">
        <v>4802</v>
      </c>
      <c r="Y107" s="12" t="s">
        <v>5248</v>
      </c>
      <c r="Z107" s="12"/>
      <c r="AA107" s="12"/>
      <c r="AB107" s="15"/>
      <c r="AC107" s="15"/>
      <c r="AD107" s="15"/>
      <c r="AE107" s="15"/>
      <c r="AF107" s="4">
        <f ca="1">+TODAY()-AE107</f>
        <v>44137</v>
      </c>
      <c r="AG107" s="15"/>
      <c r="AH107" s="15"/>
      <c r="AI107" s="6"/>
      <c r="AJ107" s="6"/>
      <c r="AK107" s="3"/>
      <c r="AL107" s="6"/>
      <c r="AM107" s="10">
        <v>1</v>
      </c>
      <c r="AN107" s="3" t="s">
        <v>44</v>
      </c>
      <c r="AO107" s="3"/>
      <c r="AP107" s="3" t="s">
        <v>712</v>
      </c>
      <c r="AQ107" s="3"/>
      <c r="AR107" s="3"/>
      <c r="AS107" s="3"/>
      <c r="AT107" s="3"/>
      <c r="AU107" s="3" t="s">
        <v>46</v>
      </c>
      <c r="AV107" s="7" t="s">
        <v>47</v>
      </c>
      <c r="AW107" s="7" t="s">
        <v>47</v>
      </c>
      <c r="AX107" s="9" t="str">
        <f>IF(AW107="","Vacio",IF(AV107=AW107,"Igual","Diferente"))</f>
        <v>Igual</v>
      </c>
      <c r="AY107" s="129"/>
      <c r="AZ107" s="129"/>
      <c r="BA107" s="5">
        <f ca="1">+IF(K107&gt;21,"Revisar",0)</f>
        <v>0</v>
      </c>
      <c r="BB107" s="129" t="s">
        <v>146</v>
      </c>
      <c r="BC107" s="129" t="s">
        <v>2919</v>
      </c>
      <c r="BD107" s="158"/>
      <c r="BE107" s="158"/>
      <c r="BF107" s="129"/>
      <c r="BG107" s="129"/>
      <c r="BH107" s="158"/>
      <c r="BI107" s="158"/>
      <c r="BJ107" s="158"/>
      <c r="BK107" s="158"/>
      <c r="BL107" s="158"/>
      <c r="BM107" s="158"/>
    </row>
    <row r="108" spans="1:65" ht="14.65" customHeight="1" x14ac:dyDescent="0.25">
      <c r="A108" s="68" t="str">
        <f>CONCATENATE(E108,"_",X108)</f>
        <v>20491975602_PCR-LAP1297</v>
      </c>
      <c r="B108" s="68" t="str">
        <f>CONCATENATE(E108,"_",Z108)</f>
        <v>20491975602_</v>
      </c>
      <c r="C108" s="6">
        <v>44118</v>
      </c>
      <c r="D108" s="6">
        <v>44148</v>
      </c>
      <c r="E108" s="192">
        <v>20491975602</v>
      </c>
      <c r="F108" s="3" t="s">
        <v>4799</v>
      </c>
      <c r="G108" s="3" t="s">
        <v>4800</v>
      </c>
      <c r="H108" s="6">
        <v>44118</v>
      </c>
      <c r="I108" s="6">
        <v>44148</v>
      </c>
      <c r="J108" s="7"/>
      <c r="K108" s="8">
        <f ca="1">+TODAY()-I108</f>
        <v>-11</v>
      </c>
      <c r="L108" s="152">
        <v>50</v>
      </c>
      <c r="M108" s="152"/>
      <c r="N108" s="9" t="str">
        <f>IF(M108="","Vacio",IF(L108=M108,"Igual","Diferente"))</f>
        <v>Vacio</v>
      </c>
      <c r="O108" s="9"/>
      <c r="P108" s="152"/>
      <c r="Q108" s="9" t="str">
        <f>IF(P108="","Vacio",IF(O108=P108,"Igual","Diferente"))</f>
        <v>Vacio</v>
      </c>
      <c r="R108" s="1">
        <f>+L108+O108/3.5</f>
        <v>50</v>
      </c>
      <c r="S108" s="1">
        <f ca="1">+IF(K108&gt;=0,IF(K108&lt;30,R108*1,IF(60&gt;K108,R108*2,IF(90&gt;K108,R108*3,IF(120&gt;K108,R108*4,IF(150&gt;K108,R108*5,IF(180&gt;K108,R108*6,IF(210&gt;K108,R108*7))))))),0)</f>
        <v>0</v>
      </c>
      <c r="T108" s="2">
        <f ca="1">+IF(K108&lt;0,0,IF(K108&lt;8,$A$1,IF(K108&lt;15,$B$1,IF(K108&lt;22,$C$1,IF(K108&lt;30,$D$1,IF(K108&lt;60,$G$1,IF(K108&lt;90,$H$1,IF(K108&lt;120,$I$1,IF(K108&lt;150,$J$1,IF(K108&lt;180,$K$1,IF(K108&lt;210,$E$1)))))))))))</f>
        <v>0</v>
      </c>
      <c r="U108" s="3" t="s">
        <v>4854</v>
      </c>
      <c r="V108" s="10" t="s">
        <v>4855</v>
      </c>
      <c r="W108" s="6">
        <v>44117</v>
      </c>
      <c r="X108" s="12" t="s">
        <v>1006</v>
      </c>
      <c r="Y108" s="12" t="s">
        <v>5248</v>
      </c>
      <c r="Z108" s="12"/>
      <c r="AA108" s="12"/>
      <c r="AB108" s="15"/>
      <c r="AC108" s="15"/>
      <c r="AD108" s="15"/>
      <c r="AE108" s="15"/>
      <c r="AF108" s="4">
        <f ca="1">+TODAY()-AE108</f>
        <v>44137</v>
      </c>
      <c r="AG108" s="15"/>
      <c r="AH108" s="15"/>
      <c r="AI108" s="6"/>
      <c r="AJ108" s="6"/>
      <c r="AK108" s="3"/>
      <c r="AL108" s="6"/>
      <c r="AM108" s="10">
        <v>1</v>
      </c>
      <c r="AN108" s="3" t="s">
        <v>44</v>
      </c>
      <c r="AO108" s="3"/>
      <c r="AP108" s="3" t="s">
        <v>712</v>
      </c>
      <c r="AQ108" s="3"/>
      <c r="AR108" s="3"/>
      <c r="AS108" s="3"/>
      <c r="AT108" s="3"/>
      <c r="AU108" s="3" t="s">
        <v>46</v>
      </c>
      <c r="AV108" s="7" t="s">
        <v>47</v>
      </c>
      <c r="AW108" s="7" t="s">
        <v>47</v>
      </c>
      <c r="AX108" s="9" t="str">
        <f>IF(AW108="","Vacio",IF(AV108=AW108,"Igual","Diferente"))</f>
        <v>Igual</v>
      </c>
      <c r="AY108" s="129"/>
      <c r="AZ108" s="129"/>
      <c r="BA108" s="5">
        <f ca="1">+IF(K108&gt;21,"Revisar",0)</f>
        <v>0</v>
      </c>
      <c r="BB108" s="129" t="s">
        <v>146</v>
      </c>
      <c r="BC108" s="129" t="s">
        <v>2919</v>
      </c>
      <c r="BD108" s="158"/>
      <c r="BE108" s="158"/>
      <c r="BF108" s="129"/>
      <c r="BG108" s="129"/>
      <c r="BH108" s="158"/>
      <c r="BI108" s="158"/>
      <c r="BJ108" s="158"/>
      <c r="BK108" s="158"/>
      <c r="BL108" s="158"/>
      <c r="BM108" s="158"/>
    </row>
    <row r="109" spans="1:65" ht="14.65" customHeight="1" x14ac:dyDescent="0.25">
      <c r="A109" s="68" t="str">
        <f>CONCATENATE(E109,"_",X109)</f>
        <v>20491975602_PCR-LAP1159</v>
      </c>
      <c r="B109" s="68" t="str">
        <f>CONCATENATE(E109,"_",Z109)</f>
        <v>20491975602_</v>
      </c>
      <c r="C109" s="6">
        <v>44118</v>
      </c>
      <c r="D109" s="6">
        <v>44148</v>
      </c>
      <c r="E109" s="192">
        <v>20491975602</v>
      </c>
      <c r="F109" s="3" t="s">
        <v>4799</v>
      </c>
      <c r="G109" s="3" t="s">
        <v>4800</v>
      </c>
      <c r="H109" s="6">
        <v>44118</v>
      </c>
      <c r="I109" s="6">
        <v>44148</v>
      </c>
      <c r="J109" s="7"/>
      <c r="K109" s="8">
        <f ca="1">+TODAY()-I109</f>
        <v>-11</v>
      </c>
      <c r="L109" s="152">
        <v>50</v>
      </c>
      <c r="M109" s="152"/>
      <c r="N109" s="9" t="str">
        <f>IF(M109="","Vacio",IF(L109=M109,"Igual","Diferente"))</f>
        <v>Vacio</v>
      </c>
      <c r="O109" s="9"/>
      <c r="P109" s="152"/>
      <c r="Q109" s="9" t="str">
        <f>IF(P109="","Vacio",IF(O109=P109,"Igual","Diferente"))</f>
        <v>Vacio</v>
      </c>
      <c r="R109" s="1">
        <f>+L109+O109/3.5</f>
        <v>50</v>
      </c>
      <c r="S109" s="1">
        <f ca="1">+IF(K109&gt;=0,IF(K109&lt;30,R109*1,IF(60&gt;K109,R109*2,IF(90&gt;K109,R109*3,IF(120&gt;K109,R109*4,IF(150&gt;K109,R109*5,IF(180&gt;K109,R109*6,IF(210&gt;K109,R109*7))))))),0)</f>
        <v>0</v>
      </c>
      <c r="T109" s="2">
        <f ca="1">+IF(K109&lt;0,0,IF(K109&lt;8,$A$1,IF(K109&lt;15,$B$1,IF(K109&lt;22,$C$1,IF(K109&lt;30,$D$1,IF(K109&lt;60,$G$1,IF(K109&lt;90,$H$1,IF(K109&lt;120,$I$1,IF(K109&lt;150,$J$1,IF(K109&lt;180,$K$1,IF(K109&lt;210,$E$1)))))))))))</f>
        <v>0</v>
      </c>
      <c r="U109" s="3" t="s">
        <v>4854</v>
      </c>
      <c r="V109" s="10" t="s">
        <v>4855</v>
      </c>
      <c r="W109" s="6">
        <v>44117</v>
      </c>
      <c r="X109" s="12" t="s">
        <v>4801</v>
      </c>
      <c r="Y109" s="12" t="s">
        <v>5248</v>
      </c>
      <c r="Z109" s="12"/>
      <c r="AA109" s="12"/>
      <c r="AB109" s="15"/>
      <c r="AC109" s="15"/>
      <c r="AD109" s="15"/>
      <c r="AE109" s="15"/>
      <c r="AF109" s="4">
        <f ca="1">+TODAY()-AE109</f>
        <v>44137</v>
      </c>
      <c r="AG109" s="15"/>
      <c r="AH109" s="15"/>
      <c r="AI109" s="6"/>
      <c r="AJ109" s="6"/>
      <c r="AK109" s="3"/>
      <c r="AL109" s="6"/>
      <c r="AM109" s="10">
        <v>1</v>
      </c>
      <c r="AN109" s="3" t="s">
        <v>44</v>
      </c>
      <c r="AO109" s="3"/>
      <c r="AP109" s="3" t="s">
        <v>712</v>
      </c>
      <c r="AQ109" s="3"/>
      <c r="AR109" s="3"/>
      <c r="AS109" s="3"/>
      <c r="AT109" s="3"/>
      <c r="AU109" s="3" t="s">
        <v>46</v>
      </c>
      <c r="AV109" s="7" t="s">
        <v>47</v>
      </c>
      <c r="AW109" s="7" t="s">
        <v>47</v>
      </c>
      <c r="AX109" s="9" t="str">
        <f>IF(AW109="","Vacio",IF(AV109=AW109,"Igual","Diferente"))</f>
        <v>Igual</v>
      </c>
      <c r="AY109" s="129"/>
      <c r="AZ109" s="129"/>
      <c r="BA109" s="5">
        <f ca="1">+IF(K109&gt;21,"Revisar",0)</f>
        <v>0</v>
      </c>
      <c r="BB109" s="129" t="s">
        <v>146</v>
      </c>
      <c r="BC109" s="129" t="s">
        <v>2919</v>
      </c>
      <c r="BD109" s="158"/>
      <c r="BE109" s="158"/>
      <c r="BF109" s="129"/>
      <c r="BG109" s="129"/>
      <c r="BH109" s="158"/>
      <c r="BI109" s="158"/>
      <c r="BJ109" s="158"/>
      <c r="BK109" s="158"/>
      <c r="BL109" s="158"/>
      <c r="BM109" s="158"/>
    </row>
    <row r="110" spans="1:65" ht="14.65" customHeight="1" x14ac:dyDescent="0.25">
      <c r="A110" s="68" t="str">
        <f>CONCATENATE(E110,"_",X110)</f>
        <v>20491975602_PCR-LAP1377</v>
      </c>
      <c r="B110" s="68" t="str">
        <f>CONCATENATE(E110,"_",Z110)</f>
        <v>20491975602_</v>
      </c>
      <c r="C110" s="6">
        <v>44118</v>
      </c>
      <c r="D110" s="6">
        <v>44148</v>
      </c>
      <c r="E110" s="192">
        <v>20491975602</v>
      </c>
      <c r="F110" s="3" t="s">
        <v>4799</v>
      </c>
      <c r="G110" s="3" t="s">
        <v>4800</v>
      </c>
      <c r="H110" s="6">
        <v>44118</v>
      </c>
      <c r="I110" s="6">
        <v>44148</v>
      </c>
      <c r="J110" s="7"/>
      <c r="K110" s="8">
        <f ca="1">+TODAY()-I110</f>
        <v>-11</v>
      </c>
      <c r="L110" s="152">
        <v>50</v>
      </c>
      <c r="M110" s="152"/>
      <c r="N110" s="9" t="str">
        <f>IF(M110="","Vacio",IF(L110=M110,"Igual","Diferente"))</f>
        <v>Vacio</v>
      </c>
      <c r="O110" s="9"/>
      <c r="P110" s="152"/>
      <c r="Q110" s="9" t="str">
        <f>IF(P110="","Vacio",IF(O110=P110,"Igual","Diferente"))</f>
        <v>Vacio</v>
      </c>
      <c r="R110" s="1">
        <f>+L110+O110/3.5</f>
        <v>50</v>
      </c>
      <c r="S110" s="1">
        <f ca="1">+IF(K110&gt;=0,IF(K110&lt;30,R110*1,IF(60&gt;K110,R110*2,IF(90&gt;K110,R110*3,IF(120&gt;K110,R110*4,IF(150&gt;K110,R110*5,IF(180&gt;K110,R110*6,IF(210&gt;K110,R110*7))))))),0)</f>
        <v>0</v>
      </c>
      <c r="T110" s="2">
        <f ca="1">+IF(K110&lt;0,0,IF(K110&lt;8,$A$1,IF(K110&lt;15,$B$1,IF(K110&lt;22,$C$1,IF(K110&lt;30,$D$1,IF(K110&lt;60,$G$1,IF(K110&lt;90,$H$1,IF(K110&lt;120,$I$1,IF(K110&lt;150,$J$1,IF(K110&lt;180,$K$1,IF(K110&lt;210,$E$1)))))))))))</f>
        <v>0</v>
      </c>
      <c r="U110" s="3" t="s">
        <v>4854</v>
      </c>
      <c r="V110" s="10" t="s">
        <v>4855</v>
      </c>
      <c r="W110" s="6">
        <v>44117</v>
      </c>
      <c r="X110" s="12" t="s">
        <v>1137</v>
      </c>
      <c r="Y110" s="12" t="s">
        <v>5248</v>
      </c>
      <c r="Z110" s="12"/>
      <c r="AA110" s="12"/>
      <c r="AB110" s="15"/>
      <c r="AC110" s="15"/>
      <c r="AD110" s="15"/>
      <c r="AE110" s="15"/>
      <c r="AF110" s="4">
        <f ca="1">+TODAY()-AE110</f>
        <v>44137</v>
      </c>
      <c r="AG110" s="15"/>
      <c r="AH110" s="15"/>
      <c r="AI110" s="6"/>
      <c r="AJ110" s="6"/>
      <c r="AK110" s="3"/>
      <c r="AL110" s="6"/>
      <c r="AM110" s="10">
        <v>1</v>
      </c>
      <c r="AN110" s="3" t="s">
        <v>44</v>
      </c>
      <c r="AO110" s="3"/>
      <c r="AP110" s="3" t="s">
        <v>712</v>
      </c>
      <c r="AQ110" s="3"/>
      <c r="AR110" s="3"/>
      <c r="AS110" s="3"/>
      <c r="AT110" s="3"/>
      <c r="AU110" s="3" t="s">
        <v>46</v>
      </c>
      <c r="AV110" s="7" t="s">
        <v>47</v>
      </c>
      <c r="AW110" s="7" t="s">
        <v>47</v>
      </c>
      <c r="AX110" s="9" t="str">
        <f>IF(AW110="","Vacio",IF(AV110=AW110,"Igual","Diferente"))</f>
        <v>Igual</v>
      </c>
      <c r="AY110" s="129"/>
      <c r="AZ110" s="129"/>
      <c r="BA110" s="5">
        <f ca="1">+IF(K110&gt;21,"Revisar",0)</f>
        <v>0</v>
      </c>
      <c r="BB110" s="129" t="s">
        <v>146</v>
      </c>
      <c r="BC110" s="129" t="s">
        <v>2919</v>
      </c>
      <c r="BD110" s="158"/>
      <c r="BE110" s="158"/>
      <c r="BF110" s="129"/>
      <c r="BG110" s="129"/>
      <c r="BH110" s="158"/>
      <c r="BI110" s="158"/>
      <c r="BJ110" s="158"/>
      <c r="BK110" s="158"/>
      <c r="BL110" s="158"/>
      <c r="BM110" s="158"/>
    </row>
    <row r="111" spans="1:65" ht="14.65" customHeight="1" x14ac:dyDescent="0.25">
      <c r="A111" s="68" t="str">
        <f>CONCATENATE(E111,"_",X111)</f>
        <v>20251380237_PCR-LAP0366</v>
      </c>
      <c r="B111" s="68" t="str">
        <f>CONCATENATE(E111,"_",Z111)</f>
        <v>20251380237_</v>
      </c>
      <c r="C111" s="6">
        <v>44120</v>
      </c>
      <c r="D111" s="6">
        <v>44150</v>
      </c>
      <c r="E111" s="192">
        <v>20251380237</v>
      </c>
      <c r="F111" s="3" t="s">
        <v>4077</v>
      </c>
      <c r="G111" s="3" t="s">
        <v>4828</v>
      </c>
      <c r="H111" s="6">
        <v>44120</v>
      </c>
      <c r="I111" s="6">
        <v>44150</v>
      </c>
      <c r="J111" s="7"/>
      <c r="K111" s="8">
        <f ca="1">+TODAY()-I111</f>
        <v>-13</v>
      </c>
      <c r="L111" s="9">
        <v>50</v>
      </c>
      <c r="M111" s="135"/>
      <c r="N111" s="9" t="str">
        <f>IF(M111="","Vacio",IF(L111=M111,"Igual","Diferente"))</f>
        <v>Vacio</v>
      </c>
      <c r="O111" s="9"/>
      <c r="P111" s="135"/>
      <c r="Q111" s="9" t="str">
        <f>IF(P111="","Vacio",IF(O111=P111,"Igual","Diferente"))</f>
        <v>Vacio</v>
      </c>
      <c r="R111" s="1">
        <f>+L111+O111/3.5</f>
        <v>50</v>
      </c>
      <c r="S111" s="1">
        <f ca="1">+IF(K111&gt;=0,IF(K111&lt;30,R111*1,IF(60&gt;K111,R111*2,IF(90&gt;K111,R111*3,IF(120&gt;K111,R111*4,IF(150&gt;K111,R111*5,IF(180&gt;K111,R111*6,IF(210&gt;K111,R111*7))))))),0)</f>
        <v>0</v>
      </c>
      <c r="T111" s="2">
        <f ca="1">+IF(K111&lt;0,0,IF(K111&lt;8,$A$1,IF(K111&lt;15,$B$1,IF(K111&lt;22,$C$1,IF(K111&lt;30,$D$1,IF(K111&lt;60,$G$1,IF(K111&lt;90,$H$1,IF(K111&lt;120,$I$1,IF(K111&lt;150,$J$1,IF(K111&lt;180,$K$1,IF(K111&lt;210,$E$1)))))))))))</f>
        <v>0</v>
      </c>
      <c r="U111" s="3" t="s">
        <v>64</v>
      </c>
      <c r="V111" s="10" t="s">
        <v>183</v>
      </c>
      <c r="W111" s="6">
        <v>43906</v>
      </c>
      <c r="X111" s="12" t="s">
        <v>184</v>
      </c>
      <c r="Y111" s="12" t="s">
        <v>5248</v>
      </c>
      <c r="Z111" s="12"/>
      <c r="AA111" s="12"/>
      <c r="AB111" s="15"/>
      <c r="AC111" s="15"/>
      <c r="AD111" s="15"/>
      <c r="AE111" s="15"/>
      <c r="AF111" s="4">
        <f ca="1">+TODAY()-AE111</f>
        <v>44137</v>
      </c>
      <c r="AG111" s="15"/>
      <c r="AH111" s="15"/>
      <c r="AI111" s="6"/>
      <c r="AJ111" s="6"/>
      <c r="AK111" s="3"/>
      <c r="AL111" s="6"/>
      <c r="AM111" s="10">
        <v>1</v>
      </c>
      <c r="AN111" s="3" t="s">
        <v>44</v>
      </c>
      <c r="AO111" s="3"/>
      <c r="AP111" s="3" t="s">
        <v>185</v>
      </c>
      <c r="AQ111" s="3"/>
      <c r="AR111" s="3"/>
      <c r="AS111" s="3"/>
      <c r="AT111" s="3"/>
      <c r="AU111" s="288" t="s">
        <v>4686</v>
      </c>
      <c r="AV111" s="7" t="s">
        <v>47</v>
      </c>
      <c r="AW111" s="7" t="s">
        <v>47</v>
      </c>
      <c r="AX111" s="9" t="str">
        <f>IF(AW111="","Vacio",IF(AV111=AW111,"Igual","Diferente"))</f>
        <v>Igual</v>
      </c>
      <c r="AY111" s="68"/>
      <c r="AZ111" s="68"/>
      <c r="BA111" s="5">
        <f ca="1">+IF(K111&gt;21,"Revisar",0)</f>
        <v>0</v>
      </c>
      <c r="BB111" s="68" t="s">
        <v>146</v>
      </c>
      <c r="BC111" s="129" t="s">
        <v>2919</v>
      </c>
      <c r="BF111" s="129" t="s">
        <v>94</v>
      </c>
      <c r="BG111" s="129"/>
    </row>
    <row r="112" spans="1:65" ht="14.65" customHeight="1" x14ac:dyDescent="0.25">
      <c r="A112" s="68" t="str">
        <f>CONCATENATE(E112,"_",X112)</f>
        <v>20251380237_PCR-LAP0371</v>
      </c>
      <c r="B112" s="68" t="str">
        <f>CONCATENATE(E112,"_",Z112)</f>
        <v>20251380237_</v>
      </c>
      <c r="C112" s="6">
        <v>44120</v>
      </c>
      <c r="D112" s="6">
        <v>44150</v>
      </c>
      <c r="E112" s="192">
        <v>20251380237</v>
      </c>
      <c r="F112" s="3" t="s">
        <v>4077</v>
      </c>
      <c r="G112" s="3" t="s">
        <v>4828</v>
      </c>
      <c r="H112" s="6">
        <v>44120</v>
      </c>
      <c r="I112" s="6">
        <v>44150</v>
      </c>
      <c r="J112" s="7"/>
      <c r="K112" s="8">
        <f ca="1">+TODAY()-I112</f>
        <v>-13</v>
      </c>
      <c r="L112" s="9">
        <v>50</v>
      </c>
      <c r="M112" s="135"/>
      <c r="N112" s="9" t="str">
        <f>IF(M112="","Vacio",IF(L112=M112,"Igual","Diferente"))</f>
        <v>Vacio</v>
      </c>
      <c r="O112" s="9"/>
      <c r="P112" s="135"/>
      <c r="Q112" s="9" t="str">
        <f>IF(P112="","Vacio",IF(O112=P112,"Igual","Diferente"))</f>
        <v>Vacio</v>
      </c>
      <c r="R112" s="1">
        <f>+L112+O112/3.5</f>
        <v>50</v>
      </c>
      <c r="S112" s="1">
        <f ca="1">+IF(K112&gt;=0,IF(K112&lt;30,R112*1,IF(60&gt;K112,R112*2,IF(90&gt;K112,R112*3,IF(120&gt;K112,R112*4,IF(150&gt;K112,R112*5,IF(180&gt;K112,R112*6,IF(210&gt;K112,R112*7))))))),0)</f>
        <v>0</v>
      </c>
      <c r="T112" s="2">
        <f ca="1">+IF(K112&lt;0,0,IF(K112&lt;8,$A$1,IF(K112&lt;15,$B$1,IF(K112&lt;22,$C$1,IF(K112&lt;30,$D$1,IF(K112&lt;60,$G$1,IF(K112&lt;90,$H$1,IF(K112&lt;120,$I$1,IF(K112&lt;150,$J$1,IF(K112&lt;180,$K$1,IF(K112&lt;210,$E$1)))))))))))</f>
        <v>0</v>
      </c>
      <c r="U112" s="3"/>
      <c r="V112" s="10"/>
      <c r="W112" s="6"/>
      <c r="X112" s="12" t="s">
        <v>186</v>
      </c>
      <c r="Y112" s="12" t="s">
        <v>5248</v>
      </c>
      <c r="Z112" s="12"/>
      <c r="AA112" s="12"/>
      <c r="AB112" s="15"/>
      <c r="AC112" s="15"/>
      <c r="AD112" s="15"/>
      <c r="AE112" s="15"/>
      <c r="AF112" s="4">
        <f ca="1">+TODAY()-AE112</f>
        <v>44137</v>
      </c>
      <c r="AG112" s="15"/>
      <c r="AH112" s="15"/>
      <c r="AI112" s="6"/>
      <c r="AJ112" s="6"/>
      <c r="AK112" s="3"/>
      <c r="AL112" s="6"/>
      <c r="AM112" s="10">
        <v>1</v>
      </c>
      <c r="AN112" s="3" t="s">
        <v>44</v>
      </c>
      <c r="AO112" s="3"/>
      <c r="AP112" s="3" t="s">
        <v>185</v>
      </c>
      <c r="AQ112" s="3"/>
      <c r="AR112" s="3"/>
      <c r="AS112" s="3"/>
      <c r="AT112" s="3"/>
      <c r="AU112" s="288" t="s">
        <v>4686</v>
      </c>
      <c r="AV112" s="7" t="s">
        <v>47</v>
      </c>
      <c r="AW112" s="7" t="s">
        <v>47</v>
      </c>
      <c r="AX112" s="9" t="str">
        <f>IF(AW112="","Vacio",IF(AV112=AW112,"Igual","Diferente"))</f>
        <v>Igual</v>
      </c>
      <c r="AY112" s="68"/>
      <c r="AZ112" s="68"/>
      <c r="BA112" s="5">
        <f ca="1">+IF(K112&gt;21,"Revisar",0)</f>
        <v>0</v>
      </c>
      <c r="BB112" s="68" t="s">
        <v>146</v>
      </c>
      <c r="BC112" s="129" t="s">
        <v>2919</v>
      </c>
      <c r="BF112" s="129" t="s">
        <v>94</v>
      </c>
      <c r="BG112" s="129"/>
    </row>
    <row r="113" spans="1:59" ht="14.65" customHeight="1" x14ac:dyDescent="0.25">
      <c r="A113" s="68" t="str">
        <f>CONCATENATE(E113,"_",X113)</f>
        <v>20251380237_PCR-LAP0229</v>
      </c>
      <c r="B113" s="68" t="str">
        <f>CONCATENATE(E113,"_",Z113)</f>
        <v>20251380237_</v>
      </c>
      <c r="C113" s="6">
        <v>44120</v>
      </c>
      <c r="D113" s="6">
        <v>44150</v>
      </c>
      <c r="E113" s="192">
        <v>20251380237</v>
      </c>
      <c r="F113" s="3" t="s">
        <v>4077</v>
      </c>
      <c r="G113" s="3" t="s">
        <v>4828</v>
      </c>
      <c r="H113" s="6">
        <v>44120</v>
      </c>
      <c r="I113" s="6">
        <v>44150</v>
      </c>
      <c r="J113" s="7"/>
      <c r="K113" s="8">
        <f ca="1">+TODAY()-I113</f>
        <v>-13</v>
      </c>
      <c r="L113" s="9">
        <v>50</v>
      </c>
      <c r="M113" s="135"/>
      <c r="N113" s="9" t="str">
        <f>IF(M113="","Vacio",IF(L113=M113,"Igual","Diferente"))</f>
        <v>Vacio</v>
      </c>
      <c r="O113" s="9"/>
      <c r="P113" s="135"/>
      <c r="Q113" s="9" t="str">
        <f>IF(P113="","Vacio",IF(O113=P113,"Igual","Diferente"))</f>
        <v>Vacio</v>
      </c>
      <c r="R113" s="1">
        <f>+L113+O113/3.5</f>
        <v>50</v>
      </c>
      <c r="S113" s="1">
        <f ca="1">+IF(K113&gt;=0,IF(K113&lt;30,R113*1,IF(60&gt;K113,R113*2,IF(90&gt;K113,R113*3,IF(120&gt;K113,R113*4,IF(150&gt;K113,R113*5,IF(180&gt;K113,R113*6,IF(210&gt;K113,R113*7))))))),0)</f>
        <v>0</v>
      </c>
      <c r="T113" s="2">
        <f ca="1">+IF(K113&lt;0,0,IF(K113&lt;8,$A$1,IF(K113&lt;15,$B$1,IF(K113&lt;22,$C$1,IF(K113&lt;30,$D$1,IF(K113&lt;60,$G$1,IF(K113&lt;90,$H$1,IF(K113&lt;120,$I$1,IF(K113&lt;150,$J$1,IF(K113&lt;180,$K$1,IF(K113&lt;210,$E$1)))))))))))</f>
        <v>0</v>
      </c>
      <c r="U113" s="3"/>
      <c r="V113" s="10"/>
      <c r="W113" s="6"/>
      <c r="X113" s="12" t="s">
        <v>187</v>
      </c>
      <c r="Y113" s="12" t="s">
        <v>5248</v>
      </c>
      <c r="Z113" s="12"/>
      <c r="AA113" s="12"/>
      <c r="AB113" s="15"/>
      <c r="AC113" s="15"/>
      <c r="AD113" s="15"/>
      <c r="AE113" s="15"/>
      <c r="AF113" s="4">
        <f ca="1">+TODAY()-AE113</f>
        <v>44137</v>
      </c>
      <c r="AG113" s="15"/>
      <c r="AH113" s="15"/>
      <c r="AI113" s="6"/>
      <c r="AJ113" s="6"/>
      <c r="AK113" s="3"/>
      <c r="AL113" s="6"/>
      <c r="AM113" s="10">
        <v>1</v>
      </c>
      <c r="AN113" s="3" t="s">
        <v>44</v>
      </c>
      <c r="AO113" s="3"/>
      <c r="AP113" s="3" t="s">
        <v>185</v>
      </c>
      <c r="AQ113" s="3"/>
      <c r="AR113" s="3"/>
      <c r="AS113" s="3"/>
      <c r="AT113" s="3"/>
      <c r="AU113" s="288" t="s">
        <v>4686</v>
      </c>
      <c r="AV113" s="7" t="s">
        <v>47</v>
      </c>
      <c r="AW113" s="7" t="s">
        <v>47</v>
      </c>
      <c r="AX113" s="9" t="str">
        <f>IF(AW113="","Vacio",IF(AV113=AW113,"Igual","Diferente"))</f>
        <v>Igual</v>
      </c>
      <c r="AY113" s="68"/>
      <c r="AZ113" s="68"/>
      <c r="BA113" s="5">
        <f ca="1">+IF(K113&gt;21,"Revisar",0)</f>
        <v>0</v>
      </c>
      <c r="BB113" s="68" t="s">
        <v>146</v>
      </c>
      <c r="BC113" s="129" t="s">
        <v>2919</v>
      </c>
      <c r="BF113" s="129" t="s">
        <v>94</v>
      </c>
      <c r="BG113" s="129"/>
    </row>
    <row r="114" spans="1:59" ht="14.65" customHeight="1" x14ac:dyDescent="0.25">
      <c r="A114" s="68" t="str">
        <f>CONCATENATE(E114,"_",X114)</f>
        <v>20251380237_PCR-LAP0363</v>
      </c>
      <c r="B114" s="68" t="str">
        <f>CONCATENATE(E114,"_",Z114)</f>
        <v>20251380237_</v>
      </c>
      <c r="C114" s="6">
        <v>44134</v>
      </c>
      <c r="D114" s="6">
        <v>44164</v>
      </c>
      <c r="E114" s="192">
        <v>20251380237</v>
      </c>
      <c r="F114" s="3" t="s">
        <v>4077</v>
      </c>
      <c r="G114" s="3" t="s">
        <v>5131</v>
      </c>
      <c r="H114" s="6">
        <v>44134</v>
      </c>
      <c r="I114" s="6">
        <v>44164</v>
      </c>
      <c r="J114" s="7"/>
      <c r="K114" s="8">
        <f ca="1">+TODAY()-I114</f>
        <v>-27</v>
      </c>
      <c r="L114" s="9">
        <v>80</v>
      </c>
      <c r="M114" s="135"/>
      <c r="N114" s="9" t="str">
        <f>IF(M114="","Vacio",IF(L114=M114,"Igual","Diferente"))</f>
        <v>Vacio</v>
      </c>
      <c r="O114" s="9"/>
      <c r="P114" s="135"/>
      <c r="Q114" s="9" t="str">
        <f>IF(P114="","Vacio",IF(O114=P114,"Igual","Diferente"))</f>
        <v>Vacio</v>
      </c>
      <c r="R114" s="1">
        <f>+L114+O114/3.5</f>
        <v>80</v>
      </c>
      <c r="S114" s="1">
        <f ca="1">+IF(K114&gt;=0,IF(K114&lt;30,R114*1,IF(60&gt;K114,R114*2,IF(90&gt;K114,R114*3,IF(120&gt;K114,R114*4,IF(150&gt;K114,R114*5,IF(180&gt;K114,R114*6,IF(210&gt;K114,R114*7))))))),0)</f>
        <v>0</v>
      </c>
      <c r="T114" s="2">
        <f ca="1">+IF(K114&lt;0,0,IF(K114&lt;8,$A$1,IF(K114&lt;15,$B$1,IF(K114&lt;22,$C$1,IF(K114&lt;30,$D$1,IF(K114&lt;60,$G$1,IF(K114&lt;90,$H$1,IF(K114&lt;120,$I$1,IF(K114&lt;150,$J$1,IF(K114&lt;180,$K$1,IF(K114&lt;210,$E$1)))))))))))</f>
        <v>0</v>
      </c>
      <c r="U114" s="3" t="s">
        <v>64</v>
      </c>
      <c r="V114" s="10" t="s">
        <v>188</v>
      </c>
      <c r="W114" s="6">
        <v>43920</v>
      </c>
      <c r="X114" s="12" t="s">
        <v>189</v>
      </c>
      <c r="Y114" s="12" t="s">
        <v>5248</v>
      </c>
      <c r="Z114" s="12"/>
      <c r="AA114" s="12"/>
      <c r="AB114" s="15"/>
      <c r="AC114" s="15"/>
      <c r="AD114" s="15"/>
      <c r="AE114" s="15"/>
      <c r="AF114" s="4">
        <f ca="1">+TODAY()-AE114</f>
        <v>44137</v>
      </c>
      <c r="AG114" s="15"/>
      <c r="AH114" s="15"/>
      <c r="AI114" s="6"/>
      <c r="AJ114" s="76"/>
      <c r="AK114" s="3"/>
      <c r="AL114" s="6"/>
      <c r="AM114" s="10">
        <v>1</v>
      </c>
      <c r="AN114" s="3" t="s">
        <v>44</v>
      </c>
      <c r="AO114" s="3"/>
      <c r="AP114" s="3" t="s">
        <v>185</v>
      </c>
      <c r="AQ114" s="3"/>
      <c r="AR114" s="3"/>
      <c r="AS114" s="3"/>
      <c r="AT114" s="3"/>
      <c r="AU114" s="288" t="s">
        <v>4686</v>
      </c>
      <c r="AV114" s="7" t="s">
        <v>47</v>
      </c>
      <c r="AW114" s="7" t="s">
        <v>47</v>
      </c>
      <c r="AX114" s="9" t="str">
        <f>IF(AW114="","Vacio",IF(AV114=AW114,"Igual","Diferente"))</f>
        <v>Igual</v>
      </c>
      <c r="AY114" s="68"/>
      <c r="AZ114" s="68"/>
      <c r="BA114" s="5">
        <f ca="1">+IF(K114&gt;21,"Revisar",0)</f>
        <v>0</v>
      </c>
      <c r="BB114" s="68" t="s">
        <v>146</v>
      </c>
      <c r="BC114" s="129" t="s">
        <v>2919</v>
      </c>
      <c r="BF114" s="129" t="s">
        <v>94</v>
      </c>
      <c r="BG114" s="129"/>
    </row>
    <row r="115" spans="1:59" ht="14.65" customHeight="1" x14ac:dyDescent="0.25">
      <c r="A115" s="68" t="str">
        <f>CONCATENATE(E115,"_",X115)</f>
        <v>20251380237_PCR-LAP0360</v>
      </c>
      <c r="B115" s="68" t="str">
        <f>CONCATENATE(E115,"_",Z115)</f>
        <v>20251380237_</v>
      </c>
      <c r="C115" s="6">
        <v>44134</v>
      </c>
      <c r="D115" s="6">
        <v>44164</v>
      </c>
      <c r="E115" s="192">
        <v>20251380237</v>
      </c>
      <c r="F115" s="3" t="s">
        <v>4077</v>
      </c>
      <c r="G115" s="3" t="s">
        <v>5131</v>
      </c>
      <c r="H115" s="6">
        <v>44134</v>
      </c>
      <c r="I115" s="6">
        <v>44164</v>
      </c>
      <c r="J115" s="7"/>
      <c r="K115" s="8">
        <f ca="1">+TODAY()-I115</f>
        <v>-27</v>
      </c>
      <c r="L115" s="9">
        <v>80</v>
      </c>
      <c r="M115" s="135"/>
      <c r="N115" s="9" t="str">
        <f>IF(M115="","Vacio",IF(L115=M115,"Igual","Diferente"))</f>
        <v>Vacio</v>
      </c>
      <c r="O115" s="9"/>
      <c r="P115" s="135"/>
      <c r="Q115" s="9" t="str">
        <f>IF(P115="","Vacio",IF(O115=P115,"Igual","Diferente"))</f>
        <v>Vacio</v>
      </c>
      <c r="R115" s="1">
        <f>+L115+O115/3.5</f>
        <v>80</v>
      </c>
      <c r="S115" s="1">
        <f ca="1">+IF(K115&gt;=0,IF(K115&lt;30,R115*1,IF(60&gt;K115,R115*2,IF(90&gt;K115,R115*3,IF(120&gt;K115,R115*4,IF(150&gt;K115,R115*5,IF(180&gt;K115,R115*6,IF(210&gt;K115,R115*7))))))),0)</f>
        <v>0</v>
      </c>
      <c r="T115" s="2">
        <f ca="1">+IF(K115&lt;0,0,IF(K115&lt;8,$A$1,IF(K115&lt;15,$B$1,IF(K115&lt;22,$C$1,IF(K115&lt;30,$D$1,IF(K115&lt;60,$G$1,IF(K115&lt;90,$H$1,IF(K115&lt;120,$I$1,IF(K115&lt;150,$J$1,IF(K115&lt;180,$K$1,IF(K115&lt;210,$E$1)))))))))))</f>
        <v>0</v>
      </c>
      <c r="U115" s="3" t="s">
        <v>64</v>
      </c>
      <c r="V115" s="10" t="s">
        <v>188</v>
      </c>
      <c r="W115" s="6">
        <v>43920</v>
      </c>
      <c r="X115" s="12" t="s">
        <v>190</v>
      </c>
      <c r="Y115" s="12" t="s">
        <v>5248</v>
      </c>
      <c r="Z115" s="12"/>
      <c r="AA115" s="12"/>
      <c r="AB115" s="15"/>
      <c r="AC115" s="15"/>
      <c r="AD115" s="15"/>
      <c r="AE115" s="15"/>
      <c r="AF115" s="4">
        <f ca="1">+TODAY()-AE115</f>
        <v>44137</v>
      </c>
      <c r="AG115" s="15"/>
      <c r="AH115" s="15"/>
      <c r="AI115" s="6"/>
      <c r="AJ115" s="76"/>
      <c r="AK115" s="3"/>
      <c r="AL115" s="6"/>
      <c r="AM115" s="10">
        <v>1</v>
      </c>
      <c r="AN115" s="3" t="s">
        <v>44</v>
      </c>
      <c r="AO115" s="3"/>
      <c r="AP115" s="3" t="s">
        <v>185</v>
      </c>
      <c r="AQ115" s="3"/>
      <c r="AR115" s="3"/>
      <c r="AS115" s="3"/>
      <c r="AT115" s="3"/>
      <c r="AU115" s="288" t="s">
        <v>4686</v>
      </c>
      <c r="AV115" s="7" t="s">
        <v>47</v>
      </c>
      <c r="AW115" s="7" t="s">
        <v>47</v>
      </c>
      <c r="AX115" s="9" t="str">
        <f>IF(AW115="","Vacio",IF(AV115=AW115,"Igual","Diferente"))</f>
        <v>Igual</v>
      </c>
      <c r="AY115" s="68"/>
      <c r="AZ115" s="68"/>
      <c r="BA115" s="5">
        <f ca="1">+IF(K115&gt;21,"Revisar",0)</f>
        <v>0</v>
      </c>
      <c r="BB115" s="68" t="s">
        <v>146</v>
      </c>
      <c r="BC115" s="129" t="s">
        <v>2919</v>
      </c>
      <c r="BF115" s="129" t="s">
        <v>94</v>
      </c>
      <c r="BG115" s="129"/>
    </row>
    <row r="116" spans="1:59" ht="14.65" customHeight="1" x14ac:dyDescent="0.25">
      <c r="A116" s="68" t="str">
        <f>CONCATENATE(E116,"_",X116)</f>
        <v>20451530535_PCR-LAP20051001</v>
      </c>
      <c r="B116" s="68" t="str">
        <f>CONCATENATE(E116,"_",Z116)</f>
        <v>20451530535_PCR-LAP1451</v>
      </c>
      <c r="C116" s="6">
        <v>44132</v>
      </c>
      <c r="D116" s="6">
        <v>44162</v>
      </c>
      <c r="E116" s="192">
        <v>20451530535</v>
      </c>
      <c r="F116" s="3" t="s">
        <v>4078</v>
      </c>
      <c r="G116" s="3" t="s">
        <v>5105</v>
      </c>
      <c r="H116" s="6">
        <v>44132</v>
      </c>
      <c r="I116" s="6">
        <v>44162</v>
      </c>
      <c r="J116" s="7"/>
      <c r="K116" s="8">
        <f ca="1">+TODAY()-I116</f>
        <v>-25</v>
      </c>
      <c r="L116" s="9">
        <v>70</v>
      </c>
      <c r="M116" s="135"/>
      <c r="N116" s="9" t="str">
        <f>IF(M116="","Vacio",IF(L116=M116,"Igual","Diferente"))</f>
        <v>Vacio</v>
      </c>
      <c r="O116" s="9"/>
      <c r="P116" s="135"/>
      <c r="Q116" s="9" t="str">
        <f>IF(P116="","Vacio",IF(O116=P116,"Igual","Diferente"))</f>
        <v>Vacio</v>
      </c>
      <c r="R116" s="1">
        <f>+L116+O116/3.5</f>
        <v>70</v>
      </c>
      <c r="S116" s="1">
        <f ca="1">+IF(K116&gt;=0,IF(K116&lt;30,R116*1,IF(60&gt;K116,R116*2,IF(90&gt;K116,R116*3,IF(120&gt;K116,R116*4,IF(150&gt;K116,R116*5,IF(180&gt;K116,R116*6,IF(210&gt;K116,R116*7))))))),0)</f>
        <v>0</v>
      </c>
      <c r="T116" s="2">
        <f ca="1">+IF(K116&lt;0,0,IF(K116&lt;8,$A$1,IF(K116&lt;15,$B$1,IF(K116&lt;22,$C$1,IF(K116&lt;30,$D$1,IF(K116&lt;60,$G$1,IF(K116&lt;90,$H$1,IF(K116&lt;120,$I$1,IF(K116&lt;150,$J$1,IF(K116&lt;180,$K$1,IF(K116&lt;210,$E$1)))))))))))</f>
        <v>0</v>
      </c>
      <c r="U116" s="3" t="s">
        <v>3860</v>
      </c>
      <c r="V116" s="272" t="s">
        <v>3732</v>
      </c>
      <c r="W116" s="6">
        <v>44070</v>
      </c>
      <c r="X116" s="12" t="s">
        <v>3859</v>
      </c>
      <c r="Y116" s="12" t="s">
        <v>5248</v>
      </c>
      <c r="Z116" s="12" t="s">
        <v>1380</v>
      </c>
      <c r="AA116" s="12"/>
      <c r="AB116" s="12"/>
      <c r="AC116" s="15"/>
      <c r="AD116" s="15"/>
      <c r="AE116" s="15"/>
      <c r="AF116" s="4">
        <f ca="1">+TODAY()-AE116</f>
        <v>44137</v>
      </c>
      <c r="AG116" s="15"/>
      <c r="AH116" s="15"/>
      <c r="AI116" s="6"/>
      <c r="AJ116" s="76"/>
      <c r="AK116" s="3"/>
      <c r="AL116" s="6"/>
      <c r="AM116" s="10">
        <v>1</v>
      </c>
      <c r="AN116" s="3" t="s">
        <v>44</v>
      </c>
      <c r="AO116" s="3"/>
      <c r="AP116" s="3" t="s">
        <v>185</v>
      </c>
      <c r="AQ116" s="3"/>
      <c r="AR116" s="3"/>
      <c r="AS116" s="3"/>
      <c r="AT116" s="3"/>
      <c r="AU116" s="288" t="s">
        <v>4686</v>
      </c>
      <c r="AV116" s="7" t="s">
        <v>47</v>
      </c>
      <c r="AW116" s="7" t="s">
        <v>47</v>
      </c>
      <c r="AX116" s="9" t="str">
        <f>IF(AW116="","Vacio",IF(AV116=AW116,"Igual","Diferente"))</f>
        <v>Igual</v>
      </c>
      <c r="AY116" s="68"/>
      <c r="AZ116" s="68"/>
      <c r="BA116" s="5">
        <f ca="1">+IF(K116&gt;21,"Revisar",0)</f>
        <v>0</v>
      </c>
      <c r="BB116" s="68" t="s">
        <v>146</v>
      </c>
      <c r="BC116" s="129" t="s">
        <v>2919</v>
      </c>
      <c r="BF116" s="129" t="s">
        <v>94</v>
      </c>
      <c r="BG116" s="129"/>
    </row>
    <row r="117" spans="1:59" ht="14.65" customHeight="1" x14ac:dyDescent="0.25">
      <c r="A117" s="68" t="str">
        <f>CONCATENATE(E117,"_",X117)</f>
        <v>20451530535_PCR-LAP19091021</v>
      </c>
      <c r="B117" s="68" t="str">
        <f>CONCATENATE(E117,"_",Z117)</f>
        <v>20451530535_PCR-LAP1465</v>
      </c>
      <c r="C117" s="6">
        <v>44132</v>
      </c>
      <c r="D117" s="6">
        <v>44162</v>
      </c>
      <c r="E117" s="192">
        <v>20451530535</v>
      </c>
      <c r="F117" s="3" t="s">
        <v>4078</v>
      </c>
      <c r="G117" s="3" t="s">
        <v>5105</v>
      </c>
      <c r="H117" s="6">
        <v>44132</v>
      </c>
      <c r="I117" s="6">
        <v>44162</v>
      </c>
      <c r="J117" s="7"/>
      <c r="K117" s="8">
        <f ca="1">+TODAY()-I117</f>
        <v>-25</v>
      </c>
      <c r="L117" s="9">
        <v>70</v>
      </c>
      <c r="M117" s="135"/>
      <c r="N117" s="9" t="str">
        <f>IF(M117="","Vacio",IF(L117=M117,"Igual","Diferente"))</f>
        <v>Vacio</v>
      </c>
      <c r="O117" s="9"/>
      <c r="P117" s="135"/>
      <c r="Q117" s="9" t="str">
        <f>IF(P117="","Vacio",IF(O117=P117,"Igual","Diferente"))</f>
        <v>Vacio</v>
      </c>
      <c r="R117" s="1">
        <f>+L117+O117/3.5</f>
        <v>70</v>
      </c>
      <c r="S117" s="1">
        <f ca="1">+IF(K117&gt;=0,IF(K117&lt;30,R117*1,IF(60&gt;K117,R117*2,IF(90&gt;K117,R117*3,IF(120&gt;K117,R117*4,IF(150&gt;K117,R117*5,IF(180&gt;K117,R117*6,IF(210&gt;K117,R117*7))))))),0)</f>
        <v>0</v>
      </c>
      <c r="T117" s="2">
        <f ca="1">+IF(K117&lt;0,0,IF(K117&lt;8,$A$1,IF(K117&lt;15,$B$1,IF(K117&lt;22,$C$1,IF(K117&lt;30,$D$1,IF(K117&lt;60,$G$1,IF(K117&lt;90,$H$1,IF(K117&lt;120,$I$1,IF(K117&lt;150,$J$1,IF(K117&lt;180,$K$1,IF(K117&lt;210,$E$1)))))))))))</f>
        <v>0</v>
      </c>
      <c r="U117" s="3" t="s">
        <v>3830</v>
      </c>
      <c r="V117" s="272" t="s">
        <v>3732</v>
      </c>
      <c r="W117" s="6">
        <v>44070</v>
      </c>
      <c r="X117" s="12" t="s">
        <v>3829</v>
      </c>
      <c r="Y117" s="12" t="s">
        <v>5248</v>
      </c>
      <c r="Z117" s="12" t="s">
        <v>1122</v>
      </c>
      <c r="AA117" s="12"/>
      <c r="AB117" s="15"/>
      <c r="AC117" s="15"/>
      <c r="AD117" s="15"/>
      <c r="AE117" s="15"/>
      <c r="AF117" s="4">
        <f ca="1">+TODAY()-AE117</f>
        <v>44137</v>
      </c>
      <c r="AG117" s="15"/>
      <c r="AH117" s="15"/>
      <c r="AI117" s="6"/>
      <c r="AJ117" s="76"/>
      <c r="AK117" s="3"/>
      <c r="AL117" s="6"/>
      <c r="AM117" s="10">
        <v>1</v>
      </c>
      <c r="AN117" s="3" t="s">
        <v>44</v>
      </c>
      <c r="AO117" s="3"/>
      <c r="AP117" s="3" t="s">
        <v>185</v>
      </c>
      <c r="AQ117" s="3"/>
      <c r="AR117" s="3"/>
      <c r="AS117" s="3"/>
      <c r="AT117" s="3"/>
      <c r="AU117" s="288" t="s">
        <v>4686</v>
      </c>
      <c r="AV117" s="7" t="s">
        <v>47</v>
      </c>
      <c r="AW117" s="7" t="s">
        <v>47</v>
      </c>
      <c r="AX117" s="9" t="str">
        <f>IF(AW117="","Vacio",IF(AV117=AW117,"Igual","Diferente"))</f>
        <v>Igual</v>
      </c>
      <c r="AY117" s="68"/>
      <c r="AZ117" s="68"/>
      <c r="BA117" s="5">
        <f ca="1">+IF(K117&gt;21,"Revisar",0)</f>
        <v>0</v>
      </c>
      <c r="BB117" s="68" t="s">
        <v>146</v>
      </c>
      <c r="BC117" s="129" t="s">
        <v>2919</v>
      </c>
      <c r="BF117" s="129" t="s">
        <v>94</v>
      </c>
      <c r="BG117" s="129"/>
    </row>
    <row r="118" spans="1:59" ht="14.65" customHeight="1" x14ac:dyDescent="0.25">
      <c r="A118" s="68" t="str">
        <f>CONCATENATE(E118,"_",X118)</f>
        <v>20259661553_1904TK050325</v>
      </c>
      <c r="B118" s="68" t="str">
        <f>CONCATENATE(E118,"_",Z118)</f>
        <v>20259661553_</v>
      </c>
      <c r="C118" s="6">
        <v>44105</v>
      </c>
      <c r="D118" s="6">
        <v>44135</v>
      </c>
      <c r="E118" s="192">
        <v>20259661553</v>
      </c>
      <c r="F118" s="3" t="s">
        <v>191</v>
      </c>
      <c r="G118" s="3" t="s">
        <v>4632</v>
      </c>
      <c r="H118" s="6">
        <v>44105</v>
      </c>
      <c r="I118" s="6">
        <v>44135</v>
      </c>
      <c r="J118" s="7"/>
      <c r="K118" s="8">
        <f ca="1">+TODAY()-I118</f>
        <v>2</v>
      </c>
      <c r="L118" s="9">
        <v>72.25</v>
      </c>
      <c r="M118" s="135"/>
      <c r="N118" s="9" t="str">
        <f>IF(M118="","Vacio",IF(L118=M118,"Igual","Diferente"))</f>
        <v>Vacio</v>
      </c>
      <c r="O118" s="9"/>
      <c r="P118" s="135"/>
      <c r="Q118" s="9" t="str">
        <f>IF(P118="","Vacio",IF(O118=P118,"Igual","Diferente"))</f>
        <v>Vacio</v>
      </c>
      <c r="R118" s="1">
        <f>+L118+O118/3.5</f>
        <v>72.25</v>
      </c>
      <c r="S118" s="1">
        <f ca="1">+IF(K118&gt;=0,IF(K118&lt;30,R118*1,IF(60&gt;K118,R118*2,IF(90&gt;K118,R118*3,IF(120&gt;K118,R118*4,IF(150&gt;K118,R118*5,IF(180&gt;K118,R118*6,IF(210&gt;K118,R118*7))))))),0)</f>
        <v>72.25</v>
      </c>
      <c r="T118" s="2" t="str">
        <f ca="1">+IF(K118&lt;0,0,IF(K118&lt;8,$A$1,IF(K118&lt;15,$B$1,IF(K118&lt;22,$C$1,IF(K118&lt;30,$D$1,IF(K118&lt;60,$G$1,IF(K118&lt;90,$H$1,IF(K118&lt;120,$I$1,IF(K118&lt;150,$J$1,IF(K118&lt;180,$K$1,IF(K118&lt;210,$E$1)))))))))))</f>
        <v>1° Semana</v>
      </c>
      <c r="U118" s="3"/>
      <c r="V118" s="10"/>
      <c r="W118" s="6"/>
      <c r="X118" s="30" t="s">
        <v>192</v>
      </c>
      <c r="Y118" s="12" t="s">
        <v>5248</v>
      </c>
      <c r="Z118" s="12"/>
      <c r="AA118" s="12"/>
      <c r="AB118" s="15"/>
      <c r="AC118" s="15"/>
      <c r="AD118" s="15"/>
      <c r="AE118" s="15"/>
      <c r="AF118" s="4">
        <f ca="1">+TODAY()-AE118</f>
        <v>44137</v>
      </c>
      <c r="AG118" s="15"/>
      <c r="AH118" s="15"/>
      <c r="AI118" s="6"/>
      <c r="AJ118" s="6"/>
      <c r="AK118" s="3" t="s">
        <v>43</v>
      </c>
      <c r="AL118" s="6"/>
      <c r="AM118" s="10">
        <v>1</v>
      </c>
      <c r="AN118" s="3" t="s">
        <v>44</v>
      </c>
      <c r="AO118" s="3"/>
      <c r="AP118" s="3" t="s">
        <v>62</v>
      </c>
      <c r="AQ118" s="296" t="s">
        <v>4255</v>
      </c>
      <c r="AR118" s="3"/>
      <c r="AS118" s="3"/>
      <c r="AT118" s="3"/>
      <c r="AU118" s="288" t="s">
        <v>4686</v>
      </c>
      <c r="AV118" s="7" t="s">
        <v>47</v>
      </c>
      <c r="AW118" s="7" t="s">
        <v>47</v>
      </c>
      <c r="AX118" s="9" t="str">
        <f>IF(AW118="","Vacio",IF(AV118=AW118,"Igual","Diferente"))</f>
        <v>Igual</v>
      </c>
      <c r="AY118" s="68"/>
      <c r="AZ118" s="68"/>
      <c r="BA118" s="5">
        <f ca="1">+IF(K118&gt;21,"Revisar",0)</f>
        <v>0</v>
      </c>
      <c r="BB118" s="68" t="s">
        <v>146</v>
      </c>
      <c r="BC118" s="129" t="s">
        <v>2919</v>
      </c>
      <c r="BF118" s="129">
        <v>45</v>
      </c>
      <c r="BG118" s="129">
        <f>VLOOKUP(X118,'[2]Costos office 365'!$A$1:$B$180,2,FALSE)</f>
        <v>10.8</v>
      </c>
    </row>
    <row r="119" spans="1:59" ht="14.65" customHeight="1" x14ac:dyDescent="0.25">
      <c r="A119" s="68" t="str">
        <f>CONCATENATE(E119,"_",X119)</f>
        <v>20259661553_1904TK050327</v>
      </c>
      <c r="B119" s="68" t="str">
        <f>CONCATENATE(E119,"_",Z119)</f>
        <v>20259661553_</v>
      </c>
      <c r="C119" s="6">
        <v>44105</v>
      </c>
      <c r="D119" s="6">
        <v>44135</v>
      </c>
      <c r="E119" s="192">
        <v>20259661553</v>
      </c>
      <c r="F119" s="3" t="s">
        <v>191</v>
      </c>
      <c r="G119" s="3" t="s">
        <v>4632</v>
      </c>
      <c r="H119" s="6">
        <v>44105</v>
      </c>
      <c r="I119" s="6">
        <v>44135</v>
      </c>
      <c r="J119" s="7"/>
      <c r="K119" s="8">
        <f ca="1">+TODAY()-I119</f>
        <v>2</v>
      </c>
      <c r="L119" s="9">
        <v>72.25</v>
      </c>
      <c r="M119" s="135"/>
      <c r="N119" s="9" t="str">
        <f>IF(M119="","Vacio",IF(L119=M119,"Igual","Diferente"))</f>
        <v>Vacio</v>
      </c>
      <c r="O119" s="9"/>
      <c r="P119" s="135"/>
      <c r="Q119" s="9" t="str">
        <f>IF(P119="","Vacio",IF(O119=P119,"Igual","Diferente"))</f>
        <v>Vacio</v>
      </c>
      <c r="R119" s="1">
        <f>+L119+O119/3.5</f>
        <v>72.25</v>
      </c>
      <c r="S119" s="1">
        <f ca="1">+IF(K119&gt;=0,IF(K119&lt;30,R119*1,IF(60&gt;K119,R119*2,IF(90&gt;K119,R119*3,IF(120&gt;K119,R119*4,IF(150&gt;K119,R119*5,IF(180&gt;K119,R119*6,IF(210&gt;K119,R119*7))))))),0)</f>
        <v>72.25</v>
      </c>
      <c r="T119" s="2" t="str">
        <f ca="1">+IF(K119&lt;0,0,IF(K119&lt;8,$A$1,IF(K119&lt;15,$B$1,IF(K119&lt;22,$C$1,IF(K119&lt;30,$D$1,IF(K119&lt;60,$G$1,IF(K119&lt;90,$H$1,IF(K119&lt;120,$I$1,IF(K119&lt;150,$J$1,IF(K119&lt;180,$K$1,IF(K119&lt;210,$E$1)))))))))))</f>
        <v>1° Semana</v>
      </c>
      <c r="U119" s="3"/>
      <c r="V119" s="10"/>
      <c r="W119" s="6"/>
      <c r="X119" s="30" t="s">
        <v>193</v>
      </c>
      <c r="Y119" s="12" t="s">
        <v>5248</v>
      </c>
      <c r="Z119" s="12"/>
      <c r="AA119" s="12"/>
      <c r="AB119" s="15"/>
      <c r="AC119" s="15"/>
      <c r="AD119" s="15"/>
      <c r="AE119" s="15"/>
      <c r="AF119" s="4">
        <f ca="1">+TODAY()-AE119</f>
        <v>44137</v>
      </c>
      <c r="AG119" s="15"/>
      <c r="AH119" s="15"/>
      <c r="AI119" s="6"/>
      <c r="AJ119" s="6"/>
      <c r="AK119" s="3" t="s">
        <v>43</v>
      </c>
      <c r="AL119" s="6"/>
      <c r="AM119" s="10">
        <v>1</v>
      </c>
      <c r="AN119" s="3" t="s">
        <v>44</v>
      </c>
      <c r="AO119" s="3"/>
      <c r="AP119" s="3" t="s">
        <v>62</v>
      </c>
      <c r="AQ119" s="296" t="s">
        <v>4255</v>
      </c>
      <c r="AR119" s="3"/>
      <c r="AS119" s="3"/>
      <c r="AT119" s="3"/>
      <c r="AU119" s="288" t="s">
        <v>4686</v>
      </c>
      <c r="AV119" s="7" t="s">
        <v>47</v>
      </c>
      <c r="AW119" s="7" t="s">
        <v>47</v>
      </c>
      <c r="AX119" s="9" t="str">
        <f>IF(AW119="","Vacio",IF(AV119=AW119,"Igual","Diferente"))</f>
        <v>Igual</v>
      </c>
      <c r="AY119" s="68"/>
      <c r="AZ119" s="68"/>
      <c r="BA119" s="5">
        <f ca="1">+IF(K119&gt;21,"Revisar",0)</f>
        <v>0</v>
      </c>
      <c r="BB119" s="68" t="s">
        <v>146</v>
      </c>
      <c r="BC119" s="129" t="s">
        <v>2919</v>
      </c>
      <c r="BF119" s="129">
        <v>45</v>
      </c>
      <c r="BG119" s="129">
        <f>VLOOKUP(X119,'[2]Costos office 365'!$A$1:$B$180,2,FALSE)</f>
        <v>10.8</v>
      </c>
    </row>
    <row r="120" spans="1:59" ht="14.65" customHeight="1" x14ac:dyDescent="0.25">
      <c r="A120" s="68" t="str">
        <f>CONCATENATE(E120,"_",X120)</f>
        <v>20259661553_1904TK050329</v>
      </c>
      <c r="B120" s="68" t="str">
        <f>CONCATENATE(E120,"_",Z120)</f>
        <v>20259661553_</v>
      </c>
      <c r="C120" s="6">
        <v>44105</v>
      </c>
      <c r="D120" s="6">
        <v>44135</v>
      </c>
      <c r="E120" s="192">
        <v>20259661553</v>
      </c>
      <c r="F120" s="3" t="s">
        <v>191</v>
      </c>
      <c r="G120" s="3" t="s">
        <v>4632</v>
      </c>
      <c r="H120" s="6">
        <v>44105</v>
      </c>
      <c r="I120" s="6">
        <v>44135</v>
      </c>
      <c r="J120" s="7"/>
      <c r="K120" s="8">
        <f ca="1">+TODAY()-I120</f>
        <v>2</v>
      </c>
      <c r="L120" s="9">
        <v>72.25</v>
      </c>
      <c r="M120" s="135"/>
      <c r="N120" s="9" t="str">
        <f>IF(M120="","Vacio",IF(L120=M120,"Igual","Diferente"))</f>
        <v>Vacio</v>
      </c>
      <c r="O120" s="9"/>
      <c r="P120" s="135"/>
      <c r="Q120" s="9" t="str">
        <f>IF(P120="","Vacio",IF(O120=P120,"Igual","Diferente"))</f>
        <v>Vacio</v>
      </c>
      <c r="R120" s="1">
        <f>+L120+O120/3.5</f>
        <v>72.25</v>
      </c>
      <c r="S120" s="1">
        <f ca="1">+IF(K120&gt;=0,IF(K120&lt;30,R120*1,IF(60&gt;K120,R120*2,IF(90&gt;K120,R120*3,IF(120&gt;K120,R120*4,IF(150&gt;K120,R120*5,IF(180&gt;K120,R120*6,IF(210&gt;K120,R120*7))))))),0)</f>
        <v>72.25</v>
      </c>
      <c r="T120" s="2" t="str">
        <f ca="1">+IF(K120&lt;0,0,IF(K120&lt;8,$A$1,IF(K120&lt;15,$B$1,IF(K120&lt;22,$C$1,IF(K120&lt;30,$D$1,IF(K120&lt;60,$G$1,IF(K120&lt;90,$H$1,IF(K120&lt;120,$I$1,IF(K120&lt;150,$J$1,IF(K120&lt;180,$K$1,IF(K120&lt;210,$E$1)))))))))))</f>
        <v>1° Semana</v>
      </c>
      <c r="U120" s="3"/>
      <c r="V120" s="10"/>
      <c r="W120" s="6"/>
      <c r="X120" s="30" t="s">
        <v>194</v>
      </c>
      <c r="Y120" s="12" t="s">
        <v>5248</v>
      </c>
      <c r="Z120" s="12"/>
      <c r="AA120" s="12"/>
      <c r="AB120" s="15"/>
      <c r="AC120" s="15"/>
      <c r="AD120" s="15"/>
      <c r="AE120" s="15"/>
      <c r="AF120" s="4">
        <f ca="1">+TODAY()-AE120</f>
        <v>44137</v>
      </c>
      <c r="AG120" s="15"/>
      <c r="AH120" s="116"/>
      <c r="AI120" s="6"/>
      <c r="AJ120" s="6"/>
      <c r="AK120" s="3" t="s">
        <v>43</v>
      </c>
      <c r="AL120" s="6"/>
      <c r="AM120" s="10">
        <v>1</v>
      </c>
      <c r="AN120" s="3" t="s">
        <v>44</v>
      </c>
      <c r="AO120" s="3"/>
      <c r="AP120" s="3" t="s">
        <v>62</v>
      </c>
      <c r="AQ120" s="3"/>
      <c r="AR120" s="3"/>
      <c r="AS120" s="3"/>
      <c r="AT120" s="3"/>
      <c r="AU120" s="288" t="s">
        <v>4686</v>
      </c>
      <c r="AV120" s="7" t="s">
        <v>47</v>
      </c>
      <c r="AW120" s="7" t="s">
        <v>47</v>
      </c>
      <c r="AX120" s="9" t="str">
        <f>IF(AW120="","Vacio",IF(AV120=AW120,"Igual","Diferente"))</f>
        <v>Igual</v>
      </c>
      <c r="AY120" s="68"/>
      <c r="AZ120" s="68"/>
      <c r="BA120" s="5">
        <f ca="1">+IF(K120&gt;21,"Revisar",0)</f>
        <v>0</v>
      </c>
      <c r="BB120" s="68" t="s">
        <v>146</v>
      </c>
      <c r="BC120" s="129" t="s">
        <v>2919</v>
      </c>
      <c r="BF120" s="129">
        <v>45</v>
      </c>
      <c r="BG120" s="129"/>
    </row>
    <row r="121" spans="1:59" ht="14.65" customHeight="1" x14ac:dyDescent="0.25">
      <c r="A121" s="68" t="str">
        <f>CONCATENATE(E121,"_",X121)</f>
        <v>20259661553_1904TK050331</v>
      </c>
      <c r="B121" s="68" t="str">
        <f>CONCATENATE(E121,"_",Z121)</f>
        <v>20259661553_</v>
      </c>
      <c r="C121" s="6">
        <v>44105</v>
      </c>
      <c r="D121" s="6">
        <v>44135</v>
      </c>
      <c r="E121" s="192">
        <v>20259661553</v>
      </c>
      <c r="F121" s="3" t="s">
        <v>191</v>
      </c>
      <c r="G121" s="3" t="s">
        <v>4632</v>
      </c>
      <c r="H121" s="6">
        <v>44105</v>
      </c>
      <c r="I121" s="6">
        <v>44135</v>
      </c>
      <c r="J121" s="7"/>
      <c r="K121" s="8">
        <f ca="1">+TODAY()-I121</f>
        <v>2</v>
      </c>
      <c r="L121" s="9">
        <v>72.25</v>
      </c>
      <c r="M121" s="135"/>
      <c r="N121" s="9" t="str">
        <f>IF(M121="","Vacio",IF(L121=M121,"Igual","Diferente"))</f>
        <v>Vacio</v>
      </c>
      <c r="O121" s="9"/>
      <c r="P121" s="135"/>
      <c r="Q121" s="9" t="str">
        <f>IF(P121="","Vacio",IF(O121=P121,"Igual","Diferente"))</f>
        <v>Vacio</v>
      </c>
      <c r="R121" s="1">
        <f>+L121+O121/3.5</f>
        <v>72.25</v>
      </c>
      <c r="S121" s="1">
        <f ca="1">+IF(K121&gt;=0,IF(K121&lt;30,R121*1,IF(60&gt;K121,R121*2,IF(90&gt;K121,R121*3,IF(120&gt;K121,R121*4,IF(150&gt;K121,R121*5,IF(180&gt;K121,R121*6,IF(210&gt;K121,R121*7))))))),0)</f>
        <v>72.25</v>
      </c>
      <c r="T121" s="2" t="str">
        <f ca="1">+IF(K121&lt;0,0,IF(K121&lt;8,$A$1,IF(K121&lt;15,$B$1,IF(K121&lt;22,$C$1,IF(K121&lt;30,$D$1,IF(K121&lt;60,$G$1,IF(K121&lt;90,$H$1,IF(K121&lt;120,$I$1,IF(K121&lt;150,$J$1,IF(K121&lt;180,$K$1,IF(K121&lt;210,$E$1)))))))))))</f>
        <v>1° Semana</v>
      </c>
      <c r="U121" s="3" t="s">
        <v>195</v>
      </c>
      <c r="V121" s="10" t="s">
        <v>196</v>
      </c>
      <c r="W121" s="6">
        <v>43410</v>
      </c>
      <c r="X121" s="30" t="s">
        <v>197</v>
      </c>
      <c r="Y121" s="12" t="s">
        <v>5248</v>
      </c>
      <c r="Z121" s="12"/>
      <c r="AA121" s="12"/>
      <c r="AB121" s="15"/>
      <c r="AC121" s="15"/>
      <c r="AD121" s="15"/>
      <c r="AE121" s="15"/>
      <c r="AF121" s="4">
        <f ca="1">+TODAY()-AE121</f>
        <v>44137</v>
      </c>
      <c r="AG121" s="15"/>
      <c r="AH121" s="15"/>
      <c r="AI121" s="6"/>
      <c r="AJ121" s="6"/>
      <c r="AK121" s="3" t="s">
        <v>43</v>
      </c>
      <c r="AL121" s="6"/>
      <c r="AM121" s="10">
        <v>1</v>
      </c>
      <c r="AN121" s="3" t="s">
        <v>44</v>
      </c>
      <c r="AO121" s="3"/>
      <c r="AP121" s="3" t="s">
        <v>62</v>
      </c>
      <c r="AQ121" s="296" t="s">
        <v>4255</v>
      </c>
      <c r="AR121" s="3"/>
      <c r="AS121" s="3"/>
      <c r="AT121" s="3"/>
      <c r="AU121" s="288" t="s">
        <v>4686</v>
      </c>
      <c r="AV121" s="7" t="s">
        <v>47</v>
      </c>
      <c r="AW121" s="7" t="s">
        <v>47</v>
      </c>
      <c r="AX121" s="9" t="str">
        <f>IF(AW121="","Vacio",IF(AV121=AW121,"Igual","Diferente"))</f>
        <v>Igual</v>
      </c>
      <c r="AY121" s="68"/>
      <c r="AZ121" s="68"/>
      <c r="BA121" s="5">
        <f ca="1">+IF(K121&gt;21,"Revisar",0)</f>
        <v>0</v>
      </c>
      <c r="BB121" s="68" t="s">
        <v>146</v>
      </c>
      <c r="BC121" s="129" t="s">
        <v>2919</v>
      </c>
      <c r="BF121" s="129">
        <v>45</v>
      </c>
      <c r="BG121" s="129">
        <f>VLOOKUP(X121,'[2]Costos office 365'!$A$1:$B$180,2,FALSE)</f>
        <v>10.8</v>
      </c>
    </row>
    <row r="122" spans="1:59" ht="14.65" customHeight="1" x14ac:dyDescent="0.25">
      <c r="A122" s="68" t="str">
        <f>CONCATENATE(E122,"_",X122)</f>
        <v>20259661553_1904TK050332</v>
      </c>
      <c r="B122" s="68" t="str">
        <f>CONCATENATE(E122,"_",Z122)</f>
        <v>20259661553_</v>
      </c>
      <c r="C122" s="6">
        <v>44105</v>
      </c>
      <c r="D122" s="6">
        <v>44135</v>
      </c>
      <c r="E122" s="192">
        <v>20259661553</v>
      </c>
      <c r="F122" s="3" t="s">
        <v>191</v>
      </c>
      <c r="G122" s="3" t="s">
        <v>4632</v>
      </c>
      <c r="H122" s="6">
        <v>44105</v>
      </c>
      <c r="I122" s="6">
        <v>44135</v>
      </c>
      <c r="J122" s="7"/>
      <c r="K122" s="8">
        <f ca="1">+TODAY()-I122</f>
        <v>2</v>
      </c>
      <c r="L122" s="9">
        <v>72.25</v>
      </c>
      <c r="M122" s="135"/>
      <c r="N122" s="9" t="str">
        <f>IF(M122="","Vacio",IF(L122=M122,"Igual","Diferente"))</f>
        <v>Vacio</v>
      </c>
      <c r="O122" s="9"/>
      <c r="P122" s="135"/>
      <c r="Q122" s="9" t="str">
        <f>IF(P122="","Vacio",IF(O122=P122,"Igual","Diferente"))</f>
        <v>Vacio</v>
      </c>
      <c r="R122" s="1">
        <f>+L122+O122/3.5</f>
        <v>72.25</v>
      </c>
      <c r="S122" s="1">
        <f ca="1">+IF(K122&gt;=0,IF(K122&lt;30,R122*1,IF(60&gt;K122,R122*2,IF(90&gt;K122,R122*3,IF(120&gt;K122,R122*4,IF(150&gt;K122,R122*5,IF(180&gt;K122,R122*6,IF(210&gt;K122,R122*7))))))),0)</f>
        <v>72.25</v>
      </c>
      <c r="T122" s="2" t="str">
        <f ca="1">+IF(K122&lt;0,0,IF(K122&lt;8,$A$1,IF(K122&lt;15,$B$1,IF(K122&lt;22,$C$1,IF(K122&lt;30,$D$1,IF(K122&lt;60,$G$1,IF(K122&lt;90,$H$1,IF(K122&lt;120,$I$1,IF(K122&lt;150,$J$1,IF(K122&lt;180,$K$1,IF(K122&lt;210,$E$1)))))))))))</f>
        <v>1° Semana</v>
      </c>
      <c r="U122" s="3"/>
      <c r="V122" s="10"/>
      <c r="W122" s="6"/>
      <c r="X122" s="30" t="s">
        <v>198</v>
      </c>
      <c r="Y122" s="12" t="s">
        <v>5248</v>
      </c>
      <c r="Z122" s="12"/>
      <c r="AA122" s="12"/>
      <c r="AB122" s="15"/>
      <c r="AC122" s="15"/>
      <c r="AD122" s="15"/>
      <c r="AE122" s="15"/>
      <c r="AF122" s="4">
        <f ca="1">+TODAY()-AE122</f>
        <v>44137</v>
      </c>
      <c r="AG122" s="15"/>
      <c r="AH122" s="15"/>
      <c r="AI122" s="6"/>
      <c r="AJ122" s="6"/>
      <c r="AK122" s="3" t="s">
        <v>43</v>
      </c>
      <c r="AL122" s="6"/>
      <c r="AM122" s="10">
        <v>1</v>
      </c>
      <c r="AN122" s="3" t="s">
        <v>44</v>
      </c>
      <c r="AO122" s="3"/>
      <c r="AP122" s="3" t="s">
        <v>62</v>
      </c>
      <c r="AQ122" s="296" t="s">
        <v>4255</v>
      </c>
      <c r="AR122" s="3"/>
      <c r="AS122" s="3"/>
      <c r="AT122" s="3"/>
      <c r="AU122" s="288" t="s">
        <v>4686</v>
      </c>
      <c r="AV122" s="7" t="s">
        <v>47</v>
      </c>
      <c r="AW122" s="7" t="s">
        <v>47</v>
      </c>
      <c r="AX122" s="9" t="str">
        <f>IF(AW122="","Vacio",IF(AV122=AW122,"Igual","Diferente"))</f>
        <v>Igual</v>
      </c>
      <c r="AY122" s="68"/>
      <c r="AZ122" s="68"/>
      <c r="BA122" s="5">
        <f ca="1">+IF(K122&gt;21,"Revisar",0)</f>
        <v>0</v>
      </c>
      <c r="BB122" s="68" t="s">
        <v>146</v>
      </c>
      <c r="BC122" s="129" t="s">
        <v>2919</v>
      </c>
      <c r="BF122" s="129">
        <v>45</v>
      </c>
      <c r="BG122" s="129">
        <f>VLOOKUP(X122,'[2]Costos office 365'!$A$1:$B$180,2,FALSE)</f>
        <v>10.8</v>
      </c>
    </row>
    <row r="123" spans="1:59" ht="14.65" customHeight="1" x14ac:dyDescent="0.25">
      <c r="A123" s="68" t="str">
        <f>CONCATENATE(E123,"_",X123)</f>
        <v>20259661553_1904TK050333</v>
      </c>
      <c r="B123" s="68" t="str">
        <f>CONCATENATE(E123,"_",Z123)</f>
        <v>20259661553_</v>
      </c>
      <c r="C123" s="6">
        <v>44105</v>
      </c>
      <c r="D123" s="6">
        <v>44135</v>
      </c>
      <c r="E123" s="192">
        <v>20259661553</v>
      </c>
      <c r="F123" s="3" t="s">
        <v>191</v>
      </c>
      <c r="G123" s="3" t="s">
        <v>4632</v>
      </c>
      <c r="H123" s="6">
        <v>44105</v>
      </c>
      <c r="I123" s="6">
        <v>44135</v>
      </c>
      <c r="J123" s="7"/>
      <c r="K123" s="8">
        <f ca="1">+TODAY()-I123</f>
        <v>2</v>
      </c>
      <c r="L123" s="9">
        <v>72.25</v>
      </c>
      <c r="M123" s="135"/>
      <c r="N123" s="9" t="str">
        <f>IF(M123="","Vacio",IF(L123=M123,"Igual","Diferente"))</f>
        <v>Vacio</v>
      </c>
      <c r="O123" s="9"/>
      <c r="P123" s="135"/>
      <c r="Q123" s="9" t="str">
        <f>IF(P123="","Vacio",IF(O123=P123,"Igual","Diferente"))</f>
        <v>Vacio</v>
      </c>
      <c r="R123" s="1">
        <f>+L123+O123/3.5</f>
        <v>72.25</v>
      </c>
      <c r="S123" s="1">
        <f ca="1">+IF(K123&gt;=0,IF(K123&lt;30,R123*1,IF(60&gt;K123,R123*2,IF(90&gt;K123,R123*3,IF(120&gt;K123,R123*4,IF(150&gt;K123,R123*5,IF(180&gt;K123,R123*6,IF(210&gt;K123,R123*7))))))),0)</f>
        <v>72.25</v>
      </c>
      <c r="T123" s="2" t="str">
        <f ca="1">+IF(K123&lt;0,0,IF(K123&lt;8,$A$1,IF(K123&lt;15,$B$1,IF(K123&lt;22,$C$1,IF(K123&lt;30,$D$1,IF(K123&lt;60,$G$1,IF(K123&lt;90,$H$1,IF(K123&lt;120,$I$1,IF(K123&lt;150,$J$1,IF(K123&lt;180,$K$1,IF(K123&lt;210,$E$1)))))))))))</f>
        <v>1° Semana</v>
      </c>
      <c r="U123" s="3"/>
      <c r="V123" s="10"/>
      <c r="W123" s="6"/>
      <c r="X123" s="30" t="s">
        <v>199</v>
      </c>
      <c r="Y123" s="12" t="s">
        <v>5248</v>
      </c>
      <c r="Z123" s="12"/>
      <c r="AA123" s="12"/>
      <c r="AB123" s="15"/>
      <c r="AC123" s="15"/>
      <c r="AD123" s="15"/>
      <c r="AE123" s="15"/>
      <c r="AF123" s="4">
        <f ca="1">+TODAY()-AE123</f>
        <v>44137</v>
      </c>
      <c r="AG123" s="15"/>
      <c r="AH123" s="15"/>
      <c r="AI123" s="6"/>
      <c r="AJ123" s="6"/>
      <c r="AK123" s="3" t="s">
        <v>43</v>
      </c>
      <c r="AL123" s="6"/>
      <c r="AM123" s="10">
        <v>1</v>
      </c>
      <c r="AN123" s="3" t="s">
        <v>44</v>
      </c>
      <c r="AO123" s="3"/>
      <c r="AP123" s="3" t="s">
        <v>62</v>
      </c>
      <c r="AQ123" s="3"/>
      <c r="AR123" s="3"/>
      <c r="AS123" s="3"/>
      <c r="AT123" s="3"/>
      <c r="AU123" s="288" t="s">
        <v>4686</v>
      </c>
      <c r="AV123" s="7" t="s">
        <v>47</v>
      </c>
      <c r="AW123" s="7" t="s">
        <v>47</v>
      </c>
      <c r="AX123" s="9" t="str">
        <f>IF(AW123="","Vacio",IF(AV123=AW123,"Igual","Diferente"))</f>
        <v>Igual</v>
      </c>
      <c r="AY123" s="68"/>
      <c r="AZ123" s="68"/>
      <c r="BA123" s="5">
        <f ca="1">+IF(K123&gt;21,"Revisar",0)</f>
        <v>0</v>
      </c>
      <c r="BB123" s="68" t="s">
        <v>146</v>
      </c>
      <c r="BC123" s="129" t="s">
        <v>2919</v>
      </c>
      <c r="BF123" s="129">
        <v>45</v>
      </c>
      <c r="BG123" s="129"/>
    </row>
    <row r="124" spans="1:59" ht="14.65" customHeight="1" x14ac:dyDescent="0.25">
      <c r="A124" s="68" t="str">
        <f>CONCATENATE(E124,"_",X124)</f>
        <v>20259661553_1904TK050334</v>
      </c>
      <c r="B124" s="68" t="str">
        <f>CONCATENATE(E124,"_",Z124)</f>
        <v>20259661553_1904TK050326,1904TK050337</v>
      </c>
      <c r="C124" s="6">
        <v>44105</v>
      </c>
      <c r="D124" s="6">
        <v>44135</v>
      </c>
      <c r="E124" s="192">
        <v>20259661553</v>
      </c>
      <c r="F124" s="3" t="s">
        <v>191</v>
      </c>
      <c r="G124" s="3" t="s">
        <v>4632</v>
      </c>
      <c r="H124" s="6">
        <v>44105</v>
      </c>
      <c r="I124" s="6">
        <v>44135</v>
      </c>
      <c r="J124" s="7"/>
      <c r="K124" s="8">
        <f ca="1">+TODAY()-I124</f>
        <v>2</v>
      </c>
      <c r="L124" s="9">
        <v>72.25</v>
      </c>
      <c r="M124" s="135"/>
      <c r="N124" s="9" t="str">
        <f>IF(M124="","Vacio",IF(L124=M124,"Igual","Diferente"))</f>
        <v>Vacio</v>
      </c>
      <c r="O124" s="9"/>
      <c r="P124" s="135"/>
      <c r="Q124" s="9" t="str">
        <f>IF(P124="","Vacio",IF(O124=P124,"Igual","Diferente"))</f>
        <v>Vacio</v>
      </c>
      <c r="R124" s="1">
        <f>+L124+O124/3.5</f>
        <v>72.25</v>
      </c>
      <c r="S124" s="1">
        <f ca="1">+IF(K124&gt;=0,IF(K124&lt;30,R124*1,IF(60&gt;K124,R124*2,IF(90&gt;K124,R124*3,IF(120&gt;K124,R124*4,IF(150&gt;K124,R124*5,IF(180&gt;K124,R124*6,IF(210&gt;K124,R124*7))))))),0)</f>
        <v>72.25</v>
      </c>
      <c r="T124" s="2" t="str">
        <f ca="1">+IF(K124&lt;0,0,IF(K124&lt;8,$A$1,IF(K124&lt;15,$B$1,IF(K124&lt;22,$C$1,IF(K124&lt;30,$D$1,IF(K124&lt;60,$G$1,IF(K124&lt;90,$H$1,IF(K124&lt;120,$I$1,IF(K124&lt;150,$J$1,IF(K124&lt;180,$K$1,IF(K124&lt;210,$E$1)))))))))))</f>
        <v>1° Semana</v>
      </c>
      <c r="U124" s="3" t="s">
        <v>195</v>
      </c>
      <c r="V124" s="10" t="s">
        <v>200</v>
      </c>
      <c r="W124" s="6">
        <v>43565</v>
      </c>
      <c r="X124" s="30" t="s">
        <v>201</v>
      </c>
      <c r="Y124" s="12" t="s">
        <v>5248</v>
      </c>
      <c r="Z124" s="12" t="s">
        <v>202</v>
      </c>
      <c r="AA124" s="12"/>
      <c r="AB124" s="15"/>
      <c r="AC124" s="15"/>
      <c r="AD124" s="15"/>
      <c r="AE124" s="15"/>
      <c r="AF124" s="4">
        <f ca="1">+TODAY()-AE124</f>
        <v>44137</v>
      </c>
      <c r="AG124" s="15"/>
      <c r="AH124" s="131"/>
      <c r="AI124" s="6" t="s">
        <v>203</v>
      </c>
      <c r="AJ124" s="6" t="s">
        <v>204</v>
      </c>
      <c r="AK124" s="3" t="s">
        <v>43</v>
      </c>
      <c r="AL124" s="6">
        <v>43930</v>
      </c>
      <c r="AM124" s="10">
        <v>1</v>
      </c>
      <c r="AN124" s="3" t="s">
        <v>44</v>
      </c>
      <c r="AO124" s="3"/>
      <c r="AP124" s="3" t="s">
        <v>62</v>
      </c>
      <c r="AQ124" s="296" t="s">
        <v>4255</v>
      </c>
      <c r="AR124" s="3"/>
      <c r="AS124" s="3" t="s">
        <v>205</v>
      </c>
      <c r="AT124" s="3"/>
      <c r="AU124" s="288" t="s">
        <v>4686</v>
      </c>
      <c r="AV124" s="7" t="s">
        <v>47</v>
      </c>
      <c r="AW124" s="7" t="s">
        <v>47</v>
      </c>
      <c r="AX124" s="9" t="str">
        <f>IF(AW124="","Vacio",IF(AV124=AW124,"Igual","Diferente"))</f>
        <v>Igual</v>
      </c>
      <c r="AY124" s="68"/>
      <c r="AZ124" s="68"/>
      <c r="BA124" s="5">
        <f ca="1">+IF(K124&gt;21,"Revisar",0)</f>
        <v>0</v>
      </c>
      <c r="BB124" s="68" t="s">
        <v>146</v>
      </c>
      <c r="BC124" s="129" t="s">
        <v>2919</v>
      </c>
      <c r="BF124" s="129">
        <v>45</v>
      </c>
      <c r="BG124" s="129">
        <f>VLOOKUP(X124,'[2]Costos office 365'!$A$1:$B$180,2,FALSE)</f>
        <v>10.8</v>
      </c>
    </row>
    <row r="125" spans="1:59" ht="14.65" customHeight="1" x14ac:dyDescent="0.25">
      <c r="A125" s="68" t="str">
        <f>CONCATENATE(E125,"_",X125)</f>
        <v>20259661553_1904TK050335</v>
      </c>
      <c r="B125" s="68" t="str">
        <f>CONCATENATE(E125,"_",Z125)</f>
        <v>20259661553_</v>
      </c>
      <c r="C125" s="6">
        <v>44105</v>
      </c>
      <c r="D125" s="6">
        <v>44135</v>
      </c>
      <c r="E125" s="192">
        <v>20259661553</v>
      </c>
      <c r="F125" s="3" t="s">
        <v>191</v>
      </c>
      <c r="G125" s="3" t="s">
        <v>4632</v>
      </c>
      <c r="H125" s="6">
        <v>44105</v>
      </c>
      <c r="I125" s="6">
        <v>44135</v>
      </c>
      <c r="J125" s="7" t="s">
        <v>206</v>
      </c>
      <c r="K125" s="8">
        <f ca="1">+TODAY()-I125</f>
        <v>2</v>
      </c>
      <c r="L125" s="9">
        <v>72.25</v>
      </c>
      <c r="M125" s="135"/>
      <c r="N125" s="9" t="str">
        <f>IF(M125="","Vacio",IF(L125=M125,"Igual","Diferente"))</f>
        <v>Vacio</v>
      </c>
      <c r="O125" s="9"/>
      <c r="P125" s="135"/>
      <c r="Q125" s="9" t="str">
        <f>IF(P125="","Vacio",IF(O125=P125,"Igual","Diferente"))</f>
        <v>Vacio</v>
      </c>
      <c r="R125" s="1">
        <f>+L125+O125/3.5</f>
        <v>72.25</v>
      </c>
      <c r="S125" s="1">
        <f ca="1">+IF(K125&gt;=0,IF(K125&lt;30,R125*1,IF(60&gt;K125,R125*2,IF(90&gt;K125,R125*3,IF(120&gt;K125,R125*4,IF(150&gt;K125,R125*5,IF(180&gt;K125,R125*6,IF(210&gt;K125,R125*7))))))),0)</f>
        <v>72.25</v>
      </c>
      <c r="T125" s="2" t="str">
        <f ca="1">+IF(K125&lt;0,0,IF(K125&lt;8,$A$1,IF(K125&lt;15,$B$1,IF(K125&lt;22,$C$1,IF(K125&lt;30,$D$1,IF(K125&lt;60,$G$1,IF(K125&lt;90,$H$1,IF(K125&lt;120,$I$1,IF(K125&lt;150,$J$1,IF(K125&lt;180,$K$1,IF(K125&lt;210,$E$1)))))))))))</f>
        <v>1° Semana</v>
      </c>
      <c r="U125" s="3" t="s">
        <v>207</v>
      </c>
      <c r="V125" s="10" t="s">
        <v>208</v>
      </c>
      <c r="W125" s="6">
        <v>43207</v>
      </c>
      <c r="X125" s="30" t="s">
        <v>209</v>
      </c>
      <c r="Y125" s="12" t="s">
        <v>5248</v>
      </c>
      <c r="Z125" s="12"/>
      <c r="AA125" s="12"/>
      <c r="AB125" s="15"/>
      <c r="AC125" s="15"/>
      <c r="AD125" s="15"/>
      <c r="AE125" s="15"/>
      <c r="AF125" s="4">
        <f ca="1">+TODAY()-AE125</f>
        <v>44137</v>
      </c>
      <c r="AG125" s="15"/>
      <c r="AH125" s="15"/>
      <c r="AI125" s="6"/>
      <c r="AJ125" s="6"/>
      <c r="AK125" s="3" t="s">
        <v>43</v>
      </c>
      <c r="AL125" s="6"/>
      <c r="AM125" s="10">
        <v>1</v>
      </c>
      <c r="AN125" s="3" t="s">
        <v>44</v>
      </c>
      <c r="AO125" s="3" t="s">
        <v>210</v>
      </c>
      <c r="AP125" s="3" t="s">
        <v>62</v>
      </c>
      <c r="AQ125" s="296" t="s">
        <v>4255</v>
      </c>
      <c r="AR125" s="3"/>
      <c r="AS125" s="3"/>
      <c r="AT125" s="3"/>
      <c r="AU125" s="288" t="s">
        <v>4686</v>
      </c>
      <c r="AV125" s="7" t="s">
        <v>47</v>
      </c>
      <c r="AW125" s="7" t="s">
        <v>47</v>
      </c>
      <c r="AX125" s="9" t="str">
        <f>IF(AW125="","Vacio",IF(AV125=AW125,"Igual","Diferente"))</f>
        <v>Igual</v>
      </c>
      <c r="AY125" s="68"/>
      <c r="AZ125" s="68"/>
      <c r="BA125" s="5">
        <f ca="1">+IF(K125&gt;21,"Revisar",0)</f>
        <v>0</v>
      </c>
      <c r="BB125" s="68" t="s">
        <v>146</v>
      </c>
      <c r="BC125" s="129" t="s">
        <v>2919</v>
      </c>
      <c r="BF125" s="129">
        <v>45</v>
      </c>
      <c r="BG125" s="129">
        <f>VLOOKUP(X125,'[2]Costos office 365'!$A$1:$B$180,2,FALSE)</f>
        <v>10.8</v>
      </c>
    </row>
    <row r="126" spans="1:59" ht="14.65" customHeight="1" x14ac:dyDescent="0.25">
      <c r="A126" s="68" t="str">
        <f>CONCATENATE(E126,"_",X126)</f>
        <v>20259661553_1904TK050336</v>
      </c>
      <c r="B126" s="68" t="str">
        <f>CONCATENATE(E126,"_",Z126)</f>
        <v>20259661553_</v>
      </c>
      <c r="C126" s="6">
        <v>44105</v>
      </c>
      <c r="D126" s="6">
        <v>44135</v>
      </c>
      <c r="E126" s="192">
        <v>20259661553</v>
      </c>
      <c r="F126" s="3" t="s">
        <v>191</v>
      </c>
      <c r="G126" s="3" t="s">
        <v>4632</v>
      </c>
      <c r="H126" s="6">
        <v>44105</v>
      </c>
      <c r="I126" s="6">
        <v>44135</v>
      </c>
      <c r="J126" s="7" t="s">
        <v>206</v>
      </c>
      <c r="K126" s="8">
        <f ca="1">+TODAY()-I126</f>
        <v>2</v>
      </c>
      <c r="L126" s="9">
        <v>72.25</v>
      </c>
      <c r="M126" s="135"/>
      <c r="N126" s="9" t="str">
        <f>IF(M126="","Vacio",IF(L126=M126,"Igual","Diferente"))</f>
        <v>Vacio</v>
      </c>
      <c r="O126" s="9"/>
      <c r="P126" s="135"/>
      <c r="Q126" s="9" t="str">
        <f>IF(P126="","Vacio",IF(O126=P126,"Igual","Diferente"))</f>
        <v>Vacio</v>
      </c>
      <c r="R126" s="1">
        <f>+L126+O126/3.5</f>
        <v>72.25</v>
      </c>
      <c r="S126" s="1">
        <f ca="1">+IF(K126&gt;=0,IF(K126&lt;30,R126*1,IF(60&gt;K126,R126*2,IF(90&gt;K126,R126*3,IF(120&gt;K126,R126*4,IF(150&gt;K126,R126*5,IF(180&gt;K126,R126*6,IF(210&gt;K126,R126*7))))))),0)</f>
        <v>72.25</v>
      </c>
      <c r="T126" s="2" t="str">
        <f ca="1">+IF(K126&lt;0,0,IF(K126&lt;8,$A$1,IF(K126&lt;15,$B$1,IF(K126&lt;22,$C$1,IF(K126&lt;30,$D$1,IF(K126&lt;60,$G$1,IF(K126&lt;90,$H$1,IF(K126&lt;120,$I$1,IF(K126&lt;150,$J$1,IF(K126&lt;180,$K$1,IF(K126&lt;210,$E$1)))))))))))</f>
        <v>1° Semana</v>
      </c>
      <c r="U126" s="3" t="s">
        <v>211</v>
      </c>
      <c r="V126" s="10" t="s">
        <v>212</v>
      </c>
      <c r="W126" s="6" t="s">
        <v>213</v>
      </c>
      <c r="X126" s="30" t="s">
        <v>214</v>
      </c>
      <c r="Y126" s="12" t="s">
        <v>5248</v>
      </c>
      <c r="Z126" s="12"/>
      <c r="AA126" s="12"/>
      <c r="AB126" s="15"/>
      <c r="AC126" s="15"/>
      <c r="AD126" s="15"/>
      <c r="AE126" s="15"/>
      <c r="AF126" s="4">
        <f ca="1">+TODAY()-AE126</f>
        <v>44137</v>
      </c>
      <c r="AG126" s="15"/>
      <c r="AH126" s="15"/>
      <c r="AI126" s="6"/>
      <c r="AJ126" s="6"/>
      <c r="AK126" s="3" t="s">
        <v>43</v>
      </c>
      <c r="AL126" s="6"/>
      <c r="AM126" s="10">
        <v>1</v>
      </c>
      <c r="AN126" s="3" t="s">
        <v>44</v>
      </c>
      <c r="AO126" s="3" t="s">
        <v>210</v>
      </c>
      <c r="AP126" s="3" t="s">
        <v>62</v>
      </c>
      <c r="AQ126" s="296" t="s">
        <v>4255</v>
      </c>
      <c r="AR126" s="3"/>
      <c r="AS126" s="3"/>
      <c r="AT126" s="3"/>
      <c r="AU126" s="288" t="s">
        <v>4686</v>
      </c>
      <c r="AV126" s="7" t="s">
        <v>47</v>
      </c>
      <c r="AW126" s="7" t="s">
        <v>47</v>
      </c>
      <c r="AX126" s="9" t="str">
        <f>IF(AW126="","Vacio",IF(AV126=AW126,"Igual","Diferente"))</f>
        <v>Igual</v>
      </c>
      <c r="AY126" s="68"/>
      <c r="AZ126" s="68"/>
      <c r="BA126" s="5">
        <f ca="1">+IF(K126&gt;21,"Revisar",0)</f>
        <v>0</v>
      </c>
      <c r="BB126" s="68" t="s">
        <v>146</v>
      </c>
      <c r="BC126" s="129" t="s">
        <v>2919</v>
      </c>
      <c r="BF126" s="129">
        <v>45</v>
      </c>
      <c r="BG126" s="129">
        <f>VLOOKUP(X126,'[2]Costos office 365'!$A$1:$B$180,2,FALSE)</f>
        <v>10.8</v>
      </c>
    </row>
    <row r="127" spans="1:59" ht="14.65" customHeight="1" x14ac:dyDescent="0.25">
      <c r="A127" s="68" t="str">
        <f>CONCATENATE(E127,"_",X127)</f>
        <v>20259661553_1904TK050338</v>
      </c>
      <c r="B127" s="68" t="str">
        <f>CONCATENATE(E127,"_",Z127)</f>
        <v>20259661553_</v>
      </c>
      <c r="C127" s="6">
        <v>44105</v>
      </c>
      <c r="D127" s="6">
        <v>44135</v>
      </c>
      <c r="E127" s="192">
        <v>20259661553</v>
      </c>
      <c r="F127" s="3" t="s">
        <v>191</v>
      </c>
      <c r="G127" s="3" t="s">
        <v>4632</v>
      </c>
      <c r="H127" s="6">
        <v>44105</v>
      </c>
      <c r="I127" s="6">
        <v>44135</v>
      </c>
      <c r="J127" s="7"/>
      <c r="K127" s="8">
        <f ca="1">+TODAY()-I127</f>
        <v>2</v>
      </c>
      <c r="L127" s="9">
        <v>72.25</v>
      </c>
      <c r="M127" s="135"/>
      <c r="N127" s="9" t="str">
        <f>IF(M127="","Vacio",IF(L127=M127,"Igual","Diferente"))</f>
        <v>Vacio</v>
      </c>
      <c r="O127" s="9"/>
      <c r="P127" s="135"/>
      <c r="Q127" s="9" t="str">
        <f>IF(P127="","Vacio",IF(O127=P127,"Igual","Diferente"))</f>
        <v>Vacio</v>
      </c>
      <c r="R127" s="1">
        <f>+L127+O127/3.5</f>
        <v>72.25</v>
      </c>
      <c r="S127" s="1">
        <f ca="1">+IF(K127&gt;=0,IF(K127&lt;30,R127*1,IF(60&gt;K127,R127*2,IF(90&gt;K127,R127*3,IF(120&gt;K127,R127*4,IF(150&gt;K127,R127*5,IF(180&gt;K127,R127*6,IF(210&gt;K127,R127*7))))))),0)</f>
        <v>72.25</v>
      </c>
      <c r="T127" s="2" t="str">
        <f ca="1">+IF(K127&lt;0,0,IF(K127&lt;8,$A$1,IF(K127&lt;15,$B$1,IF(K127&lt;22,$C$1,IF(K127&lt;30,$D$1,IF(K127&lt;60,$G$1,IF(K127&lt;90,$H$1,IF(K127&lt;120,$I$1,IF(K127&lt;150,$J$1,IF(K127&lt;180,$K$1,IF(K127&lt;210,$E$1)))))))))))</f>
        <v>1° Semana</v>
      </c>
      <c r="U127" s="3"/>
      <c r="V127" s="10"/>
      <c r="W127" s="6"/>
      <c r="X127" s="30" t="s">
        <v>215</v>
      </c>
      <c r="Y127" s="12" t="s">
        <v>5248</v>
      </c>
      <c r="Z127" s="12"/>
      <c r="AA127" s="12"/>
      <c r="AB127" s="15"/>
      <c r="AC127" s="15"/>
      <c r="AD127" s="15"/>
      <c r="AE127" s="15"/>
      <c r="AF127" s="4">
        <f ca="1">+TODAY()-AE127</f>
        <v>44137</v>
      </c>
      <c r="AG127" s="15"/>
      <c r="AH127" s="131"/>
      <c r="AI127" s="6"/>
      <c r="AJ127" s="6"/>
      <c r="AK127" s="3" t="s">
        <v>43</v>
      </c>
      <c r="AL127" s="6"/>
      <c r="AM127" s="10">
        <v>1</v>
      </c>
      <c r="AN127" s="3" t="s">
        <v>44</v>
      </c>
      <c r="AO127" s="3"/>
      <c r="AP127" s="3" t="s">
        <v>62</v>
      </c>
      <c r="AQ127" s="296" t="s">
        <v>4255</v>
      </c>
      <c r="AR127" s="3"/>
      <c r="AS127" s="3"/>
      <c r="AT127" s="3"/>
      <c r="AU127" s="288" t="s">
        <v>4686</v>
      </c>
      <c r="AV127" s="7" t="s">
        <v>47</v>
      </c>
      <c r="AW127" s="7" t="s">
        <v>47</v>
      </c>
      <c r="AX127" s="9" t="str">
        <f>IF(AW127="","Vacio",IF(AV127=AW127,"Igual","Diferente"))</f>
        <v>Igual</v>
      </c>
      <c r="AY127" s="68"/>
      <c r="AZ127" s="68"/>
      <c r="BA127" s="5">
        <f ca="1">+IF(K127&gt;21,"Revisar",0)</f>
        <v>0</v>
      </c>
      <c r="BB127" s="68" t="s">
        <v>146</v>
      </c>
      <c r="BC127" s="129" t="s">
        <v>2919</v>
      </c>
      <c r="BF127" s="129">
        <v>45</v>
      </c>
      <c r="BG127" s="129">
        <f>VLOOKUP(X127,'[2]Costos office 365'!$A$1:$B$180,2,FALSE)</f>
        <v>10.8</v>
      </c>
    </row>
    <row r="128" spans="1:59" ht="14.65" customHeight="1" x14ac:dyDescent="0.25">
      <c r="A128" s="68" t="str">
        <f>CONCATENATE(E128,"_",X128)</f>
        <v>20259661553_PCR-LAP20071009</v>
      </c>
      <c r="B128" s="68" t="str">
        <f>CONCATENATE(E128,"_",Z128)</f>
        <v>20259661553_1904TK050339</v>
      </c>
      <c r="C128" s="6">
        <v>44105</v>
      </c>
      <c r="D128" s="6">
        <v>44135</v>
      </c>
      <c r="E128" s="192">
        <v>20259661553</v>
      </c>
      <c r="F128" s="3" t="s">
        <v>191</v>
      </c>
      <c r="G128" s="3" t="s">
        <v>4632</v>
      </c>
      <c r="H128" s="6">
        <v>44105</v>
      </c>
      <c r="I128" s="6">
        <v>44135</v>
      </c>
      <c r="J128" s="7" t="s">
        <v>206</v>
      </c>
      <c r="K128" s="8">
        <f ca="1">+TODAY()-I128</f>
        <v>2</v>
      </c>
      <c r="L128" s="9">
        <v>72.25</v>
      </c>
      <c r="M128" s="135"/>
      <c r="N128" s="9" t="str">
        <f>IF(M128="","Vacio",IF(L128=M128,"Igual","Diferente"))</f>
        <v>Vacio</v>
      </c>
      <c r="O128" s="9"/>
      <c r="P128" s="135"/>
      <c r="Q128" s="9" t="str">
        <f>IF(P128="","Vacio",IF(O128=P128,"Igual","Diferente"))</f>
        <v>Vacio</v>
      </c>
      <c r="R128" s="1">
        <f>+L128+O128/3.5</f>
        <v>72.25</v>
      </c>
      <c r="S128" s="1">
        <f ca="1">+IF(K128&gt;=0,IF(K128&lt;30,R128*1,IF(60&gt;K128,R128*2,IF(90&gt;K128,R128*3,IF(120&gt;K128,R128*4,IF(150&gt;K128,R128*5,IF(180&gt;K128,R128*6,IF(210&gt;K128,R128*7))))))),0)</f>
        <v>72.25</v>
      </c>
      <c r="T128" s="2" t="str">
        <f ca="1">+IF(K128&lt;0,0,IF(K128&lt;8,$A$1,IF(K128&lt;15,$B$1,IF(K128&lt;22,$C$1,IF(K128&lt;30,$D$1,IF(K128&lt;60,$G$1,IF(K128&lt;90,$H$1,IF(K128&lt;120,$I$1,IF(K128&lt;150,$J$1,IF(K128&lt;180,$K$1,IF(K128&lt;210,$E$1)))))))))))</f>
        <v>1° Semana</v>
      </c>
      <c r="U128" s="3" t="s">
        <v>3130</v>
      </c>
      <c r="V128" s="10" t="s">
        <v>216</v>
      </c>
      <c r="W128" s="6">
        <v>43207</v>
      </c>
      <c r="X128" s="30" t="s">
        <v>3600</v>
      </c>
      <c r="Y128" s="12" t="s">
        <v>5248</v>
      </c>
      <c r="Z128" s="12" t="s">
        <v>217</v>
      </c>
      <c r="AA128" s="12"/>
      <c r="AB128" s="15"/>
      <c r="AC128" s="15"/>
      <c r="AD128" s="15"/>
      <c r="AE128" s="15"/>
      <c r="AF128" s="4">
        <f ca="1">+TODAY()-AE128</f>
        <v>44137</v>
      </c>
      <c r="AG128" s="15"/>
      <c r="AH128" s="15"/>
      <c r="AI128" s="6"/>
      <c r="AJ128" s="6"/>
      <c r="AK128" s="3" t="s">
        <v>43</v>
      </c>
      <c r="AL128" s="6"/>
      <c r="AM128" s="10">
        <v>1</v>
      </c>
      <c r="AN128" s="3" t="s">
        <v>44</v>
      </c>
      <c r="AO128" s="3" t="s">
        <v>210</v>
      </c>
      <c r="AP128" s="3" t="s">
        <v>62</v>
      </c>
      <c r="AQ128" s="296" t="s">
        <v>888</v>
      </c>
      <c r="AR128" s="3"/>
      <c r="AS128" s="3"/>
      <c r="AT128" s="3"/>
      <c r="AU128" s="288" t="s">
        <v>4686</v>
      </c>
      <c r="AV128" s="7" t="s">
        <v>47</v>
      </c>
      <c r="AW128" s="7" t="s">
        <v>47</v>
      </c>
      <c r="AX128" s="9" t="str">
        <f>IF(AW128="","Vacio",IF(AV128=AW128,"Igual","Diferente"))</f>
        <v>Igual</v>
      </c>
      <c r="AY128" s="68"/>
      <c r="AZ128" s="68"/>
      <c r="BA128" s="5">
        <f ca="1">+IF(K128&gt;21,"Revisar",0)</f>
        <v>0</v>
      </c>
      <c r="BB128" s="68" t="s">
        <v>146</v>
      </c>
      <c r="BC128" s="129" t="s">
        <v>2919</v>
      </c>
      <c r="BF128" s="129" t="s">
        <v>94</v>
      </c>
      <c r="BG128" s="129">
        <f>VLOOKUP(X128,'[2]Costos office 365'!$A$1:$B$180,2,FALSE)</f>
        <v>7.13</v>
      </c>
    </row>
    <row r="129" spans="1:65" ht="14.65" customHeight="1" x14ac:dyDescent="0.25">
      <c r="A129" s="68" t="str">
        <f>CONCATENATE(E129,"_",X129)</f>
        <v>20259661553_1904TK050340</v>
      </c>
      <c r="B129" s="68" t="str">
        <f>CONCATENATE(E129,"_",Z129)</f>
        <v>20259661553_</v>
      </c>
      <c r="C129" s="6">
        <v>44105</v>
      </c>
      <c r="D129" s="6">
        <v>44135</v>
      </c>
      <c r="E129" s="192">
        <v>20259661553</v>
      </c>
      <c r="F129" s="3" t="s">
        <v>191</v>
      </c>
      <c r="G129" s="3" t="s">
        <v>4632</v>
      </c>
      <c r="H129" s="6">
        <v>44105</v>
      </c>
      <c r="I129" s="6">
        <v>44135</v>
      </c>
      <c r="J129" s="7" t="s">
        <v>206</v>
      </c>
      <c r="K129" s="8">
        <f ca="1">+TODAY()-I129</f>
        <v>2</v>
      </c>
      <c r="L129" s="9">
        <v>72.25</v>
      </c>
      <c r="M129" s="135"/>
      <c r="N129" s="9" t="str">
        <f>IF(M129="","Vacio",IF(L129=M129,"Igual","Diferente"))</f>
        <v>Vacio</v>
      </c>
      <c r="O129" s="9"/>
      <c r="P129" s="135"/>
      <c r="Q129" s="9" t="str">
        <f>IF(P129="","Vacio",IF(O129=P129,"Igual","Diferente"))</f>
        <v>Vacio</v>
      </c>
      <c r="R129" s="1">
        <f>+L129+O129/3.5</f>
        <v>72.25</v>
      </c>
      <c r="S129" s="1">
        <f ca="1">+IF(K129&gt;=0,IF(K129&lt;30,R129*1,IF(60&gt;K129,R129*2,IF(90&gt;K129,R129*3,IF(120&gt;K129,R129*4,IF(150&gt;K129,R129*5,IF(180&gt;K129,R129*6,IF(210&gt;K129,R129*7))))))),0)</f>
        <v>72.25</v>
      </c>
      <c r="T129" s="2" t="str">
        <f ca="1">+IF(K129&lt;0,0,IF(K129&lt;8,$A$1,IF(K129&lt;15,$B$1,IF(K129&lt;22,$C$1,IF(K129&lt;30,$D$1,IF(K129&lt;60,$G$1,IF(K129&lt;90,$H$1,IF(K129&lt;120,$I$1,IF(K129&lt;150,$J$1,IF(K129&lt;180,$K$1,IF(K129&lt;210,$E$1)))))))))))</f>
        <v>1° Semana</v>
      </c>
      <c r="U129" s="3" t="s">
        <v>218</v>
      </c>
      <c r="V129" s="10" t="s">
        <v>219</v>
      </c>
      <c r="W129" s="6">
        <v>43326</v>
      </c>
      <c r="X129" s="30" t="s">
        <v>220</v>
      </c>
      <c r="Y129" s="12" t="s">
        <v>5248</v>
      </c>
      <c r="Z129" s="12"/>
      <c r="AA129" s="12"/>
      <c r="AB129" s="15"/>
      <c r="AC129" s="15"/>
      <c r="AD129" s="15"/>
      <c r="AE129" s="15"/>
      <c r="AF129" s="4">
        <f ca="1">+TODAY()-AE129</f>
        <v>44137</v>
      </c>
      <c r="AG129" s="15"/>
      <c r="AH129" s="15"/>
      <c r="AI129" s="6"/>
      <c r="AJ129" s="6"/>
      <c r="AK129" s="3" t="s">
        <v>43</v>
      </c>
      <c r="AL129" s="6"/>
      <c r="AM129" s="10">
        <v>1</v>
      </c>
      <c r="AN129" s="3" t="s">
        <v>44</v>
      </c>
      <c r="AO129" s="3"/>
      <c r="AP129" s="3" t="s">
        <v>62</v>
      </c>
      <c r="AQ129" s="296" t="s">
        <v>4255</v>
      </c>
      <c r="AR129" s="3"/>
      <c r="AS129" s="3"/>
      <c r="AT129" s="3"/>
      <c r="AU129" s="288" t="s">
        <v>4686</v>
      </c>
      <c r="AV129" s="7" t="s">
        <v>47</v>
      </c>
      <c r="AW129" s="7" t="s">
        <v>47</v>
      </c>
      <c r="AX129" s="9" t="str">
        <f>IF(AW129="","Vacio",IF(AV129=AW129,"Igual","Diferente"))</f>
        <v>Igual</v>
      </c>
      <c r="AY129" s="68"/>
      <c r="AZ129" s="68"/>
      <c r="BA129" s="5">
        <f ca="1">+IF(K129&gt;21,"Revisar",0)</f>
        <v>0</v>
      </c>
      <c r="BB129" s="68" t="s">
        <v>146</v>
      </c>
      <c r="BC129" s="129" t="s">
        <v>2919</v>
      </c>
      <c r="BF129" s="129">
        <v>45</v>
      </c>
      <c r="BG129" s="129">
        <f>VLOOKUP(X129,'[2]Costos office 365'!$A$1:$B$180,2,FALSE)</f>
        <v>10.8</v>
      </c>
    </row>
    <row r="130" spans="1:65" ht="14.65" customHeight="1" x14ac:dyDescent="0.25">
      <c r="A130" s="68" t="str">
        <f>CONCATENATE(E130,"_",X130)</f>
        <v>20259661553_PCR-LAP0760</v>
      </c>
      <c r="B130" s="68" t="str">
        <f>CONCATENATE(E130,"_",Z130)</f>
        <v>20259661553_</v>
      </c>
      <c r="C130" s="6">
        <v>44105</v>
      </c>
      <c r="D130" s="6">
        <v>44135</v>
      </c>
      <c r="E130" s="192">
        <v>20259661553</v>
      </c>
      <c r="F130" s="3" t="s">
        <v>191</v>
      </c>
      <c r="G130" s="3" t="s">
        <v>4632</v>
      </c>
      <c r="H130" s="6">
        <v>44105</v>
      </c>
      <c r="I130" s="6">
        <v>44135</v>
      </c>
      <c r="J130" s="7"/>
      <c r="K130" s="8">
        <f ca="1">+TODAY()-I130</f>
        <v>2</v>
      </c>
      <c r="L130" s="9">
        <v>57.8</v>
      </c>
      <c r="M130" s="135"/>
      <c r="N130" s="9" t="str">
        <f>IF(M130="","Vacio",IF(L130=M130,"Igual","Diferente"))</f>
        <v>Vacio</v>
      </c>
      <c r="O130" s="9"/>
      <c r="P130" s="135"/>
      <c r="Q130" s="9" t="str">
        <f>IF(P130="","Vacio",IF(O130=P130,"Igual","Diferente"))</f>
        <v>Vacio</v>
      </c>
      <c r="R130" s="1">
        <f>+L130+O130/3.5</f>
        <v>57.8</v>
      </c>
      <c r="S130" s="1">
        <f ca="1">+IF(K130&gt;=0,IF(K130&lt;30,R130*1,IF(60&gt;K130,R130*2,IF(90&gt;K130,R130*3,IF(120&gt;K130,R130*4,IF(150&gt;K130,R130*5,IF(180&gt;K130,R130*6,IF(210&gt;K130,R130*7))))))),0)</f>
        <v>57.8</v>
      </c>
      <c r="T130" s="2" t="str">
        <f ca="1">+IF(K130&lt;0,0,IF(K130&lt;8,$A$1,IF(K130&lt;15,$B$1,IF(K130&lt;22,$C$1,IF(K130&lt;30,$D$1,IF(K130&lt;60,$G$1,IF(K130&lt;90,$H$1,IF(K130&lt;120,$I$1,IF(K130&lt;150,$J$1,IF(K130&lt;180,$K$1,IF(K130&lt;210,$E$1)))))))))))</f>
        <v>1° Semana</v>
      </c>
      <c r="U130" s="3"/>
      <c r="V130" s="10"/>
      <c r="W130" s="6"/>
      <c r="X130" s="30" t="s">
        <v>221</v>
      </c>
      <c r="Y130" s="12" t="s">
        <v>5248</v>
      </c>
      <c r="Z130" s="12"/>
      <c r="AA130" s="12"/>
      <c r="AB130" s="15"/>
      <c r="AC130" s="15"/>
      <c r="AD130" s="15"/>
      <c r="AE130" s="15"/>
      <c r="AF130" s="4">
        <f ca="1">+TODAY()-AE130</f>
        <v>44137</v>
      </c>
      <c r="AG130" s="15"/>
      <c r="AH130" s="15"/>
      <c r="AI130" s="6"/>
      <c r="AJ130" s="6"/>
      <c r="AK130" s="3" t="s">
        <v>43</v>
      </c>
      <c r="AL130" s="6"/>
      <c r="AM130" s="10">
        <v>1</v>
      </c>
      <c r="AN130" s="3" t="s">
        <v>44</v>
      </c>
      <c r="AO130" s="3"/>
      <c r="AP130" s="3" t="s">
        <v>62</v>
      </c>
      <c r="AQ130" s="3" t="s">
        <v>63</v>
      </c>
      <c r="AR130" s="3"/>
      <c r="AS130" s="3"/>
      <c r="AT130" s="3"/>
      <c r="AU130" s="288" t="s">
        <v>4686</v>
      </c>
      <c r="AV130" s="7" t="s">
        <v>47</v>
      </c>
      <c r="AW130" s="7" t="s">
        <v>47</v>
      </c>
      <c r="AX130" s="9" t="str">
        <f>IF(AW130="","Vacio",IF(AV130=AW130,"Igual","Diferente"))</f>
        <v>Igual</v>
      </c>
      <c r="AY130" s="68"/>
      <c r="AZ130" s="68"/>
      <c r="BA130" s="5">
        <f ca="1">+IF(K130&gt;21,"Revisar",0)</f>
        <v>0</v>
      </c>
      <c r="BB130" s="68" t="s">
        <v>146</v>
      </c>
      <c r="BC130" s="129" t="s">
        <v>2919</v>
      </c>
      <c r="BF130" s="129" t="s">
        <v>94</v>
      </c>
      <c r="BG130" s="129"/>
    </row>
    <row r="131" spans="1:65" ht="14.65" customHeight="1" x14ac:dyDescent="0.25">
      <c r="A131" s="68" t="str">
        <f>CONCATENATE(E131,"_",X131)</f>
        <v>20259661553_PCR-LAP0793</v>
      </c>
      <c r="B131" s="68" t="str">
        <f>CONCATENATE(E131,"_",Z131)</f>
        <v>20259661553_PCR-LAP0787</v>
      </c>
      <c r="C131" s="6">
        <v>44105</v>
      </c>
      <c r="D131" s="6">
        <v>44135</v>
      </c>
      <c r="E131" s="192">
        <v>20259661553</v>
      </c>
      <c r="F131" s="3" t="s">
        <v>191</v>
      </c>
      <c r="G131" s="3" t="s">
        <v>4632</v>
      </c>
      <c r="H131" s="6">
        <v>44105</v>
      </c>
      <c r="I131" s="6">
        <v>44135</v>
      </c>
      <c r="J131" s="7"/>
      <c r="K131" s="8">
        <f ca="1">+TODAY()-I131</f>
        <v>2</v>
      </c>
      <c r="L131" s="9">
        <v>57.8</v>
      </c>
      <c r="M131" s="135"/>
      <c r="N131" s="9" t="str">
        <f>IF(M131="","Vacio",IF(L131=M131,"Igual","Diferente"))</f>
        <v>Vacio</v>
      </c>
      <c r="O131" s="9"/>
      <c r="P131" s="135"/>
      <c r="Q131" s="9" t="str">
        <f>IF(P131="","Vacio",IF(O131=P131,"Igual","Diferente"))</f>
        <v>Vacio</v>
      </c>
      <c r="R131" s="1">
        <f>+L131+O131/3.5</f>
        <v>57.8</v>
      </c>
      <c r="S131" s="1">
        <f ca="1">+IF(K131&gt;=0,IF(K131&lt;30,R131*1,IF(60&gt;K131,R131*2,IF(90&gt;K131,R131*3,IF(120&gt;K131,R131*4,IF(150&gt;K131,R131*5,IF(180&gt;K131,R131*6,IF(210&gt;K131,R131*7))))))),0)</f>
        <v>57.8</v>
      </c>
      <c r="T131" s="2" t="str">
        <f ca="1">+IF(K131&lt;0,0,IF(K131&lt;8,$A$1,IF(K131&lt;15,$B$1,IF(K131&lt;22,$C$1,IF(K131&lt;30,$D$1,IF(K131&lt;60,$G$1,IF(K131&lt;90,$H$1,IF(K131&lt;120,$I$1,IF(K131&lt;150,$J$1,IF(K131&lt;180,$K$1,IF(K131&lt;210,$E$1)))))))))))</f>
        <v>1° Semana</v>
      </c>
      <c r="U131" s="3" t="s">
        <v>4219</v>
      </c>
      <c r="V131" s="10"/>
      <c r="W131" s="6"/>
      <c r="X131" s="12" t="s">
        <v>4218</v>
      </c>
      <c r="Y131" s="12" t="s">
        <v>5248</v>
      </c>
      <c r="Z131" s="12" t="s">
        <v>222</v>
      </c>
      <c r="AA131" s="12"/>
      <c r="AB131" s="12"/>
      <c r="AC131" s="15"/>
      <c r="AD131" s="15"/>
      <c r="AE131" s="15"/>
      <c r="AF131" s="4">
        <f ca="1">+TODAY()-AE131</f>
        <v>44137</v>
      </c>
      <c r="AG131" s="15"/>
      <c r="AH131" s="15"/>
      <c r="AI131" s="6"/>
      <c r="AJ131" s="6"/>
      <c r="AK131" s="3" t="s">
        <v>43</v>
      </c>
      <c r="AL131" s="6"/>
      <c r="AM131" s="10">
        <v>1</v>
      </c>
      <c r="AN131" s="3" t="s">
        <v>44</v>
      </c>
      <c r="AO131" s="3"/>
      <c r="AP131" s="3" t="s">
        <v>62</v>
      </c>
      <c r="AQ131" s="3" t="s">
        <v>223</v>
      </c>
      <c r="AR131" s="3"/>
      <c r="AS131" s="3"/>
      <c r="AT131" s="3"/>
      <c r="AU131" s="288" t="s">
        <v>4686</v>
      </c>
      <c r="AV131" s="7" t="s">
        <v>47</v>
      </c>
      <c r="AW131" s="7" t="s">
        <v>47</v>
      </c>
      <c r="AX131" s="9" t="str">
        <f>IF(AW131="","Vacio",IF(AV131=AW131,"Igual","Diferente"))</f>
        <v>Igual</v>
      </c>
      <c r="AY131" s="68" t="s">
        <v>4509</v>
      </c>
      <c r="AZ131" s="68"/>
      <c r="BA131" s="5">
        <f ca="1">+IF(K131&gt;21,"Revisar",0)</f>
        <v>0</v>
      </c>
      <c r="BB131" s="68" t="s">
        <v>146</v>
      </c>
      <c r="BC131" s="129" t="s">
        <v>2919</v>
      </c>
      <c r="BF131" s="129" t="s">
        <v>94</v>
      </c>
      <c r="BG131" s="129"/>
    </row>
    <row r="132" spans="1:65" ht="14.65" customHeight="1" x14ac:dyDescent="0.25">
      <c r="A132" s="68" t="str">
        <f>CONCATENATE(E132,"_",X132)</f>
        <v>20259661553_PCR-LAP0788</v>
      </c>
      <c r="B132" s="68" t="str">
        <f>CONCATENATE(E132,"_",Z132)</f>
        <v>20259661553_</v>
      </c>
      <c r="C132" s="6">
        <v>44105</v>
      </c>
      <c r="D132" s="6">
        <v>44135</v>
      </c>
      <c r="E132" s="192">
        <v>20259661553</v>
      </c>
      <c r="F132" s="3" t="s">
        <v>191</v>
      </c>
      <c r="G132" s="3" t="s">
        <v>4632</v>
      </c>
      <c r="H132" s="6">
        <v>44105</v>
      </c>
      <c r="I132" s="6">
        <v>44135</v>
      </c>
      <c r="J132" s="7"/>
      <c r="K132" s="8">
        <f ca="1">+TODAY()-I132</f>
        <v>2</v>
      </c>
      <c r="L132" s="9">
        <v>57.8</v>
      </c>
      <c r="M132" s="135"/>
      <c r="N132" s="9" t="str">
        <f>IF(M132="","Vacio",IF(L132=M132,"Igual","Diferente"))</f>
        <v>Vacio</v>
      </c>
      <c r="O132" s="9"/>
      <c r="P132" s="135"/>
      <c r="Q132" s="9" t="str">
        <f>IF(P132="","Vacio",IF(O132=P132,"Igual","Diferente"))</f>
        <v>Vacio</v>
      </c>
      <c r="R132" s="1">
        <f>+L132+O132/3.5</f>
        <v>57.8</v>
      </c>
      <c r="S132" s="1">
        <f ca="1">+IF(K132&gt;=0,IF(K132&lt;30,R132*1,IF(60&gt;K132,R132*2,IF(90&gt;K132,R132*3,IF(120&gt;K132,R132*4,IF(150&gt;K132,R132*5,IF(180&gt;K132,R132*6,IF(210&gt;K132,R132*7))))))),0)</f>
        <v>57.8</v>
      </c>
      <c r="T132" s="2" t="str">
        <f ca="1">+IF(K132&lt;0,0,IF(K132&lt;8,$A$1,IF(K132&lt;15,$B$1,IF(K132&lt;22,$C$1,IF(K132&lt;30,$D$1,IF(K132&lt;60,$G$1,IF(K132&lt;90,$H$1,IF(K132&lt;120,$I$1,IF(K132&lt;150,$J$1,IF(K132&lt;180,$K$1,IF(K132&lt;210,$E$1)))))))))))</f>
        <v>1° Semana</v>
      </c>
      <c r="U132" s="3"/>
      <c r="V132" s="10"/>
      <c r="W132" s="6"/>
      <c r="X132" s="30" t="s">
        <v>224</v>
      </c>
      <c r="Y132" s="12" t="s">
        <v>5248</v>
      </c>
      <c r="Z132" s="12"/>
      <c r="AA132" s="12"/>
      <c r="AB132" s="15"/>
      <c r="AC132" s="15"/>
      <c r="AD132" s="15"/>
      <c r="AE132" s="15"/>
      <c r="AF132" s="4">
        <f ca="1">+TODAY()-AE132</f>
        <v>44137</v>
      </c>
      <c r="AG132" s="15"/>
      <c r="AH132" s="15"/>
      <c r="AI132" s="6"/>
      <c r="AJ132" s="6"/>
      <c r="AK132" s="3" t="s">
        <v>43</v>
      </c>
      <c r="AL132" s="6"/>
      <c r="AM132" s="10">
        <v>1</v>
      </c>
      <c r="AN132" s="3" t="s">
        <v>44</v>
      </c>
      <c r="AO132" s="3"/>
      <c r="AP132" s="3" t="s">
        <v>62</v>
      </c>
      <c r="AQ132" s="296" t="s">
        <v>4255</v>
      </c>
      <c r="AR132" s="3"/>
      <c r="AS132" s="3"/>
      <c r="AT132" s="3"/>
      <c r="AU132" s="288" t="s">
        <v>4686</v>
      </c>
      <c r="AV132" s="7" t="s">
        <v>47</v>
      </c>
      <c r="AW132" s="7" t="s">
        <v>47</v>
      </c>
      <c r="AX132" s="9" t="str">
        <f>IF(AW132="","Vacio",IF(AV132=AW132,"Igual","Diferente"))</f>
        <v>Igual</v>
      </c>
      <c r="AY132" s="68"/>
      <c r="AZ132" s="68"/>
      <c r="BA132" s="5">
        <f ca="1">+IF(K132&gt;21,"Revisar",0)</f>
        <v>0</v>
      </c>
      <c r="BB132" s="68" t="s">
        <v>146</v>
      </c>
      <c r="BC132" s="129" t="s">
        <v>2919</v>
      </c>
      <c r="BF132" s="129" t="s">
        <v>94</v>
      </c>
      <c r="BG132" s="129">
        <f>VLOOKUP(X132,'[2]Costos office 365'!$A$1:$B$180,2,FALSE)</f>
        <v>10.8</v>
      </c>
    </row>
    <row r="133" spans="1:65" ht="14.65" customHeight="1" x14ac:dyDescent="0.25">
      <c r="A133" s="68" t="str">
        <f>CONCATENATE(E133,"_",X133)</f>
        <v>20259661553_PCR-LAP0889</v>
      </c>
      <c r="B133" s="68" t="str">
        <f>CONCATENATE(E133,"_",Z133)</f>
        <v>20259661553_</v>
      </c>
      <c r="C133" s="6">
        <v>44105</v>
      </c>
      <c r="D133" s="6">
        <v>44135</v>
      </c>
      <c r="E133" s="192">
        <v>20259661553</v>
      </c>
      <c r="F133" s="3" t="s">
        <v>191</v>
      </c>
      <c r="G133" s="3" t="s">
        <v>4632</v>
      </c>
      <c r="H133" s="6">
        <v>44105</v>
      </c>
      <c r="I133" s="6">
        <v>44135</v>
      </c>
      <c r="J133" s="7"/>
      <c r="K133" s="8">
        <f ca="1">+TODAY()-I133</f>
        <v>2</v>
      </c>
      <c r="L133" s="9">
        <v>57.8</v>
      </c>
      <c r="M133" s="135"/>
      <c r="N133" s="9" t="str">
        <f>IF(M133="","Vacio",IF(L133=M133,"Igual","Diferente"))</f>
        <v>Vacio</v>
      </c>
      <c r="O133" s="9"/>
      <c r="P133" s="135"/>
      <c r="Q133" s="9" t="str">
        <f>IF(P133="","Vacio",IF(O133=P133,"Igual","Diferente"))</f>
        <v>Vacio</v>
      </c>
      <c r="R133" s="1">
        <f>+L133+O133/3.5</f>
        <v>57.8</v>
      </c>
      <c r="S133" s="1">
        <f ca="1">+IF(K133&gt;=0,IF(K133&lt;30,R133*1,IF(60&gt;K133,R133*2,IF(90&gt;K133,R133*3,IF(120&gt;K133,R133*4,IF(150&gt;K133,R133*5,IF(180&gt;K133,R133*6,IF(210&gt;K133,R133*7))))))),0)</f>
        <v>57.8</v>
      </c>
      <c r="T133" s="2" t="str">
        <f ca="1">+IF(K133&lt;0,0,IF(K133&lt;8,$A$1,IF(K133&lt;15,$B$1,IF(K133&lt;22,$C$1,IF(K133&lt;30,$D$1,IF(K133&lt;60,$G$1,IF(K133&lt;90,$H$1,IF(K133&lt;120,$I$1,IF(K133&lt;150,$J$1,IF(K133&lt;180,$K$1,IF(K133&lt;210,$E$1)))))))))))</f>
        <v>1° Semana</v>
      </c>
      <c r="U133" s="3"/>
      <c r="V133" s="10"/>
      <c r="W133" s="6"/>
      <c r="X133" s="30" t="s">
        <v>225</v>
      </c>
      <c r="Y133" s="12" t="s">
        <v>5248</v>
      </c>
      <c r="Z133" s="12"/>
      <c r="AA133" s="12"/>
      <c r="AB133" s="15"/>
      <c r="AC133" s="15"/>
      <c r="AD133" s="15"/>
      <c r="AE133" s="15"/>
      <c r="AF133" s="4">
        <f ca="1">+TODAY()-AE133</f>
        <v>44137</v>
      </c>
      <c r="AG133" s="15"/>
      <c r="AH133" s="15"/>
      <c r="AI133" s="6"/>
      <c r="AJ133" s="6"/>
      <c r="AK133" s="3" t="s">
        <v>43</v>
      </c>
      <c r="AL133" s="6"/>
      <c r="AM133" s="10">
        <v>1</v>
      </c>
      <c r="AN133" s="3" t="s">
        <v>44</v>
      </c>
      <c r="AO133" s="3"/>
      <c r="AP133" s="3" t="s">
        <v>62</v>
      </c>
      <c r="AQ133" s="3" t="s">
        <v>226</v>
      </c>
      <c r="AR133" s="3"/>
      <c r="AS133" s="3"/>
      <c r="AT133" s="3"/>
      <c r="AU133" s="288" t="s">
        <v>4686</v>
      </c>
      <c r="AV133" s="7" t="s">
        <v>47</v>
      </c>
      <c r="AW133" s="7" t="s">
        <v>47</v>
      </c>
      <c r="AX133" s="9" t="str">
        <f>IF(AW133="","Vacio",IF(AV133=AW133,"Igual","Diferente"))</f>
        <v>Igual</v>
      </c>
      <c r="AY133" s="68"/>
      <c r="AZ133" s="68"/>
      <c r="BA133" s="5">
        <f ca="1">+IF(K133&gt;21,"Revisar",0)</f>
        <v>0</v>
      </c>
      <c r="BB133" s="68" t="s">
        <v>146</v>
      </c>
      <c r="BC133" s="129" t="s">
        <v>2919</v>
      </c>
      <c r="BF133" s="129" t="s">
        <v>94</v>
      </c>
      <c r="BG133" s="129"/>
    </row>
    <row r="134" spans="1:65" ht="14.65" customHeight="1" x14ac:dyDescent="0.25">
      <c r="A134" s="68" t="str">
        <f>CONCATENATE(E134,"_",X134)</f>
        <v>20259661553_MOR-LAP19101042</v>
      </c>
      <c r="B134" s="68" t="str">
        <f>CONCATENATE(E134,"_",Z134)</f>
        <v>20259661553_PCR-LAP1055</v>
      </c>
      <c r="C134" s="6">
        <v>44105</v>
      </c>
      <c r="D134" s="6">
        <v>44135</v>
      </c>
      <c r="E134" s="192">
        <v>20259661553</v>
      </c>
      <c r="F134" s="3" t="s">
        <v>191</v>
      </c>
      <c r="G134" s="3" t="s">
        <v>4632</v>
      </c>
      <c r="H134" s="6">
        <v>44105</v>
      </c>
      <c r="I134" s="6">
        <v>44135</v>
      </c>
      <c r="J134" s="7"/>
      <c r="K134" s="8">
        <f ca="1">+TODAY()-I134</f>
        <v>2</v>
      </c>
      <c r="L134" s="9">
        <v>49.3</v>
      </c>
      <c r="M134" s="135"/>
      <c r="N134" s="9" t="str">
        <f>IF(M134="","Vacio",IF(L134=M134,"Igual","Diferente"))</f>
        <v>Vacio</v>
      </c>
      <c r="O134" s="9"/>
      <c r="P134" s="135"/>
      <c r="Q134" s="9" t="str">
        <f>IF(P134="","Vacio",IF(O134=P134,"Igual","Diferente"))</f>
        <v>Vacio</v>
      </c>
      <c r="R134" s="1">
        <f>+L134+O134/3.5</f>
        <v>49.3</v>
      </c>
      <c r="S134" s="1">
        <f ca="1">+IF(K134&gt;=0,IF(K134&lt;30,R134*1,IF(60&gt;K134,R134*2,IF(90&gt;K134,R134*3,IF(120&gt;K134,R134*4,IF(150&gt;K134,R134*5,IF(180&gt;K134,R134*6,IF(210&gt;K134,R134*7))))))),0)</f>
        <v>49.3</v>
      </c>
      <c r="T134" s="2" t="str">
        <f ca="1">+IF(K134&lt;0,0,IF(K134&lt;8,$A$1,IF(K134&lt;15,$B$1,IF(K134&lt;22,$C$1,IF(K134&lt;30,$D$1,IF(K134&lt;60,$G$1,IF(K134&lt;90,$H$1,IF(K134&lt;120,$I$1,IF(K134&lt;150,$J$1,IF(K134&lt;180,$K$1,IF(K134&lt;210,$E$1)))))))))))</f>
        <v>1° Semana</v>
      </c>
      <c r="U134" s="3" t="s">
        <v>4020</v>
      </c>
      <c r="V134" s="10"/>
      <c r="W134" s="6"/>
      <c r="X134" s="30" t="s">
        <v>2588</v>
      </c>
      <c r="Y134" s="12" t="s">
        <v>5248</v>
      </c>
      <c r="Z134" s="12" t="s">
        <v>227</v>
      </c>
      <c r="AA134" s="12"/>
      <c r="AB134" s="12"/>
      <c r="AC134" s="15"/>
      <c r="AD134" s="15"/>
      <c r="AE134" s="15"/>
      <c r="AF134" s="4">
        <f ca="1">+TODAY()-AE134</f>
        <v>44137</v>
      </c>
      <c r="AG134" s="15"/>
      <c r="AH134" s="15"/>
      <c r="AI134" s="6"/>
      <c r="AJ134" s="6"/>
      <c r="AK134" s="3" t="s">
        <v>43</v>
      </c>
      <c r="AL134" s="6"/>
      <c r="AM134" s="10">
        <v>1</v>
      </c>
      <c r="AN134" s="3" t="s">
        <v>44</v>
      </c>
      <c r="AO134" s="3"/>
      <c r="AP134" s="3" t="s">
        <v>62</v>
      </c>
      <c r="AQ134" s="3"/>
      <c r="AR134" s="3"/>
      <c r="AS134" s="3"/>
      <c r="AT134" s="3"/>
      <c r="AU134" s="288" t="s">
        <v>4686</v>
      </c>
      <c r="AV134" s="7" t="s">
        <v>47</v>
      </c>
      <c r="AW134" s="7" t="s">
        <v>47</v>
      </c>
      <c r="AX134" s="9" t="str">
        <f>IF(AW134="","Vacio",IF(AV134=AW134,"Igual","Diferente"))</f>
        <v>Igual</v>
      </c>
      <c r="AY134" s="68" t="s">
        <v>4174</v>
      </c>
      <c r="AZ134" s="68"/>
      <c r="BA134" s="5">
        <f ca="1">+IF(K134&gt;21,"Revisar",0)</f>
        <v>0</v>
      </c>
      <c r="BB134" s="68" t="s">
        <v>146</v>
      </c>
      <c r="BC134" s="129" t="s">
        <v>2919</v>
      </c>
      <c r="BF134" s="129" t="s">
        <v>94</v>
      </c>
      <c r="BG134" s="129"/>
    </row>
    <row r="135" spans="1:65" ht="14.65" customHeight="1" x14ac:dyDescent="0.25">
      <c r="A135" s="68" t="str">
        <f>CONCATENATE(E135,"_",X135)</f>
        <v>20259661553_PCR-LAP1233</v>
      </c>
      <c r="B135" s="68" t="str">
        <f>CONCATENATE(E135,"_",Z135)</f>
        <v>20259661553_PCR-LAP19102037</v>
      </c>
      <c r="C135" s="6">
        <v>44105</v>
      </c>
      <c r="D135" s="6">
        <v>44135</v>
      </c>
      <c r="E135" s="192">
        <v>20259661553</v>
      </c>
      <c r="F135" s="3" t="s">
        <v>191</v>
      </c>
      <c r="G135" s="3" t="s">
        <v>4632</v>
      </c>
      <c r="H135" s="6">
        <v>44105</v>
      </c>
      <c r="I135" s="6">
        <v>44135</v>
      </c>
      <c r="J135" s="7"/>
      <c r="K135" s="8">
        <f ca="1">+TODAY()-I135</f>
        <v>2</v>
      </c>
      <c r="L135" s="9">
        <v>57.8</v>
      </c>
      <c r="M135" s="135"/>
      <c r="N135" s="9" t="str">
        <f>IF(M135="","Vacio",IF(L135=M135,"Igual","Diferente"))</f>
        <v>Vacio</v>
      </c>
      <c r="O135" s="9"/>
      <c r="P135" s="135"/>
      <c r="Q135" s="9" t="str">
        <f>IF(P135="","Vacio",IF(O135=P135,"Igual","Diferente"))</f>
        <v>Vacio</v>
      </c>
      <c r="R135" s="1">
        <f>+L135+O135/3.5</f>
        <v>57.8</v>
      </c>
      <c r="S135" s="1">
        <f ca="1">+IF(K135&gt;=0,IF(K135&lt;30,R135*1,IF(60&gt;K135,R135*2,IF(90&gt;K135,R135*3,IF(120&gt;K135,R135*4,IF(150&gt;K135,R135*5,IF(180&gt;K135,R135*6,IF(210&gt;K135,R135*7))))))),0)</f>
        <v>57.8</v>
      </c>
      <c r="T135" s="2" t="str">
        <f ca="1">+IF(K135&lt;0,0,IF(K135&lt;8,$A$1,IF(K135&lt;15,$B$1,IF(K135&lt;22,$C$1,IF(K135&lt;30,$D$1,IF(K135&lt;60,$G$1,IF(K135&lt;90,$H$1,IF(K135&lt;120,$I$1,IF(K135&lt;150,$J$1,IF(K135&lt;180,$K$1,IF(K135&lt;210,$E$1)))))))))))</f>
        <v>1° Semana</v>
      </c>
      <c r="U135" s="3" t="s">
        <v>228</v>
      </c>
      <c r="V135" s="10" t="s">
        <v>229</v>
      </c>
      <c r="W135" s="6"/>
      <c r="X135" s="30" t="s">
        <v>230</v>
      </c>
      <c r="Y135" s="12" t="s">
        <v>5248</v>
      </c>
      <c r="Z135" s="12" t="s">
        <v>231</v>
      </c>
      <c r="AA135" s="12"/>
      <c r="AB135" s="15"/>
      <c r="AC135" s="15"/>
      <c r="AD135" s="15"/>
      <c r="AE135" s="15"/>
      <c r="AF135" s="4">
        <f ca="1">+TODAY()-AE135</f>
        <v>44137</v>
      </c>
      <c r="AG135" s="15"/>
      <c r="AH135" s="15"/>
      <c r="AI135" s="6"/>
      <c r="AJ135" s="6"/>
      <c r="AK135" s="3" t="s">
        <v>43</v>
      </c>
      <c r="AL135" s="6"/>
      <c r="AM135" s="10">
        <v>1</v>
      </c>
      <c r="AN135" s="3" t="s">
        <v>44</v>
      </c>
      <c r="AO135" s="3"/>
      <c r="AP135" s="3" t="s">
        <v>62</v>
      </c>
      <c r="AQ135" s="3"/>
      <c r="AR135" s="3"/>
      <c r="AS135" s="3"/>
      <c r="AT135" s="3"/>
      <c r="AU135" s="288" t="s">
        <v>4686</v>
      </c>
      <c r="AV135" s="7" t="s">
        <v>47</v>
      </c>
      <c r="AW135" s="7" t="s">
        <v>47</v>
      </c>
      <c r="AX135" s="9" t="str">
        <f>IF(AW135="","Vacio",IF(AV135=AW135,"Igual","Diferente"))</f>
        <v>Igual</v>
      </c>
      <c r="AY135" s="68"/>
      <c r="AZ135" s="68"/>
      <c r="BA135" s="5">
        <f ca="1">+IF(K135&gt;21,"Revisar",0)</f>
        <v>0</v>
      </c>
      <c r="BB135" s="68" t="s">
        <v>146</v>
      </c>
      <c r="BC135" s="129" t="s">
        <v>2919</v>
      </c>
      <c r="BF135" s="129" t="s">
        <v>94</v>
      </c>
      <c r="BG135" s="129"/>
    </row>
    <row r="136" spans="1:65" ht="14.65" customHeight="1" x14ac:dyDescent="0.25">
      <c r="A136" s="68" t="str">
        <f>CONCATENATE(E136,"_",X136)</f>
        <v>20259661553_PCR-LAP20041249</v>
      </c>
      <c r="B136" s="68" t="str">
        <f>CONCATENATE(E136,"_",Z136)</f>
        <v>20259661553_PCR-LAP19102027</v>
      </c>
      <c r="C136" s="6">
        <v>44105</v>
      </c>
      <c r="D136" s="6">
        <v>44135</v>
      </c>
      <c r="E136" s="192">
        <v>20259661553</v>
      </c>
      <c r="F136" s="3" t="s">
        <v>191</v>
      </c>
      <c r="G136" s="3" t="s">
        <v>4632</v>
      </c>
      <c r="H136" s="6">
        <v>44105</v>
      </c>
      <c r="I136" s="6">
        <v>44135</v>
      </c>
      <c r="J136" s="7"/>
      <c r="K136" s="8">
        <f ca="1">+TODAY()-I136</f>
        <v>2</v>
      </c>
      <c r="L136" s="9">
        <v>72.25</v>
      </c>
      <c r="M136" s="135"/>
      <c r="N136" s="9" t="str">
        <f>IF(M136="","Vacio",IF(L136=M136,"Igual","Diferente"))</f>
        <v>Vacio</v>
      </c>
      <c r="O136" s="9"/>
      <c r="P136" s="135"/>
      <c r="Q136" s="9" t="str">
        <f>IF(P136="","Vacio",IF(O136=P136,"Igual","Diferente"))</f>
        <v>Vacio</v>
      </c>
      <c r="R136" s="1">
        <f>+L136+O136/3.5</f>
        <v>72.25</v>
      </c>
      <c r="S136" s="1">
        <f ca="1">+IF(K136&gt;=0,IF(K136&lt;30,R136*1,IF(60&gt;K136,R136*2,IF(90&gt;K136,R136*3,IF(120&gt;K136,R136*4,IF(150&gt;K136,R136*5,IF(180&gt;K136,R136*6,IF(210&gt;K136,R136*7))))))),0)</f>
        <v>72.25</v>
      </c>
      <c r="T136" s="2" t="str">
        <f ca="1">+IF(K136&lt;0,0,IF(K136&lt;8,$A$1,IF(K136&lt;15,$B$1,IF(K136&lt;22,$C$1,IF(K136&lt;30,$D$1,IF(K136&lt;60,$G$1,IF(K136&lt;90,$H$1,IF(K136&lt;120,$I$1,IF(K136&lt;150,$J$1,IF(K136&lt;180,$K$1,IF(K136&lt;210,$E$1)))))))))))</f>
        <v>1° Semana</v>
      </c>
      <c r="U136" s="3" t="s">
        <v>4018</v>
      </c>
      <c r="V136" s="10"/>
      <c r="W136" s="6"/>
      <c r="X136" s="30" t="s">
        <v>3826</v>
      </c>
      <c r="Y136" s="12" t="s">
        <v>5248</v>
      </c>
      <c r="Z136" s="12" t="s">
        <v>232</v>
      </c>
      <c r="AA136" s="12"/>
      <c r="AB136" s="15"/>
      <c r="AC136" s="15"/>
      <c r="AD136" s="15"/>
      <c r="AE136" s="15"/>
      <c r="AF136" s="4">
        <f ca="1">+TODAY()-AE136</f>
        <v>44137</v>
      </c>
      <c r="AG136" s="15"/>
      <c r="AH136" s="15"/>
      <c r="AI136" s="6"/>
      <c r="AJ136" s="6"/>
      <c r="AK136" s="3" t="s">
        <v>43</v>
      </c>
      <c r="AL136" s="6"/>
      <c r="AM136" s="10">
        <v>1</v>
      </c>
      <c r="AN136" s="3" t="s">
        <v>44</v>
      </c>
      <c r="AO136" s="3"/>
      <c r="AP136" s="3" t="s">
        <v>62</v>
      </c>
      <c r="AQ136" s="3"/>
      <c r="AR136" s="3"/>
      <c r="AS136" s="3"/>
      <c r="AT136" s="3"/>
      <c r="AU136" s="288" t="s">
        <v>4686</v>
      </c>
      <c r="AV136" s="7" t="s">
        <v>47</v>
      </c>
      <c r="AW136" s="7" t="s">
        <v>47</v>
      </c>
      <c r="AX136" s="9" t="str">
        <f>IF(AW136="","Vacio",IF(AV136=AW136,"Igual","Diferente"))</f>
        <v>Igual</v>
      </c>
      <c r="AY136" s="68"/>
      <c r="AZ136" s="68"/>
      <c r="BA136" s="5">
        <f ca="1">+IF(K136&gt;21,"Revisar",0)</f>
        <v>0</v>
      </c>
      <c r="BB136" s="68" t="s">
        <v>146</v>
      </c>
      <c r="BC136" s="129" t="s">
        <v>2919</v>
      </c>
      <c r="BF136" s="129" t="s">
        <v>94</v>
      </c>
      <c r="BG136" s="129"/>
    </row>
    <row r="137" spans="1:65" ht="14.65" customHeight="1" x14ac:dyDescent="0.25">
      <c r="A137" s="68" t="str">
        <f>CONCATENATE(E137,"_",X137)</f>
        <v>20259661553_PCR-LAP19102028</v>
      </c>
      <c r="B137" s="68" t="str">
        <f>CONCATENATE(E137,"_",Z137)</f>
        <v>20259661553_</v>
      </c>
      <c r="C137" s="6">
        <v>44105</v>
      </c>
      <c r="D137" s="6">
        <v>44135</v>
      </c>
      <c r="E137" s="192">
        <v>20259661553</v>
      </c>
      <c r="F137" s="3" t="s">
        <v>191</v>
      </c>
      <c r="G137" s="3" t="s">
        <v>4632</v>
      </c>
      <c r="H137" s="6">
        <v>44105</v>
      </c>
      <c r="I137" s="6">
        <v>44135</v>
      </c>
      <c r="J137" s="7"/>
      <c r="K137" s="8">
        <f ca="1">+TODAY()-I137</f>
        <v>2</v>
      </c>
      <c r="L137" s="9">
        <v>72.25</v>
      </c>
      <c r="M137" s="135"/>
      <c r="N137" s="9" t="str">
        <f>IF(M137="","Vacio",IF(L137=M137,"Igual","Diferente"))</f>
        <v>Vacio</v>
      </c>
      <c r="O137" s="9"/>
      <c r="P137" s="135"/>
      <c r="Q137" s="9" t="str">
        <f>IF(P137="","Vacio",IF(O137=P137,"Igual","Diferente"))</f>
        <v>Vacio</v>
      </c>
      <c r="R137" s="1">
        <f>+L137+O137/3.5</f>
        <v>72.25</v>
      </c>
      <c r="S137" s="1">
        <f ca="1">+IF(K137&gt;=0,IF(K137&lt;30,R137*1,IF(60&gt;K137,R137*2,IF(90&gt;K137,R137*3,IF(120&gt;K137,R137*4,IF(150&gt;K137,R137*5,IF(180&gt;K137,R137*6,IF(210&gt;K137,R137*7))))))),0)</f>
        <v>72.25</v>
      </c>
      <c r="T137" s="2" t="str">
        <f ca="1">+IF(K137&lt;0,0,IF(K137&lt;8,$A$1,IF(K137&lt;15,$B$1,IF(K137&lt;22,$C$1,IF(K137&lt;30,$D$1,IF(K137&lt;60,$G$1,IF(K137&lt;90,$H$1,IF(K137&lt;120,$I$1,IF(K137&lt;150,$J$1,IF(K137&lt;180,$K$1,IF(K137&lt;210,$E$1)))))))))))</f>
        <v>1° Semana</v>
      </c>
      <c r="U137" s="3"/>
      <c r="V137" s="10"/>
      <c r="W137" s="6"/>
      <c r="X137" s="30" t="s">
        <v>233</v>
      </c>
      <c r="Y137" s="12" t="s">
        <v>5248</v>
      </c>
      <c r="Z137" s="12"/>
      <c r="AA137" s="12"/>
      <c r="AB137" s="15"/>
      <c r="AC137" s="15"/>
      <c r="AD137" s="15"/>
      <c r="AE137" s="15"/>
      <c r="AF137" s="4">
        <f ca="1">+TODAY()-AE137</f>
        <v>44137</v>
      </c>
      <c r="AG137" s="15"/>
      <c r="AH137" s="15"/>
      <c r="AI137" s="6"/>
      <c r="AJ137" s="6"/>
      <c r="AK137" s="3" t="s">
        <v>43</v>
      </c>
      <c r="AL137" s="6"/>
      <c r="AM137" s="10">
        <v>1</v>
      </c>
      <c r="AN137" s="3" t="s">
        <v>44</v>
      </c>
      <c r="AO137" s="3"/>
      <c r="AP137" s="3" t="s">
        <v>62</v>
      </c>
      <c r="AQ137" s="296" t="s">
        <v>888</v>
      </c>
      <c r="AR137" s="3"/>
      <c r="AS137" s="3"/>
      <c r="AT137" s="3"/>
      <c r="AU137" s="288" t="s">
        <v>4686</v>
      </c>
      <c r="AV137" s="7" t="s">
        <v>47</v>
      </c>
      <c r="AW137" s="7" t="s">
        <v>47</v>
      </c>
      <c r="AX137" s="9" t="str">
        <f>IF(AW137="","Vacio",IF(AV137=AW137,"Igual","Diferente"))</f>
        <v>Igual</v>
      </c>
      <c r="AY137" s="68"/>
      <c r="AZ137" s="68"/>
      <c r="BA137" s="5">
        <f ca="1">+IF(K137&gt;21,"Revisar",0)</f>
        <v>0</v>
      </c>
      <c r="BB137" s="68" t="s">
        <v>146</v>
      </c>
      <c r="BC137" s="129" t="s">
        <v>2919</v>
      </c>
      <c r="BF137" s="129" t="s">
        <v>94</v>
      </c>
      <c r="BG137" s="129">
        <f>VLOOKUP(X137,'[2]Costos office 365'!$A$1:$B$180,2,FALSE)</f>
        <v>7.13</v>
      </c>
    </row>
    <row r="138" spans="1:65" ht="14.65" customHeight="1" x14ac:dyDescent="0.25">
      <c r="A138" s="68" t="str">
        <f>CONCATENATE(E138,"_",X138)</f>
        <v>20259661553_PCR-LAP19102029</v>
      </c>
      <c r="B138" s="68" t="str">
        <f>CONCATENATE(E138,"_",Z138)</f>
        <v>20259661553_</v>
      </c>
      <c r="C138" s="6">
        <v>44105</v>
      </c>
      <c r="D138" s="6">
        <v>44135</v>
      </c>
      <c r="E138" s="192">
        <v>20259661553</v>
      </c>
      <c r="F138" s="3" t="s">
        <v>191</v>
      </c>
      <c r="G138" s="3" t="s">
        <v>4632</v>
      </c>
      <c r="H138" s="6">
        <v>44105</v>
      </c>
      <c r="I138" s="6">
        <v>44135</v>
      </c>
      <c r="J138" s="7"/>
      <c r="K138" s="8">
        <f ca="1">+TODAY()-I138</f>
        <v>2</v>
      </c>
      <c r="L138" s="9">
        <v>72.25</v>
      </c>
      <c r="M138" s="135"/>
      <c r="N138" s="9" t="str">
        <f>IF(M138="","Vacio",IF(L138=M138,"Igual","Diferente"))</f>
        <v>Vacio</v>
      </c>
      <c r="O138" s="9"/>
      <c r="P138" s="135"/>
      <c r="Q138" s="9" t="str">
        <f>IF(P138="","Vacio",IF(O138=P138,"Igual","Diferente"))</f>
        <v>Vacio</v>
      </c>
      <c r="R138" s="1">
        <f>+L138+O138/3.5</f>
        <v>72.25</v>
      </c>
      <c r="S138" s="1">
        <f ca="1">+IF(K138&gt;=0,IF(K138&lt;30,R138*1,IF(60&gt;K138,R138*2,IF(90&gt;K138,R138*3,IF(120&gt;K138,R138*4,IF(150&gt;K138,R138*5,IF(180&gt;K138,R138*6,IF(210&gt;K138,R138*7))))))),0)</f>
        <v>72.25</v>
      </c>
      <c r="T138" s="2" t="str">
        <f ca="1">+IF(K138&lt;0,0,IF(K138&lt;8,$A$1,IF(K138&lt;15,$B$1,IF(K138&lt;22,$C$1,IF(K138&lt;30,$D$1,IF(K138&lt;60,$G$1,IF(K138&lt;90,$H$1,IF(K138&lt;120,$I$1,IF(K138&lt;150,$J$1,IF(K138&lt;180,$K$1,IF(K138&lt;210,$E$1)))))))))))</f>
        <v>1° Semana</v>
      </c>
      <c r="U138" s="3"/>
      <c r="V138" s="10"/>
      <c r="W138" s="6"/>
      <c r="X138" s="30" t="s">
        <v>234</v>
      </c>
      <c r="Y138" s="12" t="s">
        <v>5248</v>
      </c>
      <c r="Z138" s="12"/>
      <c r="AA138" s="12"/>
      <c r="AB138" s="15"/>
      <c r="AC138" s="15"/>
      <c r="AD138" s="15"/>
      <c r="AE138" s="15"/>
      <c r="AF138" s="4">
        <f ca="1">+TODAY()-AE138</f>
        <v>44137</v>
      </c>
      <c r="AG138" s="15"/>
      <c r="AH138" s="15"/>
      <c r="AI138" s="6"/>
      <c r="AJ138" s="6"/>
      <c r="AK138" s="3" t="s">
        <v>43</v>
      </c>
      <c r="AL138" s="6"/>
      <c r="AM138" s="10">
        <v>1</v>
      </c>
      <c r="AN138" s="3" t="s">
        <v>44</v>
      </c>
      <c r="AO138" s="3"/>
      <c r="AP138" s="3" t="s">
        <v>62</v>
      </c>
      <c r="AQ138" s="296" t="s">
        <v>888</v>
      </c>
      <c r="AR138" s="3"/>
      <c r="AS138" s="3"/>
      <c r="AT138" s="3"/>
      <c r="AU138" s="288" t="s">
        <v>4686</v>
      </c>
      <c r="AV138" s="7" t="s">
        <v>47</v>
      </c>
      <c r="AW138" s="7" t="s">
        <v>47</v>
      </c>
      <c r="AX138" s="9" t="str">
        <f>IF(AW138="","Vacio",IF(AV138=AW138,"Igual","Diferente"))</f>
        <v>Igual</v>
      </c>
      <c r="AY138" s="68"/>
      <c r="AZ138" s="68"/>
      <c r="BA138" s="5">
        <f ca="1">+IF(K138&gt;21,"Revisar",0)</f>
        <v>0</v>
      </c>
      <c r="BB138" s="68" t="s">
        <v>146</v>
      </c>
      <c r="BC138" s="129" t="s">
        <v>2919</v>
      </c>
      <c r="BF138" s="129" t="s">
        <v>94</v>
      </c>
      <c r="BG138" s="129">
        <f>VLOOKUP(X138,'[2]Costos office 365'!$A$1:$B$180,2,FALSE)</f>
        <v>7.13</v>
      </c>
    </row>
    <row r="139" spans="1:65" ht="14.65" customHeight="1" x14ac:dyDescent="0.25">
      <c r="A139" s="68" t="str">
        <f>CONCATENATE(E139,"_",X139)</f>
        <v>20259661553_PCR-LAP19102027</v>
      </c>
      <c r="B139" s="68" t="str">
        <f>CONCATENATE(E139,"_",Z139)</f>
        <v>20259661553_PCR-LAP19102033</v>
      </c>
      <c r="C139" s="6">
        <v>44105</v>
      </c>
      <c r="D139" s="6">
        <v>44135</v>
      </c>
      <c r="E139" s="192">
        <v>20259661553</v>
      </c>
      <c r="F139" s="3" t="s">
        <v>191</v>
      </c>
      <c r="G139" s="3" t="s">
        <v>4632</v>
      </c>
      <c r="H139" s="6">
        <v>44105</v>
      </c>
      <c r="I139" s="6">
        <v>44135</v>
      </c>
      <c r="J139" s="7"/>
      <c r="K139" s="8">
        <f ca="1">+TODAY()-I139</f>
        <v>2</v>
      </c>
      <c r="L139" s="9">
        <v>72.25</v>
      </c>
      <c r="M139" s="135"/>
      <c r="N139" s="9" t="str">
        <f>IF(M139="","Vacio",IF(L139=M139,"Igual","Diferente"))</f>
        <v>Vacio</v>
      </c>
      <c r="O139" s="9"/>
      <c r="P139" s="135"/>
      <c r="Q139" s="9" t="str">
        <f>IF(P139="","Vacio",IF(O139=P139,"Igual","Diferente"))</f>
        <v>Vacio</v>
      </c>
      <c r="R139" s="1">
        <f>+L139+O139/3.5</f>
        <v>72.25</v>
      </c>
      <c r="S139" s="1">
        <f ca="1">+IF(K139&gt;=0,IF(K139&lt;30,R139*1,IF(60&gt;K139,R139*2,IF(90&gt;K139,R139*3,IF(120&gt;K139,R139*4,IF(150&gt;K139,R139*5,IF(180&gt;K139,R139*6,IF(210&gt;K139,R139*7))))))),0)</f>
        <v>72.25</v>
      </c>
      <c r="T139" s="2" t="str">
        <f ca="1">+IF(K139&lt;0,0,IF(K139&lt;8,$A$1,IF(K139&lt;15,$B$1,IF(K139&lt;22,$C$1,IF(K139&lt;30,$D$1,IF(K139&lt;60,$G$1,IF(K139&lt;90,$H$1,IF(K139&lt;120,$I$1,IF(K139&lt;150,$J$1,IF(K139&lt;180,$K$1,IF(K139&lt;210,$E$1)))))))))))</f>
        <v>1° Semana</v>
      </c>
      <c r="U139" s="3" t="s">
        <v>4192</v>
      </c>
      <c r="V139" s="10"/>
      <c r="W139" s="6"/>
      <c r="X139" s="12" t="s">
        <v>232</v>
      </c>
      <c r="Y139" s="12" t="s">
        <v>5248</v>
      </c>
      <c r="Z139" s="30" t="s">
        <v>238</v>
      </c>
      <c r="AA139" s="12"/>
      <c r="AB139" s="30"/>
      <c r="AC139" s="15"/>
      <c r="AD139" s="15"/>
      <c r="AE139" s="15"/>
      <c r="AF139" s="4">
        <f ca="1">+TODAY()-AE139</f>
        <v>44137</v>
      </c>
      <c r="AG139" s="15"/>
      <c r="AH139" s="15"/>
      <c r="AI139" s="6"/>
      <c r="AJ139" s="6"/>
      <c r="AK139" s="3" t="s">
        <v>43</v>
      </c>
      <c r="AL139" s="6"/>
      <c r="AM139" s="10">
        <v>1</v>
      </c>
      <c r="AN139" s="3" t="s">
        <v>44</v>
      </c>
      <c r="AO139" s="3"/>
      <c r="AP139" s="3" t="s">
        <v>62</v>
      </c>
      <c r="AQ139" s="296" t="s">
        <v>888</v>
      </c>
      <c r="AR139" s="3"/>
      <c r="AS139" s="3"/>
      <c r="AT139" s="3"/>
      <c r="AU139" s="288" t="s">
        <v>4686</v>
      </c>
      <c r="AV139" s="7" t="s">
        <v>47</v>
      </c>
      <c r="AW139" s="7" t="s">
        <v>47</v>
      </c>
      <c r="AX139" s="9" t="str">
        <f>IF(AW139="","Vacio",IF(AV139=AW139,"Igual","Diferente"))</f>
        <v>Igual</v>
      </c>
      <c r="AY139" s="68" t="s">
        <v>4804</v>
      </c>
      <c r="AZ139" s="68"/>
      <c r="BA139" s="5">
        <f ca="1">+IF(K139&gt;21,"Revisar",0)</f>
        <v>0</v>
      </c>
      <c r="BB139" s="68" t="s">
        <v>146</v>
      </c>
      <c r="BC139" s="129" t="s">
        <v>2919</v>
      </c>
      <c r="BD139" s="139"/>
      <c r="BE139" s="139"/>
      <c r="BF139" s="129" t="s">
        <v>94</v>
      </c>
      <c r="BG139" s="129">
        <f>VLOOKUP(X139,'[2]Costos office 365'!$A$1:$B$180,2,FALSE)</f>
        <v>7.13</v>
      </c>
      <c r="BH139" s="139"/>
      <c r="BI139" s="139"/>
      <c r="BJ139" s="139"/>
      <c r="BK139" s="139"/>
      <c r="BL139" s="139"/>
      <c r="BM139" s="139"/>
    </row>
    <row r="140" spans="1:65" ht="14.65" customHeight="1" x14ac:dyDescent="0.25">
      <c r="A140" s="68" t="str">
        <f>CONCATENATE(E140,"_",X140)</f>
        <v>20259661553_PCR-LAP19102034</v>
      </c>
      <c r="B140" s="68" t="str">
        <f>CONCATENATE(E140,"_",Z140)</f>
        <v>20259661553_</v>
      </c>
      <c r="C140" s="6">
        <v>44105</v>
      </c>
      <c r="D140" s="6">
        <v>44135</v>
      </c>
      <c r="E140" s="192">
        <v>20259661553</v>
      </c>
      <c r="F140" s="3" t="s">
        <v>191</v>
      </c>
      <c r="G140" s="3" t="s">
        <v>4632</v>
      </c>
      <c r="H140" s="6">
        <v>44105</v>
      </c>
      <c r="I140" s="6">
        <v>44135</v>
      </c>
      <c r="J140" s="7"/>
      <c r="K140" s="8">
        <f ca="1">+TODAY()-I140</f>
        <v>2</v>
      </c>
      <c r="L140" s="9">
        <v>72.25</v>
      </c>
      <c r="M140" s="135"/>
      <c r="N140" s="9" t="str">
        <f>IF(M140="","Vacio",IF(L140=M140,"Igual","Diferente"))</f>
        <v>Vacio</v>
      </c>
      <c r="O140" s="9"/>
      <c r="P140" s="135"/>
      <c r="Q140" s="9" t="str">
        <f>IF(P140="","Vacio",IF(O140=P140,"Igual","Diferente"))</f>
        <v>Vacio</v>
      </c>
      <c r="R140" s="1">
        <f>+L140+O140/3.5</f>
        <v>72.25</v>
      </c>
      <c r="S140" s="1">
        <f ca="1">+IF(K140&gt;=0,IF(K140&lt;30,R140*1,IF(60&gt;K140,R140*2,IF(90&gt;K140,R140*3,IF(120&gt;K140,R140*4,IF(150&gt;K140,R140*5,IF(180&gt;K140,R140*6,IF(210&gt;K140,R140*7))))))),0)</f>
        <v>72.25</v>
      </c>
      <c r="T140" s="2" t="str">
        <f ca="1">+IF(K140&lt;0,0,IF(K140&lt;8,$A$1,IF(K140&lt;15,$B$1,IF(K140&lt;22,$C$1,IF(K140&lt;30,$D$1,IF(K140&lt;60,$G$1,IF(K140&lt;90,$H$1,IF(K140&lt;120,$I$1,IF(K140&lt;150,$J$1,IF(K140&lt;180,$K$1,IF(K140&lt;210,$E$1)))))))))))</f>
        <v>1° Semana</v>
      </c>
      <c r="U140" s="3"/>
      <c r="V140" s="10"/>
      <c r="W140" s="6"/>
      <c r="X140" s="30" t="s">
        <v>239</v>
      </c>
      <c r="Y140" s="12" t="s">
        <v>5248</v>
      </c>
      <c r="Z140" s="12"/>
      <c r="AA140" s="12"/>
      <c r="AB140" s="15"/>
      <c r="AC140" s="15"/>
      <c r="AD140" s="15"/>
      <c r="AE140" s="15"/>
      <c r="AF140" s="4">
        <f ca="1">+TODAY()-AE140</f>
        <v>44137</v>
      </c>
      <c r="AG140" s="15"/>
      <c r="AH140" s="15"/>
      <c r="AI140" s="6"/>
      <c r="AJ140" s="6"/>
      <c r="AK140" s="3" t="s">
        <v>43</v>
      </c>
      <c r="AL140" s="6"/>
      <c r="AM140" s="10">
        <v>1</v>
      </c>
      <c r="AN140" s="3" t="s">
        <v>44</v>
      </c>
      <c r="AO140" s="3"/>
      <c r="AP140" s="3" t="s">
        <v>62</v>
      </c>
      <c r="AQ140" s="296" t="s">
        <v>888</v>
      </c>
      <c r="AR140" s="3"/>
      <c r="AS140" s="3"/>
      <c r="AT140" s="3"/>
      <c r="AU140" s="288" t="s">
        <v>4686</v>
      </c>
      <c r="AV140" s="7" t="s">
        <v>47</v>
      </c>
      <c r="AW140" s="7" t="s">
        <v>47</v>
      </c>
      <c r="AX140" s="9" t="str">
        <f>IF(AW140="","Vacio",IF(AV140=AW140,"Igual","Diferente"))</f>
        <v>Igual</v>
      </c>
      <c r="AY140" s="68"/>
      <c r="AZ140" s="68"/>
      <c r="BA140" s="5">
        <f ca="1">+IF(K140&gt;21,"Revisar",0)</f>
        <v>0</v>
      </c>
      <c r="BB140" s="68" t="s">
        <v>146</v>
      </c>
      <c r="BC140" s="129" t="s">
        <v>2919</v>
      </c>
      <c r="BF140" s="129" t="s">
        <v>94</v>
      </c>
      <c r="BG140" s="129">
        <f>VLOOKUP(X140,'[2]Costos office 365'!$A$1:$B$180,2,FALSE)</f>
        <v>7.13</v>
      </c>
    </row>
    <row r="141" spans="1:65" ht="14.65" customHeight="1" x14ac:dyDescent="0.25">
      <c r="A141" s="68" t="str">
        <f>CONCATENATE(E141,"_",X141)</f>
        <v>20259661553_PCR-LAP19102035</v>
      </c>
      <c r="B141" s="68" t="str">
        <f>CONCATENATE(E141,"_",Z141)</f>
        <v>20259661553_</v>
      </c>
      <c r="C141" s="6">
        <v>44105</v>
      </c>
      <c r="D141" s="6">
        <v>44135</v>
      </c>
      <c r="E141" s="192">
        <v>20259661553</v>
      </c>
      <c r="F141" s="3" t="s">
        <v>191</v>
      </c>
      <c r="G141" s="3" t="s">
        <v>4632</v>
      </c>
      <c r="H141" s="6">
        <v>44105</v>
      </c>
      <c r="I141" s="6">
        <v>44135</v>
      </c>
      <c r="J141" s="7"/>
      <c r="K141" s="8">
        <f ca="1">+TODAY()-I141</f>
        <v>2</v>
      </c>
      <c r="L141" s="9">
        <v>72.25</v>
      </c>
      <c r="M141" s="135"/>
      <c r="N141" s="9" t="str">
        <f>IF(M141="","Vacio",IF(L141=M141,"Igual","Diferente"))</f>
        <v>Vacio</v>
      </c>
      <c r="O141" s="9"/>
      <c r="P141" s="135"/>
      <c r="Q141" s="9" t="str">
        <f>IF(P141="","Vacio",IF(O141=P141,"Igual","Diferente"))</f>
        <v>Vacio</v>
      </c>
      <c r="R141" s="1">
        <f>+L141+O141/3.5</f>
        <v>72.25</v>
      </c>
      <c r="S141" s="1">
        <f ca="1">+IF(K141&gt;=0,IF(K141&lt;30,R141*1,IF(60&gt;K141,R141*2,IF(90&gt;K141,R141*3,IF(120&gt;K141,R141*4,IF(150&gt;K141,R141*5,IF(180&gt;K141,R141*6,IF(210&gt;K141,R141*7))))))),0)</f>
        <v>72.25</v>
      </c>
      <c r="T141" s="2" t="str">
        <f ca="1">+IF(K141&lt;0,0,IF(K141&lt;8,$A$1,IF(K141&lt;15,$B$1,IF(K141&lt;22,$C$1,IF(K141&lt;30,$D$1,IF(K141&lt;60,$G$1,IF(K141&lt;90,$H$1,IF(K141&lt;120,$I$1,IF(K141&lt;150,$J$1,IF(K141&lt;180,$K$1,IF(K141&lt;210,$E$1)))))))))))</f>
        <v>1° Semana</v>
      </c>
      <c r="U141" s="3"/>
      <c r="V141" s="10"/>
      <c r="W141" s="6"/>
      <c r="X141" s="30" t="s">
        <v>240</v>
      </c>
      <c r="Y141" s="12" t="s">
        <v>5248</v>
      </c>
      <c r="Z141" s="12"/>
      <c r="AA141" s="12"/>
      <c r="AB141" s="15"/>
      <c r="AC141" s="15"/>
      <c r="AD141" s="15"/>
      <c r="AE141" s="15"/>
      <c r="AF141" s="4">
        <f ca="1">+TODAY()-AE141</f>
        <v>44137</v>
      </c>
      <c r="AG141" s="15"/>
      <c r="AH141" s="15"/>
      <c r="AI141" s="6"/>
      <c r="AJ141" s="6"/>
      <c r="AK141" s="3" t="s">
        <v>43</v>
      </c>
      <c r="AL141" s="6"/>
      <c r="AM141" s="10">
        <v>1</v>
      </c>
      <c r="AN141" s="3" t="s">
        <v>44</v>
      </c>
      <c r="AO141" s="3"/>
      <c r="AP141" s="3" t="s">
        <v>62</v>
      </c>
      <c r="AQ141" s="296" t="s">
        <v>888</v>
      </c>
      <c r="AR141" s="3"/>
      <c r="AS141" s="3"/>
      <c r="AT141" s="3"/>
      <c r="AU141" s="288" t="s">
        <v>4686</v>
      </c>
      <c r="AV141" s="7" t="s">
        <v>47</v>
      </c>
      <c r="AW141" s="7" t="s">
        <v>47</v>
      </c>
      <c r="AX141" s="9" t="str">
        <f>IF(AW141="","Vacio",IF(AV141=AW141,"Igual","Diferente"))</f>
        <v>Igual</v>
      </c>
      <c r="AY141" s="68"/>
      <c r="AZ141" s="68"/>
      <c r="BA141" s="5">
        <f ca="1">+IF(K141&gt;21,"Revisar",0)</f>
        <v>0</v>
      </c>
      <c r="BB141" s="68" t="s">
        <v>146</v>
      </c>
      <c r="BC141" s="129" t="s">
        <v>2919</v>
      </c>
      <c r="BF141" s="129" t="s">
        <v>94</v>
      </c>
      <c r="BG141" s="129">
        <f>VLOOKUP(X141,'[2]Costos office 365'!$A$1:$B$180,2,FALSE)</f>
        <v>7.13</v>
      </c>
    </row>
    <row r="142" spans="1:65" ht="14.65" customHeight="1" x14ac:dyDescent="0.25">
      <c r="A142" s="68" t="str">
        <f>CONCATENATE(E142,"_",X142)</f>
        <v>20259661553_PCR-LAP19102036</v>
      </c>
      <c r="B142" s="68" t="str">
        <f>CONCATENATE(E142,"_",Z142)</f>
        <v>20259661553_</v>
      </c>
      <c r="C142" s="6">
        <v>44105</v>
      </c>
      <c r="D142" s="6">
        <v>44135</v>
      </c>
      <c r="E142" s="192">
        <v>20259661553</v>
      </c>
      <c r="F142" s="3" t="s">
        <v>191</v>
      </c>
      <c r="G142" s="3" t="s">
        <v>4632</v>
      </c>
      <c r="H142" s="6">
        <v>44105</v>
      </c>
      <c r="I142" s="6">
        <v>44135</v>
      </c>
      <c r="J142" s="7"/>
      <c r="K142" s="8">
        <f ca="1">+TODAY()-I142</f>
        <v>2</v>
      </c>
      <c r="L142" s="9">
        <v>72.25</v>
      </c>
      <c r="M142" s="135"/>
      <c r="N142" s="9" t="str">
        <f>IF(M142="","Vacio",IF(L142=M142,"Igual","Diferente"))</f>
        <v>Vacio</v>
      </c>
      <c r="O142" s="9"/>
      <c r="P142" s="135"/>
      <c r="Q142" s="9" t="str">
        <f>IF(P142="","Vacio",IF(O142=P142,"Igual","Diferente"))</f>
        <v>Vacio</v>
      </c>
      <c r="R142" s="1">
        <f>+L142+O142/3.5</f>
        <v>72.25</v>
      </c>
      <c r="S142" s="1">
        <f ca="1">+IF(K142&gt;=0,IF(K142&lt;30,R142*1,IF(60&gt;K142,R142*2,IF(90&gt;K142,R142*3,IF(120&gt;K142,R142*4,IF(150&gt;K142,R142*5,IF(180&gt;K142,R142*6,IF(210&gt;K142,R142*7))))))),0)</f>
        <v>72.25</v>
      </c>
      <c r="T142" s="2" t="str">
        <f ca="1">+IF(K142&lt;0,0,IF(K142&lt;8,$A$1,IF(K142&lt;15,$B$1,IF(K142&lt;22,$C$1,IF(K142&lt;30,$D$1,IF(K142&lt;60,$G$1,IF(K142&lt;90,$H$1,IF(K142&lt;120,$I$1,IF(K142&lt;150,$J$1,IF(K142&lt;180,$K$1,IF(K142&lt;210,$E$1)))))))))))</f>
        <v>1° Semana</v>
      </c>
      <c r="U142" s="3"/>
      <c r="V142" s="10"/>
      <c r="W142" s="6"/>
      <c r="X142" s="30" t="s">
        <v>241</v>
      </c>
      <c r="Y142" s="12" t="s">
        <v>5248</v>
      </c>
      <c r="Z142" s="12"/>
      <c r="AA142" s="12"/>
      <c r="AB142" s="15"/>
      <c r="AC142" s="15"/>
      <c r="AD142" s="15"/>
      <c r="AE142" s="15"/>
      <c r="AF142" s="4">
        <f ca="1">+TODAY()-AE142</f>
        <v>44137</v>
      </c>
      <c r="AG142" s="15"/>
      <c r="AH142" s="15"/>
      <c r="AI142" s="6"/>
      <c r="AJ142" s="6"/>
      <c r="AK142" s="3" t="s">
        <v>43</v>
      </c>
      <c r="AL142" s="6"/>
      <c r="AM142" s="10">
        <v>1</v>
      </c>
      <c r="AN142" s="3" t="s">
        <v>44</v>
      </c>
      <c r="AO142" s="3"/>
      <c r="AP142" s="3" t="s">
        <v>62</v>
      </c>
      <c r="AQ142" s="296" t="s">
        <v>888</v>
      </c>
      <c r="AR142" s="3"/>
      <c r="AS142" s="3"/>
      <c r="AT142" s="3"/>
      <c r="AU142" s="288" t="s">
        <v>4686</v>
      </c>
      <c r="AV142" s="7" t="s">
        <v>47</v>
      </c>
      <c r="AW142" s="7" t="s">
        <v>47</v>
      </c>
      <c r="AX142" s="9" t="str">
        <f>IF(AW142="","Vacio",IF(AV142=AW142,"Igual","Diferente"))</f>
        <v>Igual</v>
      </c>
      <c r="AY142" s="68"/>
      <c r="AZ142" s="68"/>
      <c r="BA142" s="5">
        <f ca="1">+IF(K142&gt;21,"Revisar",0)</f>
        <v>0</v>
      </c>
      <c r="BB142" s="68" t="s">
        <v>146</v>
      </c>
      <c r="BC142" s="129" t="s">
        <v>2919</v>
      </c>
      <c r="BF142" s="129" t="s">
        <v>94</v>
      </c>
      <c r="BG142" s="129">
        <f>VLOOKUP(X142,'[2]Costos office 365'!$A$1:$B$180,2,FALSE)</f>
        <v>7.13</v>
      </c>
    </row>
    <row r="143" spans="1:65" ht="14.65" customHeight="1" x14ac:dyDescent="0.25">
      <c r="A143" s="68" t="str">
        <f>CONCATENATE(E143,"_",X143)</f>
        <v>20259661553_PCR-LAP19102037</v>
      </c>
      <c r="B143" s="68" t="str">
        <f>CONCATENATE(E143,"_",Z143)</f>
        <v>20259661553_PCR-LAP1005</v>
      </c>
      <c r="C143" s="6">
        <v>44105</v>
      </c>
      <c r="D143" s="6">
        <v>44135</v>
      </c>
      <c r="E143" s="192">
        <v>20259661553</v>
      </c>
      <c r="F143" s="3" t="s">
        <v>191</v>
      </c>
      <c r="G143" s="3" t="s">
        <v>4632</v>
      </c>
      <c r="H143" s="6">
        <v>44105</v>
      </c>
      <c r="I143" s="6">
        <v>44135</v>
      </c>
      <c r="J143" s="7"/>
      <c r="K143" s="8">
        <f ca="1">+TODAY()-I143</f>
        <v>2</v>
      </c>
      <c r="L143" s="9">
        <v>72.25</v>
      </c>
      <c r="M143" s="135"/>
      <c r="N143" s="9" t="str">
        <f>IF(M143="","Vacio",IF(L143=M143,"Igual","Diferente"))</f>
        <v>Vacio</v>
      </c>
      <c r="O143" s="9"/>
      <c r="P143" s="135"/>
      <c r="Q143" s="9" t="str">
        <f>IF(P143="","Vacio",IF(O143=P143,"Igual","Diferente"))</f>
        <v>Vacio</v>
      </c>
      <c r="R143" s="1">
        <f>+L143+O143/3.5</f>
        <v>72.25</v>
      </c>
      <c r="S143" s="1">
        <f ca="1">+IF(K143&gt;=0,IF(K143&lt;30,R143*1,IF(60&gt;K143,R143*2,IF(90&gt;K143,R143*3,IF(120&gt;K143,R143*4,IF(150&gt;K143,R143*5,IF(180&gt;K143,R143*6,IF(210&gt;K143,R143*7))))))),0)</f>
        <v>72.25</v>
      </c>
      <c r="T143" s="2" t="str">
        <f ca="1">+IF(K143&lt;0,0,IF(K143&lt;8,$A$1,IF(K143&lt;15,$B$1,IF(K143&lt;22,$C$1,IF(K143&lt;30,$D$1,IF(K143&lt;60,$G$1,IF(K143&lt;90,$H$1,IF(K143&lt;120,$I$1,IF(K143&lt;150,$J$1,IF(K143&lt;180,$K$1,IF(K143&lt;210,$E$1)))))))))))</f>
        <v>1° Semana</v>
      </c>
      <c r="U143" s="84" t="s">
        <v>242</v>
      </c>
      <c r="V143" s="10"/>
      <c r="W143" s="6"/>
      <c r="X143" s="30" t="s">
        <v>231</v>
      </c>
      <c r="Y143" s="12" t="s">
        <v>5248</v>
      </c>
      <c r="Z143" s="12" t="s">
        <v>243</v>
      </c>
      <c r="AA143" s="12"/>
      <c r="AB143" s="15"/>
      <c r="AC143" s="15"/>
      <c r="AD143" s="15"/>
      <c r="AE143" s="15"/>
      <c r="AF143" s="4">
        <f ca="1">+TODAY()-AE143</f>
        <v>44137</v>
      </c>
      <c r="AG143" s="15"/>
      <c r="AH143" s="15"/>
      <c r="AI143" s="6"/>
      <c r="AJ143" s="6"/>
      <c r="AK143" s="3" t="s">
        <v>43</v>
      </c>
      <c r="AL143" s="6"/>
      <c r="AM143" s="10">
        <v>1</v>
      </c>
      <c r="AN143" s="3" t="s">
        <v>44</v>
      </c>
      <c r="AO143" s="3"/>
      <c r="AP143" s="3" t="s">
        <v>62</v>
      </c>
      <c r="AQ143" s="296" t="s">
        <v>888</v>
      </c>
      <c r="AR143" s="3"/>
      <c r="AS143" s="3"/>
      <c r="AT143" s="3"/>
      <c r="AU143" s="288" t="s">
        <v>4686</v>
      </c>
      <c r="AV143" s="7" t="s">
        <v>47</v>
      </c>
      <c r="AW143" s="7" t="s">
        <v>47</v>
      </c>
      <c r="AX143" s="9" t="str">
        <f>IF(AW143="","Vacio",IF(AV143=AW143,"Igual","Diferente"))</f>
        <v>Igual</v>
      </c>
      <c r="AY143" s="68" t="s">
        <v>4298</v>
      </c>
      <c r="AZ143" s="68"/>
      <c r="BA143" s="5">
        <f ca="1">+IF(K143&gt;21,"Revisar",0)</f>
        <v>0</v>
      </c>
      <c r="BB143" s="68" t="s">
        <v>146</v>
      </c>
      <c r="BC143" s="129" t="s">
        <v>2919</v>
      </c>
      <c r="BF143" s="129" t="s">
        <v>94</v>
      </c>
      <c r="BG143" s="129">
        <f>VLOOKUP(X143,'[2]Costos office 365'!$A$1:$B$180,2,FALSE)</f>
        <v>7.13</v>
      </c>
    </row>
    <row r="144" spans="1:65" ht="14.65" customHeight="1" x14ac:dyDescent="0.25">
      <c r="A144" s="68" t="str">
        <f>CONCATENATE(E144,"_",X144)</f>
        <v>20259661553_PCR-LAP19112077</v>
      </c>
      <c r="B144" s="68" t="str">
        <f>CONCATENATE(E144,"_",Z144)</f>
        <v>20259661553_</v>
      </c>
      <c r="C144" s="6">
        <v>44105</v>
      </c>
      <c r="D144" s="6">
        <v>44135</v>
      </c>
      <c r="E144" s="192">
        <v>20259661553</v>
      </c>
      <c r="F144" s="3" t="s">
        <v>191</v>
      </c>
      <c r="G144" s="3" t="s">
        <v>4632</v>
      </c>
      <c r="H144" s="6">
        <v>44105</v>
      </c>
      <c r="I144" s="6">
        <v>44135</v>
      </c>
      <c r="J144" s="7"/>
      <c r="K144" s="8">
        <f ca="1">+TODAY()-I144</f>
        <v>2</v>
      </c>
      <c r="L144" s="9">
        <v>72.25</v>
      </c>
      <c r="M144" s="135"/>
      <c r="N144" s="9" t="str">
        <f>IF(M144="","Vacio",IF(L144=M144,"Igual","Diferente"))</f>
        <v>Vacio</v>
      </c>
      <c r="O144" s="9"/>
      <c r="P144" s="135"/>
      <c r="Q144" s="9" t="str">
        <f>IF(P144="","Vacio",IF(O144=P144,"Igual","Diferente"))</f>
        <v>Vacio</v>
      </c>
      <c r="R144" s="1">
        <f>+L144+O144/3.5</f>
        <v>72.25</v>
      </c>
      <c r="S144" s="1">
        <f ca="1">+IF(K144&gt;=0,IF(K144&lt;30,R144*1,IF(60&gt;K144,R144*2,IF(90&gt;K144,R144*3,IF(120&gt;K144,R144*4,IF(150&gt;K144,R144*5,IF(180&gt;K144,R144*6,IF(210&gt;K144,R144*7))))))),0)</f>
        <v>72.25</v>
      </c>
      <c r="T144" s="2" t="str">
        <f ca="1">+IF(K144&lt;0,0,IF(K144&lt;8,$A$1,IF(K144&lt;15,$B$1,IF(K144&lt;22,$C$1,IF(K144&lt;30,$D$1,IF(K144&lt;60,$G$1,IF(K144&lt;90,$H$1,IF(K144&lt;120,$I$1,IF(K144&lt;150,$J$1,IF(K144&lt;180,$K$1,IF(K144&lt;210,$E$1)))))))))))</f>
        <v>1° Semana</v>
      </c>
      <c r="U144" s="3"/>
      <c r="V144" s="10"/>
      <c r="W144" s="6"/>
      <c r="X144" s="30" t="s">
        <v>244</v>
      </c>
      <c r="Y144" s="12" t="s">
        <v>5248</v>
      </c>
      <c r="Z144" s="12"/>
      <c r="AA144" s="12"/>
      <c r="AB144" s="15"/>
      <c r="AC144" s="15"/>
      <c r="AD144" s="15"/>
      <c r="AE144" s="15"/>
      <c r="AF144" s="4">
        <f ca="1">+TODAY()-AE144</f>
        <v>44137</v>
      </c>
      <c r="AG144" s="15"/>
      <c r="AH144" s="15"/>
      <c r="AI144" s="6"/>
      <c r="AJ144" s="6"/>
      <c r="AK144" s="3" t="s">
        <v>43</v>
      </c>
      <c r="AL144" s="6"/>
      <c r="AM144" s="10">
        <v>1</v>
      </c>
      <c r="AN144" s="3" t="s">
        <v>44</v>
      </c>
      <c r="AO144" s="3"/>
      <c r="AP144" s="3" t="s">
        <v>62</v>
      </c>
      <c r="AQ144" s="296" t="s">
        <v>888</v>
      </c>
      <c r="AR144" s="3"/>
      <c r="AS144" s="3"/>
      <c r="AT144" s="3"/>
      <c r="AU144" s="288" t="s">
        <v>4686</v>
      </c>
      <c r="AV144" s="7" t="s">
        <v>47</v>
      </c>
      <c r="AW144" s="7" t="s">
        <v>47</v>
      </c>
      <c r="AX144" s="9" t="str">
        <f>IF(AW144="","Vacio",IF(AV144=AW144,"Igual","Diferente"))</f>
        <v>Igual</v>
      </c>
      <c r="AY144" s="68"/>
      <c r="AZ144" s="68"/>
      <c r="BA144" s="5">
        <f ca="1">+IF(K144&gt;21,"Revisar",0)</f>
        <v>0</v>
      </c>
      <c r="BB144" s="68" t="s">
        <v>146</v>
      </c>
      <c r="BC144" s="129" t="s">
        <v>2919</v>
      </c>
      <c r="BF144" s="129" t="s">
        <v>94</v>
      </c>
      <c r="BG144" s="129">
        <f>VLOOKUP(X144,'[2]Costos office 365'!$A$1:$B$180,2,FALSE)</f>
        <v>7.13</v>
      </c>
    </row>
    <row r="145" spans="1:59" ht="14.65" customHeight="1" x14ac:dyDescent="0.25">
      <c r="A145" s="68" t="str">
        <f>CONCATENATE(E145,"_",X145)</f>
        <v>20603289600_MOR-LAP19101001</v>
      </c>
      <c r="B145" s="68" t="str">
        <f>CONCATENATE(E145,"_",Z145)</f>
        <v>20603289600_</v>
      </c>
      <c r="C145" s="6">
        <v>44105</v>
      </c>
      <c r="D145" s="6">
        <v>44135</v>
      </c>
      <c r="E145" s="192">
        <v>20603289600</v>
      </c>
      <c r="F145" s="3" t="s">
        <v>4549</v>
      </c>
      <c r="G145" s="3" t="s">
        <v>4578</v>
      </c>
      <c r="H145" s="6">
        <v>44105</v>
      </c>
      <c r="I145" s="6">
        <v>44135</v>
      </c>
      <c r="J145" s="7"/>
      <c r="K145" s="8">
        <f ca="1">+TODAY()-I145</f>
        <v>2</v>
      </c>
      <c r="L145" s="9">
        <v>65</v>
      </c>
      <c r="M145" s="135"/>
      <c r="N145" s="9" t="str">
        <f>IF(M145="","Vacio",IF(L145=M145,"Igual","Diferente"))</f>
        <v>Vacio</v>
      </c>
      <c r="O145" s="9"/>
      <c r="P145" s="135"/>
      <c r="Q145" s="9" t="str">
        <f>IF(P145="","Vacio",IF(O145=P145,"Igual","Diferente"))</f>
        <v>Vacio</v>
      </c>
      <c r="R145" s="1">
        <f>+L145+O145/3.5</f>
        <v>65</v>
      </c>
      <c r="S145" s="1">
        <f ca="1">+IF(K145&gt;=0,IF(K145&lt;30,R145*1,IF(60&gt;K145,R145*2,IF(90&gt;K145,R145*3,IF(120&gt;K145,R145*4,IF(150&gt;K145,R145*5,IF(180&gt;K145,R145*6,IF(210&gt;K145,R145*7))))))),0)</f>
        <v>65</v>
      </c>
      <c r="T145" s="2" t="str">
        <f ca="1">+IF(K145&lt;0,0,IF(K145&lt;8,$A$1,IF(K145&lt;15,$B$1,IF(K145&lt;22,$C$1,IF(K145&lt;30,$D$1,IF(K145&lt;60,$G$1,IF(K145&lt;90,$H$1,IF(K145&lt;120,$I$1,IF(K145&lt;150,$J$1,IF(K145&lt;180,$K$1,IF(K145&lt;210,$E$1)))))))))))</f>
        <v>1° Semana</v>
      </c>
      <c r="U145" s="3" t="s">
        <v>246</v>
      </c>
      <c r="V145" s="10" t="s">
        <v>247</v>
      </c>
      <c r="W145" s="6">
        <v>43749</v>
      </c>
      <c r="X145" s="12" t="s">
        <v>248</v>
      </c>
      <c r="Y145" s="12" t="s">
        <v>5248</v>
      </c>
      <c r="Z145" s="12"/>
      <c r="AA145" s="12"/>
      <c r="AB145" s="15"/>
      <c r="AC145" s="15"/>
      <c r="AD145" s="15"/>
      <c r="AE145" s="15"/>
      <c r="AF145" s="4">
        <f ca="1">+TODAY()-AE145</f>
        <v>44137</v>
      </c>
      <c r="AG145" s="15"/>
      <c r="AH145" s="15"/>
      <c r="AI145" s="6"/>
      <c r="AJ145" s="6"/>
      <c r="AK145" s="3"/>
      <c r="AL145" s="6"/>
      <c r="AM145" s="10">
        <v>1</v>
      </c>
      <c r="AN145" s="3" t="s">
        <v>44</v>
      </c>
      <c r="AO145" s="3"/>
      <c r="AP145" s="3" t="s">
        <v>161</v>
      </c>
      <c r="AQ145" s="296" t="s">
        <v>888</v>
      </c>
      <c r="AR145" s="3"/>
      <c r="AS145" s="3"/>
      <c r="AT145" s="3"/>
      <c r="AU145" s="3" t="s">
        <v>5235</v>
      </c>
      <c r="AV145" s="7" t="s">
        <v>47</v>
      </c>
      <c r="AW145" s="7" t="s">
        <v>47</v>
      </c>
      <c r="AX145" s="9" t="str">
        <f>IF(AW145="","Vacio",IF(AV145=AW145,"Igual","Diferente"))</f>
        <v>Igual</v>
      </c>
      <c r="AY145" s="68"/>
      <c r="AZ145" s="68"/>
      <c r="BA145" s="5">
        <f ca="1">+IF(K145&gt;21,"Revisar",0)</f>
        <v>0</v>
      </c>
      <c r="BB145" s="68" t="s">
        <v>146</v>
      </c>
      <c r="BC145" s="129" t="s">
        <v>2919</v>
      </c>
      <c r="BF145" s="129" t="s">
        <v>94</v>
      </c>
      <c r="BG145" s="129">
        <f>VLOOKUP(X145,'[2]Costos office 365'!$A$1:$B$180,2,FALSE)</f>
        <v>7.13</v>
      </c>
    </row>
    <row r="146" spans="1:59" ht="14.65" customHeight="1" x14ac:dyDescent="0.25">
      <c r="A146" s="68" t="str">
        <f>CONCATENATE(E146,"_",X146)</f>
        <v>20603289600_PCR-LAP1184</v>
      </c>
      <c r="B146" s="68" t="str">
        <f>CONCATENATE(E146,"_",Z146)</f>
        <v>20603289600_MOR-LAP19101004</v>
      </c>
      <c r="C146" s="6">
        <v>44105</v>
      </c>
      <c r="D146" s="6">
        <v>44135</v>
      </c>
      <c r="E146" s="192">
        <v>20603289600</v>
      </c>
      <c r="F146" s="3" t="s">
        <v>4549</v>
      </c>
      <c r="G146" s="3" t="s">
        <v>4578</v>
      </c>
      <c r="H146" s="6">
        <v>44105</v>
      </c>
      <c r="I146" s="6">
        <v>44135</v>
      </c>
      <c r="J146" s="7"/>
      <c r="K146" s="8">
        <f ca="1">+TODAY()-I146</f>
        <v>2</v>
      </c>
      <c r="L146" s="9">
        <v>65</v>
      </c>
      <c r="M146" s="135"/>
      <c r="N146" s="9" t="str">
        <f>IF(M146="","Vacio",IF(L146=M146,"Igual","Diferente"))</f>
        <v>Vacio</v>
      </c>
      <c r="O146" s="9"/>
      <c r="P146" s="135"/>
      <c r="Q146" s="9" t="str">
        <f>IF(P146="","Vacio",IF(O146=P146,"Igual","Diferente"))</f>
        <v>Vacio</v>
      </c>
      <c r="R146" s="1">
        <f>+L146+O146/3.5</f>
        <v>65</v>
      </c>
      <c r="S146" s="1">
        <f ca="1">+IF(K146&gt;=0,IF(K146&lt;30,R146*1,IF(60&gt;K146,R146*2,IF(90&gt;K146,R146*3,IF(120&gt;K146,R146*4,IF(150&gt;K146,R146*5,IF(180&gt;K146,R146*6,IF(210&gt;K146,R146*7))))))),0)</f>
        <v>65</v>
      </c>
      <c r="T146" s="2" t="str">
        <f ca="1">+IF(K146&lt;0,0,IF(K146&lt;8,$A$1,IF(K146&lt;15,$B$1,IF(K146&lt;22,$C$1,IF(K146&lt;30,$D$1,IF(K146&lt;60,$G$1,IF(K146&lt;90,$H$1,IF(K146&lt;120,$I$1,IF(K146&lt;150,$J$1,IF(K146&lt;180,$K$1,IF(K146&lt;210,$E$1)))))))))))</f>
        <v>1° Semana</v>
      </c>
      <c r="U146" s="3" t="s">
        <v>246</v>
      </c>
      <c r="V146" s="10" t="s">
        <v>247</v>
      </c>
      <c r="W146" s="6">
        <v>43749</v>
      </c>
      <c r="X146" s="12" t="s">
        <v>249</v>
      </c>
      <c r="Y146" s="12" t="s">
        <v>5248</v>
      </c>
      <c r="Z146" s="12" t="s">
        <v>250</v>
      </c>
      <c r="AA146" s="12"/>
      <c r="AB146" s="15"/>
      <c r="AC146" s="15"/>
      <c r="AD146" s="15"/>
      <c r="AE146" s="15"/>
      <c r="AF146" s="4">
        <f ca="1">+TODAY()-AE146</f>
        <v>44137</v>
      </c>
      <c r="AG146" s="15"/>
      <c r="AH146" s="15"/>
      <c r="AI146" s="6"/>
      <c r="AJ146" s="6"/>
      <c r="AK146" s="3"/>
      <c r="AL146" s="6"/>
      <c r="AM146" s="10">
        <v>1</v>
      </c>
      <c r="AN146" s="3" t="s">
        <v>44</v>
      </c>
      <c r="AO146" s="3"/>
      <c r="AP146" s="3" t="s">
        <v>161</v>
      </c>
      <c r="AQ146" s="296" t="s">
        <v>888</v>
      </c>
      <c r="AR146" s="3"/>
      <c r="AS146" s="3"/>
      <c r="AT146" s="3"/>
      <c r="AU146" s="3" t="s">
        <v>5235</v>
      </c>
      <c r="AV146" s="7" t="s">
        <v>47</v>
      </c>
      <c r="AW146" s="7" t="s">
        <v>47</v>
      </c>
      <c r="AX146" s="9" t="str">
        <f>IF(AW146="","Vacio",IF(AV146=AW146,"Igual","Diferente"))</f>
        <v>Igual</v>
      </c>
      <c r="AY146" s="68"/>
      <c r="AZ146" s="68"/>
      <c r="BA146" s="5">
        <f ca="1">+IF(K146&gt;21,"Revisar",0)</f>
        <v>0</v>
      </c>
      <c r="BB146" s="68" t="s">
        <v>146</v>
      </c>
      <c r="BC146" s="129" t="s">
        <v>2919</v>
      </c>
      <c r="BF146" s="129" t="s">
        <v>94</v>
      </c>
      <c r="BG146" s="129">
        <f>VLOOKUP(X146,'[2]Costos office 365'!$A$1:$B$180,2,FALSE)</f>
        <v>7.13</v>
      </c>
    </row>
    <row r="147" spans="1:59" ht="14.65" customHeight="1" x14ac:dyDescent="0.25">
      <c r="A147" s="68" t="str">
        <f>CONCATENATE(E147,"_",X147)</f>
        <v>20603289600_MOR-LAP19101007</v>
      </c>
      <c r="B147" s="68" t="str">
        <f>CONCATENATE(E147,"_",Z147)</f>
        <v>20603289600_</v>
      </c>
      <c r="C147" s="6">
        <v>44105</v>
      </c>
      <c r="D147" s="6">
        <v>44135</v>
      </c>
      <c r="E147" s="192">
        <v>20603289600</v>
      </c>
      <c r="F147" s="3" t="s">
        <v>4549</v>
      </c>
      <c r="G147" s="3" t="s">
        <v>4578</v>
      </c>
      <c r="H147" s="6">
        <v>44105</v>
      </c>
      <c r="I147" s="6">
        <v>44135</v>
      </c>
      <c r="J147" s="7"/>
      <c r="K147" s="8">
        <f ca="1">+TODAY()-I147</f>
        <v>2</v>
      </c>
      <c r="L147" s="9">
        <v>65</v>
      </c>
      <c r="M147" s="135"/>
      <c r="N147" s="9" t="str">
        <f>IF(M147="","Vacio",IF(L147=M147,"Igual","Diferente"))</f>
        <v>Vacio</v>
      </c>
      <c r="O147" s="9"/>
      <c r="P147" s="135"/>
      <c r="Q147" s="9" t="str">
        <f>IF(P147="","Vacio",IF(O147=P147,"Igual","Diferente"))</f>
        <v>Vacio</v>
      </c>
      <c r="R147" s="1">
        <f>+L147+O147/3.5</f>
        <v>65</v>
      </c>
      <c r="S147" s="1">
        <f ca="1">+IF(K147&gt;=0,IF(K147&lt;30,R147*1,IF(60&gt;K147,R147*2,IF(90&gt;K147,R147*3,IF(120&gt;K147,R147*4,IF(150&gt;K147,R147*5,IF(180&gt;K147,R147*6,IF(210&gt;K147,R147*7))))))),0)</f>
        <v>65</v>
      </c>
      <c r="T147" s="2" t="str">
        <f ca="1">+IF(K147&lt;0,0,IF(K147&lt;8,$A$1,IF(K147&lt;15,$B$1,IF(K147&lt;22,$C$1,IF(K147&lt;30,$D$1,IF(K147&lt;60,$G$1,IF(K147&lt;90,$H$1,IF(K147&lt;120,$I$1,IF(K147&lt;150,$J$1,IF(K147&lt;180,$K$1,IF(K147&lt;210,$E$1)))))))))))</f>
        <v>1° Semana</v>
      </c>
      <c r="U147" s="3" t="s">
        <v>246</v>
      </c>
      <c r="V147" s="10" t="s">
        <v>247</v>
      </c>
      <c r="W147" s="6">
        <v>43749</v>
      </c>
      <c r="X147" s="12" t="s">
        <v>251</v>
      </c>
      <c r="Y147" s="12" t="s">
        <v>5248</v>
      </c>
      <c r="Z147" s="12"/>
      <c r="AA147" s="12"/>
      <c r="AB147" s="15"/>
      <c r="AC147" s="15"/>
      <c r="AD147" s="15"/>
      <c r="AE147" s="15"/>
      <c r="AF147" s="4">
        <f ca="1">+TODAY()-AE147</f>
        <v>44137</v>
      </c>
      <c r="AG147" s="15"/>
      <c r="AH147" s="15"/>
      <c r="AI147" s="6"/>
      <c r="AJ147" s="6"/>
      <c r="AK147" s="3"/>
      <c r="AL147" s="6"/>
      <c r="AM147" s="10">
        <v>1</v>
      </c>
      <c r="AN147" s="3" t="s">
        <v>44</v>
      </c>
      <c r="AO147" s="3"/>
      <c r="AP147" s="3" t="s">
        <v>161</v>
      </c>
      <c r="AQ147" s="296" t="s">
        <v>888</v>
      </c>
      <c r="AR147" s="3"/>
      <c r="AS147" s="3"/>
      <c r="AT147" s="3"/>
      <c r="AU147" s="3" t="s">
        <v>5235</v>
      </c>
      <c r="AV147" s="7" t="s">
        <v>47</v>
      </c>
      <c r="AW147" s="7" t="s">
        <v>47</v>
      </c>
      <c r="AX147" s="9" t="str">
        <f>IF(AW147="","Vacio",IF(AV147=AW147,"Igual","Diferente"))</f>
        <v>Igual</v>
      </c>
      <c r="AY147" s="68"/>
      <c r="AZ147" s="68"/>
      <c r="BA147" s="5">
        <f ca="1">+IF(K147&gt;21,"Revisar",0)</f>
        <v>0</v>
      </c>
      <c r="BB147" s="68" t="s">
        <v>146</v>
      </c>
      <c r="BC147" s="129" t="s">
        <v>2919</v>
      </c>
      <c r="BF147" s="129" t="s">
        <v>94</v>
      </c>
      <c r="BG147" s="129">
        <f>VLOOKUP(X147,'[2]Costos office 365'!$A$1:$B$180,2,FALSE)</f>
        <v>7.13</v>
      </c>
    </row>
    <row r="148" spans="1:59" ht="14.65" customHeight="1" x14ac:dyDescent="0.25">
      <c r="A148" s="68" t="str">
        <f>CONCATENATE(E148,"_",X148)</f>
        <v>20603289600_MOR-LAP19101010</v>
      </c>
      <c r="B148" s="68" t="str">
        <f>CONCATENATE(E148,"_",Z148)</f>
        <v>20603289600_</v>
      </c>
      <c r="C148" s="6">
        <v>44105</v>
      </c>
      <c r="D148" s="6">
        <v>44135</v>
      </c>
      <c r="E148" s="192">
        <v>20603289600</v>
      </c>
      <c r="F148" s="3" t="s">
        <v>4549</v>
      </c>
      <c r="G148" s="3" t="s">
        <v>4578</v>
      </c>
      <c r="H148" s="6">
        <v>44105</v>
      </c>
      <c r="I148" s="6">
        <v>44135</v>
      </c>
      <c r="J148" s="7"/>
      <c r="K148" s="8">
        <f ca="1">+TODAY()-I148</f>
        <v>2</v>
      </c>
      <c r="L148" s="9">
        <v>65</v>
      </c>
      <c r="M148" s="135"/>
      <c r="N148" s="9" t="str">
        <f>IF(M148="","Vacio",IF(L148=M148,"Igual","Diferente"))</f>
        <v>Vacio</v>
      </c>
      <c r="O148" s="9"/>
      <c r="P148" s="135"/>
      <c r="Q148" s="9" t="str">
        <f>IF(P148="","Vacio",IF(O148=P148,"Igual","Diferente"))</f>
        <v>Vacio</v>
      </c>
      <c r="R148" s="1">
        <f>+L148+O148/3.5</f>
        <v>65</v>
      </c>
      <c r="S148" s="1">
        <f ca="1">+IF(K148&gt;=0,IF(K148&lt;30,R148*1,IF(60&gt;K148,R148*2,IF(90&gt;K148,R148*3,IF(120&gt;K148,R148*4,IF(150&gt;K148,R148*5,IF(180&gt;K148,R148*6,IF(210&gt;K148,R148*7))))))),0)</f>
        <v>65</v>
      </c>
      <c r="T148" s="2" t="str">
        <f ca="1">+IF(K148&lt;0,0,IF(K148&lt;8,$A$1,IF(K148&lt;15,$B$1,IF(K148&lt;22,$C$1,IF(K148&lt;30,$D$1,IF(K148&lt;60,$G$1,IF(K148&lt;90,$H$1,IF(K148&lt;120,$I$1,IF(K148&lt;150,$J$1,IF(K148&lt;180,$K$1,IF(K148&lt;210,$E$1)))))))))))</f>
        <v>1° Semana</v>
      </c>
      <c r="U148" s="3" t="s">
        <v>246</v>
      </c>
      <c r="V148" s="10" t="s">
        <v>247</v>
      </c>
      <c r="W148" s="6">
        <v>43749</v>
      </c>
      <c r="X148" s="12" t="s">
        <v>252</v>
      </c>
      <c r="Y148" s="12" t="s">
        <v>5248</v>
      </c>
      <c r="Z148" s="12"/>
      <c r="AA148" s="12"/>
      <c r="AB148" s="15"/>
      <c r="AC148" s="15"/>
      <c r="AD148" s="15"/>
      <c r="AE148" s="15"/>
      <c r="AF148" s="4">
        <f ca="1">+TODAY()-AE148</f>
        <v>44137</v>
      </c>
      <c r="AG148" s="15"/>
      <c r="AH148" s="15"/>
      <c r="AI148" s="6"/>
      <c r="AJ148" s="6"/>
      <c r="AK148" s="3"/>
      <c r="AL148" s="6"/>
      <c r="AM148" s="10">
        <v>1</v>
      </c>
      <c r="AN148" s="3" t="s">
        <v>44</v>
      </c>
      <c r="AO148" s="3"/>
      <c r="AP148" s="3" t="s">
        <v>161</v>
      </c>
      <c r="AQ148" s="296" t="s">
        <v>888</v>
      </c>
      <c r="AR148" s="3"/>
      <c r="AS148" s="3"/>
      <c r="AT148" s="3"/>
      <c r="AU148" s="3" t="s">
        <v>5235</v>
      </c>
      <c r="AV148" s="7" t="s">
        <v>47</v>
      </c>
      <c r="AW148" s="7" t="s">
        <v>47</v>
      </c>
      <c r="AX148" s="9" t="str">
        <f>IF(AW148="","Vacio",IF(AV148=AW148,"Igual","Diferente"))</f>
        <v>Igual</v>
      </c>
      <c r="AY148" s="68"/>
      <c r="AZ148" s="68"/>
      <c r="BA148" s="5">
        <f ca="1">+IF(K148&gt;21,"Revisar",0)</f>
        <v>0</v>
      </c>
      <c r="BB148" s="68" t="s">
        <v>146</v>
      </c>
      <c r="BC148" s="129" t="s">
        <v>2919</v>
      </c>
      <c r="BF148" s="129" t="s">
        <v>94</v>
      </c>
      <c r="BG148" s="129">
        <f>VLOOKUP(X148,'[2]Costos office 365'!$A$1:$B$180,2,FALSE)</f>
        <v>7.13</v>
      </c>
    </row>
    <row r="149" spans="1:59" ht="14.65" customHeight="1" x14ac:dyDescent="0.25">
      <c r="A149" s="68" t="str">
        <f>CONCATENATE(E149,"_",X149)</f>
        <v>20603289600_MOR-LAP19101017</v>
      </c>
      <c r="B149" s="68" t="str">
        <f>CONCATENATE(E149,"_",Z149)</f>
        <v>20603289600_</v>
      </c>
      <c r="C149" s="6">
        <v>44105</v>
      </c>
      <c r="D149" s="6">
        <v>44135</v>
      </c>
      <c r="E149" s="192">
        <v>20603289600</v>
      </c>
      <c r="F149" s="3" t="s">
        <v>4549</v>
      </c>
      <c r="G149" s="3" t="s">
        <v>4578</v>
      </c>
      <c r="H149" s="6">
        <v>44105</v>
      </c>
      <c r="I149" s="6">
        <v>44135</v>
      </c>
      <c r="J149" s="7"/>
      <c r="K149" s="8">
        <f ca="1">+TODAY()-I149</f>
        <v>2</v>
      </c>
      <c r="L149" s="9">
        <v>70</v>
      </c>
      <c r="M149" s="135"/>
      <c r="N149" s="9" t="str">
        <f>IF(M149="","Vacio",IF(L149=M149,"Igual","Diferente"))</f>
        <v>Vacio</v>
      </c>
      <c r="O149" s="9"/>
      <c r="P149" s="135"/>
      <c r="Q149" s="9" t="str">
        <f>IF(P149="","Vacio",IF(O149=P149,"Igual","Diferente"))</f>
        <v>Vacio</v>
      </c>
      <c r="R149" s="1">
        <f>+L149+O149/3.5</f>
        <v>70</v>
      </c>
      <c r="S149" s="1">
        <f ca="1">+IF(K149&gt;=0,IF(K149&lt;30,R149*1,IF(60&gt;K149,R149*2,IF(90&gt;K149,R149*3,IF(120&gt;K149,R149*4,IF(150&gt;K149,R149*5,IF(180&gt;K149,R149*6,IF(210&gt;K149,R149*7))))))),0)</f>
        <v>70</v>
      </c>
      <c r="T149" s="2" t="str">
        <f ca="1">+IF(K149&lt;0,0,IF(K149&lt;8,$A$1,IF(K149&lt;15,$B$1,IF(K149&lt;22,$C$1,IF(K149&lt;30,$D$1,IF(K149&lt;60,$G$1,IF(K149&lt;90,$H$1,IF(K149&lt;120,$I$1,IF(K149&lt;150,$J$1,IF(K149&lt;180,$K$1,IF(K149&lt;210,$E$1)))))))))))</f>
        <v>1° Semana</v>
      </c>
      <c r="U149" s="3" t="s">
        <v>253</v>
      </c>
      <c r="V149" s="10" t="s">
        <v>254</v>
      </c>
      <c r="W149" s="6">
        <v>43871</v>
      </c>
      <c r="X149" s="12" t="s">
        <v>255</v>
      </c>
      <c r="Y149" s="12" t="s">
        <v>5248</v>
      </c>
      <c r="Z149" s="12"/>
      <c r="AA149" s="12"/>
      <c r="AB149" s="15"/>
      <c r="AC149" s="15"/>
      <c r="AD149" s="15"/>
      <c r="AE149" s="15"/>
      <c r="AF149" s="4">
        <f ca="1">+TODAY()-AE149</f>
        <v>44137</v>
      </c>
      <c r="AG149" s="15"/>
      <c r="AH149" s="15"/>
      <c r="AI149" s="6"/>
      <c r="AJ149" s="6"/>
      <c r="AK149" s="3"/>
      <c r="AL149" s="6"/>
      <c r="AM149" s="10">
        <v>1</v>
      </c>
      <c r="AN149" s="3" t="s">
        <v>44</v>
      </c>
      <c r="AO149" s="3"/>
      <c r="AP149" s="3" t="s">
        <v>161</v>
      </c>
      <c r="AQ149" s="296" t="s">
        <v>888</v>
      </c>
      <c r="AR149" s="3"/>
      <c r="AS149" s="3"/>
      <c r="AT149" s="3"/>
      <c r="AU149" s="3" t="s">
        <v>5235</v>
      </c>
      <c r="AV149" s="7" t="s">
        <v>47</v>
      </c>
      <c r="AW149" s="7" t="s">
        <v>47</v>
      </c>
      <c r="AX149" s="9" t="str">
        <f>IF(AW149="","Vacio",IF(AV149=AW149,"Igual","Diferente"))</f>
        <v>Igual</v>
      </c>
      <c r="AY149" s="68"/>
      <c r="AZ149" s="68"/>
      <c r="BA149" s="5">
        <f ca="1">+IF(K149&gt;21,"Revisar",0)</f>
        <v>0</v>
      </c>
      <c r="BB149" s="68" t="s">
        <v>146</v>
      </c>
      <c r="BC149" s="129" t="s">
        <v>2919</v>
      </c>
      <c r="BF149" s="129" t="s">
        <v>94</v>
      </c>
      <c r="BG149" s="129">
        <f>VLOOKUP(X149,'[2]Costos office 365'!$A$1:$B$180,2,FALSE)</f>
        <v>7.13</v>
      </c>
    </row>
    <row r="150" spans="1:59" ht="14.65" customHeight="1" x14ac:dyDescent="0.25">
      <c r="A150" s="68" t="str">
        <f>CONCATENATE(E150,"_",X150)</f>
        <v>20603289600_MOR-LAP19101049</v>
      </c>
      <c r="B150" s="68" t="str">
        <f>CONCATENATE(E150,"_",Z150)</f>
        <v>20603289600_</v>
      </c>
      <c r="C150" s="6">
        <v>44105</v>
      </c>
      <c r="D150" s="6">
        <v>44135</v>
      </c>
      <c r="E150" s="192">
        <v>20603289600</v>
      </c>
      <c r="F150" s="3" t="s">
        <v>4549</v>
      </c>
      <c r="G150" s="3" t="s">
        <v>4578</v>
      </c>
      <c r="H150" s="6">
        <v>44105</v>
      </c>
      <c r="I150" s="6">
        <v>44135</v>
      </c>
      <c r="J150" s="7"/>
      <c r="K150" s="8">
        <f ca="1">+TODAY()-I150</f>
        <v>2</v>
      </c>
      <c r="L150" s="9">
        <v>70</v>
      </c>
      <c r="M150" s="135"/>
      <c r="N150" s="9" t="str">
        <f>IF(M150="","Vacio",IF(L150=M150,"Igual","Diferente"))</f>
        <v>Vacio</v>
      </c>
      <c r="O150" s="9"/>
      <c r="P150" s="135"/>
      <c r="Q150" s="9" t="str">
        <f>IF(P150="","Vacio",IF(O150=P150,"Igual","Diferente"))</f>
        <v>Vacio</v>
      </c>
      <c r="R150" s="1">
        <f>+L150+O150/3.5</f>
        <v>70</v>
      </c>
      <c r="S150" s="1">
        <f ca="1">+IF(K150&gt;=0,IF(K150&lt;30,R150*1,IF(60&gt;K150,R150*2,IF(90&gt;K150,R150*3,IF(120&gt;K150,R150*4,IF(150&gt;K150,R150*5,IF(180&gt;K150,R150*6,IF(210&gt;K150,R150*7))))))),0)</f>
        <v>70</v>
      </c>
      <c r="T150" s="2" t="str">
        <f ca="1">+IF(K150&lt;0,0,IF(K150&lt;8,$A$1,IF(K150&lt;15,$B$1,IF(K150&lt;22,$C$1,IF(K150&lt;30,$D$1,IF(K150&lt;60,$G$1,IF(K150&lt;90,$H$1,IF(K150&lt;120,$I$1,IF(K150&lt;150,$J$1,IF(K150&lt;180,$K$1,IF(K150&lt;210,$E$1)))))))))))</f>
        <v>1° Semana</v>
      </c>
      <c r="U150" s="3" t="s">
        <v>253</v>
      </c>
      <c r="V150" s="10" t="s">
        <v>254</v>
      </c>
      <c r="W150" s="6">
        <v>43871</v>
      </c>
      <c r="X150" s="12" t="s">
        <v>256</v>
      </c>
      <c r="Y150" s="12" t="s">
        <v>5248</v>
      </c>
      <c r="Z150" s="12"/>
      <c r="AA150" s="12"/>
      <c r="AB150" s="15"/>
      <c r="AC150" s="15"/>
      <c r="AD150" s="15"/>
      <c r="AE150" s="15"/>
      <c r="AF150" s="4">
        <f ca="1">+TODAY()-AE150</f>
        <v>44137</v>
      </c>
      <c r="AG150" s="15"/>
      <c r="AH150" s="15"/>
      <c r="AI150" s="6"/>
      <c r="AJ150" s="6"/>
      <c r="AK150" s="3"/>
      <c r="AL150" s="6"/>
      <c r="AM150" s="10">
        <v>1</v>
      </c>
      <c r="AN150" s="3" t="s">
        <v>44</v>
      </c>
      <c r="AO150" s="3"/>
      <c r="AP150" s="3" t="s">
        <v>161</v>
      </c>
      <c r="AQ150" s="296" t="s">
        <v>888</v>
      </c>
      <c r="AR150" s="3"/>
      <c r="AS150" s="3"/>
      <c r="AT150" s="3"/>
      <c r="AU150" s="3" t="s">
        <v>5235</v>
      </c>
      <c r="AV150" s="7" t="s">
        <v>47</v>
      </c>
      <c r="AW150" s="7" t="s">
        <v>47</v>
      </c>
      <c r="AX150" s="9" t="str">
        <f>IF(AW150="","Vacio",IF(AV150=AW150,"Igual","Diferente"))</f>
        <v>Igual</v>
      </c>
      <c r="AY150" s="68"/>
      <c r="AZ150" s="68"/>
      <c r="BA150" s="5">
        <f ca="1">+IF(K150&gt;21,"Revisar",0)</f>
        <v>0</v>
      </c>
      <c r="BB150" s="68" t="s">
        <v>146</v>
      </c>
      <c r="BC150" s="129" t="s">
        <v>2919</v>
      </c>
      <c r="BF150" s="129" t="s">
        <v>94</v>
      </c>
      <c r="BG150" s="129">
        <f>VLOOKUP(X150,'[2]Costos office 365'!$A$1:$B$180,2,FALSE)</f>
        <v>7.13</v>
      </c>
    </row>
    <row r="151" spans="1:59" ht="14.65" customHeight="1" x14ac:dyDescent="0.25">
      <c r="A151" s="68" t="str">
        <f>CONCATENATE(E151,"_",X151)</f>
        <v>20603289600_PCR-LAP19101013</v>
      </c>
      <c r="B151" s="68" t="str">
        <f>CONCATENATE(E151,"_",Z151)</f>
        <v>20603289600_PCR-LAP19101014</v>
      </c>
      <c r="C151" s="6">
        <v>44105</v>
      </c>
      <c r="D151" s="6">
        <v>44135</v>
      </c>
      <c r="E151" s="192">
        <v>20603289600</v>
      </c>
      <c r="F151" s="3" t="s">
        <v>4549</v>
      </c>
      <c r="G151" s="3" t="s">
        <v>4578</v>
      </c>
      <c r="H151" s="6">
        <v>44105</v>
      </c>
      <c r="I151" s="6">
        <v>44135</v>
      </c>
      <c r="J151" s="7"/>
      <c r="K151" s="8">
        <f ca="1">+TODAY()-I151</f>
        <v>2</v>
      </c>
      <c r="L151" s="9">
        <v>65</v>
      </c>
      <c r="M151" s="135"/>
      <c r="N151" s="9" t="str">
        <f>IF(M151="","Vacio",IF(L151=M151,"Igual","Diferente"))</f>
        <v>Vacio</v>
      </c>
      <c r="O151" s="9"/>
      <c r="P151" s="135"/>
      <c r="Q151" s="9" t="str">
        <f>IF(P151="","Vacio",IF(O151=P151,"Igual","Diferente"))</f>
        <v>Vacio</v>
      </c>
      <c r="R151" s="1">
        <f>+L151+O151/3.5</f>
        <v>65</v>
      </c>
      <c r="S151" s="1">
        <f ca="1">+IF(K151&gt;=0,IF(K151&lt;30,R151*1,IF(60&gt;K151,R151*2,IF(90&gt;K151,R151*3,IF(120&gt;K151,R151*4,IF(150&gt;K151,R151*5,IF(180&gt;K151,R151*6,IF(210&gt;K151,R151*7))))))),0)</f>
        <v>65</v>
      </c>
      <c r="T151" s="2" t="str">
        <f ca="1">+IF(K151&lt;0,0,IF(K151&lt;8,$A$1,IF(K151&lt;15,$B$1,IF(K151&lt;22,$C$1,IF(K151&lt;30,$D$1,IF(K151&lt;60,$G$1,IF(K151&lt;90,$H$1,IF(K151&lt;120,$I$1,IF(K151&lt;150,$J$1,IF(K151&lt;180,$K$1,IF(K151&lt;210,$E$1)))))))))))</f>
        <v>1° Semana</v>
      </c>
      <c r="U151" s="3" t="s">
        <v>246</v>
      </c>
      <c r="V151" s="10" t="s">
        <v>247</v>
      </c>
      <c r="W151" s="6">
        <v>43749</v>
      </c>
      <c r="X151" s="12" t="s">
        <v>257</v>
      </c>
      <c r="Y151" s="12" t="s">
        <v>5248</v>
      </c>
      <c r="Z151" s="12" t="s">
        <v>258</v>
      </c>
      <c r="AA151" s="12"/>
      <c r="AB151" s="15"/>
      <c r="AC151" s="15"/>
      <c r="AD151" s="15"/>
      <c r="AE151" s="15"/>
      <c r="AF151" s="4">
        <f ca="1">+TODAY()-AE151</f>
        <v>44137</v>
      </c>
      <c r="AG151" s="15"/>
      <c r="AH151" s="15"/>
      <c r="AI151" s="6"/>
      <c r="AJ151" s="6"/>
      <c r="AK151" s="3"/>
      <c r="AL151" s="6"/>
      <c r="AM151" s="10">
        <v>1</v>
      </c>
      <c r="AN151" s="3" t="s">
        <v>44</v>
      </c>
      <c r="AO151" s="3"/>
      <c r="AP151" s="3" t="s">
        <v>161</v>
      </c>
      <c r="AQ151" s="296" t="s">
        <v>888</v>
      </c>
      <c r="AR151" s="3"/>
      <c r="AS151" s="3"/>
      <c r="AT151" s="3"/>
      <c r="AU151" s="3" t="s">
        <v>5235</v>
      </c>
      <c r="AV151" s="7" t="s">
        <v>47</v>
      </c>
      <c r="AW151" s="7" t="s">
        <v>47</v>
      </c>
      <c r="AX151" s="9" t="str">
        <f>IF(AW151="","Vacio",IF(AV151=AW151,"Igual","Diferente"))</f>
        <v>Igual</v>
      </c>
      <c r="AY151" s="68"/>
      <c r="AZ151" s="68"/>
      <c r="BA151" s="5">
        <f ca="1">+IF(K151&gt;21,"Revisar",0)</f>
        <v>0</v>
      </c>
      <c r="BB151" s="68" t="s">
        <v>146</v>
      </c>
      <c r="BC151" s="129" t="s">
        <v>2919</v>
      </c>
      <c r="BF151" s="129" t="s">
        <v>94</v>
      </c>
      <c r="BG151" s="129">
        <f>VLOOKUP(X151,'[2]Costos office 365'!$A$1:$B$180,2,FALSE)</f>
        <v>7.13</v>
      </c>
    </row>
    <row r="152" spans="1:59" ht="14.65" customHeight="1" x14ac:dyDescent="0.25">
      <c r="A152" s="68" t="str">
        <f>CONCATENATE(E152,"_",X152)</f>
        <v>20603289600_PCR-LAP19101016</v>
      </c>
      <c r="B152" s="68" t="str">
        <f>CONCATENATE(E152,"_",Z152)</f>
        <v>20603289600_</v>
      </c>
      <c r="C152" s="6">
        <v>44105</v>
      </c>
      <c r="D152" s="6">
        <v>44135</v>
      </c>
      <c r="E152" s="192">
        <v>20603289600</v>
      </c>
      <c r="F152" s="3" t="s">
        <v>4549</v>
      </c>
      <c r="G152" s="3" t="s">
        <v>4578</v>
      </c>
      <c r="H152" s="6">
        <v>44105</v>
      </c>
      <c r="I152" s="6">
        <v>44135</v>
      </c>
      <c r="J152" s="7"/>
      <c r="K152" s="8">
        <f ca="1">+TODAY()-I152</f>
        <v>2</v>
      </c>
      <c r="L152" s="9">
        <v>65</v>
      </c>
      <c r="M152" s="135"/>
      <c r="N152" s="9" t="str">
        <f>IF(M152="","Vacio",IF(L152=M152,"Igual","Diferente"))</f>
        <v>Vacio</v>
      </c>
      <c r="O152" s="9"/>
      <c r="P152" s="135"/>
      <c r="Q152" s="9" t="str">
        <f>IF(P152="","Vacio",IF(O152=P152,"Igual","Diferente"))</f>
        <v>Vacio</v>
      </c>
      <c r="R152" s="1">
        <f>+L152+O152/3.5</f>
        <v>65</v>
      </c>
      <c r="S152" s="1">
        <f ca="1">+IF(K152&gt;=0,IF(K152&lt;30,R152*1,IF(60&gt;K152,R152*2,IF(90&gt;K152,R152*3,IF(120&gt;K152,R152*4,IF(150&gt;K152,R152*5,IF(180&gt;K152,R152*6,IF(210&gt;K152,R152*7))))))),0)</f>
        <v>65</v>
      </c>
      <c r="T152" s="2" t="str">
        <f ca="1">+IF(K152&lt;0,0,IF(K152&lt;8,$A$1,IF(K152&lt;15,$B$1,IF(K152&lt;22,$C$1,IF(K152&lt;30,$D$1,IF(K152&lt;60,$G$1,IF(K152&lt;90,$H$1,IF(K152&lt;120,$I$1,IF(K152&lt;150,$J$1,IF(K152&lt;180,$K$1,IF(K152&lt;210,$E$1)))))))))))</f>
        <v>1° Semana</v>
      </c>
      <c r="U152" s="3" t="s">
        <v>246</v>
      </c>
      <c r="V152" s="10" t="s">
        <v>247</v>
      </c>
      <c r="W152" s="6">
        <v>43749</v>
      </c>
      <c r="X152" s="12" t="s">
        <v>259</v>
      </c>
      <c r="Y152" s="12" t="s">
        <v>5248</v>
      </c>
      <c r="Z152" s="12"/>
      <c r="AA152" s="12"/>
      <c r="AB152" s="15"/>
      <c r="AC152" s="15"/>
      <c r="AD152" s="15"/>
      <c r="AE152" s="15"/>
      <c r="AF152" s="4">
        <f ca="1">+TODAY()-AE152</f>
        <v>44137</v>
      </c>
      <c r="AG152" s="15"/>
      <c r="AH152" s="15"/>
      <c r="AI152" s="6"/>
      <c r="AJ152" s="6"/>
      <c r="AK152" s="3"/>
      <c r="AL152" s="6"/>
      <c r="AM152" s="10">
        <v>1</v>
      </c>
      <c r="AN152" s="3" t="s">
        <v>44</v>
      </c>
      <c r="AO152" s="3"/>
      <c r="AP152" s="3" t="s">
        <v>161</v>
      </c>
      <c r="AQ152" s="296" t="s">
        <v>888</v>
      </c>
      <c r="AR152" s="3"/>
      <c r="AS152" s="3"/>
      <c r="AT152" s="3"/>
      <c r="AU152" s="3" t="s">
        <v>5235</v>
      </c>
      <c r="AV152" s="7" t="s">
        <v>47</v>
      </c>
      <c r="AW152" s="7" t="s">
        <v>47</v>
      </c>
      <c r="AX152" s="9" t="str">
        <f>IF(AW152="","Vacio",IF(AV152=AW152,"Igual","Diferente"))</f>
        <v>Igual</v>
      </c>
      <c r="AY152" s="68"/>
      <c r="AZ152" s="68"/>
      <c r="BA152" s="5">
        <f ca="1">+IF(K152&gt;21,"Revisar",0)</f>
        <v>0</v>
      </c>
      <c r="BB152" s="68" t="s">
        <v>146</v>
      </c>
      <c r="BC152" s="129" t="s">
        <v>2919</v>
      </c>
      <c r="BF152" s="129" t="s">
        <v>94</v>
      </c>
      <c r="BG152" s="129">
        <f>VLOOKUP(X152,'[2]Costos office 365'!$A$1:$B$180,2,FALSE)</f>
        <v>7.13</v>
      </c>
    </row>
    <row r="153" spans="1:59" ht="14.65" customHeight="1" x14ac:dyDescent="0.25">
      <c r="A153" s="68" t="str">
        <f>CONCATENATE(E153,"_",X153)</f>
        <v>20603289600_PCR-LAP19111016</v>
      </c>
      <c r="B153" s="68" t="str">
        <f>CONCATENATE(E153,"_",Z153)</f>
        <v>20603289600_</v>
      </c>
      <c r="C153" s="6">
        <v>44112</v>
      </c>
      <c r="D153" s="6">
        <v>44142</v>
      </c>
      <c r="E153" s="192">
        <v>20603289600</v>
      </c>
      <c r="F153" s="3" t="s">
        <v>4549</v>
      </c>
      <c r="G153" s="3" t="s">
        <v>4634</v>
      </c>
      <c r="H153" s="6">
        <v>44112</v>
      </c>
      <c r="I153" s="6">
        <v>44142</v>
      </c>
      <c r="J153" s="7"/>
      <c r="K153" s="8">
        <f ca="1">+TODAY()-I153</f>
        <v>-5</v>
      </c>
      <c r="L153" s="9">
        <v>75</v>
      </c>
      <c r="M153" s="135"/>
      <c r="N153" s="9" t="str">
        <f>IF(M153="","Vacio",IF(L153=M153,"Igual","Diferente"))</f>
        <v>Vacio</v>
      </c>
      <c r="O153" s="9"/>
      <c r="P153" s="135"/>
      <c r="Q153" s="9" t="str">
        <f>IF(P153="","Vacio",IF(O153=P153,"Igual","Diferente"))</f>
        <v>Vacio</v>
      </c>
      <c r="R153" s="1">
        <f>+L153+O153/3.5</f>
        <v>75</v>
      </c>
      <c r="S153" s="1">
        <f ca="1">+IF(K153&gt;=0,IF(K153&lt;30,R153*1,IF(60&gt;K153,R153*2,IF(90&gt;K153,R153*3,IF(120&gt;K153,R153*4,IF(150&gt;K153,R153*5,IF(180&gt;K153,R153*6,IF(210&gt;K153,R153*7))))))),0)</f>
        <v>0</v>
      </c>
      <c r="T153" s="2">
        <f ca="1">+IF(K153&lt;0,0,IF(K153&lt;8,$A$1,IF(K153&lt;15,$B$1,IF(K153&lt;22,$C$1,IF(K153&lt;30,$D$1,IF(K153&lt;60,$G$1,IF(K153&lt;90,$H$1,IF(K153&lt;120,$I$1,IF(K153&lt;150,$J$1,IF(K153&lt;180,$K$1,IF(K153&lt;210,$E$1)))))))))))</f>
        <v>0</v>
      </c>
      <c r="U153" s="3" t="s">
        <v>4279</v>
      </c>
      <c r="V153" s="10" t="s">
        <v>4676</v>
      </c>
      <c r="W153" s="6">
        <v>44112</v>
      </c>
      <c r="X153" s="12" t="s">
        <v>2723</v>
      </c>
      <c r="Y153" s="12" t="s">
        <v>5248</v>
      </c>
      <c r="Z153" s="12"/>
      <c r="AA153" s="12"/>
      <c r="AB153" s="15"/>
      <c r="AC153" s="15"/>
      <c r="AD153" s="15"/>
      <c r="AE153" s="15"/>
      <c r="AF153" s="4">
        <f ca="1">+TODAY()-AE153</f>
        <v>44137</v>
      </c>
      <c r="AG153" s="15"/>
      <c r="AH153" s="15"/>
      <c r="AI153" s="6"/>
      <c r="AJ153" s="6"/>
      <c r="AK153" s="3"/>
      <c r="AL153" s="6"/>
      <c r="AM153" s="10">
        <v>1</v>
      </c>
      <c r="AN153" s="3" t="s">
        <v>44</v>
      </c>
      <c r="AO153" s="3"/>
      <c r="AP153" s="3" t="s">
        <v>161</v>
      </c>
      <c r="AQ153" s="296" t="s">
        <v>888</v>
      </c>
      <c r="AR153" s="3"/>
      <c r="AS153" s="3"/>
      <c r="AT153" s="3"/>
      <c r="AU153" s="3" t="s">
        <v>5235</v>
      </c>
      <c r="AV153" s="7" t="s">
        <v>47</v>
      </c>
      <c r="AW153" s="7" t="s">
        <v>47</v>
      </c>
      <c r="AX153" s="9" t="str">
        <f>IF(AW153="","Vacio",IF(AV153=AW153,"Igual","Diferente"))</f>
        <v>Igual</v>
      </c>
      <c r="AY153" s="68"/>
      <c r="AZ153" s="68"/>
      <c r="BA153" s="5">
        <f ca="1">+IF(K153&gt;21,"Revisar",0)</f>
        <v>0</v>
      </c>
      <c r="BB153" s="68" t="s">
        <v>146</v>
      </c>
      <c r="BC153" s="129" t="s">
        <v>2919</v>
      </c>
      <c r="BF153" s="129"/>
      <c r="BG153" s="129">
        <v>7.13</v>
      </c>
    </row>
    <row r="154" spans="1:59" ht="14.65" customHeight="1" x14ac:dyDescent="0.25">
      <c r="A154" s="68" t="str">
        <f>CONCATENATE(E154,"_",X154)</f>
        <v>20603289600_PCR-LAP19101023</v>
      </c>
      <c r="B154" s="68" t="str">
        <f>CONCATENATE(E154,"_",Z154)</f>
        <v>20603289600_</v>
      </c>
      <c r="C154" s="6">
        <v>44105</v>
      </c>
      <c r="D154" s="6">
        <v>44135</v>
      </c>
      <c r="E154" s="192">
        <v>20603289600</v>
      </c>
      <c r="F154" s="3" t="s">
        <v>4549</v>
      </c>
      <c r="G154" s="3" t="s">
        <v>4578</v>
      </c>
      <c r="H154" s="6">
        <v>44105</v>
      </c>
      <c r="I154" s="6">
        <v>44135</v>
      </c>
      <c r="J154" s="7"/>
      <c r="K154" s="8">
        <f ca="1">+TODAY()-I154</f>
        <v>2</v>
      </c>
      <c r="L154" s="9">
        <v>65</v>
      </c>
      <c r="M154" s="135"/>
      <c r="N154" s="9" t="str">
        <f>IF(M154="","Vacio",IF(L154=M154,"Igual","Diferente"))</f>
        <v>Vacio</v>
      </c>
      <c r="O154" s="9"/>
      <c r="P154" s="135"/>
      <c r="Q154" s="9" t="str">
        <f>IF(P154="","Vacio",IF(O154=P154,"Igual","Diferente"))</f>
        <v>Vacio</v>
      </c>
      <c r="R154" s="1">
        <f>+L154+O154/3.5</f>
        <v>65</v>
      </c>
      <c r="S154" s="1">
        <f ca="1">+IF(K154&gt;=0,IF(K154&lt;30,R154*1,IF(60&gt;K154,R154*2,IF(90&gt;K154,R154*3,IF(120&gt;K154,R154*4,IF(150&gt;K154,R154*5,IF(180&gt;K154,R154*6,IF(210&gt;K154,R154*7))))))),0)</f>
        <v>65</v>
      </c>
      <c r="T154" s="2" t="str">
        <f ca="1">+IF(K154&lt;0,0,IF(K154&lt;8,$A$1,IF(K154&lt;15,$B$1,IF(K154&lt;22,$C$1,IF(K154&lt;30,$D$1,IF(K154&lt;60,$G$1,IF(K154&lt;90,$H$1,IF(K154&lt;120,$I$1,IF(K154&lt;150,$J$1,IF(K154&lt;180,$K$1,IF(K154&lt;210,$E$1)))))))))))</f>
        <v>1° Semana</v>
      </c>
      <c r="U154" s="3" t="s">
        <v>246</v>
      </c>
      <c r="V154" s="10" t="s">
        <v>247</v>
      </c>
      <c r="W154" s="6">
        <v>43749</v>
      </c>
      <c r="X154" s="12" t="s">
        <v>260</v>
      </c>
      <c r="Y154" s="12" t="s">
        <v>5248</v>
      </c>
      <c r="Z154" s="12"/>
      <c r="AA154" s="12"/>
      <c r="AB154" s="15"/>
      <c r="AC154" s="15"/>
      <c r="AD154" s="15"/>
      <c r="AE154" s="15"/>
      <c r="AF154" s="4">
        <f ca="1">+TODAY()-AE154</f>
        <v>44137</v>
      </c>
      <c r="AG154" s="15"/>
      <c r="AH154" s="15"/>
      <c r="AI154" s="6"/>
      <c r="AJ154" s="6"/>
      <c r="AK154" s="3"/>
      <c r="AL154" s="6"/>
      <c r="AM154" s="10">
        <v>1</v>
      </c>
      <c r="AN154" s="3" t="s">
        <v>44</v>
      </c>
      <c r="AO154" s="3"/>
      <c r="AP154" s="3" t="s">
        <v>161</v>
      </c>
      <c r="AQ154" s="296" t="s">
        <v>888</v>
      </c>
      <c r="AR154" s="3"/>
      <c r="AS154" s="3"/>
      <c r="AT154" s="3"/>
      <c r="AU154" s="3" t="s">
        <v>5235</v>
      </c>
      <c r="AV154" s="7" t="s">
        <v>47</v>
      </c>
      <c r="AW154" s="7" t="s">
        <v>47</v>
      </c>
      <c r="AX154" s="9" t="str">
        <f>IF(AW154="","Vacio",IF(AV154=AW154,"Igual","Diferente"))</f>
        <v>Igual</v>
      </c>
      <c r="AY154" s="68"/>
      <c r="AZ154" s="68"/>
      <c r="BA154" s="5">
        <f ca="1">+IF(K154&gt;21,"Revisar",0)</f>
        <v>0</v>
      </c>
      <c r="BB154" s="68" t="s">
        <v>146</v>
      </c>
      <c r="BC154" s="129" t="s">
        <v>2919</v>
      </c>
      <c r="BF154" s="129" t="s">
        <v>94</v>
      </c>
      <c r="BG154" s="129">
        <f>VLOOKUP(X154,'[2]Costos office 365'!$A$1:$B$180,2,FALSE)</f>
        <v>7.13</v>
      </c>
    </row>
    <row r="155" spans="1:59" ht="14.65" customHeight="1" x14ac:dyDescent="0.25">
      <c r="A155" s="68" t="str">
        <f>CONCATENATE(E155,"_",X155)</f>
        <v>20603289600_PCR-LAP20021017</v>
      </c>
      <c r="B155" s="68" t="str">
        <f>CONCATENATE(E155,"_",Z155)</f>
        <v>20603289600_</v>
      </c>
      <c r="C155" s="6">
        <v>44105</v>
      </c>
      <c r="D155" s="6">
        <v>44135</v>
      </c>
      <c r="E155" s="192">
        <v>20603289600</v>
      </c>
      <c r="F155" s="3" t="s">
        <v>4549</v>
      </c>
      <c r="G155" s="3" t="s">
        <v>4578</v>
      </c>
      <c r="H155" s="6">
        <v>44105</v>
      </c>
      <c r="I155" s="6">
        <v>44135</v>
      </c>
      <c r="J155" s="7"/>
      <c r="K155" s="8">
        <f ca="1">+TODAY()-I155</f>
        <v>2</v>
      </c>
      <c r="L155" s="9">
        <v>98</v>
      </c>
      <c r="M155" s="135"/>
      <c r="N155" s="9" t="str">
        <f>IF(M155="","Vacio",IF(L155=M155,"Igual","Diferente"))</f>
        <v>Vacio</v>
      </c>
      <c r="O155" s="9"/>
      <c r="P155" s="135"/>
      <c r="Q155" s="9" t="str">
        <f>IF(P155="","Vacio",IF(O155=P155,"Igual","Diferente"))</f>
        <v>Vacio</v>
      </c>
      <c r="R155" s="1">
        <f>+L155+O155/3.5</f>
        <v>98</v>
      </c>
      <c r="S155" s="1">
        <f ca="1">+IF(K155&gt;=0,IF(K155&lt;30,R155*1,IF(60&gt;K155,R155*2,IF(90&gt;K155,R155*3,IF(120&gt;K155,R155*4,IF(150&gt;K155,R155*5,IF(180&gt;K155,R155*6,IF(210&gt;K155,R155*7))))))),0)</f>
        <v>98</v>
      </c>
      <c r="T155" s="2" t="str">
        <f ca="1">+IF(K155&lt;0,0,IF(K155&lt;8,$A$1,IF(K155&lt;15,$B$1,IF(K155&lt;22,$C$1,IF(K155&lt;30,$D$1,IF(K155&lt;60,$G$1,IF(K155&lt;90,$H$1,IF(K155&lt;120,$I$1,IF(K155&lt;150,$J$1,IF(K155&lt;180,$K$1,IF(K155&lt;210,$E$1)))))))))))</f>
        <v>1° Semana</v>
      </c>
      <c r="U155" s="3" t="s">
        <v>253</v>
      </c>
      <c r="V155" s="10" t="s">
        <v>261</v>
      </c>
      <c r="W155" s="6">
        <v>43963</v>
      </c>
      <c r="X155" s="12" t="s">
        <v>262</v>
      </c>
      <c r="Y155" s="12" t="s">
        <v>5248</v>
      </c>
      <c r="Z155" s="12"/>
      <c r="AA155" s="12"/>
      <c r="AB155" s="15"/>
      <c r="AC155" s="15"/>
      <c r="AD155" s="15"/>
      <c r="AE155" s="15"/>
      <c r="AF155" s="4">
        <f ca="1">+TODAY()-AE155</f>
        <v>44137</v>
      </c>
      <c r="AG155" s="15"/>
      <c r="AH155" s="15"/>
      <c r="AI155" s="6"/>
      <c r="AJ155" s="6"/>
      <c r="AK155" s="3"/>
      <c r="AL155" s="6"/>
      <c r="AM155" s="10">
        <v>1</v>
      </c>
      <c r="AN155" s="3" t="s">
        <v>44</v>
      </c>
      <c r="AO155" s="3"/>
      <c r="AP155" s="3" t="s">
        <v>263</v>
      </c>
      <c r="AQ155" s="296" t="s">
        <v>888</v>
      </c>
      <c r="AR155" s="3"/>
      <c r="AS155" s="3"/>
      <c r="AT155" s="3"/>
      <c r="AU155" s="3" t="s">
        <v>5235</v>
      </c>
      <c r="AV155" s="7" t="s">
        <v>47</v>
      </c>
      <c r="AW155" s="7" t="s">
        <v>47</v>
      </c>
      <c r="AX155" s="9" t="str">
        <f>IF(AW155="","Vacio",IF(AV155=AW155,"Igual","Diferente"))</f>
        <v>Igual</v>
      </c>
      <c r="AY155" s="68"/>
      <c r="AZ155" s="68"/>
      <c r="BA155" s="5">
        <f ca="1">+IF(K155&gt;21,"Revisar",0)</f>
        <v>0</v>
      </c>
      <c r="BB155" s="68" t="s">
        <v>146</v>
      </c>
      <c r="BC155" s="129" t="s">
        <v>2919</v>
      </c>
      <c r="BF155" s="129" t="s">
        <v>94</v>
      </c>
      <c r="BG155" s="129">
        <f>VLOOKUP(X155,'[2]Costos office 365'!$A$1:$B$180,2,FALSE)</f>
        <v>7.13</v>
      </c>
    </row>
    <row r="156" spans="1:59" ht="14.65" customHeight="1" x14ac:dyDescent="0.25">
      <c r="A156" s="68" t="str">
        <f>CONCATENATE(E156,"_",X156)</f>
        <v>20603289600_PCR-LAP19111030</v>
      </c>
      <c r="B156" s="68" t="str">
        <f>CONCATENATE(E156,"_",Z156)</f>
        <v>20603289600_</v>
      </c>
      <c r="C156" s="6">
        <v>44138</v>
      </c>
      <c r="D156" s="6">
        <v>44167</v>
      </c>
      <c r="E156" s="192">
        <v>20603289600</v>
      </c>
      <c r="F156" s="3" t="s">
        <v>4549</v>
      </c>
      <c r="G156" s="3" t="s">
        <v>5210</v>
      </c>
      <c r="H156" s="6">
        <v>44138</v>
      </c>
      <c r="I156" s="6">
        <v>44167</v>
      </c>
      <c r="J156" s="7"/>
      <c r="K156" s="8">
        <f ca="1">+TODAY()-I156</f>
        <v>-30</v>
      </c>
      <c r="L156" s="9">
        <v>75</v>
      </c>
      <c r="M156" s="135"/>
      <c r="N156" s="9" t="str">
        <f>IF(M156="","Vacio",IF(L156=M156,"Igual","Diferente"))</f>
        <v>Vacio</v>
      </c>
      <c r="O156" s="9"/>
      <c r="P156" s="135"/>
      <c r="Q156" s="9" t="str">
        <f>IF(P156="","Vacio",IF(O156=P156,"Igual","Diferente"))</f>
        <v>Vacio</v>
      </c>
      <c r="R156" s="1">
        <f>+L156+O156/3.5</f>
        <v>75</v>
      </c>
      <c r="S156" s="1">
        <f ca="1">+IF(K156&gt;=0,IF(K156&lt;30,R156*1,IF(60&gt;K156,R156*2,IF(90&gt;K156,R156*3,IF(120&gt;K156,R156*4,IF(150&gt;K156,R156*5,IF(180&gt;K156,R156*6,IF(210&gt;K156,R156*7))))))),0)</f>
        <v>0</v>
      </c>
      <c r="T156" s="2">
        <f ca="1">+IF(K156&lt;0,0,IF(K156&lt;8,$A$1,IF(K156&lt;15,$B$1,IF(K156&lt;22,$C$1,IF(K156&lt;30,$D$1,IF(K156&lt;60,$G$1,IF(K156&lt;90,$H$1,IF(K156&lt;120,$I$1,IF(K156&lt;150,$J$1,IF(K156&lt;180,$K$1,IF(K156&lt;210,$E$1)))))))))))</f>
        <v>0</v>
      </c>
      <c r="U156" s="3"/>
      <c r="V156" s="10"/>
      <c r="W156" s="6"/>
      <c r="X156" s="12" t="s">
        <v>5209</v>
      </c>
      <c r="Y156" s="12" t="s">
        <v>5248</v>
      </c>
      <c r="Z156" s="12"/>
      <c r="AA156" s="12"/>
      <c r="AB156" s="15"/>
      <c r="AC156" s="15"/>
      <c r="AD156" s="15"/>
      <c r="AE156" s="15"/>
      <c r="AF156" s="4">
        <f ca="1">+TODAY()-AE156</f>
        <v>44137</v>
      </c>
      <c r="AG156" s="15"/>
      <c r="AH156" s="15"/>
      <c r="AI156" s="6"/>
      <c r="AJ156" s="6"/>
      <c r="AK156" s="3"/>
      <c r="AL156" s="6"/>
      <c r="AM156" s="10">
        <v>1</v>
      </c>
      <c r="AN156" s="3" t="s">
        <v>44</v>
      </c>
      <c r="AO156" s="3"/>
      <c r="AP156" s="3"/>
      <c r="AQ156" s="296"/>
      <c r="AR156" s="3"/>
      <c r="AS156" s="3"/>
      <c r="AT156" s="3"/>
      <c r="AU156" s="3" t="s">
        <v>5235</v>
      </c>
      <c r="AV156" s="82"/>
      <c r="AW156" s="7"/>
      <c r="AX156" s="9" t="str">
        <f>IF(AW156="","Vacio",IF(AV156=AW156,"Igual","Diferente"))</f>
        <v>Vacio</v>
      </c>
      <c r="AY156" s="68"/>
      <c r="AZ156" s="68"/>
      <c r="BA156" s="5">
        <f ca="1">+IF(K156&gt;21,"Revisar",0)</f>
        <v>0</v>
      </c>
      <c r="BB156" s="68"/>
      <c r="BC156" s="129" t="s">
        <v>2919</v>
      </c>
      <c r="BF156" s="129"/>
      <c r="BG156" s="129"/>
    </row>
    <row r="157" spans="1:59" ht="14.65" customHeight="1" x14ac:dyDescent="0.25">
      <c r="A157" s="68" t="str">
        <f>CONCATENATE(E157,"_",X157)</f>
        <v>20603289600_PCR-LAP20041017</v>
      </c>
      <c r="B157" s="68" t="str">
        <f>CONCATENATE(E157,"_",Z157)</f>
        <v>20603289600_</v>
      </c>
      <c r="C157" s="6">
        <v>44138</v>
      </c>
      <c r="D157" s="6">
        <v>44167</v>
      </c>
      <c r="E157" s="192">
        <v>20603289600</v>
      </c>
      <c r="F157" s="3" t="s">
        <v>4549</v>
      </c>
      <c r="G157" s="3" t="s">
        <v>5210</v>
      </c>
      <c r="H157" s="6">
        <v>44138</v>
      </c>
      <c r="I157" s="6">
        <v>44167</v>
      </c>
      <c r="J157" s="7"/>
      <c r="K157" s="8">
        <f ca="1">+TODAY()-I157</f>
        <v>-30</v>
      </c>
      <c r="L157" s="9">
        <v>75</v>
      </c>
      <c r="M157" s="135"/>
      <c r="N157" s="9" t="str">
        <f>IF(M157="","Vacio",IF(L157=M157,"Igual","Diferente"))</f>
        <v>Vacio</v>
      </c>
      <c r="O157" s="9"/>
      <c r="P157" s="135"/>
      <c r="Q157" s="9" t="str">
        <f>IF(P157="","Vacio",IF(O157=P157,"Igual","Diferente"))</f>
        <v>Vacio</v>
      </c>
      <c r="R157" s="1">
        <f>+L157+O157/3.5</f>
        <v>75</v>
      </c>
      <c r="S157" s="1">
        <f ca="1">+IF(K157&gt;=0,IF(K157&lt;30,R157*1,IF(60&gt;K157,R157*2,IF(90&gt;K157,R157*3,IF(120&gt;K157,R157*4,IF(150&gt;K157,R157*5,IF(180&gt;K157,R157*6,IF(210&gt;K157,R157*7))))))),0)</f>
        <v>0</v>
      </c>
      <c r="T157" s="2">
        <f ca="1">+IF(K157&lt;0,0,IF(K157&lt;8,$A$1,IF(K157&lt;15,$B$1,IF(K157&lt;22,$C$1,IF(K157&lt;30,$D$1,IF(K157&lt;60,$G$1,IF(K157&lt;90,$H$1,IF(K157&lt;120,$I$1,IF(K157&lt;150,$J$1,IF(K157&lt;180,$K$1,IF(K157&lt;210,$E$1)))))))))))</f>
        <v>0</v>
      </c>
      <c r="U157" s="3"/>
      <c r="V157" s="10"/>
      <c r="W157" s="6"/>
      <c r="X157" s="12" t="s">
        <v>5211</v>
      </c>
      <c r="Y157" s="12" t="s">
        <v>5248</v>
      </c>
      <c r="Z157" s="12"/>
      <c r="AA157" s="12"/>
      <c r="AB157" s="15"/>
      <c r="AC157" s="15"/>
      <c r="AD157" s="15"/>
      <c r="AE157" s="15"/>
      <c r="AF157" s="4">
        <f ca="1">+TODAY()-AE157</f>
        <v>44137</v>
      </c>
      <c r="AG157" s="15"/>
      <c r="AH157" s="15"/>
      <c r="AI157" s="6"/>
      <c r="AJ157" s="6"/>
      <c r="AK157" s="3"/>
      <c r="AL157" s="6"/>
      <c r="AM157" s="10">
        <v>1</v>
      </c>
      <c r="AN157" s="3" t="s">
        <v>44</v>
      </c>
      <c r="AO157" s="3"/>
      <c r="AP157" s="3"/>
      <c r="AQ157" s="296"/>
      <c r="AR157" s="3"/>
      <c r="AS157" s="3"/>
      <c r="AT157" s="3"/>
      <c r="AU157" s="3" t="s">
        <v>5235</v>
      </c>
      <c r="AV157" s="82"/>
      <c r="AW157" s="7"/>
      <c r="AX157" s="9" t="str">
        <f>IF(AW157="","Vacio",IF(AV157=AW157,"Igual","Diferente"))</f>
        <v>Vacio</v>
      </c>
      <c r="AY157" s="68"/>
      <c r="AZ157" s="68"/>
      <c r="BA157" s="5">
        <f ca="1">+IF(K157&gt;21,"Revisar",0)</f>
        <v>0</v>
      </c>
      <c r="BB157" s="68"/>
      <c r="BC157" s="129" t="s">
        <v>2919</v>
      </c>
      <c r="BF157" s="129"/>
      <c r="BG157" s="129"/>
    </row>
    <row r="158" spans="1:59" ht="14.65" customHeight="1" x14ac:dyDescent="0.25">
      <c r="A158" s="68" t="str">
        <f>CONCATENATE(E158,"_",X158)</f>
        <v>20603289600_PCR-LAP20041021</v>
      </c>
      <c r="B158" s="68" t="str">
        <f>CONCATENATE(E158,"_",Z158)</f>
        <v>20603289600_</v>
      </c>
      <c r="C158" s="6">
        <v>44138</v>
      </c>
      <c r="D158" s="6">
        <v>44167</v>
      </c>
      <c r="E158" s="192">
        <v>20603289600</v>
      </c>
      <c r="F158" s="3" t="s">
        <v>4549</v>
      </c>
      <c r="G158" s="3" t="s">
        <v>5210</v>
      </c>
      <c r="H158" s="6">
        <v>44138</v>
      </c>
      <c r="I158" s="6">
        <v>44167</v>
      </c>
      <c r="J158" s="7"/>
      <c r="K158" s="8">
        <f ca="1">+TODAY()-I158</f>
        <v>-30</v>
      </c>
      <c r="L158" s="9">
        <v>75</v>
      </c>
      <c r="M158" s="135"/>
      <c r="N158" s="9" t="str">
        <f>IF(M158="","Vacio",IF(L158=M158,"Igual","Diferente"))</f>
        <v>Vacio</v>
      </c>
      <c r="O158" s="9"/>
      <c r="P158" s="135"/>
      <c r="Q158" s="9" t="str">
        <f>IF(P158="","Vacio",IF(O158=P158,"Igual","Diferente"))</f>
        <v>Vacio</v>
      </c>
      <c r="R158" s="1">
        <f>+L158+O158/3.5</f>
        <v>75</v>
      </c>
      <c r="S158" s="1">
        <f ca="1">+IF(K158&gt;=0,IF(K158&lt;30,R158*1,IF(60&gt;K158,R158*2,IF(90&gt;K158,R158*3,IF(120&gt;K158,R158*4,IF(150&gt;K158,R158*5,IF(180&gt;K158,R158*6,IF(210&gt;K158,R158*7))))))),0)</f>
        <v>0</v>
      </c>
      <c r="T158" s="2">
        <f ca="1">+IF(K158&lt;0,0,IF(K158&lt;8,$A$1,IF(K158&lt;15,$B$1,IF(K158&lt;22,$C$1,IF(K158&lt;30,$D$1,IF(K158&lt;60,$G$1,IF(K158&lt;90,$H$1,IF(K158&lt;120,$I$1,IF(K158&lt;150,$J$1,IF(K158&lt;180,$K$1,IF(K158&lt;210,$E$1)))))))))))</f>
        <v>0</v>
      </c>
      <c r="U158" s="3"/>
      <c r="V158" s="10"/>
      <c r="W158" s="6"/>
      <c r="X158" s="12" t="s">
        <v>5212</v>
      </c>
      <c r="Y158" s="12" t="s">
        <v>5248</v>
      </c>
      <c r="Z158" s="12"/>
      <c r="AA158" s="12"/>
      <c r="AB158" s="15"/>
      <c r="AC158" s="15"/>
      <c r="AD158" s="15"/>
      <c r="AE158" s="15"/>
      <c r="AF158" s="4">
        <f ca="1">+TODAY()-AE158</f>
        <v>44137</v>
      </c>
      <c r="AG158" s="15"/>
      <c r="AH158" s="15"/>
      <c r="AI158" s="6"/>
      <c r="AJ158" s="6"/>
      <c r="AK158" s="3"/>
      <c r="AL158" s="6"/>
      <c r="AM158" s="10">
        <v>1</v>
      </c>
      <c r="AN158" s="3" t="s">
        <v>44</v>
      </c>
      <c r="AO158" s="3"/>
      <c r="AP158" s="3"/>
      <c r="AQ158" s="296"/>
      <c r="AR158" s="3"/>
      <c r="AS158" s="3"/>
      <c r="AT158" s="3"/>
      <c r="AU158" s="3" t="s">
        <v>5235</v>
      </c>
      <c r="AV158" s="82"/>
      <c r="AW158" s="7"/>
      <c r="AX158" s="9" t="str">
        <f>IF(AW158="","Vacio",IF(AV158=AW158,"Igual","Diferente"))</f>
        <v>Vacio</v>
      </c>
      <c r="AY158" s="68"/>
      <c r="AZ158" s="68"/>
      <c r="BA158" s="5">
        <f ca="1">+IF(K158&gt;21,"Revisar",0)</f>
        <v>0</v>
      </c>
      <c r="BB158" s="68"/>
      <c r="BC158" s="129" t="s">
        <v>2919</v>
      </c>
      <c r="BF158" s="129"/>
      <c r="BG158" s="129"/>
    </row>
    <row r="159" spans="1:59" ht="14.65" customHeight="1" x14ac:dyDescent="0.25">
      <c r="A159" s="68" t="str">
        <f>CONCATENATE(E159,"_",X159)</f>
        <v>20603289600_PCR-LAP1135</v>
      </c>
      <c r="B159" s="68" t="str">
        <f>CONCATENATE(E159,"_",Z159)</f>
        <v>20603289600_</v>
      </c>
      <c r="C159" s="6">
        <v>44105</v>
      </c>
      <c r="D159" s="6">
        <v>44135</v>
      </c>
      <c r="E159" s="192">
        <v>20603289600</v>
      </c>
      <c r="F159" s="3" t="s">
        <v>4549</v>
      </c>
      <c r="G159" s="3" t="s">
        <v>4578</v>
      </c>
      <c r="H159" s="6">
        <v>44105</v>
      </c>
      <c r="I159" s="6">
        <v>44135</v>
      </c>
      <c r="J159" s="7"/>
      <c r="K159" s="8">
        <f ca="1">+TODAY()-I159</f>
        <v>2</v>
      </c>
      <c r="L159" s="9">
        <v>98</v>
      </c>
      <c r="M159" s="135"/>
      <c r="N159" s="9" t="str">
        <f>IF(M159="","Vacio",IF(L159=M159,"Igual","Diferente"))</f>
        <v>Vacio</v>
      </c>
      <c r="O159" s="9"/>
      <c r="P159" s="135"/>
      <c r="Q159" s="9" t="str">
        <f>IF(P159="","Vacio",IF(O159=P159,"Igual","Diferente"))</f>
        <v>Vacio</v>
      </c>
      <c r="R159" s="1">
        <f>+L159+O159/3.5</f>
        <v>98</v>
      </c>
      <c r="S159" s="1">
        <f ca="1">+IF(K159&gt;=0,IF(K159&lt;30,R159*1,IF(60&gt;K159,R159*2,IF(90&gt;K159,R159*3,IF(120&gt;K159,R159*4,IF(150&gt;K159,R159*5,IF(180&gt;K159,R159*6,IF(210&gt;K159,R159*7))))))),0)</f>
        <v>98</v>
      </c>
      <c r="T159" s="2" t="str">
        <f ca="1">+IF(K159&lt;0,0,IF(K159&lt;8,$A$1,IF(K159&lt;15,$B$1,IF(K159&lt;22,$C$1,IF(K159&lt;30,$D$1,IF(K159&lt;60,$G$1,IF(K159&lt;90,$H$1,IF(K159&lt;120,$I$1,IF(K159&lt;150,$J$1,IF(K159&lt;180,$K$1,IF(K159&lt;210,$E$1)))))))))))</f>
        <v>1° Semana</v>
      </c>
      <c r="U159" s="3" t="s">
        <v>246</v>
      </c>
      <c r="V159" s="10" t="s">
        <v>264</v>
      </c>
      <c r="W159" s="6">
        <v>43963</v>
      </c>
      <c r="X159" s="12" t="s">
        <v>265</v>
      </c>
      <c r="Y159" s="12" t="s">
        <v>5248</v>
      </c>
      <c r="Z159" s="12"/>
      <c r="AA159" s="12"/>
      <c r="AB159" s="15"/>
      <c r="AC159" s="15"/>
      <c r="AD159" s="15"/>
      <c r="AE159" s="15"/>
      <c r="AF159" s="4">
        <f ca="1">+TODAY()-AE159</f>
        <v>44137</v>
      </c>
      <c r="AG159" s="15"/>
      <c r="AH159" s="15"/>
      <c r="AI159" s="6"/>
      <c r="AJ159" s="6"/>
      <c r="AK159" s="3"/>
      <c r="AL159" s="6"/>
      <c r="AM159" s="10">
        <v>1</v>
      </c>
      <c r="AN159" s="3" t="s">
        <v>44</v>
      </c>
      <c r="AO159" s="3"/>
      <c r="AP159" s="3" t="s">
        <v>263</v>
      </c>
      <c r="AQ159" s="296" t="s">
        <v>888</v>
      </c>
      <c r="AR159" s="3"/>
      <c r="AS159" s="3"/>
      <c r="AT159" s="3"/>
      <c r="AU159" s="3" t="s">
        <v>5235</v>
      </c>
      <c r="AV159" s="7" t="s">
        <v>47</v>
      </c>
      <c r="AW159" s="7" t="s">
        <v>47</v>
      </c>
      <c r="AX159" s="9" t="str">
        <f>IF(AW159="","Vacio",IF(AV159=AW159,"Igual","Diferente"))</f>
        <v>Igual</v>
      </c>
      <c r="AY159" s="68"/>
      <c r="AZ159" s="68"/>
      <c r="BA159" s="5">
        <f ca="1">+IF(K159&gt;21,"Revisar",0)</f>
        <v>0</v>
      </c>
      <c r="BB159" s="68" t="s">
        <v>146</v>
      </c>
      <c r="BC159" s="129" t="s">
        <v>2919</v>
      </c>
      <c r="BF159" s="129" t="s">
        <v>94</v>
      </c>
      <c r="BG159" s="129">
        <f>VLOOKUP(X159,'[2]Costos office 365'!$A$1:$B$180,2,FALSE)</f>
        <v>7.13</v>
      </c>
    </row>
    <row r="160" spans="1:59" ht="14.65" customHeight="1" x14ac:dyDescent="0.25">
      <c r="A160" s="68" t="str">
        <f>CONCATENATE(E160,"_",X160)</f>
        <v>20603289600_PCR-LAP1314</v>
      </c>
      <c r="B160" s="68" t="str">
        <f>CONCATENATE(E160,"_",Z160)</f>
        <v>20603289600_PCR-LAP1171</v>
      </c>
      <c r="C160" s="6">
        <v>44105</v>
      </c>
      <c r="D160" s="6">
        <v>44135</v>
      </c>
      <c r="E160" s="192">
        <v>20603289600</v>
      </c>
      <c r="F160" s="3" t="s">
        <v>4549</v>
      </c>
      <c r="G160" s="3" t="s">
        <v>4578</v>
      </c>
      <c r="H160" s="6">
        <v>44105</v>
      </c>
      <c r="I160" s="6">
        <v>44135</v>
      </c>
      <c r="J160" s="7"/>
      <c r="K160" s="8">
        <f ca="1">+TODAY()-I160</f>
        <v>2</v>
      </c>
      <c r="L160" s="9">
        <v>98</v>
      </c>
      <c r="M160" s="135"/>
      <c r="N160" s="9" t="str">
        <f>IF(M160="","Vacio",IF(L160=M160,"Igual","Diferente"))</f>
        <v>Vacio</v>
      </c>
      <c r="O160" s="9"/>
      <c r="P160" s="135"/>
      <c r="Q160" s="9" t="str">
        <f>IF(P160="","Vacio",IF(O160=P160,"Igual","Diferente"))</f>
        <v>Vacio</v>
      </c>
      <c r="R160" s="1">
        <f>+L160+O160/3.5</f>
        <v>98</v>
      </c>
      <c r="S160" s="1">
        <f ca="1">+IF(K160&gt;=0,IF(K160&lt;30,R160*1,IF(60&gt;K160,R160*2,IF(90&gt;K160,R160*3,IF(120&gt;K160,R160*4,IF(150&gt;K160,R160*5,IF(180&gt;K160,R160*6,IF(210&gt;K160,R160*7))))))),0)</f>
        <v>98</v>
      </c>
      <c r="T160" s="2" t="str">
        <f ca="1">+IF(K160&lt;0,0,IF(K160&lt;8,$A$1,IF(K160&lt;15,$B$1,IF(K160&lt;22,$C$1,IF(K160&lt;30,$D$1,IF(K160&lt;60,$G$1,IF(K160&lt;90,$H$1,IF(K160&lt;120,$I$1,IF(K160&lt;150,$J$1,IF(K160&lt;180,$K$1,IF(K160&lt;210,$E$1)))))))))))</f>
        <v>1° Semana</v>
      </c>
      <c r="U160" s="3" t="s">
        <v>246</v>
      </c>
      <c r="V160" s="10" t="s">
        <v>266</v>
      </c>
      <c r="W160" s="6">
        <v>43963</v>
      </c>
      <c r="X160" s="12" t="s">
        <v>267</v>
      </c>
      <c r="Y160" s="12" t="s">
        <v>5248</v>
      </c>
      <c r="Z160" s="12" t="s">
        <v>268</v>
      </c>
      <c r="AA160" s="12"/>
      <c r="AB160" s="15"/>
      <c r="AC160" s="15"/>
      <c r="AD160" s="15"/>
      <c r="AE160" s="15"/>
      <c r="AF160" s="4">
        <f ca="1">+TODAY()-AE160</f>
        <v>44137</v>
      </c>
      <c r="AG160" s="15"/>
      <c r="AH160" s="15"/>
      <c r="AI160" s="6"/>
      <c r="AJ160" s="6"/>
      <c r="AK160" s="3"/>
      <c r="AL160" s="6"/>
      <c r="AM160" s="10">
        <v>1</v>
      </c>
      <c r="AN160" s="3" t="s">
        <v>44</v>
      </c>
      <c r="AO160" s="3"/>
      <c r="AP160" s="3" t="s">
        <v>263</v>
      </c>
      <c r="AQ160" s="296" t="s">
        <v>888</v>
      </c>
      <c r="AR160" s="3"/>
      <c r="AS160" s="3"/>
      <c r="AT160" s="3"/>
      <c r="AU160" s="3" t="s">
        <v>5235</v>
      </c>
      <c r="AV160" s="7" t="s">
        <v>47</v>
      </c>
      <c r="AW160" s="7" t="s">
        <v>47</v>
      </c>
      <c r="AX160" s="9" t="str">
        <f>IF(AW160="","Vacio",IF(AV160=AW160,"Igual","Diferente"))</f>
        <v>Igual</v>
      </c>
      <c r="AY160" s="68"/>
      <c r="AZ160" s="68"/>
      <c r="BA160" s="5">
        <f ca="1">+IF(K160&gt;21,"Revisar",0)</f>
        <v>0</v>
      </c>
      <c r="BB160" s="68" t="s">
        <v>146</v>
      </c>
      <c r="BC160" s="129" t="s">
        <v>2919</v>
      </c>
      <c r="BF160" s="129" t="s">
        <v>94</v>
      </c>
      <c r="BG160" s="129">
        <f>VLOOKUP(X160,'[2]Costos office 365'!$A$1:$B$180,2,FALSE)</f>
        <v>7.13</v>
      </c>
    </row>
    <row r="161" spans="1:65" ht="14.65" customHeight="1" x14ac:dyDescent="0.25">
      <c r="A161" s="68" t="str">
        <f>CONCATENATE(E161,"_",X161)</f>
        <v>20603289600_PCR-LAP19111039</v>
      </c>
      <c r="B161" s="68" t="str">
        <f>CONCATENATE(E161,"_",Z161)</f>
        <v>20603289600_PCR-LAP19091042</v>
      </c>
      <c r="C161" s="6">
        <v>44105</v>
      </c>
      <c r="D161" s="6">
        <v>44135</v>
      </c>
      <c r="E161" s="192">
        <v>20603289600</v>
      </c>
      <c r="F161" s="3" t="s">
        <v>4549</v>
      </c>
      <c r="G161" s="3" t="s">
        <v>4578</v>
      </c>
      <c r="H161" s="6">
        <v>44105</v>
      </c>
      <c r="I161" s="6">
        <v>44135</v>
      </c>
      <c r="J161" s="7"/>
      <c r="K161" s="8">
        <f ca="1">+TODAY()-I161</f>
        <v>2</v>
      </c>
      <c r="L161" s="9">
        <v>65</v>
      </c>
      <c r="M161" s="135"/>
      <c r="N161" s="9" t="str">
        <f>IF(M161="","Vacio",IF(L161=M161,"Igual","Diferente"))</f>
        <v>Vacio</v>
      </c>
      <c r="O161" s="9"/>
      <c r="P161" s="135"/>
      <c r="Q161" s="9" t="str">
        <f>IF(P161="","Vacio",IF(O161=P161,"Igual","Diferente"))</f>
        <v>Vacio</v>
      </c>
      <c r="R161" s="1">
        <f>+L161+O161/3.5</f>
        <v>65</v>
      </c>
      <c r="S161" s="1">
        <f ca="1">+IF(K161&gt;=0,IF(K161&lt;30,R161*1,IF(60&gt;K161,R161*2,IF(90&gt;K161,R161*3,IF(120&gt;K161,R161*4,IF(150&gt;K161,R161*5,IF(180&gt;K161,R161*6,IF(210&gt;K161,R161*7))))))),0)</f>
        <v>65</v>
      </c>
      <c r="T161" s="2" t="str">
        <f ca="1">+IF(K161&lt;0,0,IF(K161&lt;8,$A$1,IF(K161&lt;15,$B$1,IF(K161&lt;22,$C$1,IF(K161&lt;30,$D$1,IF(K161&lt;60,$G$1,IF(K161&lt;90,$H$1,IF(K161&lt;120,$I$1,IF(K161&lt;150,$J$1,IF(K161&lt;180,$K$1,IF(K161&lt;210,$E$1)))))))))))</f>
        <v>1° Semana</v>
      </c>
      <c r="U161" s="3" t="s">
        <v>246</v>
      </c>
      <c r="V161" s="10" t="s">
        <v>247</v>
      </c>
      <c r="W161" s="6">
        <v>43749</v>
      </c>
      <c r="X161" s="12" t="s">
        <v>269</v>
      </c>
      <c r="Y161" s="12" t="s">
        <v>5248</v>
      </c>
      <c r="Z161" s="12" t="s">
        <v>270</v>
      </c>
      <c r="AA161" s="12"/>
      <c r="AB161" s="15"/>
      <c r="AC161" s="15"/>
      <c r="AD161" s="15"/>
      <c r="AE161" s="15"/>
      <c r="AF161" s="4">
        <f ca="1">+TODAY()-AE161</f>
        <v>44137</v>
      </c>
      <c r="AG161" s="15"/>
      <c r="AH161" s="15"/>
      <c r="AI161" s="6"/>
      <c r="AJ161" s="6"/>
      <c r="AK161" s="3"/>
      <c r="AL161" s="6"/>
      <c r="AM161" s="10">
        <v>1</v>
      </c>
      <c r="AN161" s="3" t="s">
        <v>44</v>
      </c>
      <c r="AO161" s="3"/>
      <c r="AP161" s="3" t="s">
        <v>161</v>
      </c>
      <c r="AQ161" s="296" t="s">
        <v>888</v>
      </c>
      <c r="AR161" s="3"/>
      <c r="AS161" s="3"/>
      <c r="AT161" s="3"/>
      <c r="AU161" s="3" t="s">
        <v>5235</v>
      </c>
      <c r="AV161" s="7" t="s">
        <v>47</v>
      </c>
      <c r="AW161" s="7" t="s">
        <v>47</v>
      </c>
      <c r="AX161" s="9" t="str">
        <f>IF(AW161="","Vacio",IF(AV161=AW161,"Igual","Diferente"))</f>
        <v>Igual</v>
      </c>
      <c r="AY161" s="68"/>
      <c r="AZ161" s="68"/>
      <c r="BA161" s="5">
        <f ca="1">+IF(K161&gt;21,"Revisar",0)</f>
        <v>0</v>
      </c>
      <c r="BB161" s="68" t="s">
        <v>146</v>
      </c>
      <c r="BC161" s="129" t="s">
        <v>2919</v>
      </c>
      <c r="BF161" s="129" t="s">
        <v>94</v>
      </c>
      <c r="BG161" s="129">
        <f>VLOOKUP(X161,'[2]Costos office 365'!$A$1:$B$180,2,FALSE)</f>
        <v>7.13</v>
      </c>
    </row>
    <row r="162" spans="1:65" ht="14.65" customHeight="1" x14ac:dyDescent="0.25">
      <c r="A162" s="68" t="str">
        <f>CONCATENATE(E162,"_",X162)</f>
        <v>20605798145_PCR-LAP19101005</v>
      </c>
      <c r="B162" s="68" t="str">
        <f>CONCATENATE(E162,"_",Z162)</f>
        <v>20605798145_</v>
      </c>
      <c r="C162" s="6">
        <v>44119</v>
      </c>
      <c r="D162" s="6">
        <v>44149</v>
      </c>
      <c r="E162" s="192">
        <v>20605798145</v>
      </c>
      <c r="F162" s="3" t="s">
        <v>3766</v>
      </c>
      <c r="G162" s="3" t="s">
        <v>4917</v>
      </c>
      <c r="H162" s="6">
        <v>44119</v>
      </c>
      <c r="I162" s="6">
        <v>44149</v>
      </c>
      <c r="J162" s="7"/>
      <c r="K162" s="8">
        <f ca="1">+TODAY()-I162</f>
        <v>-12</v>
      </c>
      <c r="L162" s="9">
        <v>65</v>
      </c>
      <c r="M162" s="135"/>
      <c r="N162" s="9" t="str">
        <f>IF(M162="","Vacio",IF(L162=M162,"Igual","Diferente"))</f>
        <v>Vacio</v>
      </c>
      <c r="O162" s="9"/>
      <c r="P162" s="135"/>
      <c r="Q162" s="9" t="str">
        <f>IF(P162="","Vacio",IF(O162=P162,"Igual","Diferente"))</f>
        <v>Vacio</v>
      </c>
      <c r="R162" s="1">
        <f>+L162+O162/3.5</f>
        <v>65</v>
      </c>
      <c r="S162" s="1">
        <f ca="1">+IF(K162&gt;=0,IF(K162&lt;30,R162*1,IF(60&gt;K162,R162*2,IF(90&gt;K162,R162*3,IF(120&gt;K162,R162*4,IF(150&gt;K162,R162*5,IF(180&gt;K162,R162*6,IF(210&gt;K162,R162*7))))))),0)</f>
        <v>0</v>
      </c>
      <c r="T162" s="2">
        <f ca="1">+IF(K162&lt;0,0,IF(K162&lt;8,$A$1,IF(K162&lt;15,$B$1,IF(K162&lt;22,$C$1,IF(K162&lt;30,$D$1,IF(K162&lt;60,$G$1,IF(K162&lt;90,$H$1,IF(K162&lt;120,$I$1,IF(K162&lt;150,$J$1,IF(K162&lt;180,$K$1,IF(K162&lt;210,$E$1)))))))))))</f>
        <v>0</v>
      </c>
      <c r="U162" s="3" t="s">
        <v>4882</v>
      </c>
      <c r="V162" s="10" t="s">
        <v>4883</v>
      </c>
      <c r="W162" s="6">
        <v>44118</v>
      </c>
      <c r="X162" s="12" t="s">
        <v>1578</v>
      </c>
      <c r="Y162" s="12" t="s">
        <v>5248</v>
      </c>
      <c r="Z162" s="12"/>
      <c r="AA162" s="12"/>
      <c r="AB162" s="15"/>
      <c r="AC162" s="15"/>
      <c r="AD162" s="15"/>
      <c r="AE162" s="15"/>
      <c r="AF162" s="4">
        <f ca="1">+TODAY()-AE162</f>
        <v>44137</v>
      </c>
      <c r="AG162" s="15"/>
      <c r="AH162" s="15"/>
      <c r="AI162" s="6"/>
      <c r="AJ162" s="6"/>
      <c r="AK162" s="3"/>
      <c r="AL162" s="6"/>
      <c r="AM162" s="10">
        <v>1</v>
      </c>
      <c r="AN162" s="3" t="s">
        <v>44</v>
      </c>
      <c r="AO162" s="3"/>
      <c r="AP162" s="3" t="s">
        <v>45</v>
      </c>
      <c r="AQ162" s="296"/>
      <c r="AR162" s="3"/>
      <c r="AS162" s="3"/>
      <c r="AT162" s="3"/>
      <c r="AU162" s="3" t="s">
        <v>4401</v>
      </c>
      <c r="AV162" s="7" t="s">
        <v>47</v>
      </c>
      <c r="AW162" s="7" t="s">
        <v>47</v>
      </c>
      <c r="AX162" s="9" t="str">
        <f>IF(AW162="","Vacio",IF(AV162=AW162,"Igual","Diferente"))</f>
        <v>Igual</v>
      </c>
      <c r="AY162" s="68"/>
      <c r="AZ162" s="68"/>
      <c r="BA162" s="5">
        <f ca="1">+IF(K162&gt;21,"Revisar",0)</f>
        <v>0</v>
      </c>
      <c r="BB162" s="68" t="s">
        <v>146</v>
      </c>
      <c r="BC162" s="129" t="s">
        <v>2919</v>
      </c>
      <c r="BF162" s="129"/>
      <c r="BG162" s="129"/>
    </row>
    <row r="163" spans="1:65" ht="14.65" customHeight="1" x14ac:dyDescent="0.25">
      <c r="A163" s="68" t="str">
        <f>CONCATENATE(E163,"_",X163)</f>
        <v>20605798145_PCR-LAP1289</v>
      </c>
      <c r="B163" s="68" t="str">
        <f>CONCATENATE(E163,"_",Z163)</f>
        <v>20605798145_</v>
      </c>
      <c r="C163" s="6">
        <v>44105</v>
      </c>
      <c r="D163" s="6">
        <v>44135</v>
      </c>
      <c r="E163" s="192">
        <v>20605798145</v>
      </c>
      <c r="F163" s="3" t="s">
        <v>3766</v>
      </c>
      <c r="G163" s="3" t="s">
        <v>4830</v>
      </c>
      <c r="H163" s="6">
        <v>44105</v>
      </c>
      <c r="I163" s="6">
        <v>44135</v>
      </c>
      <c r="J163" s="7"/>
      <c r="K163" s="8">
        <f ca="1">+TODAY()-I163</f>
        <v>2</v>
      </c>
      <c r="L163" s="9">
        <v>65</v>
      </c>
      <c r="M163" s="135"/>
      <c r="N163" s="9" t="str">
        <f>IF(M163="","Vacio",IF(L163=M163,"Igual","Diferente"))</f>
        <v>Vacio</v>
      </c>
      <c r="O163" s="9"/>
      <c r="P163" s="135"/>
      <c r="Q163" s="9" t="str">
        <f>IF(P163="","Vacio",IF(O163=P163,"Igual","Diferente"))</f>
        <v>Vacio</v>
      </c>
      <c r="R163" s="1">
        <f>+L163+O163/3.5</f>
        <v>65</v>
      </c>
      <c r="S163" s="1">
        <f ca="1">+IF(K163&gt;=0,IF(K163&lt;30,R163*1,IF(60&gt;K163,R163*2,IF(90&gt;K163,R163*3,IF(120&gt;K163,R163*4,IF(150&gt;K163,R163*5,IF(180&gt;K163,R163*6,IF(210&gt;K163,R163*7))))))),0)</f>
        <v>65</v>
      </c>
      <c r="T163" s="2" t="str">
        <f ca="1">+IF(K163&lt;0,0,IF(K163&lt;8,$A$1,IF(K163&lt;15,$B$1,IF(K163&lt;22,$C$1,IF(K163&lt;30,$D$1,IF(K163&lt;60,$G$1,IF(K163&lt;90,$H$1,IF(K163&lt;120,$I$1,IF(K163&lt;150,$J$1,IF(K163&lt;180,$K$1,IF(K163&lt;210,$E$1)))))))))))</f>
        <v>1° Semana</v>
      </c>
      <c r="U163" s="3" t="s">
        <v>3794</v>
      </c>
      <c r="V163" s="10" t="s">
        <v>3802</v>
      </c>
      <c r="W163" s="294">
        <v>44074</v>
      </c>
      <c r="X163" s="12" t="s">
        <v>3765</v>
      </c>
      <c r="Y163" s="12" t="s">
        <v>5248</v>
      </c>
      <c r="Z163" s="12"/>
      <c r="AA163" s="12"/>
      <c r="AB163" s="15"/>
      <c r="AC163" s="15"/>
      <c r="AD163" s="15"/>
      <c r="AE163" s="15"/>
      <c r="AF163" s="4">
        <f ca="1">+TODAY()-AE163</f>
        <v>44137</v>
      </c>
      <c r="AG163" s="15"/>
      <c r="AH163" s="15"/>
      <c r="AI163" s="6"/>
      <c r="AJ163" s="6"/>
      <c r="AK163" s="3"/>
      <c r="AL163" s="6"/>
      <c r="AM163" s="10">
        <v>1</v>
      </c>
      <c r="AN163" s="3" t="s">
        <v>44</v>
      </c>
      <c r="AO163" s="3"/>
      <c r="AP163" s="3" t="s">
        <v>45</v>
      </c>
      <c r="AQ163" s="3"/>
      <c r="AR163" s="3"/>
      <c r="AS163" s="3"/>
      <c r="AT163" s="3"/>
      <c r="AU163" s="3" t="s">
        <v>4401</v>
      </c>
      <c r="AV163" s="7" t="s">
        <v>47</v>
      </c>
      <c r="AW163" s="7" t="s">
        <v>47</v>
      </c>
      <c r="AX163" s="9" t="str">
        <f>IF(AW163="","Vacio",IF(AV163=AW163,"Igual","Diferente"))</f>
        <v>Igual</v>
      </c>
      <c r="AY163" s="68"/>
      <c r="AZ163" s="68"/>
      <c r="BA163" s="5">
        <f ca="1">+IF(K163&gt;21,"Revisar",0)</f>
        <v>0</v>
      </c>
      <c r="BB163" s="68" t="s">
        <v>146</v>
      </c>
      <c r="BC163" s="129" t="s">
        <v>2919</v>
      </c>
      <c r="BF163" s="129"/>
      <c r="BG163" s="129"/>
    </row>
    <row r="164" spans="1:65" ht="14.65" customHeight="1" x14ac:dyDescent="0.25">
      <c r="A164" s="68" t="str">
        <f>CONCATENATE(E164,"_",X164)</f>
        <v>20548362017_PCR-LAP1238</v>
      </c>
      <c r="B164" s="68" t="str">
        <f>CONCATENATE(E164,"_",Z164)</f>
        <v>20548362017_PCR-LAP 0302</v>
      </c>
      <c r="C164" s="6">
        <v>44121</v>
      </c>
      <c r="D164" s="6">
        <v>44151</v>
      </c>
      <c r="E164" s="192">
        <v>20548362017</v>
      </c>
      <c r="F164" s="3" t="s">
        <v>271</v>
      </c>
      <c r="G164" s="3" t="s">
        <v>4933</v>
      </c>
      <c r="H164" s="6">
        <v>44121</v>
      </c>
      <c r="I164" s="6">
        <v>44151</v>
      </c>
      <c r="J164" s="7"/>
      <c r="K164" s="8">
        <f ca="1">+TODAY()-I164</f>
        <v>-14</v>
      </c>
      <c r="L164" s="9"/>
      <c r="M164" s="135"/>
      <c r="N164" s="9" t="str">
        <f>IF(M164="","Vacio",IF(L164=M164,"Igual","Diferente"))</f>
        <v>Vacio</v>
      </c>
      <c r="O164" s="9">
        <v>280</v>
      </c>
      <c r="P164" s="135"/>
      <c r="Q164" s="9" t="str">
        <f>IF(P164="","Vacio",IF(O164=P164,"Igual","Diferente"))</f>
        <v>Vacio</v>
      </c>
      <c r="R164" s="1">
        <f>+L164+O164/3.5</f>
        <v>80</v>
      </c>
      <c r="S164" s="1">
        <f ca="1">+IF(K164&gt;=0,IF(K164&lt;30,R164*1,IF(60&gt;K164,R164*2,IF(90&gt;K164,R164*3,IF(120&gt;K164,R164*4,IF(150&gt;K164,R164*5,IF(180&gt;K164,R164*6,IF(210&gt;K164,R164*7))))))),0)</f>
        <v>0</v>
      </c>
      <c r="T164" s="2">
        <f ca="1">+IF(K164&lt;0,0,IF(K164&lt;8,$A$1,IF(K164&lt;15,$B$1,IF(K164&lt;22,$C$1,IF(K164&lt;30,$D$1,IF(K164&lt;60,$G$1,IF(K164&lt;90,$H$1,IF(K164&lt;120,$I$1,IF(K164&lt;150,$J$1,IF(K164&lt;180,$K$1,IF(K164&lt;210,$E$1)))))))))))</f>
        <v>0</v>
      </c>
      <c r="U164" s="3" t="s">
        <v>272</v>
      </c>
      <c r="V164" s="10" t="s">
        <v>273</v>
      </c>
      <c r="W164" s="6">
        <v>42643</v>
      </c>
      <c r="X164" s="12" t="s">
        <v>274</v>
      </c>
      <c r="Y164" s="12" t="s">
        <v>5248</v>
      </c>
      <c r="Z164" s="12" t="s">
        <v>275</v>
      </c>
      <c r="AA164" s="12" t="s">
        <v>3736</v>
      </c>
      <c r="AB164" s="15"/>
      <c r="AC164" s="15"/>
      <c r="AD164" s="15"/>
      <c r="AE164" s="15"/>
      <c r="AF164" s="4">
        <f ca="1">+TODAY()-AE164</f>
        <v>44137</v>
      </c>
      <c r="AG164" s="15"/>
      <c r="AH164" s="15"/>
      <c r="AI164" s="6"/>
      <c r="AJ164" s="6"/>
      <c r="AK164" s="3" t="s">
        <v>43</v>
      </c>
      <c r="AL164" s="6"/>
      <c r="AM164" s="10">
        <v>1</v>
      </c>
      <c r="AN164" s="3" t="s">
        <v>44</v>
      </c>
      <c r="AO164" s="3"/>
      <c r="AP164" s="3" t="s">
        <v>45</v>
      </c>
      <c r="AQ164" s="3"/>
      <c r="AR164" s="3"/>
      <c r="AS164" s="3"/>
      <c r="AT164" s="3"/>
      <c r="AU164" s="288" t="s">
        <v>4686</v>
      </c>
      <c r="AV164" s="7" t="s">
        <v>47</v>
      </c>
      <c r="AW164" s="7" t="s">
        <v>47</v>
      </c>
      <c r="AX164" s="9" t="str">
        <f>IF(AW164="","Vacio",IF(AV164=AW164,"Igual","Diferente"))</f>
        <v>Igual</v>
      </c>
      <c r="AY164" s="68"/>
      <c r="AZ164" s="68"/>
      <c r="BA164" s="5">
        <f ca="1">+IF(K164&gt;21,"Revisar",0)</f>
        <v>0</v>
      </c>
      <c r="BB164" s="68" t="s">
        <v>146</v>
      </c>
      <c r="BC164" s="129" t="s">
        <v>2919</v>
      </c>
      <c r="BF164" s="129" t="s">
        <v>94</v>
      </c>
      <c r="BG164" s="129"/>
    </row>
    <row r="165" spans="1:65" ht="14.65" customHeight="1" x14ac:dyDescent="0.25">
      <c r="A165" s="68" t="str">
        <f>CONCATENATE(E165,"_",X165)</f>
        <v>20548362017_PCR-LAP1520</v>
      </c>
      <c r="B165" s="68" t="str">
        <f>CONCATENATE(E165,"_",Z165)</f>
        <v>20548362017_</v>
      </c>
      <c r="C165" s="6">
        <v>44120</v>
      </c>
      <c r="D165" s="6">
        <v>44150</v>
      </c>
      <c r="E165" s="192">
        <v>20548362017</v>
      </c>
      <c r="F165" s="3" t="s">
        <v>271</v>
      </c>
      <c r="G165" s="3" t="s">
        <v>4933</v>
      </c>
      <c r="H165" s="6">
        <v>44120</v>
      </c>
      <c r="I165" s="6">
        <v>44150</v>
      </c>
      <c r="J165" s="7"/>
      <c r="K165" s="8">
        <f ca="1">+TODAY()-I165</f>
        <v>-13</v>
      </c>
      <c r="L165" s="9"/>
      <c r="M165" s="135"/>
      <c r="N165" s="9" t="str">
        <f>IF(M165="","Vacio",IF(L165=M165,"Igual","Diferente"))</f>
        <v>Vacio</v>
      </c>
      <c r="O165" s="9">
        <v>646</v>
      </c>
      <c r="P165" s="135"/>
      <c r="Q165" s="9" t="str">
        <f>IF(P165="","Vacio",IF(O165=P165,"Igual","Diferente"))</f>
        <v>Vacio</v>
      </c>
      <c r="R165" s="1">
        <f>+L165+O165/3.5</f>
        <v>184.57142857142858</v>
      </c>
      <c r="S165" s="1">
        <f ca="1">+IF(K165&gt;=0,IF(K165&lt;30,R165*1,IF(60&gt;K165,R165*2,IF(90&gt;K165,R165*3,IF(120&gt;K165,R165*4,IF(150&gt;K165,R165*5,IF(180&gt;K165,R165*6,IF(210&gt;K165,R165*7))))))),0)</f>
        <v>0</v>
      </c>
      <c r="T165" s="2">
        <f ca="1">+IF(K165&lt;0,0,IF(K165&lt;8,$A$1,IF(K165&lt;15,$B$1,IF(K165&lt;22,$C$1,IF(K165&lt;30,$D$1,IF(K165&lt;60,$G$1,IF(K165&lt;90,$H$1,IF(K165&lt;120,$I$1,IF(K165&lt;150,$J$1,IF(K165&lt;180,$K$1,IF(K165&lt;210,$E$1)))))))))))</f>
        <v>0</v>
      </c>
      <c r="U165" s="69" t="s">
        <v>276</v>
      </c>
      <c r="V165" s="10" t="s">
        <v>277</v>
      </c>
      <c r="W165" s="6">
        <v>43676</v>
      </c>
      <c r="X165" s="12" t="s">
        <v>278</v>
      </c>
      <c r="Y165" s="12" t="s">
        <v>5248</v>
      </c>
      <c r="Z165" s="12"/>
      <c r="AA165" s="12"/>
      <c r="AB165" s="15"/>
      <c r="AC165" s="15"/>
      <c r="AD165" s="15"/>
      <c r="AE165" s="15"/>
      <c r="AF165" s="4">
        <f ca="1">+TODAY()-AE165</f>
        <v>44137</v>
      </c>
      <c r="AG165" s="15"/>
      <c r="AH165" s="15"/>
      <c r="AI165" s="6"/>
      <c r="AJ165" s="6"/>
      <c r="AK165" s="3" t="s">
        <v>56</v>
      </c>
      <c r="AL165" s="6"/>
      <c r="AM165" s="10">
        <v>1</v>
      </c>
      <c r="AN165" s="3" t="s">
        <v>144</v>
      </c>
      <c r="AO165" s="3"/>
      <c r="AP165" s="3" t="s">
        <v>45</v>
      </c>
      <c r="AQ165" s="3"/>
      <c r="AR165" s="3"/>
      <c r="AS165" s="3"/>
      <c r="AT165" s="3"/>
      <c r="AU165" s="288" t="s">
        <v>4686</v>
      </c>
      <c r="AV165" s="7" t="s">
        <v>47</v>
      </c>
      <c r="AW165" s="7" t="s">
        <v>47</v>
      </c>
      <c r="AX165" s="9" t="str">
        <f>IF(AW165="","Vacio",IF(AV165=AW165,"Igual","Diferente"))</f>
        <v>Igual</v>
      </c>
      <c r="AY165" s="68"/>
      <c r="AZ165" s="68"/>
      <c r="BA165" s="5">
        <f ca="1">+IF(K165&gt;21,"Revisar",0)</f>
        <v>0</v>
      </c>
      <c r="BB165" s="68" t="s">
        <v>146</v>
      </c>
      <c r="BC165" s="129" t="s">
        <v>2919</v>
      </c>
      <c r="BF165" s="129" t="s">
        <v>94</v>
      </c>
      <c r="BG165" s="129"/>
    </row>
    <row r="166" spans="1:65" ht="14.65" customHeight="1" x14ac:dyDescent="0.25">
      <c r="A166" s="68" t="str">
        <f>CONCATENATE(E166,"_",X166)</f>
        <v>20548362017_PCR-LAP20082001</v>
      </c>
      <c r="B166" s="68" t="str">
        <f>CONCATENATE(E166,"_",Z166)</f>
        <v>20548362017_PCR-LAP1330</v>
      </c>
      <c r="C166" s="6">
        <v>44123</v>
      </c>
      <c r="D166" s="6">
        <v>44153</v>
      </c>
      <c r="E166" s="192">
        <v>20548362017</v>
      </c>
      <c r="F166" s="3" t="s">
        <v>271</v>
      </c>
      <c r="G166" s="3" t="s">
        <v>4933</v>
      </c>
      <c r="H166" s="6">
        <v>44123</v>
      </c>
      <c r="I166" s="6">
        <v>44153</v>
      </c>
      <c r="J166" s="7"/>
      <c r="K166" s="8">
        <f ca="1">+TODAY()-I166</f>
        <v>-16</v>
      </c>
      <c r="L166" s="9"/>
      <c r="M166" s="135"/>
      <c r="N166" s="9" t="str">
        <f>IF(M166="","Vacio",IF(L166=M166,"Igual","Diferente"))</f>
        <v>Vacio</v>
      </c>
      <c r="O166" s="9">
        <v>378</v>
      </c>
      <c r="P166" s="135"/>
      <c r="Q166" s="9" t="str">
        <f>IF(P166="","Vacio",IF(O166=P166,"Igual","Diferente"))</f>
        <v>Vacio</v>
      </c>
      <c r="R166" s="1">
        <f>+L166+O166/3.5</f>
        <v>108</v>
      </c>
      <c r="S166" s="1">
        <f ca="1">+IF(K166&gt;=0,IF(K166&lt;30,R166*1,IF(60&gt;K166,R166*2,IF(90&gt;K166,R166*3,IF(120&gt;K166,R166*4,IF(150&gt;K166,R166*5,IF(180&gt;K166,R166*6,IF(210&gt;K166,R166*7))))))),0)</f>
        <v>0</v>
      </c>
      <c r="T166" s="2">
        <f ca="1">+IF(K166&lt;0,0,IF(K166&lt;8,$A$1,IF(K166&lt;15,$B$1,IF(K166&lt;22,$C$1,IF(K166&lt;30,$D$1,IF(K166&lt;60,$G$1,IF(K166&lt;90,$H$1,IF(K166&lt;120,$I$1,IF(K166&lt;150,$J$1,IF(K166&lt;180,$K$1,IF(K166&lt;210,$E$1)))))))))))</f>
        <v>0</v>
      </c>
      <c r="U166" s="3" t="s">
        <v>3614</v>
      </c>
      <c r="V166" s="10" t="s">
        <v>279</v>
      </c>
      <c r="W166" s="6">
        <v>43798</v>
      </c>
      <c r="X166" s="12" t="s">
        <v>3613</v>
      </c>
      <c r="Y166" s="12" t="s">
        <v>5248</v>
      </c>
      <c r="Z166" s="12" t="s">
        <v>280</v>
      </c>
      <c r="AA166" s="12"/>
      <c r="AB166" s="15"/>
      <c r="AC166" s="15"/>
      <c r="AD166" s="15"/>
      <c r="AE166" s="15"/>
      <c r="AF166" s="4">
        <f ca="1">+TODAY()-AE166</f>
        <v>44137</v>
      </c>
      <c r="AG166" s="15"/>
      <c r="AH166" s="15"/>
      <c r="AI166" s="6"/>
      <c r="AJ166" s="6"/>
      <c r="AK166" s="3"/>
      <c r="AL166" s="6"/>
      <c r="AM166" s="10">
        <v>1</v>
      </c>
      <c r="AN166" s="3" t="s">
        <v>44</v>
      </c>
      <c r="AO166" s="3"/>
      <c r="AP166" s="3" t="s">
        <v>161</v>
      </c>
      <c r="AQ166" s="3"/>
      <c r="AR166" s="3"/>
      <c r="AS166" s="3"/>
      <c r="AT166" s="3"/>
      <c r="AU166" s="288" t="s">
        <v>4686</v>
      </c>
      <c r="AV166" s="7" t="s">
        <v>47</v>
      </c>
      <c r="AW166" s="7" t="s">
        <v>47</v>
      </c>
      <c r="AX166" s="9" t="str">
        <f>IF(AW166="","Vacio",IF(AV166=AW166,"Igual","Diferente"))</f>
        <v>Igual</v>
      </c>
      <c r="AY166" s="68"/>
      <c r="AZ166" s="68"/>
      <c r="BA166" s="5">
        <f ca="1">+IF(K166&gt;21,"Revisar",0)</f>
        <v>0</v>
      </c>
      <c r="BB166" s="68" t="s">
        <v>146</v>
      </c>
      <c r="BC166" s="129" t="s">
        <v>2919</v>
      </c>
      <c r="BF166" s="129" t="s">
        <v>94</v>
      </c>
      <c r="BG166" s="129"/>
    </row>
    <row r="167" spans="1:65" ht="14.65" customHeight="1" x14ac:dyDescent="0.25">
      <c r="A167" s="68" t="str">
        <f>CONCATENATE(E167,"_",X167)</f>
        <v>20511052654_MOR-LAP19101020</v>
      </c>
      <c r="B167" s="68" t="str">
        <f>CONCATENATE(E167,"_",Z167)</f>
        <v>20511052654_</v>
      </c>
      <c r="C167" s="6">
        <v>44112</v>
      </c>
      <c r="D167" s="6">
        <v>44142</v>
      </c>
      <c r="E167" s="192">
        <v>20511052654</v>
      </c>
      <c r="F167" s="3" t="s">
        <v>4627</v>
      </c>
      <c r="G167" s="3" t="s">
        <v>4628</v>
      </c>
      <c r="H167" s="6">
        <v>44112</v>
      </c>
      <c r="I167" s="6">
        <v>44142</v>
      </c>
      <c r="J167" s="7"/>
      <c r="K167" s="8">
        <f ca="1">+TODAY()-I167</f>
        <v>-5</v>
      </c>
      <c r="L167" s="9">
        <v>73</v>
      </c>
      <c r="M167" s="135"/>
      <c r="N167" s="9" t="str">
        <f>IF(M167="","Vacio",IF(L167=M167,"Igual","Diferente"))</f>
        <v>Vacio</v>
      </c>
      <c r="O167" s="9"/>
      <c r="P167" s="135"/>
      <c r="Q167" s="9" t="str">
        <f>IF(P167="","Vacio",IF(O167=P167,"Igual","Diferente"))</f>
        <v>Vacio</v>
      </c>
      <c r="R167" s="1">
        <f>+L167+O167/3.5</f>
        <v>73</v>
      </c>
      <c r="S167" s="1">
        <f ca="1">+IF(K167&gt;=0,IF(K167&lt;30,R167*1,IF(60&gt;K167,R167*2,IF(90&gt;K167,R167*3,IF(120&gt;K167,R167*4,IF(150&gt;K167,R167*5,IF(180&gt;K167,R167*6,IF(210&gt;K167,R167*7))))))),0)</f>
        <v>0</v>
      </c>
      <c r="T167" s="2">
        <f ca="1">+IF(K167&lt;0,0,IF(K167&lt;8,$A$1,IF(K167&lt;15,$B$1,IF(K167&lt;22,$C$1,IF(K167&lt;30,$D$1,IF(K167&lt;60,$G$1,IF(K167&lt;90,$H$1,IF(K167&lt;120,$I$1,IF(K167&lt;150,$J$1,IF(K167&lt;180,$K$1,IF(K167&lt;210,$E$1)))))))))))</f>
        <v>0</v>
      </c>
      <c r="U167" s="3" t="s">
        <v>4279</v>
      </c>
      <c r="V167" s="10" t="s">
        <v>4677</v>
      </c>
      <c r="W167" s="6">
        <v>44112</v>
      </c>
      <c r="X167" s="12" t="s">
        <v>3200</v>
      </c>
      <c r="Y167" s="12" t="s">
        <v>5248</v>
      </c>
      <c r="Z167" s="12"/>
      <c r="AA167" s="12"/>
      <c r="AB167" s="15"/>
      <c r="AC167" s="15"/>
      <c r="AD167" s="15"/>
      <c r="AE167" s="15"/>
      <c r="AF167" s="4">
        <f ca="1">+TODAY()-AE167</f>
        <v>44137</v>
      </c>
      <c r="AG167" s="15"/>
      <c r="AH167" s="15"/>
      <c r="AI167" s="6"/>
      <c r="AJ167" s="6"/>
      <c r="AK167" s="3"/>
      <c r="AL167" s="6"/>
      <c r="AM167" s="10">
        <v>1</v>
      </c>
      <c r="AN167" s="3" t="s">
        <v>44</v>
      </c>
      <c r="AO167" s="3"/>
      <c r="AP167" s="3" t="s">
        <v>263</v>
      </c>
      <c r="AQ167" s="296" t="s">
        <v>888</v>
      </c>
      <c r="AR167" s="3"/>
      <c r="AS167" s="3"/>
      <c r="AT167" s="3"/>
      <c r="AU167" s="3" t="s">
        <v>3450</v>
      </c>
      <c r="AV167" s="7" t="s">
        <v>47</v>
      </c>
      <c r="AW167" s="7" t="s">
        <v>47</v>
      </c>
      <c r="AX167" s="9" t="str">
        <f>IF(AW167="","Vacio",IF(AV167=AW167,"Igual","Diferente"))</f>
        <v>Igual</v>
      </c>
      <c r="AY167" s="68"/>
      <c r="AZ167" s="68"/>
      <c r="BA167" s="5">
        <f ca="1">+IF(K167&gt;21,"Revisar",0)</f>
        <v>0</v>
      </c>
      <c r="BB167" s="68" t="s">
        <v>146</v>
      </c>
      <c r="BC167" s="129" t="s">
        <v>2919</v>
      </c>
      <c r="BF167" s="129"/>
      <c r="BG167" s="129">
        <v>7.13</v>
      </c>
    </row>
    <row r="168" spans="1:65" ht="14.65" customHeight="1" x14ac:dyDescent="0.25">
      <c r="A168" s="68" t="str">
        <f>CONCATENATE(E168,"_",X168)</f>
        <v>20505601808_PCR-LAP0981</v>
      </c>
      <c r="B168" s="68" t="str">
        <f>CONCATENATE(E168,"_",Z168)</f>
        <v>20505601808_PCR-LAP0789</v>
      </c>
      <c r="C168" s="6">
        <v>44128</v>
      </c>
      <c r="D168" s="6">
        <v>44158</v>
      </c>
      <c r="E168" s="192">
        <v>20505601808</v>
      </c>
      <c r="F168" s="3" t="s">
        <v>4079</v>
      </c>
      <c r="G168" s="3" t="s">
        <v>5059</v>
      </c>
      <c r="H168" s="6">
        <v>44128</v>
      </c>
      <c r="I168" s="6">
        <v>44158</v>
      </c>
      <c r="J168" s="7"/>
      <c r="K168" s="8">
        <f ca="1">+TODAY()-I168</f>
        <v>-21</v>
      </c>
      <c r="L168" s="9">
        <v>90</v>
      </c>
      <c r="M168" s="154"/>
      <c r="N168" s="9" t="str">
        <f>IF(M168="","Vacio",IF(L168=M168,"Igual","Diferente"))</f>
        <v>Vacio</v>
      </c>
      <c r="O168" s="9"/>
      <c r="P168" s="154"/>
      <c r="Q168" s="9" t="str">
        <f>IF(P168="","Vacio",IF(O168=P168,"Igual","Diferente"))</f>
        <v>Vacio</v>
      </c>
      <c r="R168" s="1">
        <f>+L168+O168/3.5</f>
        <v>90</v>
      </c>
      <c r="S168" s="1">
        <f ca="1">+IF(K168&gt;=0,IF(K168&lt;30,R168*1,IF(60&gt;K168,R168*2,IF(90&gt;K168,R168*3,IF(120&gt;K168,R168*4,IF(150&gt;K168,R168*5,IF(180&gt;K168,R168*6,IF(210&gt;K168,R168*7))))))),0)</f>
        <v>0</v>
      </c>
      <c r="T168" s="2">
        <f ca="1">+IF(K168&lt;0,0,IF(K168&lt;8,$A$1,IF(K168&lt;15,$B$1,IF(K168&lt;22,$C$1,IF(K168&lt;30,$D$1,IF(K168&lt;60,$G$1,IF(K168&lt;90,$H$1,IF(K168&lt;120,$I$1,IF(K168&lt;150,$J$1,IF(K168&lt;180,$K$1,IF(K168&lt;210,$E$1)))))))))))</f>
        <v>0</v>
      </c>
      <c r="U168" s="3" t="s">
        <v>283</v>
      </c>
      <c r="V168" s="10" t="s">
        <v>284</v>
      </c>
      <c r="W168" s="6">
        <v>43636</v>
      </c>
      <c r="X168" s="12" t="s">
        <v>285</v>
      </c>
      <c r="Y168" s="12" t="s">
        <v>5248</v>
      </c>
      <c r="Z168" s="12" t="s">
        <v>286</v>
      </c>
      <c r="AA168" s="12"/>
      <c r="AB168" s="15"/>
      <c r="AC168" s="15"/>
      <c r="AD168" s="15"/>
      <c r="AE168" s="15"/>
      <c r="AF168" s="4">
        <f ca="1">+TODAY()-AE168</f>
        <v>44137</v>
      </c>
      <c r="AG168" s="15"/>
      <c r="AH168" s="15"/>
      <c r="AI168" s="6" t="s">
        <v>287</v>
      </c>
      <c r="AJ168" s="69" t="s">
        <v>288</v>
      </c>
      <c r="AK168" s="3" t="s">
        <v>289</v>
      </c>
      <c r="AL168" s="6">
        <v>44002</v>
      </c>
      <c r="AM168" s="10">
        <v>1</v>
      </c>
      <c r="AN168" s="3" t="s">
        <v>44</v>
      </c>
      <c r="AO168" s="3"/>
      <c r="AP168" s="3" t="s">
        <v>62</v>
      </c>
      <c r="AQ168" s="3"/>
      <c r="AR168" s="3"/>
      <c r="AS168" s="3"/>
      <c r="AT168" s="3"/>
      <c r="AU168" s="3" t="s">
        <v>3450</v>
      </c>
      <c r="AV168" s="7" t="s">
        <v>47</v>
      </c>
      <c r="AW168" s="70" t="s">
        <v>47</v>
      </c>
      <c r="AX168" s="9" t="str">
        <f>IF(AW168="","Vacio",IF(AV168=AW168,"Igual","Diferente"))</f>
        <v>Igual</v>
      </c>
      <c r="AY168" s="129"/>
      <c r="AZ168" s="129"/>
      <c r="BA168" s="5">
        <f ca="1">+IF(K168&gt;21,"Revisar",0)</f>
        <v>0</v>
      </c>
      <c r="BB168" s="32" t="s">
        <v>146</v>
      </c>
      <c r="BC168" s="32" t="s">
        <v>2919</v>
      </c>
      <c r="BF168" s="32" t="s">
        <v>94</v>
      </c>
      <c r="BG168" s="32"/>
    </row>
    <row r="169" spans="1:65" ht="14.65" customHeight="1" x14ac:dyDescent="0.25">
      <c r="A169" s="68" t="str">
        <f>CONCATENATE(E169,"_",X169)</f>
        <v>20505601808_PCR-LAP0984</v>
      </c>
      <c r="B169" s="68" t="str">
        <f>CONCATENATE(E169,"_",Z169)</f>
        <v>20505601808_</v>
      </c>
      <c r="C169" s="6">
        <v>44128</v>
      </c>
      <c r="D169" s="6">
        <v>44158</v>
      </c>
      <c r="E169" s="192">
        <v>20505601808</v>
      </c>
      <c r="F169" s="3" t="s">
        <v>4079</v>
      </c>
      <c r="G169" s="3" t="s">
        <v>5059</v>
      </c>
      <c r="H169" s="6">
        <v>44128</v>
      </c>
      <c r="I169" s="6">
        <v>44158</v>
      </c>
      <c r="J169" s="7"/>
      <c r="K169" s="8">
        <f ca="1">+TODAY()-I169</f>
        <v>-21</v>
      </c>
      <c r="L169" s="9">
        <v>90</v>
      </c>
      <c r="M169" s="154"/>
      <c r="N169" s="9" t="str">
        <f>IF(M169="","Vacio",IF(L169=M169,"Igual","Diferente"))</f>
        <v>Vacio</v>
      </c>
      <c r="O169" s="9"/>
      <c r="P169" s="154"/>
      <c r="Q169" s="9" t="str">
        <f>IF(P169="","Vacio",IF(O169=P169,"Igual","Diferente"))</f>
        <v>Vacio</v>
      </c>
      <c r="R169" s="1">
        <f>+L169+O169/3.5</f>
        <v>90</v>
      </c>
      <c r="S169" s="1">
        <f ca="1">+IF(K169&gt;=0,IF(K169&lt;30,R169*1,IF(60&gt;K169,R169*2,IF(90&gt;K169,R169*3,IF(120&gt;K169,R169*4,IF(150&gt;K169,R169*5,IF(180&gt;K169,R169*6,IF(210&gt;K169,R169*7))))))),0)</f>
        <v>0</v>
      </c>
      <c r="T169" s="2">
        <f ca="1">+IF(K169&lt;0,0,IF(K169&lt;8,$A$1,IF(K169&lt;15,$B$1,IF(K169&lt;22,$C$1,IF(K169&lt;30,$D$1,IF(K169&lt;60,$G$1,IF(K169&lt;90,$H$1,IF(K169&lt;120,$I$1,IF(K169&lt;150,$J$1,IF(K169&lt;180,$K$1,IF(K169&lt;210,$E$1)))))))))))</f>
        <v>0</v>
      </c>
      <c r="U169" s="3"/>
      <c r="V169" s="10"/>
      <c r="W169" s="6"/>
      <c r="X169" s="12" t="s">
        <v>290</v>
      </c>
      <c r="Y169" s="12" t="s">
        <v>5248</v>
      </c>
      <c r="Z169" s="12"/>
      <c r="AA169" s="12"/>
      <c r="AB169" s="15"/>
      <c r="AC169" s="15"/>
      <c r="AD169" s="15"/>
      <c r="AE169" s="15"/>
      <c r="AF169" s="4">
        <f ca="1">+TODAY()-AE169</f>
        <v>44137</v>
      </c>
      <c r="AG169" s="15"/>
      <c r="AH169" s="15"/>
      <c r="AI169" s="6" t="s">
        <v>287</v>
      </c>
      <c r="AJ169" s="69" t="s">
        <v>288</v>
      </c>
      <c r="AK169" s="3" t="s">
        <v>289</v>
      </c>
      <c r="AL169" s="6">
        <v>44002</v>
      </c>
      <c r="AM169" s="10">
        <v>1</v>
      </c>
      <c r="AN169" s="3" t="s">
        <v>44</v>
      </c>
      <c r="AO169" s="3"/>
      <c r="AP169" s="3" t="s">
        <v>62</v>
      </c>
      <c r="AQ169" s="3"/>
      <c r="AR169" s="3"/>
      <c r="AS169" s="3"/>
      <c r="AT169" s="3"/>
      <c r="AU169" s="3" t="s">
        <v>3450</v>
      </c>
      <c r="AV169" s="7" t="s">
        <v>47</v>
      </c>
      <c r="AW169" s="70" t="s">
        <v>47</v>
      </c>
      <c r="AX169" s="9" t="str">
        <f>IF(AW169="","Vacio",IF(AV169=AW169,"Igual","Diferente"))</f>
        <v>Igual</v>
      </c>
      <c r="AY169" s="129"/>
      <c r="AZ169" s="129"/>
      <c r="BA169" s="5">
        <f ca="1">+IF(K169&gt;21,"Revisar",0)</f>
        <v>0</v>
      </c>
      <c r="BB169" s="32" t="s">
        <v>146</v>
      </c>
      <c r="BC169" s="32" t="s">
        <v>2919</v>
      </c>
      <c r="BD169" s="158"/>
      <c r="BE169" s="158"/>
      <c r="BF169" s="32" t="s">
        <v>94</v>
      </c>
      <c r="BG169" s="32"/>
      <c r="BH169" s="158"/>
      <c r="BI169" s="158"/>
      <c r="BJ169" s="158"/>
      <c r="BK169" s="158"/>
      <c r="BL169" s="158"/>
      <c r="BM169" s="158"/>
    </row>
    <row r="170" spans="1:65" ht="14.65" customHeight="1" x14ac:dyDescent="0.25">
      <c r="A170" s="68" t="str">
        <f>CONCATENATE(E170,"_",X170)</f>
        <v>20505601808_PCR-LAP19091064</v>
      </c>
      <c r="B170" s="68" t="str">
        <f>CONCATENATE(E170,"_",Z170)</f>
        <v>20505601808_PCR-LAP0985</v>
      </c>
      <c r="C170" s="6">
        <v>44128</v>
      </c>
      <c r="D170" s="6">
        <v>44158</v>
      </c>
      <c r="E170" s="192">
        <v>20505601808</v>
      </c>
      <c r="F170" s="3" t="s">
        <v>4079</v>
      </c>
      <c r="G170" s="3" t="s">
        <v>5059</v>
      </c>
      <c r="H170" s="6">
        <v>44128</v>
      </c>
      <c r="I170" s="6">
        <v>44158</v>
      </c>
      <c r="J170" s="7"/>
      <c r="K170" s="8">
        <f ca="1">+TODAY()-I170</f>
        <v>-21</v>
      </c>
      <c r="L170" s="9">
        <v>90</v>
      </c>
      <c r="M170" s="154"/>
      <c r="N170" s="9" t="str">
        <f>IF(M170="","Vacio",IF(L170=M170,"Igual","Diferente"))</f>
        <v>Vacio</v>
      </c>
      <c r="O170" s="9"/>
      <c r="P170" s="154"/>
      <c r="Q170" s="9" t="str">
        <f>IF(P170="","Vacio",IF(O170=P170,"Igual","Diferente"))</f>
        <v>Vacio</v>
      </c>
      <c r="R170" s="1">
        <f>+L170+O170/3.5</f>
        <v>90</v>
      </c>
      <c r="S170" s="1">
        <f ca="1">+IF(K170&gt;=0,IF(K170&lt;30,R170*1,IF(60&gt;K170,R170*2,IF(90&gt;K170,R170*3,IF(120&gt;K170,R170*4,IF(150&gt;K170,R170*5,IF(180&gt;K170,R170*6,IF(210&gt;K170,R170*7))))))),0)</f>
        <v>0</v>
      </c>
      <c r="T170" s="2">
        <f ca="1">+IF(K170&lt;0,0,IF(K170&lt;8,$A$1,IF(K170&lt;15,$B$1,IF(K170&lt;22,$C$1,IF(K170&lt;30,$D$1,IF(K170&lt;60,$G$1,IF(K170&lt;90,$H$1,IF(K170&lt;120,$I$1,IF(K170&lt;150,$J$1,IF(K170&lt;180,$K$1,IF(K170&lt;210,$E$1)))))))))))</f>
        <v>0</v>
      </c>
      <c r="U170" s="3" t="s">
        <v>3987</v>
      </c>
      <c r="V170" s="10"/>
      <c r="W170" s="6"/>
      <c r="X170" s="12" t="s">
        <v>650</v>
      </c>
      <c r="Y170" s="12" t="s">
        <v>5248</v>
      </c>
      <c r="Z170" s="12" t="s">
        <v>291</v>
      </c>
      <c r="AA170" s="12"/>
      <c r="AB170" s="15"/>
      <c r="AC170" s="15"/>
      <c r="AD170" s="15"/>
      <c r="AE170" s="15"/>
      <c r="AF170" s="4">
        <f ca="1">+TODAY()-AE170</f>
        <v>44137</v>
      </c>
      <c r="AG170" s="15"/>
      <c r="AH170" s="15"/>
      <c r="AI170" s="6" t="s">
        <v>287</v>
      </c>
      <c r="AJ170" s="69" t="s">
        <v>288</v>
      </c>
      <c r="AK170" s="3" t="s">
        <v>289</v>
      </c>
      <c r="AL170" s="6">
        <v>44002</v>
      </c>
      <c r="AM170" s="10">
        <v>1</v>
      </c>
      <c r="AN170" s="3" t="s">
        <v>44</v>
      </c>
      <c r="AO170" s="3"/>
      <c r="AP170" s="3" t="s">
        <v>62</v>
      </c>
      <c r="AQ170" s="3"/>
      <c r="AR170" s="3"/>
      <c r="AS170" s="3"/>
      <c r="AT170" s="3"/>
      <c r="AU170" s="3" t="s">
        <v>3450</v>
      </c>
      <c r="AV170" s="7" t="s">
        <v>47</v>
      </c>
      <c r="AW170" s="70" t="s">
        <v>47</v>
      </c>
      <c r="AX170" s="9" t="str">
        <f>IF(AW170="","Vacio",IF(AV170=AW170,"Igual","Diferente"))</f>
        <v>Igual</v>
      </c>
      <c r="AY170" s="129"/>
      <c r="AZ170" s="129"/>
      <c r="BA170" s="5">
        <f ca="1">+IF(K170&gt;21,"Revisar",0)</f>
        <v>0</v>
      </c>
      <c r="BB170" s="32" t="s">
        <v>146</v>
      </c>
      <c r="BC170" s="32" t="s">
        <v>2919</v>
      </c>
      <c r="BD170" s="158"/>
      <c r="BE170" s="158"/>
      <c r="BF170" s="32" t="s">
        <v>94</v>
      </c>
      <c r="BG170" s="32"/>
      <c r="BH170" s="158"/>
      <c r="BI170" s="158"/>
      <c r="BJ170" s="158"/>
      <c r="BK170" s="158"/>
      <c r="BL170" s="158"/>
      <c r="BM170" s="158"/>
    </row>
    <row r="171" spans="1:65" ht="14.65" customHeight="1" x14ac:dyDescent="0.25">
      <c r="A171" s="68" t="str">
        <f>CONCATENATE(E171,"_",X171)</f>
        <v>20505601808_PCR-LAP1202</v>
      </c>
      <c r="B171" s="68" t="str">
        <f>CONCATENATE(E171,"_",Z171)</f>
        <v>20505601808_</v>
      </c>
      <c r="C171" s="6">
        <v>44128</v>
      </c>
      <c r="D171" s="6">
        <v>44158</v>
      </c>
      <c r="E171" s="192">
        <v>20505601808</v>
      </c>
      <c r="F171" s="3" t="s">
        <v>4079</v>
      </c>
      <c r="G171" s="3" t="s">
        <v>5059</v>
      </c>
      <c r="H171" s="6">
        <v>44128</v>
      </c>
      <c r="I171" s="6">
        <v>44158</v>
      </c>
      <c r="J171" s="7"/>
      <c r="K171" s="8">
        <f ca="1">+TODAY()-I171</f>
        <v>-21</v>
      </c>
      <c r="L171" s="9">
        <v>90</v>
      </c>
      <c r="M171" s="154"/>
      <c r="N171" s="9" t="str">
        <f>IF(M171="","Vacio",IF(L171=M171,"Igual","Diferente"))</f>
        <v>Vacio</v>
      </c>
      <c r="O171" s="9"/>
      <c r="P171" s="154"/>
      <c r="Q171" s="9" t="str">
        <f>IF(P171="","Vacio",IF(O171=P171,"Igual","Diferente"))</f>
        <v>Vacio</v>
      </c>
      <c r="R171" s="1">
        <f>+L171+O171/3.5</f>
        <v>90</v>
      </c>
      <c r="S171" s="1">
        <f ca="1">+IF(K171&gt;=0,IF(K171&lt;30,R171*1,IF(60&gt;K171,R171*2,IF(90&gt;K171,R171*3,IF(120&gt;K171,R171*4,IF(150&gt;K171,R171*5,IF(180&gt;K171,R171*6,IF(210&gt;K171,R171*7))))))),0)</f>
        <v>0</v>
      </c>
      <c r="T171" s="2">
        <f ca="1">+IF(K171&lt;0,0,IF(K171&lt;8,$A$1,IF(K171&lt;15,$B$1,IF(K171&lt;22,$C$1,IF(K171&lt;30,$D$1,IF(K171&lt;60,$G$1,IF(K171&lt;90,$H$1,IF(K171&lt;120,$I$1,IF(K171&lt;150,$J$1,IF(K171&lt;180,$K$1,IF(K171&lt;210,$E$1)))))))))))</f>
        <v>0</v>
      </c>
      <c r="U171" s="3"/>
      <c r="V171" s="10"/>
      <c r="W171" s="6"/>
      <c r="X171" s="12" t="s">
        <v>292</v>
      </c>
      <c r="Y171" s="12" t="s">
        <v>5248</v>
      </c>
      <c r="Z171" s="12"/>
      <c r="AA171" s="12"/>
      <c r="AB171" s="15"/>
      <c r="AC171" s="15"/>
      <c r="AD171" s="15"/>
      <c r="AE171" s="15"/>
      <c r="AF171" s="4">
        <f ca="1">+TODAY()-AE171</f>
        <v>44137</v>
      </c>
      <c r="AG171" s="15"/>
      <c r="AH171" s="15"/>
      <c r="AI171" s="6"/>
      <c r="AJ171" s="76"/>
      <c r="AK171" s="3" t="s">
        <v>56</v>
      </c>
      <c r="AL171" s="6"/>
      <c r="AM171" s="10">
        <v>1</v>
      </c>
      <c r="AN171" s="3" t="s">
        <v>44</v>
      </c>
      <c r="AO171" s="3"/>
      <c r="AP171" s="3" t="s">
        <v>62</v>
      </c>
      <c r="AQ171" s="3"/>
      <c r="AR171" s="3"/>
      <c r="AS171" s="3"/>
      <c r="AT171" s="3"/>
      <c r="AU171" s="3" t="s">
        <v>3450</v>
      </c>
      <c r="AV171" s="7" t="s">
        <v>47</v>
      </c>
      <c r="AW171" s="70" t="s">
        <v>47</v>
      </c>
      <c r="AX171" s="9" t="str">
        <f>IF(AW171="","Vacio",IF(AV171=AW171,"Igual","Diferente"))</f>
        <v>Igual</v>
      </c>
      <c r="AY171" s="129"/>
      <c r="AZ171" s="129"/>
      <c r="BA171" s="5">
        <f ca="1">+IF(K171&gt;21,"Revisar",0)</f>
        <v>0</v>
      </c>
      <c r="BB171" s="32" t="s">
        <v>146</v>
      </c>
      <c r="BC171" s="32" t="s">
        <v>2919</v>
      </c>
      <c r="BD171" s="158"/>
      <c r="BE171" s="158"/>
      <c r="BF171" s="32" t="s">
        <v>94</v>
      </c>
      <c r="BG171" s="32"/>
      <c r="BH171" s="158"/>
      <c r="BI171" s="158"/>
      <c r="BJ171" s="158"/>
      <c r="BK171" s="158"/>
      <c r="BL171" s="158"/>
      <c r="BM171" s="158"/>
    </row>
    <row r="172" spans="1:65" ht="14.65" customHeight="1" x14ac:dyDescent="0.25">
      <c r="A172" s="68" t="str">
        <f>CONCATENATE(E172,"_",X172)</f>
        <v>20505601808_PCR-LAP1212</v>
      </c>
      <c r="B172" s="68" t="str">
        <f>CONCATENATE(E172,"_",Z172)</f>
        <v>20505601808_</v>
      </c>
      <c r="C172" s="6">
        <v>44128</v>
      </c>
      <c r="D172" s="6">
        <v>44158</v>
      </c>
      <c r="E172" s="192">
        <v>20505601808</v>
      </c>
      <c r="F172" s="3" t="s">
        <v>4079</v>
      </c>
      <c r="G172" s="3" t="s">
        <v>5059</v>
      </c>
      <c r="H172" s="6">
        <v>44128</v>
      </c>
      <c r="I172" s="6">
        <v>44158</v>
      </c>
      <c r="J172" s="7"/>
      <c r="K172" s="8">
        <f ca="1">+TODAY()-I172</f>
        <v>-21</v>
      </c>
      <c r="L172" s="9">
        <v>90</v>
      </c>
      <c r="M172" s="154"/>
      <c r="N172" s="9" t="str">
        <f>IF(M172="","Vacio",IF(L172=M172,"Igual","Diferente"))</f>
        <v>Vacio</v>
      </c>
      <c r="O172" s="9"/>
      <c r="P172" s="154"/>
      <c r="Q172" s="9" t="str">
        <f>IF(P172="","Vacio",IF(O172=P172,"Igual","Diferente"))</f>
        <v>Vacio</v>
      </c>
      <c r="R172" s="1">
        <f>+L172+O172/3.5</f>
        <v>90</v>
      </c>
      <c r="S172" s="1">
        <f ca="1">+IF(K172&gt;=0,IF(K172&lt;30,R172*1,IF(60&gt;K172,R172*2,IF(90&gt;K172,R172*3,IF(120&gt;K172,R172*4,IF(150&gt;K172,R172*5,IF(180&gt;K172,R172*6,IF(210&gt;K172,R172*7))))))),0)</f>
        <v>0</v>
      </c>
      <c r="T172" s="2">
        <f ca="1">+IF(K172&lt;0,0,IF(K172&lt;8,$A$1,IF(K172&lt;15,$B$1,IF(K172&lt;22,$C$1,IF(K172&lt;30,$D$1,IF(K172&lt;60,$G$1,IF(K172&lt;90,$H$1,IF(K172&lt;120,$I$1,IF(K172&lt;150,$J$1,IF(K172&lt;180,$K$1,IF(K172&lt;210,$E$1)))))))))))</f>
        <v>0</v>
      </c>
      <c r="U172" s="3"/>
      <c r="V172" s="10"/>
      <c r="W172" s="6"/>
      <c r="X172" s="12" t="s">
        <v>293</v>
      </c>
      <c r="Y172" s="12" t="s">
        <v>5248</v>
      </c>
      <c r="Z172" s="12"/>
      <c r="AA172" s="12"/>
      <c r="AB172" s="15"/>
      <c r="AC172" s="15"/>
      <c r="AD172" s="15"/>
      <c r="AE172" s="15"/>
      <c r="AF172" s="4">
        <f ca="1">+TODAY()-AE172</f>
        <v>44137</v>
      </c>
      <c r="AG172" s="15"/>
      <c r="AH172" s="15"/>
      <c r="AI172" s="6" t="s">
        <v>287</v>
      </c>
      <c r="AJ172" s="69" t="s">
        <v>288</v>
      </c>
      <c r="AK172" s="3" t="s">
        <v>289</v>
      </c>
      <c r="AL172" s="6">
        <v>44002</v>
      </c>
      <c r="AM172" s="10">
        <v>1</v>
      </c>
      <c r="AN172" s="3" t="s">
        <v>44</v>
      </c>
      <c r="AO172" s="3"/>
      <c r="AP172" s="3" t="s">
        <v>62</v>
      </c>
      <c r="AQ172" s="3"/>
      <c r="AR172" s="3"/>
      <c r="AS172" s="3"/>
      <c r="AT172" s="3"/>
      <c r="AU172" s="3" t="s">
        <v>3450</v>
      </c>
      <c r="AV172" s="7" t="s">
        <v>47</v>
      </c>
      <c r="AW172" s="70" t="s">
        <v>47</v>
      </c>
      <c r="AX172" s="9" t="str">
        <f>IF(AW172="","Vacio",IF(AV172=AW172,"Igual","Diferente"))</f>
        <v>Igual</v>
      </c>
      <c r="AY172" s="129"/>
      <c r="AZ172" s="129"/>
      <c r="BA172" s="5">
        <f ca="1">+IF(K172&gt;21,"Revisar",0)</f>
        <v>0</v>
      </c>
      <c r="BB172" s="32" t="s">
        <v>146</v>
      </c>
      <c r="BC172" s="32" t="s">
        <v>2919</v>
      </c>
      <c r="BD172" s="158"/>
      <c r="BE172" s="158"/>
      <c r="BF172" s="32" t="s">
        <v>94</v>
      </c>
      <c r="BG172" s="32"/>
      <c r="BH172" s="158"/>
      <c r="BI172" s="158"/>
      <c r="BJ172" s="158"/>
      <c r="BK172" s="158"/>
      <c r="BL172" s="158"/>
      <c r="BM172" s="158"/>
    </row>
    <row r="173" spans="1:65" ht="14.65" customHeight="1" x14ac:dyDescent="0.25">
      <c r="A173" s="68" t="str">
        <f>CONCATENATE(E173,"_",X173)</f>
        <v>20505601808_PCR-LAP1260</v>
      </c>
      <c r="B173" s="68" t="str">
        <f>CONCATENATE(E173,"_",Z173)</f>
        <v>20505601808_</v>
      </c>
      <c r="C173" s="6">
        <v>44128</v>
      </c>
      <c r="D173" s="6">
        <v>44158</v>
      </c>
      <c r="E173" s="192">
        <v>20505601808</v>
      </c>
      <c r="F173" s="3" t="s">
        <v>4079</v>
      </c>
      <c r="G173" s="3" t="s">
        <v>5059</v>
      </c>
      <c r="H173" s="6">
        <v>44128</v>
      </c>
      <c r="I173" s="6">
        <v>44158</v>
      </c>
      <c r="J173" s="7"/>
      <c r="K173" s="8">
        <f ca="1">+TODAY()-I173</f>
        <v>-21</v>
      </c>
      <c r="L173" s="9">
        <v>90</v>
      </c>
      <c r="M173" s="154"/>
      <c r="N173" s="9" t="str">
        <f>IF(M173="","Vacio",IF(L173=M173,"Igual","Diferente"))</f>
        <v>Vacio</v>
      </c>
      <c r="O173" s="9"/>
      <c r="P173" s="154"/>
      <c r="Q173" s="9" t="str">
        <f>IF(P173="","Vacio",IF(O173=P173,"Igual","Diferente"))</f>
        <v>Vacio</v>
      </c>
      <c r="R173" s="1">
        <f>+L173+O173/3.5</f>
        <v>90</v>
      </c>
      <c r="S173" s="1">
        <f ca="1">+IF(K173&gt;=0,IF(K173&lt;30,R173*1,IF(60&gt;K173,R173*2,IF(90&gt;K173,R173*3,IF(120&gt;K173,R173*4,IF(150&gt;K173,R173*5,IF(180&gt;K173,R173*6,IF(210&gt;K173,R173*7))))))),0)</f>
        <v>0</v>
      </c>
      <c r="T173" s="2">
        <f ca="1">+IF(K173&lt;0,0,IF(K173&lt;8,$A$1,IF(K173&lt;15,$B$1,IF(K173&lt;22,$C$1,IF(K173&lt;30,$D$1,IF(K173&lt;60,$G$1,IF(K173&lt;90,$H$1,IF(K173&lt;120,$I$1,IF(K173&lt;150,$J$1,IF(K173&lt;180,$K$1,IF(K173&lt;210,$E$1)))))))))))</f>
        <v>0</v>
      </c>
      <c r="U173" s="3"/>
      <c r="V173" s="10"/>
      <c r="W173" s="6"/>
      <c r="X173" s="12" t="s">
        <v>294</v>
      </c>
      <c r="Y173" s="12" t="s">
        <v>5248</v>
      </c>
      <c r="Z173" s="12"/>
      <c r="AA173" s="12"/>
      <c r="AB173" s="15"/>
      <c r="AC173" s="15"/>
      <c r="AD173" s="15"/>
      <c r="AE173" s="15"/>
      <c r="AF173" s="4">
        <f ca="1">+TODAY()-AE173</f>
        <v>44137</v>
      </c>
      <c r="AG173" s="15"/>
      <c r="AH173" s="15"/>
      <c r="AI173" s="6"/>
      <c r="AJ173" s="76"/>
      <c r="AK173" s="3" t="s">
        <v>56</v>
      </c>
      <c r="AL173" s="6"/>
      <c r="AM173" s="10">
        <v>1</v>
      </c>
      <c r="AN173" s="3" t="s">
        <v>44</v>
      </c>
      <c r="AO173" s="3"/>
      <c r="AP173" s="3" t="s">
        <v>62</v>
      </c>
      <c r="AQ173" s="3"/>
      <c r="AR173" s="3"/>
      <c r="AS173" s="3"/>
      <c r="AT173" s="3"/>
      <c r="AU173" s="3" t="s">
        <v>3450</v>
      </c>
      <c r="AV173" s="7" t="s">
        <v>47</v>
      </c>
      <c r="AW173" s="70" t="s">
        <v>47</v>
      </c>
      <c r="AX173" s="9" t="str">
        <f>IF(AW173="","Vacio",IF(AV173=AW173,"Igual","Diferente"))</f>
        <v>Igual</v>
      </c>
      <c r="AY173" s="129"/>
      <c r="AZ173" s="129"/>
      <c r="BA173" s="5">
        <f ca="1">+IF(K173&gt;21,"Revisar",0)</f>
        <v>0</v>
      </c>
      <c r="BB173" s="32" t="s">
        <v>146</v>
      </c>
      <c r="BC173" s="32" t="s">
        <v>2919</v>
      </c>
      <c r="BD173" s="158"/>
      <c r="BE173" s="158"/>
      <c r="BF173" s="32" t="s">
        <v>94</v>
      </c>
      <c r="BG173" s="32"/>
      <c r="BH173" s="158"/>
      <c r="BI173" s="158"/>
      <c r="BJ173" s="158"/>
      <c r="BK173" s="158"/>
      <c r="BL173" s="158"/>
      <c r="BM173" s="158"/>
    </row>
    <row r="174" spans="1:65" ht="14.65" customHeight="1" x14ac:dyDescent="0.25">
      <c r="A174" s="68" t="str">
        <f>CONCATENATE(E174,"_",X174)</f>
        <v>20505601808_PCR-LAP1341</v>
      </c>
      <c r="B174" s="68" t="str">
        <f>CONCATENATE(E174,"_",Z174)</f>
        <v>20505601808_</v>
      </c>
      <c r="C174" s="6">
        <v>44128</v>
      </c>
      <c r="D174" s="6">
        <v>44158</v>
      </c>
      <c r="E174" s="192">
        <v>20505601808</v>
      </c>
      <c r="F174" s="3" t="s">
        <v>4079</v>
      </c>
      <c r="G174" s="3" t="s">
        <v>5059</v>
      </c>
      <c r="H174" s="6">
        <v>44128</v>
      </c>
      <c r="I174" s="6">
        <v>44158</v>
      </c>
      <c r="J174" s="7"/>
      <c r="K174" s="8">
        <f ca="1">+TODAY()-I174</f>
        <v>-21</v>
      </c>
      <c r="L174" s="9">
        <v>90</v>
      </c>
      <c r="M174" s="154"/>
      <c r="N174" s="9" t="str">
        <f>IF(M174="","Vacio",IF(L174=M174,"Igual","Diferente"))</f>
        <v>Vacio</v>
      </c>
      <c r="O174" s="9"/>
      <c r="P174" s="154"/>
      <c r="Q174" s="9" t="str">
        <f>IF(P174="","Vacio",IF(O174=P174,"Igual","Diferente"))</f>
        <v>Vacio</v>
      </c>
      <c r="R174" s="1">
        <f>+L174+O174/3.5</f>
        <v>90</v>
      </c>
      <c r="S174" s="1">
        <f ca="1">+IF(K174&gt;=0,IF(K174&lt;30,R174*1,IF(60&gt;K174,R174*2,IF(90&gt;K174,R174*3,IF(120&gt;K174,R174*4,IF(150&gt;K174,R174*5,IF(180&gt;K174,R174*6,IF(210&gt;K174,R174*7))))))),0)</f>
        <v>0</v>
      </c>
      <c r="T174" s="2">
        <f ca="1">+IF(K174&lt;0,0,IF(K174&lt;8,$A$1,IF(K174&lt;15,$B$1,IF(K174&lt;22,$C$1,IF(K174&lt;30,$D$1,IF(K174&lt;60,$G$1,IF(K174&lt;90,$H$1,IF(K174&lt;120,$I$1,IF(K174&lt;150,$J$1,IF(K174&lt;180,$K$1,IF(K174&lt;210,$E$1)))))))))))</f>
        <v>0</v>
      </c>
      <c r="U174" s="3"/>
      <c r="V174" s="10"/>
      <c r="W174" s="6"/>
      <c r="X174" s="12" t="s">
        <v>295</v>
      </c>
      <c r="Y174" s="12" t="s">
        <v>5248</v>
      </c>
      <c r="Z174" s="12"/>
      <c r="AA174" s="12"/>
      <c r="AB174" s="15"/>
      <c r="AC174" s="15"/>
      <c r="AD174" s="15"/>
      <c r="AE174" s="15"/>
      <c r="AF174" s="4">
        <f ca="1">+TODAY()-AE174</f>
        <v>44137</v>
      </c>
      <c r="AG174" s="15"/>
      <c r="AH174" s="15"/>
      <c r="AI174" s="6" t="s">
        <v>287</v>
      </c>
      <c r="AJ174" s="69" t="s">
        <v>296</v>
      </c>
      <c r="AK174" s="3" t="s">
        <v>289</v>
      </c>
      <c r="AL174" s="6">
        <v>43885</v>
      </c>
      <c r="AM174" s="10">
        <v>1</v>
      </c>
      <c r="AN174" s="3" t="s">
        <v>44</v>
      </c>
      <c r="AO174" s="3"/>
      <c r="AP174" s="3" t="s">
        <v>62</v>
      </c>
      <c r="AQ174" s="3"/>
      <c r="AR174" s="3"/>
      <c r="AS174" s="3"/>
      <c r="AT174" s="3"/>
      <c r="AU174" s="3" t="s">
        <v>3450</v>
      </c>
      <c r="AV174" s="7" t="s">
        <v>47</v>
      </c>
      <c r="AW174" s="70" t="s">
        <v>47</v>
      </c>
      <c r="AX174" s="9" t="str">
        <f>IF(AW174="","Vacio",IF(AV174=AW174,"Igual","Diferente"))</f>
        <v>Igual</v>
      </c>
      <c r="AY174" s="129"/>
      <c r="AZ174" s="129"/>
      <c r="BA174" s="5">
        <f ca="1">+IF(K174&gt;21,"Revisar",0)</f>
        <v>0</v>
      </c>
      <c r="BB174" s="32" t="s">
        <v>146</v>
      </c>
      <c r="BC174" s="32" t="s">
        <v>2919</v>
      </c>
      <c r="BD174" s="158"/>
      <c r="BE174" s="158"/>
      <c r="BF174" s="32" t="s">
        <v>94</v>
      </c>
      <c r="BG174" s="32"/>
      <c r="BH174" s="158"/>
      <c r="BI174" s="158"/>
      <c r="BJ174" s="158"/>
      <c r="BK174" s="158"/>
      <c r="BL174" s="158"/>
      <c r="BM174" s="158"/>
    </row>
    <row r="175" spans="1:65" ht="14.65" customHeight="1" x14ac:dyDescent="0.25">
      <c r="A175" s="68" t="str">
        <f>CONCATENATE(E175,"_",X175)</f>
        <v>20505601808_PCR-LAP1342</v>
      </c>
      <c r="B175" s="68" t="str">
        <f>CONCATENATE(E175,"_",Z175)</f>
        <v>20505601808_</v>
      </c>
      <c r="C175" s="6">
        <v>44128</v>
      </c>
      <c r="D175" s="6">
        <v>44158</v>
      </c>
      <c r="E175" s="192">
        <v>20505601808</v>
      </c>
      <c r="F175" s="3" t="s">
        <v>4079</v>
      </c>
      <c r="G175" s="3" t="s">
        <v>5059</v>
      </c>
      <c r="H175" s="6">
        <v>44128</v>
      </c>
      <c r="I175" s="6">
        <v>44158</v>
      </c>
      <c r="J175" s="7"/>
      <c r="K175" s="8">
        <f ca="1">+TODAY()-I175</f>
        <v>-21</v>
      </c>
      <c r="L175" s="9">
        <v>90</v>
      </c>
      <c r="M175" s="154"/>
      <c r="N175" s="9" t="str">
        <f>IF(M175="","Vacio",IF(L175=M175,"Igual","Diferente"))</f>
        <v>Vacio</v>
      </c>
      <c r="O175" s="9"/>
      <c r="P175" s="154"/>
      <c r="Q175" s="9" t="str">
        <f>IF(P175="","Vacio",IF(O175=P175,"Igual","Diferente"))</f>
        <v>Vacio</v>
      </c>
      <c r="R175" s="1">
        <f>+L175+O175/3.5</f>
        <v>90</v>
      </c>
      <c r="S175" s="1">
        <f ca="1">+IF(K175&gt;=0,IF(K175&lt;30,R175*1,IF(60&gt;K175,R175*2,IF(90&gt;K175,R175*3,IF(120&gt;K175,R175*4,IF(150&gt;K175,R175*5,IF(180&gt;K175,R175*6,IF(210&gt;K175,R175*7))))))),0)</f>
        <v>0</v>
      </c>
      <c r="T175" s="2">
        <f ca="1">+IF(K175&lt;0,0,IF(K175&lt;8,$A$1,IF(K175&lt;15,$B$1,IF(K175&lt;22,$C$1,IF(K175&lt;30,$D$1,IF(K175&lt;60,$G$1,IF(K175&lt;90,$H$1,IF(K175&lt;120,$I$1,IF(K175&lt;150,$J$1,IF(K175&lt;180,$K$1,IF(K175&lt;210,$E$1)))))))))))</f>
        <v>0</v>
      </c>
      <c r="U175" s="3"/>
      <c r="V175" s="10"/>
      <c r="W175" s="6"/>
      <c r="X175" s="12" t="s">
        <v>297</v>
      </c>
      <c r="Y175" s="12" t="s">
        <v>5248</v>
      </c>
      <c r="Z175" s="12"/>
      <c r="AA175" s="12"/>
      <c r="AB175" s="15"/>
      <c r="AC175" s="15"/>
      <c r="AD175" s="15"/>
      <c r="AE175" s="15"/>
      <c r="AF175" s="4">
        <f ca="1">+TODAY()-AE175</f>
        <v>44137</v>
      </c>
      <c r="AG175" s="15"/>
      <c r="AH175" s="15"/>
      <c r="AI175" s="6" t="s">
        <v>287</v>
      </c>
      <c r="AJ175" s="69" t="s">
        <v>296</v>
      </c>
      <c r="AK175" s="3" t="s">
        <v>289</v>
      </c>
      <c r="AL175" s="6">
        <v>43885</v>
      </c>
      <c r="AM175" s="10">
        <v>1</v>
      </c>
      <c r="AN175" s="3" t="s">
        <v>44</v>
      </c>
      <c r="AO175" s="3"/>
      <c r="AP175" s="3" t="s">
        <v>62</v>
      </c>
      <c r="AQ175" s="3"/>
      <c r="AR175" s="3"/>
      <c r="AS175" s="3"/>
      <c r="AT175" s="3"/>
      <c r="AU175" s="3" t="s">
        <v>3450</v>
      </c>
      <c r="AV175" s="7" t="s">
        <v>47</v>
      </c>
      <c r="AW175" s="70" t="s">
        <v>47</v>
      </c>
      <c r="AX175" s="9" t="str">
        <f>IF(AW175="","Vacio",IF(AV175=AW175,"Igual","Diferente"))</f>
        <v>Igual</v>
      </c>
      <c r="AY175" s="129"/>
      <c r="AZ175" s="129"/>
      <c r="BA175" s="5">
        <f ca="1">+IF(K175&gt;21,"Revisar",0)</f>
        <v>0</v>
      </c>
      <c r="BB175" s="32" t="s">
        <v>146</v>
      </c>
      <c r="BC175" s="32" t="s">
        <v>2919</v>
      </c>
      <c r="BD175" s="158"/>
      <c r="BE175" s="158"/>
      <c r="BF175" s="32" t="s">
        <v>94</v>
      </c>
      <c r="BG175" s="32"/>
      <c r="BH175" s="158"/>
      <c r="BI175" s="158"/>
      <c r="BJ175" s="158"/>
      <c r="BK175" s="158"/>
      <c r="BL175" s="158"/>
      <c r="BM175" s="158"/>
    </row>
    <row r="176" spans="1:65" ht="14.65" customHeight="1" x14ac:dyDescent="0.25">
      <c r="A176" s="68" t="str">
        <f>CONCATENATE(E176,"_",X176)</f>
        <v>20505601808_PCR-LAP1344</v>
      </c>
      <c r="B176" s="68" t="str">
        <f>CONCATENATE(E176,"_",Z176)</f>
        <v>20505601808_</v>
      </c>
      <c r="C176" s="6">
        <v>44128</v>
      </c>
      <c r="D176" s="6">
        <v>44158</v>
      </c>
      <c r="E176" s="192">
        <v>20505601808</v>
      </c>
      <c r="F176" s="3" t="s">
        <v>4079</v>
      </c>
      <c r="G176" s="3" t="s">
        <v>5059</v>
      </c>
      <c r="H176" s="6">
        <v>44128</v>
      </c>
      <c r="I176" s="6">
        <v>44158</v>
      </c>
      <c r="J176" s="7"/>
      <c r="K176" s="8">
        <f ca="1">+TODAY()-I176</f>
        <v>-21</v>
      </c>
      <c r="L176" s="9">
        <v>90</v>
      </c>
      <c r="M176" s="154"/>
      <c r="N176" s="9" t="str">
        <f>IF(M176="","Vacio",IF(L176=M176,"Igual","Diferente"))</f>
        <v>Vacio</v>
      </c>
      <c r="O176" s="9"/>
      <c r="P176" s="154"/>
      <c r="Q176" s="9" t="str">
        <f>IF(P176="","Vacio",IF(O176=P176,"Igual","Diferente"))</f>
        <v>Vacio</v>
      </c>
      <c r="R176" s="1">
        <f>+L176+O176/3.5</f>
        <v>90</v>
      </c>
      <c r="S176" s="1">
        <f ca="1">+IF(K176&gt;=0,IF(K176&lt;30,R176*1,IF(60&gt;K176,R176*2,IF(90&gt;K176,R176*3,IF(120&gt;K176,R176*4,IF(150&gt;K176,R176*5,IF(180&gt;K176,R176*6,IF(210&gt;K176,R176*7))))))),0)</f>
        <v>0</v>
      </c>
      <c r="T176" s="2">
        <f ca="1">+IF(K176&lt;0,0,IF(K176&lt;8,$A$1,IF(K176&lt;15,$B$1,IF(K176&lt;22,$C$1,IF(K176&lt;30,$D$1,IF(K176&lt;60,$G$1,IF(K176&lt;90,$H$1,IF(K176&lt;120,$I$1,IF(K176&lt;150,$J$1,IF(K176&lt;180,$K$1,IF(K176&lt;210,$E$1)))))))))))</f>
        <v>0</v>
      </c>
      <c r="U176" s="3"/>
      <c r="V176" s="10"/>
      <c r="W176" s="6"/>
      <c r="X176" s="12" t="s">
        <v>298</v>
      </c>
      <c r="Y176" s="12" t="s">
        <v>5248</v>
      </c>
      <c r="Z176" s="12"/>
      <c r="AA176" s="12"/>
      <c r="AB176" s="15"/>
      <c r="AC176" s="15"/>
      <c r="AD176" s="15"/>
      <c r="AE176" s="15"/>
      <c r="AF176" s="4">
        <f ca="1">+TODAY()-AE176</f>
        <v>44137</v>
      </c>
      <c r="AG176" s="15"/>
      <c r="AH176" s="15"/>
      <c r="AI176" s="6" t="s">
        <v>287</v>
      </c>
      <c r="AJ176" s="69" t="s">
        <v>296</v>
      </c>
      <c r="AK176" s="3" t="s">
        <v>289</v>
      </c>
      <c r="AL176" s="6">
        <v>43885</v>
      </c>
      <c r="AM176" s="10">
        <v>1</v>
      </c>
      <c r="AN176" s="3" t="s">
        <v>44</v>
      </c>
      <c r="AO176" s="3"/>
      <c r="AP176" s="3" t="s">
        <v>62</v>
      </c>
      <c r="AQ176" s="3"/>
      <c r="AR176" s="3"/>
      <c r="AS176" s="3"/>
      <c r="AT176" s="3"/>
      <c r="AU176" s="3" t="s">
        <v>3450</v>
      </c>
      <c r="AV176" s="7" t="s">
        <v>47</v>
      </c>
      <c r="AW176" s="70" t="s">
        <v>47</v>
      </c>
      <c r="AX176" s="9" t="str">
        <f>IF(AW176="","Vacio",IF(AV176=AW176,"Igual","Diferente"))</f>
        <v>Igual</v>
      </c>
      <c r="AY176" s="129"/>
      <c r="AZ176" s="129"/>
      <c r="BA176" s="5">
        <f ca="1">+IF(K176&gt;21,"Revisar",0)</f>
        <v>0</v>
      </c>
      <c r="BB176" s="32" t="s">
        <v>146</v>
      </c>
      <c r="BC176" s="32" t="s">
        <v>2919</v>
      </c>
      <c r="BD176" s="158"/>
      <c r="BE176" s="158"/>
      <c r="BF176" s="32" t="s">
        <v>94</v>
      </c>
      <c r="BG176" s="32"/>
      <c r="BH176" s="158"/>
      <c r="BI176" s="158"/>
      <c r="BJ176" s="158"/>
      <c r="BK176" s="158"/>
      <c r="BL176" s="158"/>
      <c r="BM176" s="158"/>
    </row>
    <row r="177" spans="1:65" ht="14.65" customHeight="1" x14ac:dyDescent="0.25">
      <c r="A177" s="68" t="str">
        <f>CONCATENATE(E177,"_",X177)</f>
        <v>20505601808_PCR-LAP1386</v>
      </c>
      <c r="B177" s="68" t="str">
        <f>CONCATENATE(E177,"_",Z177)</f>
        <v>20505601808_PCR-LAP1345</v>
      </c>
      <c r="C177" s="6">
        <v>44128</v>
      </c>
      <c r="D177" s="6">
        <v>44158</v>
      </c>
      <c r="E177" s="192">
        <v>20505601808</v>
      </c>
      <c r="F177" s="3" t="s">
        <v>4079</v>
      </c>
      <c r="G177" s="3" t="s">
        <v>5059</v>
      </c>
      <c r="H177" s="6">
        <v>44128</v>
      </c>
      <c r="I177" s="6">
        <v>44158</v>
      </c>
      <c r="J177" s="7"/>
      <c r="K177" s="8">
        <f ca="1">+TODAY()-I177</f>
        <v>-21</v>
      </c>
      <c r="L177" s="9">
        <v>90</v>
      </c>
      <c r="M177" s="154"/>
      <c r="N177" s="9" t="str">
        <f>IF(M177="","Vacio",IF(L177=M177,"Igual","Diferente"))</f>
        <v>Vacio</v>
      </c>
      <c r="O177" s="9"/>
      <c r="P177" s="154"/>
      <c r="Q177" s="9" t="str">
        <f>IF(P177="","Vacio",IF(O177=P177,"Igual","Diferente"))</f>
        <v>Vacio</v>
      </c>
      <c r="R177" s="1">
        <f>+L177+O177/3.5</f>
        <v>90</v>
      </c>
      <c r="S177" s="1">
        <f ca="1">+IF(K177&gt;=0,IF(K177&lt;30,R177*1,IF(60&gt;K177,R177*2,IF(90&gt;K177,R177*3,IF(120&gt;K177,R177*4,IF(150&gt;K177,R177*5,IF(180&gt;K177,R177*6,IF(210&gt;K177,R177*7))))))),0)</f>
        <v>0</v>
      </c>
      <c r="T177" s="2">
        <f ca="1">+IF(K177&lt;0,0,IF(K177&lt;8,$A$1,IF(K177&lt;15,$B$1,IF(K177&lt;22,$C$1,IF(K177&lt;30,$D$1,IF(K177&lt;60,$G$1,IF(K177&lt;90,$H$1,IF(K177&lt;120,$I$1,IF(K177&lt;150,$J$1,IF(K177&lt;180,$K$1,IF(K177&lt;210,$E$1)))))))))))</f>
        <v>0</v>
      </c>
      <c r="U177" s="3" t="s">
        <v>4510</v>
      </c>
      <c r="V177" s="10"/>
      <c r="W177" s="6"/>
      <c r="X177" s="12" t="s">
        <v>3146</v>
      </c>
      <c r="Y177" s="12" t="s">
        <v>5248</v>
      </c>
      <c r="Z177" s="12" t="s">
        <v>299</v>
      </c>
      <c r="AA177" s="12"/>
      <c r="AB177" s="15"/>
      <c r="AC177" s="15"/>
      <c r="AD177" s="15"/>
      <c r="AE177" s="15"/>
      <c r="AF177" s="4">
        <f ca="1">+TODAY()-AE177</f>
        <v>44137</v>
      </c>
      <c r="AG177" s="15"/>
      <c r="AH177" s="15"/>
      <c r="AI177" s="6" t="s">
        <v>287</v>
      </c>
      <c r="AJ177" s="69" t="s">
        <v>296</v>
      </c>
      <c r="AK177" s="3" t="s">
        <v>289</v>
      </c>
      <c r="AL177" s="6">
        <v>43885</v>
      </c>
      <c r="AM177" s="10">
        <v>1</v>
      </c>
      <c r="AN177" s="3" t="s">
        <v>44</v>
      </c>
      <c r="AO177" s="3"/>
      <c r="AP177" s="3" t="s">
        <v>62</v>
      </c>
      <c r="AQ177" s="3"/>
      <c r="AR177" s="3"/>
      <c r="AS177" s="3"/>
      <c r="AT177" s="3"/>
      <c r="AU177" s="3" t="s">
        <v>3450</v>
      </c>
      <c r="AV177" s="7" t="s">
        <v>47</v>
      </c>
      <c r="AW177" s="70" t="s">
        <v>47</v>
      </c>
      <c r="AX177" s="9" t="str">
        <f>IF(AW177="","Vacio",IF(AV177=AW177,"Igual","Diferente"))</f>
        <v>Igual</v>
      </c>
      <c r="AY177" s="129"/>
      <c r="AZ177" s="129"/>
      <c r="BA177" s="5">
        <f ca="1">+IF(K177&gt;21,"Revisar",0)</f>
        <v>0</v>
      </c>
      <c r="BB177" s="32" t="s">
        <v>146</v>
      </c>
      <c r="BC177" s="32" t="s">
        <v>2919</v>
      </c>
      <c r="BD177" s="158"/>
      <c r="BE177" s="158"/>
      <c r="BF177" s="32" t="s">
        <v>94</v>
      </c>
      <c r="BG177" s="32"/>
      <c r="BH177" s="158"/>
      <c r="BI177" s="158"/>
      <c r="BJ177" s="158"/>
      <c r="BK177" s="158"/>
      <c r="BL177" s="158"/>
      <c r="BM177" s="158"/>
    </row>
    <row r="178" spans="1:65" ht="14.65" customHeight="1" x14ac:dyDescent="0.25">
      <c r="A178" s="68" t="str">
        <f>CONCATENATE(E178,"_",X178)</f>
        <v>20505601808_PCR-LAP1346</v>
      </c>
      <c r="B178" s="68" t="str">
        <f>CONCATENATE(E178,"_",Z178)</f>
        <v>20505601808_</v>
      </c>
      <c r="C178" s="6">
        <v>44128</v>
      </c>
      <c r="D178" s="6">
        <v>44158</v>
      </c>
      <c r="E178" s="192">
        <v>20505601808</v>
      </c>
      <c r="F178" s="3" t="s">
        <v>4079</v>
      </c>
      <c r="G178" s="3" t="s">
        <v>5059</v>
      </c>
      <c r="H178" s="6">
        <v>44128</v>
      </c>
      <c r="I178" s="6">
        <v>44158</v>
      </c>
      <c r="J178" s="7"/>
      <c r="K178" s="8">
        <f ca="1">+TODAY()-I178</f>
        <v>-21</v>
      </c>
      <c r="L178" s="9">
        <v>90</v>
      </c>
      <c r="M178" s="154"/>
      <c r="N178" s="9" t="str">
        <f>IF(M178="","Vacio",IF(L178=M178,"Igual","Diferente"))</f>
        <v>Vacio</v>
      </c>
      <c r="O178" s="9"/>
      <c r="P178" s="154"/>
      <c r="Q178" s="9" t="str">
        <f>IF(P178="","Vacio",IF(O178=P178,"Igual","Diferente"))</f>
        <v>Vacio</v>
      </c>
      <c r="R178" s="1">
        <f>+L178+O178/3.5</f>
        <v>90</v>
      </c>
      <c r="S178" s="1">
        <f ca="1">+IF(K178&gt;=0,IF(K178&lt;30,R178*1,IF(60&gt;K178,R178*2,IF(90&gt;K178,R178*3,IF(120&gt;K178,R178*4,IF(150&gt;K178,R178*5,IF(180&gt;K178,R178*6,IF(210&gt;K178,R178*7))))))),0)</f>
        <v>0</v>
      </c>
      <c r="T178" s="2">
        <f ca="1">+IF(K178&lt;0,0,IF(K178&lt;8,$A$1,IF(K178&lt;15,$B$1,IF(K178&lt;22,$C$1,IF(K178&lt;30,$D$1,IF(K178&lt;60,$G$1,IF(K178&lt;90,$H$1,IF(K178&lt;120,$I$1,IF(K178&lt;150,$J$1,IF(K178&lt;180,$K$1,IF(K178&lt;210,$E$1)))))))))))</f>
        <v>0</v>
      </c>
      <c r="U178" s="3"/>
      <c r="V178" s="10"/>
      <c r="W178" s="6"/>
      <c r="X178" s="12" t="s">
        <v>300</v>
      </c>
      <c r="Y178" s="12" t="s">
        <v>5248</v>
      </c>
      <c r="Z178" s="12"/>
      <c r="AA178" s="12"/>
      <c r="AB178" s="15"/>
      <c r="AC178" s="15"/>
      <c r="AD178" s="15"/>
      <c r="AE178" s="15"/>
      <c r="AF178" s="4">
        <f ca="1">+TODAY()-AE178</f>
        <v>44137</v>
      </c>
      <c r="AG178" s="15"/>
      <c r="AH178" s="15"/>
      <c r="AI178" s="6" t="s">
        <v>287</v>
      </c>
      <c r="AJ178" s="69" t="s">
        <v>296</v>
      </c>
      <c r="AK178" s="3" t="s">
        <v>289</v>
      </c>
      <c r="AL178" s="6">
        <v>43885</v>
      </c>
      <c r="AM178" s="10">
        <v>1</v>
      </c>
      <c r="AN178" s="3" t="s">
        <v>44</v>
      </c>
      <c r="AO178" s="3"/>
      <c r="AP178" s="3" t="s">
        <v>62</v>
      </c>
      <c r="AQ178" s="3"/>
      <c r="AR178" s="3"/>
      <c r="AS178" s="3"/>
      <c r="AT178" s="3"/>
      <c r="AU178" s="3" t="s">
        <v>3450</v>
      </c>
      <c r="AV178" s="7" t="s">
        <v>47</v>
      </c>
      <c r="AW178" s="70" t="s">
        <v>47</v>
      </c>
      <c r="AX178" s="9" t="str">
        <f>IF(AW178="","Vacio",IF(AV178=AW178,"Igual","Diferente"))</f>
        <v>Igual</v>
      </c>
      <c r="AY178" s="129"/>
      <c r="AZ178" s="129"/>
      <c r="BA178" s="5">
        <f ca="1">+IF(K178&gt;21,"Revisar",0)</f>
        <v>0</v>
      </c>
      <c r="BB178" s="32" t="s">
        <v>146</v>
      </c>
      <c r="BC178" s="32" t="s">
        <v>2919</v>
      </c>
      <c r="BD178" s="158"/>
      <c r="BE178" s="158"/>
      <c r="BF178" s="32" t="s">
        <v>94</v>
      </c>
      <c r="BG178" s="32"/>
      <c r="BH178" s="158"/>
      <c r="BI178" s="158"/>
      <c r="BJ178" s="158"/>
      <c r="BK178" s="158"/>
      <c r="BL178" s="158"/>
      <c r="BM178" s="158"/>
    </row>
    <row r="179" spans="1:65" ht="14.65" customHeight="1" x14ac:dyDescent="0.25">
      <c r="A179" s="68" t="str">
        <f>CONCATENATE(E179,"_",X179)</f>
        <v>20505601808_PCR-LAP1354</v>
      </c>
      <c r="B179" s="68" t="str">
        <f>CONCATENATE(E179,"_",Z179)</f>
        <v>20505601808_</v>
      </c>
      <c r="C179" s="6">
        <v>44128</v>
      </c>
      <c r="D179" s="6">
        <v>44158</v>
      </c>
      <c r="E179" s="192">
        <v>20505601808</v>
      </c>
      <c r="F179" s="3" t="s">
        <v>4079</v>
      </c>
      <c r="G179" s="3" t="s">
        <v>5059</v>
      </c>
      <c r="H179" s="6">
        <v>44128</v>
      </c>
      <c r="I179" s="6">
        <v>44158</v>
      </c>
      <c r="J179" s="7"/>
      <c r="K179" s="8">
        <f ca="1">+TODAY()-I179</f>
        <v>-21</v>
      </c>
      <c r="L179" s="9">
        <v>90</v>
      </c>
      <c r="M179" s="154"/>
      <c r="N179" s="9" t="str">
        <f>IF(M179="","Vacio",IF(L179=M179,"Igual","Diferente"))</f>
        <v>Vacio</v>
      </c>
      <c r="O179" s="9"/>
      <c r="P179" s="154"/>
      <c r="Q179" s="9" t="str">
        <f>IF(P179="","Vacio",IF(O179=P179,"Igual","Diferente"))</f>
        <v>Vacio</v>
      </c>
      <c r="R179" s="1">
        <f>+L179+O179/3.5</f>
        <v>90</v>
      </c>
      <c r="S179" s="1">
        <f ca="1">+IF(K179&gt;=0,IF(K179&lt;30,R179*1,IF(60&gt;K179,R179*2,IF(90&gt;K179,R179*3,IF(120&gt;K179,R179*4,IF(150&gt;K179,R179*5,IF(180&gt;K179,R179*6,IF(210&gt;K179,R179*7))))))),0)</f>
        <v>0</v>
      </c>
      <c r="T179" s="2">
        <f ca="1">+IF(K179&lt;0,0,IF(K179&lt;8,$A$1,IF(K179&lt;15,$B$1,IF(K179&lt;22,$C$1,IF(K179&lt;30,$D$1,IF(K179&lt;60,$G$1,IF(K179&lt;90,$H$1,IF(K179&lt;120,$I$1,IF(K179&lt;150,$J$1,IF(K179&lt;180,$K$1,IF(K179&lt;210,$E$1)))))))))))</f>
        <v>0</v>
      </c>
      <c r="U179" s="3"/>
      <c r="V179" s="10"/>
      <c r="W179" s="6"/>
      <c r="X179" s="12" t="s">
        <v>301</v>
      </c>
      <c r="Y179" s="12" t="s">
        <v>5248</v>
      </c>
      <c r="Z179" s="12"/>
      <c r="AA179" s="12"/>
      <c r="AB179" s="15"/>
      <c r="AC179" s="15"/>
      <c r="AD179" s="15"/>
      <c r="AE179" s="15"/>
      <c r="AF179" s="4">
        <f ca="1">+TODAY()-AE179</f>
        <v>44137</v>
      </c>
      <c r="AG179" s="15"/>
      <c r="AH179" s="15"/>
      <c r="AI179" s="6"/>
      <c r="AJ179" s="76"/>
      <c r="AK179" s="3" t="s">
        <v>56</v>
      </c>
      <c r="AL179" s="6"/>
      <c r="AM179" s="10">
        <v>1</v>
      </c>
      <c r="AN179" s="3" t="s">
        <v>44</v>
      </c>
      <c r="AO179" s="3"/>
      <c r="AP179" s="3" t="s">
        <v>62</v>
      </c>
      <c r="AQ179" s="3"/>
      <c r="AR179" s="3"/>
      <c r="AS179" s="3"/>
      <c r="AT179" s="3"/>
      <c r="AU179" s="3" t="s">
        <v>3450</v>
      </c>
      <c r="AV179" s="7" t="s">
        <v>47</v>
      </c>
      <c r="AW179" s="70" t="s">
        <v>47</v>
      </c>
      <c r="AX179" s="9" t="str">
        <f>IF(AW179="","Vacio",IF(AV179=AW179,"Igual","Diferente"))</f>
        <v>Igual</v>
      </c>
      <c r="AY179" s="129"/>
      <c r="AZ179" s="129"/>
      <c r="BA179" s="5">
        <f ca="1">+IF(K179&gt;21,"Revisar",0)</f>
        <v>0</v>
      </c>
      <c r="BB179" s="32" t="s">
        <v>146</v>
      </c>
      <c r="BC179" s="32" t="s">
        <v>2919</v>
      </c>
      <c r="BD179" s="158"/>
      <c r="BE179" s="158"/>
      <c r="BF179" s="32" t="s">
        <v>94</v>
      </c>
      <c r="BG179" s="32"/>
      <c r="BH179" s="158"/>
      <c r="BI179" s="158"/>
      <c r="BJ179" s="158"/>
      <c r="BK179" s="158"/>
      <c r="BL179" s="158"/>
      <c r="BM179" s="158"/>
    </row>
    <row r="180" spans="1:65" ht="14.65" customHeight="1" x14ac:dyDescent="0.25">
      <c r="A180" s="68" t="str">
        <f>CONCATENATE(E180,"_",X180)</f>
        <v>20505601808_PCR-LAP1364</v>
      </c>
      <c r="B180" s="68" t="str">
        <f>CONCATENATE(E180,"_",Z180)</f>
        <v>20505601808_</v>
      </c>
      <c r="C180" s="6">
        <v>44128</v>
      </c>
      <c r="D180" s="6">
        <v>44158</v>
      </c>
      <c r="E180" s="192">
        <v>20505601808</v>
      </c>
      <c r="F180" s="3" t="s">
        <v>4079</v>
      </c>
      <c r="G180" s="3" t="s">
        <v>5059</v>
      </c>
      <c r="H180" s="6">
        <v>44128</v>
      </c>
      <c r="I180" s="6">
        <v>44158</v>
      </c>
      <c r="J180" s="7"/>
      <c r="K180" s="8">
        <f ca="1">+TODAY()-I180</f>
        <v>-21</v>
      </c>
      <c r="L180" s="9">
        <v>90</v>
      </c>
      <c r="M180" s="154"/>
      <c r="N180" s="9" t="str">
        <f>IF(M180="","Vacio",IF(L180=M180,"Igual","Diferente"))</f>
        <v>Vacio</v>
      </c>
      <c r="O180" s="9"/>
      <c r="P180" s="154"/>
      <c r="Q180" s="9" t="str">
        <f>IF(P180="","Vacio",IF(O180=P180,"Igual","Diferente"))</f>
        <v>Vacio</v>
      </c>
      <c r="R180" s="1">
        <f>+L180+O180/3.5</f>
        <v>90</v>
      </c>
      <c r="S180" s="1">
        <f ca="1">+IF(K180&gt;=0,IF(K180&lt;30,R180*1,IF(60&gt;K180,R180*2,IF(90&gt;K180,R180*3,IF(120&gt;K180,R180*4,IF(150&gt;K180,R180*5,IF(180&gt;K180,R180*6,IF(210&gt;K180,R180*7))))))),0)</f>
        <v>0</v>
      </c>
      <c r="T180" s="2">
        <f ca="1">+IF(K180&lt;0,0,IF(K180&lt;8,$A$1,IF(K180&lt;15,$B$1,IF(K180&lt;22,$C$1,IF(K180&lt;30,$D$1,IF(K180&lt;60,$G$1,IF(K180&lt;90,$H$1,IF(K180&lt;120,$I$1,IF(K180&lt;150,$J$1,IF(K180&lt;180,$K$1,IF(K180&lt;210,$E$1)))))))))))</f>
        <v>0</v>
      </c>
      <c r="U180" s="3"/>
      <c r="V180" s="10"/>
      <c r="W180" s="6"/>
      <c r="X180" s="12" t="s">
        <v>302</v>
      </c>
      <c r="Y180" s="12" t="s">
        <v>5248</v>
      </c>
      <c r="Z180" s="12"/>
      <c r="AA180" s="12"/>
      <c r="AB180" s="15"/>
      <c r="AC180" s="15"/>
      <c r="AD180" s="15"/>
      <c r="AE180" s="15"/>
      <c r="AF180" s="4">
        <f ca="1">+TODAY()-AE180</f>
        <v>44137</v>
      </c>
      <c r="AG180" s="15"/>
      <c r="AH180" s="15"/>
      <c r="AI180" s="6" t="s">
        <v>287</v>
      </c>
      <c r="AJ180" s="69" t="s">
        <v>296</v>
      </c>
      <c r="AK180" s="3" t="s">
        <v>289</v>
      </c>
      <c r="AL180" s="6">
        <v>43885</v>
      </c>
      <c r="AM180" s="10">
        <v>1</v>
      </c>
      <c r="AN180" s="3" t="s">
        <v>44</v>
      </c>
      <c r="AO180" s="3"/>
      <c r="AP180" s="3" t="s">
        <v>62</v>
      </c>
      <c r="AQ180" s="3"/>
      <c r="AR180" s="3"/>
      <c r="AS180" s="3"/>
      <c r="AT180" s="3"/>
      <c r="AU180" s="3" t="s">
        <v>3450</v>
      </c>
      <c r="AV180" s="7" t="s">
        <v>47</v>
      </c>
      <c r="AW180" s="70" t="s">
        <v>47</v>
      </c>
      <c r="AX180" s="9" t="str">
        <f>IF(AW180="","Vacio",IF(AV180=AW180,"Igual","Diferente"))</f>
        <v>Igual</v>
      </c>
      <c r="AY180" s="129"/>
      <c r="AZ180" s="129"/>
      <c r="BA180" s="5">
        <f ca="1">+IF(K180&gt;21,"Revisar",0)</f>
        <v>0</v>
      </c>
      <c r="BB180" s="32" t="s">
        <v>146</v>
      </c>
      <c r="BC180" s="32" t="s">
        <v>2919</v>
      </c>
      <c r="BD180" s="158"/>
      <c r="BE180" s="158"/>
      <c r="BF180" s="32" t="s">
        <v>94</v>
      </c>
      <c r="BG180" s="32"/>
      <c r="BH180" s="158"/>
      <c r="BI180" s="158"/>
      <c r="BJ180" s="158"/>
      <c r="BK180" s="158"/>
      <c r="BL180" s="158"/>
      <c r="BM180" s="158"/>
    </row>
    <row r="181" spans="1:65" ht="14.65" customHeight="1" x14ac:dyDescent="0.25">
      <c r="A181" s="68" t="str">
        <f>CONCATENATE(E181,"_",X181)</f>
        <v>20505601808_PCR-LAP1365</v>
      </c>
      <c r="B181" s="68" t="str">
        <f>CONCATENATE(E181,"_",Z181)</f>
        <v>20505601808_</v>
      </c>
      <c r="C181" s="6">
        <v>44128</v>
      </c>
      <c r="D181" s="6">
        <v>44158</v>
      </c>
      <c r="E181" s="192">
        <v>20505601808</v>
      </c>
      <c r="F181" s="3" t="s">
        <v>4079</v>
      </c>
      <c r="G181" s="3" t="s">
        <v>5059</v>
      </c>
      <c r="H181" s="6">
        <v>44128</v>
      </c>
      <c r="I181" s="6">
        <v>44158</v>
      </c>
      <c r="J181" s="7"/>
      <c r="K181" s="8">
        <f ca="1">+TODAY()-I181</f>
        <v>-21</v>
      </c>
      <c r="L181" s="9">
        <v>90</v>
      </c>
      <c r="M181" s="154"/>
      <c r="N181" s="9" t="str">
        <f>IF(M181="","Vacio",IF(L181=M181,"Igual","Diferente"))</f>
        <v>Vacio</v>
      </c>
      <c r="O181" s="9"/>
      <c r="P181" s="154"/>
      <c r="Q181" s="9" t="str">
        <f>IF(P181="","Vacio",IF(O181=P181,"Igual","Diferente"))</f>
        <v>Vacio</v>
      </c>
      <c r="R181" s="1">
        <f>+L181+O181/3.5</f>
        <v>90</v>
      </c>
      <c r="S181" s="1">
        <f ca="1">+IF(K181&gt;=0,IF(K181&lt;30,R181*1,IF(60&gt;K181,R181*2,IF(90&gt;K181,R181*3,IF(120&gt;K181,R181*4,IF(150&gt;K181,R181*5,IF(180&gt;K181,R181*6,IF(210&gt;K181,R181*7))))))),0)</f>
        <v>0</v>
      </c>
      <c r="T181" s="2">
        <f ca="1">+IF(K181&lt;0,0,IF(K181&lt;8,$A$1,IF(K181&lt;15,$B$1,IF(K181&lt;22,$C$1,IF(K181&lt;30,$D$1,IF(K181&lt;60,$G$1,IF(K181&lt;90,$H$1,IF(K181&lt;120,$I$1,IF(K181&lt;150,$J$1,IF(K181&lt;180,$K$1,IF(K181&lt;210,$E$1)))))))))))</f>
        <v>0</v>
      </c>
      <c r="U181" s="3" t="s">
        <v>303</v>
      </c>
      <c r="V181" s="10" t="s">
        <v>304</v>
      </c>
      <c r="W181" s="6">
        <v>43643</v>
      </c>
      <c r="X181" s="12" t="s">
        <v>305</v>
      </c>
      <c r="Y181" s="12" t="s">
        <v>5248</v>
      </c>
      <c r="Z181" s="12"/>
      <c r="AA181" s="12"/>
      <c r="AB181" s="15"/>
      <c r="AC181" s="15"/>
      <c r="AD181" s="15"/>
      <c r="AE181" s="15"/>
      <c r="AF181" s="4">
        <f ca="1">+TODAY()-AE181</f>
        <v>44137</v>
      </c>
      <c r="AG181" s="15"/>
      <c r="AH181" s="15"/>
      <c r="AI181" s="6"/>
      <c r="AJ181" s="76">
        <v>0</v>
      </c>
      <c r="AK181" s="3" t="s">
        <v>56</v>
      </c>
      <c r="AL181" s="6"/>
      <c r="AM181" s="10">
        <v>1</v>
      </c>
      <c r="AN181" s="3" t="s">
        <v>44</v>
      </c>
      <c r="AO181" s="3"/>
      <c r="AP181" s="3" t="s">
        <v>62</v>
      </c>
      <c r="AQ181" s="3"/>
      <c r="AR181" s="3"/>
      <c r="AS181" s="3"/>
      <c r="AT181" s="3"/>
      <c r="AU181" s="3" t="s">
        <v>3450</v>
      </c>
      <c r="AV181" s="7" t="s">
        <v>47</v>
      </c>
      <c r="AW181" s="70" t="s">
        <v>47</v>
      </c>
      <c r="AX181" s="9" t="str">
        <f>IF(AW181="","Vacio",IF(AV181=AW181,"Igual","Diferente"))</f>
        <v>Igual</v>
      </c>
      <c r="AY181" s="129"/>
      <c r="AZ181" s="129"/>
      <c r="BA181" s="5">
        <f ca="1">+IF(K181&gt;21,"Revisar",0)</f>
        <v>0</v>
      </c>
      <c r="BB181" s="32" t="s">
        <v>146</v>
      </c>
      <c r="BC181" s="32" t="s">
        <v>2919</v>
      </c>
      <c r="BD181" s="158"/>
      <c r="BE181" s="158"/>
      <c r="BF181" s="32" t="s">
        <v>94</v>
      </c>
      <c r="BG181" s="32"/>
      <c r="BH181" s="158"/>
      <c r="BI181" s="158"/>
      <c r="BJ181" s="158"/>
      <c r="BK181" s="158"/>
      <c r="BL181" s="158"/>
      <c r="BM181" s="158"/>
    </row>
    <row r="182" spans="1:65" ht="14.65" customHeight="1" x14ac:dyDescent="0.25">
      <c r="A182" s="68" t="str">
        <f>CONCATENATE(E182,"_",X182)</f>
        <v>20505601808_PCR-LAP1367</v>
      </c>
      <c r="B182" s="68" t="str">
        <f>CONCATENATE(E182,"_",Z182)</f>
        <v>20505601808_</v>
      </c>
      <c r="C182" s="6">
        <v>44128</v>
      </c>
      <c r="D182" s="6">
        <v>44158</v>
      </c>
      <c r="E182" s="192">
        <v>20505601808</v>
      </c>
      <c r="F182" s="3" t="s">
        <v>4079</v>
      </c>
      <c r="G182" s="3" t="s">
        <v>5059</v>
      </c>
      <c r="H182" s="6">
        <v>44128</v>
      </c>
      <c r="I182" s="6">
        <v>44158</v>
      </c>
      <c r="J182" s="7"/>
      <c r="K182" s="8">
        <f ca="1">+TODAY()-I182</f>
        <v>-21</v>
      </c>
      <c r="L182" s="9">
        <v>90</v>
      </c>
      <c r="M182" s="154"/>
      <c r="N182" s="9" t="str">
        <f>IF(M182="","Vacio",IF(L182=M182,"Igual","Diferente"))</f>
        <v>Vacio</v>
      </c>
      <c r="O182" s="9"/>
      <c r="P182" s="154"/>
      <c r="Q182" s="9" t="str">
        <f>IF(P182="","Vacio",IF(O182=P182,"Igual","Diferente"))</f>
        <v>Vacio</v>
      </c>
      <c r="R182" s="1">
        <f>+L182+O182/3.5</f>
        <v>90</v>
      </c>
      <c r="S182" s="1">
        <f ca="1">+IF(K182&gt;=0,IF(K182&lt;30,R182*1,IF(60&gt;K182,R182*2,IF(90&gt;K182,R182*3,IF(120&gt;K182,R182*4,IF(150&gt;K182,R182*5,IF(180&gt;K182,R182*6,IF(210&gt;K182,R182*7))))))),0)</f>
        <v>0</v>
      </c>
      <c r="T182" s="2">
        <f ca="1">+IF(K182&lt;0,0,IF(K182&lt;8,$A$1,IF(K182&lt;15,$B$1,IF(K182&lt;22,$C$1,IF(K182&lt;30,$D$1,IF(K182&lt;60,$G$1,IF(K182&lt;90,$H$1,IF(K182&lt;120,$I$1,IF(K182&lt;150,$J$1,IF(K182&lt;180,$K$1,IF(K182&lt;210,$E$1)))))))))))</f>
        <v>0</v>
      </c>
      <c r="U182" s="3"/>
      <c r="V182" s="10"/>
      <c r="W182" s="6"/>
      <c r="X182" s="12" t="s">
        <v>306</v>
      </c>
      <c r="Y182" s="12" t="s">
        <v>5248</v>
      </c>
      <c r="Z182" s="12"/>
      <c r="AA182" s="12"/>
      <c r="AB182" s="15"/>
      <c r="AC182" s="15"/>
      <c r="AD182" s="15"/>
      <c r="AE182" s="15"/>
      <c r="AF182" s="4">
        <f ca="1">+TODAY()-AE182</f>
        <v>44137</v>
      </c>
      <c r="AG182" s="15"/>
      <c r="AH182" s="15"/>
      <c r="AI182" s="6"/>
      <c r="AJ182" s="76"/>
      <c r="AK182" s="3" t="s">
        <v>56</v>
      </c>
      <c r="AL182" s="6"/>
      <c r="AM182" s="10">
        <v>1</v>
      </c>
      <c r="AN182" s="3" t="s">
        <v>44</v>
      </c>
      <c r="AO182" s="3"/>
      <c r="AP182" s="3" t="s">
        <v>62</v>
      </c>
      <c r="AQ182" s="3"/>
      <c r="AR182" s="3"/>
      <c r="AS182" s="3"/>
      <c r="AT182" s="3"/>
      <c r="AU182" s="3" t="s">
        <v>3450</v>
      </c>
      <c r="AV182" s="7" t="s">
        <v>47</v>
      </c>
      <c r="AW182" s="70" t="s">
        <v>47</v>
      </c>
      <c r="AX182" s="9" t="str">
        <f>IF(AW182="","Vacio",IF(AV182=AW182,"Igual","Diferente"))</f>
        <v>Igual</v>
      </c>
      <c r="AY182" s="129"/>
      <c r="AZ182" s="129"/>
      <c r="BA182" s="5">
        <f ca="1">+IF(K182&gt;21,"Revisar",0)</f>
        <v>0</v>
      </c>
      <c r="BB182" s="32" t="s">
        <v>146</v>
      </c>
      <c r="BC182" s="32" t="s">
        <v>2919</v>
      </c>
      <c r="BD182" s="158"/>
      <c r="BE182" s="158"/>
      <c r="BF182" s="32" t="s">
        <v>94</v>
      </c>
      <c r="BG182" s="32"/>
      <c r="BH182" s="158"/>
      <c r="BI182" s="158"/>
      <c r="BJ182" s="158"/>
      <c r="BK182" s="158"/>
      <c r="BL182" s="158"/>
      <c r="BM182" s="158"/>
    </row>
    <row r="183" spans="1:65" ht="14.65" customHeight="1" x14ac:dyDescent="0.25">
      <c r="A183" s="68" t="str">
        <f>CONCATENATE(E183,"_",X183)</f>
        <v>20505601808_PCR-LAP0893</v>
      </c>
      <c r="B183" s="68" t="str">
        <f>CONCATENATE(E183,"_",Z183)</f>
        <v>20505601808_PCR-LAP1378</v>
      </c>
      <c r="C183" s="6">
        <v>44128</v>
      </c>
      <c r="D183" s="6">
        <v>44158</v>
      </c>
      <c r="E183" s="192">
        <v>20505601808</v>
      </c>
      <c r="F183" s="3" t="s">
        <v>4079</v>
      </c>
      <c r="G183" s="3" t="s">
        <v>5059</v>
      </c>
      <c r="H183" s="6">
        <v>44128</v>
      </c>
      <c r="I183" s="6">
        <v>44158</v>
      </c>
      <c r="J183" s="7"/>
      <c r="K183" s="8">
        <f ca="1">+TODAY()-I183</f>
        <v>-21</v>
      </c>
      <c r="L183" s="9">
        <v>90</v>
      </c>
      <c r="M183" s="154"/>
      <c r="N183" s="9" t="str">
        <f>IF(M183="","Vacio",IF(L183=M183,"Igual","Diferente"))</f>
        <v>Vacio</v>
      </c>
      <c r="O183" s="9"/>
      <c r="P183" s="154"/>
      <c r="Q183" s="9" t="str">
        <f>IF(P183="","Vacio",IF(O183=P183,"Igual","Diferente"))</f>
        <v>Vacio</v>
      </c>
      <c r="R183" s="1">
        <f>+L183+O183/3.5</f>
        <v>90</v>
      </c>
      <c r="S183" s="1">
        <f ca="1">+IF(K183&gt;=0,IF(K183&lt;30,R183*1,IF(60&gt;K183,R183*2,IF(90&gt;K183,R183*3,IF(120&gt;K183,R183*4,IF(150&gt;K183,R183*5,IF(180&gt;K183,R183*6,IF(210&gt;K183,R183*7))))))),0)</f>
        <v>0</v>
      </c>
      <c r="T183" s="2">
        <f ca="1">+IF(K183&lt;0,0,IF(K183&lt;8,$A$1,IF(K183&lt;15,$B$1,IF(K183&lt;22,$C$1,IF(K183&lt;30,$D$1,IF(K183&lt;60,$G$1,IF(K183&lt;90,$H$1,IF(K183&lt;120,$I$1,IF(K183&lt;150,$J$1,IF(K183&lt;180,$K$1,IF(K183&lt;210,$E$1)))))))))))</f>
        <v>0</v>
      </c>
      <c r="U183" s="3" t="s">
        <v>4654</v>
      </c>
      <c r="V183" s="10" t="s">
        <v>307</v>
      </c>
      <c r="W183" s="6">
        <v>43521</v>
      </c>
      <c r="X183" s="12" t="s">
        <v>891</v>
      </c>
      <c r="Y183" s="12" t="s">
        <v>5248</v>
      </c>
      <c r="Z183" s="12" t="s">
        <v>308</v>
      </c>
      <c r="AA183" s="12"/>
      <c r="AB183" s="12"/>
      <c r="AC183" s="15"/>
      <c r="AD183" s="15"/>
      <c r="AE183" s="15"/>
      <c r="AF183" s="4">
        <f ca="1">+TODAY()-AE183</f>
        <v>44137</v>
      </c>
      <c r="AG183" s="15"/>
      <c r="AH183" s="15"/>
      <c r="AI183" s="6" t="s">
        <v>287</v>
      </c>
      <c r="AJ183" s="69" t="s">
        <v>296</v>
      </c>
      <c r="AK183" s="3" t="s">
        <v>289</v>
      </c>
      <c r="AL183" s="6">
        <v>43885</v>
      </c>
      <c r="AM183" s="10">
        <v>1</v>
      </c>
      <c r="AN183" s="3" t="s">
        <v>44</v>
      </c>
      <c r="AO183" s="3"/>
      <c r="AP183" s="3" t="s">
        <v>62</v>
      </c>
      <c r="AQ183" s="3"/>
      <c r="AR183" s="3"/>
      <c r="AS183" s="3"/>
      <c r="AT183" s="3"/>
      <c r="AU183" s="3" t="s">
        <v>3450</v>
      </c>
      <c r="AV183" s="7" t="s">
        <v>47</v>
      </c>
      <c r="AW183" s="70" t="s">
        <v>47</v>
      </c>
      <c r="AX183" s="9" t="str">
        <f>IF(AW183="","Vacio",IF(AV183=AW183,"Igual","Diferente"))</f>
        <v>Igual</v>
      </c>
      <c r="AY183" s="129"/>
      <c r="AZ183" s="129"/>
      <c r="BA183" s="5">
        <f ca="1">+IF(K183&gt;21,"Revisar",0)</f>
        <v>0</v>
      </c>
      <c r="BB183" s="32" t="s">
        <v>146</v>
      </c>
      <c r="BC183" s="32" t="s">
        <v>2919</v>
      </c>
      <c r="BD183" s="158"/>
      <c r="BE183" s="158"/>
      <c r="BF183" s="32" t="s">
        <v>94</v>
      </c>
      <c r="BG183" s="32"/>
      <c r="BH183" s="158"/>
      <c r="BI183" s="158"/>
      <c r="BJ183" s="158"/>
      <c r="BK183" s="158"/>
      <c r="BL183" s="158"/>
      <c r="BM183" s="158"/>
    </row>
    <row r="184" spans="1:65" ht="14.65" customHeight="1" x14ac:dyDescent="0.25">
      <c r="A184" s="68" t="str">
        <f>CONCATENATE(E184,"_",X184)</f>
        <v>20505601808_PCR-LAP1532</v>
      </c>
      <c r="B184" s="68" t="str">
        <f>CONCATENATE(E184,"_",Z184)</f>
        <v>20505601808_</v>
      </c>
      <c r="C184" s="6">
        <v>44128</v>
      </c>
      <c r="D184" s="6">
        <v>44158</v>
      </c>
      <c r="E184" s="192">
        <v>20505601808</v>
      </c>
      <c r="F184" s="3" t="s">
        <v>4079</v>
      </c>
      <c r="G184" s="3" t="s">
        <v>5059</v>
      </c>
      <c r="H184" s="6">
        <v>44128</v>
      </c>
      <c r="I184" s="6">
        <v>44158</v>
      </c>
      <c r="J184" s="7"/>
      <c r="K184" s="8">
        <f ca="1">+TODAY()-I184</f>
        <v>-21</v>
      </c>
      <c r="L184" s="9">
        <v>90</v>
      </c>
      <c r="M184" s="154"/>
      <c r="N184" s="9" t="str">
        <f>IF(M184="","Vacio",IF(L184=M184,"Igual","Diferente"))</f>
        <v>Vacio</v>
      </c>
      <c r="O184" s="9"/>
      <c r="P184" s="154"/>
      <c r="Q184" s="9" t="str">
        <f>IF(P184="","Vacio",IF(O184=P184,"Igual","Diferente"))</f>
        <v>Vacio</v>
      </c>
      <c r="R184" s="1">
        <f>+L184+O184/3.5</f>
        <v>90</v>
      </c>
      <c r="S184" s="1">
        <f ca="1">+IF(K184&gt;=0,IF(K184&lt;30,R184*1,IF(60&gt;K184,R184*2,IF(90&gt;K184,R184*3,IF(120&gt;K184,R184*4,IF(150&gt;K184,R184*5,IF(180&gt;K184,R184*6,IF(210&gt;K184,R184*7))))))),0)</f>
        <v>0</v>
      </c>
      <c r="T184" s="2">
        <f ca="1">+IF(K184&lt;0,0,IF(K184&lt;8,$A$1,IF(K184&lt;15,$B$1,IF(K184&lt;22,$C$1,IF(K184&lt;30,$D$1,IF(K184&lt;60,$G$1,IF(K184&lt;90,$H$1,IF(K184&lt;120,$I$1,IF(K184&lt;150,$J$1,IF(K184&lt;180,$K$1,IF(K184&lt;210,$E$1)))))))))))</f>
        <v>0</v>
      </c>
      <c r="U184" s="3"/>
      <c r="V184" s="10"/>
      <c r="W184" s="6"/>
      <c r="X184" s="12" t="s">
        <v>309</v>
      </c>
      <c r="Y184" s="12" t="s">
        <v>5248</v>
      </c>
      <c r="Z184" s="12"/>
      <c r="AA184" s="12"/>
      <c r="AB184" s="15"/>
      <c r="AC184" s="15"/>
      <c r="AD184" s="15"/>
      <c r="AE184" s="15"/>
      <c r="AF184" s="4">
        <f ca="1">+TODAY()-AE184</f>
        <v>44137</v>
      </c>
      <c r="AG184" s="15"/>
      <c r="AH184" s="15"/>
      <c r="AI184" s="6"/>
      <c r="AJ184" s="76"/>
      <c r="AK184" s="3" t="s">
        <v>56</v>
      </c>
      <c r="AL184" s="6"/>
      <c r="AM184" s="10">
        <v>1</v>
      </c>
      <c r="AN184" s="3" t="s">
        <v>44</v>
      </c>
      <c r="AO184" s="3"/>
      <c r="AP184" s="3" t="s">
        <v>62</v>
      </c>
      <c r="AQ184" s="3"/>
      <c r="AR184" s="3"/>
      <c r="AS184" s="3"/>
      <c r="AT184" s="3"/>
      <c r="AU184" s="3" t="s">
        <v>3450</v>
      </c>
      <c r="AV184" s="7" t="s">
        <v>47</v>
      </c>
      <c r="AW184" s="70" t="s">
        <v>47</v>
      </c>
      <c r="AX184" s="9" t="str">
        <f>IF(AW184="","Vacio",IF(AV184=AW184,"Igual","Diferente"))</f>
        <v>Igual</v>
      </c>
      <c r="AY184" s="129"/>
      <c r="AZ184" s="129"/>
      <c r="BA184" s="5">
        <f ca="1">+IF(K184&gt;21,"Revisar",0)</f>
        <v>0</v>
      </c>
      <c r="BB184" s="32" t="s">
        <v>146</v>
      </c>
      <c r="BC184" s="32" t="s">
        <v>2919</v>
      </c>
      <c r="BD184" s="158"/>
      <c r="BE184" s="158"/>
      <c r="BF184" s="32" t="s">
        <v>94</v>
      </c>
      <c r="BG184" s="32"/>
      <c r="BH184" s="158"/>
      <c r="BI184" s="158"/>
      <c r="BJ184" s="158"/>
      <c r="BK184" s="158"/>
      <c r="BL184" s="158"/>
      <c r="BM184" s="158"/>
    </row>
    <row r="185" spans="1:65" ht="14.65" customHeight="1" x14ac:dyDescent="0.25">
      <c r="A185" s="68" t="str">
        <f>CONCATENATE(E185,"_",X185)</f>
        <v>20505601808_PCR-LAP1269</v>
      </c>
      <c r="B185" s="68" t="str">
        <f>CONCATENATE(E185,"_",Z185)</f>
        <v>20505601808_PCR-LAP1533</v>
      </c>
      <c r="C185" s="6">
        <v>44128</v>
      </c>
      <c r="D185" s="6">
        <v>44158</v>
      </c>
      <c r="E185" s="192">
        <v>20505601808</v>
      </c>
      <c r="F185" s="3" t="s">
        <v>4079</v>
      </c>
      <c r="G185" s="3" t="s">
        <v>5059</v>
      </c>
      <c r="H185" s="6">
        <v>44128</v>
      </c>
      <c r="I185" s="6">
        <v>44158</v>
      </c>
      <c r="J185" s="7"/>
      <c r="K185" s="8">
        <f ca="1">+TODAY()-I185</f>
        <v>-21</v>
      </c>
      <c r="L185" s="9">
        <v>90</v>
      </c>
      <c r="M185" s="154"/>
      <c r="N185" s="9" t="str">
        <f>IF(M185="","Vacio",IF(L185=M185,"Igual","Diferente"))</f>
        <v>Vacio</v>
      </c>
      <c r="O185" s="9"/>
      <c r="P185" s="154"/>
      <c r="Q185" s="9" t="str">
        <f>IF(P185="","Vacio",IF(O185=P185,"Igual","Diferente"))</f>
        <v>Vacio</v>
      </c>
      <c r="R185" s="1">
        <f>+L185+O185/3.5</f>
        <v>90</v>
      </c>
      <c r="S185" s="1">
        <f ca="1">+IF(K185&gt;=0,IF(K185&lt;30,R185*1,IF(60&gt;K185,R185*2,IF(90&gt;K185,R185*3,IF(120&gt;K185,R185*4,IF(150&gt;K185,R185*5,IF(180&gt;K185,R185*6,IF(210&gt;K185,R185*7))))))),0)</f>
        <v>0</v>
      </c>
      <c r="T185" s="2">
        <f ca="1">+IF(K185&lt;0,0,IF(K185&lt;8,$A$1,IF(K185&lt;15,$B$1,IF(K185&lt;22,$C$1,IF(K185&lt;30,$D$1,IF(K185&lt;60,$G$1,IF(K185&lt;90,$H$1,IF(K185&lt;120,$I$1,IF(K185&lt;150,$J$1,IF(K185&lt;180,$K$1,IF(K185&lt;210,$E$1)))))))))))</f>
        <v>0</v>
      </c>
      <c r="U185" s="3" t="s">
        <v>3368</v>
      </c>
      <c r="V185" s="10"/>
      <c r="W185" s="6"/>
      <c r="X185" s="12" t="s">
        <v>3367</v>
      </c>
      <c r="Y185" s="12" t="s">
        <v>5248</v>
      </c>
      <c r="Z185" s="12" t="s">
        <v>310</v>
      </c>
      <c r="AA185" s="12"/>
      <c r="AB185" s="15"/>
      <c r="AC185" s="15"/>
      <c r="AD185" s="15"/>
      <c r="AE185" s="15"/>
      <c r="AF185" s="4">
        <f ca="1">+TODAY()-AE185</f>
        <v>44137</v>
      </c>
      <c r="AG185" s="15"/>
      <c r="AH185" s="15"/>
      <c r="AI185" s="6"/>
      <c r="AJ185" s="76"/>
      <c r="AK185" s="3" t="s">
        <v>56</v>
      </c>
      <c r="AL185" s="6"/>
      <c r="AM185" s="10">
        <v>1</v>
      </c>
      <c r="AN185" s="3" t="s">
        <v>44</v>
      </c>
      <c r="AO185" s="3"/>
      <c r="AP185" s="3" t="s">
        <v>62</v>
      </c>
      <c r="AQ185" s="3"/>
      <c r="AR185" s="3"/>
      <c r="AS185" s="3"/>
      <c r="AT185" s="3"/>
      <c r="AU185" s="3" t="s">
        <v>3450</v>
      </c>
      <c r="AV185" s="7" t="s">
        <v>47</v>
      </c>
      <c r="AW185" s="70" t="s">
        <v>47</v>
      </c>
      <c r="AX185" s="9" t="str">
        <f>IF(AW185="","Vacio",IF(AV185=AW185,"Igual","Diferente"))</f>
        <v>Igual</v>
      </c>
      <c r="AY185" s="129"/>
      <c r="AZ185" s="129"/>
      <c r="BA185" s="5">
        <f ca="1">+IF(K185&gt;21,"Revisar",0)</f>
        <v>0</v>
      </c>
      <c r="BB185" s="32" t="s">
        <v>146</v>
      </c>
      <c r="BC185" s="32" t="s">
        <v>2919</v>
      </c>
      <c r="BD185" s="158"/>
      <c r="BE185" s="158"/>
      <c r="BF185" s="32" t="s">
        <v>94</v>
      </c>
      <c r="BG185" s="32"/>
      <c r="BH185" s="158"/>
      <c r="BI185" s="158"/>
      <c r="BJ185" s="158"/>
      <c r="BK185" s="158"/>
      <c r="BL185" s="158"/>
      <c r="BM185" s="158"/>
    </row>
    <row r="186" spans="1:65" ht="14.65" customHeight="1" x14ac:dyDescent="0.25">
      <c r="A186" s="68" t="str">
        <f>CONCATENATE(E186,"_",X186)</f>
        <v>20505601808_PCR-LAP1537</v>
      </c>
      <c r="B186" s="68" t="str">
        <f>CONCATENATE(E186,"_",Z186)</f>
        <v>20505601808_</v>
      </c>
      <c r="C186" s="6">
        <v>44128</v>
      </c>
      <c r="D186" s="6">
        <v>44158</v>
      </c>
      <c r="E186" s="192">
        <v>20505601808</v>
      </c>
      <c r="F186" s="3" t="s">
        <v>4079</v>
      </c>
      <c r="G186" s="3" t="s">
        <v>5059</v>
      </c>
      <c r="H186" s="6">
        <v>44128</v>
      </c>
      <c r="I186" s="6">
        <v>44158</v>
      </c>
      <c r="J186" s="7"/>
      <c r="K186" s="8">
        <f ca="1">+TODAY()-I186</f>
        <v>-21</v>
      </c>
      <c r="L186" s="9">
        <v>90</v>
      </c>
      <c r="M186" s="154"/>
      <c r="N186" s="9" t="str">
        <f>IF(M186="","Vacio",IF(L186=M186,"Igual","Diferente"))</f>
        <v>Vacio</v>
      </c>
      <c r="O186" s="9"/>
      <c r="P186" s="154"/>
      <c r="Q186" s="9" t="str">
        <f>IF(P186="","Vacio",IF(O186=P186,"Igual","Diferente"))</f>
        <v>Vacio</v>
      </c>
      <c r="R186" s="1">
        <f>+L186+O186/3.5</f>
        <v>90</v>
      </c>
      <c r="S186" s="1">
        <f ca="1">+IF(K186&gt;=0,IF(K186&lt;30,R186*1,IF(60&gt;K186,R186*2,IF(90&gt;K186,R186*3,IF(120&gt;K186,R186*4,IF(150&gt;K186,R186*5,IF(180&gt;K186,R186*6,IF(210&gt;K186,R186*7))))))),0)</f>
        <v>0</v>
      </c>
      <c r="T186" s="2">
        <f ca="1">+IF(K186&lt;0,0,IF(K186&lt;8,$A$1,IF(K186&lt;15,$B$1,IF(K186&lt;22,$C$1,IF(K186&lt;30,$D$1,IF(K186&lt;60,$G$1,IF(K186&lt;90,$H$1,IF(K186&lt;120,$I$1,IF(K186&lt;150,$J$1,IF(K186&lt;180,$K$1,IF(K186&lt;210,$E$1)))))))))))</f>
        <v>0</v>
      </c>
      <c r="U186" s="3"/>
      <c r="V186" s="10"/>
      <c r="W186" s="6"/>
      <c r="X186" s="12" t="s">
        <v>311</v>
      </c>
      <c r="Y186" s="12" t="s">
        <v>5248</v>
      </c>
      <c r="Z186" s="12"/>
      <c r="AA186" s="12"/>
      <c r="AB186" s="15"/>
      <c r="AC186" s="15"/>
      <c r="AD186" s="15"/>
      <c r="AE186" s="15"/>
      <c r="AF186" s="4">
        <f ca="1">+TODAY()-AE186</f>
        <v>44137</v>
      </c>
      <c r="AG186" s="15"/>
      <c r="AH186" s="15"/>
      <c r="AI186" s="6"/>
      <c r="AJ186" s="76"/>
      <c r="AK186" s="3" t="s">
        <v>56</v>
      </c>
      <c r="AL186" s="6"/>
      <c r="AM186" s="10">
        <v>1</v>
      </c>
      <c r="AN186" s="3" t="s">
        <v>44</v>
      </c>
      <c r="AO186" s="3"/>
      <c r="AP186" s="3" t="s">
        <v>62</v>
      </c>
      <c r="AQ186" s="3"/>
      <c r="AR186" s="3"/>
      <c r="AS186" s="3"/>
      <c r="AT186" s="3"/>
      <c r="AU186" s="3" t="s">
        <v>3450</v>
      </c>
      <c r="AV186" s="7" t="s">
        <v>47</v>
      </c>
      <c r="AW186" s="70" t="s">
        <v>47</v>
      </c>
      <c r="AX186" s="9" t="str">
        <f>IF(AW186="","Vacio",IF(AV186=AW186,"Igual","Diferente"))</f>
        <v>Igual</v>
      </c>
      <c r="AY186" s="129"/>
      <c r="AZ186" s="129"/>
      <c r="BA186" s="5">
        <f ca="1">+IF(K186&gt;21,"Revisar",0)</f>
        <v>0</v>
      </c>
      <c r="BB186" s="32" t="s">
        <v>146</v>
      </c>
      <c r="BC186" s="32" t="s">
        <v>2919</v>
      </c>
      <c r="BD186" s="158"/>
      <c r="BE186" s="158"/>
      <c r="BF186" s="32" t="s">
        <v>94</v>
      </c>
      <c r="BG186" s="32"/>
      <c r="BH186" s="158"/>
      <c r="BI186" s="158"/>
      <c r="BJ186" s="158"/>
      <c r="BK186" s="158"/>
      <c r="BL186" s="158"/>
      <c r="BM186" s="158"/>
    </row>
    <row r="187" spans="1:65" ht="14.65" customHeight="1" x14ac:dyDescent="0.25">
      <c r="A187" s="68" t="str">
        <f>CONCATENATE(E187,"_",X187)</f>
        <v>20505601808_PCR-LAP1539</v>
      </c>
      <c r="B187" s="68" t="str">
        <f>CONCATENATE(E187,"_",Z187)</f>
        <v>20505601808_</v>
      </c>
      <c r="C187" s="6">
        <v>44128</v>
      </c>
      <c r="D187" s="6">
        <v>44158</v>
      </c>
      <c r="E187" s="192">
        <v>20505601808</v>
      </c>
      <c r="F187" s="3" t="s">
        <v>4079</v>
      </c>
      <c r="G187" s="3" t="s">
        <v>5059</v>
      </c>
      <c r="H187" s="6">
        <v>44128</v>
      </c>
      <c r="I187" s="6">
        <v>44158</v>
      </c>
      <c r="J187" s="7"/>
      <c r="K187" s="8">
        <f ca="1">+TODAY()-I187</f>
        <v>-21</v>
      </c>
      <c r="L187" s="9">
        <v>90</v>
      </c>
      <c r="M187" s="154"/>
      <c r="N187" s="9" t="str">
        <f>IF(M187="","Vacio",IF(L187=M187,"Igual","Diferente"))</f>
        <v>Vacio</v>
      </c>
      <c r="O187" s="9"/>
      <c r="P187" s="154"/>
      <c r="Q187" s="9" t="str">
        <f>IF(P187="","Vacio",IF(O187=P187,"Igual","Diferente"))</f>
        <v>Vacio</v>
      </c>
      <c r="R187" s="1">
        <f>+L187+O187/3.5</f>
        <v>90</v>
      </c>
      <c r="S187" s="1">
        <f ca="1">+IF(K187&gt;=0,IF(K187&lt;30,R187*1,IF(60&gt;K187,R187*2,IF(90&gt;K187,R187*3,IF(120&gt;K187,R187*4,IF(150&gt;K187,R187*5,IF(180&gt;K187,R187*6,IF(210&gt;K187,R187*7))))))),0)</f>
        <v>0</v>
      </c>
      <c r="T187" s="2">
        <f ca="1">+IF(K187&lt;0,0,IF(K187&lt;8,$A$1,IF(K187&lt;15,$B$1,IF(K187&lt;22,$C$1,IF(K187&lt;30,$D$1,IF(K187&lt;60,$G$1,IF(K187&lt;90,$H$1,IF(K187&lt;120,$I$1,IF(K187&lt;150,$J$1,IF(K187&lt;180,$K$1,IF(K187&lt;210,$E$1)))))))))))</f>
        <v>0</v>
      </c>
      <c r="U187" s="3"/>
      <c r="V187" s="10"/>
      <c r="W187" s="6"/>
      <c r="X187" s="12" t="s">
        <v>312</v>
      </c>
      <c r="Y187" s="12" t="s">
        <v>5248</v>
      </c>
      <c r="Z187" s="12"/>
      <c r="AA187" s="12"/>
      <c r="AB187" s="15"/>
      <c r="AC187" s="15"/>
      <c r="AD187" s="15"/>
      <c r="AE187" s="15"/>
      <c r="AF187" s="4">
        <f ca="1">+TODAY()-AE187</f>
        <v>44137</v>
      </c>
      <c r="AG187" s="15"/>
      <c r="AH187" s="15"/>
      <c r="AI187" s="6"/>
      <c r="AJ187" s="76"/>
      <c r="AK187" s="3" t="s">
        <v>56</v>
      </c>
      <c r="AL187" s="6"/>
      <c r="AM187" s="10">
        <v>1</v>
      </c>
      <c r="AN187" s="3" t="s">
        <v>44</v>
      </c>
      <c r="AO187" s="3"/>
      <c r="AP187" s="3" t="s">
        <v>62</v>
      </c>
      <c r="AQ187" s="3"/>
      <c r="AR187" s="3"/>
      <c r="AS187" s="3"/>
      <c r="AT187" s="3"/>
      <c r="AU187" s="3" t="s">
        <v>3450</v>
      </c>
      <c r="AV187" s="7" t="s">
        <v>47</v>
      </c>
      <c r="AW187" s="70" t="s">
        <v>47</v>
      </c>
      <c r="AX187" s="9" t="str">
        <f>IF(AW187="","Vacio",IF(AV187=AW187,"Igual","Diferente"))</f>
        <v>Igual</v>
      </c>
      <c r="AY187" s="129"/>
      <c r="AZ187" s="129"/>
      <c r="BA187" s="5">
        <f ca="1">+IF(K187&gt;21,"Revisar",0)</f>
        <v>0</v>
      </c>
      <c r="BB187" s="32" t="s">
        <v>146</v>
      </c>
      <c r="BC187" s="32" t="s">
        <v>2919</v>
      </c>
      <c r="BD187" s="158"/>
      <c r="BE187" s="158"/>
      <c r="BF187" s="32" t="s">
        <v>94</v>
      </c>
      <c r="BG187" s="32"/>
      <c r="BH187" s="158"/>
      <c r="BI187" s="158"/>
      <c r="BJ187" s="158"/>
      <c r="BK187" s="158"/>
      <c r="BL187" s="158"/>
      <c r="BM187" s="158"/>
    </row>
    <row r="188" spans="1:65" ht="14.65" customHeight="1" x14ac:dyDescent="0.25">
      <c r="A188" s="68" t="str">
        <f>CONCATENATE(E188,"_",X188)</f>
        <v>20505601808_PCR-LAP1540</v>
      </c>
      <c r="B188" s="68" t="str">
        <f>CONCATENATE(E188,"_",Z188)</f>
        <v>20505601808_</v>
      </c>
      <c r="C188" s="6">
        <v>44128</v>
      </c>
      <c r="D188" s="6">
        <v>44158</v>
      </c>
      <c r="E188" s="192">
        <v>20505601808</v>
      </c>
      <c r="F188" s="3" t="s">
        <v>4079</v>
      </c>
      <c r="G188" s="3" t="s">
        <v>5059</v>
      </c>
      <c r="H188" s="6">
        <v>44128</v>
      </c>
      <c r="I188" s="6">
        <v>44158</v>
      </c>
      <c r="J188" s="7"/>
      <c r="K188" s="8">
        <f ca="1">+TODAY()-I188</f>
        <v>-21</v>
      </c>
      <c r="L188" s="9">
        <v>90</v>
      </c>
      <c r="M188" s="154"/>
      <c r="N188" s="9" t="str">
        <f>IF(M188="","Vacio",IF(L188=M188,"Igual","Diferente"))</f>
        <v>Vacio</v>
      </c>
      <c r="O188" s="9"/>
      <c r="P188" s="154"/>
      <c r="Q188" s="9" t="str">
        <f>IF(P188="","Vacio",IF(O188=P188,"Igual","Diferente"))</f>
        <v>Vacio</v>
      </c>
      <c r="R188" s="1">
        <f>+L188+O188/3.5</f>
        <v>90</v>
      </c>
      <c r="S188" s="1">
        <f ca="1">+IF(K188&gt;=0,IF(K188&lt;30,R188*1,IF(60&gt;K188,R188*2,IF(90&gt;K188,R188*3,IF(120&gt;K188,R188*4,IF(150&gt;K188,R188*5,IF(180&gt;K188,R188*6,IF(210&gt;K188,R188*7))))))),0)</f>
        <v>0</v>
      </c>
      <c r="T188" s="2">
        <f ca="1">+IF(K188&lt;0,0,IF(K188&lt;8,$A$1,IF(K188&lt;15,$B$1,IF(K188&lt;22,$C$1,IF(K188&lt;30,$D$1,IF(K188&lt;60,$G$1,IF(K188&lt;90,$H$1,IF(K188&lt;120,$I$1,IF(K188&lt;150,$J$1,IF(K188&lt;180,$K$1,IF(K188&lt;210,$E$1)))))))))))</f>
        <v>0</v>
      </c>
      <c r="U188" s="3" t="s">
        <v>313</v>
      </c>
      <c r="V188" s="10" t="s">
        <v>314</v>
      </c>
      <c r="W188" s="6">
        <v>43710</v>
      </c>
      <c r="X188" s="12" t="s">
        <v>315</v>
      </c>
      <c r="Y188" s="12" t="s">
        <v>5248</v>
      </c>
      <c r="Z188" s="12"/>
      <c r="AA188" s="12"/>
      <c r="AB188" s="15"/>
      <c r="AC188" s="15"/>
      <c r="AD188" s="15"/>
      <c r="AE188" s="15"/>
      <c r="AF188" s="4">
        <f ca="1">+TODAY()-AE188</f>
        <v>44137</v>
      </c>
      <c r="AG188" s="15"/>
      <c r="AH188" s="15"/>
      <c r="AI188" s="6"/>
      <c r="AJ188" s="76"/>
      <c r="AK188" s="3" t="s">
        <v>56</v>
      </c>
      <c r="AL188" s="6"/>
      <c r="AM188" s="10">
        <v>1</v>
      </c>
      <c r="AN188" s="3" t="s">
        <v>44</v>
      </c>
      <c r="AO188" s="3"/>
      <c r="AP188" s="3" t="s">
        <v>62</v>
      </c>
      <c r="AQ188" s="3"/>
      <c r="AR188" s="3"/>
      <c r="AS188" s="3"/>
      <c r="AT188" s="3"/>
      <c r="AU188" s="3" t="s">
        <v>3450</v>
      </c>
      <c r="AV188" s="7" t="s">
        <v>47</v>
      </c>
      <c r="AW188" s="70" t="s">
        <v>47</v>
      </c>
      <c r="AX188" s="9" t="str">
        <f>IF(AW188="","Vacio",IF(AV188=AW188,"Igual","Diferente"))</f>
        <v>Igual</v>
      </c>
      <c r="AY188" s="129"/>
      <c r="AZ188" s="129"/>
      <c r="BA188" s="5">
        <f ca="1">+IF(K188&gt;21,"Revisar",0)</f>
        <v>0</v>
      </c>
      <c r="BB188" s="32" t="s">
        <v>146</v>
      </c>
      <c r="BC188" s="32" t="s">
        <v>2919</v>
      </c>
      <c r="BD188" s="158"/>
      <c r="BE188" s="158"/>
      <c r="BF188" s="32" t="s">
        <v>94</v>
      </c>
      <c r="BG188" s="32"/>
      <c r="BH188" s="158"/>
      <c r="BI188" s="158"/>
      <c r="BJ188" s="158"/>
      <c r="BK188" s="158"/>
      <c r="BL188" s="158"/>
      <c r="BM188" s="158"/>
    </row>
    <row r="189" spans="1:65" ht="14.65" customHeight="1" x14ac:dyDescent="0.25">
      <c r="A189" s="68" t="str">
        <f>CONCATENATE(E189,"_",X189)</f>
        <v>20505601808_PCR-LAP19091066</v>
      </c>
      <c r="B189" s="68" t="str">
        <f>CONCATENATE(E189,"_",Z189)</f>
        <v>20505601808_</v>
      </c>
      <c r="C189" s="6">
        <v>44128</v>
      </c>
      <c r="D189" s="6">
        <v>44158</v>
      </c>
      <c r="E189" s="192">
        <v>20505601808</v>
      </c>
      <c r="F189" s="3" t="s">
        <v>4079</v>
      </c>
      <c r="G189" s="3" t="s">
        <v>5059</v>
      </c>
      <c r="H189" s="6">
        <v>44128</v>
      </c>
      <c r="I189" s="6">
        <v>44158</v>
      </c>
      <c r="J189" s="7"/>
      <c r="K189" s="8">
        <f ca="1">+TODAY()-I189</f>
        <v>-21</v>
      </c>
      <c r="L189" s="9">
        <v>90</v>
      </c>
      <c r="M189" s="154"/>
      <c r="N189" s="9" t="str">
        <f>IF(M189="","Vacio",IF(L189=M189,"Igual","Diferente"))</f>
        <v>Vacio</v>
      </c>
      <c r="O189" s="9"/>
      <c r="P189" s="154"/>
      <c r="Q189" s="9" t="str">
        <f>IF(P189="","Vacio",IF(O189=P189,"Igual","Diferente"))</f>
        <v>Vacio</v>
      </c>
      <c r="R189" s="1">
        <f>+L189+O189/3.5</f>
        <v>90</v>
      </c>
      <c r="S189" s="1">
        <f ca="1">+IF(K189&gt;=0,IF(K189&lt;30,R189*1,IF(60&gt;K189,R189*2,IF(90&gt;K189,R189*3,IF(120&gt;K189,R189*4,IF(150&gt;K189,R189*5,IF(180&gt;K189,R189*6,IF(210&gt;K189,R189*7))))))),0)</f>
        <v>0</v>
      </c>
      <c r="T189" s="2">
        <f ca="1">+IF(K189&lt;0,0,IF(K189&lt;8,$A$1,IF(K189&lt;15,$B$1,IF(K189&lt;22,$C$1,IF(K189&lt;30,$D$1,IF(K189&lt;60,$G$1,IF(K189&lt;90,$H$1,IF(K189&lt;120,$I$1,IF(K189&lt;150,$J$1,IF(K189&lt;180,$K$1,IF(K189&lt;210,$E$1)))))))))))</f>
        <v>0</v>
      </c>
      <c r="U189" s="3"/>
      <c r="V189" s="10"/>
      <c r="W189" s="6"/>
      <c r="X189" s="12" t="s">
        <v>316</v>
      </c>
      <c r="Y189" s="12" t="s">
        <v>5248</v>
      </c>
      <c r="Z189" s="12"/>
      <c r="AA189" s="12"/>
      <c r="AB189" s="15"/>
      <c r="AC189" s="15"/>
      <c r="AD189" s="15"/>
      <c r="AE189" s="15"/>
      <c r="AF189" s="4">
        <f ca="1">+TODAY()-AE189</f>
        <v>44137</v>
      </c>
      <c r="AG189" s="15"/>
      <c r="AH189" s="15"/>
      <c r="AI189" s="6"/>
      <c r="AJ189" s="76"/>
      <c r="AK189" s="3"/>
      <c r="AL189" s="6"/>
      <c r="AM189" s="10"/>
      <c r="AN189" s="3" t="s">
        <v>44</v>
      </c>
      <c r="AO189" s="3"/>
      <c r="AP189" s="3"/>
      <c r="AQ189" s="3"/>
      <c r="AR189" s="3"/>
      <c r="AS189" s="3"/>
      <c r="AT189" s="3"/>
      <c r="AU189" s="3" t="s">
        <v>3450</v>
      </c>
      <c r="AV189" s="7" t="s">
        <v>47</v>
      </c>
      <c r="AW189" s="70" t="s">
        <v>47</v>
      </c>
      <c r="AX189" s="9" t="str">
        <f>IF(AW189="","Vacio",IF(AV189=AW189,"Igual","Diferente"))</f>
        <v>Igual</v>
      </c>
      <c r="AY189" s="129"/>
      <c r="AZ189" s="129"/>
      <c r="BA189" s="5">
        <f ca="1">+IF(K189&gt;21,"Revisar",0)</f>
        <v>0</v>
      </c>
      <c r="BB189" s="32" t="s">
        <v>146</v>
      </c>
      <c r="BC189" s="32" t="s">
        <v>2919</v>
      </c>
      <c r="BD189" s="158"/>
      <c r="BE189" s="158"/>
      <c r="BF189" s="32" t="s">
        <v>94</v>
      </c>
      <c r="BG189" s="32"/>
      <c r="BH189" s="158"/>
      <c r="BI189" s="158"/>
      <c r="BJ189" s="158"/>
      <c r="BK189" s="158"/>
      <c r="BL189" s="158"/>
      <c r="BM189" s="158"/>
    </row>
    <row r="190" spans="1:65" ht="14.65" customHeight="1" x14ac:dyDescent="0.25">
      <c r="A190" s="68" t="str">
        <f>CONCATENATE(E190,"_",X190)</f>
        <v>20505601808_PCR-LAP19091068</v>
      </c>
      <c r="B190" s="68" t="str">
        <f>CONCATENATE(E190,"_",Z190)</f>
        <v>20505601808_</v>
      </c>
      <c r="C190" s="6">
        <v>44128</v>
      </c>
      <c r="D190" s="6">
        <v>44158</v>
      </c>
      <c r="E190" s="192">
        <v>20505601808</v>
      </c>
      <c r="F190" s="3" t="s">
        <v>4079</v>
      </c>
      <c r="G190" s="3" t="s">
        <v>5059</v>
      </c>
      <c r="H190" s="6">
        <v>44128</v>
      </c>
      <c r="I190" s="6">
        <v>44158</v>
      </c>
      <c r="J190" s="7"/>
      <c r="K190" s="8">
        <f ca="1">+TODAY()-I190</f>
        <v>-21</v>
      </c>
      <c r="L190" s="9">
        <v>90</v>
      </c>
      <c r="M190" s="154"/>
      <c r="N190" s="9" t="str">
        <f>IF(M190="","Vacio",IF(L190=M190,"Igual","Diferente"))</f>
        <v>Vacio</v>
      </c>
      <c r="O190" s="9"/>
      <c r="P190" s="154"/>
      <c r="Q190" s="9" t="str">
        <f>IF(P190="","Vacio",IF(O190=P190,"Igual","Diferente"))</f>
        <v>Vacio</v>
      </c>
      <c r="R190" s="1">
        <f>+L190+O190/3.5</f>
        <v>90</v>
      </c>
      <c r="S190" s="1">
        <f ca="1">+IF(K190&gt;=0,IF(K190&lt;30,R190*1,IF(60&gt;K190,R190*2,IF(90&gt;K190,R190*3,IF(120&gt;K190,R190*4,IF(150&gt;K190,R190*5,IF(180&gt;K190,R190*6,IF(210&gt;K190,R190*7))))))),0)</f>
        <v>0</v>
      </c>
      <c r="T190" s="2">
        <f ca="1">+IF(K190&lt;0,0,IF(K190&lt;8,$A$1,IF(K190&lt;15,$B$1,IF(K190&lt;22,$C$1,IF(K190&lt;30,$D$1,IF(K190&lt;60,$G$1,IF(K190&lt;90,$H$1,IF(K190&lt;120,$I$1,IF(K190&lt;150,$J$1,IF(K190&lt;180,$K$1,IF(K190&lt;210,$E$1)))))))))))</f>
        <v>0</v>
      </c>
      <c r="U190" s="3"/>
      <c r="V190" s="10"/>
      <c r="W190" s="6"/>
      <c r="X190" s="12" t="s">
        <v>317</v>
      </c>
      <c r="Y190" s="12" t="s">
        <v>5248</v>
      </c>
      <c r="Z190" s="12"/>
      <c r="AA190" s="12"/>
      <c r="AB190" s="15"/>
      <c r="AC190" s="15"/>
      <c r="AD190" s="15"/>
      <c r="AE190" s="15"/>
      <c r="AF190" s="4">
        <f ca="1">+TODAY()-AE190</f>
        <v>44137</v>
      </c>
      <c r="AG190" s="15"/>
      <c r="AH190" s="15"/>
      <c r="AI190" s="6"/>
      <c r="AJ190" s="76"/>
      <c r="AK190" s="3"/>
      <c r="AL190" s="6"/>
      <c r="AM190" s="10"/>
      <c r="AN190" s="3" t="s">
        <v>44</v>
      </c>
      <c r="AO190" s="3"/>
      <c r="AP190" s="3"/>
      <c r="AQ190" s="3"/>
      <c r="AR190" s="3"/>
      <c r="AS190" s="3"/>
      <c r="AT190" s="3"/>
      <c r="AU190" s="3" t="s">
        <v>3450</v>
      </c>
      <c r="AV190" s="7" t="s">
        <v>47</v>
      </c>
      <c r="AW190" s="70" t="s">
        <v>47</v>
      </c>
      <c r="AX190" s="9" t="str">
        <f>IF(AW190="","Vacio",IF(AV190=AW190,"Igual","Diferente"))</f>
        <v>Igual</v>
      </c>
      <c r="AY190" s="129"/>
      <c r="AZ190" s="129"/>
      <c r="BA190" s="5">
        <f ca="1">+IF(K190&gt;21,"Revisar",0)</f>
        <v>0</v>
      </c>
      <c r="BB190" s="32" t="s">
        <v>146</v>
      </c>
      <c r="BC190" s="32" t="s">
        <v>2919</v>
      </c>
      <c r="BD190" s="158"/>
      <c r="BE190" s="158"/>
      <c r="BF190" s="32" t="s">
        <v>94</v>
      </c>
      <c r="BG190" s="32"/>
      <c r="BH190" s="158"/>
      <c r="BI190" s="158"/>
      <c r="BJ190" s="158"/>
      <c r="BK190" s="158"/>
      <c r="BL190" s="158"/>
      <c r="BM190" s="158"/>
    </row>
    <row r="191" spans="1:65" ht="14.65" customHeight="1" x14ac:dyDescent="0.25">
      <c r="A191" s="68" t="str">
        <f>CONCATENATE(E191,"_",X191)</f>
        <v>20505601808_PCR-LAP19091071</v>
      </c>
      <c r="B191" s="68" t="str">
        <f>CONCATENATE(E191,"_",Z191)</f>
        <v>20505601808_</v>
      </c>
      <c r="C191" s="6">
        <v>44128</v>
      </c>
      <c r="D191" s="6">
        <v>44158</v>
      </c>
      <c r="E191" s="192">
        <v>20505601808</v>
      </c>
      <c r="F191" s="3" t="s">
        <v>4079</v>
      </c>
      <c r="G191" s="3" t="s">
        <v>5059</v>
      </c>
      <c r="H191" s="6">
        <v>44128</v>
      </c>
      <c r="I191" s="6">
        <v>44158</v>
      </c>
      <c r="J191" s="7"/>
      <c r="K191" s="8">
        <f ca="1">+TODAY()-I191</f>
        <v>-21</v>
      </c>
      <c r="L191" s="9">
        <v>90</v>
      </c>
      <c r="M191" s="154"/>
      <c r="N191" s="9" t="str">
        <f>IF(M191="","Vacio",IF(L191=M191,"Igual","Diferente"))</f>
        <v>Vacio</v>
      </c>
      <c r="O191" s="9"/>
      <c r="P191" s="154"/>
      <c r="Q191" s="9" t="str">
        <f>IF(P191="","Vacio",IF(O191=P191,"Igual","Diferente"))</f>
        <v>Vacio</v>
      </c>
      <c r="R191" s="1">
        <f>+L191+O191/3.5</f>
        <v>90</v>
      </c>
      <c r="S191" s="1">
        <f ca="1">+IF(K191&gt;=0,IF(K191&lt;30,R191*1,IF(60&gt;K191,R191*2,IF(90&gt;K191,R191*3,IF(120&gt;K191,R191*4,IF(150&gt;K191,R191*5,IF(180&gt;K191,R191*6,IF(210&gt;K191,R191*7))))))),0)</f>
        <v>0</v>
      </c>
      <c r="T191" s="2">
        <f ca="1">+IF(K191&lt;0,0,IF(K191&lt;8,$A$1,IF(K191&lt;15,$B$1,IF(K191&lt;22,$C$1,IF(K191&lt;30,$D$1,IF(K191&lt;60,$G$1,IF(K191&lt;90,$H$1,IF(K191&lt;120,$I$1,IF(K191&lt;150,$J$1,IF(K191&lt;180,$K$1,IF(K191&lt;210,$E$1)))))))))))</f>
        <v>0</v>
      </c>
      <c r="U191" s="3" t="s">
        <v>313</v>
      </c>
      <c r="V191" s="10" t="s">
        <v>318</v>
      </c>
      <c r="W191" s="6">
        <v>43775</v>
      </c>
      <c r="X191" s="12" t="s">
        <v>319</v>
      </c>
      <c r="Y191" s="12" t="s">
        <v>5248</v>
      </c>
      <c r="Z191" s="12"/>
      <c r="AA191" s="12"/>
      <c r="AB191" s="15"/>
      <c r="AC191" s="15"/>
      <c r="AD191" s="15"/>
      <c r="AE191" s="15"/>
      <c r="AF191" s="4">
        <f ca="1">+TODAY()-AE191</f>
        <v>44137</v>
      </c>
      <c r="AG191" s="15"/>
      <c r="AH191" s="15"/>
      <c r="AI191" s="6"/>
      <c r="AJ191" s="76"/>
      <c r="AK191" s="3"/>
      <c r="AL191" s="6"/>
      <c r="AM191" s="10">
        <v>1</v>
      </c>
      <c r="AN191" s="3" t="s">
        <v>44</v>
      </c>
      <c r="AO191" s="3"/>
      <c r="AP191" s="3" t="s">
        <v>62</v>
      </c>
      <c r="AQ191" s="3"/>
      <c r="AR191" s="3"/>
      <c r="AS191" s="3"/>
      <c r="AT191" s="3"/>
      <c r="AU191" s="3" t="s">
        <v>3450</v>
      </c>
      <c r="AV191" s="7" t="s">
        <v>47</v>
      </c>
      <c r="AW191" s="70" t="s">
        <v>47</v>
      </c>
      <c r="AX191" s="9" t="str">
        <f>IF(AW191="","Vacio",IF(AV191=AW191,"Igual","Diferente"))</f>
        <v>Igual</v>
      </c>
      <c r="AY191" s="129"/>
      <c r="AZ191" s="129"/>
      <c r="BA191" s="5">
        <f ca="1">+IF(K191&gt;21,"Revisar",0)</f>
        <v>0</v>
      </c>
      <c r="BB191" s="32" t="s">
        <v>146</v>
      </c>
      <c r="BC191" s="32" t="s">
        <v>2919</v>
      </c>
      <c r="BD191" s="158"/>
      <c r="BE191" s="158"/>
      <c r="BF191" s="32" t="s">
        <v>94</v>
      </c>
      <c r="BG191" s="32"/>
      <c r="BH191" s="158"/>
      <c r="BI191" s="158"/>
      <c r="BJ191" s="158"/>
      <c r="BK191" s="158"/>
      <c r="BL191" s="158"/>
      <c r="BM191" s="158"/>
    </row>
    <row r="192" spans="1:65" ht="14.65" customHeight="1" x14ac:dyDescent="0.25">
      <c r="A192" s="68" t="str">
        <f>CONCATENATE(E192,"_",X192)</f>
        <v>20505601808_PCR-LAP19091076</v>
      </c>
      <c r="B192" s="68" t="str">
        <f>CONCATENATE(E192,"_",Z192)</f>
        <v>20505601808_</v>
      </c>
      <c r="C192" s="6">
        <v>44128</v>
      </c>
      <c r="D192" s="6">
        <v>44158</v>
      </c>
      <c r="E192" s="192">
        <v>20505601808</v>
      </c>
      <c r="F192" s="3" t="s">
        <v>4079</v>
      </c>
      <c r="G192" s="3" t="s">
        <v>5059</v>
      </c>
      <c r="H192" s="6">
        <v>44128</v>
      </c>
      <c r="I192" s="6">
        <v>44158</v>
      </c>
      <c r="J192" s="7"/>
      <c r="K192" s="8">
        <f ca="1">+TODAY()-I192</f>
        <v>-21</v>
      </c>
      <c r="L192" s="9">
        <v>90</v>
      </c>
      <c r="M192" s="154"/>
      <c r="N192" s="9" t="str">
        <f>IF(M192="","Vacio",IF(L192=M192,"Igual","Diferente"))</f>
        <v>Vacio</v>
      </c>
      <c r="O192" s="9"/>
      <c r="P192" s="154"/>
      <c r="Q192" s="9" t="str">
        <f>IF(P192="","Vacio",IF(O192=P192,"Igual","Diferente"))</f>
        <v>Vacio</v>
      </c>
      <c r="R192" s="1">
        <f>+L192+O192/3.5</f>
        <v>90</v>
      </c>
      <c r="S192" s="1">
        <f ca="1">+IF(K192&gt;=0,IF(K192&lt;30,R192*1,IF(60&gt;K192,R192*2,IF(90&gt;K192,R192*3,IF(120&gt;K192,R192*4,IF(150&gt;K192,R192*5,IF(180&gt;K192,R192*6,IF(210&gt;K192,R192*7))))))),0)</f>
        <v>0</v>
      </c>
      <c r="T192" s="2">
        <f ca="1">+IF(K192&lt;0,0,IF(K192&lt;8,$A$1,IF(K192&lt;15,$B$1,IF(K192&lt;22,$C$1,IF(K192&lt;30,$D$1,IF(K192&lt;60,$G$1,IF(K192&lt;90,$H$1,IF(K192&lt;120,$I$1,IF(K192&lt;150,$J$1,IF(K192&lt;180,$K$1,IF(K192&lt;210,$E$1)))))))))))</f>
        <v>0</v>
      </c>
      <c r="U192" s="3"/>
      <c r="V192" s="10"/>
      <c r="W192" s="6"/>
      <c r="X192" s="12" t="s">
        <v>321</v>
      </c>
      <c r="Y192" s="12" t="s">
        <v>5248</v>
      </c>
      <c r="Z192" s="12"/>
      <c r="AA192" s="12"/>
      <c r="AB192" s="15"/>
      <c r="AC192" s="15"/>
      <c r="AD192" s="15"/>
      <c r="AE192" s="15"/>
      <c r="AF192" s="4">
        <f ca="1">+TODAY()-AE192</f>
        <v>44137</v>
      </c>
      <c r="AG192" s="15"/>
      <c r="AH192" s="15"/>
      <c r="AI192" s="6"/>
      <c r="AJ192" s="76"/>
      <c r="AK192" s="3"/>
      <c r="AL192" s="6"/>
      <c r="AM192" s="10"/>
      <c r="AN192" s="3" t="s">
        <v>44</v>
      </c>
      <c r="AO192" s="3"/>
      <c r="AP192" s="3"/>
      <c r="AQ192" s="3"/>
      <c r="AR192" s="3"/>
      <c r="AS192" s="3"/>
      <c r="AT192" s="3"/>
      <c r="AU192" s="3" t="s">
        <v>3450</v>
      </c>
      <c r="AV192" s="7" t="s">
        <v>47</v>
      </c>
      <c r="AW192" s="70" t="s">
        <v>47</v>
      </c>
      <c r="AX192" s="9" t="str">
        <f>IF(AW192="","Vacio",IF(AV192=AW192,"Igual","Diferente"))</f>
        <v>Igual</v>
      </c>
      <c r="AY192" s="129"/>
      <c r="AZ192" s="129"/>
      <c r="BA192" s="5">
        <f ca="1">+IF(K192&gt;21,"Revisar",0)</f>
        <v>0</v>
      </c>
      <c r="BB192" s="32" t="s">
        <v>146</v>
      </c>
      <c r="BC192" s="32" t="s">
        <v>2919</v>
      </c>
      <c r="BD192" s="158"/>
      <c r="BE192" s="158"/>
      <c r="BF192" s="32" t="s">
        <v>94</v>
      </c>
      <c r="BG192" s="32"/>
      <c r="BH192" s="158"/>
      <c r="BI192" s="158"/>
      <c r="BJ192" s="158"/>
      <c r="BK192" s="158"/>
      <c r="BL192" s="158"/>
      <c r="BM192" s="158"/>
    </row>
    <row r="193" spans="1:65" ht="14.65" customHeight="1" x14ac:dyDescent="0.25">
      <c r="A193" s="68" t="str">
        <f>CONCATENATE(E193,"_",X193)</f>
        <v>20505601808_PCR-LAP19091078</v>
      </c>
      <c r="B193" s="68" t="str">
        <f>CONCATENATE(E193,"_",Z193)</f>
        <v>20505601808_PCR-LAP1339</v>
      </c>
      <c r="C193" s="6">
        <v>44128</v>
      </c>
      <c r="D193" s="6">
        <v>44158</v>
      </c>
      <c r="E193" s="192">
        <v>20505601808</v>
      </c>
      <c r="F193" s="3" t="s">
        <v>4079</v>
      </c>
      <c r="G193" s="3" t="s">
        <v>5059</v>
      </c>
      <c r="H193" s="6">
        <v>44128</v>
      </c>
      <c r="I193" s="6">
        <v>44158</v>
      </c>
      <c r="J193" s="7"/>
      <c r="K193" s="8">
        <f ca="1">+TODAY()-I193</f>
        <v>-21</v>
      </c>
      <c r="L193" s="9">
        <v>90</v>
      </c>
      <c r="M193" s="154"/>
      <c r="N193" s="9" t="str">
        <f>IF(M193="","Vacio",IF(L193=M193,"Igual","Diferente"))</f>
        <v>Vacio</v>
      </c>
      <c r="O193" s="9"/>
      <c r="P193" s="154"/>
      <c r="Q193" s="9" t="str">
        <f>IF(P193="","Vacio",IF(O193=P193,"Igual","Diferente"))</f>
        <v>Vacio</v>
      </c>
      <c r="R193" s="1">
        <f>+L193+O193/3.5</f>
        <v>90</v>
      </c>
      <c r="S193" s="1">
        <f ca="1">+IF(K193&gt;=0,IF(K193&lt;30,R193*1,IF(60&gt;K193,R193*2,IF(90&gt;K193,R193*3,IF(120&gt;K193,R193*4,IF(150&gt;K193,R193*5,IF(180&gt;K193,R193*6,IF(210&gt;K193,R193*7))))))),0)</f>
        <v>0</v>
      </c>
      <c r="T193" s="2">
        <f ca="1">+IF(K193&lt;0,0,IF(K193&lt;8,$A$1,IF(K193&lt;15,$B$1,IF(K193&lt;22,$C$1,IF(K193&lt;30,$D$1,IF(K193&lt;60,$G$1,IF(K193&lt;90,$H$1,IF(K193&lt;120,$I$1,IF(K193&lt;150,$J$1,IF(K193&lt;180,$K$1,IF(K193&lt;210,$E$1)))))))))))</f>
        <v>0</v>
      </c>
      <c r="U193" s="3"/>
      <c r="V193" s="10"/>
      <c r="W193" s="6"/>
      <c r="X193" s="12" t="s">
        <v>322</v>
      </c>
      <c r="Y193" s="12" t="s">
        <v>5248</v>
      </c>
      <c r="Z193" s="12" t="s">
        <v>2670</v>
      </c>
      <c r="AA193" s="12"/>
      <c r="AB193" s="15"/>
      <c r="AC193" s="15"/>
      <c r="AD193" s="15"/>
      <c r="AE193" s="15"/>
      <c r="AF193" s="4">
        <f ca="1">+TODAY()-AE193</f>
        <v>44137</v>
      </c>
      <c r="AG193" s="15"/>
      <c r="AH193" s="15"/>
      <c r="AI193" s="6" t="s">
        <v>287</v>
      </c>
      <c r="AJ193" s="69" t="s">
        <v>296</v>
      </c>
      <c r="AK193" s="3" t="s">
        <v>289</v>
      </c>
      <c r="AL193" s="6">
        <v>43885</v>
      </c>
      <c r="AM193" s="10">
        <v>1</v>
      </c>
      <c r="AN193" s="3" t="s">
        <v>44</v>
      </c>
      <c r="AO193" s="3"/>
      <c r="AP193" s="3" t="s">
        <v>62</v>
      </c>
      <c r="AQ193" s="3"/>
      <c r="AR193" s="3"/>
      <c r="AS193" s="3"/>
      <c r="AT193" s="3"/>
      <c r="AU193" s="3" t="s">
        <v>3450</v>
      </c>
      <c r="AV193" s="7" t="s">
        <v>47</v>
      </c>
      <c r="AW193" s="70" t="s">
        <v>47</v>
      </c>
      <c r="AX193" s="9" t="str">
        <f>IF(AW193="","Vacio",IF(AV193=AW193,"Igual","Diferente"))</f>
        <v>Igual</v>
      </c>
      <c r="AY193" s="129"/>
      <c r="AZ193" s="129"/>
      <c r="BA193" s="5">
        <f ca="1">+IF(K193&gt;21,"Revisar",0)</f>
        <v>0</v>
      </c>
      <c r="BB193" s="32" t="s">
        <v>146</v>
      </c>
      <c r="BC193" s="32" t="s">
        <v>2919</v>
      </c>
      <c r="BD193" s="158"/>
      <c r="BE193" s="158"/>
      <c r="BF193" s="32" t="s">
        <v>94</v>
      </c>
      <c r="BG193" s="32"/>
      <c r="BH193" s="158"/>
      <c r="BI193" s="158"/>
      <c r="BJ193" s="158"/>
      <c r="BK193" s="158"/>
      <c r="BL193" s="158"/>
      <c r="BM193" s="158"/>
    </row>
    <row r="194" spans="1:65" ht="14.65" customHeight="1" x14ac:dyDescent="0.25">
      <c r="A194" s="68" t="str">
        <f>CONCATENATE(E194,"_",X194)</f>
        <v>20505601808_PCR-LAP19101082</v>
      </c>
      <c r="B194" s="68" t="str">
        <f>CONCATENATE(E194,"_",Z194)</f>
        <v>20505601808_</v>
      </c>
      <c r="C194" s="6">
        <v>44128</v>
      </c>
      <c r="D194" s="6">
        <v>44158</v>
      </c>
      <c r="E194" s="192">
        <v>20505601808</v>
      </c>
      <c r="F194" s="3" t="s">
        <v>4079</v>
      </c>
      <c r="G194" s="3" t="s">
        <v>5059</v>
      </c>
      <c r="H194" s="6">
        <v>44128</v>
      </c>
      <c r="I194" s="6">
        <v>44158</v>
      </c>
      <c r="J194" s="7"/>
      <c r="K194" s="8">
        <f ca="1">+TODAY()-I194</f>
        <v>-21</v>
      </c>
      <c r="L194" s="9">
        <v>90</v>
      </c>
      <c r="M194" s="154"/>
      <c r="N194" s="9" t="str">
        <f>IF(M194="","Vacio",IF(L194=M194,"Igual","Diferente"))</f>
        <v>Vacio</v>
      </c>
      <c r="O194" s="9"/>
      <c r="P194" s="154"/>
      <c r="Q194" s="9" t="str">
        <f>IF(P194="","Vacio",IF(O194=P194,"Igual","Diferente"))</f>
        <v>Vacio</v>
      </c>
      <c r="R194" s="1">
        <f>+L194+O194/3.5</f>
        <v>90</v>
      </c>
      <c r="S194" s="1">
        <f ca="1">+IF(K194&gt;=0,IF(K194&lt;30,R194*1,IF(60&gt;K194,R194*2,IF(90&gt;K194,R194*3,IF(120&gt;K194,R194*4,IF(150&gt;K194,R194*5,IF(180&gt;K194,R194*6,IF(210&gt;K194,R194*7))))))),0)</f>
        <v>0</v>
      </c>
      <c r="T194" s="2">
        <f ca="1">+IF(K194&lt;0,0,IF(K194&lt;8,$A$1,IF(K194&lt;15,$B$1,IF(K194&lt;22,$C$1,IF(K194&lt;30,$D$1,IF(K194&lt;60,$G$1,IF(K194&lt;90,$H$1,IF(K194&lt;120,$I$1,IF(K194&lt;150,$J$1,IF(K194&lt;180,$K$1,IF(K194&lt;210,$E$1)))))))))))</f>
        <v>0</v>
      </c>
      <c r="U194" s="3"/>
      <c r="V194" s="10"/>
      <c r="W194" s="6"/>
      <c r="X194" s="12" t="s">
        <v>323</v>
      </c>
      <c r="Y194" s="12" t="s">
        <v>5248</v>
      </c>
      <c r="Z194" s="12"/>
      <c r="AA194" s="12"/>
      <c r="AB194" s="15"/>
      <c r="AC194" s="15"/>
      <c r="AD194" s="15"/>
      <c r="AE194" s="15"/>
      <c r="AF194" s="4">
        <f ca="1">+TODAY()-AE194</f>
        <v>44137</v>
      </c>
      <c r="AG194" s="15"/>
      <c r="AH194" s="15"/>
      <c r="AI194" s="6"/>
      <c r="AJ194" s="76"/>
      <c r="AK194" s="3"/>
      <c r="AL194" s="6"/>
      <c r="AM194" s="10"/>
      <c r="AN194" s="3" t="s">
        <v>44</v>
      </c>
      <c r="AO194" s="3"/>
      <c r="AP194" s="3"/>
      <c r="AQ194" s="3"/>
      <c r="AR194" s="3"/>
      <c r="AS194" s="3"/>
      <c r="AT194" s="3"/>
      <c r="AU194" s="3" t="s">
        <v>3450</v>
      </c>
      <c r="AV194" s="7" t="s">
        <v>47</v>
      </c>
      <c r="AW194" s="70" t="s">
        <v>47</v>
      </c>
      <c r="AX194" s="9" t="str">
        <f>IF(AW194="","Vacio",IF(AV194=AW194,"Igual","Diferente"))</f>
        <v>Igual</v>
      </c>
      <c r="AY194" s="129"/>
      <c r="AZ194" s="129"/>
      <c r="BA194" s="5">
        <f ca="1">+IF(K194&gt;21,"Revisar",0)</f>
        <v>0</v>
      </c>
      <c r="BB194" s="32" t="s">
        <v>146</v>
      </c>
      <c r="BC194" s="32" t="s">
        <v>2919</v>
      </c>
      <c r="BD194" s="158"/>
      <c r="BE194" s="158"/>
      <c r="BF194" s="32" t="s">
        <v>94</v>
      </c>
      <c r="BG194" s="32"/>
      <c r="BH194" s="158"/>
      <c r="BI194" s="158"/>
      <c r="BJ194" s="158"/>
      <c r="BK194" s="158"/>
      <c r="BL194" s="158"/>
      <c r="BM194" s="158"/>
    </row>
    <row r="195" spans="1:65" ht="14.65" customHeight="1" x14ac:dyDescent="0.25">
      <c r="A195" s="68" t="str">
        <f>CONCATENATE(E195,"_",X195)</f>
        <v>20505601808_PCR-LAP20014010</v>
      </c>
      <c r="B195" s="68" t="str">
        <f>CONCATENATE(E195,"_",Z195)</f>
        <v>20505601808_</v>
      </c>
      <c r="C195" s="6">
        <v>44125</v>
      </c>
      <c r="D195" s="6">
        <v>44155</v>
      </c>
      <c r="E195" s="192">
        <v>20505601808</v>
      </c>
      <c r="F195" s="3" t="s">
        <v>4079</v>
      </c>
      <c r="G195" s="3" t="s">
        <v>5059</v>
      </c>
      <c r="H195" s="6">
        <v>44125</v>
      </c>
      <c r="I195" s="6">
        <v>44155</v>
      </c>
      <c r="J195" s="7"/>
      <c r="K195" s="8">
        <f ca="1">+TODAY()-I195</f>
        <v>-18</v>
      </c>
      <c r="L195" s="9">
        <v>90</v>
      </c>
      <c r="M195" s="154"/>
      <c r="N195" s="9" t="str">
        <f>IF(M195="","Vacio",IF(L195=M195,"Igual","Diferente"))</f>
        <v>Vacio</v>
      </c>
      <c r="O195" s="9"/>
      <c r="P195" s="154"/>
      <c r="Q195" s="9" t="str">
        <f>IF(P195="","Vacio",IF(O195=P195,"Igual","Diferente"))</f>
        <v>Vacio</v>
      </c>
      <c r="R195" s="1">
        <f>+L195+O195/3.5</f>
        <v>90</v>
      </c>
      <c r="S195" s="1">
        <f ca="1">+IF(K195&gt;=0,IF(K195&lt;30,R195*1,IF(60&gt;K195,R195*2,IF(90&gt;K195,R195*3,IF(120&gt;K195,R195*4,IF(150&gt;K195,R195*5,IF(180&gt;K195,R195*6,IF(210&gt;K195,R195*7))))))),0)</f>
        <v>0</v>
      </c>
      <c r="T195" s="2">
        <f ca="1">+IF(K195&lt;0,0,IF(K195&lt;8,$A$1,IF(K195&lt;15,$B$1,IF(K195&lt;22,$C$1,IF(K195&lt;30,$D$1,IF(K195&lt;60,$G$1,IF(K195&lt;90,$H$1,IF(K195&lt;120,$I$1,IF(K195&lt;150,$J$1,IF(K195&lt;180,$K$1,IF(K195&lt;210,$E$1)))))))))))</f>
        <v>0</v>
      </c>
      <c r="U195" s="3" t="s">
        <v>313</v>
      </c>
      <c r="V195" s="10" t="s">
        <v>324</v>
      </c>
      <c r="W195" s="6">
        <v>43850</v>
      </c>
      <c r="X195" s="12" t="s">
        <v>325</v>
      </c>
      <c r="Y195" s="12" t="s">
        <v>5248</v>
      </c>
      <c r="Z195" s="12"/>
      <c r="AA195" s="12"/>
      <c r="AB195" s="15"/>
      <c r="AC195" s="15"/>
      <c r="AD195" s="15"/>
      <c r="AE195" s="15"/>
      <c r="AF195" s="4">
        <f ca="1">+TODAY()-AE195</f>
        <v>44137</v>
      </c>
      <c r="AG195" s="15"/>
      <c r="AH195" s="15"/>
      <c r="AI195" s="6"/>
      <c r="AJ195" s="76"/>
      <c r="AK195" s="3"/>
      <c r="AL195" s="6"/>
      <c r="AM195" s="10">
        <v>1</v>
      </c>
      <c r="AN195" s="3" t="s">
        <v>44</v>
      </c>
      <c r="AO195" s="3"/>
      <c r="AP195" s="3" t="s">
        <v>62</v>
      </c>
      <c r="AQ195" s="3"/>
      <c r="AR195" s="3"/>
      <c r="AS195" s="3"/>
      <c r="AT195" s="3"/>
      <c r="AU195" s="3" t="s">
        <v>3450</v>
      </c>
      <c r="AV195" s="7" t="s">
        <v>47</v>
      </c>
      <c r="AW195" s="70" t="s">
        <v>47</v>
      </c>
      <c r="AX195" s="9" t="str">
        <f>IF(AW195="","Vacio",IF(AV195=AW195,"Igual","Diferente"))</f>
        <v>Igual</v>
      </c>
      <c r="AY195" s="129"/>
      <c r="AZ195" s="129"/>
      <c r="BA195" s="5">
        <f ca="1">+IF(K195&gt;21,"Revisar",0)</f>
        <v>0</v>
      </c>
      <c r="BB195" s="32" t="s">
        <v>146</v>
      </c>
      <c r="BC195" s="32" t="s">
        <v>2919</v>
      </c>
      <c r="BD195" s="158"/>
      <c r="BE195" s="158"/>
      <c r="BF195" s="32" t="s">
        <v>94</v>
      </c>
      <c r="BG195" s="32"/>
      <c r="BH195" s="158"/>
      <c r="BI195" s="158"/>
      <c r="BJ195" s="158"/>
      <c r="BK195" s="158"/>
      <c r="BL195" s="158"/>
      <c r="BM195" s="158"/>
    </row>
    <row r="196" spans="1:65" ht="14.65" customHeight="1" x14ac:dyDescent="0.25">
      <c r="A196" s="68" t="str">
        <f>CONCATENATE(E196,"_",X196)</f>
        <v>20505601808_PCR-LAP20014011</v>
      </c>
      <c r="B196" s="68" t="str">
        <f>CONCATENATE(E196,"_",Z196)</f>
        <v>20505601808_</v>
      </c>
      <c r="C196" s="6">
        <v>44125</v>
      </c>
      <c r="D196" s="6">
        <v>44155</v>
      </c>
      <c r="E196" s="192">
        <v>20505601808</v>
      </c>
      <c r="F196" s="3" t="s">
        <v>4079</v>
      </c>
      <c r="G196" s="3" t="s">
        <v>5059</v>
      </c>
      <c r="H196" s="6">
        <v>44125</v>
      </c>
      <c r="I196" s="6">
        <v>44155</v>
      </c>
      <c r="J196" s="7"/>
      <c r="K196" s="8">
        <f ca="1">+TODAY()-I196</f>
        <v>-18</v>
      </c>
      <c r="L196" s="9">
        <v>90</v>
      </c>
      <c r="M196" s="154"/>
      <c r="N196" s="9" t="str">
        <f>IF(M196="","Vacio",IF(L196=M196,"Igual","Diferente"))</f>
        <v>Vacio</v>
      </c>
      <c r="O196" s="9"/>
      <c r="P196" s="154"/>
      <c r="Q196" s="9" t="str">
        <f>IF(P196="","Vacio",IF(O196=P196,"Igual","Diferente"))</f>
        <v>Vacio</v>
      </c>
      <c r="R196" s="1">
        <f>+L196+O196/3.5</f>
        <v>90</v>
      </c>
      <c r="S196" s="1">
        <f ca="1">+IF(K196&gt;=0,IF(K196&lt;30,R196*1,IF(60&gt;K196,R196*2,IF(90&gt;K196,R196*3,IF(120&gt;K196,R196*4,IF(150&gt;K196,R196*5,IF(180&gt;K196,R196*6,IF(210&gt;K196,R196*7))))))),0)</f>
        <v>0</v>
      </c>
      <c r="T196" s="2">
        <f ca="1">+IF(K196&lt;0,0,IF(K196&lt;8,$A$1,IF(K196&lt;15,$B$1,IF(K196&lt;22,$C$1,IF(K196&lt;30,$D$1,IF(K196&lt;60,$G$1,IF(K196&lt;90,$H$1,IF(K196&lt;120,$I$1,IF(K196&lt;150,$J$1,IF(K196&lt;180,$K$1,IF(K196&lt;210,$E$1)))))))))))</f>
        <v>0</v>
      </c>
      <c r="U196" s="3" t="s">
        <v>313</v>
      </c>
      <c r="V196" s="10" t="s">
        <v>324</v>
      </c>
      <c r="W196" s="6">
        <v>43850</v>
      </c>
      <c r="X196" s="12" t="s">
        <v>326</v>
      </c>
      <c r="Y196" s="12" t="s">
        <v>5248</v>
      </c>
      <c r="Z196" s="12"/>
      <c r="AA196" s="12"/>
      <c r="AB196" s="15"/>
      <c r="AC196" s="15"/>
      <c r="AD196" s="15"/>
      <c r="AE196" s="15"/>
      <c r="AF196" s="4">
        <f ca="1">+TODAY()-AE196</f>
        <v>44137</v>
      </c>
      <c r="AG196" s="15"/>
      <c r="AH196" s="15"/>
      <c r="AI196" s="6"/>
      <c r="AJ196" s="76"/>
      <c r="AK196" s="3"/>
      <c r="AL196" s="6"/>
      <c r="AM196" s="10">
        <v>1</v>
      </c>
      <c r="AN196" s="3" t="s">
        <v>44</v>
      </c>
      <c r="AO196" s="3"/>
      <c r="AP196" s="3" t="s">
        <v>62</v>
      </c>
      <c r="AQ196" s="3"/>
      <c r="AR196" s="3"/>
      <c r="AS196" s="3"/>
      <c r="AT196" s="3"/>
      <c r="AU196" s="3" t="s">
        <v>3450</v>
      </c>
      <c r="AV196" s="7" t="s">
        <v>47</v>
      </c>
      <c r="AW196" s="70" t="s">
        <v>47</v>
      </c>
      <c r="AX196" s="9" t="str">
        <f>IF(AW196="","Vacio",IF(AV196=AW196,"Igual","Diferente"))</f>
        <v>Igual</v>
      </c>
      <c r="AY196" s="129"/>
      <c r="AZ196" s="129"/>
      <c r="BA196" s="5">
        <f ca="1">+IF(K196&gt;21,"Revisar",0)</f>
        <v>0</v>
      </c>
      <c r="BB196" s="32" t="s">
        <v>146</v>
      </c>
      <c r="BC196" s="32" t="s">
        <v>2919</v>
      </c>
      <c r="BD196" s="158"/>
      <c r="BE196" s="158"/>
      <c r="BF196" s="32" t="s">
        <v>94</v>
      </c>
      <c r="BG196" s="32"/>
      <c r="BH196" s="158"/>
      <c r="BI196" s="158"/>
      <c r="BJ196" s="158"/>
      <c r="BK196" s="158"/>
      <c r="BL196" s="158"/>
      <c r="BM196" s="158"/>
    </row>
    <row r="197" spans="1:65" ht="14.65" customHeight="1" x14ac:dyDescent="0.25">
      <c r="A197" s="68" t="str">
        <f>CONCATENATE(E197,"_",X197)</f>
        <v>20505601808_PCR-LAP20014012</v>
      </c>
      <c r="B197" s="68" t="str">
        <f>CONCATENATE(E197,"_",Z197)</f>
        <v>20505601808_</v>
      </c>
      <c r="C197" s="6">
        <v>44125</v>
      </c>
      <c r="D197" s="6">
        <v>44155</v>
      </c>
      <c r="E197" s="192">
        <v>20505601808</v>
      </c>
      <c r="F197" s="3" t="s">
        <v>4079</v>
      </c>
      <c r="G197" s="3" t="s">
        <v>5059</v>
      </c>
      <c r="H197" s="6">
        <v>44125</v>
      </c>
      <c r="I197" s="6">
        <v>44155</v>
      </c>
      <c r="J197" s="7"/>
      <c r="K197" s="8">
        <f ca="1">+TODAY()-I197</f>
        <v>-18</v>
      </c>
      <c r="L197" s="9">
        <v>90</v>
      </c>
      <c r="M197" s="154"/>
      <c r="N197" s="9" t="str">
        <f>IF(M197="","Vacio",IF(L197=M197,"Igual","Diferente"))</f>
        <v>Vacio</v>
      </c>
      <c r="O197" s="9"/>
      <c r="P197" s="154"/>
      <c r="Q197" s="9" t="str">
        <f>IF(P197="","Vacio",IF(O197=P197,"Igual","Diferente"))</f>
        <v>Vacio</v>
      </c>
      <c r="R197" s="1">
        <f>+L197+O197/3.5</f>
        <v>90</v>
      </c>
      <c r="S197" s="1">
        <f ca="1">+IF(K197&gt;=0,IF(K197&lt;30,R197*1,IF(60&gt;K197,R197*2,IF(90&gt;K197,R197*3,IF(120&gt;K197,R197*4,IF(150&gt;K197,R197*5,IF(180&gt;K197,R197*6,IF(210&gt;K197,R197*7))))))),0)</f>
        <v>0</v>
      </c>
      <c r="T197" s="2">
        <f ca="1">+IF(K197&lt;0,0,IF(K197&lt;8,$A$1,IF(K197&lt;15,$B$1,IF(K197&lt;22,$C$1,IF(K197&lt;30,$D$1,IF(K197&lt;60,$G$1,IF(K197&lt;90,$H$1,IF(K197&lt;120,$I$1,IF(K197&lt;150,$J$1,IF(K197&lt;180,$K$1,IF(K197&lt;210,$E$1)))))))))))</f>
        <v>0</v>
      </c>
      <c r="U197" s="3" t="s">
        <v>313</v>
      </c>
      <c r="V197" s="10" t="s">
        <v>324</v>
      </c>
      <c r="W197" s="6">
        <v>43850</v>
      </c>
      <c r="X197" s="12" t="s">
        <v>327</v>
      </c>
      <c r="Y197" s="12" t="s">
        <v>5248</v>
      </c>
      <c r="Z197" s="12"/>
      <c r="AA197" s="12"/>
      <c r="AB197" s="15"/>
      <c r="AC197" s="15"/>
      <c r="AD197" s="15"/>
      <c r="AE197" s="15"/>
      <c r="AF197" s="4">
        <f ca="1">+TODAY()-AE197</f>
        <v>44137</v>
      </c>
      <c r="AG197" s="15"/>
      <c r="AH197" s="15"/>
      <c r="AI197" s="6"/>
      <c r="AJ197" s="76"/>
      <c r="AK197" s="3"/>
      <c r="AL197" s="6"/>
      <c r="AM197" s="10">
        <v>1</v>
      </c>
      <c r="AN197" s="3" t="s">
        <v>44</v>
      </c>
      <c r="AO197" s="3"/>
      <c r="AP197" s="3" t="s">
        <v>62</v>
      </c>
      <c r="AQ197" s="3"/>
      <c r="AR197" s="3"/>
      <c r="AS197" s="3"/>
      <c r="AT197" s="3"/>
      <c r="AU197" s="3" t="s">
        <v>3450</v>
      </c>
      <c r="AV197" s="7" t="s">
        <v>47</v>
      </c>
      <c r="AW197" s="70" t="s">
        <v>47</v>
      </c>
      <c r="AX197" s="9" t="str">
        <f>IF(AW197="","Vacio",IF(AV197=AW197,"Igual","Diferente"))</f>
        <v>Igual</v>
      </c>
      <c r="AY197" s="129"/>
      <c r="AZ197" s="129"/>
      <c r="BA197" s="5">
        <f ca="1">+IF(K197&gt;21,"Revisar",0)</f>
        <v>0</v>
      </c>
      <c r="BB197" s="32" t="s">
        <v>146</v>
      </c>
      <c r="BC197" s="32" t="s">
        <v>2919</v>
      </c>
      <c r="BD197" s="158"/>
      <c r="BE197" s="158"/>
      <c r="BF197" s="32" t="s">
        <v>94</v>
      </c>
      <c r="BG197" s="32"/>
      <c r="BH197" s="158"/>
      <c r="BI197" s="158"/>
      <c r="BJ197" s="158"/>
      <c r="BK197" s="158"/>
      <c r="BL197" s="158"/>
      <c r="BM197" s="158"/>
    </row>
    <row r="198" spans="1:65" ht="14.65" customHeight="1" x14ac:dyDescent="0.25">
      <c r="A198" s="68" t="str">
        <f>CONCATENATE(E198,"_",X198)</f>
        <v>20505601808_PCR-LAP20014013</v>
      </c>
      <c r="B198" s="68" t="str">
        <f>CONCATENATE(E198,"_",Z198)</f>
        <v>20505601808_</v>
      </c>
      <c r="C198" s="6">
        <v>44125</v>
      </c>
      <c r="D198" s="6">
        <v>44155</v>
      </c>
      <c r="E198" s="192">
        <v>20505601808</v>
      </c>
      <c r="F198" s="3" t="s">
        <v>4079</v>
      </c>
      <c r="G198" s="3" t="s">
        <v>5059</v>
      </c>
      <c r="H198" s="6">
        <v>44125</v>
      </c>
      <c r="I198" s="6">
        <v>44155</v>
      </c>
      <c r="J198" s="7"/>
      <c r="K198" s="8">
        <f ca="1">+TODAY()-I198</f>
        <v>-18</v>
      </c>
      <c r="L198" s="9">
        <v>90</v>
      </c>
      <c r="M198" s="154"/>
      <c r="N198" s="9" t="str">
        <f>IF(M198="","Vacio",IF(L198=M198,"Igual","Diferente"))</f>
        <v>Vacio</v>
      </c>
      <c r="O198" s="9"/>
      <c r="P198" s="154"/>
      <c r="Q198" s="9" t="str">
        <f>IF(P198="","Vacio",IF(O198=P198,"Igual","Diferente"))</f>
        <v>Vacio</v>
      </c>
      <c r="R198" s="1">
        <f>+L198+O198/3.5</f>
        <v>90</v>
      </c>
      <c r="S198" s="1">
        <f ca="1">+IF(K198&gt;=0,IF(K198&lt;30,R198*1,IF(60&gt;K198,R198*2,IF(90&gt;K198,R198*3,IF(120&gt;K198,R198*4,IF(150&gt;K198,R198*5,IF(180&gt;K198,R198*6,IF(210&gt;K198,R198*7))))))),0)</f>
        <v>0</v>
      </c>
      <c r="T198" s="2">
        <f ca="1">+IF(K198&lt;0,0,IF(K198&lt;8,$A$1,IF(K198&lt;15,$B$1,IF(K198&lt;22,$C$1,IF(K198&lt;30,$D$1,IF(K198&lt;60,$G$1,IF(K198&lt;90,$H$1,IF(K198&lt;120,$I$1,IF(K198&lt;150,$J$1,IF(K198&lt;180,$K$1,IF(K198&lt;210,$E$1)))))))))))</f>
        <v>0</v>
      </c>
      <c r="U198" s="3" t="s">
        <v>313</v>
      </c>
      <c r="V198" s="10" t="s">
        <v>324</v>
      </c>
      <c r="W198" s="6">
        <v>43850</v>
      </c>
      <c r="X198" s="12" t="s">
        <v>328</v>
      </c>
      <c r="Y198" s="12" t="s">
        <v>5248</v>
      </c>
      <c r="Z198" s="12"/>
      <c r="AA198" s="12"/>
      <c r="AB198" s="15"/>
      <c r="AC198" s="15"/>
      <c r="AD198" s="15"/>
      <c r="AE198" s="15"/>
      <c r="AF198" s="4">
        <f ca="1">+TODAY()-AE198</f>
        <v>44137</v>
      </c>
      <c r="AG198" s="15"/>
      <c r="AH198" s="15"/>
      <c r="AI198" s="6"/>
      <c r="AJ198" s="76"/>
      <c r="AK198" s="3"/>
      <c r="AL198" s="6"/>
      <c r="AM198" s="10">
        <v>1</v>
      </c>
      <c r="AN198" s="3" t="s">
        <v>44</v>
      </c>
      <c r="AO198" s="3"/>
      <c r="AP198" s="3" t="s">
        <v>62</v>
      </c>
      <c r="AQ198" s="3"/>
      <c r="AR198" s="3"/>
      <c r="AS198" s="3"/>
      <c r="AT198" s="3"/>
      <c r="AU198" s="3" t="s">
        <v>3450</v>
      </c>
      <c r="AV198" s="7" t="s">
        <v>47</v>
      </c>
      <c r="AW198" s="70" t="s">
        <v>47</v>
      </c>
      <c r="AX198" s="9" t="str">
        <f>IF(AW198="","Vacio",IF(AV198=AW198,"Igual","Diferente"))</f>
        <v>Igual</v>
      </c>
      <c r="AY198" s="129"/>
      <c r="AZ198" s="129"/>
      <c r="BA198" s="5">
        <f ca="1">+IF(K198&gt;21,"Revisar",0)</f>
        <v>0</v>
      </c>
      <c r="BB198" s="32" t="s">
        <v>146</v>
      </c>
      <c r="BC198" s="32" t="s">
        <v>2919</v>
      </c>
      <c r="BD198" s="158"/>
      <c r="BE198" s="158"/>
      <c r="BF198" s="32" t="s">
        <v>94</v>
      </c>
      <c r="BG198" s="32"/>
      <c r="BH198" s="158"/>
      <c r="BI198" s="158"/>
      <c r="BJ198" s="158"/>
      <c r="BK198" s="158"/>
      <c r="BL198" s="158"/>
      <c r="BM198" s="158"/>
    </row>
    <row r="199" spans="1:65" ht="14.65" customHeight="1" x14ac:dyDescent="0.25">
      <c r="A199" s="68" t="str">
        <f>CONCATENATE(E199,"_",X199)</f>
        <v>20505601808_PCR-LAP20014014</v>
      </c>
      <c r="B199" s="68" t="str">
        <f>CONCATENATE(E199,"_",Z199)</f>
        <v>20505601808_</v>
      </c>
      <c r="C199" s="6">
        <v>44125</v>
      </c>
      <c r="D199" s="6">
        <v>44155</v>
      </c>
      <c r="E199" s="192">
        <v>20505601808</v>
      </c>
      <c r="F199" s="3" t="s">
        <v>4079</v>
      </c>
      <c r="G199" s="3" t="s">
        <v>5059</v>
      </c>
      <c r="H199" s="6">
        <v>44125</v>
      </c>
      <c r="I199" s="6">
        <v>44155</v>
      </c>
      <c r="J199" s="7"/>
      <c r="K199" s="8">
        <f ca="1">+TODAY()-I199</f>
        <v>-18</v>
      </c>
      <c r="L199" s="9">
        <v>90</v>
      </c>
      <c r="M199" s="154"/>
      <c r="N199" s="9" t="str">
        <f>IF(M199="","Vacio",IF(L199=M199,"Igual","Diferente"))</f>
        <v>Vacio</v>
      </c>
      <c r="O199" s="9"/>
      <c r="P199" s="154"/>
      <c r="Q199" s="9" t="str">
        <f>IF(P199="","Vacio",IF(O199=P199,"Igual","Diferente"))</f>
        <v>Vacio</v>
      </c>
      <c r="R199" s="1">
        <f>+L199+O199/3.5</f>
        <v>90</v>
      </c>
      <c r="S199" s="1">
        <f ca="1">+IF(K199&gt;=0,IF(K199&lt;30,R199*1,IF(60&gt;K199,R199*2,IF(90&gt;K199,R199*3,IF(120&gt;K199,R199*4,IF(150&gt;K199,R199*5,IF(180&gt;K199,R199*6,IF(210&gt;K199,R199*7))))))),0)</f>
        <v>0</v>
      </c>
      <c r="T199" s="2">
        <f ca="1">+IF(K199&lt;0,0,IF(K199&lt;8,$A$1,IF(K199&lt;15,$B$1,IF(K199&lt;22,$C$1,IF(K199&lt;30,$D$1,IF(K199&lt;60,$G$1,IF(K199&lt;90,$H$1,IF(K199&lt;120,$I$1,IF(K199&lt;150,$J$1,IF(K199&lt;180,$K$1,IF(K199&lt;210,$E$1)))))))))))</f>
        <v>0</v>
      </c>
      <c r="U199" s="3" t="s">
        <v>313</v>
      </c>
      <c r="V199" s="10" t="s">
        <v>324</v>
      </c>
      <c r="W199" s="6">
        <v>43850</v>
      </c>
      <c r="X199" s="12" t="s">
        <v>329</v>
      </c>
      <c r="Y199" s="12" t="s">
        <v>5248</v>
      </c>
      <c r="Z199" s="12"/>
      <c r="AA199" s="12"/>
      <c r="AB199" s="15"/>
      <c r="AC199" s="15"/>
      <c r="AD199" s="15"/>
      <c r="AE199" s="15"/>
      <c r="AF199" s="4">
        <f ca="1">+TODAY()-AE199</f>
        <v>44137</v>
      </c>
      <c r="AG199" s="15"/>
      <c r="AH199" s="15"/>
      <c r="AI199" s="6"/>
      <c r="AJ199" s="76"/>
      <c r="AK199" s="3"/>
      <c r="AL199" s="6"/>
      <c r="AM199" s="10">
        <v>1</v>
      </c>
      <c r="AN199" s="3" t="s">
        <v>44</v>
      </c>
      <c r="AO199" s="3"/>
      <c r="AP199" s="3" t="s">
        <v>62</v>
      </c>
      <c r="AQ199" s="3"/>
      <c r="AR199" s="3"/>
      <c r="AS199" s="3"/>
      <c r="AT199" s="3"/>
      <c r="AU199" s="3" t="s">
        <v>3450</v>
      </c>
      <c r="AV199" s="7" t="s">
        <v>47</v>
      </c>
      <c r="AW199" s="70" t="s">
        <v>47</v>
      </c>
      <c r="AX199" s="9" t="str">
        <f>IF(AW199="","Vacio",IF(AV199=AW199,"Igual","Diferente"))</f>
        <v>Igual</v>
      </c>
      <c r="AY199" s="129"/>
      <c r="AZ199" s="129"/>
      <c r="BA199" s="5">
        <f ca="1">+IF(K199&gt;21,"Revisar",0)</f>
        <v>0</v>
      </c>
      <c r="BB199" s="32" t="s">
        <v>146</v>
      </c>
      <c r="BC199" s="32" t="s">
        <v>2919</v>
      </c>
      <c r="BD199" s="158"/>
      <c r="BE199" s="158"/>
      <c r="BF199" s="32" t="s">
        <v>94</v>
      </c>
      <c r="BG199" s="32"/>
      <c r="BH199" s="158"/>
      <c r="BI199" s="158"/>
      <c r="BJ199" s="158"/>
      <c r="BK199" s="158"/>
      <c r="BL199" s="158"/>
      <c r="BM199" s="158"/>
    </row>
    <row r="200" spans="1:65" ht="14.65" customHeight="1" x14ac:dyDescent="0.25">
      <c r="A200" s="68" t="str">
        <f>CONCATENATE(E200,"_",X200)</f>
        <v>20505601808_PCR-LAP20025003</v>
      </c>
      <c r="B200" s="68" t="str">
        <f>CONCATENATE(E200,"_",Z200)</f>
        <v>20505601808_</v>
      </c>
      <c r="C200" s="6">
        <v>44124</v>
      </c>
      <c r="D200" s="6">
        <v>44154</v>
      </c>
      <c r="E200" s="192">
        <v>20505601808</v>
      </c>
      <c r="F200" s="3" t="s">
        <v>4079</v>
      </c>
      <c r="G200" s="3" t="s">
        <v>5059</v>
      </c>
      <c r="H200" s="6">
        <v>44124</v>
      </c>
      <c r="I200" s="6">
        <v>44154</v>
      </c>
      <c r="J200" s="7"/>
      <c r="K200" s="8">
        <f ca="1">+TODAY()-I200</f>
        <v>-17</v>
      </c>
      <c r="L200" s="9">
        <v>98.5</v>
      </c>
      <c r="M200" s="154"/>
      <c r="N200" s="9" t="str">
        <f>IF(M200="","Vacio",IF(L200=M200,"Igual","Diferente"))</f>
        <v>Vacio</v>
      </c>
      <c r="O200" s="9"/>
      <c r="P200" s="154"/>
      <c r="Q200" s="9" t="str">
        <f>IF(P200="","Vacio",IF(O200=P200,"Igual","Diferente"))</f>
        <v>Vacio</v>
      </c>
      <c r="R200" s="1">
        <f>+L200+O200/3.5</f>
        <v>98.5</v>
      </c>
      <c r="S200" s="1">
        <f ca="1">+IF(K200&gt;=0,IF(K200&lt;30,R200*1,IF(60&gt;K200,R200*2,IF(90&gt;K200,R200*3,IF(120&gt;K200,R200*4,IF(150&gt;K200,R200*5,IF(180&gt;K200,R200*6,IF(210&gt;K200,R200*7))))))),0)</f>
        <v>0</v>
      </c>
      <c r="T200" s="2">
        <f ca="1">+IF(K200&lt;0,0,IF(K200&lt;8,$A$1,IF(K200&lt;15,$B$1,IF(K200&lt;22,$C$1,IF(K200&lt;30,$D$1,IF(K200&lt;60,$G$1,IF(K200&lt;90,$H$1,IF(K200&lt;120,$I$1,IF(K200&lt;150,$J$1,IF(K200&lt;180,$K$1,IF(K200&lt;210,$E$1)))))))))))</f>
        <v>0</v>
      </c>
      <c r="U200" s="3" t="s">
        <v>313</v>
      </c>
      <c r="V200" s="10" t="s">
        <v>330</v>
      </c>
      <c r="W200" s="6">
        <v>43880</v>
      </c>
      <c r="X200" s="12" t="s">
        <v>331</v>
      </c>
      <c r="Y200" s="12" t="s">
        <v>5248</v>
      </c>
      <c r="Z200" s="12"/>
      <c r="AA200" s="12"/>
      <c r="AB200" s="15"/>
      <c r="AC200" s="15"/>
      <c r="AD200" s="15"/>
      <c r="AE200" s="15"/>
      <c r="AF200" s="4">
        <f ca="1">+TODAY()-AE200</f>
        <v>44137</v>
      </c>
      <c r="AG200" s="15"/>
      <c r="AH200" s="15"/>
      <c r="AI200" s="6"/>
      <c r="AJ200" s="76"/>
      <c r="AK200" s="3"/>
      <c r="AL200" s="6"/>
      <c r="AM200" s="10">
        <v>1</v>
      </c>
      <c r="AN200" s="3" t="s">
        <v>44</v>
      </c>
      <c r="AO200" s="3"/>
      <c r="AP200" s="3" t="s">
        <v>62</v>
      </c>
      <c r="AQ200" s="3"/>
      <c r="AR200" s="3"/>
      <c r="AS200" s="3"/>
      <c r="AT200" s="3"/>
      <c r="AU200" s="3" t="s">
        <v>3450</v>
      </c>
      <c r="AV200" s="7" t="s">
        <v>47</v>
      </c>
      <c r="AW200" s="70" t="s">
        <v>47</v>
      </c>
      <c r="AX200" s="9" t="str">
        <f>IF(AW200="","Vacio",IF(AV200=AW200,"Igual","Diferente"))</f>
        <v>Igual</v>
      </c>
      <c r="AY200" s="129"/>
      <c r="AZ200" s="129"/>
      <c r="BA200" s="5">
        <f ca="1">+IF(K200&gt;21,"Revisar",0)</f>
        <v>0</v>
      </c>
      <c r="BB200" s="32" t="s">
        <v>146</v>
      </c>
      <c r="BC200" s="32" t="s">
        <v>2919</v>
      </c>
      <c r="BD200" s="158"/>
      <c r="BE200" s="158"/>
      <c r="BF200" s="32" t="s">
        <v>94</v>
      </c>
      <c r="BG200" s="32"/>
      <c r="BH200" s="158"/>
      <c r="BI200" s="158"/>
      <c r="BJ200" s="158"/>
      <c r="BK200" s="158"/>
      <c r="BL200" s="158"/>
      <c r="BM200" s="158"/>
    </row>
    <row r="201" spans="1:65" ht="14.65" customHeight="1" x14ac:dyDescent="0.25">
      <c r="A201" s="68" t="str">
        <f>CONCATENATE(E201,"_",X201)</f>
        <v>20505601808_PCR-LAP20025004</v>
      </c>
      <c r="B201" s="68" t="str">
        <f>CONCATENATE(E201,"_",Z201)</f>
        <v>20505601808_</v>
      </c>
      <c r="C201" s="6">
        <v>44125</v>
      </c>
      <c r="D201" s="6">
        <v>44155</v>
      </c>
      <c r="E201" s="192">
        <v>20505601808</v>
      </c>
      <c r="F201" s="3" t="s">
        <v>4079</v>
      </c>
      <c r="G201" s="3" t="s">
        <v>5059</v>
      </c>
      <c r="H201" s="6">
        <v>44125</v>
      </c>
      <c r="I201" s="6">
        <v>44155</v>
      </c>
      <c r="J201" s="7"/>
      <c r="K201" s="8">
        <f ca="1">+TODAY()-I201</f>
        <v>-18</v>
      </c>
      <c r="L201" s="9">
        <v>98.5</v>
      </c>
      <c r="M201" s="154"/>
      <c r="N201" s="9" t="str">
        <f>IF(M201="","Vacio",IF(L201=M201,"Igual","Diferente"))</f>
        <v>Vacio</v>
      </c>
      <c r="O201" s="9"/>
      <c r="P201" s="154"/>
      <c r="Q201" s="9" t="str">
        <f>IF(P201="","Vacio",IF(O201=P201,"Igual","Diferente"))</f>
        <v>Vacio</v>
      </c>
      <c r="R201" s="1">
        <f>+L201+O201/3.5</f>
        <v>98.5</v>
      </c>
      <c r="S201" s="1">
        <f ca="1">+IF(K201&gt;=0,IF(K201&lt;30,R201*1,IF(60&gt;K201,R201*2,IF(90&gt;K201,R201*3,IF(120&gt;K201,R201*4,IF(150&gt;K201,R201*5,IF(180&gt;K201,R201*6,IF(210&gt;K201,R201*7))))))),0)</f>
        <v>0</v>
      </c>
      <c r="T201" s="2">
        <f ca="1">+IF(K201&lt;0,0,IF(K201&lt;8,$A$1,IF(K201&lt;15,$B$1,IF(K201&lt;22,$C$1,IF(K201&lt;30,$D$1,IF(K201&lt;60,$G$1,IF(K201&lt;90,$H$1,IF(K201&lt;120,$I$1,IF(K201&lt;150,$J$1,IF(K201&lt;180,$K$1,IF(K201&lt;210,$E$1)))))))))))</f>
        <v>0</v>
      </c>
      <c r="U201" s="3" t="s">
        <v>313</v>
      </c>
      <c r="V201" s="10" t="s">
        <v>332</v>
      </c>
      <c r="W201" s="6">
        <v>43882</v>
      </c>
      <c r="X201" s="12" t="s">
        <v>333</v>
      </c>
      <c r="Y201" s="12" t="s">
        <v>5248</v>
      </c>
      <c r="Z201" s="12"/>
      <c r="AA201" s="12"/>
      <c r="AB201" s="15"/>
      <c r="AC201" s="15"/>
      <c r="AD201" s="15"/>
      <c r="AE201" s="15"/>
      <c r="AF201" s="4">
        <f ca="1">+TODAY()-AE201</f>
        <v>44137</v>
      </c>
      <c r="AG201" s="15"/>
      <c r="AH201" s="15"/>
      <c r="AI201" s="6"/>
      <c r="AJ201" s="76"/>
      <c r="AK201" s="3"/>
      <c r="AL201" s="6"/>
      <c r="AM201" s="10">
        <v>1</v>
      </c>
      <c r="AN201" s="3" t="s">
        <v>44</v>
      </c>
      <c r="AO201" s="3"/>
      <c r="AP201" s="3" t="s">
        <v>62</v>
      </c>
      <c r="AQ201" s="3"/>
      <c r="AR201" s="3"/>
      <c r="AS201" s="3"/>
      <c r="AT201" s="3"/>
      <c r="AU201" s="3" t="s">
        <v>3450</v>
      </c>
      <c r="AV201" s="7" t="s">
        <v>47</v>
      </c>
      <c r="AW201" s="70" t="s">
        <v>47</v>
      </c>
      <c r="AX201" s="9" t="str">
        <f>IF(AW201="","Vacio",IF(AV201=AW201,"Igual","Diferente"))</f>
        <v>Igual</v>
      </c>
      <c r="AY201" s="129"/>
      <c r="AZ201" s="129"/>
      <c r="BA201" s="5">
        <f ca="1">+IF(K201&gt;21,"Revisar",0)</f>
        <v>0</v>
      </c>
      <c r="BB201" s="32" t="s">
        <v>146</v>
      </c>
      <c r="BC201" s="32" t="s">
        <v>2919</v>
      </c>
      <c r="BD201" s="158"/>
      <c r="BE201" s="158"/>
      <c r="BF201" s="32" t="s">
        <v>94</v>
      </c>
      <c r="BG201" s="32"/>
      <c r="BH201" s="158"/>
      <c r="BI201" s="158"/>
      <c r="BJ201" s="158"/>
      <c r="BK201" s="158"/>
      <c r="BL201" s="158"/>
      <c r="BM201" s="158"/>
    </row>
    <row r="202" spans="1:65" ht="14.65" customHeight="1" x14ac:dyDescent="0.25">
      <c r="A202" s="68" t="str">
        <f>CONCATENATE(E202,"_",X202)</f>
        <v>20505601808_PCR-LAP20025005</v>
      </c>
      <c r="B202" s="68" t="str">
        <f>CONCATENATE(E202,"_",Z202)</f>
        <v>20505601808_</v>
      </c>
      <c r="C202" s="6">
        <v>44124</v>
      </c>
      <c r="D202" s="6">
        <v>44154</v>
      </c>
      <c r="E202" s="192">
        <v>20505601808</v>
      </c>
      <c r="F202" s="3" t="s">
        <v>4079</v>
      </c>
      <c r="G202" s="3" t="s">
        <v>5059</v>
      </c>
      <c r="H202" s="6">
        <v>44124</v>
      </c>
      <c r="I202" s="6">
        <v>44154</v>
      </c>
      <c r="J202" s="7"/>
      <c r="K202" s="8">
        <f ca="1">+TODAY()-I202</f>
        <v>-17</v>
      </c>
      <c r="L202" s="9">
        <v>98.5</v>
      </c>
      <c r="M202" s="154"/>
      <c r="N202" s="9" t="str">
        <f>IF(M202="","Vacio",IF(L202=M202,"Igual","Diferente"))</f>
        <v>Vacio</v>
      </c>
      <c r="O202" s="9"/>
      <c r="P202" s="154"/>
      <c r="Q202" s="9" t="str">
        <f>IF(P202="","Vacio",IF(O202=P202,"Igual","Diferente"))</f>
        <v>Vacio</v>
      </c>
      <c r="R202" s="1">
        <f>+L202+O202/3.5</f>
        <v>98.5</v>
      </c>
      <c r="S202" s="1">
        <f ca="1">+IF(K202&gt;=0,IF(K202&lt;30,R202*1,IF(60&gt;K202,R202*2,IF(90&gt;K202,R202*3,IF(120&gt;K202,R202*4,IF(150&gt;K202,R202*5,IF(180&gt;K202,R202*6,IF(210&gt;K202,R202*7))))))),0)</f>
        <v>0</v>
      </c>
      <c r="T202" s="2">
        <f ca="1">+IF(K202&lt;0,0,IF(K202&lt;8,$A$1,IF(K202&lt;15,$B$1,IF(K202&lt;22,$C$1,IF(K202&lt;30,$D$1,IF(K202&lt;60,$G$1,IF(K202&lt;90,$H$1,IF(K202&lt;120,$I$1,IF(K202&lt;150,$J$1,IF(K202&lt;180,$K$1,IF(K202&lt;210,$E$1)))))))))))</f>
        <v>0</v>
      </c>
      <c r="U202" s="3"/>
      <c r="V202" s="10"/>
      <c r="W202" s="6"/>
      <c r="X202" s="12" t="s">
        <v>334</v>
      </c>
      <c r="Y202" s="12" t="s">
        <v>5248</v>
      </c>
      <c r="Z202" s="12"/>
      <c r="AA202" s="12"/>
      <c r="AB202" s="15"/>
      <c r="AC202" s="15"/>
      <c r="AD202" s="15"/>
      <c r="AE202" s="15"/>
      <c r="AF202" s="4">
        <f ca="1">+TODAY()-AE202</f>
        <v>44137</v>
      </c>
      <c r="AG202" s="15"/>
      <c r="AH202" s="15"/>
      <c r="AI202" s="6"/>
      <c r="AJ202" s="76"/>
      <c r="AK202" s="3"/>
      <c r="AL202" s="6"/>
      <c r="AM202" s="10">
        <v>1</v>
      </c>
      <c r="AN202" s="3" t="s">
        <v>44</v>
      </c>
      <c r="AO202" s="3"/>
      <c r="AP202" s="3" t="s">
        <v>62</v>
      </c>
      <c r="AQ202" s="3"/>
      <c r="AR202" s="3"/>
      <c r="AS202" s="3"/>
      <c r="AT202" s="3"/>
      <c r="AU202" s="3" t="s">
        <v>3450</v>
      </c>
      <c r="AV202" s="7" t="s">
        <v>47</v>
      </c>
      <c r="AW202" s="70" t="s">
        <v>47</v>
      </c>
      <c r="AX202" s="9" t="str">
        <f>IF(AW202="","Vacio",IF(AV202=AW202,"Igual","Diferente"))</f>
        <v>Igual</v>
      </c>
      <c r="AY202" s="129"/>
      <c r="AZ202" s="129"/>
      <c r="BA202" s="5">
        <f ca="1">+IF(K202&gt;21,"Revisar",0)</f>
        <v>0</v>
      </c>
      <c r="BB202" s="32" t="s">
        <v>146</v>
      </c>
      <c r="BC202" s="32" t="s">
        <v>2919</v>
      </c>
      <c r="BD202" s="158"/>
      <c r="BE202" s="158"/>
      <c r="BF202" s="32" t="s">
        <v>94</v>
      </c>
      <c r="BG202" s="32"/>
      <c r="BH202" s="158"/>
      <c r="BI202" s="158"/>
      <c r="BJ202" s="158"/>
      <c r="BK202" s="158"/>
      <c r="BL202" s="158"/>
      <c r="BM202" s="158"/>
    </row>
    <row r="203" spans="1:65" ht="14.65" customHeight="1" x14ac:dyDescent="0.25">
      <c r="A203" s="68" t="str">
        <f>CONCATENATE(E203,"_",X203)</f>
        <v>20505601808_PCR-LAP20025006</v>
      </c>
      <c r="B203" s="68" t="str">
        <f>CONCATENATE(E203,"_",Z203)</f>
        <v>20505601808_</v>
      </c>
      <c r="C203" s="6">
        <v>44124</v>
      </c>
      <c r="D203" s="6">
        <v>44154</v>
      </c>
      <c r="E203" s="192">
        <v>20505601808</v>
      </c>
      <c r="F203" s="3" t="s">
        <v>4079</v>
      </c>
      <c r="G203" s="3" t="s">
        <v>5059</v>
      </c>
      <c r="H203" s="6">
        <v>44124</v>
      </c>
      <c r="I203" s="6">
        <v>44154</v>
      </c>
      <c r="J203" s="7"/>
      <c r="K203" s="8">
        <f ca="1">+TODAY()-I203</f>
        <v>-17</v>
      </c>
      <c r="L203" s="9">
        <v>98.5</v>
      </c>
      <c r="M203" s="154"/>
      <c r="N203" s="9" t="str">
        <f>IF(M203="","Vacio",IF(L203=M203,"Igual","Diferente"))</f>
        <v>Vacio</v>
      </c>
      <c r="O203" s="9"/>
      <c r="P203" s="154"/>
      <c r="Q203" s="9" t="str">
        <f>IF(P203="","Vacio",IF(O203=P203,"Igual","Diferente"))</f>
        <v>Vacio</v>
      </c>
      <c r="R203" s="1">
        <f>+L203+O203/3.5</f>
        <v>98.5</v>
      </c>
      <c r="S203" s="1">
        <f ca="1">+IF(K203&gt;=0,IF(K203&lt;30,R203*1,IF(60&gt;K203,R203*2,IF(90&gt;K203,R203*3,IF(120&gt;K203,R203*4,IF(150&gt;K203,R203*5,IF(180&gt;K203,R203*6,IF(210&gt;K203,R203*7))))))),0)</f>
        <v>0</v>
      </c>
      <c r="T203" s="2">
        <f ca="1">+IF(K203&lt;0,0,IF(K203&lt;8,$A$1,IF(K203&lt;15,$B$1,IF(K203&lt;22,$C$1,IF(K203&lt;30,$D$1,IF(K203&lt;60,$G$1,IF(K203&lt;90,$H$1,IF(K203&lt;120,$I$1,IF(K203&lt;150,$J$1,IF(K203&lt;180,$K$1,IF(K203&lt;210,$E$1)))))))))))</f>
        <v>0</v>
      </c>
      <c r="U203" s="3"/>
      <c r="V203" s="10"/>
      <c r="W203" s="6"/>
      <c r="X203" s="12" t="s">
        <v>335</v>
      </c>
      <c r="Y203" s="12" t="s">
        <v>5248</v>
      </c>
      <c r="Z203" s="12"/>
      <c r="AA203" s="12"/>
      <c r="AB203" s="15"/>
      <c r="AC203" s="15"/>
      <c r="AD203" s="15"/>
      <c r="AE203" s="15"/>
      <c r="AF203" s="4">
        <f ca="1">+TODAY()-AE203</f>
        <v>44137</v>
      </c>
      <c r="AG203" s="15"/>
      <c r="AH203" s="15"/>
      <c r="AI203" s="6"/>
      <c r="AJ203" s="76"/>
      <c r="AK203" s="3"/>
      <c r="AL203" s="6"/>
      <c r="AM203" s="10">
        <v>1</v>
      </c>
      <c r="AN203" s="3" t="s">
        <v>44</v>
      </c>
      <c r="AO203" s="3"/>
      <c r="AP203" s="3" t="s">
        <v>62</v>
      </c>
      <c r="AQ203" s="3"/>
      <c r="AR203" s="3"/>
      <c r="AS203" s="3"/>
      <c r="AT203" s="3"/>
      <c r="AU203" s="3" t="s">
        <v>3450</v>
      </c>
      <c r="AV203" s="7" t="s">
        <v>47</v>
      </c>
      <c r="AW203" s="70" t="s">
        <v>47</v>
      </c>
      <c r="AX203" s="9" t="str">
        <f>IF(AW203="","Vacio",IF(AV203=AW203,"Igual","Diferente"))</f>
        <v>Igual</v>
      </c>
      <c r="AY203" s="129"/>
      <c r="AZ203" s="129"/>
      <c r="BA203" s="5">
        <f ca="1">+IF(K203&gt;21,"Revisar",0)</f>
        <v>0</v>
      </c>
      <c r="BB203" s="32" t="s">
        <v>146</v>
      </c>
      <c r="BC203" s="32" t="s">
        <v>2919</v>
      </c>
      <c r="BD203" s="158"/>
      <c r="BE203" s="158"/>
      <c r="BF203" s="32" t="s">
        <v>94</v>
      </c>
      <c r="BG203" s="32"/>
      <c r="BH203" s="158"/>
      <c r="BI203" s="158"/>
      <c r="BJ203" s="158"/>
      <c r="BK203" s="158"/>
      <c r="BL203" s="158"/>
      <c r="BM203" s="158"/>
    </row>
    <row r="204" spans="1:65" ht="14.65" customHeight="1" x14ac:dyDescent="0.25">
      <c r="A204" s="68" t="str">
        <f>CONCATENATE(E204,"_",X204)</f>
        <v>20505601808_PCR-LAP20025007</v>
      </c>
      <c r="B204" s="68" t="str">
        <f>CONCATENATE(E204,"_",Z204)</f>
        <v>20505601808_</v>
      </c>
      <c r="C204" s="6">
        <v>44124</v>
      </c>
      <c r="D204" s="6">
        <v>44154</v>
      </c>
      <c r="E204" s="192">
        <v>20505601808</v>
      </c>
      <c r="F204" s="3" t="s">
        <v>4079</v>
      </c>
      <c r="G204" s="3" t="s">
        <v>5059</v>
      </c>
      <c r="H204" s="6">
        <v>44124</v>
      </c>
      <c r="I204" s="6">
        <v>44154</v>
      </c>
      <c r="J204" s="7"/>
      <c r="K204" s="8">
        <f ca="1">+TODAY()-I204</f>
        <v>-17</v>
      </c>
      <c r="L204" s="9">
        <v>98.5</v>
      </c>
      <c r="M204" s="154"/>
      <c r="N204" s="9" t="str">
        <f>IF(M204="","Vacio",IF(L204=M204,"Igual","Diferente"))</f>
        <v>Vacio</v>
      </c>
      <c r="O204" s="9"/>
      <c r="P204" s="154"/>
      <c r="Q204" s="9" t="str">
        <f>IF(P204="","Vacio",IF(O204=P204,"Igual","Diferente"))</f>
        <v>Vacio</v>
      </c>
      <c r="R204" s="1">
        <f>+L204+O204/3.5</f>
        <v>98.5</v>
      </c>
      <c r="S204" s="1">
        <f ca="1">+IF(K204&gt;=0,IF(K204&lt;30,R204*1,IF(60&gt;K204,R204*2,IF(90&gt;K204,R204*3,IF(120&gt;K204,R204*4,IF(150&gt;K204,R204*5,IF(180&gt;K204,R204*6,IF(210&gt;K204,R204*7))))))),0)</f>
        <v>0</v>
      </c>
      <c r="T204" s="2">
        <f ca="1">+IF(K204&lt;0,0,IF(K204&lt;8,$A$1,IF(K204&lt;15,$B$1,IF(K204&lt;22,$C$1,IF(K204&lt;30,$D$1,IF(K204&lt;60,$G$1,IF(K204&lt;90,$H$1,IF(K204&lt;120,$I$1,IF(K204&lt;150,$J$1,IF(K204&lt;180,$K$1,IF(K204&lt;210,$E$1)))))))))))</f>
        <v>0</v>
      </c>
      <c r="U204" s="3"/>
      <c r="V204" s="10"/>
      <c r="W204" s="6"/>
      <c r="X204" s="12" t="s">
        <v>336</v>
      </c>
      <c r="Y204" s="12" t="s">
        <v>5248</v>
      </c>
      <c r="Z204" s="12"/>
      <c r="AA204" s="12"/>
      <c r="AB204" s="15"/>
      <c r="AC204" s="15"/>
      <c r="AD204" s="15"/>
      <c r="AE204" s="15"/>
      <c r="AF204" s="4">
        <f ca="1">+TODAY()-AE204</f>
        <v>44137</v>
      </c>
      <c r="AG204" s="15"/>
      <c r="AH204" s="15"/>
      <c r="AI204" s="6"/>
      <c r="AJ204" s="76"/>
      <c r="AK204" s="3"/>
      <c r="AL204" s="6"/>
      <c r="AM204" s="10">
        <v>1</v>
      </c>
      <c r="AN204" s="3" t="s">
        <v>44</v>
      </c>
      <c r="AO204" s="3"/>
      <c r="AP204" s="3" t="s">
        <v>62</v>
      </c>
      <c r="AQ204" s="3"/>
      <c r="AR204" s="3"/>
      <c r="AS204" s="3"/>
      <c r="AT204" s="3"/>
      <c r="AU204" s="3" t="s">
        <v>3450</v>
      </c>
      <c r="AV204" s="7" t="s">
        <v>47</v>
      </c>
      <c r="AW204" s="70" t="s">
        <v>47</v>
      </c>
      <c r="AX204" s="9" t="str">
        <f>IF(AW204="","Vacio",IF(AV204=AW204,"Igual","Diferente"))</f>
        <v>Igual</v>
      </c>
      <c r="AY204" s="129"/>
      <c r="AZ204" s="129"/>
      <c r="BA204" s="5">
        <f ca="1">+IF(K204&gt;21,"Revisar",0)</f>
        <v>0</v>
      </c>
      <c r="BB204" s="32" t="s">
        <v>146</v>
      </c>
      <c r="BC204" s="32" t="s">
        <v>2919</v>
      </c>
      <c r="BD204" s="158"/>
      <c r="BE204" s="158"/>
      <c r="BF204" s="32" t="s">
        <v>94</v>
      </c>
      <c r="BG204" s="32"/>
      <c r="BH204" s="158"/>
      <c r="BI204" s="158"/>
      <c r="BJ204" s="158"/>
      <c r="BK204" s="158"/>
      <c r="BL204" s="158"/>
      <c r="BM204" s="158"/>
    </row>
    <row r="205" spans="1:65" ht="14.65" customHeight="1" x14ac:dyDescent="0.25">
      <c r="A205" s="68" t="str">
        <f>CONCATENATE(E205,"_",X205)</f>
        <v>20602795617_PCR-LAP20031189</v>
      </c>
      <c r="B205" s="68" t="str">
        <f>CONCATENATE(E205,"_",Z205)</f>
        <v>20602795617_</v>
      </c>
      <c r="C205" s="6">
        <v>44119</v>
      </c>
      <c r="D205" s="6">
        <v>44149</v>
      </c>
      <c r="E205" s="192">
        <v>20602795617</v>
      </c>
      <c r="F205" s="3" t="s">
        <v>4080</v>
      </c>
      <c r="G205" s="3" t="s">
        <v>4256</v>
      </c>
      <c r="H205" s="6">
        <v>44119</v>
      </c>
      <c r="I205" s="6">
        <v>44149</v>
      </c>
      <c r="J205" s="7"/>
      <c r="K205" s="8">
        <f ca="1">+TODAY()-I205</f>
        <v>-12</v>
      </c>
      <c r="L205" s="9">
        <v>60</v>
      </c>
      <c r="M205" s="135"/>
      <c r="N205" s="9" t="str">
        <f>IF(M205="","Vacio",IF(L205=M205,"Igual","Diferente"))</f>
        <v>Vacio</v>
      </c>
      <c r="O205" s="9"/>
      <c r="P205" s="135"/>
      <c r="Q205" s="9" t="str">
        <f>IF(P205="","Vacio",IF(O205=P205,"Igual","Diferente"))</f>
        <v>Vacio</v>
      </c>
      <c r="R205" s="1">
        <f>+L205+O205/3.5</f>
        <v>60</v>
      </c>
      <c r="S205" s="1">
        <f ca="1">+IF(K205&gt;=0,IF(K205&lt;30,R205*1,IF(60&gt;K205,R205*2,IF(90&gt;K205,R205*3,IF(120&gt;K205,R205*4,IF(150&gt;K205,R205*5,IF(180&gt;K205,R205*6,IF(210&gt;K205,R205*7))))))),0)</f>
        <v>0</v>
      </c>
      <c r="T205" s="2">
        <f ca="1">+IF(K205&lt;0,0,IF(K205&lt;8,$A$1,IF(K205&lt;15,$B$1,IF(K205&lt;22,$C$1,IF(K205&lt;30,$D$1,IF(K205&lt;60,$G$1,IF(K205&lt;90,$H$1,IF(K205&lt;120,$I$1,IF(K205&lt;150,$J$1,IF(K205&lt;180,$K$1,IF(K205&lt;210,$E$1)))))))))))</f>
        <v>0</v>
      </c>
      <c r="U205" s="3" t="s">
        <v>3448</v>
      </c>
      <c r="V205" s="86" t="s">
        <v>3419</v>
      </c>
      <c r="W205" s="6">
        <v>44039</v>
      </c>
      <c r="X205" s="12" t="s">
        <v>3418</v>
      </c>
      <c r="Y205" s="12" t="s">
        <v>5248</v>
      </c>
      <c r="Z205" s="12"/>
      <c r="AA205" s="12"/>
      <c r="AB205" s="15"/>
      <c r="AC205" s="15"/>
      <c r="AD205" s="15"/>
      <c r="AE205" s="15"/>
      <c r="AF205" s="4">
        <f ca="1">+TODAY()-AE205</f>
        <v>44137</v>
      </c>
      <c r="AG205" s="15"/>
      <c r="AH205" s="15"/>
      <c r="AI205" s="6"/>
      <c r="AJ205" s="76"/>
      <c r="AK205" s="3"/>
      <c r="AL205" s="6"/>
      <c r="AM205" s="10">
        <v>1</v>
      </c>
      <c r="AN205" s="3" t="s">
        <v>44</v>
      </c>
      <c r="AO205" s="3"/>
      <c r="AP205" s="3" t="s">
        <v>263</v>
      </c>
      <c r="AQ205" s="296" t="s">
        <v>888</v>
      </c>
      <c r="AR205" s="3"/>
      <c r="AS205" s="3"/>
      <c r="AT205" s="3"/>
      <c r="AU205" s="3" t="s">
        <v>4401</v>
      </c>
      <c r="AV205" s="7" t="s">
        <v>47</v>
      </c>
      <c r="AW205" s="7" t="s">
        <v>47</v>
      </c>
      <c r="AX205" s="9" t="str">
        <f>IF(AW205="","Vacio",IF(AV205=AW205,"Igual","Diferente"))</f>
        <v>Igual</v>
      </c>
      <c r="AY205" s="129"/>
      <c r="AZ205" s="129"/>
      <c r="BA205" s="5">
        <f ca="1">+IF(K205&gt;21,"Revisar",0)</f>
        <v>0</v>
      </c>
      <c r="BB205" s="68" t="s">
        <v>146</v>
      </c>
      <c r="BC205" s="129" t="s">
        <v>2919</v>
      </c>
      <c r="BF205" s="129" t="s">
        <v>94</v>
      </c>
      <c r="BG205" s="129">
        <f>VLOOKUP(X205,'[2]Costos office 365'!$A$1:$B$180,2,FALSE)</f>
        <v>7.13</v>
      </c>
    </row>
    <row r="206" spans="1:65" ht="14.65" customHeight="1" x14ac:dyDescent="0.25">
      <c r="A206" s="68" t="str">
        <f>CONCATENATE(E206,"_",X206)</f>
        <v>20602795617_PCR-LAP20071012</v>
      </c>
      <c r="B206" s="68" t="str">
        <f>CONCATENATE(E206,"_",Z206)</f>
        <v>20602795617_PCR-LAP20041283</v>
      </c>
      <c r="C206" s="6">
        <v>44119</v>
      </c>
      <c r="D206" s="6">
        <v>44149</v>
      </c>
      <c r="E206" s="427">
        <v>20602795617</v>
      </c>
      <c r="F206" s="3" t="s">
        <v>4080</v>
      </c>
      <c r="G206" s="3" t="s">
        <v>4000</v>
      </c>
      <c r="H206" s="6">
        <v>44119</v>
      </c>
      <c r="I206" s="6">
        <v>44149</v>
      </c>
      <c r="J206" s="7"/>
      <c r="K206" s="8">
        <f ca="1">+TODAY()-I206</f>
        <v>-12</v>
      </c>
      <c r="L206" s="9">
        <v>60</v>
      </c>
      <c r="M206" s="154"/>
      <c r="N206" s="9" t="str">
        <f>IF(M206="","Vacio",IF(L206=M206,"Igual","Diferente"))</f>
        <v>Vacio</v>
      </c>
      <c r="O206" s="9"/>
      <c r="P206" s="154"/>
      <c r="Q206" s="9" t="str">
        <f>IF(P206="","Vacio",IF(O206=P206,"Igual","Diferente"))</f>
        <v>Vacio</v>
      </c>
      <c r="R206" s="1">
        <f>+L206+O206/3.5</f>
        <v>60</v>
      </c>
      <c r="S206" s="1">
        <f ca="1">+IF(K206&gt;=0,IF(K206&lt;30,R206*1,IF(60&gt;K206,R206*2,IF(90&gt;K206,R206*3,IF(120&gt;K206,R206*4,IF(150&gt;K206,R206*5,IF(180&gt;K206,R206*6,IF(210&gt;K206,R206*7))))))),0)</f>
        <v>0</v>
      </c>
      <c r="T206" s="2">
        <f ca="1">+IF(K206&lt;0,0,IF(K206&lt;8,$A$1,IF(K206&lt;15,$B$1,IF(K206&lt;22,$C$1,IF(K206&lt;30,$D$1,IF(K206&lt;60,$G$1,IF(K206&lt;90,$H$1,IF(K206&lt;120,$I$1,IF(K206&lt;150,$J$1,IF(K206&lt;180,$K$1,IF(K206&lt;210,$E$1)))))))))))</f>
        <v>0</v>
      </c>
      <c r="U206" s="3" t="s">
        <v>3630</v>
      </c>
      <c r="V206" s="10" t="s">
        <v>341</v>
      </c>
      <c r="W206" s="6">
        <v>43966</v>
      </c>
      <c r="X206" s="12" t="s">
        <v>3629</v>
      </c>
      <c r="Y206" s="12" t="s">
        <v>5248</v>
      </c>
      <c r="Z206" s="12" t="s">
        <v>342</v>
      </c>
      <c r="AA206" s="12"/>
      <c r="AB206" s="12"/>
      <c r="AC206" s="15"/>
      <c r="AD206" s="15"/>
      <c r="AE206" s="15"/>
      <c r="AF206" s="4">
        <f ca="1">+TODAY()-AE206</f>
        <v>44137</v>
      </c>
      <c r="AG206" s="15"/>
      <c r="AH206" s="15"/>
      <c r="AI206" s="6"/>
      <c r="AJ206" s="76"/>
      <c r="AK206" s="3"/>
      <c r="AL206" s="6"/>
      <c r="AM206" s="10">
        <v>1</v>
      </c>
      <c r="AN206" s="3" t="s">
        <v>44</v>
      </c>
      <c r="AO206" s="3"/>
      <c r="AP206" s="3" t="s">
        <v>263</v>
      </c>
      <c r="AQ206" s="3"/>
      <c r="AR206" s="3"/>
      <c r="AS206" s="3"/>
      <c r="AT206" s="3"/>
      <c r="AU206" s="3" t="s">
        <v>4401</v>
      </c>
      <c r="AV206" s="7" t="s">
        <v>47</v>
      </c>
      <c r="AW206" s="70" t="s">
        <v>47</v>
      </c>
      <c r="AX206" s="9" t="str">
        <f>IF(AW206="","Vacio",IF(AV206=AW206,"Igual","Diferente"))</f>
        <v>Igual</v>
      </c>
      <c r="AY206" s="129"/>
      <c r="AZ206" s="129"/>
      <c r="BA206" s="5">
        <f ca="1">+IF(K206&gt;21,"Revisar",0)</f>
        <v>0</v>
      </c>
      <c r="BB206" s="32" t="s">
        <v>146</v>
      </c>
      <c r="BC206" s="32" t="s">
        <v>2919</v>
      </c>
      <c r="BF206" s="32" t="s">
        <v>94</v>
      </c>
      <c r="BG206" s="32"/>
    </row>
    <row r="207" spans="1:65" ht="14.65" customHeight="1" x14ac:dyDescent="0.25">
      <c r="A207" s="68" t="str">
        <f>CONCATENATE(E207,"_",X207)</f>
        <v>20547907249_MOR-LAP19101039</v>
      </c>
      <c r="B207" s="68" t="str">
        <f>CONCATENATE(E207,"_",Z207)</f>
        <v>20547907249_PCR-LAP0359</v>
      </c>
      <c r="C207" s="6">
        <v>44105</v>
      </c>
      <c r="D207" s="6">
        <v>44135</v>
      </c>
      <c r="E207" s="427">
        <v>20547907249</v>
      </c>
      <c r="F207" s="3" t="s">
        <v>344</v>
      </c>
      <c r="G207" s="3" t="s">
        <v>4525</v>
      </c>
      <c r="H207" s="6">
        <v>44105</v>
      </c>
      <c r="I207" s="6">
        <v>44135</v>
      </c>
      <c r="J207" s="7"/>
      <c r="K207" s="8">
        <f ca="1">+TODAY()-I207</f>
        <v>2</v>
      </c>
      <c r="L207" s="9">
        <v>70</v>
      </c>
      <c r="M207" s="135"/>
      <c r="N207" s="9" t="str">
        <f>IF(M207="","Vacio",IF(L207=M207,"Igual","Diferente"))</f>
        <v>Vacio</v>
      </c>
      <c r="O207" s="9"/>
      <c r="P207" s="135"/>
      <c r="Q207" s="9" t="str">
        <f>IF(P207="","Vacio",IF(O207=P207,"Igual","Diferente"))</f>
        <v>Vacio</v>
      </c>
      <c r="R207" s="1">
        <f>+L207+O207/3.5</f>
        <v>70</v>
      </c>
      <c r="S207" s="1">
        <f ca="1">+IF(K207&gt;=0,IF(K207&lt;30,R207*1,IF(60&gt;K207,R207*2,IF(90&gt;K207,R207*3,IF(120&gt;K207,R207*4,IF(150&gt;K207,R207*5,IF(180&gt;K207,R207*6,IF(210&gt;K207,R207*7))))))),0)</f>
        <v>70</v>
      </c>
      <c r="T207" s="2" t="str">
        <f ca="1">+IF(K207&lt;0,0,IF(K207&lt;8,$A$1,IF(K207&lt;15,$B$1,IF(K207&lt;22,$C$1,IF(K207&lt;30,$D$1,IF(K207&lt;60,$G$1,IF(K207&lt;90,$H$1,IF(K207&lt;120,$I$1,IF(K207&lt;150,$J$1,IF(K207&lt;180,$K$1,IF(K207&lt;210,$E$1)))))))))))</f>
        <v>1° Semana</v>
      </c>
      <c r="U207" s="3" t="s">
        <v>345</v>
      </c>
      <c r="V207" s="10" t="s">
        <v>346</v>
      </c>
      <c r="W207" s="6">
        <v>43522</v>
      </c>
      <c r="X207" s="30" t="s">
        <v>347</v>
      </c>
      <c r="Y207" s="12" t="s">
        <v>5248</v>
      </c>
      <c r="Z207" s="12" t="s">
        <v>348</v>
      </c>
      <c r="AA207" s="12"/>
      <c r="AB207" s="15"/>
      <c r="AC207" s="15"/>
      <c r="AD207" s="15"/>
      <c r="AE207" s="15"/>
      <c r="AF207" s="4">
        <f ca="1">+TODAY()-AE207</f>
        <v>44137</v>
      </c>
      <c r="AG207" s="15"/>
      <c r="AH207" s="15"/>
      <c r="AI207" s="6"/>
      <c r="AJ207" s="6"/>
      <c r="AK207" s="3" t="s">
        <v>56</v>
      </c>
      <c r="AL207" s="6"/>
      <c r="AM207" s="10">
        <v>1</v>
      </c>
      <c r="AN207" s="3" t="s">
        <v>44</v>
      </c>
      <c r="AO207" s="3"/>
      <c r="AP207" s="3" t="s">
        <v>151</v>
      </c>
      <c r="AQ207" s="296" t="s">
        <v>888</v>
      </c>
      <c r="AR207" s="3"/>
      <c r="AS207" s="3"/>
      <c r="AT207" s="3"/>
      <c r="AU207" s="288" t="s">
        <v>4686</v>
      </c>
      <c r="AV207" s="7" t="s">
        <v>47</v>
      </c>
      <c r="AW207" s="7" t="s">
        <v>47</v>
      </c>
      <c r="AX207" s="9" t="str">
        <f>IF(AW207="","Vacio",IF(AV207=AW207,"Igual","Diferente"))</f>
        <v>Igual</v>
      </c>
      <c r="AY207" s="68"/>
      <c r="AZ207" s="68"/>
      <c r="BA207" s="5">
        <f ca="1">+IF(K207&gt;21,"Revisar",0)</f>
        <v>0</v>
      </c>
      <c r="BB207" s="68" t="s">
        <v>146</v>
      </c>
      <c r="BC207" s="129" t="s">
        <v>2919</v>
      </c>
      <c r="BD207" s="158"/>
      <c r="BE207" s="158"/>
      <c r="BF207" s="129" t="s">
        <v>94</v>
      </c>
      <c r="BG207" s="129">
        <f>VLOOKUP(X207,'[2]Costos office 365'!$A$1:$B$180,2,FALSE)</f>
        <v>7.13</v>
      </c>
      <c r="BH207" s="158"/>
      <c r="BI207" s="158"/>
      <c r="BJ207" s="158"/>
      <c r="BK207" s="158"/>
      <c r="BL207" s="158"/>
      <c r="BM207" s="158"/>
    </row>
    <row r="208" spans="1:65" ht="14.65" customHeight="1" x14ac:dyDescent="0.25">
      <c r="A208" s="68" t="str">
        <f>CONCATENATE(E208,"_",X208)</f>
        <v>20547907249_PCR-LAP0283</v>
      </c>
      <c r="B208" s="68" t="str">
        <f>CONCATENATE(E208,"_",Z208)</f>
        <v>20547907249_</v>
      </c>
      <c r="C208" s="6">
        <v>44108</v>
      </c>
      <c r="D208" s="6">
        <v>44138</v>
      </c>
      <c r="E208" s="427">
        <v>20547907249</v>
      </c>
      <c r="F208" s="3" t="s">
        <v>344</v>
      </c>
      <c r="G208" s="3" t="s">
        <v>4525</v>
      </c>
      <c r="H208" s="6">
        <v>44108</v>
      </c>
      <c r="I208" s="6">
        <v>44138</v>
      </c>
      <c r="J208" s="7"/>
      <c r="K208" s="8">
        <f ca="1">+TODAY()-I208</f>
        <v>-1</v>
      </c>
      <c r="L208" s="9">
        <v>75</v>
      </c>
      <c r="M208" s="135"/>
      <c r="N208" s="9" t="str">
        <f>IF(M208="","Vacio",IF(L208=M208,"Igual","Diferente"))</f>
        <v>Vacio</v>
      </c>
      <c r="O208" s="9"/>
      <c r="P208" s="135"/>
      <c r="Q208" s="9" t="str">
        <f>IF(P208="","Vacio",IF(O208=P208,"Igual","Diferente"))</f>
        <v>Vacio</v>
      </c>
      <c r="R208" s="1">
        <f>+L208+O208/3.5</f>
        <v>75</v>
      </c>
      <c r="S208" s="1">
        <f ca="1">+IF(K208&gt;=0,IF(K208&lt;30,R208*1,IF(60&gt;K208,R208*2,IF(90&gt;K208,R208*3,IF(120&gt;K208,R208*4,IF(150&gt;K208,R208*5,IF(180&gt;K208,R208*6,IF(210&gt;K208,R208*7))))))),0)</f>
        <v>0</v>
      </c>
      <c r="T208" s="2">
        <f ca="1">+IF(K208&lt;0,0,IF(K208&lt;8,$A$1,IF(K208&lt;15,$B$1,IF(K208&lt;22,$C$1,IF(K208&lt;30,$D$1,IF(K208&lt;60,$G$1,IF(K208&lt;90,$H$1,IF(K208&lt;120,$I$1,IF(K208&lt;150,$J$1,IF(K208&lt;180,$K$1,IF(K208&lt;210,$E$1)))))))))))</f>
        <v>0</v>
      </c>
      <c r="U208" s="3" t="s">
        <v>349</v>
      </c>
      <c r="V208" s="10" t="s">
        <v>350</v>
      </c>
      <c r="W208" s="6">
        <v>43985</v>
      </c>
      <c r="X208" s="30" t="s">
        <v>351</v>
      </c>
      <c r="Y208" s="12" t="s">
        <v>5248</v>
      </c>
      <c r="Z208" s="12"/>
      <c r="AA208" s="12"/>
      <c r="AB208" s="15"/>
      <c r="AC208" s="15"/>
      <c r="AD208" s="15"/>
      <c r="AE208" s="15"/>
      <c r="AF208" s="4">
        <f ca="1">+TODAY()-AE208</f>
        <v>44137</v>
      </c>
      <c r="AG208" s="15"/>
      <c r="AH208" s="15"/>
      <c r="AI208" s="6"/>
      <c r="AJ208" s="6"/>
      <c r="AK208" s="3" t="s">
        <v>56</v>
      </c>
      <c r="AL208" s="6"/>
      <c r="AM208" s="10">
        <v>1</v>
      </c>
      <c r="AN208" s="3" t="s">
        <v>44</v>
      </c>
      <c r="AO208" s="3"/>
      <c r="AP208" s="3" t="s">
        <v>151</v>
      </c>
      <c r="AQ208" s="296" t="s">
        <v>888</v>
      </c>
      <c r="AR208" s="3"/>
      <c r="AS208" s="3"/>
      <c r="AT208" s="3"/>
      <c r="AU208" s="288" t="s">
        <v>4686</v>
      </c>
      <c r="AV208" s="7" t="s">
        <v>47</v>
      </c>
      <c r="AW208" s="7" t="s">
        <v>47</v>
      </c>
      <c r="AX208" s="9" t="str">
        <f>IF(AW208="","Vacio",IF(AV208=AW208,"Igual","Diferente"))</f>
        <v>Igual</v>
      </c>
      <c r="AY208" s="68"/>
      <c r="AZ208" s="68"/>
      <c r="BA208" s="5">
        <f ca="1">+IF(K208&gt;21,"Revisar",0)</f>
        <v>0</v>
      </c>
      <c r="BB208" s="68" t="s">
        <v>146</v>
      </c>
      <c r="BC208" s="129" t="s">
        <v>2919</v>
      </c>
      <c r="BF208" s="129" t="s">
        <v>94</v>
      </c>
      <c r="BG208" s="129">
        <f>VLOOKUP(X208,'[2]Costos office 365'!$A$1:$B$180,2,FALSE)</f>
        <v>7.13</v>
      </c>
    </row>
    <row r="209" spans="1:59" ht="14.65" customHeight="1" x14ac:dyDescent="0.25">
      <c r="A209" s="68" t="str">
        <f>CONCATENATE(E209,"_",X209)</f>
        <v>20547907249_PCR-LAP0589</v>
      </c>
      <c r="B209" s="68" t="str">
        <f>CONCATENATE(E209,"_",Z209)</f>
        <v>20547907249_</v>
      </c>
      <c r="C209" s="6">
        <v>44138</v>
      </c>
      <c r="D209" s="6">
        <v>44167</v>
      </c>
      <c r="E209" s="427">
        <v>20547907249</v>
      </c>
      <c r="F209" s="3" t="s">
        <v>344</v>
      </c>
      <c r="G209" s="3" t="s">
        <v>5205</v>
      </c>
      <c r="H209" s="6">
        <v>44138</v>
      </c>
      <c r="I209" s="6">
        <v>44167</v>
      </c>
      <c r="J209" s="7"/>
      <c r="K209" s="8">
        <f ca="1">+TODAY()-I209</f>
        <v>-30</v>
      </c>
      <c r="L209" s="9">
        <v>63</v>
      </c>
      <c r="M209" s="135"/>
      <c r="N209" s="9" t="str">
        <f>IF(M209="","Vacio",IF(L209=M209,"Igual","Diferente"))</f>
        <v>Vacio</v>
      </c>
      <c r="O209" s="9"/>
      <c r="P209" s="135"/>
      <c r="Q209" s="9" t="str">
        <f>IF(P209="","Vacio",IF(O209=P209,"Igual","Diferente"))</f>
        <v>Vacio</v>
      </c>
      <c r="R209" s="1">
        <f>+L209+O209/3.5</f>
        <v>63</v>
      </c>
      <c r="S209" s="1">
        <f ca="1">+IF(K209&gt;=0,IF(K209&lt;30,R209*1,IF(60&gt;K209,R209*2,IF(90&gt;K209,R209*3,IF(120&gt;K209,R209*4,IF(150&gt;K209,R209*5,IF(180&gt;K209,R209*6,IF(210&gt;K209,R209*7))))))),0)</f>
        <v>0</v>
      </c>
      <c r="T209" s="2">
        <f ca="1">+IF(K209&lt;0,0,IF(K209&lt;8,$A$1,IF(K209&lt;15,$B$1,IF(K209&lt;22,$C$1,IF(K209&lt;30,$D$1,IF(K209&lt;60,$G$1,IF(K209&lt;90,$H$1,IF(K209&lt;120,$I$1,IF(K209&lt;150,$J$1,IF(K209&lt;180,$K$1,IF(K209&lt;210,$E$1)))))))))))</f>
        <v>0</v>
      </c>
      <c r="U209" s="3"/>
      <c r="V209" s="10"/>
      <c r="W209" s="6"/>
      <c r="X209" s="30" t="s">
        <v>5204</v>
      </c>
      <c r="Y209" s="12" t="s">
        <v>5248</v>
      </c>
      <c r="Z209" s="12"/>
      <c r="AA209" s="12"/>
      <c r="AB209" s="15"/>
      <c r="AC209" s="15"/>
      <c r="AD209" s="15"/>
      <c r="AE209" s="15"/>
      <c r="AF209" s="4">
        <f ca="1">+TODAY()-AE209</f>
        <v>44137</v>
      </c>
      <c r="AG209" s="15"/>
      <c r="AH209" s="15"/>
      <c r="AI209" s="6"/>
      <c r="AJ209" s="6"/>
      <c r="AK209" s="3"/>
      <c r="AL209" s="6"/>
      <c r="AM209" s="10">
        <v>1</v>
      </c>
      <c r="AN209" s="3" t="s">
        <v>44</v>
      </c>
      <c r="AO209" s="3"/>
      <c r="AP209" s="3"/>
      <c r="AQ209" s="296"/>
      <c r="AR209" s="3"/>
      <c r="AS209" s="3"/>
      <c r="AT209" s="3"/>
      <c r="AU209" s="288" t="s">
        <v>4686</v>
      </c>
      <c r="AV209" s="82"/>
      <c r="AW209" s="7"/>
      <c r="AX209" s="9" t="str">
        <f>IF(AW209="","Vacio",IF(AV209=AW209,"Igual","Diferente"))</f>
        <v>Vacio</v>
      </c>
      <c r="AY209" s="68"/>
      <c r="AZ209" s="68"/>
      <c r="BA209" s="5">
        <f ca="1">+IF(K209&gt;21,"Revisar",0)</f>
        <v>0</v>
      </c>
      <c r="BB209" s="68"/>
      <c r="BC209" s="129" t="s">
        <v>2919</v>
      </c>
      <c r="BF209" s="129"/>
      <c r="BG209" s="129"/>
    </row>
    <row r="210" spans="1:59" ht="14.65" customHeight="1" x14ac:dyDescent="0.25">
      <c r="A210" s="68" t="str">
        <f>CONCATENATE(E210,"_",X210)</f>
        <v>20547907249_PCR-LAP0640</v>
      </c>
      <c r="B210" s="68" t="str">
        <f>CONCATENATE(E210,"_",Z210)</f>
        <v>20547907249_</v>
      </c>
      <c r="C210" s="6">
        <v>44105</v>
      </c>
      <c r="D210" s="6">
        <v>44135</v>
      </c>
      <c r="E210" s="427">
        <v>20547907249</v>
      </c>
      <c r="F210" s="3" t="s">
        <v>344</v>
      </c>
      <c r="G210" s="3" t="s">
        <v>4525</v>
      </c>
      <c r="H210" s="6">
        <v>44105</v>
      </c>
      <c r="I210" s="6">
        <v>44135</v>
      </c>
      <c r="J210" s="7"/>
      <c r="K210" s="8">
        <f ca="1">+TODAY()-I210</f>
        <v>2</v>
      </c>
      <c r="L210" s="9">
        <v>35</v>
      </c>
      <c r="M210" s="135"/>
      <c r="N210" s="9" t="str">
        <f>IF(M210="","Vacio",IF(L210=M210,"Igual","Diferente"))</f>
        <v>Vacio</v>
      </c>
      <c r="O210" s="9"/>
      <c r="P210" s="135"/>
      <c r="Q210" s="9" t="str">
        <f>IF(P210="","Vacio",IF(O210=P210,"Igual","Diferente"))</f>
        <v>Vacio</v>
      </c>
      <c r="R210" s="1">
        <f>+L210+O210/3.5</f>
        <v>35</v>
      </c>
      <c r="S210" s="1">
        <f ca="1">+IF(K210&gt;=0,IF(K210&lt;30,R210*1,IF(60&gt;K210,R210*2,IF(90&gt;K210,R210*3,IF(120&gt;K210,R210*4,IF(150&gt;K210,R210*5,IF(180&gt;K210,R210*6,IF(210&gt;K210,R210*7))))))),0)</f>
        <v>35</v>
      </c>
      <c r="T210" s="2" t="str">
        <f ca="1">+IF(K210&lt;0,0,IF(K210&lt;8,$A$1,IF(K210&lt;15,$B$1,IF(K210&lt;22,$C$1,IF(K210&lt;30,$D$1,IF(K210&lt;60,$G$1,IF(K210&lt;90,$H$1,IF(K210&lt;120,$I$1,IF(K210&lt;150,$J$1,IF(K210&lt;180,$K$1,IF(K210&lt;210,$E$1)))))))))))</f>
        <v>1° Semana</v>
      </c>
      <c r="U210" s="3" t="s">
        <v>355</v>
      </c>
      <c r="V210" s="10" t="s">
        <v>356</v>
      </c>
      <c r="W210" s="6">
        <v>43054</v>
      </c>
      <c r="X210" s="12" t="s">
        <v>357</v>
      </c>
      <c r="Y210" s="12" t="s">
        <v>5248</v>
      </c>
      <c r="Z210" s="12"/>
      <c r="AA210" s="12"/>
      <c r="AB210" s="15"/>
      <c r="AC210" s="15"/>
      <c r="AD210" s="15"/>
      <c r="AE210" s="15"/>
      <c r="AF210" s="4">
        <f ca="1">+TODAY()-AE210</f>
        <v>44137</v>
      </c>
      <c r="AG210" s="15"/>
      <c r="AH210" s="15"/>
      <c r="AI210" s="6"/>
      <c r="AJ210" s="6"/>
      <c r="AK210" s="3" t="s">
        <v>43</v>
      </c>
      <c r="AL210" s="6"/>
      <c r="AM210" s="10">
        <v>1</v>
      </c>
      <c r="AN210" s="3" t="s">
        <v>44</v>
      </c>
      <c r="AO210" s="3"/>
      <c r="AP210" s="3" t="s">
        <v>45</v>
      </c>
      <c r="AQ210" s="3"/>
      <c r="AR210" s="3"/>
      <c r="AS210" s="3"/>
      <c r="AT210" s="3"/>
      <c r="AU210" s="288" t="s">
        <v>4686</v>
      </c>
      <c r="AV210" s="7" t="s">
        <v>47</v>
      </c>
      <c r="AW210" s="7" t="s">
        <v>47</v>
      </c>
      <c r="AX210" s="9" t="str">
        <f>IF(AW210="","Vacio",IF(AV210=AW210,"Igual","Diferente"))</f>
        <v>Igual</v>
      </c>
      <c r="AY210" s="68"/>
      <c r="AZ210" s="68"/>
      <c r="BA210" s="5">
        <f ca="1">+IF(K210&gt;21,"Revisar",0)</f>
        <v>0</v>
      </c>
      <c r="BB210" s="68" t="s">
        <v>146</v>
      </c>
      <c r="BC210" s="129" t="s">
        <v>2919</v>
      </c>
      <c r="BF210" s="129" t="s">
        <v>94</v>
      </c>
      <c r="BG210" s="129"/>
    </row>
    <row r="211" spans="1:59" ht="14.65" customHeight="1" x14ac:dyDescent="0.25">
      <c r="A211" s="68" t="str">
        <f>CONCATENATE(E211,"_",X211)</f>
        <v>20547907249_PCR-LAP0653</v>
      </c>
      <c r="B211" s="68" t="str">
        <f>CONCATENATE(E211,"_",Z211)</f>
        <v>20547907249_</v>
      </c>
      <c r="C211" s="6">
        <v>44105</v>
      </c>
      <c r="D211" s="6">
        <v>44135</v>
      </c>
      <c r="E211" s="427">
        <v>20547907249</v>
      </c>
      <c r="F211" s="3" t="s">
        <v>344</v>
      </c>
      <c r="G211" s="3" t="s">
        <v>4525</v>
      </c>
      <c r="H211" s="6">
        <v>44105</v>
      </c>
      <c r="I211" s="6">
        <v>44135</v>
      </c>
      <c r="J211" s="7"/>
      <c r="K211" s="8">
        <f ca="1">+TODAY()-I211</f>
        <v>2</v>
      </c>
      <c r="L211" s="9">
        <v>70</v>
      </c>
      <c r="M211" s="135"/>
      <c r="N211" s="9" t="str">
        <f>IF(M211="","Vacio",IF(L211=M211,"Igual","Diferente"))</f>
        <v>Vacio</v>
      </c>
      <c r="O211" s="9"/>
      <c r="P211" s="135"/>
      <c r="Q211" s="9" t="str">
        <f>IF(P211="","Vacio",IF(O211=P211,"Igual","Diferente"))</f>
        <v>Vacio</v>
      </c>
      <c r="R211" s="1">
        <f>+L211+O211/3.5</f>
        <v>70</v>
      </c>
      <c r="S211" s="1">
        <f ca="1">+IF(K211&gt;=0,IF(K211&lt;30,R211*1,IF(60&gt;K211,R211*2,IF(90&gt;K211,R211*3,IF(120&gt;K211,R211*4,IF(150&gt;K211,R211*5,IF(180&gt;K211,R211*6,IF(210&gt;K211,R211*7))))))),0)</f>
        <v>70</v>
      </c>
      <c r="T211" s="2" t="str">
        <f ca="1">+IF(K211&lt;0,0,IF(K211&lt;8,$A$1,IF(K211&lt;15,$B$1,IF(K211&lt;22,$C$1,IF(K211&lt;30,$D$1,IF(K211&lt;60,$G$1,IF(K211&lt;90,$H$1,IF(K211&lt;120,$I$1,IF(K211&lt;150,$J$1,IF(K211&lt;180,$K$1,IF(K211&lt;210,$E$1)))))))))))</f>
        <v>1° Semana</v>
      </c>
      <c r="U211" s="3" t="s">
        <v>358</v>
      </c>
      <c r="V211" s="10" t="s">
        <v>359</v>
      </c>
      <c r="W211" s="6">
        <v>43553</v>
      </c>
      <c r="X211" s="12" t="s">
        <v>360</v>
      </c>
      <c r="Y211" s="12" t="s">
        <v>5248</v>
      </c>
      <c r="Z211" s="12"/>
      <c r="AA211" s="12"/>
      <c r="AB211" s="15"/>
      <c r="AC211" s="15"/>
      <c r="AD211" s="15"/>
      <c r="AE211" s="15"/>
      <c r="AF211" s="4">
        <f ca="1">+TODAY()-AE211</f>
        <v>44137</v>
      </c>
      <c r="AG211" s="15"/>
      <c r="AH211" s="15"/>
      <c r="AI211" s="6"/>
      <c r="AJ211" s="6"/>
      <c r="AK211" s="3" t="s">
        <v>361</v>
      </c>
      <c r="AL211" s="6"/>
      <c r="AM211" s="10">
        <v>1</v>
      </c>
      <c r="AN211" s="3" t="s">
        <v>44</v>
      </c>
      <c r="AO211" s="3"/>
      <c r="AP211" s="3" t="s">
        <v>45</v>
      </c>
      <c r="AQ211" s="3"/>
      <c r="AR211" s="3"/>
      <c r="AS211" s="3"/>
      <c r="AT211" s="3"/>
      <c r="AU211" s="288" t="s">
        <v>4686</v>
      </c>
      <c r="AV211" s="7" t="s">
        <v>47</v>
      </c>
      <c r="AW211" s="7" t="s">
        <v>47</v>
      </c>
      <c r="AX211" s="9" t="str">
        <f>IF(AW211="","Vacio",IF(AV211=AW211,"Igual","Diferente"))</f>
        <v>Igual</v>
      </c>
      <c r="AY211" s="68"/>
      <c r="AZ211" s="68"/>
      <c r="BA211" s="5">
        <f ca="1">+IF(K211&gt;21,"Revisar",0)</f>
        <v>0</v>
      </c>
      <c r="BB211" s="68" t="s">
        <v>146</v>
      </c>
      <c r="BC211" s="129" t="s">
        <v>2919</v>
      </c>
      <c r="BF211" s="129" t="s">
        <v>94</v>
      </c>
      <c r="BG211" s="129"/>
    </row>
    <row r="212" spans="1:59" ht="14.65" customHeight="1" x14ac:dyDescent="0.25">
      <c r="A212" s="68" t="str">
        <f>CONCATENATE(E212,"_",X212)</f>
        <v>20547907249_PCR-LAP0665</v>
      </c>
      <c r="B212" s="68" t="str">
        <f>CONCATENATE(E212,"_",Z212)</f>
        <v>20547907249_</v>
      </c>
      <c r="C212" s="6">
        <v>44135</v>
      </c>
      <c r="D212" s="6">
        <v>44165</v>
      </c>
      <c r="E212" s="427">
        <v>20547907249</v>
      </c>
      <c r="F212" s="3" t="s">
        <v>344</v>
      </c>
      <c r="G212" s="3" t="s">
        <v>5168</v>
      </c>
      <c r="H212" s="6">
        <v>44135</v>
      </c>
      <c r="I212" s="6">
        <v>44165</v>
      </c>
      <c r="J212" s="7"/>
      <c r="K212" s="8">
        <f ca="1">+TODAY()-I212</f>
        <v>-28</v>
      </c>
      <c r="L212" s="9"/>
      <c r="M212" s="137">
        <v>3</v>
      </c>
      <c r="N212" s="9" t="str">
        <f>IF(M212="","Vacio",IF(L212=M212,"Igual","Diferente"))</f>
        <v>Diferente</v>
      </c>
      <c r="O212" s="9"/>
      <c r="P212" s="135"/>
      <c r="Q212" s="9" t="str">
        <f>IF(P212="","Vacio",IF(O212=P212,"Igual","Diferente"))</f>
        <v>Vacio</v>
      </c>
      <c r="R212" s="1">
        <f>+L212+O212/3.5</f>
        <v>0</v>
      </c>
      <c r="S212" s="1">
        <f ca="1">+IF(K212&gt;=0,IF(K212&lt;30,R212*1,IF(60&gt;K212,R212*2,IF(90&gt;K212,R212*3,IF(120&gt;K212,R212*4,IF(150&gt;K212,R212*5,IF(180&gt;K212,R212*6,IF(210&gt;K212,R212*7))))))),0)</f>
        <v>0</v>
      </c>
      <c r="T212" s="2">
        <f ca="1">+IF(K212&lt;0,0,IF(K212&lt;8,$A$1,IF(K212&lt;15,$B$1,IF(K212&lt;22,$C$1,IF(K212&lt;30,$D$1,IF(K212&lt;60,$G$1,IF(K212&lt;90,$H$1,IF(K212&lt;120,$I$1,IF(K212&lt;150,$J$1,IF(K212&lt;180,$K$1,IF(K212&lt;210,$E$1)))))))))))</f>
        <v>0</v>
      </c>
      <c r="U212" s="3" t="s">
        <v>5196</v>
      </c>
      <c r="V212" s="10" t="s">
        <v>5197</v>
      </c>
      <c r="W212" s="6">
        <v>44134</v>
      </c>
      <c r="X212" s="12" t="s">
        <v>2823</v>
      </c>
      <c r="Y212" s="12" t="s">
        <v>5248</v>
      </c>
      <c r="Z212" s="12"/>
      <c r="AA212" s="12"/>
      <c r="AB212" s="15"/>
      <c r="AC212" s="15"/>
      <c r="AD212" s="15"/>
      <c r="AE212" s="15"/>
      <c r="AF212" s="4">
        <f ca="1">+TODAY()-AE212</f>
        <v>44137</v>
      </c>
      <c r="AG212" s="15"/>
      <c r="AH212" s="15"/>
      <c r="AI212" s="6"/>
      <c r="AJ212" s="6"/>
      <c r="AK212" s="3"/>
      <c r="AL212" s="6"/>
      <c r="AM212" s="10">
        <v>1</v>
      </c>
      <c r="AN212" s="3" t="s">
        <v>44</v>
      </c>
      <c r="AO212" s="3"/>
      <c r="AP212" s="3" t="s">
        <v>151</v>
      </c>
      <c r="AQ212" s="3"/>
      <c r="AR212" s="3"/>
      <c r="AS212" s="3"/>
      <c r="AT212" s="3"/>
      <c r="AU212" s="288" t="s">
        <v>4686</v>
      </c>
      <c r="AV212" s="7" t="s">
        <v>47</v>
      </c>
      <c r="AW212" s="7"/>
      <c r="AX212" s="9" t="str">
        <f>IF(AW212="","Vacio",IF(AV212=AW212,"Igual","Diferente"))</f>
        <v>Vacio</v>
      </c>
      <c r="AY212" s="68"/>
      <c r="AZ212" s="68"/>
      <c r="BA212" s="5">
        <f ca="1">+IF(K212&gt;21,"Revisar",0)</f>
        <v>0</v>
      </c>
      <c r="BB212" s="68" t="s">
        <v>146</v>
      </c>
      <c r="BC212" s="129" t="s">
        <v>2919</v>
      </c>
      <c r="BF212" s="129"/>
      <c r="BG212" s="129"/>
    </row>
    <row r="213" spans="1:59" ht="14.65" customHeight="1" x14ac:dyDescent="0.25">
      <c r="A213" s="68" t="str">
        <f>CONCATENATE(E213,"_",X213)</f>
        <v>20547907249_PCR-LAP0813</v>
      </c>
      <c r="B213" s="68" t="str">
        <f>CONCATENATE(E213,"_",Z213)</f>
        <v>20547907249_PCR-LAP0226</v>
      </c>
      <c r="C213" s="6">
        <v>44105</v>
      </c>
      <c r="D213" s="6">
        <v>44135</v>
      </c>
      <c r="E213" s="427">
        <v>20547907249</v>
      </c>
      <c r="F213" s="3" t="s">
        <v>344</v>
      </c>
      <c r="G213" s="3" t="s">
        <v>4525</v>
      </c>
      <c r="H213" s="6">
        <v>44105</v>
      </c>
      <c r="I213" s="6">
        <v>44135</v>
      </c>
      <c r="J213" s="7"/>
      <c r="K213" s="8">
        <f ca="1">+TODAY()-I213</f>
        <v>2</v>
      </c>
      <c r="L213" s="9">
        <v>45</v>
      </c>
      <c r="M213" s="135"/>
      <c r="N213" s="9" t="str">
        <f>IF(M213="","Vacio",IF(L213=M213,"Igual","Diferente"))</f>
        <v>Vacio</v>
      </c>
      <c r="O213" s="9"/>
      <c r="P213" s="135"/>
      <c r="Q213" s="9" t="str">
        <f>IF(P213="","Vacio",IF(O213=P213,"Igual","Diferente"))</f>
        <v>Vacio</v>
      </c>
      <c r="R213" s="1">
        <f>+L213+O213/3.5</f>
        <v>45</v>
      </c>
      <c r="S213" s="1">
        <f ca="1">+IF(K213&gt;=0,IF(K213&lt;30,R213*1,IF(60&gt;K213,R213*2,IF(90&gt;K213,R213*3,IF(120&gt;K213,R213*4,IF(150&gt;K213,R213*5,IF(180&gt;K213,R213*6,IF(210&gt;K213,R213*7))))))),0)</f>
        <v>45</v>
      </c>
      <c r="T213" s="2" t="str">
        <f ca="1">+IF(K213&lt;0,0,IF(K213&lt;8,$A$1,IF(K213&lt;15,$B$1,IF(K213&lt;22,$C$1,IF(K213&lt;30,$D$1,IF(K213&lt;60,$G$1,IF(K213&lt;90,$H$1,IF(K213&lt;120,$I$1,IF(K213&lt;150,$J$1,IF(K213&lt;180,$K$1,IF(K213&lt;210,$E$1)))))))))))</f>
        <v>1° Semana</v>
      </c>
      <c r="U213" s="3" t="s">
        <v>362</v>
      </c>
      <c r="V213" s="10" t="s">
        <v>363</v>
      </c>
      <c r="W213" s="6">
        <v>42846</v>
      </c>
      <c r="X213" s="30" t="s">
        <v>364</v>
      </c>
      <c r="Y213" s="12" t="s">
        <v>5248</v>
      </c>
      <c r="Z213" s="12" t="s">
        <v>365</v>
      </c>
      <c r="AA213" s="12"/>
      <c r="AB213" s="15"/>
      <c r="AC213" s="15"/>
      <c r="AD213" s="15"/>
      <c r="AE213" s="15"/>
      <c r="AF213" s="4">
        <f ca="1">+TODAY()-AE213</f>
        <v>44137</v>
      </c>
      <c r="AG213" s="15"/>
      <c r="AH213" s="15"/>
      <c r="AI213" s="6"/>
      <c r="AJ213" s="6"/>
      <c r="AK213" s="3" t="s">
        <v>43</v>
      </c>
      <c r="AL213" s="6"/>
      <c r="AM213" s="10">
        <v>1</v>
      </c>
      <c r="AN213" s="3" t="s">
        <v>44</v>
      </c>
      <c r="AO213" s="3"/>
      <c r="AP213" s="3" t="s">
        <v>151</v>
      </c>
      <c r="AQ213" s="3"/>
      <c r="AR213" s="3"/>
      <c r="AS213" s="3"/>
      <c r="AT213" s="3"/>
      <c r="AU213" s="288" t="s">
        <v>4686</v>
      </c>
      <c r="AV213" s="7" t="s">
        <v>47</v>
      </c>
      <c r="AW213" s="7" t="s">
        <v>47</v>
      </c>
      <c r="AX213" s="9" t="str">
        <f>IF(AW213="","Vacio",IF(AV213=AW213,"Igual","Diferente"))</f>
        <v>Igual</v>
      </c>
      <c r="AY213" s="68"/>
      <c r="AZ213" s="68"/>
      <c r="BA213" s="5">
        <f ca="1">+IF(K213&gt;21,"Revisar",0)</f>
        <v>0</v>
      </c>
      <c r="BB213" s="68" t="s">
        <v>146</v>
      </c>
      <c r="BC213" s="129" t="s">
        <v>2919</v>
      </c>
      <c r="BF213" s="129" t="s">
        <v>94</v>
      </c>
      <c r="BG213" s="129"/>
    </row>
    <row r="214" spans="1:59" ht="14.65" customHeight="1" x14ac:dyDescent="0.25">
      <c r="A214" s="68" t="str">
        <f>CONCATENATE(E214,"_",X214)</f>
        <v>20547907249_PCR-LAP0855</v>
      </c>
      <c r="B214" s="68" t="str">
        <f>CONCATENATE(E214,"_",Z214)</f>
        <v>20547907249_PCR-LAP0324</v>
      </c>
      <c r="C214" s="6">
        <v>44105</v>
      </c>
      <c r="D214" s="6">
        <v>44135</v>
      </c>
      <c r="E214" s="427">
        <v>20547907249</v>
      </c>
      <c r="F214" s="3" t="s">
        <v>344</v>
      </c>
      <c r="G214" s="3" t="s">
        <v>4525</v>
      </c>
      <c r="H214" s="6">
        <v>44105</v>
      </c>
      <c r="I214" s="6">
        <v>44135</v>
      </c>
      <c r="J214" s="7"/>
      <c r="K214" s="8">
        <f ca="1">+TODAY()-I214</f>
        <v>2</v>
      </c>
      <c r="L214" s="9">
        <v>53</v>
      </c>
      <c r="M214" s="135"/>
      <c r="N214" s="9" t="str">
        <f>IF(M214="","Vacio",IF(L214=M214,"Igual","Diferente"))</f>
        <v>Vacio</v>
      </c>
      <c r="O214" s="9"/>
      <c r="P214" s="135"/>
      <c r="Q214" s="9" t="str">
        <f>IF(P214="","Vacio",IF(O214=P214,"Igual","Diferente"))</f>
        <v>Vacio</v>
      </c>
      <c r="R214" s="1">
        <f>+L214+O214/3.5</f>
        <v>53</v>
      </c>
      <c r="S214" s="1">
        <f ca="1">+IF(K214&gt;=0,IF(K214&lt;30,R214*1,IF(60&gt;K214,R214*2,IF(90&gt;K214,R214*3,IF(120&gt;K214,R214*4,IF(150&gt;K214,R214*5,IF(180&gt;K214,R214*6,IF(210&gt;K214,R214*7))))))),0)</f>
        <v>53</v>
      </c>
      <c r="T214" s="2" t="str">
        <f ca="1">+IF(K214&lt;0,0,IF(K214&lt;8,$A$1,IF(K214&lt;15,$B$1,IF(K214&lt;22,$C$1,IF(K214&lt;30,$D$1,IF(K214&lt;60,$G$1,IF(K214&lt;90,$H$1,IF(K214&lt;120,$I$1,IF(K214&lt;150,$J$1,IF(K214&lt;180,$K$1,IF(K214&lt;210,$E$1)))))))))))</f>
        <v>1° Semana</v>
      </c>
      <c r="U214" s="3" t="s">
        <v>355</v>
      </c>
      <c r="V214" s="10" t="s">
        <v>366</v>
      </c>
      <c r="W214" s="6">
        <v>43234</v>
      </c>
      <c r="X214" s="30" t="s">
        <v>367</v>
      </c>
      <c r="Y214" s="12" t="s">
        <v>5248</v>
      </c>
      <c r="Z214" s="12" t="s">
        <v>368</v>
      </c>
      <c r="AA214" s="12"/>
      <c r="AB214" s="15"/>
      <c r="AC214" s="15"/>
      <c r="AD214" s="15"/>
      <c r="AE214" s="15"/>
      <c r="AF214" s="4">
        <f ca="1">+TODAY()-AE214</f>
        <v>44137</v>
      </c>
      <c r="AG214" s="15"/>
      <c r="AH214" s="15"/>
      <c r="AI214" s="6"/>
      <c r="AJ214" s="6"/>
      <c r="AK214" s="3" t="s">
        <v>43</v>
      </c>
      <c r="AL214" s="6"/>
      <c r="AM214" s="10">
        <v>1</v>
      </c>
      <c r="AN214" s="3" t="s">
        <v>44</v>
      </c>
      <c r="AO214" s="3"/>
      <c r="AP214" s="3" t="s">
        <v>151</v>
      </c>
      <c r="AQ214" s="3"/>
      <c r="AR214" s="3"/>
      <c r="AS214" s="3"/>
      <c r="AT214" s="3"/>
      <c r="AU214" s="288" t="s">
        <v>4686</v>
      </c>
      <c r="AV214" s="7" t="s">
        <v>47</v>
      </c>
      <c r="AW214" s="7" t="s">
        <v>47</v>
      </c>
      <c r="AX214" s="9" t="str">
        <f>IF(AW214="","Vacio",IF(AV214=AW214,"Igual","Diferente"))</f>
        <v>Igual</v>
      </c>
      <c r="AY214" s="68"/>
      <c r="AZ214" s="68"/>
      <c r="BA214" s="5">
        <f ca="1">+IF(K214&gt;21,"Revisar",0)</f>
        <v>0</v>
      </c>
      <c r="BB214" s="68" t="s">
        <v>146</v>
      </c>
      <c r="BC214" s="129" t="s">
        <v>2919</v>
      </c>
      <c r="BF214" s="129" t="s">
        <v>94</v>
      </c>
      <c r="BG214" s="129"/>
    </row>
    <row r="215" spans="1:59" ht="14.65" customHeight="1" x14ac:dyDescent="0.25">
      <c r="A215" s="68" t="str">
        <f>CONCATENATE(E215,"_",X215)</f>
        <v>20547907249_PCR-LAP0877</v>
      </c>
      <c r="B215" s="68" t="str">
        <f>CONCATENATE(E215,"_",Z215)</f>
        <v>20547907249_PCR-LAP 0470</v>
      </c>
      <c r="C215" s="6">
        <v>44105</v>
      </c>
      <c r="D215" s="6">
        <v>44135</v>
      </c>
      <c r="E215" s="427">
        <v>20547907249</v>
      </c>
      <c r="F215" s="3" t="s">
        <v>344</v>
      </c>
      <c r="G215" s="3" t="s">
        <v>4525</v>
      </c>
      <c r="H215" s="6">
        <v>44105</v>
      </c>
      <c r="I215" s="6">
        <v>44135</v>
      </c>
      <c r="J215" s="7"/>
      <c r="K215" s="8">
        <f ca="1">+TODAY()-I215</f>
        <v>2</v>
      </c>
      <c r="L215" s="9">
        <v>35</v>
      </c>
      <c r="M215" s="135"/>
      <c r="N215" s="9" t="str">
        <f>IF(M215="","Vacio",IF(L215=M215,"Igual","Diferente"))</f>
        <v>Vacio</v>
      </c>
      <c r="O215" s="9"/>
      <c r="P215" s="135"/>
      <c r="Q215" s="9" t="str">
        <f>IF(P215="","Vacio",IF(O215=P215,"Igual","Diferente"))</f>
        <v>Vacio</v>
      </c>
      <c r="R215" s="1">
        <f>+L215+O215/3.5</f>
        <v>35</v>
      </c>
      <c r="S215" s="1">
        <f ca="1">+IF(K215&gt;=0,IF(K215&lt;30,R215*1,IF(60&gt;K215,R215*2,IF(90&gt;K215,R215*3,IF(120&gt;K215,R215*4,IF(150&gt;K215,R215*5,IF(180&gt;K215,R215*6,IF(210&gt;K215,R215*7))))))),0)</f>
        <v>35</v>
      </c>
      <c r="T215" s="2" t="str">
        <f ca="1">+IF(K215&lt;0,0,IF(K215&lt;8,$A$1,IF(K215&lt;15,$B$1,IF(K215&lt;22,$C$1,IF(K215&lt;30,$D$1,IF(K215&lt;60,$G$1,IF(K215&lt;90,$H$1,IF(K215&lt;120,$I$1,IF(K215&lt;150,$J$1,IF(K215&lt;180,$K$1,IF(K215&lt;210,$E$1)))))))))))</f>
        <v>1° Semana</v>
      </c>
      <c r="U215" s="3" t="s">
        <v>362</v>
      </c>
      <c r="V215" s="10" t="s">
        <v>369</v>
      </c>
      <c r="W215" s="6">
        <v>42886</v>
      </c>
      <c r="X215" s="12" t="s">
        <v>370</v>
      </c>
      <c r="Y215" s="12" t="s">
        <v>5248</v>
      </c>
      <c r="Z215" s="12" t="s">
        <v>371</v>
      </c>
      <c r="AA215" s="12"/>
      <c r="AB215" s="15"/>
      <c r="AC215" s="15"/>
      <c r="AD215" s="15"/>
      <c r="AE215" s="15"/>
      <c r="AF215" s="4">
        <f ca="1">+TODAY()-AE215</f>
        <v>44137</v>
      </c>
      <c r="AG215" s="15"/>
      <c r="AH215" s="15"/>
      <c r="AI215" s="6"/>
      <c r="AJ215" s="6"/>
      <c r="AK215" s="3" t="s">
        <v>43</v>
      </c>
      <c r="AL215" s="6"/>
      <c r="AM215" s="10">
        <v>1</v>
      </c>
      <c r="AN215" s="3" t="s">
        <v>44</v>
      </c>
      <c r="AO215" s="3"/>
      <c r="AP215" s="3" t="s">
        <v>45</v>
      </c>
      <c r="AQ215" s="3"/>
      <c r="AR215" s="3"/>
      <c r="AS215" s="3"/>
      <c r="AT215" s="3"/>
      <c r="AU215" s="288" t="s">
        <v>4686</v>
      </c>
      <c r="AV215" s="7" t="s">
        <v>47</v>
      </c>
      <c r="AW215" s="7" t="s">
        <v>47</v>
      </c>
      <c r="AX215" s="9" t="str">
        <f>IF(AW215="","Vacio",IF(AV215=AW215,"Igual","Diferente"))</f>
        <v>Igual</v>
      </c>
      <c r="AY215" s="68"/>
      <c r="AZ215" s="68"/>
      <c r="BA215" s="5">
        <f ca="1">+IF(K215&gt;21,"Revisar",0)</f>
        <v>0</v>
      </c>
      <c r="BB215" s="68" t="s">
        <v>146</v>
      </c>
      <c r="BC215" s="129" t="s">
        <v>2919</v>
      </c>
      <c r="BF215" s="129" t="s">
        <v>94</v>
      </c>
      <c r="BG215" s="129"/>
    </row>
    <row r="216" spans="1:59" ht="14.65" customHeight="1" x14ac:dyDescent="0.25">
      <c r="A216" s="68" t="str">
        <f>CONCATENATE(E216,"_",X216)</f>
        <v>20547907249_PCR-LAP0902</v>
      </c>
      <c r="B216" s="68" t="str">
        <f>CONCATENATE(E216,"_",Z216)</f>
        <v>20547907249_PCR-LAP0518</v>
      </c>
      <c r="C216" s="6">
        <v>44105</v>
      </c>
      <c r="D216" s="6">
        <v>44135</v>
      </c>
      <c r="E216" s="427">
        <v>20547907249</v>
      </c>
      <c r="F216" s="3" t="s">
        <v>344</v>
      </c>
      <c r="G216" s="3" t="s">
        <v>4525</v>
      </c>
      <c r="H216" s="6">
        <v>44105</v>
      </c>
      <c r="I216" s="6">
        <v>44135</v>
      </c>
      <c r="J216" s="7"/>
      <c r="K216" s="8">
        <f ca="1">+TODAY()-I216</f>
        <v>2</v>
      </c>
      <c r="L216" s="9">
        <v>45</v>
      </c>
      <c r="M216" s="135"/>
      <c r="N216" s="9" t="str">
        <f>IF(M216="","Vacio",IF(L216=M216,"Igual","Diferente"))</f>
        <v>Vacio</v>
      </c>
      <c r="O216" s="9"/>
      <c r="P216" s="135"/>
      <c r="Q216" s="9" t="str">
        <f>IF(P216="","Vacio",IF(O216=P216,"Igual","Diferente"))</f>
        <v>Vacio</v>
      </c>
      <c r="R216" s="1">
        <f>+L216+O216/3.5</f>
        <v>45</v>
      </c>
      <c r="S216" s="1">
        <f ca="1">+IF(K216&gt;=0,IF(K216&lt;30,R216*1,IF(60&gt;K216,R216*2,IF(90&gt;K216,R216*3,IF(120&gt;K216,R216*4,IF(150&gt;K216,R216*5,IF(180&gt;K216,R216*6,IF(210&gt;K216,R216*7))))))),0)</f>
        <v>45</v>
      </c>
      <c r="T216" s="2" t="str">
        <f ca="1">+IF(K216&lt;0,0,IF(K216&lt;8,$A$1,IF(K216&lt;15,$B$1,IF(K216&lt;22,$C$1,IF(K216&lt;30,$D$1,IF(K216&lt;60,$G$1,IF(K216&lt;90,$H$1,IF(K216&lt;120,$I$1,IF(K216&lt;150,$J$1,IF(K216&lt;180,$K$1,IF(K216&lt;210,$E$1)))))))))))</f>
        <v>1° Semana</v>
      </c>
      <c r="U216" s="3" t="s">
        <v>362</v>
      </c>
      <c r="V216" s="10" t="s">
        <v>372</v>
      </c>
      <c r="W216" s="6">
        <v>42976</v>
      </c>
      <c r="X216" s="30" t="s">
        <v>373</v>
      </c>
      <c r="Y216" s="12" t="s">
        <v>5248</v>
      </c>
      <c r="Z216" s="12" t="s">
        <v>374</v>
      </c>
      <c r="AA216" s="12"/>
      <c r="AB216" s="15"/>
      <c r="AC216" s="15"/>
      <c r="AD216" s="15"/>
      <c r="AE216" s="15"/>
      <c r="AF216" s="4">
        <f ca="1">+TODAY()-AE216</f>
        <v>44137</v>
      </c>
      <c r="AG216" s="15"/>
      <c r="AH216" s="15"/>
      <c r="AI216" s="6"/>
      <c r="AJ216" s="6"/>
      <c r="AK216" s="3" t="s">
        <v>43</v>
      </c>
      <c r="AL216" s="6"/>
      <c r="AM216" s="10">
        <v>1</v>
      </c>
      <c r="AN216" s="3" t="s">
        <v>44</v>
      </c>
      <c r="AO216" s="3"/>
      <c r="AP216" s="3" t="s">
        <v>151</v>
      </c>
      <c r="AQ216" s="3"/>
      <c r="AR216" s="3"/>
      <c r="AS216" s="3"/>
      <c r="AT216" s="3"/>
      <c r="AU216" s="288" t="s">
        <v>4686</v>
      </c>
      <c r="AV216" s="7" t="s">
        <v>47</v>
      </c>
      <c r="AW216" s="7" t="s">
        <v>47</v>
      </c>
      <c r="AX216" s="9" t="str">
        <f>IF(AW216="","Vacio",IF(AV216=AW216,"Igual","Diferente"))</f>
        <v>Igual</v>
      </c>
      <c r="AY216" s="68"/>
      <c r="AZ216" s="68"/>
      <c r="BA216" s="5">
        <f ca="1">+IF(K216&gt;21,"Revisar",0)</f>
        <v>0</v>
      </c>
      <c r="BB216" s="68" t="s">
        <v>146</v>
      </c>
      <c r="BC216" s="129" t="s">
        <v>2919</v>
      </c>
      <c r="BF216" s="129" t="s">
        <v>94</v>
      </c>
      <c r="BG216" s="129"/>
    </row>
    <row r="217" spans="1:59" ht="14.65" customHeight="1" x14ac:dyDescent="0.25">
      <c r="A217" s="68" t="str">
        <f>CONCATENATE(E217,"_",X217)</f>
        <v>20547907249_PCR-LAP1009</v>
      </c>
      <c r="B217" s="68" t="str">
        <f>CONCATENATE(E217,"_",Z217)</f>
        <v>20547907249_</v>
      </c>
      <c r="C217" s="6">
        <v>44105</v>
      </c>
      <c r="D217" s="6">
        <v>44135</v>
      </c>
      <c r="E217" s="427">
        <v>20547907249</v>
      </c>
      <c r="F217" s="3" t="s">
        <v>344</v>
      </c>
      <c r="G217" s="3" t="s">
        <v>4525</v>
      </c>
      <c r="H217" s="6">
        <v>44105</v>
      </c>
      <c r="I217" s="6">
        <v>44135</v>
      </c>
      <c r="J217" s="7"/>
      <c r="K217" s="8">
        <f ca="1">+TODAY()-I217</f>
        <v>2</v>
      </c>
      <c r="L217" s="9">
        <v>50</v>
      </c>
      <c r="M217" s="135"/>
      <c r="N217" s="9" t="str">
        <f>IF(M217="","Vacio",IF(L217=M217,"Igual","Diferente"))</f>
        <v>Vacio</v>
      </c>
      <c r="O217" s="9"/>
      <c r="P217" s="135"/>
      <c r="Q217" s="9" t="str">
        <f>IF(P217="","Vacio",IF(O217=P217,"Igual","Diferente"))</f>
        <v>Vacio</v>
      </c>
      <c r="R217" s="1">
        <f>+L217+O217/3.5</f>
        <v>50</v>
      </c>
      <c r="S217" s="1">
        <f ca="1">+IF(K217&gt;=0,IF(K217&lt;30,R217*1,IF(60&gt;K217,R217*2,IF(90&gt;K217,R217*3,IF(120&gt;K217,R217*4,IF(150&gt;K217,R217*5,IF(180&gt;K217,R217*6,IF(210&gt;K217,R217*7))))))),0)</f>
        <v>50</v>
      </c>
      <c r="T217" s="2" t="str">
        <f ca="1">+IF(K217&lt;0,0,IF(K217&lt;8,$A$1,IF(K217&lt;15,$B$1,IF(K217&lt;22,$C$1,IF(K217&lt;30,$D$1,IF(K217&lt;60,$G$1,IF(K217&lt;90,$H$1,IF(K217&lt;120,$I$1,IF(K217&lt;150,$J$1,IF(K217&lt;180,$K$1,IF(K217&lt;210,$E$1)))))))))))</f>
        <v>1° Semana</v>
      </c>
      <c r="U217" s="3" t="s">
        <v>377</v>
      </c>
      <c r="V217" s="10"/>
      <c r="W217" s="6">
        <v>43804</v>
      </c>
      <c r="X217" s="12" t="s">
        <v>378</v>
      </c>
      <c r="Y217" s="12" t="s">
        <v>5248</v>
      </c>
      <c r="Z217" s="12"/>
      <c r="AA217" s="12"/>
      <c r="AB217" s="15"/>
      <c r="AC217" s="15"/>
      <c r="AD217" s="15"/>
      <c r="AE217" s="15"/>
      <c r="AF217" s="4">
        <f ca="1">+TODAY()-AE217</f>
        <v>44137</v>
      </c>
      <c r="AG217" s="15"/>
      <c r="AH217" s="15"/>
      <c r="AI217" s="6"/>
      <c r="AJ217" s="6"/>
      <c r="AK217" s="3" t="s">
        <v>56</v>
      </c>
      <c r="AL217" s="6"/>
      <c r="AM217" s="10">
        <v>1</v>
      </c>
      <c r="AN217" s="3" t="s">
        <v>44</v>
      </c>
      <c r="AO217" s="3"/>
      <c r="AP217" s="3" t="s">
        <v>45</v>
      </c>
      <c r="AQ217" s="3"/>
      <c r="AR217" s="3"/>
      <c r="AS217" s="3"/>
      <c r="AT217" s="3"/>
      <c r="AU217" s="288" t="s">
        <v>4686</v>
      </c>
      <c r="AV217" s="7" t="s">
        <v>47</v>
      </c>
      <c r="AW217" s="7" t="s">
        <v>47</v>
      </c>
      <c r="AX217" s="9" t="str">
        <f>IF(AW217="","Vacio",IF(AV217=AW217,"Igual","Diferente"))</f>
        <v>Igual</v>
      </c>
      <c r="AY217" s="68"/>
      <c r="AZ217" s="68"/>
      <c r="BA217" s="5">
        <f ca="1">+IF(K217&gt;21,"Revisar",0)</f>
        <v>0</v>
      </c>
      <c r="BB217" s="68" t="s">
        <v>146</v>
      </c>
      <c r="BC217" s="129" t="s">
        <v>2919</v>
      </c>
      <c r="BF217" s="129" t="s">
        <v>94</v>
      </c>
      <c r="BG217" s="129"/>
    </row>
    <row r="218" spans="1:59" ht="14.65" customHeight="1" x14ac:dyDescent="0.25">
      <c r="A218" s="68" t="str">
        <f>CONCATENATE(E218,"_",X218)</f>
        <v>20547907249_PCR-LAP1081</v>
      </c>
      <c r="B218" s="68" t="str">
        <f>CONCATENATE(E218,"_",Z218)</f>
        <v>20547907249_</v>
      </c>
      <c r="C218" s="6">
        <v>44105</v>
      </c>
      <c r="D218" s="6">
        <v>44135</v>
      </c>
      <c r="E218" s="427">
        <v>20547907249</v>
      </c>
      <c r="F218" s="3" t="s">
        <v>344</v>
      </c>
      <c r="G218" s="3" t="s">
        <v>4525</v>
      </c>
      <c r="H218" s="6">
        <v>44105</v>
      </c>
      <c r="I218" s="6">
        <v>44135</v>
      </c>
      <c r="J218" s="7"/>
      <c r="K218" s="8">
        <f ca="1">+TODAY()-I218</f>
        <v>2</v>
      </c>
      <c r="L218" s="9">
        <v>60</v>
      </c>
      <c r="M218" s="135"/>
      <c r="N218" s="9" t="str">
        <f>IF(M218="","Vacio",IF(L218=M218,"Igual","Diferente"))</f>
        <v>Vacio</v>
      </c>
      <c r="O218" s="9"/>
      <c r="P218" s="135"/>
      <c r="Q218" s="9" t="str">
        <f>IF(P218="","Vacio",IF(O218=P218,"Igual","Diferente"))</f>
        <v>Vacio</v>
      </c>
      <c r="R218" s="1">
        <f>+L218+O218/3.5</f>
        <v>60</v>
      </c>
      <c r="S218" s="1">
        <f ca="1">+IF(K218&gt;=0,IF(K218&lt;30,R218*1,IF(60&gt;K218,R218*2,IF(90&gt;K218,R218*3,IF(120&gt;K218,R218*4,IF(150&gt;K218,R218*5,IF(180&gt;K218,R218*6,IF(210&gt;K218,R218*7))))))),0)</f>
        <v>60</v>
      </c>
      <c r="T218" s="2" t="str">
        <f ca="1">+IF(K218&lt;0,0,IF(K218&lt;8,$A$1,IF(K218&lt;15,$B$1,IF(K218&lt;22,$C$1,IF(K218&lt;30,$D$1,IF(K218&lt;60,$G$1,IF(K218&lt;90,$H$1,IF(K218&lt;120,$I$1,IF(K218&lt;150,$J$1,IF(K218&lt;180,$K$1,IF(K218&lt;210,$E$1)))))))))))</f>
        <v>1° Semana</v>
      </c>
      <c r="U218" s="3" t="s">
        <v>379</v>
      </c>
      <c r="V218" s="10" t="s">
        <v>380</v>
      </c>
      <c r="W218" s="6">
        <v>43981</v>
      </c>
      <c r="X218" s="30" t="s">
        <v>381</v>
      </c>
      <c r="Y218" s="12" t="s">
        <v>5248</v>
      </c>
      <c r="Z218" s="12"/>
      <c r="AA218" s="12"/>
      <c r="AB218" s="15"/>
      <c r="AC218" s="15"/>
      <c r="AD218" s="15"/>
      <c r="AE218" s="15"/>
      <c r="AF218" s="4">
        <f ca="1">+TODAY()-AE218</f>
        <v>44137</v>
      </c>
      <c r="AG218" s="15"/>
      <c r="AH218" s="15"/>
      <c r="AI218" s="6"/>
      <c r="AJ218" s="6"/>
      <c r="AK218" s="3" t="s">
        <v>56</v>
      </c>
      <c r="AL218" s="6"/>
      <c r="AM218" s="10">
        <v>1</v>
      </c>
      <c r="AN218" s="3" t="s">
        <v>44</v>
      </c>
      <c r="AO218" s="3"/>
      <c r="AP218" s="3" t="s">
        <v>151</v>
      </c>
      <c r="AQ218" s="3"/>
      <c r="AR218" s="3"/>
      <c r="AS218" s="3"/>
      <c r="AT218" s="3"/>
      <c r="AU218" s="288" t="s">
        <v>4686</v>
      </c>
      <c r="AV218" s="7" t="s">
        <v>47</v>
      </c>
      <c r="AW218" s="7" t="s">
        <v>47</v>
      </c>
      <c r="AX218" s="9" t="str">
        <f>IF(AW218="","Vacio",IF(AV218=AW218,"Igual","Diferente"))</f>
        <v>Igual</v>
      </c>
      <c r="AY218" s="68"/>
      <c r="AZ218" s="68"/>
      <c r="BA218" s="5">
        <f ca="1">+IF(K218&gt;21,"Revisar",0)</f>
        <v>0</v>
      </c>
      <c r="BB218" s="68" t="s">
        <v>146</v>
      </c>
      <c r="BC218" s="129" t="s">
        <v>2919</v>
      </c>
      <c r="BF218" s="129" t="s">
        <v>94</v>
      </c>
      <c r="BG218" s="129"/>
    </row>
    <row r="219" spans="1:59" ht="14.65" customHeight="1" x14ac:dyDescent="0.25">
      <c r="A219" s="68" t="str">
        <f>CONCATENATE(E219,"_",X219)</f>
        <v>20547907249_PCR-LAP1250</v>
      </c>
      <c r="B219" s="68" t="str">
        <f>CONCATENATE(E219,"_",Z219)</f>
        <v>20547907249_</v>
      </c>
      <c r="C219" s="6">
        <v>44105</v>
      </c>
      <c r="D219" s="6">
        <v>44135</v>
      </c>
      <c r="E219" s="427">
        <v>20547907249</v>
      </c>
      <c r="F219" s="3" t="s">
        <v>344</v>
      </c>
      <c r="G219" s="3" t="s">
        <v>4525</v>
      </c>
      <c r="H219" s="6">
        <v>44105</v>
      </c>
      <c r="I219" s="6">
        <v>44135</v>
      </c>
      <c r="J219" s="7"/>
      <c r="K219" s="8">
        <f ca="1">+TODAY()-I219</f>
        <v>2</v>
      </c>
      <c r="L219" s="9">
        <v>45</v>
      </c>
      <c r="M219" s="135"/>
      <c r="N219" s="9" t="str">
        <f>IF(M219="","Vacio",IF(L219=M219,"Igual","Diferente"))</f>
        <v>Vacio</v>
      </c>
      <c r="O219" s="9"/>
      <c r="P219" s="135"/>
      <c r="Q219" s="9" t="str">
        <f>IF(P219="","Vacio",IF(O219=P219,"Igual","Diferente"))</f>
        <v>Vacio</v>
      </c>
      <c r="R219" s="1">
        <f>+L219+O219/3.5</f>
        <v>45</v>
      </c>
      <c r="S219" s="1">
        <f ca="1">+IF(K219&gt;=0,IF(K219&lt;30,R219*1,IF(60&gt;K219,R219*2,IF(90&gt;K219,R219*3,IF(120&gt;K219,R219*4,IF(150&gt;K219,R219*5,IF(180&gt;K219,R219*6,IF(210&gt;K219,R219*7))))))),0)</f>
        <v>45</v>
      </c>
      <c r="T219" s="2" t="str">
        <f ca="1">+IF(K219&lt;0,0,IF(K219&lt;8,$A$1,IF(K219&lt;15,$B$1,IF(K219&lt;22,$C$1,IF(K219&lt;30,$D$1,IF(K219&lt;60,$G$1,IF(K219&lt;90,$H$1,IF(K219&lt;120,$I$1,IF(K219&lt;150,$J$1,IF(K219&lt;180,$K$1,IF(K219&lt;210,$E$1)))))))))))</f>
        <v>1° Semana</v>
      </c>
      <c r="U219" s="3" t="s">
        <v>384</v>
      </c>
      <c r="V219" s="10" t="s">
        <v>385</v>
      </c>
      <c r="W219" s="6">
        <v>43528</v>
      </c>
      <c r="X219" s="12" t="s">
        <v>386</v>
      </c>
      <c r="Y219" s="12" t="s">
        <v>5248</v>
      </c>
      <c r="Z219" s="12"/>
      <c r="AA219" s="12"/>
      <c r="AB219" s="15"/>
      <c r="AC219" s="15"/>
      <c r="AD219" s="15"/>
      <c r="AE219" s="15"/>
      <c r="AF219" s="4">
        <f ca="1">+TODAY()-AE219</f>
        <v>44137</v>
      </c>
      <c r="AG219" s="15"/>
      <c r="AH219" s="15"/>
      <c r="AI219" s="6"/>
      <c r="AJ219" s="6"/>
      <c r="AK219" s="3" t="s">
        <v>56</v>
      </c>
      <c r="AL219" s="6"/>
      <c r="AM219" s="10">
        <v>1</v>
      </c>
      <c r="AN219" s="3" t="s">
        <v>44</v>
      </c>
      <c r="AO219" s="3"/>
      <c r="AP219" s="3" t="s">
        <v>45</v>
      </c>
      <c r="AQ219" s="3"/>
      <c r="AR219" s="3"/>
      <c r="AS219" s="3"/>
      <c r="AT219" s="3"/>
      <c r="AU219" s="288" t="s">
        <v>4686</v>
      </c>
      <c r="AV219" s="7" t="s">
        <v>47</v>
      </c>
      <c r="AW219" s="7" t="s">
        <v>47</v>
      </c>
      <c r="AX219" s="9" t="str">
        <f>IF(AW219="","Vacio",IF(AV219=AW219,"Igual","Diferente"))</f>
        <v>Igual</v>
      </c>
      <c r="AY219" s="68"/>
      <c r="AZ219" s="68"/>
      <c r="BA219" s="5">
        <f ca="1">+IF(K219&gt;21,"Revisar",0)</f>
        <v>0</v>
      </c>
      <c r="BB219" s="68" t="s">
        <v>146</v>
      </c>
      <c r="BC219" s="129" t="s">
        <v>2919</v>
      </c>
      <c r="BF219" s="129" t="s">
        <v>94</v>
      </c>
      <c r="BG219" s="129"/>
    </row>
    <row r="220" spans="1:59" ht="14.65" customHeight="1" x14ac:dyDescent="0.25">
      <c r="A220" s="68" t="str">
        <f>CONCATENATE(E220,"_",X220)</f>
        <v>20547907249_PCR-LAP1506</v>
      </c>
      <c r="B220" s="68" t="str">
        <f>CONCATENATE(E220,"_",Z220)</f>
        <v>20547907249_</v>
      </c>
      <c r="C220" s="6">
        <v>44119</v>
      </c>
      <c r="D220" s="6">
        <v>44149</v>
      </c>
      <c r="E220" s="427">
        <v>20547907249</v>
      </c>
      <c r="F220" s="3" t="s">
        <v>344</v>
      </c>
      <c r="G220" s="3" t="s">
        <v>4829</v>
      </c>
      <c r="H220" s="6">
        <v>44119</v>
      </c>
      <c r="I220" s="6">
        <v>44149</v>
      </c>
      <c r="J220" s="7"/>
      <c r="K220" s="8">
        <f ca="1">+TODAY()-I220</f>
        <v>-12</v>
      </c>
      <c r="L220" s="9">
        <v>55</v>
      </c>
      <c r="M220" s="135"/>
      <c r="N220" s="9" t="str">
        <f>IF(M220="","Vacio",IF(L220=M220,"Igual","Diferente"))</f>
        <v>Vacio</v>
      </c>
      <c r="O220" s="9"/>
      <c r="P220" s="135"/>
      <c r="Q220" s="9" t="str">
        <f>IF(P220="","Vacio",IF(O220=P220,"Igual","Diferente"))</f>
        <v>Vacio</v>
      </c>
      <c r="R220" s="1">
        <f>+L220+O220/3.5</f>
        <v>55</v>
      </c>
      <c r="S220" s="1">
        <f ca="1">+IF(K220&gt;=0,IF(K220&lt;30,R220*1,IF(60&gt;K220,R220*2,IF(90&gt;K220,R220*3,IF(120&gt;K220,R220*4,IF(150&gt;K220,R220*5,IF(180&gt;K220,R220*6,IF(210&gt;K220,R220*7))))))),0)</f>
        <v>0</v>
      </c>
      <c r="T220" s="2">
        <f ca="1">+IF(K220&lt;0,0,IF(K220&lt;8,$A$1,IF(K220&lt;15,$B$1,IF(K220&lt;22,$C$1,IF(K220&lt;30,$D$1,IF(K220&lt;60,$G$1,IF(K220&lt;90,$H$1,IF(K220&lt;120,$I$1,IF(K220&lt;150,$J$1,IF(K220&lt;180,$K$1,IF(K220&lt;210,$E$1)))))))))))</f>
        <v>0</v>
      </c>
      <c r="U220" s="3" t="s">
        <v>4881</v>
      </c>
      <c r="V220" s="10" t="s">
        <v>4880</v>
      </c>
      <c r="W220" s="6">
        <v>44118</v>
      </c>
      <c r="X220" s="12" t="s">
        <v>777</v>
      </c>
      <c r="Y220" s="12" t="s">
        <v>5248</v>
      </c>
      <c r="Z220" s="12"/>
      <c r="AA220" s="12"/>
      <c r="AB220" s="15"/>
      <c r="AC220" s="15"/>
      <c r="AD220" s="15"/>
      <c r="AE220" s="15"/>
      <c r="AF220" s="4">
        <f ca="1">+TODAY()-AE220</f>
        <v>44137</v>
      </c>
      <c r="AG220" s="15"/>
      <c r="AH220" s="15"/>
      <c r="AI220" s="6"/>
      <c r="AJ220" s="6"/>
      <c r="AK220" s="3" t="s">
        <v>56</v>
      </c>
      <c r="AL220" s="6"/>
      <c r="AM220" s="10">
        <v>1</v>
      </c>
      <c r="AN220" s="3" t="s">
        <v>44</v>
      </c>
      <c r="AO220" s="3"/>
      <c r="AP220" s="3" t="s">
        <v>45</v>
      </c>
      <c r="AQ220" s="3"/>
      <c r="AR220" s="3"/>
      <c r="AS220" s="3"/>
      <c r="AT220" s="3"/>
      <c r="AU220" s="288" t="s">
        <v>4686</v>
      </c>
      <c r="AV220" s="7" t="s">
        <v>47</v>
      </c>
      <c r="AW220" s="7" t="s">
        <v>47</v>
      </c>
      <c r="AX220" s="9" t="str">
        <f>IF(AW220="","Vacio",IF(AV220=AW220,"Igual","Diferente"))</f>
        <v>Igual</v>
      </c>
      <c r="AY220" s="68"/>
      <c r="AZ220" s="68"/>
      <c r="BA220" s="5">
        <f ca="1">+IF(K220&gt;21,"Revisar",0)</f>
        <v>0</v>
      </c>
      <c r="BB220" s="68" t="s">
        <v>146</v>
      </c>
      <c r="BC220" s="129" t="s">
        <v>2919</v>
      </c>
      <c r="BF220" s="129"/>
      <c r="BG220" s="129"/>
    </row>
    <row r="221" spans="1:59" ht="14.65" customHeight="1" x14ac:dyDescent="0.25">
      <c r="A221" s="68" t="str">
        <f>CONCATENATE(E221,"_",X221)</f>
        <v>20547907249_PCR-LAP19101010</v>
      </c>
      <c r="B221" s="68" t="str">
        <f>CONCATENATE(E221,"_",Z221)</f>
        <v>20547907249_</v>
      </c>
      <c r="C221" s="6">
        <v>44107</v>
      </c>
      <c r="D221" s="6">
        <v>44137</v>
      </c>
      <c r="E221" s="427">
        <v>20547907249</v>
      </c>
      <c r="F221" s="3" t="s">
        <v>344</v>
      </c>
      <c r="G221" s="3" t="s">
        <v>4530</v>
      </c>
      <c r="H221" s="6">
        <v>44107</v>
      </c>
      <c r="I221" s="6">
        <v>44137</v>
      </c>
      <c r="J221" s="7"/>
      <c r="K221" s="8">
        <f ca="1">+TODAY()-I221</f>
        <v>0</v>
      </c>
      <c r="L221" s="9">
        <v>60</v>
      </c>
      <c r="M221" s="135"/>
      <c r="N221" s="9" t="str">
        <f>IF(M221="","Vacio",IF(L221=M221,"Igual","Diferente"))</f>
        <v>Vacio</v>
      </c>
      <c r="O221" s="9"/>
      <c r="P221" s="135"/>
      <c r="Q221" s="9" t="str">
        <f>IF(P221="","Vacio",IF(O221=P221,"Igual","Diferente"))</f>
        <v>Vacio</v>
      </c>
      <c r="R221" s="1">
        <f>+L221+O221/3.5</f>
        <v>60</v>
      </c>
      <c r="S221" s="1">
        <f ca="1">+IF(K221&gt;=0,IF(K221&lt;30,R221*1,IF(60&gt;K221,R221*2,IF(90&gt;K221,R221*3,IF(120&gt;K221,R221*4,IF(150&gt;K221,R221*5,IF(180&gt;K221,R221*6,IF(210&gt;K221,R221*7))))))),0)</f>
        <v>60</v>
      </c>
      <c r="T221" s="2" t="str">
        <f ca="1">+IF(K221&lt;0,0,IF(K221&lt;8,$A$1,IF(K221&lt;15,$B$1,IF(K221&lt;22,$C$1,IF(K221&lt;30,$D$1,IF(K221&lt;60,$G$1,IF(K221&lt;90,$H$1,IF(K221&lt;120,$I$1,IF(K221&lt;150,$J$1,IF(K221&lt;180,$K$1,IF(K221&lt;210,$E$1)))))))))))</f>
        <v>1° Semana</v>
      </c>
      <c r="U221" s="3" t="s">
        <v>4279</v>
      </c>
      <c r="V221" s="10" t="s">
        <v>4517</v>
      </c>
      <c r="W221" s="6">
        <v>44106</v>
      </c>
      <c r="X221" s="12" t="s">
        <v>4516</v>
      </c>
      <c r="Y221" s="12" t="s">
        <v>5248</v>
      </c>
      <c r="Z221" s="12"/>
      <c r="AA221" s="12"/>
      <c r="AB221" s="15"/>
      <c r="AC221" s="15"/>
      <c r="AD221" s="15"/>
      <c r="AE221" s="15"/>
      <c r="AF221" s="4">
        <f ca="1">+TODAY()-AE221</f>
        <v>44137</v>
      </c>
      <c r="AG221" s="15"/>
      <c r="AH221" s="15"/>
      <c r="AI221" s="6"/>
      <c r="AJ221" s="6"/>
      <c r="AK221" s="3" t="s">
        <v>56</v>
      </c>
      <c r="AL221" s="6"/>
      <c r="AM221" s="10">
        <v>1</v>
      </c>
      <c r="AN221" s="3" t="s">
        <v>44</v>
      </c>
      <c r="AO221" s="3"/>
      <c r="AP221" s="3" t="s">
        <v>151</v>
      </c>
      <c r="AQ221" s="3"/>
      <c r="AR221" s="3"/>
      <c r="AS221" s="3"/>
      <c r="AT221" s="3"/>
      <c r="AU221" s="288" t="s">
        <v>4686</v>
      </c>
      <c r="AV221" s="7" t="s">
        <v>47</v>
      </c>
      <c r="AW221" s="7" t="s">
        <v>47</v>
      </c>
      <c r="AX221" s="9" t="str">
        <f>IF(AW221="","Vacio",IF(AV221=AW221,"Igual","Diferente"))</f>
        <v>Igual</v>
      </c>
      <c r="AY221" s="68"/>
      <c r="AZ221" s="68"/>
      <c r="BA221" s="5">
        <f ca="1">+IF(K221&gt;21,"Revisar",0)</f>
        <v>0</v>
      </c>
      <c r="BB221" s="68" t="s">
        <v>146</v>
      </c>
      <c r="BC221" s="129" t="s">
        <v>2919</v>
      </c>
      <c r="BF221" s="129"/>
      <c r="BG221" s="129"/>
    </row>
    <row r="222" spans="1:59" ht="14.65" customHeight="1" x14ac:dyDescent="0.25">
      <c r="A222" s="68" t="str">
        <f>CONCATENATE(E222,"_",X222)</f>
        <v>20547907249_PCR-LAP19101067</v>
      </c>
      <c r="B222" s="68" t="str">
        <f>CONCATENATE(E222,"_",Z222)</f>
        <v>20547907249_PCR-LAP1239</v>
      </c>
      <c r="C222" s="6">
        <v>44105</v>
      </c>
      <c r="D222" s="6">
        <v>44135</v>
      </c>
      <c r="E222" s="427">
        <v>20547907249</v>
      </c>
      <c r="F222" s="3" t="s">
        <v>344</v>
      </c>
      <c r="G222" s="3" t="s">
        <v>4525</v>
      </c>
      <c r="H222" s="6">
        <v>44105</v>
      </c>
      <c r="I222" s="6">
        <v>44135</v>
      </c>
      <c r="J222" s="7"/>
      <c r="K222" s="8">
        <f ca="1">+TODAY()-I222</f>
        <v>2</v>
      </c>
      <c r="L222" s="9">
        <v>70</v>
      </c>
      <c r="M222" s="135"/>
      <c r="N222" s="9" t="str">
        <f>IF(M222="","Vacio",IF(L222=M222,"Igual","Diferente"))</f>
        <v>Vacio</v>
      </c>
      <c r="O222" s="9"/>
      <c r="P222" s="135"/>
      <c r="Q222" s="9" t="str">
        <f>IF(P222="","Vacio",IF(O222=P222,"Igual","Diferente"))</f>
        <v>Vacio</v>
      </c>
      <c r="R222" s="1">
        <f>+L222+O222/3.5</f>
        <v>70</v>
      </c>
      <c r="S222" s="1">
        <f ca="1">+IF(K222&gt;=0,IF(K222&lt;30,R222*1,IF(60&gt;K222,R222*2,IF(90&gt;K222,R222*3,IF(120&gt;K222,R222*4,IF(150&gt;K222,R222*5,IF(180&gt;K222,R222*6,IF(210&gt;K222,R222*7))))))),0)</f>
        <v>70</v>
      </c>
      <c r="T222" s="2" t="str">
        <f ca="1">+IF(K222&lt;0,0,IF(K222&lt;8,$A$1,IF(K222&lt;15,$B$1,IF(K222&lt;22,$C$1,IF(K222&lt;30,$D$1,IF(K222&lt;60,$G$1,IF(K222&lt;90,$H$1,IF(K222&lt;120,$I$1,IF(K222&lt;150,$J$1,IF(K222&lt;180,$K$1,IF(K222&lt;210,$E$1)))))))))))</f>
        <v>1° Semana</v>
      </c>
      <c r="U222" s="3" t="s">
        <v>384</v>
      </c>
      <c r="V222" s="10" t="s">
        <v>387</v>
      </c>
      <c r="W222" s="6">
        <v>43528</v>
      </c>
      <c r="X222" s="12" t="s">
        <v>388</v>
      </c>
      <c r="Y222" s="12" t="s">
        <v>5248</v>
      </c>
      <c r="Z222" s="12" t="s">
        <v>389</v>
      </c>
      <c r="AA222" s="12"/>
      <c r="AB222" s="15"/>
      <c r="AC222" s="15"/>
      <c r="AD222" s="15"/>
      <c r="AE222" s="15"/>
      <c r="AF222" s="4">
        <f ca="1">+TODAY()-AE222</f>
        <v>44137</v>
      </c>
      <c r="AG222" s="15"/>
      <c r="AH222" s="15"/>
      <c r="AI222" s="6"/>
      <c r="AJ222" s="6"/>
      <c r="AK222" s="3" t="s">
        <v>56</v>
      </c>
      <c r="AL222" s="6"/>
      <c r="AM222" s="10">
        <v>1</v>
      </c>
      <c r="AN222" s="3" t="s">
        <v>44</v>
      </c>
      <c r="AO222" s="3"/>
      <c r="AP222" s="3" t="s">
        <v>45</v>
      </c>
      <c r="AQ222" s="296" t="s">
        <v>888</v>
      </c>
      <c r="AR222" s="3"/>
      <c r="AS222" s="3"/>
      <c r="AT222" s="3"/>
      <c r="AU222" s="288" t="s">
        <v>4686</v>
      </c>
      <c r="AV222" s="7" t="s">
        <v>47</v>
      </c>
      <c r="AW222" s="7" t="s">
        <v>47</v>
      </c>
      <c r="AX222" s="9" t="str">
        <f>IF(AW222="","Vacio",IF(AV222=AW222,"Igual","Diferente"))</f>
        <v>Igual</v>
      </c>
      <c r="AY222" s="68"/>
      <c r="AZ222" s="68"/>
      <c r="BA222" s="5">
        <f ca="1">+IF(K222&gt;21,"Revisar",0)</f>
        <v>0</v>
      </c>
      <c r="BB222" s="68" t="s">
        <v>146</v>
      </c>
      <c r="BC222" s="129" t="s">
        <v>2919</v>
      </c>
      <c r="BF222" s="129" t="s">
        <v>94</v>
      </c>
      <c r="BG222" s="129">
        <f>VLOOKUP(X222,'[2]Costos office 365'!$A$1:$B$180,2,FALSE)</f>
        <v>7.13</v>
      </c>
    </row>
    <row r="223" spans="1:59" ht="14.65" customHeight="1" x14ac:dyDescent="0.25">
      <c r="A223" s="68" t="str">
        <f>CONCATENATE(E223,"_",X223)</f>
        <v>20104505784_PCR-LAP1188</v>
      </c>
      <c r="B223" s="68" t="str">
        <f>CONCATENATE(E223,"_",Z223)</f>
        <v>20104505784_ PCR-LAP1319</v>
      </c>
      <c r="C223" s="6">
        <v>44107</v>
      </c>
      <c r="D223" s="6">
        <v>44137</v>
      </c>
      <c r="E223" s="427">
        <v>20104505784</v>
      </c>
      <c r="F223" s="3" t="s">
        <v>390</v>
      </c>
      <c r="G223" s="3" t="s">
        <v>4622</v>
      </c>
      <c r="H223" s="6">
        <v>44107</v>
      </c>
      <c r="I223" s="6">
        <v>44137</v>
      </c>
      <c r="J223" s="7"/>
      <c r="K223" s="8">
        <f ca="1">+TODAY()-I223</f>
        <v>0</v>
      </c>
      <c r="L223" s="9">
        <v>40</v>
      </c>
      <c r="M223" s="135"/>
      <c r="N223" s="9" t="str">
        <f>IF(M223="","Vacio",IF(L223=M223,"Igual","Diferente"))</f>
        <v>Vacio</v>
      </c>
      <c r="O223" s="9"/>
      <c r="P223" s="135"/>
      <c r="Q223" s="9" t="str">
        <f>IF(P223="","Vacio",IF(O223=P223,"Igual","Diferente"))</f>
        <v>Vacio</v>
      </c>
      <c r="R223" s="1">
        <f>+L223+O223/3.5</f>
        <v>40</v>
      </c>
      <c r="S223" s="1">
        <f ca="1">+IF(K223&gt;=0,IF(K223&lt;30,R223*1,IF(60&gt;K223,R223*2,IF(90&gt;K223,R223*3,IF(120&gt;K223,R223*4,IF(150&gt;K223,R223*5,IF(180&gt;K223,R223*6,IF(210&gt;K223,R223*7))))))),0)</f>
        <v>40</v>
      </c>
      <c r="T223" s="2" t="str">
        <f ca="1">+IF(K223&lt;0,0,IF(K223&lt;8,$A$1,IF(K223&lt;15,$B$1,IF(K223&lt;22,$C$1,IF(K223&lt;30,$D$1,IF(K223&lt;60,$G$1,IF(K223&lt;90,$H$1,IF(K223&lt;120,$I$1,IF(K223&lt;150,$J$1,IF(K223&lt;180,$K$1,IF(K223&lt;210,$E$1)))))))))))</f>
        <v>1° Semana</v>
      </c>
      <c r="U223" s="3" t="s">
        <v>391</v>
      </c>
      <c r="V223" s="10" t="s">
        <v>392</v>
      </c>
      <c r="W223" s="6">
        <v>43467</v>
      </c>
      <c r="X223" s="12" t="s">
        <v>393</v>
      </c>
      <c r="Y223" s="12" t="s">
        <v>5248</v>
      </c>
      <c r="Z223" s="12" t="s">
        <v>394</v>
      </c>
      <c r="AA223" s="12"/>
      <c r="AB223" s="15"/>
      <c r="AC223" s="15"/>
      <c r="AD223" s="15"/>
      <c r="AE223" s="15"/>
      <c r="AF223" s="4">
        <f ca="1">+TODAY()-AE223</f>
        <v>44137</v>
      </c>
      <c r="AG223" s="15"/>
      <c r="AH223" s="15"/>
      <c r="AI223" s="6" t="s">
        <v>395</v>
      </c>
      <c r="AJ223" s="69" t="s">
        <v>396</v>
      </c>
      <c r="AK223" s="3" t="s">
        <v>56</v>
      </c>
      <c r="AL223" s="6">
        <v>44014</v>
      </c>
      <c r="AM223" s="10">
        <v>1</v>
      </c>
      <c r="AN223" s="3" t="s">
        <v>44</v>
      </c>
      <c r="AO223" s="3"/>
      <c r="AP223" s="3" t="s">
        <v>62</v>
      </c>
      <c r="AQ223" s="3"/>
      <c r="AR223" s="3"/>
      <c r="AS223" s="3"/>
      <c r="AT223" s="3"/>
      <c r="AU223" s="3" t="s">
        <v>4401</v>
      </c>
      <c r="AV223" s="7" t="s">
        <v>47</v>
      </c>
      <c r="AW223" s="7" t="s">
        <v>47</v>
      </c>
      <c r="AX223" s="9" t="str">
        <f>IF(AW223="","Vacio",IF(AV223=AW223,"Igual","Diferente"))</f>
        <v>Igual</v>
      </c>
      <c r="AY223" s="68"/>
      <c r="AZ223" s="68"/>
      <c r="BA223" s="5">
        <f ca="1">+IF(K223&gt;21,"Revisar",0)</f>
        <v>0</v>
      </c>
      <c r="BB223" s="68" t="s">
        <v>146</v>
      </c>
      <c r="BC223" s="129" t="s">
        <v>2919</v>
      </c>
      <c r="BF223" s="129" t="s">
        <v>94</v>
      </c>
      <c r="BG223" s="129"/>
    </row>
    <row r="224" spans="1:59" ht="14.65" customHeight="1" x14ac:dyDescent="0.25">
      <c r="A224" s="68" t="str">
        <f>CONCATENATE(E224,"_",X224)</f>
        <v>20104505784_PCR-LAP19101014</v>
      </c>
      <c r="B224" s="68" t="str">
        <f>CONCATENATE(E224,"_",Z224)</f>
        <v>20104505784_</v>
      </c>
      <c r="C224" s="6">
        <v>44125</v>
      </c>
      <c r="D224" s="6">
        <v>44155</v>
      </c>
      <c r="E224" s="427">
        <v>20104505784</v>
      </c>
      <c r="F224" s="3" t="s">
        <v>390</v>
      </c>
      <c r="G224" s="3" t="s">
        <v>5058</v>
      </c>
      <c r="H224" s="6">
        <v>44125</v>
      </c>
      <c r="I224" s="6">
        <v>44155</v>
      </c>
      <c r="J224" s="7"/>
      <c r="K224" s="8">
        <f ca="1">+TODAY()-I224</f>
        <v>-18</v>
      </c>
      <c r="L224" s="9">
        <v>50</v>
      </c>
      <c r="M224" s="135"/>
      <c r="N224" s="9" t="str">
        <f>IF(M224="","Vacio",IF(L224=M224,"Igual","Diferente"))</f>
        <v>Vacio</v>
      </c>
      <c r="O224" s="9"/>
      <c r="P224" s="135"/>
      <c r="Q224" s="9" t="str">
        <f>IF(P224="","Vacio",IF(O224=P224,"Igual","Diferente"))</f>
        <v>Vacio</v>
      </c>
      <c r="R224" s="1">
        <f>+L224+O224/3.5</f>
        <v>50</v>
      </c>
      <c r="S224" s="1">
        <f ca="1">+IF(K224&gt;=0,IF(K224&lt;30,R224*1,IF(60&gt;K224,R224*2,IF(90&gt;K224,R224*3,IF(120&gt;K224,R224*4,IF(150&gt;K224,R224*5,IF(180&gt;K224,R224*6,IF(210&gt;K224,R224*7))))))),0)</f>
        <v>0</v>
      </c>
      <c r="T224" s="2">
        <f ca="1">+IF(K224&lt;0,0,IF(K224&lt;8,$A$1,IF(K224&lt;15,$B$1,IF(K224&lt;22,$C$1,IF(K224&lt;30,$D$1,IF(K224&lt;60,$G$1,IF(K224&lt;90,$H$1,IF(K224&lt;120,$I$1,IF(K224&lt;150,$J$1,IF(K224&lt;180,$K$1,IF(K224&lt;210,$E$1)))))))))))</f>
        <v>0</v>
      </c>
      <c r="U224" s="3" t="s">
        <v>1805</v>
      </c>
      <c r="V224" s="10" t="s">
        <v>3691</v>
      </c>
      <c r="W224" s="6">
        <v>44064</v>
      </c>
      <c r="X224" s="12" t="s">
        <v>258</v>
      </c>
      <c r="Y224" s="12" t="s">
        <v>5248</v>
      </c>
      <c r="Z224" s="12"/>
      <c r="AA224" s="12"/>
      <c r="AB224" s="15"/>
      <c r="AC224" s="15"/>
      <c r="AD224" s="15"/>
      <c r="AE224" s="15"/>
      <c r="AF224" s="4">
        <f ca="1">+TODAY()-AE224</f>
        <v>44137</v>
      </c>
      <c r="AG224" s="15"/>
      <c r="AH224" s="15"/>
      <c r="AI224" s="6"/>
      <c r="AJ224" s="69"/>
      <c r="AK224" s="3"/>
      <c r="AL224" s="6"/>
      <c r="AM224" s="10">
        <v>1</v>
      </c>
      <c r="AN224" s="3" t="s">
        <v>44</v>
      </c>
      <c r="AO224" s="3"/>
      <c r="AP224" s="3" t="s">
        <v>62</v>
      </c>
      <c r="AQ224" s="3"/>
      <c r="AR224" s="3"/>
      <c r="AS224" s="3"/>
      <c r="AT224" s="3"/>
      <c r="AU224" s="3" t="s">
        <v>4401</v>
      </c>
      <c r="AV224" s="7" t="s">
        <v>47</v>
      </c>
      <c r="AW224" s="7" t="s">
        <v>47</v>
      </c>
      <c r="AX224" s="9" t="str">
        <f>IF(AW224="","Vacio",IF(AV224=AW224,"Igual","Diferente"))</f>
        <v>Igual</v>
      </c>
      <c r="AY224" s="68"/>
      <c r="AZ224" s="68"/>
      <c r="BA224" s="5">
        <f ca="1">+IF(K224&gt;21,"Revisar",0)</f>
        <v>0</v>
      </c>
      <c r="BB224" s="68" t="s">
        <v>146</v>
      </c>
      <c r="BC224" s="129" t="s">
        <v>2919</v>
      </c>
      <c r="BF224" s="129" t="s">
        <v>94</v>
      </c>
      <c r="BG224" s="129"/>
    </row>
    <row r="225" spans="1:59" ht="14.65" customHeight="1" x14ac:dyDescent="0.25">
      <c r="A225" s="68" t="str">
        <f>CONCATENATE(E225,"_",X225)</f>
        <v>20104505784_PCR-LAP19101019</v>
      </c>
      <c r="B225" s="68" t="str">
        <f>CONCATENATE(E225,"_",Z225)</f>
        <v>20104505784_</v>
      </c>
      <c r="C225" s="6">
        <v>44133</v>
      </c>
      <c r="D225" s="6">
        <v>44163</v>
      </c>
      <c r="E225" s="192">
        <v>20104505784</v>
      </c>
      <c r="F225" s="3" t="s">
        <v>390</v>
      </c>
      <c r="G225" s="3" t="s">
        <v>5119</v>
      </c>
      <c r="H225" s="6">
        <v>44133</v>
      </c>
      <c r="I225" s="6">
        <v>44163</v>
      </c>
      <c r="J225" s="7"/>
      <c r="K225" s="8">
        <f ca="1">+TODAY()-I225</f>
        <v>-26</v>
      </c>
      <c r="L225" s="9">
        <v>50</v>
      </c>
      <c r="M225" s="135"/>
      <c r="N225" s="9" t="str">
        <f>IF(M225="","Vacio",IF(L225=M225,"Igual","Diferente"))</f>
        <v>Vacio</v>
      </c>
      <c r="O225" s="9"/>
      <c r="P225" s="135"/>
      <c r="Q225" s="9" t="str">
        <f>IF(P225="","Vacio",IF(O225=P225,"Igual","Diferente"))</f>
        <v>Vacio</v>
      </c>
      <c r="R225" s="1">
        <f>+L225+O225/3.5</f>
        <v>50</v>
      </c>
      <c r="S225" s="1">
        <f ca="1">+IF(K225&gt;=0,IF(K225&lt;30,R225*1,IF(60&gt;K225,R225*2,IF(90&gt;K225,R225*3,IF(120&gt;K225,R225*4,IF(150&gt;K225,R225*5,IF(180&gt;K225,R225*6,IF(210&gt;K225,R225*7))))))),0)</f>
        <v>0</v>
      </c>
      <c r="T225" s="2">
        <f ca="1">+IF(K225&lt;0,0,IF(K225&lt;8,$A$1,IF(K225&lt;15,$B$1,IF(K225&lt;22,$C$1,IF(K225&lt;30,$D$1,IF(K225&lt;60,$G$1,IF(K225&lt;90,$H$1,IF(K225&lt;120,$I$1,IF(K225&lt;150,$J$1,IF(K225&lt;180,$K$1,IF(K225&lt;210,$E$1)))))))))))</f>
        <v>0</v>
      </c>
      <c r="U225" s="3" t="s">
        <v>3750</v>
      </c>
      <c r="V225" s="10" t="s">
        <v>3751</v>
      </c>
      <c r="W225" s="6">
        <v>44071</v>
      </c>
      <c r="X225" s="12" t="s">
        <v>3752</v>
      </c>
      <c r="Y225" s="12" t="s">
        <v>5248</v>
      </c>
      <c r="Z225" s="12"/>
      <c r="AA225" s="12"/>
      <c r="AB225" s="15"/>
      <c r="AC225" s="15"/>
      <c r="AD225" s="15"/>
      <c r="AE225" s="15"/>
      <c r="AF225" s="4">
        <f ca="1">+TODAY()-AE225</f>
        <v>44137</v>
      </c>
      <c r="AG225" s="15"/>
      <c r="AH225" s="15"/>
      <c r="AI225" s="6"/>
      <c r="AJ225" s="69"/>
      <c r="AK225" s="3"/>
      <c r="AL225" s="6"/>
      <c r="AM225" s="10">
        <v>1</v>
      </c>
      <c r="AN225" s="3" t="s">
        <v>44</v>
      </c>
      <c r="AO225" s="3"/>
      <c r="AP225" s="3" t="s">
        <v>62</v>
      </c>
      <c r="AQ225" s="3"/>
      <c r="AR225" s="3"/>
      <c r="AS225" s="3"/>
      <c r="AT225" s="3"/>
      <c r="AU225" s="3" t="s">
        <v>4401</v>
      </c>
      <c r="AV225" s="7" t="s">
        <v>47</v>
      </c>
      <c r="AW225" s="7" t="s">
        <v>47</v>
      </c>
      <c r="AX225" s="9" t="str">
        <f>IF(AW225="","Vacio",IF(AV225=AW225,"Igual","Diferente"))</f>
        <v>Igual</v>
      </c>
      <c r="AY225" s="68"/>
      <c r="AZ225" s="68"/>
      <c r="BA225" s="5">
        <f ca="1">+IF(K225&gt;21,"Revisar",0)</f>
        <v>0</v>
      </c>
      <c r="BB225" s="68" t="s">
        <v>146</v>
      </c>
      <c r="BC225" s="129" t="s">
        <v>2919</v>
      </c>
      <c r="BF225" s="129" t="s">
        <v>94</v>
      </c>
      <c r="BG225" s="129"/>
    </row>
    <row r="226" spans="1:59" ht="14.65" customHeight="1" x14ac:dyDescent="0.25">
      <c r="A226" s="68" t="str">
        <f>CONCATENATE(E226,"_",X226)</f>
        <v>20104505784_PCR-LAP19091010</v>
      </c>
      <c r="B226" s="68" t="str">
        <f>CONCATENATE(E226,"_",Z226)</f>
        <v>20104505784_</v>
      </c>
      <c r="C226" s="6">
        <v>44133</v>
      </c>
      <c r="D226" s="6">
        <v>44163</v>
      </c>
      <c r="E226" s="192">
        <v>20104505784</v>
      </c>
      <c r="F226" s="3" t="s">
        <v>390</v>
      </c>
      <c r="G226" s="3" t="s">
        <v>5119</v>
      </c>
      <c r="H226" s="6">
        <v>44133</v>
      </c>
      <c r="I226" s="6">
        <v>44163</v>
      </c>
      <c r="J226" s="7"/>
      <c r="K226" s="8">
        <f ca="1">+TODAY()-I226</f>
        <v>-26</v>
      </c>
      <c r="L226" s="9">
        <v>50</v>
      </c>
      <c r="M226" s="135"/>
      <c r="N226" s="9" t="str">
        <f>IF(M226="","Vacio",IF(L226=M226,"Igual","Diferente"))</f>
        <v>Vacio</v>
      </c>
      <c r="O226" s="9"/>
      <c r="P226" s="135"/>
      <c r="Q226" s="9" t="str">
        <f>IF(P226="","Vacio",IF(O226=P226,"Igual","Diferente"))</f>
        <v>Vacio</v>
      </c>
      <c r="R226" s="1">
        <f>+L226+O226/3.5</f>
        <v>50</v>
      </c>
      <c r="S226" s="1">
        <f ca="1">+IF(K226&gt;=0,IF(K226&lt;30,R226*1,IF(60&gt;K226,R226*2,IF(90&gt;K226,R226*3,IF(120&gt;K226,R226*4,IF(150&gt;K226,R226*5,IF(180&gt;K226,R226*6,IF(210&gt;K226,R226*7))))))),0)</f>
        <v>0</v>
      </c>
      <c r="T226" s="2">
        <f ca="1">+IF(K226&lt;0,0,IF(K226&lt;8,$A$1,IF(K226&lt;15,$B$1,IF(K226&lt;22,$C$1,IF(K226&lt;30,$D$1,IF(K226&lt;60,$G$1,IF(K226&lt;90,$H$1,IF(K226&lt;120,$I$1,IF(K226&lt;150,$J$1,IF(K226&lt;180,$K$1,IF(K226&lt;210,$E$1)))))))))))</f>
        <v>0</v>
      </c>
      <c r="U226" s="3" t="s">
        <v>3750</v>
      </c>
      <c r="V226" s="10" t="s">
        <v>3751</v>
      </c>
      <c r="W226" s="6">
        <v>44071</v>
      </c>
      <c r="X226" s="12" t="s">
        <v>3753</v>
      </c>
      <c r="Y226" s="12" t="s">
        <v>5248</v>
      </c>
      <c r="Z226" s="12"/>
      <c r="AA226" s="12"/>
      <c r="AB226" s="15"/>
      <c r="AC226" s="15"/>
      <c r="AD226" s="15"/>
      <c r="AE226" s="15"/>
      <c r="AF226" s="4">
        <f ca="1">+TODAY()-AE226</f>
        <v>44137</v>
      </c>
      <c r="AG226" s="15"/>
      <c r="AH226" s="15"/>
      <c r="AI226" s="6"/>
      <c r="AJ226" s="69"/>
      <c r="AK226" s="3"/>
      <c r="AL226" s="6"/>
      <c r="AM226" s="10">
        <v>1</v>
      </c>
      <c r="AN226" s="3" t="s">
        <v>44</v>
      </c>
      <c r="AO226" s="3"/>
      <c r="AP226" s="3" t="s">
        <v>62</v>
      </c>
      <c r="AQ226" s="3"/>
      <c r="AR226" s="3"/>
      <c r="AS226" s="3"/>
      <c r="AT226" s="3"/>
      <c r="AU226" s="3" t="s">
        <v>4401</v>
      </c>
      <c r="AV226" s="7" t="s">
        <v>47</v>
      </c>
      <c r="AW226" s="7" t="s">
        <v>47</v>
      </c>
      <c r="AX226" s="9" t="str">
        <f>IF(AW226="","Vacio",IF(AV226=AW226,"Igual","Diferente"))</f>
        <v>Igual</v>
      </c>
      <c r="AY226" s="68"/>
      <c r="AZ226" s="68"/>
      <c r="BA226" s="5">
        <f ca="1">+IF(K226&gt;21,"Revisar",0)</f>
        <v>0</v>
      </c>
      <c r="BB226" s="68" t="s">
        <v>146</v>
      </c>
      <c r="BC226" s="129" t="s">
        <v>2919</v>
      </c>
      <c r="BF226" s="129" t="s">
        <v>94</v>
      </c>
      <c r="BG226" s="129"/>
    </row>
    <row r="227" spans="1:59" ht="14.65" customHeight="1" x14ac:dyDescent="0.25">
      <c r="A227" s="68" t="str">
        <f>CONCATENATE(E227,"_",X227)</f>
        <v>20104505784_PCR-LAP19091040</v>
      </c>
      <c r="B227" s="68" t="str">
        <f>CONCATENATE(E227,"_",Z227)</f>
        <v>20104505784_</v>
      </c>
      <c r="C227" s="6">
        <v>44133</v>
      </c>
      <c r="D227" s="6">
        <v>44163</v>
      </c>
      <c r="E227" s="192">
        <v>20104505784</v>
      </c>
      <c r="F227" s="3" t="s">
        <v>390</v>
      </c>
      <c r="G227" s="3" t="s">
        <v>5119</v>
      </c>
      <c r="H227" s="6">
        <v>44133</v>
      </c>
      <c r="I227" s="6">
        <v>44163</v>
      </c>
      <c r="J227" s="7"/>
      <c r="K227" s="8">
        <f ca="1">+TODAY()-I227</f>
        <v>-26</v>
      </c>
      <c r="L227" s="9">
        <v>50</v>
      </c>
      <c r="M227" s="135"/>
      <c r="N227" s="9" t="str">
        <f>IF(M227="","Vacio",IF(L227=M227,"Igual","Diferente"))</f>
        <v>Vacio</v>
      </c>
      <c r="O227" s="9"/>
      <c r="P227" s="135"/>
      <c r="Q227" s="9" t="str">
        <f>IF(P227="","Vacio",IF(O227=P227,"Igual","Diferente"))</f>
        <v>Vacio</v>
      </c>
      <c r="R227" s="1">
        <f>+L227+O227/3.5</f>
        <v>50</v>
      </c>
      <c r="S227" s="1">
        <f ca="1">+IF(K227&gt;=0,IF(K227&lt;30,R227*1,IF(60&gt;K227,R227*2,IF(90&gt;K227,R227*3,IF(120&gt;K227,R227*4,IF(150&gt;K227,R227*5,IF(180&gt;K227,R227*6,IF(210&gt;K227,R227*7))))))),0)</f>
        <v>0</v>
      </c>
      <c r="T227" s="2">
        <f ca="1">+IF(K227&lt;0,0,IF(K227&lt;8,$A$1,IF(K227&lt;15,$B$1,IF(K227&lt;22,$C$1,IF(K227&lt;30,$D$1,IF(K227&lt;60,$G$1,IF(K227&lt;90,$H$1,IF(K227&lt;120,$I$1,IF(K227&lt;150,$J$1,IF(K227&lt;180,$K$1,IF(K227&lt;210,$E$1)))))))))))</f>
        <v>0</v>
      </c>
      <c r="U227" s="3" t="s">
        <v>3750</v>
      </c>
      <c r="V227" s="10" t="s">
        <v>3751</v>
      </c>
      <c r="W227" s="6">
        <v>44071</v>
      </c>
      <c r="X227" s="12" t="s">
        <v>3754</v>
      </c>
      <c r="Y227" s="12" t="s">
        <v>5248</v>
      </c>
      <c r="Z227" s="12"/>
      <c r="AA227" s="12"/>
      <c r="AB227" s="15"/>
      <c r="AC227" s="15"/>
      <c r="AD227" s="15"/>
      <c r="AE227" s="15"/>
      <c r="AF227" s="4">
        <f ca="1">+TODAY()-AE227</f>
        <v>44137</v>
      </c>
      <c r="AG227" s="15"/>
      <c r="AH227" s="15"/>
      <c r="AI227" s="6"/>
      <c r="AJ227" s="69"/>
      <c r="AK227" s="3"/>
      <c r="AL227" s="6"/>
      <c r="AM227" s="10">
        <v>1</v>
      </c>
      <c r="AN227" s="3" t="s">
        <v>44</v>
      </c>
      <c r="AO227" s="3"/>
      <c r="AP227" s="3" t="s">
        <v>62</v>
      </c>
      <c r="AQ227" s="3"/>
      <c r="AR227" s="3"/>
      <c r="AS227" s="3"/>
      <c r="AT227" s="3"/>
      <c r="AU227" s="3" t="s">
        <v>4401</v>
      </c>
      <c r="AV227" s="7" t="s">
        <v>47</v>
      </c>
      <c r="AW227" s="7" t="s">
        <v>47</v>
      </c>
      <c r="AX227" s="9" t="str">
        <f>IF(AW227="","Vacio",IF(AV227=AW227,"Igual","Diferente"))</f>
        <v>Igual</v>
      </c>
      <c r="AY227" s="68"/>
      <c r="AZ227" s="68"/>
      <c r="BA227" s="5">
        <f ca="1">+IF(K227&gt;21,"Revisar",0)</f>
        <v>0</v>
      </c>
      <c r="BB227" s="68" t="s">
        <v>146</v>
      </c>
      <c r="BC227" s="129" t="s">
        <v>2919</v>
      </c>
      <c r="BF227" s="129" t="s">
        <v>94</v>
      </c>
      <c r="BG227" s="129"/>
    </row>
    <row r="228" spans="1:59" ht="14.65" customHeight="1" x14ac:dyDescent="0.25">
      <c r="A228" s="68" t="str">
        <f>CONCATENATE(E228,"_",X228)</f>
        <v>20104505784_PCR-LAP19091003</v>
      </c>
      <c r="B228" s="68" t="str">
        <f>CONCATENATE(E228,"_",Z228)</f>
        <v>20104505784_</v>
      </c>
      <c r="C228" s="6">
        <v>44109</v>
      </c>
      <c r="D228" s="6">
        <v>44139</v>
      </c>
      <c r="E228" s="192">
        <v>20104505784</v>
      </c>
      <c r="F228" s="3" t="s">
        <v>390</v>
      </c>
      <c r="G228" s="3" t="s">
        <v>4622</v>
      </c>
      <c r="H228" s="6">
        <v>44109</v>
      </c>
      <c r="I228" s="6">
        <v>44139</v>
      </c>
      <c r="J228" s="7"/>
      <c r="K228" s="8">
        <f ca="1">+TODAY()-I228</f>
        <v>-2</v>
      </c>
      <c r="L228" s="9">
        <v>77</v>
      </c>
      <c r="M228" s="135"/>
      <c r="N228" s="9" t="str">
        <f>IF(M228="","Vacio",IF(L228=M228,"Igual","Diferente"))</f>
        <v>Vacio</v>
      </c>
      <c r="O228" s="9"/>
      <c r="P228" s="135"/>
      <c r="Q228" s="9" t="str">
        <f>IF(P228="","Vacio",IF(O228=P228,"Igual","Diferente"))</f>
        <v>Vacio</v>
      </c>
      <c r="R228" s="1">
        <f>+L228+O228/3.5</f>
        <v>77</v>
      </c>
      <c r="S228" s="1">
        <f ca="1">+IF(K228&gt;=0,IF(K228&lt;30,R228*1,IF(60&gt;K228,R228*2,IF(90&gt;K228,R228*3,IF(120&gt;K228,R228*4,IF(150&gt;K228,R228*5,IF(180&gt;K228,R228*6,IF(210&gt;K228,R228*7))))))),0)</f>
        <v>0</v>
      </c>
      <c r="T228" s="2">
        <f ca="1">+IF(K228&lt;0,0,IF(K228&lt;8,$A$1,IF(K228&lt;15,$B$1,IF(K228&lt;22,$C$1,IF(K228&lt;30,$D$1,IF(K228&lt;60,$G$1,IF(K228&lt;90,$H$1,IF(K228&lt;120,$I$1,IF(K228&lt;150,$J$1,IF(K228&lt;180,$K$1,IF(K228&lt;210,$E$1)))))))))))</f>
        <v>0</v>
      </c>
      <c r="U228" s="3" t="s">
        <v>3855</v>
      </c>
      <c r="V228" s="10" t="s">
        <v>3854</v>
      </c>
      <c r="W228" s="6">
        <v>44078</v>
      </c>
      <c r="X228" s="12" t="s">
        <v>2157</v>
      </c>
      <c r="Y228" s="12" t="s">
        <v>5248</v>
      </c>
      <c r="Z228" s="12"/>
      <c r="AA228" s="12"/>
      <c r="AB228" s="15"/>
      <c r="AC228" s="15"/>
      <c r="AD228" s="15"/>
      <c r="AE228" s="15"/>
      <c r="AF228" s="4">
        <f ca="1">+TODAY()-AE228</f>
        <v>44137</v>
      </c>
      <c r="AG228" s="15"/>
      <c r="AH228" s="15"/>
      <c r="AI228" s="6"/>
      <c r="AJ228" s="69"/>
      <c r="AK228" s="3"/>
      <c r="AL228" s="6"/>
      <c r="AM228" s="10">
        <v>1</v>
      </c>
      <c r="AN228" s="3" t="s">
        <v>44</v>
      </c>
      <c r="AO228" s="3"/>
      <c r="AP228" s="3" t="s">
        <v>62</v>
      </c>
      <c r="AQ228" s="3"/>
      <c r="AR228" s="3"/>
      <c r="AS228" s="3"/>
      <c r="AT228" s="3"/>
      <c r="AU228" s="3" t="s">
        <v>4401</v>
      </c>
      <c r="AV228" s="7" t="s">
        <v>47</v>
      </c>
      <c r="AW228" s="7" t="s">
        <v>47</v>
      </c>
      <c r="AX228" s="9" t="str">
        <f>IF(AW228="","Vacio",IF(AV228=AW228,"Igual","Diferente"))</f>
        <v>Igual</v>
      </c>
      <c r="AY228" s="68"/>
      <c r="AZ228" s="68"/>
      <c r="BA228" s="5">
        <f ca="1">+IF(K228&gt;21,"Revisar",0)</f>
        <v>0</v>
      </c>
      <c r="BB228" s="68" t="s">
        <v>146</v>
      </c>
      <c r="BC228" s="129" t="s">
        <v>2919</v>
      </c>
      <c r="BF228" s="129"/>
      <c r="BG228" s="129"/>
    </row>
    <row r="229" spans="1:59" ht="14.65" customHeight="1" x14ac:dyDescent="0.25">
      <c r="A229" s="68" t="str">
        <f>CONCATENATE(E229,"_",X229)</f>
        <v>20104505784_PCR-LAP20064020</v>
      </c>
      <c r="B229" s="68" t="str">
        <f>CONCATENATE(E229,"_",Z229)</f>
        <v>20104505784_</v>
      </c>
      <c r="C229" s="6">
        <v>44108</v>
      </c>
      <c r="D229" s="6">
        <v>44138</v>
      </c>
      <c r="E229" s="192">
        <v>20104505784</v>
      </c>
      <c r="F229" s="3" t="s">
        <v>390</v>
      </c>
      <c r="G229" s="3" t="s">
        <v>4616</v>
      </c>
      <c r="H229" s="6">
        <v>44108</v>
      </c>
      <c r="I229" s="6">
        <v>44138</v>
      </c>
      <c r="J229" s="7"/>
      <c r="K229" s="8">
        <f ca="1">+TODAY()-I229</f>
        <v>-1</v>
      </c>
      <c r="L229" s="9">
        <v>50</v>
      </c>
      <c r="M229" s="135"/>
      <c r="N229" s="9" t="str">
        <f>IF(M229="","Vacio",IF(L229=M229,"Igual","Diferente"))</f>
        <v>Vacio</v>
      </c>
      <c r="O229" s="9"/>
      <c r="P229" s="135"/>
      <c r="Q229" s="9" t="str">
        <f>IF(P229="","Vacio",IF(O229=P229,"Igual","Diferente"))</f>
        <v>Vacio</v>
      </c>
      <c r="R229" s="1">
        <f>+L229+O229/3.5</f>
        <v>50</v>
      </c>
      <c r="S229" s="1">
        <f ca="1">+IF(K229&gt;=0,IF(K229&lt;30,R229*1,IF(60&gt;K229,R229*2,IF(90&gt;K229,R229*3,IF(120&gt;K229,R229*4,IF(150&gt;K229,R229*5,IF(180&gt;K229,R229*6,IF(210&gt;K229,R229*7))))))),0)</f>
        <v>0</v>
      </c>
      <c r="T229" s="2">
        <f ca="1">+IF(K229&lt;0,0,IF(K229&lt;8,$A$1,IF(K229&lt;15,$B$1,IF(K229&lt;22,$C$1,IF(K229&lt;30,$D$1,IF(K229&lt;60,$G$1,IF(K229&lt;90,$H$1,IF(K229&lt;120,$I$1,IF(K229&lt;150,$J$1,IF(K229&lt;180,$K$1,IF(K229&lt;210,$E$1)))))))))))</f>
        <v>0</v>
      </c>
      <c r="U229" s="3" t="s">
        <v>4537</v>
      </c>
      <c r="V229" s="10" t="s">
        <v>4536</v>
      </c>
      <c r="W229" s="6">
        <v>44107</v>
      </c>
      <c r="X229" s="12" t="s">
        <v>4533</v>
      </c>
      <c r="Y229" s="12" t="s">
        <v>5248</v>
      </c>
      <c r="Z229" s="12"/>
      <c r="AA229" s="12"/>
      <c r="AB229" s="15"/>
      <c r="AC229" s="15"/>
      <c r="AD229" s="15"/>
      <c r="AE229" s="15"/>
      <c r="AF229" s="4">
        <f ca="1">+TODAY()-AE229</f>
        <v>44137</v>
      </c>
      <c r="AG229" s="15"/>
      <c r="AH229" s="15"/>
      <c r="AI229" s="6"/>
      <c r="AJ229" s="69"/>
      <c r="AK229" s="3"/>
      <c r="AL229" s="6"/>
      <c r="AM229" s="10">
        <v>1</v>
      </c>
      <c r="AN229" s="3" t="s">
        <v>44</v>
      </c>
      <c r="AO229" s="3"/>
      <c r="AP229" s="3" t="s">
        <v>62</v>
      </c>
      <c r="AQ229" s="3"/>
      <c r="AR229" s="3"/>
      <c r="AS229" s="3"/>
      <c r="AT229" s="3"/>
      <c r="AU229" s="3" t="s">
        <v>4401</v>
      </c>
      <c r="AV229" s="7" t="s">
        <v>47</v>
      </c>
      <c r="AW229" s="7" t="s">
        <v>47</v>
      </c>
      <c r="AX229" s="9" t="str">
        <f>IF(AW229="","Vacio",IF(AV229=AW229,"Igual","Diferente"))</f>
        <v>Igual</v>
      </c>
      <c r="AY229" s="68"/>
      <c r="AZ229" s="68"/>
      <c r="BA229" s="5">
        <f ca="1">+IF(K229&gt;21,"Revisar",0)</f>
        <v>0</v>
      </c>
      <c r="BB229" s="68" t="s">
        <v>146</v>
      </c>
      <c r="BC229" s="129" t="s">
        <v>2919</v>
      </c>
      <c r="BF229" s="129"/>
      <c r="BG229" s="129"/>
    </row>
    <row r="230" spans="1:59" ht="14.65" customHeight="1" x14ac:dyDescent="0.25">
      <c r="A230" s="68" t="str">
        <f>CONCATENATE(E230,"_",X230)</f>
        <v>20104505784_PCR-LAP20064044</v>
      </c>
      <c r="B230" s="68" t="str">
        <f>CONCATENATE(E230,"_",Z230)</f>
        <v>20104505784_</v>
      </c>
      <c r="C230" s="6">
        <v>44108</v>
      </c>
      <c r="D230" s="6">
        <v>44138</v>
      </c>
      <c r="E230" s="192">
        <v>20104505784</v>
      </c>
      <c r="F230" s="3" t="s">
        <v>390</v>
      </c>
      <c r="G230" s="3" t="s">
        <v>4616</v>
      </c>
      <c r="H230" s="6">
        <v>44108</v>
      </c>
      <c r="I230" s="6">
        <v>44138</v>
      </c>
      <c r="J230" s="7"/>
      <c r="K230" s="8">
        <f ca="1">+TODAY()-I230</f>
        <v>-1</v>
      </c>
      <c r="L230" s="9">
        <v>50</v>
      </c>
      <c r="M230" s="135"/>
      <c r="N230" s="9" t="str">
        <f>IF(M230="","Vacio",IF(L230=M230,"Igual","Diferente"))</f>
        <v>Vacio</v>
      </c>
      <c r="O230" s="9"/>
      <c r="P230" s="135"/>
      <c r="Q230" s="9" t="str">
        <f>IF(P230="","Vacio",IF(O230=P230,"Igual","Diferente"))</f>
        <v>Vacio</v>
      </c>
      <c r="R230" s="1">
        <f>+L230+O230/3.5</f>
        <v>50</v>
      </c>
      <c r="S230" s="1">
        <f ca="1">+IF(K230&gt;=0,IF(K230&lt;30,R230*1,IF(60&gt;K230,R230*2,IF(90&gt;K230,R230*3,IF(120&gt;K230,R230*4,IF(150&gt;K230,R230*5,IF(180&gt;K230,R230*6,IF(210&gt;K230,R230*7))))))),0)</f>
        <v>0</v>
      </c>
      <c r="T230" s="2">
        <f ca="1">+IF(K230&lt;0,0,IF(K230&lt;8,$A$1,IF(K230&lt;15,$B$1,IF(K230&lt;22,$C$1,IF(K230&lt;30,$D$1,IF(K230&lt;60,$G$1,IF(K230&lt;90,$H$1,IF(K230&lt;120,$I$1,IF(K230&lt;150,$J$1,IF(K230&lt;180,$K$1,IF(K230&lt;210,$E$1)))))))))))</f>
        <v>0</v>
      </c>
      <c r="U230" s="3" t="s">
        <v>4537</v>
      </c>
      <c r="V230" s="10" t="s">
        <v>4536</v>
      </c>
      <c r="W230" s="6">
        <v>44107</v>
      </c>
      <c r="X230" s="12" t="s">
        <v>4534</v>
      </c>
      <c r="Y230" s="12" t="s">
        <v>5248</v>
      </c>
      <c r="Z230" s="12"/>
      <c r="AA230" s="12"/>
      <c r="AB230" s="15"/>
      <c r="AC230" s="15"/>
      <c r="AD230" s="15"/>
      <c r="AE230" s="15"/>
      <c r="AF230" s="4">
        <f ca="1">+TODAY()-AE230</f>
        <v>44137</v>
      </c>
      <c r="AG230" s="15"/>
      <c r="AH230" s="15"/>
      <c r="AI230" s="6"/>
      <c r="AJ230" s="69"/>
      <c r="AK230" s="3"/>
      <c r="AL230" s="6"/>
      <c r="AM230" s="10">
        <v>1</v>
      </c>
      <c r="AN230" s="3" t="s">
        <v>44</v>
      </c>
      <c r="AO230" s="3"/>
      <c r="AP230" s="3" t="s">
        <v>62</v>
      </c>
      <c r="AQ230" s="3"/>
      <c r="AR230" s="3"/>
      <c r="AS230" s="3"/>
      <c r="AT230" s="3"/>
      <c r="AU230" s="3" t="s">
        <v>4401</v>
      </c>
      <c r="AV230" s="7" t="s">
        <v>47</v>
      </c>
      <c r="AW230" s="7" t="s">
        <v>47</v>
      </c>
      <c r="AX230" s="9" t="str">
        <f>IF(AW230="","Vacio",IF(AV230=AW230,"Igual","Diferente"))</f>
        <v>Igual</v>
      </c>
      <c r="AY230" s="68"/>
      <c r="AZ230" s="68"/>
      <c r="BA230" s="5">
        <f ca="1">+IF(K230&gt;21,"Revisar",0)</f>
        <v>0</v>
      </c>
      <c r="BB230" s="68" t="s">
        <v>146</v>
      </c>
      <c r="BC230" s="129" t="s">
        <v>2919</v>
      </c>
      <c r="BF230" s="129"/>
      <c r="BG230" s="129"/>
    </row>
    <row r="231" spans="1:59" ht="14.65" customHeight="1" x14ac:dyDescent="0.25">
      <c r="A231" s="68" t="str">
        <f>CONCATENATE(E231,"_",X231)</f>
        <v>20104505784_PCR-LAP20064021</v>
      </c>
      <c r="B231" s="68" t="str">
        <f>CONCATENATE(E231,"_",Z231)</f>
        <v>20104505784_PCR-LAP20064009</v>
      </c>
      <c r="C231" s="6">
        <v>44108</v>
      </c>
      <c r="D231" s="6">
        <v>44138</v>
      </c>
      <c r="E231" s="192">
        <v>20104505784</v>
      </c>
      <c r="F231" s="3" t="s">
        <v>390</v>
      </c>
      <c r="G231" s="3" t="s">
        <v>4616</v>
      </c>
      <c r="H231" s="6">
        <v>44108</v>
      </c>
      <c r="I231" s="6">
        <v>44138</v>
      </c>
      <c r="J231" s="7"/>
      <c r="K231" s="8">
        <f ca="1">+TODAY()-I231</f>
        <v>-1</v>
      </c>
      <c r="L231" s="9">
        <v>50</v>
      </c>
      <c r="M231" s="135"/>
      <c r="N231" s="9" t="str">
        <f>IF(M231="","Vacio",IF(L231=M231,"Igual","Diferente"))</f>
        <v>Vacio</v>
      </c>
      <c r="O231" s="9"/>
      <c r="P231" s="135"/>
      <c r="Q231" s="9" t="str">
        <f>IF(P231="","Vacio",IF(O231=P231,"Igual","Diferente"))</f>
        <v>Vacio</v>
      </c>
      <c r="R231" s="1">
        <f>+L231+O231/3.5</f>
        <v>50</v>
      </c>
      <c r="S231" s="1">
        <f ca="1">+IF(K231&gt;=0,IF(K231&lt;30,R231*1,IF(60&gt;K231,R231*2,IF(90&gt;K231,R231*3,IF(120&gt;K231,R231*4,IF(150&gt;K231,R231*5,IF(180&gt;K231,R231*6,IF(210&gt;K231,R231*7))))))),0)</f>
        <v>0</v>
      </c>
      <c r="T231" s="2">
        <f ca="1">+IF(K231&lt;0,0,IF(K231&lt;8,$A$1,IF(K231&lt;15,$B$1,IF(K231&lt;22,$C$1,IF(K231&lt;30,$D$1,IF(K231&lt;60,$G$1,IF(K231&lt;90,$H$1,IF(K231&lt;120,$I$1,IF(K231&lt;150,$J$1,IF(K231&lt;180,$K$1,IF(K231&lt;210,$E$1)))))))))))</f>
        <v>0</v>
      </c>
      <c r="U231" s="3" t="s">
        <v>4537</v>
      </c>
      <c r="V231" s="10" t="s">
        <v>4888</v>
      </c>
      <c r="W231" s="6">
        <v>44118</v>
      </c>
      <c r="X231" s="12" t="s">
        <v>4887</v>
      </c>
      <c r="Y231" s="12" t="s">
        <v>5248</v>
      </c>
      <c r="Z231" s="12" t="s">
        <v>4535</v>
      </c>
      <c r="AA231" s="12"/>
      <c r="AB231" s="15"/>
      <c r="AC231" s="15"/>
      <c r="AD231" s="15"/>
      <c r="AE231" s="15"/>
      <c r="AF231" s="4">
        <f ca="1">+TODAY()-AE231</f>
        <v>44137</v>
      </c>
      <c r="AG231" s="15"/>
      <c r="AH231" s="15"/>
      <c r="AI231" s="6"/>
      <c r="AJ231" s="69"/>
      <c r="AK231" s="3"/>
      <c r="AL231" s="6"/>
      <c r="AM231" s="10">
        <v>1</v>
      </c>
      <c r="AN231" s="3" t="s">
        <v>44</v>
      </c>
      <c r="AO231" s="3"/>
      <c r="AP231" s="3" t="s">
        <v>62</v>
      </c>
      <c r="AQ231" s="3"/>
      <c r="AR231" s="3"/>
      <c r="AS231" s="3"/>
      <c r="AT231" s="3"/>
      <c r="AU231" s="3" t="s">
        <v>4401</v>
      </c>
      <c r="AV231" s="7" t="s">
        <v>47</v>
      </c>
      <c r="AW231" s="7" t="s">
        <v>47</v>
      </c>
      <c r="AX231" s="9" t="str">
        <f>IF(AW231="","Vacio",IF(AV231=AW231,"Igual","Diferente"))</f>
        <v>Igual</v>
      </c>
      <c r="AY231" s="68"/>
      <c r="AZ231" s="68"/>
      <c r="BA231" s="5">
        <f ca="1">+IF(K231&gt;21,"Revisar",0)</f>
        <v>0</v>
      </c>
      <c r="BB231" s="68" t="s">
        <v>146</v>
      </c>
      <c r="BC231" s="129" t="s">
        <v>2919</v>
      </c>
      <c r="BF231" s="129"/>
      <c r="BG231" s="129"/>
    </row>
    <row r="232" spans="1:59" ht="14.65" customHeight="1" x14ac:dyDescent="0.25">
      <c r="A232" s="68" t="str">
        <f>CONCATENATE(E232,"_",X232)</f>
        <v>20104505784_PCR-LAP20081001</v>
      </c>
      <c r="B232" s="68" t="str">
        <f>CONCATENATE(E232,"_",Z232)</f>
        <v>20104505784_</v>
      </c>
      <c r="C232" s="6">
        <v>44123</v>
      </c>
      <c r="D232" s="6">
        <v>44153</v>
      </c>
      <c r="E232" s="192">
        <v>20104505784</v>
      </c>
      <c r="F232" s="3" t="s">
        <v>390</v>
      </c>
      <c r="G232" s="3" t="s">
        <v>5011</v>
      </c>
      <c r="H232" s="6">
        <v>44123</v>
      </c>
      <c r="I232" s="6">
        <v>44153</v>
      </c>
      <c r="J232" s="7"/>
      <c r="K232" s="8">
        <f ca="1">+TODAY()-I232</f>
        <v>-16</v>
      </c>
      <c r="L232" s="9">
        <v>85</v>
      </c>
      <c r="M232" s="135"/>
      <c r="N232" s="9" t="str">
        <f>IF(M232="","Vacio",IF(L232=M232,"Igual","Diferente"))</f>
        <v>Vacio</v>
      </c>
      <c r="O232" s="9"/>
      <c r="P232" s="135"/>
      <c r="Q232" s="9" t="str">
        <f>IF(P232="","Vacio",IF(O232=P232,"Igual","Diferente"))</f>
        <v>Vacio</v>
      </c>
      <c r="R232" s="1">
        <f>+L232+O232/3.5</f>
        <v>85</v>
      </c>
      <c r="S232" s="1">
        <f ca="1">+IF(K232&gt;=0,IF(K232&lt;30,R232*1,IF(60&gt;K232,R232*2,IF(90&gt;K232,R232*3,IF(120&gt;K232,R232*4,IF(150&gt;K232,R232*5,IF(180&gt;K232,R232*6,IF(210&gt;K232,R232*7))))))),0)</f>
        <v>0</v>
      </c>
      <c r="T232" s="2">
        <f ca="1">+IF(K232&lt;0,0,IF(K232&lt;8,$A$1,IF(K232&lt;15,$B$1,IF(K232&lt;22,$C$1,IF(K232&lt;30,$D$1,IF(K232&lt;60,$G$1,IF(K232&lt;90,$H$1,IF(K232&lt;120,$I$1,IF(K232&lt;150,$J$1,IF(K232&lt;180,$K$1,IF(K232&lt;210,$E$1)))))))))))</f>
        <v>0</v>
      </c>
      <c r="U232" s="3" t="s">
        <v>4069</v>
      </c>
      <c r="V232" s="10" t="s">
        <v>4068</v>
      </c>
      <c r="W232" s="6">
        <v>44092</v>
      </c>
      <c r="X232" s="12" t="s">
        <v>4067</v>
      </c>
      <c r="Y232" s="12" t="s">
        <v>5248</v>
      </c>
      <c r="Z232" s="12"/>
      <c r="AA232" s="12"/>
      <c r="AB232" s="15"/>
      <c r="AC232" s="15"/>
      <c r="AD232" s="15"/>
      <c r="AE232" s="15"/>
      <c r="AF232" s="4">
        <f ca="1">+TODAY()-AE232</f>
        <v>44137</v>
      </c>
      <c r="AG232" s="15"/>
      <c r="AH232" s="15"/>
      <c r="AI232" s="6"/>
      <c r="AJ232" s="69"/>
      <c r="AK232" s="3"/>
      <c r="AL232" s="6"/>
      <c r="AM232" s="10">
        <v>1</v>
      </c>
      <c r="AN232" s="3" t="s">
        <v>44</v>
      </c>
      <c r="AO232" s="3"/>
      <c r="AP232" s="3" t="s">
        <v>62</v>
      </c>
      <c r="AQ232" s="3"/>
      <c r="AR232" s="3"/>
      <c r="AS232" s="3"/>
      <c r="AT232" s="3"/>
      <c r="AU232" s="3" t="s">
        <v>4401</v>
      </c>
      <c r="AV232" s="7" t="s">
        <v>47</v>
      </c>
      <c r="AW232" s="7" t="s">
        <v>47</v>
      </c>
      <c r="AX232" s="9" t="str">
        <f>IF(AW232="","Vacio",IF(AV232=AW232,"Igual","Diferente"))</f>
        <v>Igual</v>
      </c>
      <c r="AY232" s="68"/>
      <c r="AZ232" s="68"/>
      <c r="BA232" s="5">
        <f ca="1">+IF(K232&gt;21,"Revisar",0)</f>
        <v>0</v>
      </c>
      <c r="BB232" s="68" t="s">
        <v>146</v>
      </c>
      <c r="BC232" s="129" t="s">
        <v>2919</v>
      </c>
      <c r="BF232" s="129"/>
      <c r="BG232" s="129"/>
    </row>
    <row r="233" spans="1:59" ht="14.65" customHeight="1" x14ac:dyDescent="0.25">
      <c r="A233" s="68" t="str">
        <f>CONCATENATE(E233,"_",X233)</f>
        <v>20104505784_PCR-LAP1134</v>
      </c>
      <c r="B233" s="68" t="str">
        <f>CONCATENATE(E233,"_",Z233)</f>
        <v>20104505784_</v>
      </c>
      <c r="C233" s="6">
        <v>44107</v>
      </c>
      <c r="D233" s="6">
        <v>44137</v>
      </c>
      <c r="E233" s="192">
        <v>20104505784</v>
      </c>
      <c r="F233" s="3" t="s">
        <v>390</v>
      </c>
      <c r="G233" s="3" t="s">
        <v>4622</v>
      </c>
      <c r="H233" s="6">
        <v>44107</v>
      </c>
      <c r="I233" s="6">
        <v>44137</v>
      </c>
      <c r="J233" s="7"/>
      <c r="K233" s="8">
        <f ca="1">+TODAY()-I233</f>
        <v>0</v>
      </c>
      <c r="L233" s="9">
        <v>40</v>
      </c>
      <c r="M233" s="135"/>
      <c r="N233" s="9" t="str">
        <f>IF(M233="","Vacio",IF(L233=M233,"Igual","Diferente"))</f>
        <v>Vacio</v>
      </c>
      <c r="O233" s="9"/>
      <c r="P233" s="135"/>
      <c r="Q233" s="9" t="str">
        <f>IF(P233="","Vacio",IF(O233=P233,"Igual","Diferente"))</f>
        <v>Vacio</v>
      </c>
      <c r="R233" s="1">
        <f>+L233+O233/3.5</f>
        <v>40</v>
      </c>
      <c r="S233" s="1">
        <f ca="1">+IF(K233&gt;=0,IF(K233&lt;30,R233*1,IF(60&gt;K233,R233*2,IF(90&gt;K233,R233*3,IF(120&gt;K233,R233*4,IF(150&gt;K233,R233*5,IF(180&gt;K233,R233*6,IF(210&gt;K233,R233*7))))))),0)</f>
        <v>40</v>
      </c>
      <c r="T233" s="2" t="str">
        <f ca="1">+IF(K233&lt;0,0,IF(K233&lt;8,$A$1,IF(K233&lt;15,$B$1,IF(K233&lt;22,$C$1,IF(K233&lt;30,$D$1,IF(K233&lt;60,$G$1,IF(K233&lt;90,$H$1,IF(K233&lt;120,$I$1,IF(K233&lt;150,$J$1,IF(K233&lt;180,$K$1,IF(K233&lt;210,$E$1)))))))))))</f>
        <v>1° Semana</v>
      </c>
      <c r="U233" s="3" t="s">
        <v>3749</v>
      </c>
      <c r="V233" s="10"/>
      <c r="W233" s="6">
        <v>43468</v>
      </c>
      <c r="X233" s="12" t="s">
        <v>397</v>
      </c>
      <c r="Y233" s="12" t="s">
        <v>5248</v>
      </c>
      <c r="Z233" s="12"/>
      <c r="AA233" s="12"/>
      <c r="AB233" s="15"/>
      <c r="AC233" s="15"/>
      <c r="AD233" s="15"/>
      <c r="AE233" s="15"/>
      <c r="AF233" s="4">
        <f ca="1">+TODAY()-AE233</f>
        <v>44137</v>
      </c>
      <c r="AG233" s="15"/>
      <c r="AH233" s="15"/>
      <c r="AI233" s="6" t="s">
        <v>395</v>
      </c>
      <c r="AJ233" s="69" t="s">
        <v>396</v>
      </c>
      <c r="AK233" s="3" t="s">
        <v>56</v>
      </c>
      <c r="AL233" s="6">
        <v>44014</v>
      </c>
      <c r="AM233" s="10">
        <v>1</v>
      </c>
      <c r="AN233" s="3" t="s">
        <v>44</v>
      </c>
      <c r="AO233" s="3"/>
      <c r="AP233" s="3" t="s">
        <v>62</v>
      </c>
      <c r="AQ233" s="3"/>
      <c r="AR233" s="3"/>
      <c r="AS233" s="3"/>
      <c r="AT233" s="3"/>
      <c r="AU233" s="3" t="s">
        <v>4401</v>
      </c>
      <c r="AV233" s="7" t="s">
        <v>47</v>
      </c>
      <c r="AW233" s="7" t="s">
        <v>47</v>
      </c>
      <c r="AX233" s="9" t="str">
        <f>IF(AW233="","Vacio",IF(AV233=AW233,"Igual","Diferente"))</f>
        <v>Igual</v>
      </c>
      <c r="AY233" s="68"/>
      <c r="AZ233" s="68"/>
      <c r="BA233" s="5">
        <f ca="1">+IF(K233&gt;21,"Revisar",0)</f>
        <v>0</v>
      </c>
      <c r="BB233" s="68" t="s">
        <v>146</v>
      </c>
      <c r="BC233" s="129" t="s">
        <v>2919</v>
      </c>
      <c r="BF233" s="129" t="s">
        <v>94</v>
      </c>
      <c r="BG233" s="129"/>
    </row>
    <row r="234" spans="1:59" ht="14.65" customHeight="1" x14ac:dyDescent="0.25">
      <c r="A234" s="68" t="str">
        <f>CONCATENATE(E234,"_",X234)</f>
        <v>20513188626_MOR-LAP19101029</v>
      </c>
      <c r="B234" s="68" t="str">
        <f>CONCATENATE(E234,"_",Z234)</f>
        <v>20513188626_</v>
      </c>
      <c r="C234" s="6">
        <v>44105</v>
      </c>
      <c r="D234" s="6">
        <v>44135</v>
      </c>
      <c r="E234" s="192">
        <v>20513188626</v>
      </c>
      <c r="F234" s="3" t="s">
        <v>4081</v>
      </c>
      <c r="G234" s="3" t="s">
        <v>4526</v>
      </c>
      <c r="H234" s="6">
        <v>44105</v>
      </c>
      <c r="I234" s="6">
        <v>44135</v>
      </c>
      <c r="J234" s="7"/>
      <c r="K234" s="8">
        <f ca="1">+TODAY()-I234</f>
        <v>2</v>
      </c>
      <c r="L234" s="9">
        <v>73</v>
      </c>
      <c r="M234" s="135"/>
      <c r="N234" s="9" t="str">
        <f>IF(M234="","Vacio",IF(L234=M234,"Igual","Diferente"))</f>
        <v>Vacio</v>
      </c>
      <c r="O234" s="9"/>
      <c r="P234" s="135"/>
      <c r="Q234" s="9" t="str">
        <f>IF(P234="","Vacio",IF(O234=P234,"Igual","Diferente"))</f>
        <v>Vacio</v>
      </c>
      <c r="R234" s="1">
        <f>+L234+O234/3.5</f>
        <v>73</v>
      </c>
      <c r="S234" s="1">
        <f ca="1">+IF(K234&gt;=0,IF(K234&lt;30,R234*1,IF(60&gt;K234,R234*2,IF(90&gt;K234,R234*3,IF(120&gt;K234,R234*4,IF(150&gt;K234,R234*5,IF(180&gt;K234,R234*6,IF(210&gt;K234,R234*7))))))),0)</f>
        <v>73</v>
      </c>
      <c r="T234" s="2" t="str">
        <f ca="1">+IF(K234&lt;0,0,IF(K234&lt;8,$A$1,IF(K234&lt;15,$B$1,IF(K234&lt;22,$C$1,IF(K234&lt;30,$D$1,IF(K234&lt;60,$G$1,IF(K234&lt;90,$H$1,IF(K234&lt;120,$I$1,IF(K234&lt;150,$J$1,IF(K234&lt;180,$K$1,IF(K234&lt;210,$E$1)))))))))))</f>
        <v>1° Semana</v>
      </c>
      <c r="U234" s="3" t="s">
        <v>402</v>
      </c>
      <c r="V234" s="10" t="s">
        <v>403</v>
      </c>
      <c r="W234" s="6">
        <v>43782</v>
      </c>
      <c r="X234" s="12" t="s">
        <v>404</v>
      </c>
      <c r="Y234" s="12" t="s">
        <v>5248</v>
      </c>
      <c r="Z234" s="12"/>
      <c r="AA234" s="12"/>
      <c r="AB234" s="15"/>
      <c r="AC234" s="15"/>
      <c r="AD234" s="15"/>
      <c r="AE234" s="15"/>
      <c r="AF234" s="4">
        <f ca="1">+TODAY()-AE234</f>
        <v>44137</v>
      </c>
      <c r="AG234" s="15"/>
      <c r="AH234" s="15"/>
      <c r="AI234" s="6"/>
      <c r="AJ234" s="6"/>
      <c r="AK234" s="3"/>
      <c r="AL234" s="6"/>
      <c r="AM234" s="10">
        <v>1</v>
      </c>
      <c r="AN234" s="3" t="s">
        <v>44</v>
      </c>
      <c r="AO234" s="3"/>
      <c r="AP234" s="3" t="s">
        <v>62</v>
      </c>
      <c r="AQ234" s="3"/>
      <c r="AR234" s="3"/>
      <c r="AS234" s="3"/>
      <c r="AT234" s="3"/>
      <c r="AU234" s="3" t="s">
        <v>3450</v>
      </c>
      <c r="AV234" s="7" t="s">
        <v>47</v>
      </c>
      <c r="AW234" s="7" t="s">
        <v>47</v>
      </c>
      <c r="AX234" s="9" t="str">
        <f>IF(AW234="","Vacio",IF(AV234=AW234,"Igual","Diferente"))</f>
        <v>Igual</v>
      </c>
      <c r="AY234" s="129"/>
      <c r="AZ234" s="129"/>
      <c r="BA234" s="5">
        <f ca="1">+IF(K234&gt;21,"Revisar",0)</f>
        <v>0</v>
      </c>
      <c r="BB234" s="68" t="s">
        <v>146</v>
      </c>
      <c r="BC234" s="129" t="s">
        <v>2919</v>
      </c>
      <c r="BF234" s="129" t="s">
        <v>94</v>
      </c>
      <c r="BG234" s="129"/>
    </row>
    <row r="235" spans="1:59" ht="14.65" customHeight="1" x14ac:dyDescent="0.25">
      <c r="A235" s="68" t="str">
        <f>CONCATENATE(E235,"_",X235)</f>
        <v>20513188626_PCR-LAP1366</v>
      </c>
      <c r="B235" s="68" t="str">
        <f>CONCATENATE(E235,"_",Z235)</f>
        <v>20513188626_</v>
      </c>
      <c r="C235" s="6">
        <v>44105</v>
      </c>
      <c r="D235" s="6">
        <v>44135</v>
      </c>
      <c r="E235" s="192">
        <v>20513188626</v>
      </c>
      <c r="F235" s="3" t="s">
        <v>4081</v>
      </c>
      <c r="G235" s="3" t="s">
        <v>4526</v>
      </c>
      <c r="H235" s="6">
        <v>44105</v>
      </c>
      <c r="I235" s="6">
        <v>44135</v>
      </c>
      <c r="J235" s="7"/>
      <c r="K235" s="8">
        <f ca="1">+TODAY()-I235</f>
        <v>2</v>
      </c>
      <c r="L235" s="9">
        <v>73</v>
      </c>
      <c r="M235" s="135"/>
      <c r="N235" s="9" t="str">
        <f>IF(M235="","Vacio",IF(L235=M235,"Igual","Diferente"))</f>
        <v>Vacio</v>
      </c>
      <c r="O235" s="9"/>
      <c r="P235" s="135"/>
      <c r="Q235" s="9" t="str">
        <f>IF(P235="","Vacio",IF(O235=P235,"Igual","Diferente"))</f>
        <v>Vacio</v>
      </c>
      <c r="R235" s="1">
        <f>+L235+O235/3.5</f>
        <v>73</v>
      </c>
      <c r="S235" s="1">
        <f ca="1">+IF(K235&gt;=0,IF(K235&lt;30,R235*1,IF(60&gt;K235,R235*2,IF(90&gt;K235,R235*3,IF(120&gt;K235,R235*4,IF(150&gt;K235,R235*5,IF(180&gt;K235,R235*6,IF(210&gt;K235,R235*7))))))),0)</f>
        <v>73</v>
      </c>
      <c r="T235" s="2" t="str">
        <f ca="1">+IF(K235&lt;0,0,IF(K235&lt;8,$A$1,IF(K235&lt;15,$B$1,IF(K235&lt;22,$C$1,IF(K235&lt;30,$D$1,IF(K235&lt;60,$G$1,IF(K235&lt;90,$H$1,IF(K235&lt;120,$I$1,IF(K235&lt;150,$J$1,IF(K235&lt;180,$K$1,IF(K235&lt;210,$E$1)))))))))))</f>
        <v>1° Semana</v>
      </c>
      <c r="U235" s="3" t="s">
        <v>405</v>
      </c>
      <c r="V235" s="10" t="s">
        <v>406</v>
      </c>
      <c r="W235" s="6">
        <v>43832</v>
      </c>
      <c r="X235" s="12" t="s">
        <v>407</v>
      </c>
      <c r="Y235" s="12" t="s">
        <v>5248</v>
      </c>
      <c r="Z235" s="12"/>
      <c r="AA235" s="12"/>
      <c r="AB235" s="15"/>
      <c r="AC235" s="15"/>
      <c r="AD235" s="15"/>
      <c r="AE235" s="15"/>
      <c r="AF235" s="4">
        <f ca="1">+TODAY()-AE235</f>
        <v>44137</v>
      </c>
      <c r="AG235" s="15"/>
      <c r="AH235" s="15"/>
      <c r="AI235" s="6"/>
      <c r="AJ235" s="6"/>
      <c r="AK235" s="3"/>
      <c r="AL235" s="6"/>
      <c r="AM235" s="10">
        <v>1</v>
      </c>
      <c r="AN235" s="3" t="s">
        <v>44</v>
      </c>
      <c r="AO235" s="3"/>
      <c r="AP235" s="3" t="s">
        <v>62</v>
      </c>
      <c r="AQ235" s="3"/>
      <c r="AR235" s="3"/>
      <c r="AS235" s="3"/>
      <c r="AT235" s="3"/>
      <c r="AU235" s="3" t="s">
        <v>3450</v>
      </c>
      <c r="AV235" s="7" t="s">
        <v>47</v>
      </c>
      <c r="AW235" s="7" t="s">
        <v>47</v>
      </c>
      <c r="AX235" s="9" t="str">
        <f>IF(AW235="","Vacio",IF(AV235=AW235,"Igual","Diferente"))</f>
        <v>Igual</v>
      </c>
      <c r="AY235" s="129"/>
      <c r="AZ235" s="129"/>
      <c r="BA235" s="5">
        <f ca="1">+IF(K235&gt;21,"Revisar",0)</f>
        <v>0</v>
      </c>
      <c r="BB235" s="68" t="s">
        <v>146</v>
      </c>
      <c r="BC235" s="129" t="s">
        <v>2919</v>
      </c>
      <c r="BF235" s="129" t="s">
        <v>94</v>
      </c>
      <c r="BG235" s="129"/>
    </row>
    <row r="236" spans="1:59" ht="14.65" customHeight="1" x14ac:dyDescent="0.25">
      <c r="A236" s="68" t="str">
        <f>CONCATENATE(E236,"_",X236)</f>
        <v>20513188626_PCR-LAP1454</v>
      </c>
      <c r="B236" s="68" t="str">
        <f>CONCATENATE(E236,"_",Z236)</f>
        <v>20513188626_</v>
      </c>
      <c r="C236" s="6">
        <v>44105</v>
      </c>
      <c r="D236" s="6">
        <v>44135</v>
      </c>
      <c r="E236" s="192">
        <v>20513188626</v>
      </c>
      <c r="F236" s="3" t="s">
        <v>4081</v>
      </c>
      <c r="G236" s="3" t="s">
        <v>4526</v>
      </c>
      <c r="H236" s="6">
        <v>44105</v>
      </c>
      <c r="I236" s="6">
        <v>44135</v>
      </c>
      <c r="J236" s="7"/>
      <c r="K236" s="8">
        <f ca="1">+TODAY()-I236</f>
        <v>2</v>
      </c>
      <c r="L236" s="9">
        <v>73</v>
      </c>
      <c r="M236" s="135"/>
      <c r="N236" s="9" t="str">
        <f>IF(M236="","Vacio",IF(L236=M236,"Igual","Diferente"))</f>
        <v>Vacio</v>
      </c>
      <c r="O236" s="9"/>
      <c r="P236" s="135"/>
      <c r="Q236" s="9" t="str">
        <f>IF(P236="","Vacio",IF(O236=P236,"Igual","Diferente"))</f>
        <v>Vacio</v>
      </c>
      <c r="R236" s="1">
        <f>+L236+O236/3.5</f>
        <v>73</v>
      </c>
      <c r="S236" s="1">
        <f ca="1">+IF(K236&gt;=0,IF(K236&lt;30,R236*1,IF(60&gt;K236,R236*2,IF(90&gt;K236,R236*3,IF(120&gt;K236,R236*4,IF(150&gt;K236,R236*5,IF(180&gt;K236,R236*6,IF(210&gt;K236,R236*7))))))),0)</f>
        <v>73</v>
      </c>
      <c r="T236" s="2" t="str">
        <f ca="1">+IF(K236&lt;0,0,IF(K236&lt;8,$A$1,IF(K236&lt;15,$B$1,IF(K236&lt;22,$C$1,IF(K236&lt;30,$D$1,IF(K236&lt;60,$G$1,IF(K236&lt;90,$H$1,IF(K236&lt;120,$I$1,IF(K236&lt;150,$J$1,IF(K236&lt;180,$K$1,IF(K236&lt;210,$E$1)))))))))))</f>
        <v>1° Semana</v>
      </c>
      <c r="U236" s="3" t="s">
        <v>408</v>
      </c>
      <c r="V236" s="10" t="s">
        <v>409</v>
      </c>
      <c r="W236" s="6">
        <v>43610</v>
      </c>
      <c r="X236" s="12" t="s">
        <v>410</v>
      </c>
      <c r="Y236" s="12" t="s">
        <v>5248</v>
      </c>
      <c r="Z236" s="12"/>
      <c r="AA236" s="12"/>
      <c r="AB236" s="15"/>
      <c r="AC236" s="15"/>
      <c r="AD236" s="15"/>
      <c r="AE236" s="15"/>
      <c r="AF236" s="4">
        <f ca="1">+TODAY()-AE236</f>
        <v>44137</v>
      </c>
      <c r="AG236" s="15"/>
      <c r="AH236" s="15"/>
      <c r="AI236" s="6" t="s">
        <v>411</v>
      </c>
      <c r="AJ236" s="69" t="s">
        <v>412</v>
      </c>
      <c r="AK236" s="3" t="s">
        <v>289</v>
      </c>
      <c r="AL236" s="6">
        <v>43960</v>
      </c>
      <c r="AM236" s="10">
        <v>1</v>
      </c>
      <c r="AN236" s="3" t="s">
        <v>44</v>
      </c>
      <c r="AO236" s="3"/>
      <c r="AP236" s="3" t="s">
        <v>62</v>
      </c>
      <c r="AQ236" s="3"/>
      <c r="AR236" s="3"/>
      <c r="AS236" s="3"/>
      <c r="AT236" s="3"/>
      <c r="AU236" s="3" t="s">
        <v>3450</v>
      </c>
      <c r="AV236" s="7" t="s">
        <v>47</v>
      </c>
      <c r="AW236" s="7" t="s">
        <v>47</v>
      </c>
      <c r="AX236" s="9" t="str">
        <f>IF(AW236="","Vacio",IF(AV236=AW236,"Igual","Diferente"))</f>
        <v>Igual</v>
      </c>
      <c r="AY236" s="129"/>
      <c r="AZ236" s="129"/>
      <c r="BA236" s="5">
        <f ca="1">+IF(K236&gt;21,"Revisar",0)</f>
        <v>0</v>
      </c>
      <c r="BB236" s="68" t="s">
        <v>146</v>
      </c>
      <c r="BC236" s="129" t="s">
        <v>2919</v>
      </c>
      <c r="BF236" s="129" t="s">
        <v>94</v>
      </c>
      <c r="BG236" s="129"/>
    </row>
    <row r="237" spans="1:59" ht="14.65" customHeight="1" x14ac:dyDescent="0.25">
      <c r="A237" s="68" t="str">
        <f>CONCATENATE(E237,"_",X237)</f>
        <v>20513188626_PCR-LAP1455</v>
      </c>
      <c r="B237" s="68" t="str">
        <f>CONCATENATE(E237,"_",Z237)</f>
        <v>20513188626_</v>
      </c>
      <c r="C237" s="6">
        <v>44105</v>
      </c>
      <c r="D237" s="6">
        <v>44135</v>
      </c>
      <c r="E237" s="192">
        <v>20513188626</v>
      </c>
      <c r="F237" s="3" t="s">
        <v>4081</v>
      </c>
      <c r="G237" s="3" t="s">
        <v>4526</v>
      </c>
      <c r="H237" s="6">
        <v>44105</v>
      </c>
      <c r="I237" s="6">
        <v>44135</v>
      </c>
      <c r="J237" s="7"/>
      <c r="K237" s="8">
        <f ca="1">+TODAY()-I237</f>
        <v>2</v>
      </c>
      <c r="L237" s="9">
        <v>73</v>
      </c>
      <c r="M237" s="135"/>
      <c r="N237" s="9" t="str">
        <f>IF(M237="","Vacio",IF(L237=M237,"Igual","Diferente"))</f>
        <v>Vacio</v>
      </c>
      <c r="O237" s="9"/>
      <c r="P237" s="135"/>
      <c r="Q237" s="9" t="str">
        <f>IF(P237="","Vacio",IF(O237=P237,"Igual","Diferente"))</f>
        <v>Vacio</v>
      </c>
      <c r="R237" s="1">
        <f>+L237+O237/3.5</f>
        <v>73</v>
      </c>
      <c r="S237" s="1">
        <f ca="1">+IF(K237&gt;=0,IF(K237&lt;30,R237*1,IF(60&gt;K237,R237*2,IF(90&gt;K237,R237*3,IF(120&gt;K237,R237*4,IF(150&gt;K237,R237*5,IF(180&gt;K237,R237*6,IF(210&gt;K237,R237*7))))))),0)</f>
        <v>73</v>
      </c>
      <c r="T237" s="2" t="str">
        <f ca="1">+IF(K237&lt;0,0,IF(K237&lt;8,$A$1,IF(K237&lt;15,$B$1,IF(K237&lt;22,$C$1,IF(K237&lt;30,$D$1,IF(K237&lt;60,$G$1,IF(K237&lt;90,$H$1,IF(K237&lt;120,$I$1,IF(K237&lt;150,$J$1,IF(K237&lt;180,$K$1,IF(K237&lt;210,$E$1)))))))))))</f>
        <v>1° Semana</v>
      </c>
      <c r="U237" s="3" t="s">
        <v>408</v>
      </c>
      <c r="V237" s="10" t="s">
        <v>413</v>
      </c>
      <c r="W237" s="6">
        <v>43611</v>
      </c>
      <c r="X237" s="12" t="s">
        <v>414</v>
      </c>
      <c r="Y237" s="12" t="s">
        <v>5248</v>
      </c>
      <c r="Z237" s="12"/>
      <c r="AA237" s="12"/>
      <c r="AB237" s="15"/>
      <c r="AC237" s="15"/>
      <c r="AD237" s="15"/>
      <c r="AE237" s="15"/>
      <c r="AF237" s="4">
        <f ca="1">+TODAY()-AE237</f>
        <v>44137</v>
      </c>
      <c r="AG237" s="15"/>
      <c r="AH237" s="15"/>
      <c r="AI237" s="6" t="s">
        <v>411</v>
      </c>
      <c r="AJ237" s="69" t="s">
        <v>412</v>
      </c>
      <c r="AK237" s="3" t="s">
        <v>289</v>
      </c>
      <c r="AL237" s="6">
        <v>43960</v>
      </c>
      <c r="AM237" s="10">
        <v>1</v>
      </c>
      <c r="AN237" s="3" t="s">
        <v>44</v>
      </c>
      <c r="AO237" s="3"/>
      <c r="AP237" s="3" t="s">
        <v>62</v>
      </c>
      <c r="AQ237" s="3"/>
      <c r="AR237" s="3"/>
      <c r="AS237" s="3"/>
      <c r="AT237" s="3"/>
      <c r="AU237" s="3" t="s">
        <v>3450</v>
      </c>
      <c r="AV237" s="7" t="s">
        <v>47</v>
      </c>
      <c r="AW237" s="7" t="s">
        <v>47</v>
      </c>
      <c r="AX237" s="9" t="str">
        <f>IF(AW237="","Vacio",IF(AV237=AW237,"Igual","Diferente"))</f>
        <v>Igual</v>
      </c>
      <c r="AY237" s="129"/>
      <c r="AZ237" s="129"/>
      <c r="BA237" s="5">
        <f ca="1">+IF(K237&gt;21,"Revisar",0)</f>
        <v>0</v>
      </c>
      <c r="BB237" s="68" t="s">
        <v>146</v>
      </c>
      <c r="BC237" s="129" t="s">
        <v>2919</v>
      </c>
      <c r="BF237" s="129" t="s">
        <v>94</v>
      </c>
      <c r="BG237" s="129"/>
    </row>
    <row r="238" spans="1:59" ht="14.65" customHeight="1" x14ac:dyDescent="0.25">
      <c r="A238" s="68" t="str">
        <f>CONCATENATE(E238,"_",X238)</f>
        <v>20513188626_PCR-LAP1458</v>
      </c>
      <c r="B238" s="68" t="str">
        <f>CONCATENATE(E238,"_",Z238)</f>
        <v>20513188626_</v>
      </c>
      <c r="C238" s="6">
        <v>44105</v>
      </c>
      <c r="D238" s="6">
        <v>44135</v>
      </c>
      <c r="E238" s="192">
        <v>20513188626</v>
      </c>
      <c r="F238" s="3" t="s">
        <v>4081</v>
      </c>
      <c r="G238" s="3" t="s">
        <v>4526</v>
      </c>
      <c r="H238" s="6">
        <v>44105</v>
      </c>
      <c r="I238" s="6">
        <v>44135</v>
      </c>
      <c r="J238" s="7"/>
      <c r="K238" s="8">
        <f ca="1">+TODAY()-I238</f>
        <v>2</v>
      </c>
      <c r="L238" s="9">
        <v>73</v>
      </c>
      <c r="M238" s="135"/>
      <c r="N238" s="9" t="str">
        <f>IF(M238="","Vacio",IF(L238=M238,"Igual","Diferente"))</f>
        <v>Vacio</v>
      </c>
      <c r="O238" s="9"/>
      <c r="P238" s="135"/>
      <c r="Q238" s="9" t="str">
        <f>IF(P238="","Vacio",IF(O238=P238,"Igual","Diferente"))</f>
        <v>Vacio</v>
      </c>
      <c r="R238" s="1">
        <f>+L238+O238/3.5</f>
        <v>73</v>
      </c>
      <c r="S238" s="1">
        <f ca="1">+IF(K238&gt;=0,IF(K238&lt;30,R238*1,IF(60&gt;K238,R238*2,IF(90&gt;K238,R238*3,IF(120&gt;K238,R238*4,IF(150&gt;K238,R238*5,IF(180&gt;K238,R238*6,IF(210&gt;K238,R238*7))))))),0)</f>
        <v>73</v>
      </c>
      <c r="T238" s="2" t="str">
        <f ca="1">+IF(K238&lt;0,0,IF(K238&lt;8,$A$1,IF(K238&lt;15,$B$1,IF(K238&lt;22,$C$1,IF(K238&lt;30,$D$1,IF(K238&lt;60,$G$1,IF(K238&lt;90,$H$1,IF(K238&lt;120,$I$1,IF(K238&lt;150,$J$1,IF(K238&lt;180,$K$1,IF(K238&lt;210,$E$1)))))))))))</f>
        <v>1° Semana</v>
      </c>
      <c r="U238" s="3" t="s">
        <v>408</v>
      </c>
      <c r="V238" s="10" t="s">
        <v>415</v>
      </c>
      <c r="W238" s="6">
        <v>43608</v>
      </c>
      <c r="X238" s="12" t="s">
        <v>416</v>
      </c>
      <c r="Y238" s="12" t="s">
        <v>5248</v>
      </c>
      <c r="Z238" s="12"/>
      <c r="AA238" s="12"/>
      <c r="AB238" s="15"/>
      <c r="AC238" s="15"/>
      <c r="AD238" s="15"/>
      <c r="AE238" s="15"/>
      <c r="AF238" s="4">
        <f ca="1">+TODAY()-AE238</f>
        <v>44137</v>
      </c>
      <c r="AG238" s="15"/>
      <c r="AH238" s="15"/>
      <c r="AI238" s="6" t="s">
        <v>411</v>
      </c>
      <c r="AJ238" s="69" t="s">
        <v>412</v>
      </c>
      <c r="AK238" s="3" t="s">
        <v>289</v>
      </c>
      <c r="AL238" s="6">
        <v>43960</v>
      </c>
      <c r="AM238" s="10">
        <v>1</v>
      </c>
      <c r="AN238" s="3" t="s">
        <v>44</v>
      </c>
      <c r="AO238" s="3"/>
      <c r="AP238" s="3" t="s">
        <v>62</v>
      </c>
      <c r="AQ238" s="3"/>
      <c r="AR238" s="3"/>
      <c r="AS238" s="3"/>
      <c r="AT238" s="3"/>
      <c r="AU238" s="3" t="s">
        <v>3450</v>
      </c>
      <c r="AV238" s="7" t="s">
        <v>47</v>
      </c>
      <c r="AW238" s="7" t="s">
        <v>47</v>
      </c>
      <c r="AX238" s="9" t="str">
        <f>IF(AW238="","Vacio",IF(AV238=AW238,"Igual","Diferente"))</f>
        <v>Igual</v>
      </c>
      <c r="AY238" s="129"/>
      <c r="AZ238" s="129"/>
      <c r="BA238" s="5">
        <f ca="1">+IF(K238&gt;21,"Revisar",0)</f>
        <v>0</v>
      </c>
      <c r="BB238" s="68" t="s">
        <v>146</v>
      </c>
      <c r="BC238" s="129" t="s">
        <v>2919</v>
      </c>
      <c r="BF238" s="129" t="s">
        <v>94</v>
      </c>
      <c r="BG238" s="129"/>
    </row>
    <row r="239" spans="1:59" ht="14.65" customHeight="1" x14ac:dyDescent="0.25">
      <c r="A239" s="68" t="str">
        <f>CONCATENATE(E239,"_",X239)</f>
        <v>20513188626_PCR-LAP1459</v>
      </c>
      <c r="B239" s="68" t="str">
        <f>CONCATENATE(E239,"_",Z239)</f>
        <v>20513188626_PCR-LAP0941</v>
      </c>
      <c r="C239" s="6">
        <v>44105</v>
      </c>
      <c r="D239" s="6">
        <v>44135</v>
      </c>
      <c r="E239" s="192">
        <v>20513188626</v>
      </c>
      <c r="F239" s="3" t="s">
        <v>4081</v>
      </c>
      <c r="G239" s="3" t="s">
        <v>4526</v>
      </c>
      <c r="H239" s="6">
        <v>44105</v>
      </c>
      <c r="I239" s="6">
        <v>44135</v>
      </c>
      <c r="J239" s="7" t="s">
        <v>417</v>
      </c>
      <c r="K239" s="8">
        <f ca="1">+TODAY()-I239</f>
        <v>2</v>
      </c>
      <c r="L239" s="9">
        <v>73</v>
      </c>
      <c r="M239" s="135"/>
      <c r="N239" s="9" t="str">
        <f>IF(M239="","Vacio",IF(L239=M239,"Igual","Diferente"))</f>
        <v>Vacio</v>
      </c>
      <c r="O239" s="9"/>
      <c r="P239" s="135"/>
      <c r="Q239" s="9" t="str">
        <f>IF(P239="","Vacio",IF(O239=P239,"Igual","Diferente"))</f>
        <v>Vacio</v>
      </c>
      <c r="R239" s="1">
        <f>+L239+O239/3.5</f>
        <v>73</v>
      </c>
      <c r="S239" s="1">
        <f ca="1">+IF(K239&gt;=0,IF(K239&lt;30,R239*1,IF(60&gt;K239,R239*2,IF(90&gt;K239,R239*3,IF(120&gt;K239,R239*4,IF(150&gt;K239,R239*5,IF(180&gt;K239,R239*6,IF(210&gt;K239,R239*7))))))),0)</f>
        <v>73</v>
      </c>
      <c r="T239" s="2" t="str">
        <f ca="1">+IF(K239&lt;0,0,IF(K239&lt;8,$A$1,IF(K239&lt;15,$B$1,IF(K239&lt;22,$C$1,IF(K239&lt;30,$D$1,IF(K239&lt;60,$G$1,IF(K239&lt;90,$H$1,IF(K239&lt;120,$I$1,IF(K239&lt;150,$J$1,IF(K239&lt;180,$K$1,IF(K239&lt;210,$E$1)))))))))))</f>
        <v>1° Semana</v>
      </c>
      <c r="U239" s="3" t="s">
        <v>408</v>
      </c>
      <c r="V239" s="10" t="s">
        <v>418</v>
      </c>
      <c r="W239" s="6">
        <v>43630</v>
      </c>
      <c r="X239" s="12" t="s">
        <v>419</v>
      </c>
      <c r="Y239" s="12" t="s">
        <v>5248</v>
      </c>
      <c r="Z239" s="12" t="s">
        <v>420</v>
      </c>
      <c r="AA239" s="12"/>
      <c r="AB239" s="15"/>
      <c r="AC239" s="15"/>
      <c r="AD239" s="15"/>
      <c r="AE239" s="15"/>
      <c r="AF239" s="4">
        <f ca="1">+TODAY()-AE239</f>
        <v>44137</v>
      </c>
      <c r="AG239" s="15"/>
      <c r="AH239" s="15"/>
      <c r="AI239" s="6"/>
      <c r="AJ239" s="6"/>
      <c r="AK239" s="3" t="s">
        <v>56</v>
      </c>
      <c r="AL239" s="6"/>
      <c r="AM239" s="10">
        <v>1</v>
      </c>
      <c r="AN239" s="3" t="s">
        <v>44</v>
      </c>
      <c r="AO239" s="3"/>
      <c r="AP239" s="3" t="s">
        <v>62</v>
      </c>
      <c r="AQ239" s="3"/>
      <c r="AR239" s="3"/>
      <c r="AS239" s="3"/>
      <c r="AT239" s="3"/>
      <c r="AU239" s="3" t="s">
        <v>3450</v>
      </c>
      <c r="AV239" s="7" t="s">
        <v>47</v>
      </c>
      <c r="AW239" s="7" t="s">
        <v>47</v>
      </c>
      <c r="AX239" s="9" t="str">
        <f>IF(AW239="","Vacio",IF(AV239=AW239,"Igual","Diferente"))</f>
        <v>Igual</v>
      </c>
      <c r="AY239" s="129"/>
      <c r="AZ239" s="129"/>
      <c r="BA239" s="5">
        <f ca="1">+IF(K239&gt;21,"Revisar",0)</f>
        <v>0</v>
      </c>
      <c r="BB239" s="68" t="s">
        <v>146</v>
      </c>
      <c r="BC239" s="129" t="s">
        <v>2919</v>
      </c>
      <c r="BF239" s="129" t="s">
        <v>94</v>
      </c>
      <c r="BG239" s="129"/>
    </row>
    <row r="240" spans="1:59" ht="14.65" customHeight="1" x14ac:dyDescent="0.25">
      <c r="A240" s="68" t="str">
        <f>CONCATENATE(E240,"_",X240)</f>
        <v>20513188626_PCR-LAP1463</v>
      </c>
      <c r="B240" s="68" t="str">
        <f>CONCATENATE(E240,"_",Z240)</f>
        <v>20513188626_</v>
      </c>
      <c r="C240" s="6">
        <v>44105</v>
      </c>
      <c r="D240" s="6">
        <v>44135</v>
      </c>
      <c r="E240" s="192">
        <v>20513188626</v>
      </c>
      <c r="F240" s="3" t="s">
        <v>4081</v>
      </c>
      <c r="G240" s="3" t="s">
        <v>4526</v>
      </c>
      <c r="H240" s="6">
        <v>44105</v>
      </c>
      <c r="I240" s="6">
        <v>44135</v>
      </c>
      <c r="J240" s="7"/>
      <c r="K240" s="8">
        <f ca="1">+TODAY()-I240</f>
        <v>2</v>
      </c>
      <c r="L240" s="9">
        <v>73</v>
      </c>
      <c r="M240" s="135"/>
      <c r="N240" s="9" t="str">
        <f>IF(M240="","Vacio",IF(L240=M240,"Igual","Diferente"))</f>
        <v>Vacio</v>
      </c>
      <c r="O240" s="9"/>
      <c r="P240" s="135"/>
      <c r="Q240" s="9" t="str">
        <f>IF(P240="","Vacio",IF(O240=P240,"Igual","Diferente"))</f>
        <v>Vacio</v>
      </c>
      <c r="R240" s="1">
        <f>+L240+O240/3.5</f>
        <v>73</v>
      </c>
      <c r="S240" s="1">
        <f ca="1">+IF(K240&gt;=0,IF(K240&lt;30,R240*1,IF(60&gt;K240,R240*2,IF(90&gt;K240,R240*3,IF(120&gt;K240,R240*4,IF(150&gt;K240,R240*5,IF(180&gt;K240,R240*6,IF(210&gt;K240,R240*7))))))),0)</f>
        <v>73</v>
      </c>
      <c r="T240" s="2" t="str">
        <f ca="1">+IF(K240&lt;0,0,IF(K240&lt;8,$A$1,IF(K240&lt;15,$B$1,IF(K240&lt;22,$C$1,IF(K240&lt;30,$D$1,IF(K240&lt;60,$G$1,IF(K240&lt;90,$H$1,IF(K240&lt;120,$I$1,IF(K240&lt;150,$J$1,IF(K240&lt;180,$K$1,IF(K240&lt;210,$E$1)))))))))))</f>
        <v>1° Semana</v>
      </c>
      <c r="U240" s="3" t="s">
        <v>408</v>
      </c>
      <c r="V240" s="10" t="s">
        <v>421</v>
      </c>
      <c r="W240" s="6">
        <v>43612</v>
      </c>
      <c r="X240" s="12" t="s">
        <v>422</v>
      </c>
      <c r="Y240" s="12" t="s">
        <v>5248</v>
      </c>
      <c r="Z240" s="12"/>
      <c r="AA240" s="12"/>
      <c r="AB240" s="15"/>
      <c r="AC240" s="15"/>
      <c r="AD240" s="15"/>
      <c r="AE240" s="15"/>
      <c r="AF240" s="4">
        <f ca="1">+TODAY()-AE240</f>
        <v>44137</v>
      </c>
      <c r="AG240" s="15"/>
      <c r="AH240" s="15"/>
      <c r="AI240" s="6" t="s">
        <v>411</v>
      </c>
      <c r="AJ240" s="69" t="s">
        <v>412</v>
      </c>
      <c r="AK240" s="3" t="s">
        <v>289</v>
      </c>
      <c r="AL240" s="6">
        <v>43960</v>
      </c>
      <c r="AM240" s="10">
        <v>1</v>
      </c>
      <c r="AN240" s="3" t="s">
        <v>44</v>
      </c>
      <c r="AO240" s="3"/>
      <c r="AP240" s="3" t="s">
        <v>62</v>
      </c>
      <c r="AQ240" s="3"/>
      <c r="AR240" s="3"/>
      <c r="AS240" s="3"/>
      <c r="AT240" s="3"/>
      <c r="AU240" s="3" t="s">
        <v>3450</v>
      </c>
      <c r="AV240" s="7" t="s">
        <v>47</v>
      </c>
      <c r="AW240" s="7" t="s">
        <v>47</v>
      </c>
      <c r="AX240" s="9" t="str">
        <f>IF(AW240="","Vacio",IF(AV240=AW240,"Igual","Diferente"))</f>
        <v>Igual</v>
      </c>
      <c r="AY240" s="129"/>
      <c r="AZ240" s="129"/>
      <c r="BA240" s="5">
        <f ca="1">+IF(K240&gt;21,"Revisar",0)</f>
        <v>0</v>
      </c>
      <c r="BB240" s="68" t="s">
        <v>146</v>
      </c>
      <c r="BC240" s="129" t="s">
        <v>2919</v>
      </c>
      <c r="BF240" s="129" t="s">
        <v>94</v>
      </c>
      <c r="BG240" s="129"/>
    </row>
    <row r="241" spans="1:65" ht="14.65" customHeight="1" x14ac:dyDescent="0.25">
      <c r="A241" s="68" t="str">
        <f>CONCATENATE(E241,"_",X241)</f>
        <v>20513188626_PCR-LAP1464</v>
      </c>
      <c r="B241" s="68" t="str">
        <f>CONCATENATE(E241,"_",Z241)</f>
        <v>20513188626_</v>
      </c>
      <c r="C241" s="6">
        <v>44105</v>
      </c>
      <c r="D241" s="6">
        <v>44135</v>
      </c>
      <c r="E241" s="192">
        <v>20513188626</v>
      </c>
      <c r="F241" s="3" t="s">
        <v>4081</v>
      </c>
      <c r="G241" s="3" t="s">
        <v>4526</v>
      </c>
      <c r="H241" s="6">
        <v>44105</v>
      </c>
      <c r="I241" s="6">
        <v>44135</v>
      </c>
      <c r="J241" s="7"/>
      <c r="K241" s="8">
        <f ca="1">+TODAY()-I241</f>
        <v>2</v>
      </c>
      <c r="L241" s="9">
        <v>73</v>
      </c>
      <c r="M241" s="135"/>
      <c r="N241" s="9" t="str">
        <f>IF(M241="","Vacio",IF(L241=M241,"Igual","Diferente"))</f>
        <v>Vacio</v>
      </c>
      <c r="O241" s="9"/>
      <c r="P241" s="135"/>
      <c r="Q241" s="9" t="str">
        <f>IF(P241="","Vacio",IF(O241=P241,"Igual","Diferente"))</f>
        <v>Vacio</v>
      </c>
      <c r="R241" s="1">
        <f>+L241+O241/3.5</f>
        <v>73</v>
      </c>
      <c r="S241" s="1">
        <f ca="1">+IF(K241&gt;=0,IF(K241&lt;30,R241*1,IF(60&gt;K241,R241*2,IF(90&gt;K241,R241*3,IF(120&gt;K241,R241*4,IF(150&gt;K241,R241*5,IF(180&gt;K241,R241*6,IF(210&gt;K241,R241*7))))))),0)</f>
        <v>73</v>
      </c>
      <c r="T241" s="2" t="str">
        <f ca="1">+IF(K241&lt;0,0,IF(K241&lt;8,$A$1,IF(K241&lt;15,$B$1,IF(K241&lt;22,$C$1,IF(K241&lt;30,$D$1,IF(K241&lt;60,$G$1,IF(K241&lt;90,$H$1,IF(K241&lt;120,$I$1,IF(K241&lt;150,$J$1,IF(K241&lt;180,$K$1,IF(K241&lt;210,$E$1)))))))))))</f>
        <v>1° Semana</v>
      </c>
      <c r="U241" s="3" t="s">
        <v>408</v>
      </c>
      <c r="V241" s="10" t="s">
        <v>423</v>
      </c>
      <c r="W241" s="6">
        <v>43613</v>
      </c>
      <c r="X241" s="12" t="s">
        <v>424</v>
      </c>
      <c r="Y241" s="12" t="s">
        <v>5248</v>
      </c>
      <c r="Z241" s="12"/>
      <c r="AA241" s="12"/>
      <c r="AB241" s="15"/>
      <c r="AC241" s="15"/>
      <c r="AD241" s="15"/>
      <c r="AE241" s="15"/>
      <c r="AF241" s="4">
        <f ca="1">+TODAY()-AE241</f>
        <v>44137</v>
      </c>
      <c r="AG241" s="15"/>
      <c r="AH241" s="15"/>
      <c r="AI241" s="6" t="s">
        <v>411</v>
      </c>
      <c r="AJ241" s="69" t="s">
        <v>412</v>
      </c>
      <c r="AK241" s="3" t="s">
        <v>289</v>
      </c>
      <c r="AL241" s="6">
        <v>43960</v>
      </c>
      <c r="AM241" s="10">
        <v>1</v>
      </c>
      <c r="AN241" s="3" t="s">
        <v>44</v>
      </c>
      <c r="AO241" s="3"/>
      <c r="AP241" s="3" t="s">
        <v>62</v>
      </c>
      <c r="AQ241" s="3"/>
      <c r="AR241" s="3"/>
      <c r="AS241" s="3"/>
      <c r="AT241" s="3"/>
      <c r="AU241" s="3" t="s">
        <v>3450</v>
      </c>
      <c r="AV241" s="7" t="s">
        <v>47</v>
      </c>
      <c r="AW241" s="7" t="s">
        <v>47</v>
      </c>
      <c r="AX241" s="9" t="str">
        <f>IF(AW241="","Vacio",IF(AV241=AW241,"Igual","Diferente"))</f>
        <v>Igual</v>
      </c>
      <c r="AY241" s="129"/>
      <c r="AZ241" s="129"/>
      <c r="BA241" s="5">
        <f ca="1">+IF(K241&gt;21,"Revisar",0)</f>
        <v>0</v>
      </c>
      <c r="BB241" s="68" t="s">
        <v>146</v>
      </c>
      <c r="BC241" s="129" t="s">
        <v>2919</v>
      </c>
      <c r="BF241" s="129" t="s">
        <v>94</v>
      </c>
      <c r="BG241" s="129"/>
    </row>
    <row r="242" spans="1:65" ht="14.65" customHeight="1" x14ac:dyDescent="0.25">
      <c r="A242" s="68" t="str">
        <f>CONCATENATE(E242,"_",X242)</f>
        <v>20513188626_PCR-LAP1468</v>
      </c>
      <c r="B242" s="68" t="str">
        <f>CONCATENATE(E242,"_",Z242)</f>
        <v>20513188626_</v>
      </c>
      <c r="C242" s="6">
        <v>44105</v>
      </c>
      <c r="D242" s="6">
        <v>44135</v>
      </c>
      <c r="E242" s="192">
        <v>20513188626</v>
      </c>
      <c r="F242" s="3" t="s">
        <v>4081</v>
      </c>
      <c r="G242" s="3" t="s">
        <v>4526</v>
      </c>
      <c r="H242" s="6">
        <v>44105</v>
      </c>
      <c r="I242" s="6">
        <v>44135</v>
      </c>
      <c r="J242" s="7"/>
      <c r="K242" s="8">
        <f ca="1">+TODAY()-I242</f>
        <v>2</v>
      </c>
      <c r="L242" s="9">
        <v>73</v>
      </c>
      <c r="M242" s="135"/>
      <c r="N242" s="9" t="str">
        <f>IF(M242="","Vacio",IF(L242=M242,"Igual","Diferente"))</f>
        <v>Vacio</v>
      </c>
      <c r="O242" s="9"/>
      <c r="P242" s="135"/>
      <c r="Q242" s="9" t="str">
        <f>IF(P242="","Vacio",IF(O242=P242,"Igual","Diferente"))</f>
        <v>Vacio</v>
      </c>
      <c r="R242" s="1">
        <f>+L242+O242/3.5</f>
        <v>73</v>
      </c>
      <c r="S242" s="1">
        <f ca="1">+IF(K242&gt;=0,IF(K242&lt;30,R242*1,IF(60&gt;K242,R242*2,IF(90&gt;K242,R242*3,IF(120&gt;K242,R242*4,IF(150&gt;K242,R242*5,IF(180&gt;K242,R242*6,IF(210&gt;K242,R242*7))))))),0)</f>
        <v>73</v>
      </c>
      <c r="T242" s="2" t="str">
        <f ca="1">+IF(K242&lt;0,0,IF(K242&lt;8,$A$1,IF(K242&lt;15,$B$1,IF(K242&lt;22,$C$1,IF(K242&lt;30,$D$1,IF(K242&lt;60,$G$1,IF(K242&lt;90,$H$1,IF(K242&lt;120,$I$1,IF(K242&lt;150,$J$1,IF(K242&lt;180,$K$1,IF(K242&lt;210,$E$1)))))))))))</f>
        <v>1° Semana</v>
      </c>
      <c r="U242" s="3" t="s">
        <v>408</v>
      </c>
      <c r="V242" s="10" t="s">
        <v>418</v>
      </c>
      <c r="W242" s="6"/>
      <c r="X242" s="12" t="s">
        <v>425</v>
      </c>
      <c r="Y242" s="12" t="s">
        <v>5248</v>
      </c>
      <c r="Z242" s="12"/>
      <c r="AA242" s="12"/>
      <c r="AB242" s="15"/>
      <c r="AC242" s="15"/>
      <c r="AD242" s="15"/>
      <c r="AE242" s="15"/>
      <c r="AF242" s="4">
        <f ca="1">+TODAY()-AE242</f>
        <v>44137</v>
      </c>
      <c r="AG242" s="15"/>
      <c r="AH242" s="15"/>
      <c r="AI242" s="6"/>
      <c r="AJ242" s="6"/>
      <c r="AK242" s="3" t="s">
        <v>56</v>
      </c>
      <c r="AL242" s="6"/>
      <c r="AM242" s="10">
        <v>1</v>
      </c>
      <c r="AN242" s="3" t="s">
        <v>44</v>
      </c>
      <c r="AO242" s="3"/>
      <c r="AP242" s="3" t="s">
        <v>62</v>
      </c>
      <c r="AQ242" s="3"/>
      <c r="AR242" s="3"/>
      <c r="AS242" s="3"/>
      <c r="AT242" s="3"/>
      <c r="AU242" s="3" t="s">
        <v>3450</v>
      </c>
      <c r="AV242" s="7" t="s">
        <v>47</v>
      </c>
      <c r="AW242" s="7" t="s">
        <v>47</v>
      </c>
      <c r="AX242" s="9" t="str">
        <f>IF(AW242="","Vacio",IF(AV242=AW242,"Igual","Diferente"))</f>
        <v>Igual</v>
      </c>
      <c r="AY242" s="129"/>
      <c r="AZ242" s="129"/>
      <c r="BA242" s="5">
        <f ca="1">+IF(K242&gt;21,"Revisar",0)</f>
        <v>0</v>
      </c>
      <c r="BB242" s="68" t="s">
        <v>146</v>
      </c>
      <c r="BC242" s="129" t="s">
        <v>2919</v>
      </c>
      <c r="BF242" s="129" t="s">
        <v>94</v>
      </c>
      <c r="BG242" s="129"/>
    </row>
    <row r="243" spans="1:65" ht="14.65" customHeight="1" x14ac:dyDescent="0.25">
      <c r="A243" s="68" t="str">
        <f>CONCATENATE(E243,"_",X243)</f>
        <v>20513188626_PCR-LAP1469</v>
      </c>
      <c r="B243" s="68" t="str">
        <f>CONCATENATE(E243,"_",Z243)</f>
        <v>20513188626_</v>
      </c>
      <c r="C243" s="6">
        <v>44105</v>
      </c>
      <c r="D243" s="6">
        <v>44135</v>
      </c>
      <c r="E243" s="192">
        <v>20513188626</v>
      </c>
      <c r="F243" s="3" t="s">
        <v>4081</v>
      </c>
      <c r="G243" s="3" t="s">
        <v>4526</v>
      </c>
      <c r="H243" s="6">
        <v>44105</v>
      </c>
      <c r="I243" s="6">
        <v>44135</v>
      </c>
      <c r="J243" s="7"/>
      <c r="K243" s="8">
        <f ca="1">+TODAY()-I243</f>
        <v>2</v>
      </c>
      <c r="L243" s="9">
        <v>73</v>
      </c>
      <c r="M243" s="135"/>
      <c r="N243" s="9" t="str">
        <f>IF(M243="","Vacio",IF(L243=M243,"Igual","Diferente"))</f>
        <v>Vacio</v>
      </c>
      <c r="O243" s="9"/>
      <c r="P243" s="135"/>
      <c r="Q243" s="9" t="str">
        <f>IF(P243="","Vacio",IF(O243=P243,"Igual","Diferente"))</f>
        <v>Vacio</v>
      </c>
      <c r="R243" s="1">
        <f>+L243+O243/3.5</f>
        <v>73</v>
      </c>
      <c r="S243" s="1">
        <f ca="1">+IF(K243&gt;=0,IF(K243&lt;30,R243*1,IF(60&gt;K243,R243*2,IF(90&gt;K243,R243*3,IF(120&gt;K243,R243*4,IF(150&gt;K243,R243*5,IF(180&gt;K243,R243*6,IF(210&gt;K243,R243*7))))))),0)</f>
        <v>73</v>
      </c>
      <c r="T243" s="2" t="str">
        <f ca="1">+IF(K243&lt;0,0,IF(K243&lt;8,$A$1,IF(K243&lt;15,$B$1,IF(K243&lt;22,$C$1,IF(K243&lt;30,$D$1,IF(K243&lt;60,$G$1,IF(K243&lt;90,$H$1,IF(K243&lt;120,$I$1,IF(K243&lt;150,$J$1,IF(K243&lt;180,$K$1,IF(K243&lt;210,$E$1)))))))))))</f>
        <v>1° Semana</v>
      </c>
      <c r="U243" s="3" t="s">
        <v>408</v>
      </c>
      <c r="V243" s="10" t="s">
        <v>426</v>
      </c>
      <c r="W243" s="6">
        <v>43609</v>
      </c>
      <c r="X243" s="12" t="s">
        <v>427</v>
      </c>
      <c r="Y243" s="12" t="s">
        <v>5248</v>
      </c>
      <c r="Z243" s="12"/>
      <c r="AA243" s="12"/>
      <c r="AB243" s="15"/>
      <c r="AC243" s="15"/>
      <c r="AD243" s="15"/>
      <c r="AE243" s="15"/>
      <c r="AF243" s="4">
        <f ca="1">+TODAY()-AE243</f>
        <v>44137</v>
      </c>
      <c r="AG243" s="15"/>
      <c r="AH243" s="15"/>
      <c r="AI243" s="6" t="s">
        <v>411</v>
      </c>
      <c r="AJ243" s="69" t="s">
        <v>412</v>
      </c>
      <c r="AK243" s="3" t="s">
        <v>289</v>
      </c>
      <c r="AL243" s="6">
        <v>43960</v>
      </c>
      <c r="AM243" s="10">
        <v>1</v>
      </c>
      <c r="AN243" s="3" t="s">
        <v>44</v>
      </c>
      <c r="AO243" s="3"/>
      <c r="AP243" s="3" t="s">
        <v>62</v>
      </c>
      <c r="AQ243" s="3"/>
      <c r="AR243" s="3"/>
      <c r="AS243" s="3"/>
      <c r="AT243" s="3"/>
      <c r="AU243" s="3" t="s">
        <v>3450</v>
      </c>
      <c r="AV243" s="7" t="s">
        <v>47</v>
      </c>
      <c r="AW243" s="7" t="s">
        <v>47</v>
      </c>
      <c r="AX243" s="9" t="str">
        <f>IF(AW243="","Vacio",IF(AV243=AW243,"Igual","Diferente"))</f>
        <v>Igual</v>
      </c>
      <c r="AY243" s="129"/>
      <c r="AZ243" s="129"/>
      <c r="BA243" s="5">
        <f ca="1">+IF(K243&gt;21,"Revisar",0)</f>
        <v>0</v>
      </c>
      <c r="BB243" s="68" t="s">
        <v>146</v>
      </c>
      <c r="BC243" s="129" t="s">
        <v>2919</v>
      </c>
      <c r="BF243" s="129" t="s">
        <v>94</v>
      </c>
      <c r="BG243" s="129"/>
    </row>
    <row r="244" spans="1:65" ht="14.65" customHeight="1" x14ac:dyDescent="0.25">
      <c r="A244" s="68" t="str">
        <f>CONCATENATE(E244,"_",X244)</f>
        <v>20513188626_PCR-LAP1474</v>
      </c>
      <c r="B244" s="68" t="str">
        <f>CONCATENATE(E244,"_",Z244)</f>
        <v>20513188626_</v>
      </c>
      <c r="C244" s="6">
        <v>44105</v>
      </c>
      <c r="D244" s="6">
        <v>44135</v>
      </c>
      <c r="E244" s="192">
        <v>20513188626</v>
      </c>
      <c r="F244" s="3" t="s">
        <v>4081</v>
      </c>
      <c r="G244" s="3" t="s">
        <v>4526</v>
      </c>
      <c r="H244" s="6">
        <v>44105</v>
      </c>
      <c r="I244" s="6">
        <v>44135</v>
      </c>
      <c r="J244" s="7"/>
      <c r="K244" s="8">
        <f ca="1">+TODAY()-I244</f>
        <v>2</v>
      </c>
      <c r="L244" s="9">
        <v>73</v>
      </c>
      <c r="M244" s="135"/>
      <c r="N244" s="9" t="str">
        <f>IF(M244="","Vacio",IF(L244=M244,"Igual","Diferente"))</f>
        <v>Vacio</v>
      </c>
      <c r="O244" s="9"/>
      <c r="P244" s="135"/>
      <c r="Q244" s="9" t="str">
        <f>IF(P244="","Vacio",IF(O244=P244,"Igual","Diferente"))</f>
        <v>Vacio</v>
      </c>
      <c r="R244" s="1">
        <f>+L244+O244/3.5</f>
        <v>73</v>
      </c>
      <c r="S244" s="1">
        <f ca="1">+IF(K244&gt;=0,IF(K244&lt;30,R244*1,IF(60&gt;K244,R244*2,IF(90&gt;K244,R244*3,IF(120&gt;K244,R244*4,IF(150&gt;K244,R244*5,IF(180&gt;K244,R244*6,IF(210&gt;K244,R244*7))))))),0)</f>
        <v>73</v>
      </c>
      <c r="T244" s="2" t="str">
        <f ca="1">+IF(K244&lt;0,0,IF(K244&lt;8,$A$1,IF(K244&lt;15,$B$1,IF(K244&lt;22,$C$1,IF(K244&lt;30,$D$1,IF(K244&lt;60,$G$1,IF(K244&lt;90,$H$1,IF(K244&lt;120,$I$1,IF(K244&lt;150,$J$1,IF(K244&lt;180,$K$1,IF(K244&lt;210,$E$1)))))))))))</f>
        <v>1° Semana</v>
      </c>
      <c r="U244" s="3" t="s">
        <v>408</v>
      </c>
      <c r="V244" s="10" t="s">
        <v>428</v>
      </c>
      <c r="W244" s="6">
        <v>43614</v>
      </c>
      <c r="X244" s="12" t="s">
        <v>429</v>
      </c>
      <c r="Y244" s="12" t="s">
        <v>5248</v>
      </c>
      <c r="Z244" s="12"/>
      <c r="AA244" s="12"/>
      <c r="AB244" s="15"/>
      <c r="AC244" s="15"/>
      <c r="AD244" s="15"/>
      <c r="AE244" s="15"/>
      <c r="AF244" s="4">
        <f ca="1">+TODAY()-AE244</f>
        <v>44137</v>
      </c>
      <c r="AG244" s="15"/>
      <c r="AH244" s="15"/>
      <c r="AI244" s="6" t="s">
        <v>411</v>
      </c>
      <c r="AJ244" s="69" t="s">
        <v>412</v>
      </c>
      <c r="AK244" s="3" t="s">
        <v>289</v>
      </c>
      <c r="AL244" s="6">
        <v>43960</v>
      </c>
      <c r="AM244" s="10">
        <v>1</v>
      </c>
      <c r="AN244" s="3" t="s">
        <v>44</v>
      </c>
      <c r="AO244" s="3"/>
      <c r="AP244" s="3" t="s">
        <v>62</v>
      </c>
      <c r="AQ244" s="3"/>
      <c r="AR244" s="3"/>
      <c r="AS244" s="3"/>
      <c r="AT244" s="3"/>
      <c r="AU244" s="3" t="s">
        <v>3450</v>
      </c>
      <c r="AV244" s="7" t="s">
        <v>47</v>
      </c>
      <c r="AW244" s="7" t="s">
        <v>47</v>
      </c>
      <c r="AX244" s="9" t="str">
        <f>IF(AW244="","Vacio",IF(AV244=AW244,"Igual","Diferente"))</f>
        <v>Igual</v>
      </c>
      <c r="AY244" s="129"/>
      <c r="AZ244" s="129"/>
      <c r="BA244" s="5">
        <f ca="1">+IF(K244&gt;21,"Revisar",0)</f>
        <v>0</v>
      </c>
      <c r="BB244" s="68" t="s">
        <v>146</v>
      </c>
      <c r="BC244" s="129" t="s">
        <v>2919</v>
      </c>
      <c r="BF244" s="129" t="s">
        <v>94</v>
      </c>
      <c r="BG244" s="129"/>
    </row>
    <row r="245" spans="1:65" ht="14.65" customHeight="1" x14ac:dyDescent="0.25">
      <c r="A245" s="68" t="str">
        <f>CONCATENATE(E245,"_",X245)</f>
        <v>20513188626_PCR-LAP1529</v>
      </c>
      <c r="B245" s="68" t="str">
        <f>CONCATENATE(E245,"_",Z245)</f>
        <v>20513188626_</v>
      </c>
      <c r="C245" s="6">
        <v>44105</v>
      </c>
      <c r="D245" s="6">
        <v>44135</v>
      </c>
      <c r="E245" s="192">
        <v>20513188626</v>
      </c>
      <c r="F245" s="3" t="s">
        <v>4081</v>
      </c>
      <c r="G245" s="3" t="s">
        <v>4526</v>
      </c>
      <c r="H245" s="6">
        <v>44105</v>
      </c>
      <c r="I245" s="6">
        <v>44135</v>
      </c>
      <c r="J245" s="7"/>
      <c r="K245" s="8">
        <f ca="1">+TODAY()-I245</f>
        <v>2</v>
      </c>
      <c r="L245" s="9">
        <v>73</v>
      </c>
      <c r="M245" s="135"/>
      <c r="N245" s="9" t="str">
        <f>IF(M245="","Vacio",IF(L245=M245,"Igual","Diferente"))</f>
        <v>Vacio</v>
      </c>
      <c r="O245" s="9"/>
      <c r="P245" s="135"/>
      <c r="Q245" s="9" t="str">
        <f>IF(P245="","Vacio",IF(O245=P245,"Igual","Diferente"))</f>
        <v>Vacio</v>
      </c>
      <c r="R245" s="1">
        <f>+L245+O245/3.5</f>
        <v>73</v>
      </c>
      <c r="S245" s="1">
        <f ca="1">+IF(K245&gt;=0,IF(K245&lt;30,R245*1,IF(60&gt;K245,R245*2,IF(90&gt;K245,R245*3,IF(120&gt;K245,R245*4,IF(150&gt;K245,R245*5,IF(180&gt;K245,R245*6,IF(210&gt;K245,R245*7))))))),0)</f>
        <v>73</v>
      </c>
      <c r="T245" s="2" t="str">
        <f ca="1">+IF(K245&lt;0,0,IF(K245&lt;8,$A$1,IF(K245&lt;15,$B$1,IF(K245&lt;22,$C$1,IF(K245&lt;30,$D$1,IF(K245&lt;60,$G$1,IF(K245&lt;90,$H$1,IF(K245&lt;120,$I$1,IF(K245&lt;150,$J$1,IF(K245&lt;180,$K$1,IF(K245&lt;210,$E$1)))))))))))</f>
        <v>1° Semana</v>
      </c>
      <c r="U245" s="3" t="s">
        <v>430</v>
      </c>
      <c r="V245" s="10" t="s">
        <v>431</v>
      </c>
      <c r="W245" s="6">
        <v>43713</v>
      </c>
      <c r="X245" s="12" t="s">
        <v>432</v>
      </c>
      <c r="Y245" s="12" t="s">
        <v>5248</v>
      </c>
      <c r="Z245" s="12"/>
      <c r="AA245" s="12"/>
      <c r="AB245" s="15"/>
      <c r="AC245" s="15"/>
      <c r="AD245" s="15"/>
      <c r="AE245" s="15"/>
      <c r="AF245" s="4">
        <f ca="1">+TODAY()-AE245</f>
        <v>44137</v>
      </c>
      <c r="AG245" s="15"/>
      <c r="AH245" s="15"/>
      <c r="AI245" s="6"/>
      <c r="AJ245" s="6"/>
      <c r="AK245" s="3" t="s">
        <v>56</v>
      </c>
      <c r="AL245" s="6"/>
      <c r="AM245" s="10">
        <v>1</v>
      </c>
      <c r="AN245" s="3" t="s">
        <v>44</v>
      </c>
      <c r="AO245" s="3"/>
      <c r="AP245" s="3" t="s">
        <v>62</v>
      </c>
      <c r="AQ245" s="3"/>
      <c r="AR245" s="3"/>
      <c r="AS245" s="3"/>
      <c r="AT245" s="3"/>
      <c r="AU245" s="3" t="s">
        <v>3450</v>
      </c>
      <c r="AV245" s="7" t="s">
        <v>47</v>
      </c>
      <c r="AW245" s="7" t="s">
        <v>47</v>
      </c>
      <c r="AX245" s="9" t="str">
        <f>IF(AW245="","Vacio",IF(AV245=AW245,"Igual","Diferente"))</f>
        <v>Igual</v>
      </c>
      <c r="AY245" s="129"/>
      <c r="AZ245" s="129"/>
      <c r="BA245" s="5">
        <f ca="1">+IF(K245&gt;21,"Revisar",0)</f>
        <v>0</v>
      </c>
      <c r="BB245" s="68" t="s">
        <v>146</v>
      </c>
      <c r="BC245" s="129" t="s">
        <v>2919</v>
      </c>
      <c r="BF245" s="129" t="s">
        <v>94</v>
      </c>
      <c r="BG245" s="129"/>
    </row>
    <row r="246" spans="1:65" ht="14.65" customHeight="1" x14ac:dyDescent="0.25">
      <c r="A246" s="68" t="str">
        <f>CONCATENATE(E246,"_",X246)</f>
        <v>20425567935_PCR-LAP1538</v>
      </c>
      <c r="B246" s="68" t="str">
        <f>CONCATENATE(E246,"_",Z246)</f>
        <v>20425567935_</v>
      </c>
      <c r="C246" s="6">
        <v>43874</v>
      </c>
      <c r="D246" s="6">
        <v>43902</v>
      </c>
      <c r="E246" s="192">
        <v>20425567935</v>
      </c>
      <c r="F246" s="3" t="s">
        <v>434</v>
      </c>
      <c r="G246" s="3" t="s">
        <v>3790</v>
      </c>
      <c r="H246" s="6">
        <v>43874</v>
      </c>
      <c r="I246" s="6">
        <v>43902</v>
      </c>
      <c r="J246" s="7" t="s">
        <v>437</v>
      </c>
      <c r="K246" s="8">
        <f ca="1">+TODAY()-I246</f>
        <v>235</v>
      </c>
      <c r="L246" s="9"/>
      <c r="M246" s="135"/>
      <c r="N246" s="9" t="str">
        <f>IF(M246="","Vacio",IF(L246=M246,"Igual","Diferente"))</f>
        <v>Vacio</v>
      </c>
      <c r="O246" s="9">
        <v>289</v>
      </c>
      <c r="P246" s="135"/>
      <c r="Q246" s="9" t="str">
        <f>IF(P246="","Vacio",IF(O246=P246,"Igual","Diferente"))</f>
        <v>Vacio</v>
      </c>
      <c r="R246" s="1">
        <f>+L246+O246/3.5</f>
        <v>82.571428571428569</v>
      </c>
      <c r="S246" s="1" t="b">
        <f ca="1">+IF(K246&gt;=0,IF(K246&lt;30,R246*1,IF(60&gt;K246,R246*2,IF(90&gt;K246,R246*3,IF(120&gt;K246,R246*4,IF(150&gt;K246,R246*5,IF(180&gt;K246,R246*6,IF(210&gt;K246,R246*7))))))),0)</f>
        <v>0</v>
      </c>
      <c r="T246" s="2" t="b">
        <f ca="1">+IF(K246&lt;0,0,IF(K246&lt;8,$A$1,IF(K246&lt;15,$B$1,IF(K246&lt;22,$C$1,IF(K246&lt;30,$D$1,IF(K246&lt;60,$G$1,IF(K246&lt;90,$H$1,IF(K246&lt;120,$I$1,IF(K246&lt;150,$J$1,IF(K246&lt;180,$K$1,IF(K246&lt;210,$E$1)))))))))))</f>
        <v>0</v>
      </c>
      <c r="U246" s="3" t="s">
        <v>438</v>
      </c>
      <c r="V246" s="10" t="s">
        <v>439</v>
      </c>
      <c r="W246" s="6">
        <v>43812</v>
      </c>
      <c r="X246" s="12" t="s">
        <v>440</v>
      </c>
      <c r="Y246" s="12" t="s">
        <v>5248</v>
      </c>
      <c r="Z246" s="12"/>
      <c r="AA246" s="12"/>
      <c r="AB246" s="15"/>
      <c r="AC246" s="15"/>
      <c r="AD246" s="15"/>
      <c r="AE246" s="15"/>
      <c r="AF246" s="4">
        <f ca="1">+TODAY()-AE246</f>
        <v>44137</v>
      </c>
      <c r="AG246" s="15"/>
      <c r="AH246" s="15"/>
      <c r="AI246" s="6"/>
      <c r="AJ246" s="6"/>
      <c r="AK246" s="3"/>
      <c r="AL246" s="6"/>
      <c r="AM246" s="10">
        <v>1</v>
      </c>
      <c r="AN246" s="3" t="s">
        <v>44</v>
      </c>
      <c r="AO246" s="3"/>
      <c r="AP246" s="3" t="s">
        <v>45</v>
      </c>
      <c r="AQ246" s="3"/>
      <c r="AR246" s="3"/>
      <c r="AS246" s="3"/>
      <c r="AT246" s="3"/>
      <c r="AU246" s="3" t="s">
        <v>4401</v>
      </c>
      <c r="AV246" s="7" t="s">
        <v>47</v>
      </c>
      <c r="AW246" s="7" t="s">
        <v>47</v>
      </c>
      <c r="AX246" s="9" t="str">
        <f>IF(AW246="","Vacio",IF(AV246=AW246,"Igual","Diferente"))</f>
        <v>Igual</v>
      </c>
      <c r="AY246" s="68"/>
      <c r="AZ246" s="68"/>
      <c r="BA246" s="5" t="str">
        <f ca="1">+IF(K246&gt;21,"Revisar",0)</f>
        <v>Revisar</v>
      </c>
      <c r="BB246" s="68" t="s">
        <v>146</v>
      </c>
      <c r="BC246" s="129" t="s">
        <v>141</v>
      </c>
      <c r="BF246" s="129" t="s">
        <v>94</v>
      </c>
      <c r="BG246" s="129"/>
    </row>
    <row r="247" spans="1:65" ht="14.65" customHeight="1" x14ac:dyDescent="0.25">
      <c r="A247" s="68" t="str">
        <f>CONCATENATE(E247,"_",X247)</f>
        <v>20600559681_PCR-LAP0332</v>
      </c>
      <c r="B247" s="68" t="str">
        <f>CONCATENATE(E247,"_",Z247)</f>
        <v>20600559681_</v>
      </c>
      <c r="C247" s="6">
        <v>44105</v>
      </c>
      <c r="D247" s="6">
        <v>44135</v>
      </c>
      <c r="E247" s="192">
        <v>20600559681</v>
      </c>
      <c r="F247" s="3" t="s">
        <v>4550</v>
      </c>
      <c r="G247" s="3" t="s">
        <v>4609</v>
      </c>
      <c r="H247" s="6">
        <v>44105</v>
      </c>
      <c r="I247" s="6">
        <v>44135</v>
      </c>
      <c r="J247" s="70"/>
      <c r="K247" s="8">
        <f ca="1">+TODAY()-I247</f>
        <v>2</v>
      </c>
      <c r="L247" s="9">
        <v>53.78</v>
      </c>
      <c r="M247" s="135"/>
      <c r="N247" s="9" t="str">
        <f>IF(M247="","Vacio",IF(L247=M247,"Igual","Diferente"))</f>
        <v>Vacio</v>
      </c>
      <c r="O247" s="9"/>
      <c r="P247" s="135"/>
      <c r="Q247" s="9" t="str">
        <f>IF(P247="","Vacio",IF(O247=P247,"Igual","Diferente"))</f>
        <v>Vacio</v>
      </c>
      <c r="R247" s="1">
        <f>+L247+O247/3.5</f>
        <v>53.78</v>
      </c>
      <c r="S247" s="1">
        <f ca="1">+IF(K247&gt;=0,IF(K247&lt;30,R247*1,IF(60&gt;K247,R247*2,IF(90&gt;K247,R247*3,IF(120&gt;K247,R247*4,IF(150&gt;K247,R247*5,IF(180&gt;K247,R247*6,IF(210&gt;K247,R247*7))))))),0)</f>
        <v>53.78</v>
      </c>
      <c r="T247" s="2" t="str">
        <f ca="1">+IF(K247&lt;0,0,IF(K247&lt;8,$A$1,IF(K247&lt;15,$B$1,IF(K247&lt;22,$C$1,IF(K247&lt;30,$D$1,IF(K247&lt;60,$G$1,IF(K247&lt;90,$H$1,IF(K247&lt;120,$I$1,IF(K247&lt;150,$J$1,IF(K247&lt;180,$K$1,IF(K247&lt;210,$E$1)))))))))))</f>
        <v>1° Semana</v>
      </c>
      <c r="U247" s="3" t="s">
        <v>454</v>
      </c>
      <c r="V247" s="10"/>
      <c r="W247" s="6"/>
      <c r="X247" s="12" t="s">
        <v>455</v>
      </c>
      <c r="Y247" s="12" t="s">
        <v>5248</v>
      </c>
      <c r="Z247" s="12"/>
      <c r="AA247" s="12"/>
      <c r="AB247" s="15"/>
      <c r="AC247" s="15"/>
      <c r="AD247" s="15"/>
      <c r="AE247" s="15"/>
      <c r="AF247" s="4">
        <f ca="1">+TODAY()-AE247</f>
        <v>44137</v>
      </c>
      <c r="AG247" s="15"/>
      <c r="AH247" s="15"/>
      <c r="AI247" s="6"/>
      <c r="AJ247" s="64"/>
      <c r="AK247" s="63" t="s">
        <v>56</v>
      </c>
      <c r="AL247" s="64"/>
      <c r="AM247" s="66">
        <v>1</v>
      </c>
      <c r="AN247" s="63" t="s">
        <v>44</v>
      </c>
      <c r="AO247" s="63"/>
      <c r="AP247" s="63" t="s">
        <v>151</v>
      </c>
      <c r="AQ247" s="3" t="s">
        <v>223</v>
      </c>
      <c r="AR247" s="3"/>
      <c r="AS247" s="3"/>
      <c r="AT247" s="3"/>
      <c r="AU247" s="3" t="s">
        <v>46</v>
      </c>
      <c r="AV247" s="7" t="s">
        <v>47</v>
      </c>
      <c r="AW247" s="7" t="s">
        <v>47</v>
      </c>
      <c r="AX247" s="9" t="str">
        <f>IF(AW247="","Vacio",IF(AV247=AW247,"Igual","Diferente"))</f>
        <v>Igual</v>
      </c>
      <c r="AY247" s="68"/>
      <c r="AZ247" s="68"/>
      <c r="BA247" s="5">
        <f ca="1">+IF(K247&gt;21,"Revisar",0)</f>
        <v>0</v>
      </c>
      <c r="BB247" s="68" t="s">
        <v>146</v>
      </c>
      <c r="BC247" s="129" t="s">
        <v>2919</v>
      </c>
      <c r="BF247" s="129" t="s">
        <v>94</v>
      </c>
      <c r="BG247" s="129"/>
    </row>
    <row r="248" spans="1:65" ht="14.65" customHeight="1" x14ac:dyDescent="0.25">
      <c r="A248" s="68" t="str">
        <f>CONCATENATE(E248,"_",X248)</f>
        <v>20600559681_PCR-LAP0416</v>
      </c>
      <c r="B248" s="68" t="str">
        <f>CONCATENATE(E248,"_",Z248)</f>
        <v>20600559681_</v>
      </c>
      <c r="C248" s="6">
        <v>44105</v>
      </c>
      <c r="D248" s="6">
        <v>44135</v>
      </c>
      <c r="E248" s="192">
        <v>20600559681</v>
      </c>
      <c r="F248" s="3" t="s">
        <v>4550</v>
      </c>
      <c r="G248" s="3" t="s">
        <v>4609</v>
      </c>
      <c r="H248" s="6">
        <v>44105</v>
      </c>
      <c r="I248" s="6">
        <v>44135</v>
      </c>
      <c r="J248" s="70"/>
      <c r="K248" s="8">
        <f ca="1">+TODAY()-I248</f>
        <v>2</v>
      </c>
      <c r="L248" s="9">
        <v>53.78</v>
      </c>
      <c r="M248" s="135"/>
      <c r="N248" s="9" t="str">
        <f>IF(M248="","Vacio",IF(L248=M248,"Igual","Diferente"))</f>
        <v>Vacio</v>
      </c>
      <c r="O248" s="9"/>
      <c r="P248" s="135"/>
      <c r="Q248" s="9" t="str">
        <f>IF(P248="","Vacio",IF(O248=P248,"Igual","Diferente"))</f>
        <v>Vacio</v>
      </c>
      <c r="R248" s="1">
        <f>+L248+O248/3.5</f>
        <v>53.78</v>
      </c>
      <c r="S248" s="1">
        <f ca="1">+IF(K248&gt;=0,IF(K248&lt;30,R248*1,IF(60&gt;K248,R248*2,IF(90&gt;K248,R248*3,IF(120&gt;K248,R248*4,IF(150&gt;K248,R248*5,IF(180&gt;K248,R248*6,IF(210&gt;K248,R248*7))))))),0)</f>
        <v>53.78</v>
      </c>
      <c r="T248" s="2" t="str">
        <f ca="1">+IF(K248&lt;0,0,IF(K248&lt;8,$A$1,IF(K248&lt;15,$B$1,IF(K248&lt;22,$C$1,IF(K248&lt;30,$D$1,IF(K248&lt;60,$G$1,IF(K248&lt;90,$H$1,IF(K248&lt;120,$I$1,IF(K248&lt;150,$J$1,IF(K248&lt;180,$K$1,IF(K248&lt;210,$E$1)))))))))))</f>
        <v>1° Semana</v>
      </c>
      <c r="U248" s="3" t="s">
        <v>454</v>
      </c>
      <c r="V248" s="10" t="s">
        <v>457</v>
      </c>
      <c r="W248" s="6">
        <v>43549</v>
      </c>
      <c r="X248" s="12" t="s">
        <v>114</v>
      </c>
      <c r="Y248" s="12" t="s">
        <v>5248</v>
      </c>
      <c r="Z248" s="12"/>
      <c r="AA248" s="12"/>
      <c r="AB248" s="15"/>
      <c r="AC248" s="15"/>
      <c r="AD248" s="15"/>
      <c r="AE248" s="15"/>
      <c r="AF248" s="4">
        <f ca="1">+TODAY()-AE248</f>
        <v>44137</v>
      </c>
      <c r="AG248" s="15"/>
      <c r="AH248" s="15"/>
      <c r="AI248" s="6"/>
      <c r="AJ248" s="64"/>
      <c r="AK248" s="63" t="s">
        <v>56</v>
      </c>
      <c r="AL248" s="64"/>
      <c r="AM248" s="66">
        <v>1</v>
      </c>
      <c r="AN248" s="63" t="s">
        <v>44</v>
      </c>
      <c r="AO248" s="63"/>
      <c r="AP248" s="63" t="s">
        <v>151</v>
      </c>
      <c r="AQ248" s="3" t="s">
        <v>223</v>
      </c>
      <c r="AR248" s="3"/>
      <c r="AS248" s="3"/>
      <c r="AT248" s="3"/>
      <c r="AU248" s="3" t="s">
        <v>46</v>
      </c>
      <c r="AV248" s="7" t="s">
        <v>47</v>
      </c>
      <c r="AW248" s="7" t="s">
        <v>47</v>
      </c>
      <c r="AX248" s="9" t="str">
        <f>IF(AW248="","Vacio",IF(AV248=AW248,"Igual","Diferente"))</f>
        <v>Igual</v>
      </c>
      <c r="AY248" s="68"/>
      <c r="AZ248" s="68"/>
      <c r="BA248" s="5">
        <f ca="1">+IF(K248&gt;21,"Revisar",0)</f>
        <v>0</v>
      </c>
      <c r="BB248" s="68" t="s">
        <v>146</v>
      </c>
      <c r="BC248" s="129" t="s">
        <v>2919</v>
      </c>
      <c r="BF248" s="129" t="s">
        <v>94</v>
      </c>
      <c r="BG248" s="129"/>
    </row>
    <row r="249" spans="1:65" s="139" customFormat="1" ht="14.65" customHeight="1" x14ac:dyDescent="0.25">
      <c r="A249" s="68" t="str">
        <f>CONCATENATE(E249,"_",X249)</f>
        <v>20600559681_PCR-LAP0440</v>
      </c>
      <c r="B249" s="68" t="str">
        <f>CONCATENATE(E249,"_",Z249)</f>
        <v>20600559681_</v>
      </c>
      <c r="C249" s="6">
        <v>44105</v>
      </c>
      <c r="D249" s="6">
        <v>44135</v>
      </c>
      <c r="E249" s="192">
        <v>20600559681</v>
      </c>
      <c r="F249" s="3" t="s">
        <v>4550</v>
      </c>
      <c r="G249" s="3" t="s">
        <v>4609</v>
      </c>
      <c r="H249" s="6">
        <v>44105</v>
      </c>
      <c r="I249" s="6">
        <v>44135</v>
      </c>
      <c r="J249" s="70"/>
      <c r="K249" s="8">
        <f ca="1">+TODAY()-I249</f>
        <v>2</v>
      </c>
      <c r="L249" s="9">
        <v>53.78</v>
      </c>
      <c r="M249" s="135"/>
      <c r="N249" s="9" t="str">
        <f>IF(M249="","Vacio",IF(L249=M249,"Igual","Diferente"))</f>
        <v>Vacio</v>
      </c>
      <c r="O249" s="9"/>
      <c r="P249" s="135"/>
      <c r="Q249" s="9" t="str">
        <f>IF(P249="","Vacio",IF(O249=P249,"Igual","Diferente"))</f>
        <v>Vacio</v>
      </c>
      <c r="R249" s="1">
        <f>+L249+O249/3.5</f>
        <v>53.78</v>
      </c>
      <c r="S249" s="1">
        <f ca="1">+IF(K249&gt;=0,IF(K249&lt;30,R249*1,IF(60&gt;K249,R249*2,IF(90&gt;K249,R249*3,IF(120&gt;K249,R249*4,IF(150&gt;K249,R249*5,IF(180&gt;K249,R249*6,IF(210&gt;K249,R249*7))))))),0)</f>
        <v>53.78</v>
      </c>
      <c r="T249" s="2" t="str">
        <f ca="1">+IF(K249&lt;0,0,IF(K249&lt;8,$A$1,IF(K249&lt;15,$B$1,IF(K249&lt;22,$C$1,IF(K249&lt;30,$D$1,IF(K249&lt;60,$G$1,IF(K249&lt;90,$H$1,IF(K249&lt;120,$I$1,IF(K249&lt;150,$J$1,IF(K249&lt;180,$K$1,IF(K249&lt;210,$E$1)))))))))))</f>
        <v>1° Semana</v>
      </c>
      <c r="U249" s="3" t="s">
        <v>454</v>
      </c>
      <c r="V249" s="10"/>
      <c r="W249" s="6"/>
      <c r="X249" s="12" t="s">
        <v>458</v>
      </c>
      <c r="Y249" s="12" t="s">
        <v>5248</v>
      </c>
      <c r="Z249" s="12"/>
      <c r="AA249" s="12"/>
      <c r="AB249" s="15"/>
      <c r="AC249" s="15"/>
      <c r="AD249" s="15"/>
      <c r="AE249" s="15"/>
      <c r="AF249" s="4">
        <f ca="1">+TODAY()-AE249</f>
        <v>44137</v>
      </c>
      <c r="AG249" s="15"/>
      <c r="AH249" s="15"/>
      <c r="AI249" s="6"/>
      <c r="AJ249" s="64"/>
      <c r="AK249" s="63" t="s">
        <v>56</v>
      </c>
      <c r="AL249" s="64"/>
      <c r="AM249" s="66">
        <v>1</v>
      </c>
      <c r="AN249" s="63" t="s">
        <v>44</v>
      </c>
      <c r="AO249" s="63"/>
      <c r="AP249" s="63" t="s">
        <v>151</v>
      </c>
      <c r="AQ249" s="3" t="s">
        <v>223</v>
      </c>
      <c r="AR249" s="3"/>
      <c r="AS249" s="3"/>
      <c r="AT249" s="3"/>
      <c r="AU249" s="3" t="s">
        <v>46</v>
      </c>
      <c r="AV249" s="7" t="s">
        <v>47</v>
      </c>
      <c r="AW249" s="7" t="s">
        <v>47</v>
      </c>
      <c r="AX249" s="9" t="str">
        <f>IF(AW249="","Vacio",IF(AV249=AW249,"Igual","Diferente"))</f>
        <v>Igual</v>
      </c>
      <c r="AY249" s="68"/>
      <c r="AZ249" s="68"/>
      <c r="BA249" s="5">
        <f ca="1">+IF(K249&gt;21,"Revisar",0)</f>
        <v>0</v>
      </c>
      <c r="BB249" s="68" t="s">
        <v>146</v>
      </c>
      <c r="BC249" s="129" t="s">
        <v>2919</v>
      </c>
      <c r="BD249"/>
      <c r="BE249"/>
      <c r="BF249" s="129" t="s">
        <v>94</v>
      </c>
      <c r="BG249" s="129"/>
      <c r="BH249"/>
      <c r="BI249"/>
      <c r="BJ249"/>
      <c r="BK249"/>
      <c r="BL249"/>
      <c r="BM249"/>
    </row>
    <row r="250" spans="1:65" ht="14.65" customHeight="1" x14ac:dyDescent="0.25">
      <c r="A250" s="68" t="str">
        <f>CONCATENATE(E250,"_",X250)</f>
        <v>20600559681_PCR-LAP0529</v>
      </c>
      <c r="B250" s="68" t="str">
        <f>CONCATENATE(E250,"_",Z250)</f>
        <v>20600559681_</v>
      </c>
      <c r="C250" s="6">
        <v>44105</v>
      </c>
      <c r="D250" s="6">
        <v>44135</v>
      </c>
      <c r="E250" s="192">
        <v>20600559681</v>
      </c>
      <c r="F250" s="3" t="s">
        <v>4550</v>
      </c>
      <c r="G250" s="3" t="s">
        <v>4609</v>
      </c>
      <c r="H250" s="6">
        <v>44105</v>
      </c>
      <c r="I250" s="6">
        <v>44135</v>
      </c>
      <c r="J250" s="70"/>
      <c r="K250" s="8">
        <f ca="1">+TODAY()-I250</f>
        <v>2</v>
      </c>
      <c r="L250" s="9">
        <v>53.78</v>
      </c>
      <c r="M250" s="135"/>
      <c r="N250" s="9" t="str">
        <f>IF(M250="","Vacio",IF(L250=M250,"Igual","Diferente"))</f>
        <v>Vacio</v>
      </c>
      <c r="O250" s="9"/>
      <c r="P250" s="135"/>
      <c r="Q250" s="9" t="str">
        <f>IF(P250="","Vacio",IF(O250=P250,"Igual","Diferente"))</f>
        <v>Vacio</v>
      </c>
      <c r="R250" s="1">
        <f>+L250+O250/3.5</f>
        <v>53.78</v>
      </c>
      <c r="S250" s="1">
        <f ca="1">+IF(K250&gt;=0,IF(K250&lt;30,R250*1,IF(60&gt;K250,R250*2,IF(90&gt;K250,R250*3,IF(120&gt;K250,R250*4,IF(150&gt;K250,R250*5,IF(180&gt;K250,R250*6,IF(210&gt;K250,R250*7))))))),0)</f>
        <v>53.78</v>
      </c>
      <c r="T250" s="2" t="str">
        <f ca="1">+IF(K250&lt;0,0,IF(K250&lt;8,$A$1,IF(K250&lt;15,$B$1,IF(K250&lt;22,$C$1,IF(K250&lt;30,$D$1,IF(K250&lt;60,$G$1,IF(K250&lt;90,$H$1,IF(K250&lt;120,$I$1,IF(K250&lt;150,$J$1,IF(K250&lt;180,$K$1,IF(K250&lt;210,$E$1)))))))))))</f>
        <v>1° Semana</v>
      </c>
      <c r="U250" s="3" t="s">
        <v>454</v>
      </c>
      <c r="V250" s="10"/>
      <c r="W250" s="6"/>
      <c r="X250" s="12" t="s">
        <v>462</v>
      </c>
      <c r="Y250" s="12" t="s">
        <v>5248</v>
      </c>
      <c r="Z250" s="12"/>
      <c r="AA250" s="12"/>
      <c r="AB250" s="15"/>
      <c r="AC250" s="15"/>
      <c r="AD250" s="15"/>
      <c r="AE250" s="15"/>
      <c r="AF250" s="4">
        <f ca="1">+TODAY()-AE250</f>
        <v>44137</v>
      </c>
      <c r="AG250" s="15"/>
      <c r="AH250" s="15"/>
      <c r="AI250" s="6"/>
      <c r="AJ250" s="64"/>
      <c r="AK250" s="63"/>
      <c r="AL250" s="64"/>
      <c r="AM250" s="66">
        <v>1</v>
      </c>
      <c r="AN250" s="63" t="s">
        <v>44</v>
      </c>
      <c r="AO250" s="63"/>
      <c r="AP250" s="63" t="s">
        <v>151</v>
      </c>
      <c r="AQ250" s="3"/>
      <c r="AR250" s="3"/>
      <c r="AS250" s="3"/>
      <c r="AT250" s="18"/>
      <c r="AU250" s="3" t="s">
        <v>46</v>
      </c>
      <c r="AV250" s="7" t="s">
        <v>47</v>
      </c>
      <c r="AW250" s="7" t="s">
        <v>47</v>
      </c>
      <c r="AX250" s="9" t="str">
        <f>IF(AW250="","Vacio",IF(AV250=AW250,"Igual","Diferente"))</f>
        <v>Igual</v>
      </c>
      <c r="AY250" s="68"/>
      <c r="AZ250" s="68"/>
      <c r="BA250" s="5">
        <f ca="1">+IF(K250&gt;21,"Revisar",0)</f>
        <v>0</v>
      </c>
      <c r="BB250" s="68" t="s">
        <v>146</v>
      </c>
      <c r="BC250" s="129" t="s">
        <v>2919</v>
      </c>
      <c r="BF250" s="129" t="s">
        <v>94</v>
      </c>
      <c r="BG250" s="129"/>
    </row>
    <row r="251" spans="1:65" s="139" customFormat="1" ht="14.65" customHeight="1" x14ac:dyDescent="0.25">
      <c r="A251" s="68" t="str">
        <f>CONCATENATE(E251,"_",X251)</f>
        <v>20600559681_PCR-LAP0232</v>
      </c>
      <c r="B251" s="68" t="str">
        <f>CONCATENATE(E251,"_",Z251)</f>
        <v>20600559681_</v>
      </c>
      <c r="C251" s="6">
        <v>44105</v>
      </c>
      <c r="D251" s="6">
        <v>44135</v>
      </c>
      <c r="E251" s="192">
        <v>20600559681</v>
      </c>
      <c r="F251" s="3" t="s">
        <v>4550</v>
      </c>
      <c r="G251" s="3" t="s">
        <v>4609</v>
      </c>
      <c r="H251" s="6">
        <v>44105</v>
      </c>
      <c r="I251" s="6">
        <v>44135</v>
      </c>
      <c r="J251" s="70"/>
      <c r="K251" s="8">
        <f ca="1">+TODAY()-I251</f>
        <v>2</v>
      </c>
      <c r="L251" s="9">
        <v>53.78</v>
      </c>
      <c r="M251" s="135"/>
      <c r="N251" s="9" t="str">
        <f>IF(M251="","Vacio",IF(L251=M251,"Igual","Diferente"))</f>
        <v>Vacio</v>
      </c>
      <c r="O251" s="9"/>
      <c r="P251" s="135"/>
      <c r="Q251" s="9" t="str">
        <f>IF(P251="","Vacio",IF(O251=P251,"Igual","Diferente"))</f>
        <v>Vacio</v>
      </c>
      <c r="R251" s="1">
        <f>+L251+O251/3.5</f>
        <v>53.78</v>
      </c>
      <c r="S251" s="1">
        <f ca="1">+IF(K251&gt;=0,IF(K251&lt;30,R251*1,IF(60&gt;K251,R251*2,IF(90&gt;K251,R251*3,IF(120&gt;K251,R251*4,IF(150&gt;K251,R251*5,IF(180&gt;K251,R251*6,IF(210&gt;K251,R251*7))))))),0)</f>
        <v>53.78</v>
      </c>
      <c r="T251" s="2" t="str">
        <f ca="1">+IF(K251&lt;0,0,IF(K251&lt;8,$A$1,IF(K251&lt;15,$B$1,IF(K251&lt;22,$C$1,IF(K251&lt;30,$D$1,IF(K251&lt;60,$G$1,IF(K251&lt;90,$H$1,IF(K251&lt;120,$I$1,IF(K251&lt;150,$J$1,IF(K251&lt;180,$K$1,IF(K251&lt;210,$E$1)))))))))))</f>
        <v>1° Semana</v>
      </c>
      <c r="U251" s="3" t="s">
        <v>454</v>
      </c>
      <c r="V251" s="10"/>
      <c r="W251" s="6"/>
      <c r="X251" s="12" t="s">
        <v>3813</v>
      </c>
      <c r="Y251" s="12" t="s">
        <v>5248</v>
      </c>
      <c r="Z251" s="12"/>
      <c r="AA251" s="12"/>
      <c r="AB251" s="15"/>
      <c r="AC251" s="15"/>
      <c r="AD251" s="15"/>
      <c r="AE251" s="15"/>
      <c r="AF251" s="4">
        <f ca="1">+TODAY()-AE251</f>
        <v>44137</v>
      </c>
      <c r="AG251" s="15"/>
      <c r="AH251" s="15"/>
      <c r="AI251" s="6"/>
      <c r="AJ251" s="64"/>
      <c r="AK251" s="63" t="s">
        <v>56</v>
      </c>
      <c r="AL251" s="64"/>
      <c r="AM251" s="66">
        <v>1</v>
      </c>
      <c r="AN251" s="63" t="s">
        <v>44</v>
      </c>
      <c r="AO251" s="63"/>
      <c r="AP251" s="63" t="s">
        <v>151</v>
      </c>
      <c r="AQ251" s="3"/>
      <c r="AR251" s="3"/>
      <c r="AS251" s="3"/>
      <c r="AT251" s="3"/>
      <c r="AU251" s="3" t="s">
        <v>46</v>
      </c>
      <c r="AV251" s="7" t="s">
        <v>47</v>
      </c>
      <c r="AW251" s="7" t="s">
        <v>47</v>
      </c>
      <c r="AX251" s="9" t="str">
        <f>IF(AW251="","Vacio",IF(AV251=AW251,"Igual","Diferente"))</f>
        <v>Igual</v>
      </c>
      <c r="AY251" s="68"/>
      <c r="AZ251" s="68"/>
      <c r="BA251" s="5">
        <f ca="1">+IF(K251&gt;21,"Revisar",0)</f>
        <v>0</v>
      </c>
      <c r="BB251" s="68" t="s">
        <v>146</v>
      </c>
      <c r="BC251" s="129" t="s">
        <v>2919</v>
      </c>
      <c r="BD251"/>
      <c r="BE251"/>
      <c r="BF251" s="129" t="s">
        <v>94</v>
      </c>
      <c r="BG251" s="129"/>
      <c r="BH251"/>
      <c r="BI251"/>
      <c r="BJ251"/>
      <c r="BK251"/>
      <c r="BL251"/>
      <c r="BM251"/>
    </row>
    <row r="252" spans="1:65" s="139" customFormat="1" ht="14.65" customHeight="1" x14ac:dyDescent="0.25">
      <c r="A252" s="68" t="str">
        <f>CONCATENATE(E252,"_",X252)</f>
        <v>20600559681_PCR-LAP0597</v>
      </c>
      <c r="B252" s="68" t="str">
        <f>CONCATENATE(E252,"_",Z252)</f>
        <v>20600559681_</v>
      </c>
      <c r="C252" s="6">
        <v>44105</v>
      </c>
      <c r="D252" s="6">
        <v>44135</v>
      </c>
      <c r="E252" s="192">
        <v>20600559681</v>
      </c>
      <c r="F252" s="3" t="s">
        <v>4550</v>
      </c>
      <c r="G252" s="3" t="s">
        <v>4609</v>
      </c>
      <c r="H252" s="6">
        <v>44105</v>
      </c>
      <c r="I252" s="6">
        <v>44135</v>
      </c>
      <c r="J252" s="70"/>
      <c r="K252" s="8">
        <f ca="1">+TODAY()-I252</f>
        <v>2</v>
      </c>
      <c r="L252" s="9">
        <v>53.78</v>
      </c>
      <c r="M252" s="135"/>
      <c r="N252" s="9" t="str">
        <f>IF(M252="","Vacio",IF(L252=M252,"Igual","Diferente"))</f>
        <v>Vacio</v>
      </c>
      <c r="O252" s="9"/>
      <c r="P252" s="135"/>
      <c r="Q252" s="9" t="str">
        <f>IF(P252="","Vacio",IF(O252=P252,"Igual","Diferente"))</f>
        <v>Vacio</v>
      </c>
      <c r="R252" s="1">
        <f>+L252+O252/3.5</f>
        <v>53.78</v>
      </c>
      <c r="S252" s="1">
        <f ca="1">+IF(K252&gt;=0,IF(K252&lt;30,R252*1,IF(60&gt;K252,R252*2,IF(90&gt;K252,R252*3,IF(120&gt;K252,R252*4,IF(150&gt;K252,R252*5,IF(180&gt;K252,R252*6,IF(210&gt;K252,R252*7))))))),0)</f>
        <v>53.78</v>
      </c>
      <c r="T252" s="2" t="str">
        <f ca="1">+IF(K252&lt;0,0,IF(K252&lt;8,$A$1,IF(K252&lt;15,$B$1,IF(K252&lt;22,$C$1,IF(K252&lt;30,$D$1,IF(K252&lt;60,$G$1,IF(K252&lt;90,$H$1,IF(K252&lt;120,$I$1,IF(K252&lt;150,$J$1,IF(K252&lt;180,$K$1,IF(K252&lt;210,$E$1)))))))))))</f>
        <v>1° Semana</v>
      </c>
      <c r="U252" s="3" t="s">
        <v>454</v>
      </c>
      <c r="V252" s="10"/>
      <c r="W252" s="6"/>
      <c r="X252" s="12" t="s">
        <v>463</v>
      </c>
      <c r="Y252" s="12" t="s">
        <v>5248</v>
      </c>
      <c r="Z252" s="12"/>
      <c r="AA252" s="12"/>
      <c r="AB252" s="15"/>
      <c r="AC252" s="15"/>
      <c r="AD252" s="15"/>
      <c r="AE252" s="15"/>
      <c r="AF252" s="4">
        <f ca="1">+TODAY()-AE252</f>
        <v>44137</v>
      </c>
      <c r="AG252" s="15"/>
      <c r="AH252" s="15"/>
      <c r="AI252" s="6"/>
      <c r="AJ252" s="64"/>
      <c r="AK252" s="63" t="s">
        <v>56</v>
      </c>
      <c r="AL252" s="64"/>
      <c r="AM252" s="66">
        <v>1</v>
      </c>
      <c r="AN252" s="63" t="s">
        <v>44</v>
      </c>
      <c r="AO252" s="63"/>
      <c r="AP252" s="63" t="s">
        <v>151</v>
      </c>
      <c r="AQ252" s="3"/>
      <c r="AR252" s="3"/>
      <c r="AS252" s="3"/>
      <c r="AT252" s="3"/>
      <c r="AU252" s="3" t="s">
        <v>46</v>
      </c>
      <c r="AV252" s="7" t="s">
        <v>47</v>
      </c>
      <c r="AW252" s="7" t="s">
        <v>47</v>
      </c>
      <c r="AX252" s="9" t="str">
        <f>IF(AW252="","Vacio",IF(AV252=AW252,"Igual","Diferente"))</f>
        <v>Igual</v>
      </c>
      <c r="AY252" s="68"/>
      <c r="AZ252" s="68"/>
      <c r="BA252" s="5">
        <f ca="1">+IF(K252&gt;21,"Revisar",0)</f>
        <v>0</v>
      </c>
      <c r="BB252" s="68" t="s">
        <v>146</v>
      </c>
      <c r="BC252" s="129" t="s">
        <v>2919</v>
      </c>
      <c r="BD252"/>
      <c r="BE252"/>
      <c r="BF252" s="129" t="s">
        <v>94</v>
      </c>
      <c r="BG252" s="129"/>
      <c r="BH252"/>
      <c r="BI252"/>
      <c r="BJ252"/>
      <c r="BK252"/>
      <c r="BL252"/>
      <c r="BM252"/>
    </row>
    <row r="253" spans="1:65" s="139" customFormat="1" ht="14.65" customHeight="1" x14ac:dyDescent="0.25">
      <c r="A253" s="68" t="str">
        <f>CONCATENATE(E253,"_",X253)</f>
        <v>20600559681_PCR-LAP0601</v>
      </c>
      <c r="B253" s="68" t="str">
        <f>CONCATENATE(E253,"_",Z253)</f>
        <v>20600559681_PCR-LAP0223</v>
      </c>
      <c r="C253" s="6">
        <v>44105</v>
      </c>
      <c r="D253" s="6">
        <v>44135</v>
      </c>
      <c r="E253" s="192">
        <v>20600559681</v>
      </c>
      <c r="F253" s="3" t="s">
        <v>4550</v>
      </c>
      <c r="G253" s="3" t="s">
        <v>4609</v>
      </c>
      <c r="H253" s="6">
        <v>44105</v>
      </c>
      <c r="I253" s="6">
        <v>44135</v>
      </c>
      <c r="J253" s="70"/>
      <c r="K253" s="8">
        <f ca="1">+TODAY()-I253</f>
        <v>2</v>
      </c>
      <c r="L253" s="9">
        <v>53.78</v>
      </c>
      <c r="M253" s="135"/>
      <c r="N253" s="9" t="str">
        <f>IF(M253="","Vacio",IF(L253=M253,"Igual","Diferente"))</f>
        <v>Vacio</v>
      </c>
      <c r="O253" s="9"/>
      <c r="P253" s="135"/>
      <c r="Q253" s="9" t="str">
        <f>IF(P253="","Vacio",IF(O253=P253,"Igual","Diferente"))</f>
        <v>Vacio</v>
      </c>
      <c r="R253" s="1">
        <f>+L253+O253/3.5</f>
        <v>53.78</v>
      </c>
      <c r="S253" s="1">
        <f ca="1">+IF(K253&gt;=0,IF(K253&lt;30,R253*1,IF(60&gt;K253,R253*2,IF(90&gt;K253,R253*3,IF(120&gt;K253,R253*4,IF(150&gt;K253,R253*5,IF(180&gt;K253,R253*6,IF(210&gt;K253,R253*7))))))),0)</f>
        <v>53.78</v>
      </c>
      <c r="T253" s="2" t="str">
        <f ca="1">+IF(K253&lt;0,0,IF(K253&lt;8,$A$1,IF(K253&lt;15,$B$1,IF(K253&lt;22,$C$1,IF(K253&lt;30,$D$1,IF(K253&lt;60,$G$1,IF(K253&lt;90,$H$1,IF(K253&lt;120,$I$1,IF(K253&lt;150,$J$1,IF(K253&lt;180,$K$1,IF(K253&lt;210,$E$1)))))))))))</f>
        <v>1° Semana</v>
      </c>
      <c r="U253" s="3" t="s">
        <v>454</v>
      </c>
      <c r="V253" s="10"/>
      <c r="W253" s="6"/>
      <c r="X253" s="12" t="s">
        <v>464</v>
      </c>
      <c r="Y253" s="12" t="s">
        <v>5248</v>
      </c>
      <c r="Z253" s="12" t="s">
        <v>465</v>
      </c>
      <c r="AA253" s="12"/>
      <c r="AB253" s="15"/>
      <c r="AC253" s="15"/>
      <c r="AD253" s="15"/>
      <c r="AE253" s="15"/>
      <c r="AF253" s="4">
        <f ca="1">+TODAY()-AE253</f>
        <v>44137</v>
      </c>
      <c r="AG253" s="15"/>
      <c r="AH253" s="15"/>
      <c r="AI253" s="6"/>
      <c r="AJ253" s="64"/>
      <c r="AK253" s="63"/>
      <c r="AL253" s="64"/>
      <c r="AM253" s="66">
        <v>1</v>
      </c>
      <c r="AN253" s="63" t="s">
        <v>44</v>
      </c>
      <c r="AO253" s="63"/>
      <c r="AP253" s="63" t="s">
        <v>151</v>
      </c>
      <c r="AQ253" s="3"/>
      <c r="AR253" s="3"/>
      <c r="AS253" s="3"/>
      <c r="AT253" s="18"/>
      <c r="AU253" s="3" t="s">
        <v>46</v>
      </c>
      <c r="AV253" s="7" t="s">
        <v>47</v>
      </c>
      <c r="AW253" s="7" t="s">
        <v>47</v>
      </c>
      <c r="AX253" s="9" t="str">
        <f>IF(AW253="","Vacio",IF(AV253=AW253,"Igual","Diferente"))</f>
        <v>Igual</v>
      </c>
      <c r="AY253" s="68"/>
      <c r="AZ253" s="68"/>
      <c r="BA253" s="5">
        <f ca="1">+IF(K253&gt;21,"Revisar",0)</f>
        <v>0</v>
      </c>
      <c r="BB253" s="68" t="s">
        <v>146</v>
      </c>
      <c r="BC253" s="129" t="s">
        <v>2919</v>
      </c>
      <c r="BD253"/>
      <c r="BE253"/>
      <c r="BF253" s="129" t="s">
        <v>94</v>
      </c>
      <c r="BG253" s="129"/>
      <c r="BH253"/>
      <c r="BI253"/>
      <c r="BJ253"/>
      <c r="BK253"/>
      <c r="BL253"/>
      <c r="BM253"/>
    </row>
    <row r="254" spans="1:65" s="139" customFormat="1" ht="14.65" customHeight="1" x14ac:dyDescent="0.25">
      <c r="A254" s="68" t="str">
        <f>CONCATENATE(E254,"_",X254)</f>
        <v>20600559681_PCR-LAP0643</v>
      </c>
      <c r="B254" s="68" t="str">
        <f>CONCATENATE(E254,"_",Z254)</f>
        <v>20600559681_</v>
      </c>
      <c r="C254" s="6">
        <v>44105</v>
      </c>
      <c r="D254" s="6">
        <v>44135</v>
      </c>
      <c r="E254" s="192">
        <v>20600559681</v>
      </c>
      <c r="F254" s="3" t="s">
        <v>4550</v>
      </c>
      <c r="G254" s="3" t="s">
        <v>4609</v>
      </c>
      <c r="H254" s="6">
        <v>44105</v>
      </c>
      <c r="I254" s="6">
        <v>44135</v>
      </c>
      <c r="J254" s="70"/>
      <c r="K254" s="8">
        <f ca="1">+TODAY()-I254</f>
        <v>2</v>
      </c>
      <c r="L254" s="9">
        <v>53.78</v>
      </c>
      <c r="M254" s="135"/>
      <c r="N254" s="9" t="str">
        <f>IF(M254="","Vacio",IF(L254=M254,"Igual","Diferente"))</f>
        <v>Vacio</v>
      </c>
      <c r="O254" s="9"/>
      <c r="P254" s="135"/>
      <c r="Q254" s="9" t="str">
        <f>IF(P254="","Vacio",IF(O254=P254,"Igual","Diferente"))</f>
        <v>Vacio</v>
      </c>
      <c r="R254" s="1">
        <f>+L254+O254/3.5</f>
        <v>53.78</v>
      </c>
      <c r="S254" s="1">
        <f ca="1">+IF(K254&gt;=0,IF(K254&lt;30,R254*1,IF(60&gt;K254,R254*2,IF(90&gt;K254,R254*3,IF(120&gt;K254,R254*4,IF(150&gt;K254,R254*5,IF(180&gt;K254,R254*6,IF(210&gt;K254,R254*7))))))),0)</f>
        <v>53.78</v>
      </c>
      <c r="T254" s="2" t="str">
        <f ca="1">+IF(K254&lt;0,0,IF(K254&lt;8,$A$1,IF(K254&lt;15,$B$1,IF(K254&lt;22,$C$1,IF(K254&lt;30,$D$1,IF(K254&lt;60,$G$1,IF(K254&lt;90,$H$1,IF(K254&lt;120,$I$1,IF(K254&lt;150,$J$1,IF(K254&lt;180,$K$1,IF(K254&lt;210,$E$1)))))))))))</f>
        <v>1° Semana</v>
      </c>
      <c r="U254" s="3" t="s">
        <v>454</v>
      </c>
      <c r="V254" s="10"/>
      <c r="W254" s="6"/>
      <c r="X254" s="12" t="s">
        <v>466</v>
      </c>
      <c r="Y254" s="12" t="s">
        <v>5248</v>
      </c>
      <c r="Z254" s="12"/>
      <c r="AA254" s="12"/>
      <c r="AB254" s="15"/>
      <c r="AC254" s="15"/>
      <c r="AD254" s="15"/>
      <c r="AE254" s="15"/>
      <c r="AF254" s="4">
        <f ca="1">+TODAY()-AE254</f>
        <v>44137</v>
      </c>
      <c r="AG254" s="15"/>
      <c r="AH254" s="15"/>
      <c r="AI254" s="6"/>
      <c r="AJ254" s="64"/>
      <c r="AK254" s="63" t="s">
        <v>56</v>
      </c>
      <c r="AL254" s="64"/>
      <c r="AM254" s="66">
        <v>1</v>
      </c>
      <c r="AN254" s="63" t="s">
        <v>44</v>
      </c>
      <c r="AO254" s="63"/>
      <c r="AP254" s="63" t="s">
        <v>151</v>
      </c>
      <c r="AQ254" s="3"/>
      <c r="AR254" s="3"/>
      <c r="AS254" s="3"/>
      <c r="AT254" s="3"/>
      <c r="AU254" s="3" t="s">
        <v>46</v>
      </c>
      <c r="AV254" s="7" t="s">
        <v>47</v>
      </c>
      <c r="AW254" s="7" t="s">
        <v>47</v>
      </c>
      <c r="AX254" s="9" t="str">
        <f>IF(AW254="","Vacio",IF(AV254=AW254,"Igual","Diferente"))</f>
        <v>Igual</v>
      </c>
      <c r="AY254" s="68"/>
      <c r="AZ254" s="68"/>
      <c r="BA254" s="5">
        <f ca="1">+IF(K254&gt;21,"Revisar",0)</f>
        <v>0</v>
      </c>
      <c r="BB254" s="68" t="s">
        <v>146</v>
      </c>
      <c r="BC254" s="129" t="s">
        <v>2919</v>
      </c>
      <c r="BD254"/>
      <c r="BE254"/>
      <c r="BF254" s="129" t="s">
        <v>94</v>
      </c>
      <c r="BG254" s="129"/>
      <c r="BH254"/>
      <c r="BI254"/>
      <c r="BJ254"/>
      <c r="BK254"/>
      <c r="BL254"/>
      <c r="BM254"/>
    </row>
    <row r="255" spans="1:65" s="139" customFormat="1" ht="14.65" customHeight="1" x14ac:dyDescent="0.25">
      <c r="A255" s="68" t="str">
        <f>CONCATENATE(E255,"_",X255)</f>
        <v>20600559681_PCR-LAP0685</v>
      </c>
      <c r="B255" s="68" t="str">
        <f>CONCATENATE(E255,"_",Z255)</f>
        <v>20600559681_</v>
      </c>
      <c r="C255" s="6">
        <v>44105</v>
      </c>
      <c r="D255" s="6">
        <v>44135</v>
      </c>
      <c r="E255" s="192">
        <v>20600559681</v>
      </c>
      <c r="F255" s="3" t="s">
        <v>4550</v>
      </c>
      <c r="G255" s="3" t="s">
        <v>4609</v>
      </c>
      <c r="H255" s="6">
        <v>44105</v>
      </c>
      <c r="I255" s="6">
        <v>44135</v>
      </c>
      <c r="J255" s="70"/>
      <c r="K255" s="8">
        <f ca="1">+TODAY()-I255</f>
        <v>2</v>
      </c>
      <c r="L255" s="9">
        <v>53.78</v>
      </c>
      <c r="M255" s="135"/>
      <c r="N255" s="9" t="str">
        <f>IF(M255="","Vacio",IF(L255=M255,"Igual","Diferente"))</f>
        <v>Vacio</v>
      </c>
      <c r="O255" s="9"/>
      <c r="P255" s="135"/>
      <c r="Q255" s="9" t="str">
        <f>IF(P255="","Vacio",IF(O255=P255,"Igual","Diferente"))</f>
        <v>Vacio</v>
      </c>
      <c r="R255" s="1">
        <f>+L255+O255/3.5</f>
        <v>53.78</v>
      </c>
      <c r="S255" s="1">
        <f ca="1">+IF(K255&gt;=0,IF(K255&lt;30,R255*1,IF(60&gt;K255,R255*2,IF(90&gt;K255,R255*3,IF(120&gt;K255,R255*4,IF(150&gt;K255,R255*5,IF(180&gt;K255,R255*6,IF(210&gt;K255,R255*7))))))),0)</f>
        <v>53.78</v>
      </c>
      <c r="T255" s="2" t="str">
        <f ca="1">+IF(K255&lt;0,0,IF(K255&lt;8,$A$1,IF(K255&lt;15,$B$1,IF(K255&lt;22,$C$1,IF(K255&lt;30,$D$1,IF(K255&lt;60,$G$1,IF(K255&lt;90,$H$1,IF(K255&lt;120,$I$1,IF(K255&lt;150,$J$1,IF(K255&lt;180,$K$1,IF(K255&lt;210,$E$1)))))))))))</f>
        <v>1° Semana</v>
      </c>
      <c r="U255" s="3" t="s">
        <v>454</v>
      </c>
      <c r="V255" s="10" t="s">
        <v>467</v>
      </c>
      <c r="W255" s="6">
        <v>43552</v>
      </c>
      <c r="X255" s="12" t="s">
        <v>468</v>
      </c>
      <c r="Y255" s="12" t="s">
        <v>5248</v>
      </c>
      <c r="Z255" s="12"/>
      <c r="AA255" s="12"/>
      <c r="AB255" s="15"/>
      <c r="AC255" s="15"/>
      <c r="AD255" s="15"/>
      <c r="AE255" s="15"/>
      <c r="AF255" s="4">
        <f ca="1">+TODAY()-AE255</f>
        <v>44137</v>
      </c>
      <c r="AG255" s="15"/>
      <c r="AH255" s="15"/>
      <c r="AI255" s="6"/>
      <c r="AJ255" s="64"/>
      <c r="AK255" s="63" t="s">
        <v>56</v>
      </c>
      <c r="AL255" s="64"/>
      <c r="AM255" s="66">
        <v>1</v>
      </c>
      <c r="AN255" s="63" t="s">
        <v>44</v>
      </c>
      <c r="AO255" s="63"/>
      <c r="AP255" s="63" t="s">
        <v>151</v>
      </c>
      <c r="AQ255" s="3" t="s">
        <v>223</v>
      </c>
      <c r="AR255" s="3"/>
      <c r="AS255" s="3"/>
      <c r="AT255" s="3"/>
      <c r="AU255" s="3" t="s">
        <v>46</v>
      </c>
      <c r="AV255" s="7" t="s">
        <v>47</v>
      </c>
      <c r="AW255" s="7" t="s">
        <v>47</v>
      </c>
      <c r="AX255" s="9" t="str">
        <f>IF(AW255="","Vacio",IF(AV255=AW255,"Igual","Diferente"))</f>
        <v>Igual</v>
      </c>
      <c r="AY255" s="68"/>
      <c r="AZ255" s="68"/>
      <c r="BA255" s="5">
        <f ca="1">+IF(K255&gt;21,"Revisar",0)</f>
        <v>0</v>
      </c>
      <c r="BB255" s="68" t="s">
        <v>146</v>
      </c>
      <c r="BC255" s="129" t="s">
        <v>2919</v>
      </c>
      <c r="BD255"/>
      <c r="BE255"/>
      <c r="BF255" s="129" t="s">
        <v>94</v>
      </c>
      <c r="BG255" s="129"/>
      <c r="BH255"/>
      <c r="BI255"/>
      <c r="BJ255"/>
      <c r="BK255"/>
      <c r="BL255"/>
      <c r="BM255"/>
    </row>
    <row r="256" spans="1:65" s="139" customFormat="1" ht="14.65" customHeight="1" x14ac:dyDescent="0.25">
      <c r="A256" s="68" t="str">
        <f>CONCATENATE(E256,"_",X256)</f>
        <v>20600559681_PCR-LAP0717</v>
      </c>
      <c r="B256" s="68" t="str">
        <f>CONCATENATE(E256,"_",Z256)</f>
        <v>20600559681_</v>
      </c>
      <c r="C256" s="6">
        <v>44105</v>
      </c>
      <c r="D256" s="6">
        <v>44135</v>
      </c>
      <c r="E256" s="192">
        <v>20600559681</v>
      </c>
      <c r="F256" s="3" t="s">
        <v>4550</v>
      </c>
      <c r="G256" s="3" t="s">
        <v>4609</v>
      </c>
      <c r="H256" s="6">
        <v>44105</v>
      </c>
      <c r="I256" s="6">
        <v>44135</v>
      </c>
      <c r="J256" s="70"/>
      <c r="K256" s="8">
        <f ca="1">+TODAY()-I256</f>
        <v>2</v>
      </c>
      <c r="L256" s="9">
        <v>45.56</v>
      </c>
      <c r="M256" s="135"/>
      <c r="N256" s="9" t="str">
        <f>IF(M256="","Vacio",IF(L256=M256,"Igual","Diferente"))</f>
        <v>Vacio</v>
      </c>
      <c r="O256" s="9"/>
      <c r="P256" s="135"/>
      <c r="Q256" s="9" t="str">
        <f>IF(P256="","Vacio",IF(O256=P256,"Igual","Diferente"))</f>
        <v>Vacio</v>
      </c>
      <c r="R256" s="1">
        <f>+L256+O256/3.5</f>
        <v>45.56</v>
      </c>
      <c r="S256" s="1">
        <f ca="1">+IF(K256&gt;=0,IF(K256&lt;30,R256*1,IF(60&gt;K256,R256*2,IF(90&gt;K256,R256*3,IF(120&gt;K256,R256*4,IF(150&gt;K256,R256*5,IF(180&gt;K256,R256*6,IF(210&gt;K256,R256*7))))))),0)</f>
        <v>45.56</v>
      </c>
      <c r="T256" s="2" t="str">
        <f ca="1">+IF(K256&lt;0,0,IF(K256&lt;8,$A$1,IF(K256&lt;15,$B$1,IF(K256&lt;22,$C$1,IF(K256&lt;30,$D$1,IF(K256&lt;60,$G$1,IF(K256&lt;90,$H$1,IF(K256&lt;120,$I$1,IF(K256&lt;150,$J$1,IF(K256&lt;180,$K$1,IF(K256&lt;210,$E$1)))))))))))</f>
        <v>1° Semana</v>
      </c>
      <c r="U256" s="3" t="s">
        <v>443</v>
      </c>
      <c r="V256" s="10" t="s">
        <v>469</v>
      </c>
      <c r="W256" s="6">
        <v>43497</v>
      </c>
      <c r="X256" s="12" t="s">
        <v>470</v>
      </c>
      <c r="Y256" s="12" t="s">
        <v>5248</v>
      </c>
      <c r="Z256" s="12"/>
      <c r="AA256" s="12"/>
      <c r="AB256" s="15"/>
      <c r="AC256" s="15"/>
      <c r="AD256" s="15"/>
      <c r="AE256" s="15"/>
      <c r="AF256" s="4">
        <f ca="1">+TODAY()-AE256</f>
        <v>44137</v>
      </c>
      <c r="AG256" s="15"/>
      <c r="AH256" s="15"/>
      <c r="AI256" s="6"/>
      <c r="AJ256" s="64"/>
      <c r="AK256" s="63" t="s">
        <v>56</v>
      </c>
      <c r="AL256" s="64"/>
      <c r="AM256" s="66">
        <v>1</v>
      </c>
      <c r="AN256" s="63" t="s">
        <v>44</v>
      </c>
      <c r="AO256" s="63"/>
      <c r="AP256" s="63" t="s">
        <v>151</v>
      </c>
      <c r="AQ256" s="3" t="s">
        <v>471</v>
      </c>
      <c r="AR256" s="3"/>
      <c r="AS256" s="3"/>
      <c r="AT256" s="3"/>
      <c r="AU256" s="3" t="s">
        <v>46</v>
      </c>
      <c r="AV256" s="7" t="s">
        <v>47</v>
      </c>
      <c r="AW256" s="7" t="s">
        <v>47</v>
      </c>
      <c r="AX256" s="9" t="str">
        <f>IF(AW256="","Vacio",IF(AV256=AW256,"Igual","Diferente"))</f>
        <v>Igual</v>
      </c>
      <c r="AY256" s="68"/>
      <c r="AZ256" s="68"/>
      <c r="BA256" s="5">
        <f ca="1">+IF(K256&gt;21,"Revisar",0)</f>
        <v>0</v>
      </c>
      <c r="BB256" s="68" t="s">
        <v>146</v>
      </c>
      <c r="BC256" s="129" t="s">
        <v>2919</v>
      </c>
      <c r="BD256"/>
      <c r="BE256"/>
      <c r="BF256" s="129" t="s">
        <v>94</v>
      </c>
      <c r="BG256" s="129"/>
      <c r="BH256"/>
      <c r="BI256"/>
      <c r="BJ256"/>
      <c r="BK256"/>
      <c r="BL256"/>
      <c r="BM256"/>
    </row>
    <row r="257" spans="1:65" s="139" customFormat="1" ht="14.65" customHeight="1" x14ac:dyDescent="0.25">
      <c r="A257" s="68" t="str">
        <f>CONCATENATE(E257,"_",X257)</f>
        <v>20600559681_PCR-LAP0728</v>
      </c>
      <c r="B257" s="68" t="str">
        <f>CONCATENATE(E257,"_",Z257)</f>
        <v>20600559681_</v>
      </c>
      <c r="C257" s="6">
        <v>44105</v>
      </c>
      <c r="D257" s="6">
        <v>44135</v>
      </c>
      <c r="E257" s="192">
        <v>20600559681</v>
      </c>
      <c r="F257" s="3" t="s">
        <v>4550</v>
      </c>
      <c r="G257" s="3" t="s">
        <v>4609</v>
      </c>
      <c r="H257" s="6">
        <v>44105</v>
      </c>
      <c r="I257" s="6">
        <v>44135</v>
      </c>
      <c r="J257" s="70"/>
      <c r="K257" s="8">
        <f ca="1">+TODAY()-I257</f>
        <v>2</v>
      </c>
      <c r="L257" s="9">
        <v>45.56</v>
      </c>
      <c r="M257" s="135"/>
      <c r="N257" s="9" t="str">
        <f>IF(M257="","Vacio",IF(L257=M257,"Igual","Diferente"))</f>
        <v>Vacio</v>
      </c>
      <c r="O257" s="9"/>
      <c r="P257" s="135"/>
      <c r="Q257" s="9" t="str">
        <f>IF(P257="","Vacio",IF(O257=P257,"Igual","Diferente"))</f>
        <v>Vacio</v>
      </c>
      <c r="R257" s="1">
        <f>+L257+O257/3.5</f>
        <v>45.56</v>
      </c>
      <c r="S257" s="1">
        <f ca="1">+IF(K257&gt;=0,IF(K257&lt;30,R257*1,IF(60&gt;K257,R257*2,IF(90&gt;K257,R257*3,IF(120&gt;K257,R257*4,IF(150&gt;K257,R257*5,IF(180&gt;K257,R257*6,IF(210&gt;K257,R257*7))))))),0)</f>
        <v>45.56</v>
      </c>
      <c r="T257" s="2" t="str">
        <f ca="1">+IF(K257&lt;0,0,IF(K257&lt;8,$A$1,IF(K257&lt;15,$B$1,IF(K257&lt;22,$C$1,IF(K257&lt;30,$D$1,IF(K257&lt;60,$G$1,IF(K257&lt;90,$H$1,IF(K257&lt;120,$I$1,IF(K257&lt;150,$J$1,IF(K257&lt;180,$K$1,IF(K257&lt;210,$E$1)))))))))))</f>
        <v>1° Semana</v>
      </c>
      <c r="U257" s="3" t="s">
        <v>443</v>
      </c>
      <c r="V257" s="10" t="s">
        <v>475</v>
      </c>
      <c r="W257" s="6">
        <v>43498</v>
      </c>
      <c r="X257" s="12" t="s">
        <v>476</v>
      </c>
      <c r="Y257" s="12" t="s">
        <v>5248</v>
      </c>
      <c r="Z257" s="12"/>
      <c r="AA257" s="12"/>
      <c r="AB257" s="15"/>
      <c r="AC257" s="15"/>
      <c r="AD257" s="15"/>
      <c r="AE257" s="15"/>
      <c r="AF257" s="4">
        <f ca="1">+TODAY()-AE257</f>
        <v>44137</v>
      </c>
      <c r="AG257" s="15"/>
      <c r="AH257" s="15"/>
      <c r="AI257" s="6"/>
      <c r="AJ257" s="64"/>
      <c r="AK257" s="63" t="s">
        <v>56</v>
      </c>
      <c r="AL257" s="64"/>
      <c r="AM257" s="66">
        <v>1</v>
      </c>
      <c r="AN257" s="63" t="s">
        <v>44</v>
      </c>
      <c r="AO257" s="63"/>
      <c r="AP257" s="63" t="s">
        <v>151</v>
      </c>
      <c r="AQ257" s="3" t="s">
        <v>471</v>
      </c>
      <c r="AR257" s="3"/>
      <c r="AS257" s="3"/>
      <c r="AT257" s="3"/>
      <c r="AU257" s="3" t="s">
        <v>46</v>
      </c>
      <c r="AV257" s="7" t="s">
        <v>47</v>
      </c>
      <c r="AW257" s="7" t="s">
        <v>47</v>
      </c>
      <c r="AX257" s="9" t="str">
        <f>IF(AW257="","Vacio",IF(AV257=AW257,"Igual","Diferente"))</f>
        <v>Igual</v>
      </c>
      <c r="AY257" s="68"/>
      <c r="AZ257" s="68"/>
      <c r="BA257" s="5">
        <f ca="1">+IF(K257&gt;21,"Revisar",0)</f>
        <v>0</v>
      </c>
      <c r="BB257" s="68" t="s">
        <v>146</v>
      </c>
      <c r="BC257" s="129" t="s">
        <v>2919</v>
      </c>
      <c r="BD257"/>
      <c r="BE257"/>
      <c r="BF257" s="129" t="s">
        <v>94</v>
      </c>
      <c r="BG257" s="129"/>
      <c r="BH257"/>
      <c r="BI257"/>
      <c r="BJ257"/>
      <c r="BK257"/>
      <c r="BL257"/>
      <c r="BM257"/>
    </row>
    <row r="258" spans="1:65" ht="14.65" customHeight="1" x14ac:dyDescent="0.25">
      <c r="A258" s="68" t="str">
        <f>CONCATENATE(E258,"_",X258)</f>
        <v>20600559681_PCR-LAP0730</v>
      </c>
      <c r="B258" s="68" t="str">
        <f>CONCATENATE(E258,"_",Z258)</f>
        <v>20600559681_ PCR-LAP0715, PCR-LAP0712</v>
      </c>
      <c r="C258" s="6">
        <v>44105</v>
      </c>
      <c r="D258" s="6">
        <v>44135</v>
      </c>
      <c r="E258" s="192">
        <v>20600559681</v>
      </c>
      <c r="F258" s="3" t="s">
        <v>4550</v>
      </c>
      <c r="G258" s="3" t="s">
        <v>4609</v>
      </c>
      <c r="H258" s="6">
        <v>44105</v>
      </c>
      <c r="I258" s="6">
        <v>44135</v>
      </c>
      <c r="J258" s="70"/>
      <c r="K258" s="8">
        <f ca="1">+TODAY()-I258</f>
        <v>2</v>
      </c>
      <c r="L258" s="9">
        <v>45.56</v>
      </c>
      <c r="M258" s="135"/>
      <c r="N258" s="9" t="str">
        <f>IF(M258="","Vacio",IF(L258=M258,"Igual","Diferente"))</f>
        <v>Vacio</v>
      </c>
      <c r="O258" s="9"/>
      <c r="P258" s="135"/>
      <c r="Q258" s="9" t="str">
        <f>IF(P258="","Vacio",IF(O258=P258,"Igual","Diferente"))</f>
        <v>Vacio</v>
      </c>
      <c r="R258" s="1">
        <f>+L258+O258/3.5</f>
        <v>45.56</v>
      </c>
      <c r="S258" s="1">
        <f ca="1">+IF(K258&gt;=0,IF(K258&lt;30,R258*1,IF(60&gt;K258,R258*2,IF(90&gt;K258,R258*3,IF(120&gt;K258,R258*4,IF(150&gt;K258,R258*5,IF(180&gt;K258,R258*6,IF(210&gt;K258,R258*7))))))),0)</f>
        <v>45.56</v>
      </c>
      <c r="T258" s="2" t="str">
        <f ca="1">+IF(K258&lt;0,0,IF(K258&lt;8,$A$1,IF(K258&lt;15,$B$1,IF(K258&lt;22,$C$1,IF(K258&lt;30,$D$1,IF(K258&lt;60,$G$1,IF(K258&lt;90,$H$1,IF(K258&lt;120,$I$1,IF(K258&lt;150,$J$1,IF(K258&lt;180,$K$1,IF(K258&lt;210,$E$1)))))))))))</f>
        <v>1° Semana</v>
      </c>
      <c r="U258" s="3" t="s">
        <v>443</v>
      </c>
      <c r="V258" s="10" t="s">
        <v>477</v>
      </c>
      <c r="W258" s="6">
        <v>43495</v>
      </c>
      <c r="X258" s="12" t="s">
        <v>478</v>
      </c>
      <c r="Y258" s="12" t="s">
        <v>5248</v>
      </c>
      <c r="Z258" s="12" t="s">
        <v>479</v>
      </c>
      <c r="AA258" s="12"/>
      <c r="AB258" s="15"/>
      <c r="AC258" s="15"/>
      <c r="AD258" s="15"/>
      <c r="AE258" s="15"/>
      <c r="AF258" s="4">
        <f ca="1">+TODAY()-AE258</f>
        <v>44137</v>
      </c>
      <c r="AG258" s="15"/>
      <c r="AH258" s="15"/>
      <c r="AI258" s="6"/>
      <c r="AJ258" s="64"/>
      <c r="AK258" s="63" t="s">
        <v>56</v>
      </c>
      <c r="AL258" s="64"/>
      <c r="AM258" s="66">
        <v>1</v>
      </c>
      <c r="AN258" s="63" t="s">
        <v>44</v>
      </c>
      <c r="AO258" s="63"/>
      <c r="AP258" s="63" t="s">
        <v>151</v>
      </c>
      <c r="AQ258" s="3" t="s">
        <v>471</v>
      </c>
      <c r="AR258" s="3"/>
      <c r="AS258" s="3"/>
      <c r="AT258" s="3"/>
      <c r="AU258" s="3" t="s">
        <v>46</v>
      </c>
      <c r="AV258" s="7" t="s">
        <v>47</v>
      </c>
      <c r="AW258" s="7" t="s">
        <v>47</v>
      </c>
      <c r="AX258" s="9" t="str">
        <f>IF(AW258="","Vacio",IF(AV258=AW258,"Igual","Diferente"))</f>
        <v>Igual</v>
      </c>
      <c r="AY258" s="68"/>
      <c r="AZ258" s="68"/>
      <c r="BA258" s="5">
        <f ca="1">+IF(K258&gt;21,"Revisar",0)</f>
        <v>0</v>
      </c>
      <c r="BB258" s="68" t="s">
        <v>146</v>
      </c>
      <c r="BC258" s="129" t="s">
        <v>2919</v>
      </c>
      <c r="BF258" s="129" t="s">
        <v>94</v>
      </c>
      <c r="BG258" s="129"/>
    </row>
    <row r="259" spans="1:65" ht="14.65" customHeight="1" x14ac:dyDescent="0.25">
      <c r="A259" s="68" t="str">
        <f>CONCATENATE(E259,"_",X259)</f>
        <v>20600559681_PCR-LAP0740</v>
      </c>
      <c r="B259" s="68" t="str">
        <f>CONCATENATE(E259,"_",Z259)</f>
        <v>20600559681_</v>
      </c>
      <c r="C259" s="6">
        <v>44105</v>
      </c>
      <c r="D259" s="6">
        <v>44135</v>
      </c>
      <c r="E259" s="192">
        <v>20600559681</v>
      </c>
      <c r="F259" s="3" t="s">
        <v>4550</v>
      </c>
      <c r="G259" s="3" t="s">
        <v>4609</v>
      </c>
      <c r="H259" s="6">
        <v>44105</v>
      </c>
      <c r="I259" s="6">
        <v>44135</v>
      </c>
      <c r="J259" s="70"/>
      <c r="K259" s="8">
        <f ca="1">+TODAY()-I259</f>
        <v>2</v>
      </c>
      <c r="L259" s="9">
        <v>45.56</v>
      </c>
      <c r="M259" s="135"/>
      <c r="N259" s="9" t="str">
        <f>IF(M259="","Vacio",IF(L259=M259,"Igual","Diferente"))</f>
        <v>Vacio</v>
      </c>
      <c r="O259" s="9"/>
      <c r="P259" s="135"/>
      <c r="Q259" s="9" t="str">
        <f>IF(P259="","Vacio",IF(O259=P259,"Igual","Diferente"))</f>
        <v>Vacio</v>
      </c>
      <c r="R259" s="1">
        <f>+L259+O259/3.5</f>
        <v>45.56</v>
      </c>
      <c r="S259" s="1">
        <f ca="1">+IF(K259&gt;=0,IF(K259&lt;30,R259*1,IF(60&gt;K259,R259*2,IF(90&gt;K259,R259*3,IF(120&gt;K259,R259*4,IF(150&gt;K259,R259*5,IF(180&gt;K259,R259*6,IF(210&gt;K259,R259*7))))))),0)</f>
        <v>45.56</v>
      </c>
      <c r="T259" s="2" t="str">
        <f ca="1">+IF(K259&lt;0,0,IF(K259&lt;8,$A$1,IF(K259&lt;15,$B$1,IF(K259&lt;22,$C$1,IF(K259&lt;30,$D$1,IF(K259&lt;60,$G$1,IF(K259&lt;90,$H$1,IF(K259&lt;120,$I$1,IF(K259&lt;150,$J$1,IF(K259&lt;180,$K$1,IF(K259&lt;210,$E$1)))))))))))</f>
        <v>1° Semana</v>
      </c>
      <c r="U259" s="3" t="s">
        <v>443</v>
      </c>
      <c r="V259" s="10" t="s">
        <v>480</v>
      </c>
      <c r="W259" s="6">
        <v>43496</v>
      </c>
      <c r="X259" s="12" t="s">
        <v>481</v>
      </c>
      <c r="Y259" s="12" t="s">
        <v>5248</v>
      </c>
      <c r="Z259" s="12"/>
      <c r="AA259" s="12"/>
      <c r="AB259" s="15"/>
      <c r="AC259" s="15"/>
      <c r="AD259" s="15"/>
      <c r="AE259" s="15"/>
      <c r="AF259" s="4">
        <f ca="1">+TODAY()-AE259</f>
        <v>44137</v>
      </c>
      <c r="AG259" s="15"/>
      <c r="AH259" s="15"/>
      <c r="AI259" s="6"/>
      <c r="AJ259" s="64"/>
      <c r="AK259" s="63" t="s">
        <v>56</v>
      </c>
      <c r="AL259" s="64"/>
      <c r="AM259" s="66">
        <v>1</v>
      </c>
      <c r="AN259" s="63" t="s">
        <v>44</v>
      </c>
      <c r="AO259" s="63"/>
      <c r="AP259" s="63" t="s">
        <v>151</v>
      </c>
      <c r="AQ259" s="3" t="s">
        <v>471</v>
      </c>
      <c r="AR259" s="3"/>
      <c r="AS259" s="3"/>
      <c r="AT259" s="3"/>
      <c r="AU259" s="3" t="s">
        <v>46</v>
      </c>
      <c r="AV259" s="7" t="s">
        <v>47</v>
      </c>
      <c r="AW259" s="7" t="s">
        <v>47</v>
      </c>
      <c r="AX259" s="9" t="str">
        <f>IF(AW259="","Vacio",IF(AV259=AW259,"Igual","Diferente"))</f>
        <v>Igual</v>
      </c>
      <c r="AY259" s="68"/>
      <c r="AZ259" s="68"/>
      <c r="BA259" s="5">
        <f ca="1">+IF(K259&gt;21,"Revisar",0)</f>
        <v>0</v>
      </c>
      <c r="BB259" s="68" t="s">
        <v>146</v>
      </c>
      <c r="BC259" s="129" t="s">
        <v>2919</v>
      </c>
      <c r="BF259" s="129" t="s">
        <v>94</v>
      </c>
      <c r="BG259" s="129"/>
    </row>
    <row r="260" spans="1:65" s="139" customFormat="1" ht="14.65" customHeight="1" x14ac:dyDescent="0.25">
      <c r="A260" s="68" t="str">
        <f>CONCATENATE(E260,"_",X260)</f>
        <v>20600559681_PCR-LAP0806</v>
      </c>
      <c r="B260" s="68" t="str">
        <f>CONCATENATE(E260,"_",Z260)</f>
        <v>20600559681_</v>
      </c>
      <c r="C260" s="6">
        <v>44105</v>
      </c>
      <c r="D260" s="6">
        <v>44135</v>
      </c>
      <c r="E260" s="192">
        <v>20600559681</v>
      </c>
      <c r="F260" s="3" t="s">
        <v>4550</v>
      </c>
      <c r="G260" s="3" t="s">
        <v>4609</v>
      </c>
      <c r="H260" s="6">
        <v>44105</v>
      </c>
      <c r="I260" s="6">
        <v>44135</v>
      </c>
      <c r="J260" s="70"/>
      <c r="K260" s="8">
        <f ca="1">+TODAY()-I260</f>
        <v>2</v>
      </c>
      <c r="L260" s="9">
        <v>53.78</v>
      </c>
      <c r="M260" s="135"/>
      <c r="N260" s="9" t="str">
        <f>IF(M260="","Vacio",IF(L260=M260,"Igual","Diferente"))</f>
        <v>Vacio</v>
      </c>
      <c r="O260" s="9"/>
      <c r="P260" s="135"/>
      <c r="Q260" s="9" t="str">
        <f>IF(P260="","Vacio",IF(O260=P260,"Igual","Diferente"))</f>
        <v>Vacio</v>
      </c>
      <c r="R260" s="1">
        <f>+L260+O260/3.5</f>
        <v>53.78</v>
      </c>
      <c r="S260" s="1">
        <f ca="1">+IF(K260&gt;=0,IF(K260&lt;30,R260*1,IF(60&gt;K260,R260*2,IF(90&gt;K260,R260*3,IF(120&gt;K260,R260*4,IF(150&gt;K260,R260*5,IF(180&gt;K260,R260*6,IF(210&gt;K260,R260*7))))))),0)</f>
        <v>53.78</v>
      </c>
      <c r="T260" s="2" t="str">
        <f ca="1">+IF(K260&lt;0,0,IF(K260&lt;8,$A$1,IF(K260&lt;15,$B$1,IF(K260&lt;22,$C$1,IF(K260&lt;30,$D$1,IF(K260&lt;60,$G$1,IF(K260&lt;90,$H$1,IF(K260&lt;120,$I$1,IF(K260&lt;150,$J$1,IF(K260&lt;180,$K$1,IF(K260&lt;210,$E$1)))))))))))</f>
        <v>1° Semana</v>
      </c>
      <c r="U260" s="3" t="s">
        <v>454</v>
      </c>
      <c r="V260" s="10" t="s">
        <v>484</v>
      </c>
      <c r="W260" s="6">
        <v>43766</v>
      </c>
      <c r="X260" s="12" t="s">
        <v>485</v>
      </c>
      <c r="Y260" s="12" t="s">
        <v>5248</v>
      </c>
      <c r="Z260" s="12"/>
      <c r="AA260" s="12"/>
      <c r="AB260" s="15"/>
      <c r="AC260" s="15"/>
      <c r="AD260" s="15"/>
      <c r="AE260" s="15"/>
      <c r="AF260" s="4">
        <f ca="1">+TODAY()-AE260</f>
        <v>44137</v>
      </c>
      <c r="AG260" s="15"/>
      <c r="AH260" s="15"/>
      <c r="AI260" s="6"/>
      <c r="AJ260" s="64"/>
      <c r="AK260" s="63"/>
      <c r="AL260" s="64"/>
      <c r="AM260" s="66">
        <v>1</v>
      </c>
      <c r="AN260" s="63" t="s">
        <v>44</v>
      </c>
      <c r="AO260" s="63"/>
      <c r="AP260" s="63" t="s">
        <v>151</v>
      </c>
      <c r="AQ260" s="3"/>
      <c r="AR260" s="3"/>
      <c r="AS260" s="3"/>
      <c r="AT260" s="18"/>
      <c r="AU260" s="3" t="s">
        <v>46</v>
      </c>
      <c r="AV260" s="7" t="s">
        <v>47</v>
      </c>
      <c r="AW260" s="7" t="s">
        <v>47</v>
      </c>
      <c r="AX260" s="9" t="str">
        <f>IF(AW260="","Vacio",IF(AV260=AW260,"Igual","Diferente"))</f>
        <v>Igual</v>
      </c>
      <c r="AY260" s="68"/>
      <c r="AZ260" s="68"/>
      <c r="BA260" s="5">
        <f ca="1">+IF(K260&gt;21,"Revisar",0)</f>
        <v>0</v>
      </c>
      <c r="BB260" s="68" t="s">
        <v>146</v>
      </c>
      <c r="BC260" s="129" t="s">
        <v>2919</v>
      </c>
      <c r="BD260"/>
      <c r="BE260"/>
      <c r="BF260" s="129" t="s">
        <v>94</v>
      </c>
      <c r="BG260" s="129"/>
      <c r="BH260"/>
      <c r="BI260"/>
      <c r="BJ260"/>
      <c r="BK260"/>
      <c r="BL260"/>
      <c r="BM260"/>
    </row>
    <row r="261" spans="1:65" ht="14.65" customHeight="1" x14ac:dyDescent="0.25">
      <c r="A261" s="68" t="str">
        <f>CONCATENATE(E261,"_",X261)</f>
        <v>20600559681_PCR-LAP1140</v>
      </c>
      <c r="B261" s="68" t="str">
        <f>CONCATENATE(E261,"_",Z261)</f>
        <v>20600559681_</v>
      </c>
      <c r="C261" s="6">
        <v>44105</v>
      </c>
      <c r="D261" s="6">
        <v>44135</v>
      </c>
      <c r="E261" s="192">
        <v>20600559681</v>
      </c>
      <c r="F261" s="3" t="s">
        <v>4550</v>
      </c>
      <c r="G261" s="3" t="s">
        <v>4609</v>
      </c>
      <c r="H261" s="6">
        <v>44105</v>
      </c>
      <c r="I261" s="6">
        <v>44135</v>
      </c>
      <c r="J261" s="70"/>
      <c r="K261" s="8">
        <f ca="1">+TODAY()-I261</f>
        <v>2</v>
      </c>
      <c r="L261" s="9">
        <v>53.78</v>
      </c>
      <c r="M261" s="135"/>
      <c r="N261" s="9" t="str">
        <f>IF(M261="","Vacio",IF(L261=M261,"Igual","Diferente"))</f>
        <v>Vacio</v>
      </c>
      <c r="O261" s="9"/>
      <c r="P261" s="135"/>
      <c r="Q261" s="9" t="str">
        <f>IF(P261="","Vacio",IF(O261=P261,"Igual","Diferente"))</f>
        <v>Vacio</v>
      </c>
      <c r="R261" s="1">
        <f>+L261+O261/3.5</f>
        <v>53.78</v>
      </c>
      <c r="S261" s="1">
        <f ca="1">+IF(K261&gt;=0,IF(K261&lt;30,R261*1,IF(60&gt;K261,R261*2,IF(90&gt;K261,R261*3,IF(120&gt;K261,R261*4,IF(150&gt;K261,R261*5,IF(180&gt;K261,R261*6,IF(210&gt;K261,R261*7))))))),0)</f>
        <v>53.78</v>
      </c>
      <c r="T261" s="2" t="str">
        <f ca="1">+IF(K261&lt;0,0,IF(K261&lt;8,$A$1,IF(K261&lt;15,$B$1,IF(K261&lt;22,$C$1,IF(K261&lt;30,$D$1,IF(K261&lt;60,$G$1,IF(K261&lt;90,$H$1,IF(K261&lt;120,$I$1,IF(K261&lt;150,$J$1,IF(K261&lt;180,$K$1,IF(K261&lt;210,$E$1)))))))))))</f>
        <v>1° Semana</v>
      </c>
      <c r="U261" s="3" t="s">
        <v>454</v>
      </c>
      <c r="V261" s="10"/>
      <c r="W261" s="6"/>
      <c r="X261" s="12" t="s">
        <v>486</v>
      </c>
      <c r="Y261" s="12" t="s">
        <v>5248</v>
      </c>
      <c r="Z261" s="12"/>
      <c r="AA261" s="12"/>
      <c r="AB261" s="15"/>
      <c r="AC261" s="15"/>
      <c r="AD261" s="15"/>
      <c r="AE261" s="15"/>
      <c r="AF261" s="4">
        <f ca="1">+TODAY()-AE261</f>
        <v>44137</v>
      </c>
      <c r="AG261" s="15"/>
      <c r="AH261" s="15"/>
      <c r="AI261" s="6"/>
      <c r="AJ261" s="64"/>
      <c r="AK261" s="63" t="s">
        <v>56</v>
      </c>
      <c r="AL261" s="64"/>
      <c r="AM261" s="66">
        <v>1</v>
      </c>
      <c r="AN261" s="63" t="s">
        <v>44</v>
      </c>
      <c r="AO261" s="63"/>
      <c r="AP261" s="63" t="s">
        <v>151</v>
      </c>
      <c r="AQ261" s="3" t="s">
        <v>223</v>
      </c>
      <c r="AR261" s="3"/>
      <c r="AS261" s="3"/>
      <c r="AT261" s="3"/>
      <c r="AU261" s="3" t="s">
        <v>46</v>
      </c>
      <c r="AV261" s="7" t="s">
        <v>47</v>
      </c>
      <c r="AW261" s="7" t="s">
        <v>47</v>
      </c>
      <c r="AX261" s="9" t="str">
        <f>IF(AW261="","Vacio",IF(AV261=AW261,"Igual","Diferente"))</f>
        <v>Igual</v>
      </c>
      <c r="AY261" s="68"/>
      <c r="AZ261" s="68"/>
      <c r="BA261" s="5">
        <f ca="1">+IF(K261&gt;21,"Revisar",0)</f>
        <v>0</v>
      </c>
      <c r="BB261" s="68" t="s">
        <v>146</v>
      </c>
      <c r="BC261" s="129" t="s">
        <v>2919</v>
      </c>
      <c r="BF261" s="129" t="s">
        <v>94</v>
      </c>
      <c r="BG261" s="129"/>
    </row>
    <row r="262" spans="1:65" ht="14.65" customHeight="1" x14ac:dyDescent="0.25">
      <c r="A262" s="68" t="str">
        <f>CONCATENATE(E262,"_",X262)</f>
        <v>20600559681_PCR-LAP1172</v>
      </c>
      <c r="B262" s="68" t="str">
        <f>CONCATENATE(E262,"_",Z262)</f>
        <v>20600559681_</v>
      </c>
      <c r="C262" s="6">
        <v>44105</v>
      </c>
      <c r="D262" s="6">
        <v>44135</v>
      </c>
      <c r="E262" s="192">
        <v>20600559681</v>
      </c>
      <c r="F262" s="3" t="s">
        <v>4550</v>
      </c>
      <c r="G262" s="3" t="s">
        <v>4609</v>
      </c>
      <c r="H262" s="6">
        <v>44105</v>
      </c>
      <c r="I262" s="6">
        <v>44135</v>
      </c>
      <c r="J262" s="70"/>
      <c r="K262" s="8">
        <f ca="1">+TODAY()-I262</f>
        <v>2</v>
      </c>
      <c r="L262" s="9">
        <v>53.78</v>
      </c>
      <c r="M262" s="135"/>
      <c r="N262" s="9" t="str">
        <f>IF(M262="","Vacio",IF(L262=M262,"Igual","Diferente"))</f>
        <v>Vacio</v>
      </c>
      <c r="O262" s="9"/>
      <c r="P262" s="135"/>
      <c r="Q262" s="9" t="str">
        <f>IF(P262="","Vacio",IF(O262=P262,"Igual","Diferente"))</f>
        <v>Vacio</v>
      </c>
      <c r="R262" s="1">
        <f>+L262+O262/3.5</f>
        <v>53.78</v>
      </c>
      <c r="S262" s="1">
        <f ca="1">+IF(K262&gt;=0,IF(K262&lt;30,R262*1,IF(60&gt;K262,R262*2,IF(90&gt;K262,R262*3,IF(120&gt;K262,R262*4,IF(150&gt;K262,R262*5,IF(180&gt;K262,R262*6,IF(210&gt;K262,R262*7))))))),0)</f>
        <v>53.78</v>
      </c>
      <c r="T262" s="2" t="str">
        <f ca="1">+IF(K262&lt;0,0,IF(K262&lt;8,$A$1,IF(K262&lt;15,$B$1,IF(K262&lt;22,$C$1,IF(K262&lt;30,$D$1,IF(K262&lt;60,$G$1,IF(K262&lt;90,$H$1,IF(K262&lt;120,$I$1,IF(K262&lt;150,$J$1,IF(K262&lt;180,$K$1,IF(K262&lt;210,$E$1)))))))))))</f>
        <v>1° Semana</v>
      </c>
      <c r="U262" s="3" t="s">
        <v>454</v>
      </c>
      <c r="V262" s="10"/>
      <c r="W262" s="6"/>
      <c r="X262" s="12" t="s">
        <v>487</v>
      </c>
      <c r="Y262" s="12" t="s">
        <v>5248</v>
      </c>
      <c r="Z262" s="12"/>
      <c r="AA262" s="12"/>
      <c r="AB262" s="15"/>
      <c r="AC262" s="15"/>
      <c r="AD262" s="15"/>
      <c r="AE262" s="15"/>
      <c r="AF262" s="4">
        <f ca="1">+TODAY()-AE262</f>
        <v>44137</v>
      </c>
      <c r="AG262" s="15"/>
      <c r="AH262" s="15"/>
      <c r="AI262" s="6"/>
      <c r="AJ262" s="64"/>
      <c r="AK262" s="63" t="s">
        <v>56</v>
      </c>
      <c r="AL262" s="64"/>
      <c r="AM262" s="66">
        <v>1</v>
      </c>
      <c r="AN262" s="63" t="s">
        <v>44</v>
      </c>
      <c r="AO262" s="63"/>
      <c r="AP262" s="63" t="s">
        <v>151</v>
      </c>
      <c r="AQ262" s="3" t="s">
        <v>223</v>
      </c>
      <c r="AR262" s="3"/>
      <c r="AS262" s="3"/>
      <c r="AT262" s="3"/>
      <c r="AU262" s="3" t="s">
        <v>46</v>
      </c>
      <c r="AV262" s="7" t="s">
        <v>47</v>
      </c>
      <c r="AW262" s="7" t="s">
        <v>47</v>
      </c>
      <c r="AX262" s="9" t="str">
        <f>IF(AW262="","Vacio",IF(AV262=AW262,"Igual","Diferente"))</f>
        <v>Igual</v>
      </c>
      <c r="AY262" s="68"/>
      <c r="AZ262" s="68"/>
      <c r="BA262" s="5">
        <f ca="1">+IF(K262&gt;21,"Revisar",0)</f>
        <v>0</v>
      </c>
      <c r="BB262" s="68" t="s">
        <v>146</v>
      </c>
      <c r="BC262" s="129" t="s">
        <v>2919</v>
      </c>
      <c r="BF262" s="129" t="s">
        <v>94</v>
      </c>
      <c r="BG262" s="129"/>
    </row>
    <row r="263" spans="1:65" ht="14.65" customHeight="1" x14ac:dyDescent="0.25">
      <c r="A263" s="68" t="str">
        <f>CONCATENATE(E263,"_",X263)</f>
        <v>20600559681_PCR-LAP1420</v>
      </c>
      <c r="B263" s="68" t="str">
        <f>CONCATENATE(E263,"_",Z263)</f>
        <v>20600559681_</v>
      </c>
      <c r="C263" s="6">
        <v>44105</v>
      </c>
      <c r="D263" s="6">
        <v>44135</v>
      </c>
      <c r="E263" s="192">
        <v>20600559681</v>
      </c>
      <c r="F263" s="3" t="s">
        <v>4550</v>
      </c>
      <c r="G263" s="3" t="s">
        <v>4609</v>
      </c>
      <c r="H263" s="6">
        <v>44105</v>
      </c>
      <c r="I263" s="6">
        <v>44135</v>
      </c>
      <c r="J263" s="70"/>
      <c r="K263" s="8">
        <f ca="1">+TODAY()-I263</f>
        <v>2</v>
      </c>
      <c r="L263" s="9">
        <v>53.78</v>
      </c>
      <c r="M263" s="135"/>
      <c r="N263" s="9" t="str">
        <f>IF(M263="","Vacio",IF(L263=M263,"Igual","Diferente"))</f>
        <v>Vacio</v>
      </c>
      <c r="O263" s="9"/>
      <c r="P263" s="135"/>
      <c r="Q263" s="9" t="str">
        <f>IF(P263="","Vacio",IF(O263=P263,"Igual","Diferente"))</f>
        <v>Vacio</v>
      </c>
      <c r="R263" s="1">
        <f>+L263+O263/3.5</f>
        <v>53.78</v>
      </c>
      <c r="S263" s="1">
        <f ca="1">+IF(K263&gt;=0,IF(K263&lt;30,R263*1,IF(60&gt;K263,R263*2,IF(90&gt;K263,R263*3,IF(120&gt;K263,R263*4,IF(150&gt;K263,R263*5,IF(180&gt;K263,R263*6,IF(210&gt;K263,R263*7))))))),0)</f>
        <v>53.78</v>
      </c>
      <c r="T263" s="2" t="str">
        <f ca="1">+IF(K263&lt;0,0,IF(K263&lt;8,$A$1,IF(K263&lt;15,$B$1,IF(K263&lt;22,$C$1,IF(K263&lt;30,$D$1,IF(K263&lt;60,$G$1,IF(K263&lt;90,$H$1,IF(K263&lt;120,$I$1,IF(K263&lt;150,$J$1,IF(K263&lt;180,$K$1,IF(K263&lt;210,$E$1)))))))))))</f>
        <v>1° Semana</v>
      </c>
      <c r="U263" s="3" t="s">
        <v>454</v>
      </c>
      <c r="V263" s="10" t="s">
        <v>488</v>
      </c>
      <c r="W263" s="6">
        <v>43724</v>
      </c>
      <c r="X263" s="12" t="s">
        <v>489</v>
      </c>
      <c r="Y263" s="12" t="s">
        <v>5248</v>
      </c>
      <c r="Z263" s="12"/>
      <c r="AA263" s="12"/>
      <c r="AB263" s="15"/>
      <c r="AC263" s="15"/>
      <c r="AD263" s="15"/>
      <c r="AE263" s="15"/>
      <c r="AF263" s="4">
        <f ca="1">+TODAY()-AE263</f>
        <v>44137</v>
      </c>
      <c r="AG263" s="15"/>
      <c r="AH263" s="15"/>
      <c r="AI263" s="6"/>
      <c r="AJ263" s="64"/>
      <c r="AK263" s="63"/>
      <c r="AL263" s="64"/>
      <c r="AM263" s="66">
        <v>1</v>
      </c>
      <c r="AN263" s="63" t="s">
        <v>44</v>
      </c>
      <c r="AO263" s="63"/>
      <c r="AP263" s="63" t="s">
        <v>151</v>
      </c>
      <c r="AQ263" s="3"/>
      <c r="AR263" s="3"/>
      <c r="AS263" s="3"/>
      <c r="AT263" s="3"/>
      <c r="AU263" s="3" t="s">
        <v>46</v>
      </c>
      <c r="AV263" s="7" t="s">
        <v>47</v>
      </c>
      <c r="AW263" s="7" t="s">
        <v>47</v>
      </c>
      <c r="AX263" s="9" t="str">
        <f>IF(AW263="","Vacio",IF(AV263=AW263,"Igual","Diferente"))</f>
        <v>Igual</v>
      </c>
      <c r="AY263" s="68"/>
      <c r="AZ263" s="68"/>
      <c r="BA263" s="5">
        <f ca="1">+IF(K263&gt;21,"Revisar",0)</f>
        <v>0</v>
      </c>
      <c r="BB263" s="68" t="s">
        <v>146</v>
      </c>
      <c r="BC263" s="129" t="s">
        <v>2919</v>
      </c>
      <c r="BF263" s="129" t="s">
        <v>94</v>
      </c>
      <c r="BG263" s="129"/>
    </row>
    <row r="264" spans="1:65" ht="14.65" customHeight="1" x14ac:dyDescent="0.25">
      <c r="A264" s="68" t="str">
        <f>CONCATENATE(E264,"_",X264)</f>
        <v>20600559681_PCR-LAP1437</v>
      </c>
      <c r="B264" s="68" t="str">
        <f>CONCATENATE(E264,"_",Z264)</f>
        <v>20600559681_</v>
      </c>
      <c r="C264" s="6">
        <v>44105</v>
      </c>
      <c r="D264" s="6">
        <v>44135</v>
      </c>
      <c r="E264" s="192">
        <v>20600559681</v>
      </c>
      <c r="F264" s="3" t="s">
        <v>4550</v>
      </c>
      <c r="G264" s="3" t="s">
        <v>4609</v>
      </c>
      <c r="H264" s="6">
        <v>44105</v>
      </c>
      <c r="I264" s="6">
        <v>44135</v>
      </c>
      <c r="J264" s="70"/>
      <c r="K264" s="8">
        <f ca="1">+TODAY()-I264</f>
        <v>2</v>
      </c>
      <c r="L264" s="9">
        <v>53.78</v>
      </c>
      <c r="M264" s="135"/>
      <c r="N264" s="9" t="str">
        <f>IF(M264="","Vacio",IF(L264=M264,"Igual","Diferente"))</f>
        <v>Vacio</v>
      </c>
      <c r="O264" s="9"/>
      <c r="P264" s="135"/>
      <c r="Q264" s="9" t="str">
        <f>IF(P264="","Vacio",IF(O264=P264,"Igual","Diferente"))</f>
        <v>Vacio</v>
      </c>
      <c r="R264" s="1">
        <f>+L264+O264/3.5</f>
        <v>53.78</v>
      </c>
      <c r="S264" s="1">
        <f ca="1">+IF(K264&gt;=0,IF(K264&lt;30,R264*1,IF(60&gt;K264,R264*2,IF(90&gt;K264,R264*3,IF(120&gt;K264,R264*4,IF(150&gt;K264,R264*5,IF(180&gt;K264,R264*6,IF(210&gt;K264,R264*7))))))),0)</f>
        <v>53.78</v>
      </c>
      <c r="T264" s="2" t="str">
        <f ca="1">+IF(K264&lt;0,0,IF(K264&lt;8,$A$1,IF(K264&lt;15,$B$1,IF(K264&lt;22,$C$1,IF(K264&lt;30,$D$1,IF(K264&lt;60,$G$1,IF(K264&lt;90,$H$1,IF(K264&lt;120,$I$1,IF(K264&lt;150,$J$1,IF(K264&lt;180,$K$1,IF(K264&lt;210,$E$1)))))))))))</f>
        <v>1° Semana</v>
      </c>
      <c r="U264" s="3" t="s">
        <v>454</v>
      </c>
      <c r="V264" s="10" t="s">
        <v>490</v>
      </c>
      <c r="W264" s="6">
        <v>43724</v>
      </c>
      <c r="X264" s="12" t="s">
        <v>491</v>
      </c>
      <c r="Y264" s="12" t="s">
        <v>5248</v>
      </c>
      <c r="Z264" s="12"/>
      <c r="AA264" s="12"/>
      <c r="AB264" s="15"/>
      <c r="AC264" s="15"/>
      <c r="AD264" s="15"/>
      <c r="AE264" s="15"/>
      <c r="AF264" s="4">
        <f ca="1">+TODAY()-AE264</f>
        <v>44137</v>
      </c>
      <c r="AG264" s="15"/>
      <c r="AH264" s="15"/>
      <c r="AI264" s="6"/>
      <c r="AJ264" s="64"/>
      <c r="AK264" s="63"/>
      <c r="AL264" s="64"/>
      <c r="AM264" s="66">
        <v>1</v>
      </c>
      <c r="AN264" s="63" t="s">
        <v>44</v>
      </c>
      <c r="AO264" s="63"/>
      <c r="AP264" s="63" t="s">
        <v>151</v>
      </c>
      <c r="AQ264" s="3"/>
      <c r="AR264" s="3"/>
      <c r="AS264" s="3"/>
      <c r="AT264" s="3"/>
      <c r="AU264" s="3" t="s">
        <v>46</v>
      </c>
      <c r="AV264" s="7" t="s">
        <v>47</v>
      </c>
      <c r="AW264" s="7" t="s">
        <v>47</v>
      </c>
      <c r="AX264" s="9" t="str">
        <f>IF(AW264="","Vacio",IF(AV264=AW264,"Igual","Diferente"))</f>
        <v>Igual</v>
      </c>
      <c r="AY264" s="68"/>
      <c r="AZ264" s="68"/>
      <c r="BA264" s="5">
        <f ca="1">+IF(K264&gt;21,"Revisar",0)</f>
        <v>0</v>
      </c>
      <c r="BB264" s="68" t="s">
        <v>146</v>
      </c>
      <c r="BC264" s="129" t="s">
        <v>2919</v>
      </c>
      <c r="BF264" s="129" t="s">
        <v>94</v>
      </c>
      <c r="BG264" s="129"/>
    </row>
    <row r="265" spans="1:65" ht="14.65" customHeight="1" x14ac:dyDescent="0.25">
      <c r="A265" s="68" t="str">
        <f>CONCATENATE(E265,"_",X265)</f>
        <v>20600559681_PCR-LAP19091046</v>
      </c>
      <c r="B265" s="68" t="str">
        <f>CONCATENATE(E265,"_",Z265)</f>
        <v>20600559681_</v>
      </c>
      <c r="C265" s="6">
        <v>44105</v>
      </c>
      <c r="D265" s="6">
        <v>44135</v>
      </c>
      <c r="E265" s="192">
        <v>20600559681</v>
      </c>
      <c r="F265" s="3" t="s">
        <v>4550</v>
      </c>
      <c r="G265" s="3" t="s">
        <v>4609</v>
      </c>
      <c r="H265" s="6">
        <v>44105</v>
      </c>
      <c r="I265" s="6">
        <v>44135</v>
      </c>
      <c r="J265" s="70"/>
      <c r="K265" s="8">
        <f ca="1">+TODAY()-I265</f>
        <v>2</v>
      </c>
      <c r="L265" s="9">
        <v>53.78</v>
      </c>
      <c r="M265" s="135"/>
      <c r="N265" s="9" t="str">
        <f>IF(M265="","Vacio",IF(L265=M265,"Igual","Diferente"))</f>
        <v>Vacio</v>
      </c>
      <c r="O265" s="9"/>
      <c r="P265" s="135"/>
      <c r="Q265" s="9" t="str">
        <f>IF(P265="","Vacio",IF(O265=P265,"Igual","Diferente"))</f>
        <v>Vacio</v>
      </c>
      <c r="R265" s="1">
        <f>+L265+O265/3.5</f>
        <v>53.78</v>
      </c>
      <c r="S265" s="1">
        <f ca="1">+IF(K265&gt;=0,IF(K265&lt;30,R265*1,IF(60&gt;K265,R265*2,IF(90&gt;K265,R265*3,IF(120&gt;K265,R265*4,IF(150&gt;K265,R265*5,IF(180&gt;K265,R265*6,IF(210&gt;K265,R265*7))))))),0)</f>
        <v>53.78</v>
      </c>
      <c r="T265" s="2" t="str">
        <f ca="1">+IF(K265&lt;0,0,IF(K265&lt;8,$A$1,IF(K265&lt;15,$B$1,IF(K265&lt;22,$C$1,IF(K265&lt;30,$D$1,IF(K265&lt;60,$G$1,IF(K265&lt;90,$H$1,IF(K265&lt;120,$I$1,IF(K265&lt;150,$J$1,IF(K265&lt;180,$K$1,IF(K265&lt;210,$E$1)))))))))))</f>
        <v>1° Semana</v>
      </c>
      <c r="U265" s="3" t="s">
        <v>454</v>
      </c>
      <c r="V265" s="10"/>
      <c r="W265" s="6"/>
      <c r="X265" s="12" t="s">
        <v>493</v>
      </c>
      <c r="Y265" s="12" t="s">
        <v>5248</v>
      </c>
      <c r="Z265" s="12"/>
      <c r="AA265" s="12"/>
      <c r="AB265" s="15"/>
      <c r="AC265" s="15"/>
      <c r="AD265" s="15"/>
      <c r="AE265" s="15"/>
      <c r="AF265" s="4">
        <f ca="1">+TODAY()-AE265</f>
        <v>44137</v>
      </c>
      <c r="AG265" s="15"/>
      <c r="AH265" s="15"/>
      <c r="AI265" s="6"/>
      <c r="AJ265" s="64"/>
      <c r="AK265" s="63"/>
      <c r="AL265" s="64"/>
      <c r="AM265" s="66">
        <v>1</v>
      </c>
      <c r="AN265" s="63" t="s">
        <v>44</v>
      </c>
      <c r="AO265" s="63"/>
      <c r="AP265" s="63" t="s">
        <v>483</v>
      </c>
      <c r="AQ265" s="3"/>
      <c r="AR265" s="3"/>
      <c r="AS265" s="3"/>
      <c r="AT265" s="18"/>
      <c r="AU265" s="3" t="s">
        <v>46</v>
      </c>
      <c r="AV265" s="7" t="s">
        <v>47</v>
      </c>
      <c r="AW265" s="7" t="s">
        <v>47</v>
      </c>
      <c r="AX265" s="9" t="str">
        <f>IF(AW265="","Vacio",IF(AV265=AW265,"Igual","Diferente"))</f>
        <v>Igual</v>
      </c>
      <c r="AY265" s="68"/>
      <c r="AZ265" s="68"/>
      <c r="BA265" s="5">
        <f ca="1">+IF(K265&gt;21,"Revisar",0)</f>
        <v>0</v>
      </c>
      <c r="BB265" s="68" t="s">
        <v>146</v>
      </c>
      <c r="BC265" s="129" t="s">
        <v>2919</v>
      </c>
      <c r="BF265" s="129" t="s">
        <v>94</v>
      </c>
      <c r="BG265" s="129"/>
    </row>
    <row r="266" spans="1:65" ht="14.65" customHeight="1" x14ac:dyDescent="0.25">
      <c r="A266" s="68" t="str">
        <f>CONCATENATE(E266,"_",X266)</f>
        <v>20600559681_PCR-LAP19091048</v>
      </c>
      <c r="B266" s="68" t="str">
        <f>CONCATENATE(E266,"_",Z266)</f>
        <v>20600559681_</v>
      </c>
      <c r="C266" s="6">
        <v>44105</v>
      </c>
      <c r="D266" s="6">
        <v>44135</v>
      </c>
      <c r="E266" s="192">
        <v>20600559681</v>
      </c>
      <c r="F266" s="3" t="s">
        <v>4550</v>
      </c>
      <c r="G266" s="3" t="s">
        <v>4609</v>
      </c>
      <c r="H266" s="6">
        <v>44105</v>
      </c>
      <c r="I266" s="6">
        <v>44135</v>
      </c>
      <c r="J266" s="70"/>
      <c r="K266" s="8">
        <f ca="1">+TODAY()-I266</f>
        <v>2</v>
      </c>
      <c r="L266" s="9">
        <v>53.78</v>
      </c>
      <c r="M266" s="135"/>
      <c r="N266" s="9" t="str">
        <f>IF(M266="","Vacio",IF(L266=M266,"Igual","Diferente"))</f>
        <v>Vacio</v>
      </c>
      <c r="O266" s="9"/>
      <c r="P266" s="135"/>
      <c r="Q266" s="9" t="str">
        <f>IF(P266="","Vacio",IF(O266=P266,"Igual","Diferente"))</f>
        <v>Vacio</v>
      </c>
      <c r="R266" s="1">
        <f>+L266+O266/3.5</f>
        <v>53.78</v>
      </c>
      <c r="S266" s="1">
        <f ca="1">+IF(K266&gt;=0,IF(K266&lt;30,R266*1,IF(60&gt;K266,R266*2,IF(90&gt;K266,R266*3,IF(120&gt;K266,R266*4,IF(150&gt;K266,R266*5,IF(180&gt;K266,R266*6,IF(210&gt;K266,R266*7))))))),0)</f>
        <v>53.78</v>
      </c>
      <c r="T266" s="2" t="str">
        <f ca="1">+IF(K266&lt;0,0,IF(K266&lt;8,$A$1,IF(K266&lt;15,$B$1,IF(K266&lt;22,$C$1,IF(K266&lt;30,$D$1,IF(K266&lt;60,$G$1,IF(K266&lt;90,$H$1,IF(K266&lt;120,$I$1,IF(K266&lt;150,$J$1,IF(K266&lt;180,$K$1,IF(K266&lt;210,$E$1)))))))))))</f>
        <v>1° Semana</v>
      </c>
      <c r="U266" s="3" t="s">
        <v>454</v>
      </c>
      <c r="V266" s="10"/>
      <c r="W266" s="6"/>
      <c r="X266" s="12" t="s">
        <v>494</v>
      </c>
      <c r="Y266" s="12" t="s">
        <v>5248</v>
      </c>
      <c r="Z266" s="12"/>
      <c r="AA266" s="12"/>
      <c r="AB266" s="15"/>
      <c r="AC266" s="15"/>
      <c r="AD266" s="15"/>
      <c r="AE266" s="15"/>
      <c r="AF266" s="4">
        <f ca="1">+TODAY()-AE266</f>
        <v>44137</v>
      </c>
      <c r="AG266" s="15"/>
      <c r="AH266" s="15"/>
      <c r="AI266" s="6"/>
      <c r="AJ266" s="64"/>
      <c r="AK266" s="63"/>
      <c r="AL266" s="64"/>
      <c r="AM266" s="66">
        <v>1</v>
      </c>
      <c r="AN266" s="63" t="s">
        <v>44</v>
      </c>
      <c r="AO266" s="63"/>
      <c r="AP266" s="63" t="s">
        <v>483</v>
      </c>
      <c r="AQ266" s="3"/>
      <c r="AR266" s="3"/>
      <c r="AS266" s="3"/>
      <c r="AT266" s="18"/>
      <c r="AU266" s="3" t="s">
        <v>46</v>
      </c>
      <c r="AV266" s="7" t="s">
        <v>47</v>
      </c>
      <c r="AW266" s="7" t="s">
        <v>47</v>
      </c>
      <c r="AX266" s="9" t="str">
        <f>IF(AW266="","Vacio",IF(AV266=AW266,"Igual","Diferente"))</f>
        <v>Igual</v>
      </c>
      <c r="AY266" s="68"/>
      <c r="AZ266" s="68"/>
      <c r="BA266" s="5">
        <f ca="1">+IF(K266&gt;21,"Revisar",0)</f>
        <v>0</v>
      </c>
      <c r="BB266" s="68" t="s">
        <v>146</v>
      </c>
      <c r="BC266" s="129" t="s">
        <v>2919</v>
      </c>
      <c r="BF266" s="129" t="s">
        <v>94</v>
      </c>
      <c r="BG266" s="129"/>
    </row>
    <row r="267" spans="1:65" ht="14.65" customHeight="1" x14ac:dyDescent="0.25">
      <c r="A267" s="68" t="str">
        <f>CONCATENATE(E267,"_",X267)</f>
        <v>20600559681_PCR-LAP19101009</v>
      </c>
      <c r="B267" s="68" t="str">
        <f>CONCATENATE(E267,"_",Z267)</f>
        <v>20600559681_</v>
      </c>
      <c r="C267" s="6">
        <v>44105</v>
      </c>
      <c r="D267" s="6">
        <v>44135</v>
      </c>
      <c r="E267" s="192">
        <v>20600559681</v>
      </c>
      <c r="F267" s="3" t="s">
        <v>4550</v>
      </c>
      <c r="G267" s="3" t="s">
        <v>4609</v>
      </c>
      <c r="H267" s="6">
        <v>44105</v>
      </c>
      <c r="I267" s="6">
        <v>44135</v>
      </c>
      <c r="J267" s="70"/>
      <c r="K267" s="8">
        <f ca="1">+TODAY()-I267</f>
        <v>2</v>
      </c>
      <c r="L267" s="9">
        <v>53.78</v>
      </c>
      <c r="M267" s="135"/>
      <c r="N267" s="9" t="str">
        <f>IF(M267="","Vacio",IF(L267=M267,"Igual","Diferente"))</f>
        <v>Vacio</v>
      </c>
      <c r="O267" s="9"/>
      <c r="P267" s="135"/>
      <c r="Q267" s="9" t="str">
        <f>IF(P267="","Vacio",IF(O267=P267,"Igual","Diferente"))</f>
        <v>Vacio</v>
      </c>
      <c r="R267" s="1">
        <f>+L267+O267/3.5</f>
        <v>53.78</v>
      </c>
      <c r="S267" s="1">
        <f ca="1">+IF(K267&gt;=0,IF(K267&lt;30,R267*1,IF(60&gt;K267,R267*2,IF(90&gt;K267,R267*3,IF(120&gt;K267,R267*4,IF(150&gt;K267,R267*5,IF(180&gt;K267,R267*6,IF(210&gt;K267,R267*7))))))),0)</f>
        <v>53.78</v>
      </c>
      <c r="T267" s="2" t="str">
        <f ca="1">+IF(K267&lt;0,0,IF(K267&lt;8,$A$1,IF(K267&lt;15,$B$1,IF(K267&lt;22,$C$1,IF(K267&lt;30,$D$1,IF(K267&lt;60,$G$1,IF(K267&lt;90,$H$1,IF(K267&lt;120,$I$1,IF(K267&lt;150,$J$1,IF(K267&lt;180,$K$1,IF(K267&lt;210,$E$1)))))))))))</f>
        <v>1° Semana</v>
      </c>
      <c r="U267" s="3" t="s">
        <v>454</v>
      </c>
      <c r="V267" s="10" t="s">
        <v>495</v>
      </c>
      <c r="W267" s="6">
        <v>43747</v>
      </c>
      <c r="X267" s="12" t="s">
        <v>496</v>
      </c>
      <c r="Y267" s="12" t="s">
        <v>5248</v>
      </c>
      <c r="Z267" s="12"/>
      <c r="AA267" s="12"/>
      <c r="AB267" s="15"/>
      <c r="AC267" s="15"/>
      <c r="AD267" s="15"/>
      <c r="AE267" s="15"/>
      <c r="AF267" s="4">
        <f ca="1">+TODAY()-AE267</f>
        <v>44137</v>
      </c>
      <c r="AG267" s="15"/>
      <c r="AH267" s="15"/>
      <c r="AI267" s="6"/>
      <c r="AJ267" s="64"/>
      <c r="AK267" s="63"/>
      <c r="AL267" s="64"/>
      <c r="AM267" s="66">
        <v>1</v>
      </c>
      <c r="AN267" s="63" t="s">
        <v>44</v>
      </c>
      <c r="AO267" s="63"/>
      <c r="AP267" s="63" t="s">
        <v>483</v>
      </c>
      <c r="AQ267" s="3"/>
      <c r="AR267" s="3"/>
      <c r="AS267" s="3"/>
      <c r="AT267" s="18"/>
      <c r="AU267" s="3" t="s">
        <v>46</v>
      </c>
      <c r="AV267" s="7" t="s">
        <v>47</v>
      </c>
      <c r="AW267" s="7" t="s">
        <v>47</v>
      </c>
      <c r="AX267" s="9" t="str">
        <f>IF(AW267="","Vacio",IF(AV267=AW267,"Igual","Diferente"))</f>
        <v>Igual</v>
      </c>
      <c r="AY267" s="68"/>
      <c r="AZ267" s="68"/>
      <c r="BA267" s="5">
        <f ca="1">+IF(K267&gt;21,"Revisar",0)</f>
        <v>0</v>
      </c>
      <c r="BB267" s="68" t="s">
        <v>146</v>
      </c>
      <c r="BC267" s="129" t="s">
        <v>2919</v>
      </c>
      <c r="BF267" s="129" t="s">
        <v>94</v>
      </c>
      <c r="BG267" s="129"/>
    </row>
    <row r="268" spans="1:65" ht="14.65" customHeight="1" x14ac:dyDescent="0.25">
      <c r="A268" s="68" t="str">
        <f>CONCATENATE(E268,"_",X268)</f>
        <v>20600559681_PCR-LAP19101021</v>
      </c>
      <c r="B268" s="68" t="str">
        <f>CONCATENATE(E268,"_",Z268)</f>
        <v>20600559681_</v>
      </c>
      <c r="C268" s="6">
        <v>44105</v>
      </c>
      <c r="D268" s="6">
        <v>44135</v>
      </c>
      <c r="E268" s="192">
        <v>20600559681</v>
      </c>
      <c r="F268" s="3" t="s">
        <v>4550</v>
      </c>
      <c r="G268" s="3" t="s">
        <v>4609</v>
      </c>
      <c r="H268" s="6">
        <v>44105</v>
      </c>
      <c r="I268" s="6">
        <v>44135</v>
      </c>
      <c r="J268" s="70"/>
      <c r="K268" s="8">
        <f ca="1">+TODAY()-I268</f>
        <v>2</v>
      </c>
      <c r="L268" s="9">
        <v>53.78</v>
      </c>
      <c r="M268" s="135"/>
      <c r="N268" s="9" t="str">
        <f>IF(M268="","Vacio",IF(L268=M268,"Igual","Diferente"))</f>
        <v>Vacio</v>
      </c>
      <c r="O268" s="9"/>
      <c r="P268" s="135"/>
      <c r="Q268" s="9" t="str">
        <f>IF(P268="","Vacio",IF(O268=P268,"Igual","Diferente"))</f>
        <v>Vacio</v>
      </c>
      <c r="R268" s="1">
        <f>+L268+O268/3.5</f>
        <v>53.78</v>
      </c>
      <c r="S268" s="1">
        <f ca="1">+IF(K268&gt;=0,IF(K268&lt;30,R268*1,IF(60&gt;K268,R268*2,IF(90&gt;K268,R268*3,IF(120&gt;K268,R268*4,IF(150&gt;K268,R268*5,IF(180&gt;K268,R268*6,IF(210&gt;K268,R268*7))))))),0)</f>
        <v>53.78</v>
      </c>
      <c r="T268" s="2" t="str">
        <f ca="1">+IF(K268&lt;0,0,IF(K268&lt;8,$A$1,IF(K268&lt;15,$B$1,IF(K268&lt;22,$C$1,IF(K268&lt;30,$D$1,IF(K268&lt;60,$G$1,IF(K268&lt;90,$H$1,IF(K268&lt;120,$I$1,IF(K268&lt;150,$J$1,IF(K268&lt;180,$K$1,IF(K268&lt;210,$E$1)))))))))))</f>
        <v>1° Semana</v>
      </c>
      <c r="U268" s="3" t="s">
        <v>454</v>
      </c>
      <c r="V268" s="10"/>
      <c r="W268" s="6"/>
      <c r="X268" s="12" t="s">
        <v>497</v>
      </c>
      <c r="Y268" s="12" t="s">
        <v>5248</v>
      </c>
      <c r="Z268" s="12"/>
      <c r="AA268" s="12"/>
      <c r="AB268" s="15"/>
      <c r="AC268" s="15"/>
      <c r="AD268" s="15"/>
      <c r="AE268" s="15"/>
      <c r="AF268" s="4">
        <f ca="1">+TODAY()-AE268</f>
        <v>44137</v>
      </c>
      <c r="AG268" s="15"/>
      <c r="AH268" s="15"/>
      <c r="AI268" s="6"/>
      <c r="AJ268" s="64"/>
      <c r="AK268" s="63"/>
      <c r="AL268" s="64"/>
      <c r="AM268" s="66">
        <v>1</v>
      </c>
      <c r="AN268" s="63" t="s">
        <v>44</v>
      </c>
      <c r="AO268" s="63"/>
      <c r="AP268" s="63" t="s">
        <v>483</v>
      </c>
      <c r="AQ268" s="3"/>
      <c r="AR268" s="3"/>
      <c r="AS268" s="3"/>
      <c r="AT268" s="18"/>
      <c r="AU268" s="3" t="s">
        <v>46</v>
      </c>
      <c r="AV268" s="7" t="s">
        <v>47</v>
      </c>
      <c r="AW268" s="7" t="s">
        <v>47</v>
      </c>
      <c r="AX268" s="9" t="str">
        <f>IF(AW268="","Vacio",IF(AV268=AW268,"Igual","Diferente"))</f>
        <v>Igual</v>
      </c>
      <c r="AY268" s="68"/>
      <c r="AZ268" s="68"/>
      <c r="BA268" s="5">
        <f ca="1">+IF(K268&gt;21,"Revisar",0)</f>
        <v>0</v>
      </c>
      <c r="BB268" s="68" t="s">
        <v>146</v>
      </c>
      <c r="BC268" s="129" t="s">
        <v>2919</v>
      </c>
      <c r="BF268" s="129" t="s">
        <v>94</v>
      </c>
      <c r="BG268" s="129"/>
    </row>
    <row r="269" spans="1:65" ht="14.65" customHeight="1" x14ac:dyDescent="0.25">
      <c r="A269" s="68" t="str">
        <f>CONCATENATE(E269,"_",X269)</f>
        <v>20147720573_PCR-LAP1093</v>
      </c>
      <c r="B269" s="68" t="str">
        <f>CONCATENATE(E269,"_",Z269)</f>
        <v>20147720573_</v>
      </c>
      <c r="C269" s="29">
        <v>44104</v>
      </c>
      <c r="D269" s="29">
        <v>44133</v>
      </c>
      <c r="E269" s="192">
        <v>20147720573</v>
      </c>
      <c r="F269" s="28" t="s">
        <v>498</v>
      </c>
      <c r="G269" s="28" t="s">
        <v>4329</v>
      </c>
      <c r="H269" s="29">
        <v>44104</v>
      </c>
      <c r="I269" s="29">
        <v>44133</v>
      </c>
      <c r="J269" s="7" t="s">
        <v>499</v>
      </c>
      <c r="K269" s="8">
        <f ca="1">+TODAY()-I269</f>
        <v>4</v>
      </c>
      <c r="L269" s="71">
        <v>95</v>
      </c>
      <c r="M269" s="135"/>
      <c r="N269" s="9" t="str">
        <f>IF(M269="","Vacio",IF(L269=M269,"Igual","Diferente"))</f>
        <v>Vacio</v>
      </c>
      <c r="O269" s="71"/>
      <c r="P269" s="135"/>
      <c r="Q269" s="9" t="str">
        <f>IF(P269="","Vacio",IF(O269=P269,"Igual","Diferente"))</f>
        <v>Vacio</v>
      </c>
      <c r="R269" s="1">
        <f>+L269+O269/3.5</f>
        <v>95</v>
      </c>
      <c r="S269" s="1">
        <f ca="1">+IF(K269&gt;=0,IF(K269&lt;30,R269*1,IF(60&gt;K269,R269*2,IF(90&gt;K269,R269*3,IF(120&gt;K269,R269*4,IF(150&gt;K269,R269*5,IF(180&gt;K269,R269*6,IF(210&gt;K269,R269*7))))))),0)</f>
        <v>95</v>
      </c>
      <c r="T269" s="2" t="str">
        <f ca="1">+IF(K269&lt;0,0,IF(K269&lt;8,$A$1,IF(K269&lt;15,$B$1,IF(K269&lt;22,$C$1,IF(K269&lt;30,$D$1,IF(K269&lt;60,$G$1,IF(K269&lt;90,$H$1,IF(K269&lt;120,$I$1,IF(K269&lt;150,$J$1,IF(K269&lt;180,$K$1,IF(K269&lt;210,$E$1)))))))))))</f>
        <v>1° Semana</v>
      </c>
      <c r="U269" s="3" t="s">
        <v>500</v>
      </c>
      <c r="V269" s="10"/>
      <c r="W269" s="6">
        <v>43854</v>
      </c>
      <c r="X269" s="30" t="s">
        <v>501</v>
      </c>
      <c r="Y269" s="12" t="s">
        <v>5248</v>
      </c>
      <c r="Z269" s="30"/>
      <c r="AA269" s="30"/>
      <c r="AB269" s="73"/>
      <c r="AC269" s="73" t="s">
        <v>59</v>
      </c>
      <c r="AD269" s="73">
        <v>44134</v>
      </c>
      <c r="AE269" s="73">
        <v>44133</v>
      </c>
      <c r="AF269" s="4">
        <f ca="1">+TODAY()-AE269</f>
        <v>4</v>
      </c>
      <c r="AG269" s="73" t="s">
        <v>60</v>
      </c>
      <c r="AH269" s="15" t="s">
        <v>3242</v>
      </c>
      <c r="AI269" s="29"/>
      <c r="AJ269" s="29"/>
      <c r="AK269" s="28"/>
      <c r="AL269" s="29"/>
      <c r="AM269" s="72">
        <v>1</v>
      </c>
      <c r="AN269" s="28" t="s">
        <v>44</v>
      </c>
      <c r="AO269" s="28"/>
      <c r="AP269" s="28" t="s">
        <v>151</v>
      </c>
      <c r="AQ269" s="28"/>
      <c r="AR269" s="28"/>
      <c r="AS269" s="28"/>
      <c r="AT269" s="31"/>
      <c r="AU269" s="3" t="s">
        <v>5235</v>
      </c>
      <c r="AV269" s="70" t="s">
        <v>47</v>
      </c>
      <c r="AW269" s="7" t="s">
        <v>47</v>
      </c>
      <c r="AX269" s="9" t="str">
        <f>IF(AW269="","Vacio",IF(AV269=AW269,"Igual","Diferente"))</f>
        <v>Igual</v>
      </c>
      <c r="AY269" s="68"/>
      <c r="AZ269" s="68"/>
      <c r="BA269" s="5">
        <f ca="1">+IF(K269&gt;21,"Revisar",0)</f>
        <v>0</v>
      </c>
      <c r="BB269" s="68" t="s">
        <v>146</v>
      </c>
      <c r="BC269" s="129" t="s">
        <v>141</v>
      </c>
      <c r="BF269" s="129" t="s">
        <v>94</v>
      </c>
      <c r="BG269" s="129"/>
    </row>
    <row r="270" spans="1:65" ht="14.65" customHeight="1" x14ac:dyDescent="0.25">
      <c r="A270" s="68" t="str">
        <f>CONCATENATE(E270,"_",X270)</f>
        <v>20147720573_PCR-LAP1291</v>
      </c>
      <c r="B270" s="68" t="str">
        <f>CONCATENATE(E270,"_",Z270)</f>
        <v>20147720573_</v>
      </c>
      <c r="C270" s="29">
        <v>44123</v>
      </c>
      <c r="D270" s="29">
        <v>44153</v>
      </c>
      <c r="E270" s="192">
        <v>20147720573</v>
      </c>
      <c r="F270" s="28" t="s">
        <v>498</v>
      </c>
      <c r="G270" s="28" t="s">
        <v>4991</v>
      </c>
      <c r="H270" s="29">
        <v>44123</v>
      </c>
      <c r="I270" s="29">
        <v>44153</v>
      </c>
      <c r="J270" s="7" t="s">
        <v>499</v>
      </c>
      <c r="K270" s="8">
        <f ca="1">+TODAY()-I270</f>
        <v>-16</v>
      </c>
      <c r="L270" s="71">
        <v>95</v>
      </c>
      <c r="M270" s="135"/>
      <c r="N270" s="9" t="str">
        <f>IF(M270="","Vacio",IF(L270=M270,"Igual","Diferente"))</f>
        <v>Vacio</v>
      </c>
      <c r="O270" s="71"/>
      <c r="P270" s="135"/>
      <c r="Q270" s="9" t="str">
        <f>IF(P270="","Vacio",IF(O270=P270,"Igual","Diferente"))</f>
        <v>Vacio</v>
      </c>
      <c r="R270" s="1">
        <f>+L270+O270/3.5</f>
        <v>95</v>
      </c>
      <c r="S270" s="1">
        <f ca="1">+IF(K270&gt;=0,IF(K270&lt;30,R270*1,IF(60&gt;K270,R270*2,IF(90&gt;K270,R270*3,IF(120&gt;K270,R270*4,IF(150&gt;K270,R270*5,IF(180&gt;K270,R270*6,IF(210&gt;K270,R270*7))))))),0)</f>
        <v>0</v>
      </c>
      <c r="T270" s="2">
        <f ca="1">+IF(K270&lt;0,0,IF(K270&lt;8,$A$1,IF(K270&lt;15,$B$1,IF(K270&lt;22,$C$1,IF(K270&lt;30,$D$1,IF(K270&lt;60,$G$1,IF(K270&lt;90,$H$1,IF(K270&lt;120,$I$1,IF(K270&lt;150,$J$1,IF(K270&lt;180,$K$1,IF(K270&lt;210,$E$1)))))))))))</f>
        <v>0</v>
      </c>
      <c r="U270" s="3" t="s">
        <v>500</v>
      </c>
      <c r="V270" s="10"/>
      <c r="W270" s="6">
        <v>43854</v>
      </c>
      <c r="X270" s="30" t="s">
        <v>502</v>
      </c>
      <c r="Y270" s="12" t="s">
        <v>5248</v>
      </c>
      <c r="Z270" s="30"/>
      <c r="AA270" s="30"/>
      <c r="AB270" s="73"/>
      <c r="AC270" s="73"/>
      <c r="AD270" s="73"/>
      <c r="AE270" s="73"/>
      <c r="AF270" s="4">
        <f ca="1">+TODAY()-AE270</f>
        <v>44137</v>
      </c>
      <c r="AG270" s="73"/>
      <c r="AH270" s="15"/>
      <c r="AI270" s="29"/>
      <c r="AJ270" s="29"/>
      <c r="AK270" s="28"/>
      <c r="AL270" s="29"/>
      <c r="AM270" s="72">
        <v>1</v>
      </c>
      <c r="AN270" s="28" t="s">
        <v>44</v>
      </c>
      <c r="AO270" s="28"/>
      <c r="AP270" s="28" t="s">
        <v>151</v>
      </c>
      <c r="AQ270" s="28"/>
      <c r="AR270" s="28"/>
      <c r="AS270" s="28"/>
      <c r="AT270" s="31"/>
      <c r="AU270" s="3" t="s">
        <v>5235</v>
      </c>
      <c r="AV270" s="70" t="s">
        <v>47</v>
      </c>
      <c r="AW270" s="7" t="s">
        <v>47</v>
      </c>
      <c r="AX270" s="9" t="str">
        <f>IF(AW270="","Vacio",IF(AV270=AW270,"Igual","Diferente"))</f>
        <v>Igual</v>
      </c>
      <c r="AY270" s="68"/>
      <c r="AZ270" s="68"/>
      <c r="BA270" s="5">
        <f ca="1">+IF(K270&gt;21,"Revisar",0)</f>
        <v>0</v>
      </c>
      <c r="BB270" s="68" t="s">
        <v>146</v>
      </c>
      <c r="BC270" s="129" t="s">
        <v>2919</v>
      </c>
      <c r="BF270" s="129" t="s">
        <v>94</v>
      </c>
      <c r="BG270" s="129"/>
    </row>
    <row r="271" spans="1:65" ht="14.65" customHeight="1" x14ac:dyDescent="0.25">
      <c r="A271" s="68" t="str">
        <f>CONCATENATE(E271,"_",X271)</f>
        <v>20557320602_PCR-LAP20031042</v>
      </c>
      <c r="B271" s="68" t="str">
        <f>CONCATENATE(E271,"_",Z271)</f>
        <v>20557320602_</v>
      </c>
      <c r="C271" s="6">
        <v>44112</v>
      </c>
      <c r="D271" s="6">
        <v>44135</v>
      </c>
      <c r="E271" s="192">
        <v>20557320602</v>
      </c>
      <c r="F271" s="3" t="s">
        <v>503</v>
      </c>
      <c r="G271" s="3" t="s">
        <v>4521</v>
      </c>
      <c r="H271" s="6">
        <v>44112</v>
      </c>
      <c r="I271" s="6">
        <v>44135</v>
      </c>
      <c r="J271" s="7"/>
      <c r="K271" s="8">
        <f ca="1">+TODAY()-I271</f>
        <v>2</v>
      </c>
      <c r="L271" s="9">
        <v>75</v>
      </c>
      <c r="M271" s="135"/>
      <c r="N271" s="9" t="str">
        <f>IF(M271="","Vacio",IF(L271=M271,"Igual","Diferente"))</f>
        <v>Vacio</v>
      </c>
      <c r="O271" s="9"/>
      <c r="P271" s="135"/>
      <c r="Q271" s="9" t="str">
        <f>IF(P271="","Vacio",IF(O271=P271,"Igual","Diferente"))</f>
        <v>Vacio</v>
      </c>
      <c r="R271" s="1">
        <f>+L271+O271/3.5</f>
        <v>75</v>
      </c>
      <c r="S271" s="1">
        <f ca="1">+IF(K271&gt;=0,IF(K271&lt;30,R271*1,IF(60&gt;K271,R271*2,IF(90&gt;K271,R271*3,IF(120&gt;K271,R271*4,IF(150&gt;K271,R271*5,IF(180&gt;K271,R271*6,IF(210&gt;K271,R271*7))))))),0)</f>
        <v>75</v>
      </c>
      <c r="T271" s="2" t="str">
        <f ca="1">+IF(K271&lt;0,0,IF(K271&lt;8,$A$1,IF(K271&lt;15,$B$1,IF(K271&lt;22,$C$1,IF(K271&lt;30,$D$1,IF(K271&lt;60,$G$1,IF(K271&lt;90,$H$1,IF(K271&lt;120,$I$1,IF(K271&lt;150,$J$1,IF(K271&lt;180,$K$1,IF(K271&lt;210,$E$1)))))))))))</f>
        <v>1° Semana</v>
      </c>
      <c r="U271" s="3" t="s">
        <v>3891</v>
      </c>
      <c r="V271" s="10" t="s">
        <v>3892</v>
      </c>
      <c r="W271" s="6">
        <v>44081</v>
      </c>
      <c r="X271" s="12" t="s">
        <v>3864</v>
      </c>
      <c r="Y271" s="12" t="s">
        <v>5248</v>
      </c>
      <c r="Z271" s="12"/>
      <c r="AA271" s="12"/>
      <c r="AB271" s="15"/>
      <c r="AC271" s="15"/>
      <c r="AD271" s="15"/>
      <c r="AE271" s="15"/>
      <c r="AF271" s="4">
        <f ca="1">+TODAY()-AE271</f>
        <v>44137</v>
      </c>
      <c r="AG271" s="15"/>
      <c r="AH271" s="15"/>
      <c r="AI271" s="6"/>
      <c r="AJ271" s="6"/>
      <c r="AK271" s="3"/>
      <c r="AL271" s="6"/>
      <c r="AM271" s="10">
        <v>1</v>
      </c>
      <c r="AN271" s="3" t="s">
        <v>44</v>
      </c>
      <c r="AO271" s="3"/>
      <c r="AP271" s="3" t="s">
        <v>263</v>
      </c>
      <c r="AQ271" s="3"/>
      <c r="AR271" s="3"/>
      <c r="AS271" s="3"/>
      <c r="AT271" s="18"/>
      <c r="AU271" s="288" t="s">
        <v>4686</v>
      </c>
      <c r="AV271" s="7" t="s">
        <v>47</v>
      </c>
      <c r="AW271" s="7" t="s">
        <v>47</v>
      </c>
      <c r="AX271" s="9" t="str">
        <f>IF(AW271="","Vacio",IF(AV271=AW271,"Igual","Diferente"))</f>
        <v>Igual</v>
      </c>
      <c r="AY271" s="68"/>
      <c r="AZ271" s="68"/>
      <c r="BA271" s="5">
        <f ca="1">+IF(K271&gt;21,"Revisar",0)</f>
        <v>0</v>
      </c>
      <c r="BB271" s="68" t="s">
        <v>146</v>
      </c>
      <c r="BC271" s="129" t="s">
        <v>2919</v>
      </c>
      <c r="BF271" s="129"/>
      <c r="BG271" s="129"/>
    </row>
    <row r="272" spans="1:65" ht="14.65" customHeight="1" x14ac:dyDescent="0.25">
      <c r="A272" s="68" t="str">
        <f>CONCATENATE(E272,"_",X272)</f>
        <v>20557320602_PCR-LAP20071025</v>
      </c>
      <c r="B272" s="68" t="str">
        <f>CONCATENATE(E272,"_",Z272)</f>
        <v>20557320602_</v>
      </c>
      <c r="C272" s="6">
        <v>44112</v>
      </c>
      <c r="D272" s="6">
        <v>44135</v>
      </c>
      <c r="E272" s="192">
        <v>20557320602</v>
      </c>
      <c r="F272" s="3" t="s">
        <v>503</v>
      </c>
      <c r="G272" s="3" t="s">
        <v>4521</v>
      </c>
      <c r="H272" s="6">
        <v>44112</v>
      </c>
      <c r="I272" s="6">
        <v>44135</v>
      </c>
      <c r="J272" s="7"/>
      <c r="K272" s="8">
        <f ca="1">+TODAY()-I272</f>
        <v>2</v>
      </c>
      <c r="L272" s="9">
        <v>43</v>
      </c>
      <c r="M272" s="135"/>
      <c r="N272" s="9" t="str">
        <f>IF(M272="","Vacio",IF(L272=M272,"Igual","Diferente"))</f>
        <v>Vacio</v>
      </c>
      <c r="O272" s="9"/>
      <c r="P272" s="135"/>
      <c r="Q272" s="9" t="str">
        <f>IF(P272="","Vacio",IF(O272=P272,"Igual","Diferente"))</f>
        <v>Vacio</v>
      </c>
      <c r="R272" s="1">
        <f>+L272+O272/3.5</f>
        <v>43</v>
      </c>
      <c r="S272" s="1">
        <f ca="1">+IF(K272&gt;=0,IF(K272&lt;30,R272*1,IF(60&gt;K272,R272*2,IF(90&gt;K272,R272*3,IF(120&gt;K272,R272*4,IF(150&gt;K272,R272*5,IF(180&gt;K272,R272*6,IF(210&gt;K272,R272*7))))))),0)</f>
        <v>43</v>
      </c>
      <c r="T272" s="2" t="str">
        <f ca="1">+IF(K272&lt;0,0,IF(K272&lt;8,$A$1,IF(K272&lt;15,$B$1,IF(K272&lt;22,$C$1,IF(K272&lt;30,$D$1,IF(K272&lt;60,$G$1,IF(K272&lt;90,$H$1,IF(K272&lt;120,$I$1,IF(K272&lt;150,$J$1,IF(K272&lt;180,$K$1,IF(K272&lt;210,$E$1)))))))))))</f>
        <v>1° Semana</v>
      </c>
      <c r="U272" s="3" t="s">
        <v>3890</v>
      </c>
      <c r="V272" s="10" t="s">
        <v>3892</v>
      </c>
      <c r="W272" s="6">
        <v>44081</v>
      </c>
      <c r="X272" s="12" t="s">
        <v>3863</v>
      </c>
      <c r="Y272" s="12" t="s">
        <v>5248</v>
      </c>
      <c r="Z272" s="12"/>
      <c r="AA272" s="12"/>
      <c r="AB272" s="15"/>
      <c r="AC272" s="15"/>
      <c r="AD272" s="15"/>
      <c r="AE272" s="15"/>
      <c r="AF272" s="4">
        <f ca="1">+TODAY()-AE272</f>
        <v>44137</v>
      </c>
      <c r="AG272" s="15"/>
      <c r="AH272" s="15"/>
      <c r="AI272" s="6"/>
      <c r="AJ272" s="6"/>
      <c r="AK272" s="3"/>
      <c r="AL272" s="6"/>
      <c r="AM272" s="10">
        <v>1</v>
      </c>
      <c r="AN272" s="3" t="s">
        <v>44</v>
      </c>
      <c r="AO272" s="3"/>
      <c r="AP272" s="3" t="s">
        <v>263</v>
      </c>
      <c r="AQ272" s="3"/>
      <c r="AR272" s="3"/>
      <c r="AS272" s="3"/>
      <c r="AT272" s="18"/>
      <c r="AU272" s="288" t="s">
        <v>4686</v>
      </c>
      <c r="AV272" s="7" t="s">
        <v>47</v>
      </c>
      <c r="AW272" s="7" t="s">
        <v>47</v>
      </c>
      <c r="AX272" s="9" t="str">
        <f>IF(AW272="","Vacio",IF(AV272=AW272,"Igual","Diferente"))</f>
        <v>Igual</v>
      </c>
      <c r="AY272" s="68"/>
      <c r="AZ272" s="68"/>
      <c r="BA272" s="5">
        <f ca="1">+IF(K272&gt;21,"Revisar",0)</f>
        <v>0</v>
      </c>
      <c r="BB272" s="68" t="s">
        <v>146</v>
      </c>
      <c r="BC272" s="129" t="s">
        <v>2919</v>
      </c>
      <c r="BF272" s="129"/>
      <c r="BG272" s="129"/>
    </row>
    <row r="273" spans="1:65" ht="14.65" customHeight="1" x14ac:dyDescent="0.25">
      <c r="A273" s="68" t="str">
        <f>CONCATENATE(E273,"_",X273)</f>
        <v>20557320602_PCR-LAP20071050</v>
      </c>
      <c r="B273" s="68" t="str">
        <f>CONCATENATE(E273,"_",Z273)</f>
        <v>20557320602_</v>
      </c>
      <c r="C273" s="6">
        <v>44119</v>
      </c>
      <c r="D273" s="6">
        <v>44135</v>
      </c>
      <c r="E273" s="192">
        <v>20557320602</v>
      </c>
      <c r="F273" s="3" t="s">
        <v>503</v>
      </c>
      <c r="G273" s="3" t="s">
        <v>4521</v>
      </c>
      <c r="H273" s="6">
        <v>44119</v>
      </c>
      <c r="I273" s="6">
        <v>44135</v>
      </c>
      <c r="J273" s="65"/>
      <c r="K273" s="8">
        <f ca="1">+TODAY()-I273</f>
        <v>2</v>
      </c>
      <c r="L273" s="9">
        <v>43</v>
      </c>
      <c r="M273" s="135"/>
      <c r="N273" s="9" t="str">
        <f>IF(M273="","Vacio",IF(L273=M273,"Igual","Diferente"))</f>
        <v>Vacio</v>
      </c>
      <c r="O273" s="9"/>
      <c r="P273" s="135"/>
      <c r="Q273" s="9" t="str">
        <f>IF(P273="","Vacio",IF(O273=P273,"Igual","Diferente"))</f>
        <v>Vacio</v>
      </c>
      <c r="R273" s="1">
        <f>+L273+O273/3.5</f>
        <v>43</v>
      </c>
      <c r="S273" s="1">
        <f ca="1">+IF(K273&gt;=0,IF(K273&lt;30,R273*1,IF(60&gt;K273,R273*2,IF(90&gt;K273,R273*3,IF(120&gt;K273,R273*4,IF(150&gt;K273,R273*5,IF(180&gt;K273,R273*6,IF(210&gt;K273,R273*7))))))),0)</f>
        <v>43</v>
      </c>
      <c r="T273" s="2" t="str">
        <f ca="1">+IF(K273&lt;0,0,IF(K273&lt;8,$A$1,IF(K273&lt;15,$B$1,IF(K273&lt;22,$C$1,IF(K273&lt;30,$D$1,IF(K273&lt;60,$G$1,IF(K273&lt;90,$H$1,IF(K273&lt;120,$I$1,IF(K273&lt;150,$J$1,IF(K273&lt;180,$K$1,IF(K273&lt;210,$E$1)))))))))))</f>
        <v>1° Semana</v>
      </c>
      <c r="U273" s="63" t="s">
        <v>4010</v>
      </c>
      <c r="V273" s="66" t="s">
        <v>4009</v>
      </c>
      <c r="W273" s="64">
        <v>44088</v>
      </c>
      <c r="X273" s="12" t="s">
        <v>3964</v>
      </c>
      <c r="Y273" s="12" t="s">
        <v>5248</v>
      </c>
      <c r="Z273" s="12"/>
      <c r="AA273" s="12"/>
      <c r="AB273" s="15"/>
      <c r="AC273" s="15"/>
      <c r="AD273" s="15"/>
      <c r="AE273" s="15"/>
      <c r="AF273" s="4">
        <f ca="1">+TODAY()-AE273</f>
        <v>44137</v>
      </c>
      <c r="AG273" s="15"/>
      <c r="AH273" s="15"/>
      <c r="AI273" s="64"/>
      <c r="AJ273" s="64"/>
      <c r="AK273" s="63"/>
      <c r="AL273" s="64"/>
      <c r="AM273" s="66">
        <v>1</v>
      </c>
      <c r="AN273" s="63" t="s">
        <v>44</v>
      </c>
      <c r="AO273" s="63"/>
      <c r="AP273" s="63" t="s">
        <v>161</v>
      </c>
      <c r="AQ273" s="63"/>
      <c r="AR273" s="63"/>
      <c r="AS273" s="63"/>
      <c r="AT273" s="63"/>
      <c r="AU273" s="288" t="s">
        <v>4686</v>
      </c>
      <c r="AV273" s="65" t="s">
        <v>47</v>
      </c>
      <c r="AW273" s="7" t="s">
        <v>47</v>
      </c>
      <c r="AX273" s="9" t="str">
        <f>IF(AW273="","Vacio",IF(AV273=AW273,"Igual","Diferente"))</f>
        <v>Igual</v>
      </c>
      <c r="AY273" s="68"/>
      <c r="AZ273" s="68"/>
      <c r="BA273" s="5">
        <f ca="1">+IF(K273&gt;21,"Revisar",0)</f>
        <v>0</v>
      </c>
      <c r="BB273" s="68" t="s">
        <v>146</v>
      </c>
      <c r="BC273" s="129" t="s">
        <v>2919</v>
      </c>
      <c r="BF273" s="129"/>
      <c r="BG273" s="129"/>
    </row>
    <row r="274" spans="1:65" ht="14.65" customHeight="1" x14ac:dyDescent="0.25">
      <c r="A274" s="68" t="str">
        <f>CONCATENATE(E274,"_",X274)</f>
        <v>20606351225_PCR-LAP20041312</v>
      </c>
      <c r="B274" s="68" t="str">
        <f>CONCATENATE(E274,"_",Z274)</f>
        <v>20606351225_</v>
      </c>
      <c r="C274" s="6">
        <v>44119</v>
      </c>
      <c r="D274" s="6">
        <v>44149</v>
      </c>
      <c r="E274" s="192">
        <v>20606351225</v>
      </c>
      <c r="F274" s="3" t="s">
        <v>4083</v>
      </c>
      <c r="G274" s="3" t="s">
        <v>4817</v>
      </c>
      <c r="H274" s="6">
        <v>44119</v>
      </c>
      <c r="I274" s="6">
        <v>44149</v>
      </c>
      <c r="J274" s="7"/>
      <c r="K274" s="8">
        <f ca="1">+TODAY()-I274</f>
        <v>-12</v>
      </c>
      <c r="L274" s="9">
        <v>60</v>
      </c>
      <c r="M274" s="135"/>
      <c r="N274" s="9" t="str">
        <f>IF(M274="","Vacio",IF(L274=M274,"Igual","Diferente"))</f>
        <v>Vacio</v>
      </c>
      <c r="O274" s="9"/>
      <c r="P274" s="135"/>
      <c r="Q274" s="9" t="str">
        <f>IF(P274="","Vacio",IF(O274=P274,"Igual","Diferente"))</f>
        <v>Vacio</v>
      </c>
      <c r="R274" s="1">
        <f>+L274+O274/3.5</f>
        <v>60</v>
      </c>
      <c r="S274" s="1">
        <f ca="1">+IF(K274&gt;=0,IF(K274&lt;30,R274*1,IF(60&gt;K274,R274*2,IF(90&gt;K274,R274*3,IF(120&gt;K274,R274*4,IF(150&gt;K274,R274*5,IF(180&gt;K274,R274*6,IF(210&gt;K274,R274*7))))))),0)</f>
        <v>0</v>
      </c>
      <c r="T274" s="2">
        <f ca="1">+IF(K274&lt;0,0,IF(K274&lt;8,$A$1,IF(K274&lt;15,$B$1,IF(K274&lt;22,$C$1,IF(K274&lt;30,$D$1,IF(K274&lt;60,$G$1,IF(K274&lt;90,$H$1,IF(K274&lt;120,$I$1,IF(K274&lt;150,$J$1,IF(K274&lt;180,$K$1,IF(K274&lt;210,$E$1)))))))))))</f>
        <v>0</v>
      </c>
      <c r="U274" s="3" t="s">
        <v>4007</v>
      </c>
      <c r="V274" s="10" t="s">
        <v>4008</v>
      </c>
      <c r="W274" s="6">
        <v>44088</v>
      </c>
      <c r="X274" s="12" t="s">
        <v>3984</v>
      </c>
      <c r="Y274" s="12" t="s">
        <v>5248</v>
      </c>
      <c r="Z274" s="12"/>
      <c r="AA274" s="12"/>
      <c r="AB274" s="15"/>
      <c r="AC274" s="15"/>
      <c r="AD274" s="15"/>
      <c r="AE274" s="15"/>
      <c r="AF274" s="4">
        <f ca="1">+TODAY()-AE274</f>
        <v>44137</v>
      </c>
      <c r="AG274" s="15"/>
      <c r="AH274" s="15"/>
      <c r="AI274" s="6"/>
      <c r="AJ274" s="6"/>
      <c r="AK274" s="3"/>
      <c r="AL274" s="6"/>
      <c r="AM274" s="10">
        <v>1</v>
      </c>
      <c r="AN274" s="3" t="s">
        <v>44</v>
      </c>
      <c r="AO274" s="3"/>
      <c r="AP274" s="3" t="s">
        <v>263</v>
      </c>
      <c r="AQ274" s="3"/>
      <c r="AR274" s="3"/>
      <c r="AS274" s="3"/>
      <c r="AT274" s="3"/>
      <c r="AU274" s="288" t="s">
        <v>4686</v>
      </c>
      <c r="AV274" s="7" t="s">
        <v>47</v>
      </c>
      <c r="AW274" s="7" t="s">
        <v>47</v>
      </c>
      <c r="AX274" s="9" t="str">
        <f>IF(AW274="","Vacio",IF(AV274=AW274,"Igual","Diferente"))</f>
        <v>Igual</v>
      </c>
      <c r="AY274" s="68"/>
      <c r="AZ274" s="68"/>
      <c r="BA274" s="5">
        <f ca="1">+IF(K274&gt;21,"Revisar",0)</f>
        <v>0</v>
      </c>
      <c r="BB274" s="68" t="s">
        <v>146</v>
      </c>
      <c r="BC274" s="129" t="s">
        <v>2919</v>
      </c>
      <c r="BF274" s="129"/>
      <c r="BG274" s="129">
        <v>7.13</v>
      </c>
    </row>
    <row r="275" spans="1:65" ht="14.65" customHeight="1" x14ac:dyDescent="0.25">
      <c r="A275" s="68" t="str">
        <f>CONCATENATE(E275,"_",X275)</f>
        <v>20154523317_PCR-LAP1021</v>
      </c>
      <c r="B275" s="68" t="str">
        <f>CONCATENATE(E275,"_",Z275)</f>
        <v>20154523317_</v>
      </c>
      <c r="C275" s="6">
        <v>44107</v>
      </c>
      <c r="D275" s="6">
        <v>44137</v>
      </c>
      <c r="E275" s="192">
        <v>20154523317</v>
      </c>
      <c r="F275" s="3" t="s">
        <v>509</v>
      </c>
      <c r="G275" s="3" t="s">
        <v>4529</v>
      </c>
      <c r="H275" s="6">
        <v>44107</v>
      </c>
      <c r="I275" s="6">
        <v>44137</v>
      </c>
      <c r="J275" s="7"/>
      <c r="K275" s="8">
        <f ca="1">+TODAY()-I275</f>
        <v>0</v>
      </c>
      <c r="L275" s="9"/>
      <c r="M275" s="135"/>
      <c r="N275" s="9" t="str">
        <f>IF(M275="","Vacio",IF(L275=M275,"Igual","Diferente"))</f>
        <v>Vacio</v>
      </c>
      <c r="O275" s="9">
        <v>221</v>
      </c>
      <c r="P275" s="135"/>
      <c r="Q275" s="9" t="str">
        <f>IF(P275="","Vacio",IF(O275=P275,"Igual","Diferente"))</f>
        <v>Vacio</v>
      </c>
      <c r="R275" s="1">
        <f>+L275+O275/3.5</f>
        <v>63.142857142857146</v>
      </c>
      <c r="S275" s="1">
        <f ca="1">+IF(K275&gt;=0,IF(K275&lt;30,R275*1,IF(60&gt;K275,R275*2,IF(90&gt;K275,R275*3,IF(120&gt;K275,R275*4,IF(150&gt;K275,R275*5,IF(180&gt;K275,R275*6,IF(210&gt;K275,R275*7))))))),0)</f>
        <v>63.142857142857146</v>
      </c>
      <c r="T275" s="2" t="str">
        <f ca="1">+IF(K275&lt;0,0,IF(K275&lt;8,$A$1,IF(K275&lt;15,$B$1,IF(K275&lt;22,$C$1,IF(K275&lt;30,$D$1,IF(K275&lt;60,$G$1,IF(K275&lt;90,$H$1,IF(K275&lt;120,$I$1,IF(K275&lt;150,$J$1,IF(K275&lt;180,$K$1,IF(K275&lt;210,$E$1)))))))))))</f>
        <v>1° Semana</v>
      </c>
      <c r="U275" s="63" t="s">
        <v>375</v>
      </c>
      <c r="V275" s="10" t="s">
        <v>511</v>
      </c>
      <c r="W275" s="6">
        <v>43953</v>
      </c>
      <c r="X275" s="12" t="s">
        <v>512</v>
      </c>
      <c r="Y275" s="12" t="s">
        <v>5248</v>
      </c>
      <c r="Z275" s="12"/>
      <c r="AA275" s="12"/>
      <c r="AB275" s="15"/>
      <c r="AC275" s="15"/>
      <c r="AD275" s="15"/>
      <c r="AE275" s="15"/>
      <c r="AF275" s="4">
        <f ca="1">+TODAY()-AE275</f>
        <v>44137</v>
      </c>
      <c r="AG275" s="15"/>
      <c r="AH275" s="15"/>
      <c r="AI275" s="6"/>
      <c r="AJ275" s="6"/>
      <c r="AK275" s="3"/>
      <c r="AL275" s="6"/>
      <c r="AM275" s="10">
        <v>1</v>
      </c>
      <c r="AN275" s="3" t="s">
        <v>44</v>
      </c>
      <c r="AO275" s="3"/>
      <c r="AP275" s="3" t="s">
        <v>161</v>
      </c>
      <c r="AQ275" s="3"/>
      <c r="AR275" s="3"/>
      <c r="AS275" s="3"/>
      <c r="AT275" s="3"/>
      <c r="AU275" s="3" t="s">
        <v>3450</v>
      </c>
      <c r="AV275" s="7" t="s">
        <v>47</v>
      </c>
      <c r="AW275" s="7" t="s">
        <v>47</v>
      </c>
      <c r="AX275" s="9" t="str">
        <f>IF(AW275="","Vacio",IF(AV275=AW275,"Igual","Diferente"))</f>
        <v>Igual</v>
      </c>
      <c r="AY275" s="68"/>
      <c r="AZ275" s="68"/>
      <c r="BA275" s="5">
        <f ca="1">+IF(K275&gt;21,"Revisar",0)</f>
        <v>0</v>
      </c>
      <c r="BB275" s="68" t="s">
        <v>146</v>
      </c>
      <c r="BC275" s="129" t="s">
        <v>2919</v>
      </c>
      <c r="BF275" s="129" t="s">
        <v>94</v>
      </c>
      <c r="BG275" s="129"/>
    </row>
    <row r="276" spans="1:65" ht="14.65" customHeight="1" x14ac:dyDescent="0.25">
      <c r="A276" s="68" t="str">
        <f>CONCATENATE(E276,"_",X276)</f>
        <v>20154523317_PCR-LAP19111027</v>
      </c>
      <c r="B276" s="68" t="str">
        <f>CONCATENATE(E276,"_",Z276)</f>
        <v>20154523317_</v>
      </c>
      <c r="C276" s="6">
        <v>44107</v>
      </c>
      <c r="D276" s="6">
        <v>44137</v>
      </c>
      <c r="E276" s="192">
        <v>20154523317</v>
      </c>
      <c r="F276" s="3" t="s">
        <v>509</v>
      </c>
      <c r="G276" s="3" t="s">
        <v>4529</v>
      </c>
      <c r="H276" s="6">
        <v>44107</v>
      </c>
      <c r="I276" s="6">
        <v>44137</v>
      </c>
      <c r="J276" s="7"/>
      <c r="K276" s="8">
        <f ca="1">+TODAY()-I276</f>
        <v>0</v>
      </c>
      <c r="L276" s="9"/>
      <c r="M276" s="135"/>
      <c r="N276" s="9" t="str">
        <f>IF(M276="","Vacio",IF(L276=M276,"Igual","Diferente"))</f>
        <v>Vacio</v>
      </c>
      <c r="O276" s="9">
        <v>221</v>
      </c>
      <c r="P276" s="135"/>
      <c r="Q276" s="9" t="str">
        <f>IF(P276="","Vacio",IF(O276=P276,"Igual","Diferente"))</f>
        <v>Vacio</v>
      </c>
      <c r="R276" s="1">
        <f>+L276+O276/3.5</f>
        <v>63.142857142857146</v>
      </c>
      <c r="S276" s="1">
        <f ca="1">+IF(K276&gt;=0,IF(K276&lt;30,R276*1,IF(60&gt;K276,R276*2,IF(90&gt;K276,R276*3,IF(120&gt;K276,R276*4,IF(150&gt;K276,R276*5,IF(180&gt;K276,R276*6,IF(210&gt;K276,R276*7))))))),0)</f>
        <v>63.142857142857146</v>
      </c>
      <c r="T276" s="2" t="str">
        <f ca="1">+IF(K276&lt;0,0,IF(K276&lt;8,$A$1,IF(K276&lt;15,$B$1,IF(K276&lt;22,$C$1,IF(K276&lt;30,$D$1,IF(K276&lt;60,$G$1,IF(K276&lt;90,$H$1,IF(K276&lt;120,$I$1,IF(K276&lt;150,$J$1,IF(K276&lt;180,$K$1,IF(K276&lt;210,$E$1)))))))))))</f>
        <v>1° Semana</v>
      </c>
      <c r="U276" s="63" t="s">
        <v>375</v>
      </c>
      <c r="V276" s="10" t="s">
        <v>513</v>
      </c>
      <c r="W276" s="6">
        <v>43953</v>
      </c>
      <c r="X276" s="12" t="s">
        <v>514</v>
      </c>
      <c r="Y276" s="12" t="s">
        <v>5248</v>
      </c>
      <c r="Z276" s="12"/>
      <c r="AA276" s="12"/>
      <c r="AB276" s="15"/>
      <c r="AC276" s="15"/>
      <c r="AD276" s="15"/>
      <c r="AE276" s="15"/>
      <c r="AF276" s="4">
        <f ca="1">+TODAY()-AE276</f>
        <v>44137</v>
      </c>
      <c r="AG276" s="15"/>
      <c r="AH276" s="15"/>
      <c r="AI276" s="6"/>
      <c r="AJ276" s="6"/>
      <c r="AK276" s="3"/>
      <c r="AL276" s="6"/>
      <c r="AM276" s="10"/>
      <c r="AN276" s="3"/>
      <c r="AO276" s="3"/>
      <c r="AP276" s="3" t="s">
        <v>161</v>
      </c>
      <c r="AQ276" s="3"/>
      <c r="AR276" s="3"/>
      <c r="AS276" s="3"/>
      <c r="AT276" s="3"/>
      <c r="AU276" s="3" t="s">
        <v>3450</v>
      </c>
      <c r="AV276" s="7" t="s">
        <v>47</v>
      </c>
      <c r="AW276" s="7" t="s">
        <v>47</v>
      </c>
      <c r="AX276" s="9" t="str">
        <f>IF(AW276="","Vacio",IF(AV276=AW276,"Igual","Diferente"))</f>
        <v>Igual</v>
      </c>
      <c r="AY276" s="68"/>
      <c r="AZ276" s="68"/>
      <c r="BA276" s="5">
        <f ca="1">+IF(K276&gt;21,"Revisar",0)</f>
        <v>0</v>
      </c>
      <c r="BB276" s="68" t="s">
        <v>146</v>
      </c>
      <c r="BC276" s="129" t="s">
        <v>2919</v>
      </c>
      <c r="BF276" s="129" t="s">
        <v>94</v>
      </c>
      <c r="BG276" s="129"/>
    </row>
    <row r="277" spans="1:65" ht="14.65" customHeight="1" x14ac:dyDescent="0.25">
      <c r="A277" s="68" t="str">
        <f>CONCATENATE(E277,"_",X277)</f>
        <v>20510325860_PCR-LAP0469</v>
      </c>
      <c r="B277" s="68" t="str">
        <f>CONCATENATE(E277,"_",Z277)</f>
        <v>20510325860_</v>
      </c>
      <c r="C277" s="29">
        <v>44128</v>
      </c>
      <c r="D277" s="29">
        <v>44158</v>
      </c>
      <c r="E277" s="192">
        <v>20510325860</v>
      </c>
      <c r="F277" s="28" t="s">
        <v>515</v>
      </c>
      <c r="G277" s="28" t="s">
        <v>5055</v>
      </c>
      <c r="H277" s="29">
        <v>44128</v>
      </c>
      <c r="I277" s="29">
        <v>44158</v>
      </c>
      <c r="J277" s="7"/>
      <c r="K277" s="8">
        <f ca="1">+TODAY()-I277</f>
        <v>-21</v>
      </c>
      <c r="L277" s="71">
        <v>75</v>
      </c>
      <c r="M277" s="154"/>
      <c r="N277" s="9" t="str">
        <f>IF(M277="","Vacio",IF(L277=M277,"Igual","Diferente"))</f>
        <v>Vacio</v>
      </c>
      <c r="O277" s="71"/>
      <c r="P277" s="154"/>
      <c r="Q277" s="9" t="str">
        <f>IF(P277="","Vacio",IF(O277=P277,"Igual","Diferente"))</f>
        <v>Vacio</v>
      </c>
      <c r="R277" s="1">
        <f>+L277+O277/3.5</f>
        <v>75</v>
      </c>
      <c r="S277" s="155">
        <f ca="1">+IF(K277&gt;=0,IF(K277&lt;30,R277*1,IF(60&gt;K277,R277*2,IF(90&gt;K277,R277*3,IF(120&gt;K277,R277*4,IF(150&gt;K277,R277*5,IF(180&gt;K277,R277*6,IF(210&gt;K277,R277*7))))))),0)</f>
        <v>0</v>
      </c>
      <c r="T277" s="2">
        <f ca="1">+IF(K277&lt;0,0,IF(K277&lt;8,$A$1,IF(K277&lt;15,$B$1,IF(K277&lt;22,$C$1,IF(K277&lt;30,$D$1,IF(K277&lt;60,$G$1,IF(K277&lt;90,$H$1,IF(K277&lt;120,$I$1,IF(K277&lt;150,$J$1,IF(K277&lt;180,$K$1,IF(K277&lt;210,$E$1)))))))))))</f>
        <v>0</v>
      </c>
      <c r="U277" s="3" t="s">
        <v>362</v>
      </c>
      <c r="V277" s="10" t="s">
        <v>516</v>
      </c>
      <c r="W277" s="6">
        <v>43181</v>
      </c>
      <c r="X277" s="30" t="s">
        <v>517</v>
      </c>
      <c r="Y277" s="12" t="s">
        <v>5248</v>
      </c>
      <c r="Z277" s="30"/>
      <c r="AA277" s="30"/>
      <c r="AB277" s="73"/>
      <c r="AC277" s="73"/>
      <c r="AD277" s="73"/>
      <c r="AE277" s="73"/>
      <c r="AF277" s="156">
        <f ca="1">+TODAY()-AE277</f>
        <v>44137</v>
      </c>
      <c r="AG277" s="73"/>
      <c r="AH277" s="73"/>
      <c r="AI277" s="29"/>
      <c r="AJ277" s="29"/>
      <c r="AK277" s="28" t="s">
        <v>43</v>
      </c>
      <c r="AL277" s="29"/>
      <c r="AM277" s="72">
        <v>1</v>
      </c>
      <c r="AN277" s="28" t="s">
        <v>44</v>
      </c>
      <c r="AO277" s="28"/>
      <c r="AP277" s="28" t="s">
        <v>45</v>
      </c>
      <c r="AQ277" s="28"/>
      <c r="AR277" s="28"/>
      <c r="AS277" s="28"/>
      <c r="AT277" s="28"/>
      <c r="AU277" s="3" t="s">
        <v>5235</v>
      </c>
      <c r="AV277" s="70" t="s">
        <v>47</v>
      </c>
      <c r="AW277" s="70" t="s">
        <v>47</v>
      </c>
      <c r="AX277" s="9" t="str">
        <f>IF(AW277="","Vacio",IF(AV277=AW277,"Igual","Diferente"))</f>
        <v>Igual</v>
      </c>
      <c r="AY277" s="32"/>
      <c r="AZ277" s="32"/>
      <c r="BA277" s="5">
        <f ca="1">+IF(K277&gt;21,"Revisar",0)</f>
        <v>0</v>
      </c>
      <c r="BB277" s="32" t="s">
        <v>146</v>
      </c>
      <c r="BC277" s="32" t="s">
        <v>2919</v>
      </c>
      <c r="BF277" s="32" t="s">
        <v>94</v>
      </c>
      <c r="BG277" s="32"/>
    </row>
    <row r="278" spans="1:65" ht="14.65" customHeight="1" x14ac:dyDescent="0.25">
      <c r="A278" s="68" t="str">
        <f>CONCATENATE(E278,"_",X278)</f>
        <v>20510325860_PCR-LAP0580</v>
      </c>
      <c r="B278" s="68" t="str">
        <f>CONCATENATE(E278,"_",Z278)</f>
        <v>20510325860_PCR-LAP 0564</v>
      </c>
      <c r="C278" s="29">
        <v>44128</v>
      </c>
      <c r="D278" s="29">
        <v>44158</v>
      </c>
      <c r="E278" s="428" t="s">
        <v>5054</v>
      </c>
      <c r="F278" s="28" t="s">
        <v>515</v>
      </c>
      <c r="G278" s="28" t="s">
        <v>5055</v>
      </c>
      <c r="H278" s="29">
        <v>44128</v>
      </c>
      <c r="I278" s="29">
        <v>44158</v>
      </c>
      <c r="J278" s="7"/>
      <c r="K278" s="8">
        <f ca="1">+TODAY()-I278</f>
        <v>-21</v>
      </c>
      <c r="L278" s="71">
        <v>110</v>
      </c>
      <c r="M278" s="154"/>
      <c r="N278" s="9" t="str">
        <f>IF(M278="","Vacio",IF(L278=M278,"Igual","Diferente"))</f>
        <v>Vacio</v>
      </c>
      <c r="O278" s="71"/>
      <c r="P278" s="154"/>
      <c r="Q278" s="9" t="str">
        <f>IF(P278="","Vacio",IF(O278=P278,"Igual","Diferente"))</f>
        <v>Vacio</v>
      </c>
      <c r="R278" s="1">
        <f>+L278+O278/3.5</f>
        <v>110</v>
      </c>
      <c r="S278" s="155">
        <f ca="1">+IF(K278&gt;=0,IF(K278&lt;30,R278*1,IF(60&gt;K278,R278*2,IF(90&gt;K278,R278*3,IF(120&gt;K278,R278*4,IF(150&gt;K278,R278*5,IF(180&gt;K278,R278*6,IF(210&gt;K278,R278*7))))))),0)</f>
        <v>0</v>
      </c>
      <c r="T278" s="2">
        <f ca="1">+IF(K278&lt;0,0,IF(K278&lt;8,$A$1,IF(K278&lt;15,$B$1,IF(K278&lt;22,$C$1,IF(K278&lt;30,$D$1,IF(K278&lt;60,$G$1,IF(K278&lt;90,$H$1,IF(K278&lt;120,$I$1,IF(K278&lt;150,$J$1,IF(K278&lt;180,$K$1,IF(K278&lt;210,$E$1)))))))))))</f>
        <v>0</v>
      </c>
      <c r="U278" s="3" t="s">
        <v>518</v>
      </c>
      <c r="V278" s="10" t="s">
        <v>519</v>
      </c>
      <c r="W278" s="6">
        <v>43122</v>
      </c>
      <c r="X278" s="30" t="s">
        <v>520</v>
      </c>
      <c r="Y278" s="12" t="s">
        <v>5248</v>
      </c>
      <c r="Z278" s="30" t="s">
        <v>521</v>
      </c>
      <c r="AA278" s="30"/>
      <c r="AB278" s="159"/>
      <c r="AC278" s="159"/>
      <c r="AD278" s="159"/>
      <c r="AE278" s="159"/>
      <c r="AF278" s="156">
        <f ca="1">+TODAY()-AE278</f>
        <v>44137</v>
      </c>
      <c r="AG278" s="159"/>
      <c r="AH278" s="159"/>
      <c r="AI278" s="29"/>
      <c r="AJ278" s="29"/>
      <c r="AK278" s="28" t="s">
        <v>43</v>
      </c>
      <c r="AL278" s="29"/>
      <c r="AM278" s="72">
        <v>1</v>
      </c>
      <c r="AN278" s="28" t="s">
        <v>44</v>
      </c>
      <c r="AO278" s="28"/>
      <c r="AP278" s="28" t="s">
        <v>62</v>
      </c>
      <c r="AQ278" s="296" t="s">
        <v>4255</v>
      </c>
      <c r="AR278" s="28"/>
      <c r="AS278" s="28"/>
      <c r="AT278" s="28"/>
      <c r="AU278" s="3" t="s">
        <v>5235</v>
      </c>
      <c r="AV278" s="70" t="s">
        <v>47</v>
      </c>
      <c r="AW278" s="70" t="s">
        <v>47</v>
      </c>
      <c r="AX278" s="9" t="str">
        <f>IF(AW278="","Vacio",IF(AV278=AW278,"Igual","Diferente"))</f>
        <v>Igual</v>
      </c>
      <c r="AY278" s="32"/>
      <c r="AZ278" s="32"/>
      <c r="BA278" s="5">
        <f ca="1">+IF(K278&gt;21,"Revisar",0)</f>
        <v>0</v>
      </c>
      <c r="BB278" s="32" t="s">
        <v>146</v>
      </c>
      <c r="BC278" s="32" t="s">
        <v>2919</v>
      </c>
      <c r="BF278" s="32" t="s">
        <v>94</v>
      </c>
      <c r="BG278" s="32">
        <f>VLOOKUP(X278,'[2]Costos office 365'!$A$1:$B$180,2,FALSE)</f>
        <v>10.8</v>
      </c>
    </row>
    <row r="279" spans="1:65" ht="14.65" customHeight="1" x14ac:dyDescent="0.25">
      <c r="A279" s="68" t="str">
        <f>CONCATENATE(E279,"_",X279)</f>
        <v>20510325860_PCR-LAP0749</v>
      </c>
      <c r="B279" s="68" t="str">
        <f>CONCATENATE(E279,"_",Z279)</f>
        <v>20510325860_PCR-LAP0668</v>
      </c>
      <c r="C279" s="29">
        <v>44128</v>
      </c>
      <c r="D279" s="29">
        <v>44158</v>
      </c>
      <c r="E279" s="192">
        <v>20510325860</v>
      </c>
      <c r="F279" s="95" t="s">
        <v>515</v>
      </c>
      <c r="G279" s="28" t="s">
        <v>5055</v>
      </c>
      <c r="H279" s="29">
        <v>44128</v>
      </c>
      <c r="I279" s="29">
        <v>44158</v>
      </c>
      <c r="J279" s="65"/>
      <c r="K279" s="8">
        <f ca="1">+TODAY()-I279</f>
        <v>-21</v>
      </c>
      <c r="L279" s="71">
        <v>95</v>
      </c>
      <c r="M279" s="154"/>
      <c r="N279" s="9" t="str">
        <f>IF(M279="","Vacio",IF(L279=M279,"Igual","Diferente"))</f>
        <v>Vacio</v>
      </c>
      <c r="O279" s="71"/>
      <c r="P279" s="154"/>
      <c r="Q279" s="9" t="str">
        <f>IF(P279="","Vacio",IF(O279=P279,"Igual","Diferente"))</f>
        <v>Vacio</v>
      </c>
      <c r="R279" s="1">
        <f>+L279+O279/3.5</f>
        <v>95</v>
      </c>
      <c r="S279" s="155">
        <f ca="1">+IF(K279&gt;=0,IF(K279&lt;30,R279*1,IF(60&gt;K279,R279*2,IF(90&gt;K279,R279*3,IF(120&gt;K279,R279*4,IF(150&gt;K279,R279*5,IF(180&gt;K279,R279*6,IF(210&gt;K279,R279*7))))))),0)</f>
        <v>0</v>
      </c>
      <c r="T279" s="2">
        <f ca="1">+IF(K279&lt;0,0,IF(K279&lt;8,$A$1,IF(K279&lt;15,$B$1,IF(K279&lt;22,$C$1,IF(K279&lt;30,$D$1,IF(K279&lt;60,$G$1,IF(K279&lt;90,$H$1,IF(K279&lt;120,$I$1,IF(K279&lt;150,$J$1,IF(K279&lt;180,$K$1,IF(K279&lt;210,$E$1)))))))))))</f>
        <v>0</v>
      </c>
      <c r="U279" s="63" t="s">
        <v>522</v>
      </c>
      <c r="V279" s="66" t="s">
        <v>523</v>
      </c>
      <c r="W279" s="64">
        <v>43265</v>
      </c>
      <c r="X279" s="30" t="s">
        <v>524</v>
      </c>
      <c r="Y279" s="12" t="s">
        <v>5248</v>
      </c>
      <c r="Z279" s="30" t="s">
        <v>525</v>
      </c>
      <c r="AA279" s="30"/>
      <c r="AB279" s="98"/>
      <c r="AC279" s="160"/>
      <c r="AD279" s="160"/>
      <c r="AE279" s="160"/>
      <c r="AF279" s="156">
        <f ca="1">+TODAY()-AE279</f>
        <v>44137</v>
      </c>
      <c r="AG279" s="160"/>
      <c r="AH279" s="160"/>
      <c r="AI279" s="96"/>
      <c r="AJ279" s="96"/>
      <c r="AK279" s="95" t="s">
        <v>43</v>
      </c>
      <c r="AL279" s="96"/>
      <c r="AM279" s="99">
        <v>1</v>
      </c>
      <c r="AN279" s="95" t="s">
        <v>44</v>
      </c>
      <c r="AO279" s="95"/>
      <c r="AP279" s="95" t="s">
        <v>526</v>
      </c>
      <c r="AQ279" s="296" t="s">
        <v>4255</v>
      </c>
      <c r="AR279" s="95"/>
      <c r="AS279" s="95"/>
      <c r="AT279" s="95"/>
      <c r="AU279" s="3" t="s">
        <v>5235</v>
      </c>
      <c r="AV279" s="70" t="s">
        <v>47</v>
      </c>
      <c r="AW279" s="70" t="s">
        <v>47</v>
      </c>
      <c r="AX279" s="9" t="str">
        <f>IF(AW279="","Vacio",IF(AV279=AW279,"Igual","Diferente"))</f>
        <v>Igual</v>
      </c>
      <c r="AY279" s="32"/>
      <c r="AZ279" s="32"/>
      <c r="BA279" s="5">
        <f ca="1">+IF(K279&gt;21,"Revisar",0)</f>
        <v>0</v>
      </c>
      <c r="BB279" s="32" t="s">
        <v>146</v>
      </c>
      <c r="BC279" s="32" t="s">
        <v>2919</v>
      </c>
      <c r="BD279" s="158"/>
      <c r="BE279" s="158"/>
      <c r="BF279" s="32" t="s">
        <v>94</v>
      </c>
      <c r="BG279" s="32">
        <f>VLOOKUP(X279,'[2]Costos office 365'!$A$1:$B$180,2,FALSE)</f>
        <v>10.8</v>
      </c>
      <c r="BH279" s="158"/>
      <c r="BI279" s="158"/>
      <c r="BJ279" s="158"/>
      <c r="BK279" s="158"/>
      <c r="BL279" s="158"/>
      <c r="BM279" s="158"/>
    </row>
    <row r="280" spans="1:65" ht="14.65" customHeight="1" x14ac:dyDescent="0.25">
      <c r="A280" s="68" t="str">
        <f>CONCATENATE(E280,"_",X280)</f>
        <v>20510325860_PCR-LAP1409</v>
      </c>
      <c r="B280" s="68" t="str">
        <f>CONCATENATE(E280,"_",Z280)</f>
        <v>20510325860_</v>
      </c>
      <c r="C280" s="6">
        <v>44128</v>
      </c>
      <c r="D280" s="6">
        <v>44158</v>
      </c>
      <c r="E280" s="192">
        <v>20510325860</v>
      </c>
      <c r="F280" s="3" t="s">
        <v>515</v>
      </c>
      <c r="G280" s="3" t="s">
        <v>5055</v>
      </c>
      <c r="H280" s="6">
        <v>44128</v>
      </c>
      <c r="I280" s="6">
        <v>44158</v>
      </c>
      <c r="J280" s="7"/>
      <c r="K280" s="8">
        <f ca="1">+TODAY()-I280</f>
        <v>-21</v>
      </c>
      <c r="L280" s="9">
        <v>75</v>
      </c>
      <c r="M280" s="135"/>
      <c r="N280" s="9" t="str">
        <f>IF(M280="","Vacio",IF(L280=M280,"Igual","Diferente"))</f>
        <v>Vacio</v>
      </c>
      <c r="O280" s="9"/>
      <c r="P280" s="135"/>
      <c r="Q280" s="9" t="str">
        <f>IF(P280="","Vacio",IF(O280=P280,"Igual","Diferente"))</f>
        <v>Vacio</v>
      </c>
      <c r="R280" s="1">
        <f>+L280+O280/3.5</f>
        <v>75</v>
      </c>
      <c r="S280" s="1">
        <f ca="1">+IF(K280&gt;=0,IF(K280&lt;30,R280*1,IF(60&gt;K280,R280*2,IF(90&gt;K280,R280*3,IF(120&gt;K280,R280*4,IF(150&gt;K280,R280*5,IF(180&gt;K280,R280*6,IF(210&gt;K280,R280*7))))))),0)</f>
        <v>0</v>
      </c>
      <c r="T280" s="2">
        <f ca="1">+IF(K280&lt;0,0,IF(K280&lt;8,$A$1,IF(K280&lt;15,$B$1,IF(K280&lt;22,$C$1,IF(K280&lt;30,$D$1,IF(K280&lt;60,$G$1,IF(K280&lt;90,$H$1,IF(K280&lt;120,$I$1,IF(K280&lt;150,$J$1,IF(K280&lt;180,$K$1,IF(K280&lt;210,$E$1)))))))))))</f>
        <v>0</v>
      </c>
      <c r="U280" s="3" t="s">
        <v>527</v>
      </c>
      <c r="V280" s="10" t="s">
        <v>528</v>
      </c>
      <c r="W280" s="6">
        <v>43963</v>
      </c>
      <c r="X280" s="12" t="s">
        <v>529</v>
      </c>
      <c r="Y280" s="12" t="s">
        <v>5248</v>
      </c>
      <c r="Z280" s="12"/>
      <c r="AA280" s="12"/>
      <c r="AB280" s="15"/>
      <c r="AC280" s="15"/>
      <c r="AD280" s="15"/>
      <c r="AE280" s="15"/>
      <c r="AF280" s="4">
        <f ca="1">+TODAY()-AE280</f>
        <v>44137</v>
      </c>
      <c r="AG280" s="15"/>
      <c r="AH280" s="15"/>
      <c r="AI280" s="6"/>
      <c r="AJ280" s="6"/>
      <c r="AK280" s="3"/>
      <c r="AL280" s="6"/>
      <c r="AM280" s="10">
        <v>1</v>
      </c>
      <c r="AN280" s="3" t="s">
        <v>44</v>
      </c>
      <c r="AO280" s="3"/>
      <c r="AP280" s="3" t="s">
        <v>62</v>
      </c>
      <c r="AQ280" s="3"/>
      <c r="AR280" s="3"/>
      <c r="AS280" s="3"/>
      <c r="AT280" s="3"/>
      <c r="AU280" s="3" t="s">
        <v>5235</v>
      </c>
      <c r="AV280" s="7" t="s">
        <v>47</v>
      </c>
      <c r="AW280" s="7" t="s">
        <v>47</v>
      </c>
      <c r="AX280" s="9" t="str">
        <f>IF(AW280="","Vacio",IF(AV280=AW280,"Igual","Diferente"))</f>
        <v>Igual</v>
      </c>
      <c r="AY280" s="68"/>
      <c r="AZ280" s="68"/>
      <c r="BA280" s="5">
        <f ca="1">+IF(K280&gt;21,"Revisar",0)</f>
        <v>0</v>
      </c>
      <c r="BB280" s="68" t="s">
        <v>146</v>
      </c>
      <c r="BC280" s="129" t="s">
        <v>2919</v>
      </c>
      <c r="BD280" s="158"/>
      <c r="BE280" s="158"/>
      <c r="BF280" s="129" t="s">
        <v>94</v>
      </c>
      <c r="BG280" s="129"/>
      <c r="BH280" s="158"/>
      <c r="BI280" s="158"/>
      <c r="BJ280" s="158"/>
      <c r="BK280" s="158"/>
      <c r="BL280" s="158"/>
      <c r="BM280" s="158"/>
    </row>
    <row r="281" spans="1:65" ht="14.65" customHeight="1" x14ac:dyDescent="0.25">
      <c r="A281" s="68" t="str">
        <f>CONCATENATE(E281,"_",X281)</f>
        <v>20502759575_PCR-LAP0568</v>
      </c>
      <c r="B281" s="68" t="str">
        <f>CONCATENATE(E281,"_",Z281)</f>
        <v>20502759575_</v>
      </c>
      <c r="C281" s="6">
        <v>44119</v>
      </c>
      <c r="D281" s="6">
        <v>44149</v>
      </c>
      <c r="E281" s="192">
        <v>20502759575</v>
      </c>
      <c r="F281" s="3" t="s">
        <v>530</v>
      </c>
      <c r="G281" s="3" t="s">
        <v>4812</v>
      </c>
      <c r="H281" s="6">
        <v>44119</v>
      </c>
      <c r="I281" s="6">
        <v>44149</v>
      </c>
      <c r="J281" s="7" t="s">
        <v>531</v>
      </c>
      <c r="K281" s="8">
        <f ca="1">+TODAY()-I281</f>
        <v>-12</v>
      </c>
      <c r="L281" s="9">
        <v>75</v>
      </c>
      <c r="M281" s="135"/>
      <c r="N281" s="9" t="str">
        <f>IF(M281="","Vacio",IF(L281=M281,"Igual","Diferente"))</f>
        <v>Vacio</v>
      </c>
      <c r="O281" s="9"/>
      <c r="P281" s="135"/>
      <c r="Q281" s="9" t="str">
        <f>IF(P281="","Vacio",IF(O281=P281,"Igual","Diferente"))</f>
        <v>Vacio</v>
      </c>
      <c r="R281" s="1">
        <f>+L281+O281/3.5</f>
        <v>75</v>
      </c>
      <c r="S281" s="1">
        <f ca="1">+IF(K281&gt;=0,IF(K281&lt;30,R281*1,IF(60&gt;K281,R281*2,IF(90&gt;K281,R281*3,IF(120&gt;K281,R281*4,IF(150&gt;K281,R281*5,IF(180&gt;K281,R281*6,IF(210&gt;K281,R281*7))))))),0)</f>
        <v>0</v>
      </c>
      <c r="T281" s="2">
        <f ca="1">+IF(K281&lt;0,0,IF(K281&lt;8,$A$1,IF(K281&lt;15,$B$1,IF(K281&lt;22,$C$1,IF(K281&lt;30,$D$1,IF(K281&lt;60,$G$1,IF(K281&lt;90,$H$1,IF(K281&lt;120,$I$1,IF(K281&lt;150,$J$1,IF(K281&lt;180,$K$1,IF(K281&lt;210,$E$1)))))))))))</f>
        <v>0</v>
      </c>
      <c r="U281" s="3" t="s">
        <v>532</v>
      </c>
      <c r="V281" s="10" t="s">
        <v>533</v>
      </c>
      <c r="W281" s="6">
        <v>43995</v>
      </c>
      <c r="X281" s="12" t="s">
        <v>534</v>
      </c>
      <c r="Y281" s="12" t="s">
        <v>5248</v>
      </c>
      <c r="Z281" s="12"/>
      <c r="AA281" s="12"/>
      <c r="AB281" s="15"/>
      <c r="AC281" s="15"/>
      <c r="AD281" s="15"/>
      <c r="AE281" s="15"/>
      <c r="AF281" s="4">
        <f ca="1">+TODAY()-AE281</f>
        <v>44137</v>
      </c>
      <c r="AG281" s="15"/>
      <c r="AH281" s="15"/>
      <c r="AI281" s="6"/>
      <c r="AJ281" s="6"/>
      <c r="AK281" s="3"/>
      <c r="AL281" s="6"/>
      <c r="AM281" s="10">
        <v>1</v>
      </c>
      <c r="AN281" s="3" t="s">
        <v>44</v>
      </c>
      <c r="AO281" s="3"/>
      <c r="AP281" s="3" t="s">
        <v>62</v>
      </c>
      <c r="AQ281" s="3"/>
      <c r="AR281" s="3"/>
      <c r="AS281" s="3"/>
      <c r="AT281" s="3"/>
      <c r="AU281" s="3" t="s">
        <v>46</v>
      </c>
      <c r="AV281" s="7" t="s">
        <v>47</v>
      </c>
      <c r="AW281" s="7" t="s">
        <v>47</v>
      </c>
      <c r="AX281" s="9" t="str">
        <f>IF(AW281="","Vacio",IF(AV281=AW281,"Igual","Diferente"))</f>
        <v>Igual</v>
      </c>
      <c r="AY281" s="68"/>
      <c r="AZ281" s="68"/>
      <c r="BA281" s="5">
        <f ca="1">+IF(K281&gt;21,"Revisar",0)</f>
        <v>0</v>
      </c>
      <c r="BB281" s="68" t="s">
        <v>146</v>
      </c>
      <c r="BC281" s="129" t="s">
        <v>2919</v>
      </c>
      <c r="BD281" s="158"/>
      <c r="BE281" s="158"/>
      <c r="BF281" s="129" t="s">
        <v>94</v>
      </c>
      <c r="BG281" s="129"/>
      <c r="BH281" s="158"/>
      <c r="BI281" s="158"/>
      <c r="BJ281" s="158"/>
      <c r="BK281" s="158"/>
      <c r="BL281" s="158"/>
      <c r="BM281" s="158"/>
    </row>
    <row r="282" spans="1:65" ht="14.65" customHeight="1" x14ac:dyDescent="0.25">
      <c r="A282" s="68" t="str">
        <f>CONCATENATE(E282,"_",X282)</f>
        <v>20519339235_PCR-LAP1121</v>
      </c>
      <c r="B282" s="68" t="str">
        <f>CONCATENATE(E282,"_",Z282)</f>
        <v>20519339235_</v>
      </c>
      <c r="C282" s="6">
        <v>44105</v>
      </c>
      <c r="D282" s="6">
        <v>44135</v>
      </c>
      <c r="E282" s="192">
        <v>20519339235</v>
      </c>
      <c r="F282" s="3" t="s">
        <v>4551</v>
      </c>
      <c r="G282" s="3" t="s">
        <v>4579</v>
      </c>
      <c r="H282" s="6">
        <v>44105</v>
      </c>
      <c r="I282" s="6">
        <v>44135</v>
      </c>
      <c r="J282" s="7"/>
      <c r="K282" s="8">
        <f ca="1">+TODAY()-I282</f>
        <v>2</v>
      </c>
      <c r="L282" s="9"/>
      <c r="M282" s="135"/>
      <c r="N282" s="9" t="str">
        <f>IF(M282="","Vacio",IF(L282=M282,"Igual","Diferente"))</f>
        <v>Vacio</v>
      </c>
      <c r="O282" s="9">
        <v>214</v>
      </c>
      <c r="P282" s="135"/>
      <c r="Q282" s="9" t="str">
        <f>IF(P282="","Vacio",IF(O282=P282,"Igual","Diferente"))</f>
        <v>Vacio</v>
      </c>
      <c r="R282" s="1">
        <f>+L282+O282/3.5</f>
        <v>61.142857142857146</v>
      </c>
      <c r="S282" s="1">
        <f ca="1">+IF(K282&gt;=0,IF(K282&lt;30,R282*1,IF(60&gt;K282,R282*2,IF(90&gt;K282,R282*3,IF(120&gt;K282,R282*4,IF(150&gt;K282,R282*5,IF(180&gt;K282,R282*6,IF(210&gt;K282,R282*7))))))),0)</f>
        <v>61.142857142857146</v>
      </c>
      <c r="T282" s="2" t="str">
        <f ca="1">+IF(K282&lt;0,0,IF(K282&lt;8,$A$1,IF(K282&lt;15,$B$1,IF(K282&lt;22,$C$1,IF(K282&lt;30,$D$1,IF(K282&lt;60,$G$1,IF(K282&lt;90,$H$1,IF(K282&lt;120,$I$1,IF(K282&lt;150,$J$1,IF(K282&lt;180,$K$1,IF(K282&lt;210,$E$1)))))))))))</f>
        <v>1° Semana</v>
      </c>
      <c r="U282" s="3" t="s">
        <v>536</v>
      </c>
      <c r="V282" s="10" t="s">
        <v>537</v>
      </c>
      <c r="W282" s="6">
        <v>43425</v>
      </c>
      <c r="X282" s="12" t="s">
        <v>538</v>
      </c>
      <c r="Y282" s="12" t="s">
        <v>5248</v>
      </c>
      <c r="Z282" s="12"/>
      <c r="AA282" s="12"/>
      <c r="AB282" s="15"/>
      <c r="AC282" s="15"/>
      <c r="AD282" s="15"/>
      <c r="AE282" s="15"/>
      <c r="AF282" s="4">
        <f ca="1">+TODAY()-AE282</f>
        <v>44137</v>
      </c>
      <c r="AG282" s="15"/>
      <c r="AH282" s="15"/>
      <c r="AI282" s="6"/>
      <c r="AJ282" s="6"/>
      <c r="AK282" s="3" t="s">
        <v>56</v>
      </c>
      <c r="AL282" s="6"/>
      <c r="AM282" s="10">
        <v>1</v>
      </c>
      <c r="AN282" s="3" t="s">
        <v>44</v>
      </c>
      <c r="AO282" s="3"/>
      <c r="AP282" s="3" t="s">
        <v>45</v>
      </c>
      <c r="AQ282" s="3"/>
      <c r="AR282" s="3"/>
      <c r="AS282" s="3"/>
      <c r="AT282" s="3"/>
      <c r="AU282" s="3" t="s">
        <v>5235</v>
      </c>
      <c r="AV282" s="7" t="s">
        <v>47</v>
      </c>
      <c r="AW282" s="7" t="s">
        <v>47</v>
      </c>
      <c r="AX282" s="9" t="str">
        <f>IF(AW282="","Vacio",IF(AV282=AW282,"Igual","Diferente"))</f>
        <v>Igual</v>
      </c>
      <c r="AY282" s="68"/>
      <c r="AZ282" s="68"/>
      <c r="BA282" s="5">
        <f ca="1">+IF(K282&gt;21,"Revisar",0)</f>
        <v>0</v>
      </c>
      <c r="BB282" s="68" t="s">
        <v>146</v>
      </c>
      <c r="BC282" s="129" t="s">
        <v>2919</v>
      </c>
      <c r="BF282" s="129" t="s">
        <v>94</v>
      </c>
      <c r="BG282" s="129"/>
    </row>
    <row r="283" spans="1:65" ht="14.65" customHeight="1" x14ac:dyDescent="0.25">
      <c r="A283" s="68" t="str">
        <f>CONCATENATE(E283,"_",X283)</f>
        <v>20519339235_PCR-LAP1122</v>
      </c>
      <c r="B283" s="68" t="str">
        <f>CONCATENATE(E283,"_",Z283)</f>
        <v>20519339235_</v>
      </c>
      <c r="C283" s="6">
        <v>44105</v>
      </c>
      <c r="D283" s="6">
        <v>44135</v>
      </c>
      <c r="E283" s="192">
        <v>20519339235</v>
      </c>
      <c r="F283" s="3" t="s">
        <v>4551</v>
      </c>
      <c r="G283" s="3" t="s">
        <v>4579</v>
      </c>
      <c r="H283" s="6">
        <v>44105</v>
      </c>
      <c r="I283" s="6">
        <v>44135</v>
      </c>
      <c r="J283" s="7"/>
      <c r="K283" s="8">
        <f ca="1">+TODAY()-I283</f>
        <v>2</v>
      </c>
      <c r="L283" s="9"/>
      <c r="M283" s="135"/>
      <c r="N283" s="9" t="str">
        <f>IF(M283="","Vacio",IF(L283=M283,"Igual","Diferente"))</f>
        <v>Vacio</v>
      </c>
      <c r="O283" s="9">
        <v>214</v>
      </c>
      <c r="P283" s="135"/>
      <c r="Q283" s="9" t="str">
        <f>IF(P283="","Vacio",IF(O283=P283,"Igual","Diferente"))</f>
        <v>Vacio</v>
      </c>
      <c r="R283" s="1">
        <f>+L283+O283/3.5</f>
        <v>61.142857142857146</v>
      </c>
      <c r="S283" s="1">
        <f ca="1">+IF(K283&gt;=0,IF(K283&lt;30,R283*1,IF(60&gt;K283,R283*2,IF(90&gt;K283,R283*3,IF(120&gt;K283,R283*4,IF(150&gt;K283,R283*5,IF(180&gt;K283,R283*6,IF(210&gt;K283,R283*7))))))),0)</f>
        <v>61.142857142857146</v>
      </c>
      <c r="T283" s="2" t="str">
        <f ca="1">+IF(K283&lt;0,0,IF(K283&lt;8,$A$1,IF(K283&lt;15,$B$1,IF(K283&lt;22,$C$1,IF(K283&lt;30,$D$1,IF(K283&lt;60,$G$1,IF(K283&lt;90,$H$1,IF(K283&lt;120,$I$1,IF(K283&lt;150,$J$1,IF(K283&lt;180,$K$1,IF(K283&lt;210,$E$1)))))))))))</f>
        <v>1° Semana</v>
      </c>
      <c r="U283" s="3" t="s">
        <v>539</v>
      </c>
      <c r="V283" s="10" t="s">
        <v>540</v>
      </c>
      <c r="W283" s="6">
        <v>43425</v>
      </c>
      <c r="X283" s="12" t="s">
        <v>541</v>
      </c>
      <c r="Y283" s="12" t="s">
        <v>5248</v>
      </c>
      <c r="Z283" s="12"/>
      <c r="AA283" s="12"/>
      <c r="AB283" s="15"/>
      <c r="AC283" s="15"/>
      <c r="AD283" s="15"/>
      <c r="AE283" s="15"/>
      <c r="AF283" s="4">
        <f ca="1">+TODAY()-AE283</f>
        <v>44137</v>
      </c>
      <c r="AG283" s="15"/>
      <c r="AH283" s="15"/>
      <c r="AI283" s="6"/>
      <c r="AJ283" s="6"/>
      <c r="AK283" s="3" t="s">
        <v>43</v>
      </c>
      <c r="AL283" s="6"/>
      <c r="AM283" s="10">
        <v>1</v>
      </c>
      <c r="AN283" s="3" t="s">
        <v>44</v>
      </c>
      <c r="AO283" s="3"/>
      <c r="AP283" s="3" t="s">
        <v>45</v>
      </c>
      <c r="AQ283" s="3"/>
      <c r="AR283" s="3"/>
      <c r="AS283" s="3"/>
      <c r="AT283" s="3"/>
      <c r="AU283" s="3" t="s">
        <v>5235</v>
      </c>
      <c r="AV283" s="7" t="s">
        <v>47</v>
      </c>
      <c r="AW283" s="7" t="s">
        <v>47</v>
      </c>
      <c r="AX283" s="9" t="str">
        <f>IF(AW283="","Vacio",IF(AV283=AW283,"Igual","Diferente"))</f>
        <v>Igual</v>
      </c>
      <c r="AY283" s="68"/>
      <c r="AZ283" s="68"/>
      <c r="BA283" s="5">
        <f ca="1">+IF(K283&gt;21,"Revisar",0)</f>
        <v>0</v>
      </c>
      <c r="BB283" s="68" t="s">
        <v>146</v>
      </c>
      <c r="BC283" s="129" t="s">
        <v>2919</v>
      </c>
      <c r="BF283" s="129" t="s">
        <v>94</v>
      </c>
      <c r="BG283" s="129"/>
    </row>
    <row r="284" spans="1:65" ht="14.65" customHeight="1" x14ac:dyDescent="0.25">
      <c r="A284" s="68" t="str">
        <f>CONCATENATE(E284,"_",X284)</f>
        <v>20329790682_PCR-LAP1132</v>
      </c>
      <c r="B284" s="68" t="str">
        <f>CONCATENATE(E284,"_",Z284)</f>
        <v>20329790682_</v>
      </c>
      <c r="C284" s="29">
        <v>44114</v>
      </c>
      <c r="D284" s="29">
        <v>44144</v>
      </c>
      <c r="E284" s="192">
        <v>20329790682</v>
      </c>
      <c r="F284" s="28" t="s">
        <v>4084</v>
      </c>
      <c r="G284" s="28" t="s">
        <v>5087</v>
      </c>
      <c r="H284" s="29">
        <v>44114</v>
      </c>
      <c r="I284" s="29">
        <v>44144</v>
      </c>
      <c r="J284" s="7"/>
      <c r="K284" s="8">
        <f ca="1">+TODAY()-I284</f>
        <v>-7</v>
      </c>
      <c r="L284" s="71">
        <v>60</v>
      </c>
      <c r="M284" s="154"/>
      <c r="N284" s="9" t="str">
        <f>IF(M284="","Vacio",IF(L284=M284,"Igual","Diferente"))</f>
        <v>Vacio</v>
      </c>
      <c r="O284" s="71"/>
      <c r="P284" s="154"/>
      <c r="Q284" s="9" t="str">
        <f>IF(P284="","Vacio",IF(O284=P284,"Igual","Diferente"))</f>
        <v>Vacio</v>
      </c>
      <c r="R284" s="1">
        <f>+L284+O284/3.5</f>
        <v>60</v>
      </c>
      <c r="S284" s="155">
        <f ca="1">+IF(K284&gt;=0,IF(K284&lt;30,R284*1,IF(60&gt;K284,R284*2,IF(90&gt;K284,R284*3,IF(120&gt;K284,R284*4,IF(150&gt;K284,R284*5,IF(180&gt;K284,R284*6,IF(210&gt;K284,R284*7))))))),0)</f>
        <v>0</v>
      </c>
      <c r="T284" s="2">
        <f ca="1">+IF(K284&lt;0,0,IF(K284&lt;8,$A$1,IF(K284&lt;15,$B$1,IF(K284&lt;22,$C$1,IF(K284&lt;30,$D$1,IF(K284&lt;60,$G$1,IF(K284&lt;90,$H$1,IF(K284&lt;120,$I$1,IF(K284&lt;150,$J$1,IF(K284&lt;180,$K$1,IF(K284&lt;210,$E$1)))))))))))</f>
        <v>0</v>
      </c>
      <c r="U284" s="3" t="s">
        <v>3499</v>
      </c>
      <c r="V284" s="10" t="s">
        <v>3500</v>
      </c>
      <c r="W284" s="6">
        <v>44053</v>
      </c>
      <c r="X284" s="30" t="s">
        <v>3498</v>
      </c>
      <c r="Y284" s="12" t="s">
        <v>5248</v>
      </c>
      <c r="Z284" s="30"/>
      <c r="AA284" s="30"/>
      <c r="AB284" s="73"/>
      <c r="AC284" s="73"/>
      <c r="AD284" s="73"/>
      <c r="AE284" s="73"/>
      <c r="AF284" s="156">
        <f ca="1">+TODAY()-AE284</f>
        <v>44137</v>
      </c>
      <c r="AG284" s="73"/>
      <c r="AH284" s="73"/>
      <c r="AI284" s="29"/>
      <c r="AJ284" s="29"/>
      <c r="AK284" s="28"/>
      <c r="AL284" s="29"/>
      <c r="AM284" s="72">
        <v>1</v>
      </c>
      <c r="AN284" s="28" t="s">
        <v>44</v>
      </c>
      <c r="AO284" s="28"/>
      <c r="AP284" s="28" t="s">
        <v>185</v>
      </c>
      <c r="AQ284" s="28"/>
      <c r="AR284" s="28"/>
      <c r="AS284" s="28"/>
      <c r="AT284" s="28"/>
      <c r="AU284" s="3" t="s">
        <v>46</v>
      </c>
      <c r="AV284" s="70" t="s">
        <v>47</v>
      </c>
      <c r="AW284" s="70" t="s">
        <v>47</v>
      </c>
      <c r="AX284" s="9" t="str">
        <f>IF(AW284="","Vacio",IF(AV284=AW284,"Igual","Diferente"))</f>
        <v>Igual</v>
      </c>
      <c r="AY284" s="32"/>
      <c r="AZ284" s="32"/>
      <c r="BA284" s="5">
        <f ca="1">+IF(K284&gt;21,"Revisar",0)</f>
        <v>0</v>
      </c>
      <c r="BB284" s="32" t="s">
        <v>146</v>
      </c>
      <c r="BC284" s="32" t="s">
        <v>2919</v>
      </c>
      <c r="BF284" s="32" t="s">
        <v>94</v>
      </c>
      <c r="BG284" s="32"/>
    </row>
    <row r="285" spans="1:65" ht="14.65" customHeight="1" x14ac:dyDescent="0.25">
      <c r="A285" s="68" t="str">
        <f>CONCATENATE(E285,"_",X285)</f>
        <v>20545385377_PCR-LAP20015023</v>
      </c>
      <c r="B285" s="68" t="str">
        <f>CONCATENATE(E285,"_",Z285)</f>
        <v>20545385377_</v>
      </c>
      <c r="C285" s="6">
        <v>44105</v>
      </c>
      <c r="D285" s="6">
        <v>44135</v>
      </c>
      <c r="E285" s="192">
        <v>20545385377</v>
      </c>
      <c r="F285" s="63" t="s">
        <v>543</v>
      </c>
      <c r="G285" s="3" t="s">
        <v>4532</v>
      </c>
      <c r="H285" s="6">
        <v>44105</v>
      </c>
      <c r="I285" s="6">
        <v>44135</v>
      </c>
      <c r="J285" s="65"/>
      <c r="K285" s="8">
        <f ca="1">+TODAY()-I285</f>
        <v>2</v>
      </c>
      <c r="L285" s="9">
        <v>95</v>
      </c>
      <c r="M285" s="135"/>
      <c r="N285" s="9" t="str">
        <f>IF(M285="","Vacio",IF(L285=M285,"Igual","Diferente"))</f>
        <v>Vacio</v>
      </c>
      <c r="O285" s="9"/>
      <c r="P285" s="135"/>
      <c r="Q285" s="9" t="str">
        <f>IF(P285="","Vacio",IF(O285=P285,"Igual","Diferente"))</f>
        <v>Vacio</v>
      </c>
      <c r="R285" s="1">
        <f>+L285+O285/3.5</f>
        <v>95</v>
      </c>
      <c r="S285" s="1">
        <f ca="1">+IF(K285&gt;=0,IF(K285&lt;30,R285*1,IF(60&gt;K285,R285*2,IF(90&gt;K285,R285*3,IF(120&gt;K285,R285*4,IF(150&gt;K285,R285*5,IF(180&gt;K285,R285*6,IF(210&gt;K285,R285*7))))))),0)</f>
        <v>95</v>
      </c>
      <c r="T285" s="2" t="str">
        <f ca="1">+IF(K285&lt;0,0,IF(K285&lt;8,$A$1,IF(K285&lt;15,$B$1,IF(K285&lt;22,$C$1,IF(K285&lt;30,$D$1,IF(K285&lt;60,$G$1,IF(K285&lt;90,$H$1,IF(K285&lt;120,$I$1,IF(K285&lt;150,$J$1,IF(K285&lt;180,$K$1,IF(K285&lt;210,$E$1)))))))))))</f>
        <v>1° Semana</v>
      </c>
      <c r="U285" s="63" t="s">
        <v>544</v>
      </c>
      <c r="V285" s="66"/>
      <c r="W285" s="64">
        <v>43861</v>
      </c>
      <c r="X285" s="12" t="s">
        <v>545</v>
      </c>
      <c r="Y285" s="12" t="s">
        <v>5248</v>
      </c>
      <c r="Z285" s="12"/>
      <c r="AA285" s="12" t="s">
        <v>546</v>
      </c>
      <c r="AB285" s="15"/>
      <c r="AC285" s="15"/>
      <c r="AD285" s="15"/>
      <c r="AE285" s="15"/>
      <c r="AF285" s="4">
        <f ca="1">+TODAY()-AE285</f>
        <v>44137</v>
      </c>
      <c r="AG285" s="15"/>
      <c r="AH285" s="15"/>
      <c r="AI285" s="64"/>
      <c r="AJ285" s="64"/>
      <c r="AK285" s="63"/>
      <c r="AL285" s="64"/>
      <c r="AM285" s="66">
        <v>1</v>
      </c>
      <c r="AN285" s="63" t="s">
        <v>44</v>
      </c>
      <c r="AO285" s="63"/>
      <c r="AP285" s="63" t="s">
        <v>161</v>
      </c>
      <c r="AQ285" s="63"/>
      <c r="AR285" s="63"/>
      <c r="AS285" s="63"/>
      <c r="AT285" s="63"/>
      <c r="AU285" s="288" t="s">
        <v>4686</v>
      </c>
      <c r="AV285" s="65" t="s">
        <v>47</v>
      </c>
      <c r="AW285" s="7" t="s">
        <v>47</v>
      </c>
      <c r="AX285" s="9" t="str">
        <f>IF(AW285="","Vacio",IF(AV285=AW285,"Igual","Diferente"))</f>
        <v>Igual</v>
      </c>
      <c r="AY285" s="68"/>
      <c r="AZ285" s="68"/>
      <c r="BA285" s="5">
        <f ca="1">+IF(K285&gt;21,"Revisar",0)</f>
        <v>0</v>
      </c>
      <c r="BB285" s="68" t="s">
        <v>146</v>
      </c>
      <c r="BC285" s="129" t="s">
        <v>2919</v>
      </c>
      <c r="BF285" s="129" t="s">
        <v>94</v>
      </c>
      <c r="BG285" s="129">
        <v>7.13</v>
      </c>
    </row>
    <row r="286" spans="1:65" ht="14.65" customHeight="1" x14ac:dyDescent="0.25">
      <c r="A286" s="68" t="str">
        <f>CONCATENATE(E286,"_",X286)</f>
        <v>20604647381_PCR-LAP1356</v>
      </c>
      <c r="B286" s="68" t="str">
        <f>CONCATENATE(E286,"_",Z286)</f>
        <v>20604647381_PCR-LAP0987</v>
      </c>
      <c r="C286" s="6">
        <v>44105</v>
      </c>
      <c r="D286" s="6">
        <v>44135</v>
      </c>
      <c r="E286" s="192">
        <v>20604647381</v>
      </c>
      <c r="F286" s="3" t="s">
        <v>554</v>
      </c>
      <c r="G286" s="3" t="s">
        <v>4793</v>
      </c>
      <c r="H286" s="6">
        <v>44105</v>
      </c>
      <c r="I286" s="6">
        <v>44135</v>
      </c>
      <c r="J286" s="7" t="s">
        <v>559</v>
      </c>
      <c r="K286" s="8">
        <f ca="1">+TODAY()-I286</f>
        <v>2</v>
      </c>
      <c r="L286" s="9">
        <v>80</v>
      </c>
      <c r="M286" s="152"/>
      <c r="N286" s="9" t="str">
        <f>IF(M286="","Vacio",IF(L286=M286,"Igual","Diferente"))</f>
        <v>Vacio</v>
      </c>
      <c r="O286" s="9"/>
      <c r="P286" s="152"/>
      <c r="Q286" s="9" t="str">
        <f>IF(P286="","Vacio",IF(O286=P286,"Igual","Diferente"))</f>
        <v>Vacio</v>
      </c>
      <c r="R286" s="1">
        <f>+L286+O286/3.5</f>
        <v>80</v>
      </c>
      <c r="S286" s="1">
        <f ca="1">+IF(K286&gt;=0,IF(K286&lt;30,R286*1,IF(60&gt;K286,R286*2,IF(90&gt;K286,R286*3,IF(120&gt;K286,R286*4,IF(150&gt;K286,R286*5,IF(180&gt;K286,R286*6,IF(210&gt;K286,R286*7))))))),0)</f>
        <v>80</v>
      </c>
      <c r="T286" s="2" t="str">
        <f ca="1">+IF(K286&lt;0,0,IF(K286&lt;8,$A$1,IF(K286&lt;15,$B$1,IF(K286&lt;22,$C$1,IF(K286&lt;30,$D$1,IF(K286&lt;60,$G$1,IF(K286&lt;90,$H$1,IF(K286&lt;120,$I$1,IF(K286&lt;150,$J$1,IF(K286&lt;180,$K$1,IF(K286&lt;210,$E$1)))))))))))</f>
        <v>1° Semana</v>
      </c>
      <c r="U286" s="3" t="s">
        <v>451</v>
      </c>
      <c r="V286" s="10" t="s">
        <v>560</v>
      </c>
      <c r="W286" s="6">
        <v>43626</v>
      </c>
      <c r="X286" s="12" t="s">
        <v>561</v>
      </c>
      <c r="Y286" s="12" t="s">
        <v>5248</v>
      </c>
      <c r="Z286" s="12" t="s">
        <v>562</v>
      </c>
      <c r="AA286" s="12"/>
      <c r="AB286" s="15"/>
      <c r="AC286" s="15"/>
      <c r="AD286" s="15"/>
      <c r="AE286" s="15"/>
      <c r="AF286" s="4">
        <f ca="1">+TODAY()-AE286</f>
        <v>44137</v>
      </c>
      <c r="AG286" s="15"/>
      <c r="AH286" s="15"/>
      <c r="AI286" s="6"/>
      <c r="AJ286" s="6"/>
      <c r="AK286" s="3" t="s">
        <v>43</v>
      </c>
      <c r="AL286" s="6"/>
      <c r="AM286" s="10">
        <v>1</v>
      </c>
      <c r="AN286" s="3" t="s">
        <v>44</v>
      </c>
      <c r="AO286" s="3"/>
      <c r="AP286" s="3" t="s">
        <v>45</v>
      </c>
      <c r="AQ286" s="3"/>
      <c r="AR286" s="3"/>
      <c r="AS286" s="3"/>
      <c r="AT286" s="3"/>
      <c r="AU286" s="3" t="s">
        <v>3450</v>
      </c>
      <c r="AV286" s="7" t="s">
        <v>47</v>
      </c>
      <c r="AW286" s="7" t="s">
        <v>47</v>
      </c>
      <c r="AX286" s="9" t="str">
        <f>IF(AW286="","Vacio",IF(AV286=AW286,"Igual","Diferente"))</f>
        <v>Igual</v>
      </c>
      <c r="AY286" s="129"/>
      <c r="AZ286" s="129"/>
      <c r="BA286" s="5">
        <f ca="1">+IF(K286&gt;21,"Revisar",0)</f>
        <v>0</v>
      </c>
      <c r="BB286" s="129" t="s">
        <v>146</v>
      </c>
      <c r="BC286" s="129" t="s">
        <v>2919</v>
      </c>
      <c r="BF286" s="129" t="s">
        <v>94</v>
      </c>
      <c r="BG286" s="129"/>
    </row>
    <row r="287" spans="1:65" ht="14.65" customHeight="1" x14ac:dyDescent="0.25">
      <c r="A287" s="68" t="str">
        <f>CONCATENATE(E287,"_",X287)</f>
        <v>20604647381_PCR-LAP1165</v>
      </c>
      <c r="B287" s="68" t="str">
        <f>CONCATENATE(E287,"_",Z287)</f>
        <v>20604647381_</v>
      </c>
      <c r="C287" s="6">
        <v>44105</v>
      </c>
      <c r="D287" s="6">
        <v>44135</v>
      </c>
      <c r="E287" s="192">
        <v>20604647381</v>
      </c>
      <c r="F287" s="3" t="s">
        <v>554</v>
      </c>
      <c r="G287" s="3" t="s">
        <v>4793</v>
      </c>
      <c r="H287" s="6">
        <v>44105</v>
      </c>
      <c r="I287" s="6">
        <v>44135</v>
      </c>
      <c r="J287" s="7" t="s">
        <v>559</v>
      </c>
      <c r="K287" s="8">
        <f ca="1">+TODAY()-I287</f>
        <v>2</v>
      </c>
      <c r="L287" s="9">
        <v>75</v>
      </c>
      <c r="M287" s="152"/>
      <c r="N287" s="9" t="str">
        <f>IF(M287="","Vacio",IF(L287=M287,"Igual","Diferente"))</f>
        <v>Vacio</v>
      </c>
      <c r="O287" s="9"/>
      <c r="P287" s="152"/>
      <c r="Q287" s="9" t="str">
        <f>IF(P287="","Vacio",IF(O287=P287,"Igual","Diferente"))</f>
        <v>Vacio</v>
      </c>
      <c r="R287" s="1">
        <f>+L287+O287/3.5</f>
        <v>75</v>
      </c>
      <c r="S287" s="1">
        <f ca="1">+IF(K287&gt;=0,IF(K287&lt;30,R287*1,IF(60&gt;K287,R287*2,IF(90&gt;K287,R287*3,IF(120&gt;K287,R287*4,IF(150&gt;K287,R287*5,IF(180&gt;K287,R287*6,IF(210&gt;K287,R287*7))))))),0)</f>
        <v>75</v>
      </c>
      <c r="T287" s="2" t="str">
        <f ca="1">+IF(K287&lt;0,0,IF(K287&lt;8,$A$1,IF(K287&lt;15,$B$1,IF(K287&lt;22,$C$1,IF(K287&lt;30,$D$1,IF(K287&lt;60,$G$1,IF(K287&lt;90,$H$1,IF(K287&lt;120,$I$1,IF(K287&lt;150,$J$1,IF(K287&lt;180,$K$1,IF(K287&lt;210,$E$1)))))))))))</f>
        <v>1° Semana</v>
      </c>
      <c r="U287" s="3" t="s">
        <v>564</v>
      </c>
      <c r="V287" s="10" t="s">
        <v>565</v>
      </c>
      <c r="W287" s="6">
        <v>43559</v>
      </c>
      <c r="X287" s="12" t="s">
        <v>566</v>
      </c>
      <c r="Y287" s="12" t="s">
        <v>5248</v>
      </c>
      <c r="Z287" s="12"/>
      <c r="AA287" s="12"/>
      <c r="AB287" s="15"/>
      <c r="AC287" s="15"/>
      <c r="AD287" s="15"/>
      <c r="AE287" s="15"/>
      <c r="AF287" s="4">
        <f ca="1">+TODAY()-AE287</f>
        <v>44137</v>
      </c>
      <c r="AG287" s="15"/>
      <c r="AH287" s="15"/>
      <c r="AI287" s="6"/>
      <c r="AJ287" s="6"/>
      <c r="AK287" s="3" t="s">
        <v>43</v>
      </c>
      <c r="AL287" s="6"/>
      <c r="AM287" s="10">
        <v>1</v>
      </c>
      <c r="AN287" s="3" t="s">
        <v>44</v>
      </c>
      <c r="AO287" s="3"/>
      <c r="AP287" s="3" t="s">
        <v>45</v>
      </c>
      <c r="AQ287" s="3"/>
      <c r="AR287" s="3"/>
      <c r="AS287" s="3"/>
      <c r="AT287" s="3"/>
      <c r="AU287" s="3" t="s">
        <v>3450</v>
      </c>
      <c r="AV287" s="7" t="s">
        <v>47</v>
      </c>
      <c r="AW287" s="7" t="s">
        <v>47</v>
      </c>
      <c r="AX287" s="9" t="str">
        <f>IF(AW287="","Vacio",IF(AV287=AW287,"Igual","Diferente"))</f>
        <v>Igual</v>
      </c>
      <c r="AY287" s="129"/>
      <c r="AZ287" s="129"/>
      <c r="BA287" s="5">
        <f ca="1">+IF(K287&gt;21,"Revisar",0)</f>
        <v>0</v>
      </c>
      <c r="BB287" s="129" t="s">
        <v>146</v>
      </c>
      <c r="BC287" s="129" t="s">
        <v>2919</v>
      </c>
      <c r="BF287" s="129" t="s">
        <v>94</v>
      </c>
      <c r="BG287" s="129"/>
    </row>
    <row r="288" spans="1:65" ht="14.65" customHeight="1" x14ac:dyDescent="0.25">
      <c r="A288" s="68" t="str">
        <f>CONCATENATE(E288,"_",X288)</f>
        <v>20604647381_PCR-LAP1264</v>
      </c>
      <c r="B288" s="68" t="str">
        <f>CONCATENATE(E288,"_",Z288)</f>
        <v>20604647381_</v>
      </c>
      <c r="C288" s="6">
        <v>44105</v>
      </c>
      <c r="D288" s="6">
        <v>44135</v>
      </c>
      <c r="E288" s="192">
        <v>20604647381</v>
      </c>
      <c r="F288" s="3" t="s">
        <v>554</v>
      </c>
      <c r="G288" s="3" t="s">
        <v>4793</v>
      </c>
      <c r="H288" s="6">
        <v>44105</v>
      </c>
      <c r="I288" s="6">
        <v>44135</v>
      </c>
      <c r="J288" s="7" t="s">
        <v>567</v>
      </c>
      <c r="K288" s="8">
        <f ca="1">+TODAY()-I288</f>
        <v>2</v>
      </c>
      <c r="L288" s="9">
        <v>80</v>
      </c>
      <c r="M288" s="152"/>
      <c r="N288" s="9" t="str">
        <f>IF(M288="","Vacio",IF(L288=M288,"Igual","Diferente"))</f>
        <v>Vacio</v>
      </c>
      <c r="O288" s="9"/>
      <c r="P288" s="152"/>
      <c r="Q288" s="9" t="str">
        <f>IF(P288="","Vacio",IF(O288=P288,"Igual","Diferente"))</f>
        <v>Vacio</v>
      </c>
      <c r="R288" s="1">
        <f>+L288+O288/3.5</f>
        <v>80</v>
      </c>
      <c r="S288" s="1">
        <f ca="1">+IF(K288&gt;=0,IF(K288&lt;30,R288*1,IF(60&gt;K288,R288*2,IF(90&gt;K288,R288*3,IF(120&gt;K288,R288*4,IF(150&gt;K288,R288*5,IF(180&gt;K288,R288*6,IF(210&gt;K288,R288*7))))))),0)</f>
        <v>80</v>
      </c>
      <c r="T288" s="2" t="str">
        <f ca="1">+IF(K288&lt;0,0,IF(K288&lt;8,$A$1,IF(K288&lt;15,$B$1,IF(K288&lt;22,$C$1,IF(K288&lt;30,$D$1,IF(K288&lt;60,$G$1,IF(K288&lt;90,$H$1,IF(K288&lt;120,$I$1,IF(K288&lt;150,$J$1,IF(K288&lt;180,$K$1,IF(K288&lt;210,$E$1)))))))))))</f>
        <v>1° Semana</v>
      </c>
      <c r="U288" s="3" t="s">
        <v>451</v>
      </c>
      <c r="V288" s="10" t="s">
        <v>568</v>
      </c>
      <c r="W288" s="6">
        <v>43845</v>
      </c>
      <c r="X288" s="12" t="s">
        <v>569</v>
      </c>
      <c r="Y288" s="12" t="s">
        <v>5248</v>
      </c>
      <c r="Z288" s="12"/>
      <c r="AA288" s="12"/>
      <c r="AB288" s="15"/>
      <c r="AC288" s="15"/>
      <c r="AD288" s="15"/>
      <c r="AE288" s="15"/>
      <c r="AF288" s="4">
        <f ca="1">+TODAY()-AE288</f>
        <v>44137</v>
      </c>
      <c r="AG288" s="15"/>
      <c r="AH288" s="15"/>
      <c r="AI288" s="6"/>
      <c r="AJ288" s="6"/>
      <c r="AK288" s="3"/>
      <c r="AL288" s="6"/>
      <c r="AM288" s="10">
        <v>1</v>
      </c>
      <c r="AN288" s="3" t="s">
        <v>44</v>
      </c>
      <c r="AO288" s="3"/>
      <c r="AP288" s="3" t="s">
        <v>45</v>
      </c>
      <c r="AQ288" s="3"/>
      <c r="AR288" s="3"/>
      <c r="AS288" s="3"/>
      <c r="AT288" s="3"/>
      <c r="AU288" s="3" t="s">
        <v>3450</v>
      </c>
      <c r="AV288" s="7" t="s">
        <v>47</v>
      </c>
      <c r="AW288" s="7" t="s">
        <v>47</v>
      </c>
      <c r="AX288" s="9" t="str">
        <f>IF(AW288="","Vacio",IF(AV288=AW288,"Igual","Diferente"))</f>
        <v>Igual</v>
      </c>
      <c r="AY288" s="129"/>
      <c r="AZ288" s="129"/>
      <c r="BA288" s="5">
        <f ca="1">+IF(K288&gt;21,"Revisar",0)</f>
        <v>0</v>
      </c>
      <c r="BB288" s="129" t="s">
        <v>146</v>
      </c>
      <c r="BC288" s="129" t="s">
        <v>2919</v>
      </c>
      <c r="BF288" s="129" t="s">
        <v>94</v>
      </c>
      <c r="BG288" s="129"/>
    </row>
    <row r="289" spans="1:59" ht="14.65" customHeight="1" x14ac:dyDescent="0.25">
      <c r="A289" s="68" t="str">
        <f>CONCATENATE(E289,"_",X289)</f>
        <v>20604647381_PCR-LAP1279</v>
      </c>
      <c r="B289" s="68" t="str">
        <f>CONCATENATE(E289,"_",Z289)</f>
        <v>20604647381_</v>
      </c>
      <c r="C289" s="6">
        <v>44107</v>
      </c>
      <c r="D289" s="6">
        <v>44137</v>
      </c>
      <c r="E289" s="192">
        <v>20604647381</v>
      </c>
      <c r="F289" s="3" t="s">
        <v>554</v>
      </c>
      <c r="G289" s="3" t="s">
        <v>4793</v>
      </c>
      <c r="H289" s="6">
        <v>44107</v>
      </c>
      <c r="I289" s="6">
        <v>44137</v>
      </c>
      <c r="J289" s="7" t="s">
        <v>570</v>
      </c>
      <c r="K289" s="8">
        <f ca="1">+TODAY()-I289</f>
        <v>0</v>
      </c>
      <c r="L289" s="9">
        <v>95</v>
      </c>
      <c r="M289" s="152"/>
      <c r="N289" s="9" t="str">
        <f>IF(M289="","Vacio",IF(L289=M289,"Igual","Diferente"))</f>
        <v>Vacio</v>
      </c>
      <c r="O289" s="9"/>
      <c r="P289" s="152"/>
      <c r="Q289" s="9" t="str">
        <f>IF(P289="","Vacio",IF(O289=P289,"Igual","Diferente"))</f>
        <v>Vacio</v>
      </c>
      <c r="R289" s="1">
        <f>+L289+O289/3.5</f>
        <v>95</v>
      </c>
      <c r="S289" s="1">
        <f ca="1">+IF(K289&gt;=0,IF(K289&lt;30,R289*1,IF(60&gt;K289,R289*2,IF(90&gt;K289,R289*3,IF(120&gt;K289,R289*4,IF(150&gt;K289,R289*5,IF(180&gt;K289,R289*6,IF(210&gt;K289,R289*7))))))),0)</f>
        <v>95</v>
      </c>
      <c r="T289" s="2" t="str">
        <f ca="1">+IF(K289&lt;0,0,IF(K289&lt;8,$A$1,IF(K289&lt;15,$B$1,IF(K289&lt;22,$C$1,IF(K289&lt;30,$D$1,IF(K289&lt;60,$G$1,IF(K289&lt;90,$H$1,IF(K289&lt;120,$I$1,IF(K289&lt;150,$J$1,IF(K289&lt;180,$K$1,IF(K289&lt;210,$E$1)))))))))))</f>
        <v>1° Semana</v>
      </c>
      <c r="U289" s="3" t="s">
        <v>571</v>
      </c>
      <c r="V289" s="10" t="s">
        <v>572</v>
      </c>
      <c r="W289" s="6">
        <v>43893</v>
      </c>
      <c r="X289" s="12" t="s">
        <v>573</v>
      </c>
      <c r="Y289" s="12" t="s">
        <v>5248</v>
      </c>
      <c r="Z289" s="12"/>
      <c r="AA289" s="12"/>
      <c r="AB289" s="15"/>
      <c r="AC289" s="15"/>
      <c r="AD289" s="15"/>
      <c r="AE289" s="15"/>
      <c r="AF289" s="4">
        <f ca="1">+TODAY()-AE289</f>
        <v>44137</v>
      </c>
      <c r="AG289" s="15"/>
      <c r="AH289" s="15"/>
      <c r="AI289" s="6"/>
      <c r="AJ289" s="6"/>
      <c r="AK289" s="3"/>
      <c r="AL289" s="6"/>
      <c r="AM289" s="10">
        <v>1</v>
      </c>
      <c r="AN289" s="3" t="s">
        <v>44</v>
      </c>
      <c r="AO289" s="3"/>
      <c r="AP289" s="3" t="s">
        <v>45</v>
      </c>
      <c r="AQ289" s="3"/>
      <c r="AR289" s="3"/>
      <c r="AS289" s="3"/>
      <c r="AT289" s="3"/>
      <c r="AU289" s="3" t="s">
        <v>3450</v>
      </c>
      <c r="AV289" s="7" t="s">
        <v>47</v>
      </c>
      <c r="AW289" s="7" t="s">
        <v>47</v>
      </c>
      <c r="AX289" s="9" t="str">
        <f>IF(AW289="","Vacio",IF(AV289=AW289,"Igual","Diferente"))</f>
        <v>Igual</v>
      </c>
      <c r="AY289" s="129"/>
      <c r="AZ289" s="129"/>
      <c r="BA289" s="5">
        <f ca="1">+IF(K289&gt;21,"Revisar",0)</f>
        <v>0</v>
      </c>
      <c r="BB289" s="129" t="s">
        <v>146</v>
      </c>
      <c r="BC289" s="129" t="s">
        <v>2919</v>
      </c>
      <c r="BF289" s="129" t="s">
        <v>94</v>
      </c>
      <c r="BG289" s="129"/>
    </row>
    <row r="290" spans="1:59" ht="14.65" customHeight="1" x14ac:dyDescent="0.25">
      <c r="A290" s="68" t="str">
        <f>CONCATENATE(E290,"_",X290)</f>
        <v>20604647381_PCR-LAP1535</v>
      </c>
      <c r="B290" s="68" t="str">
        <f>CONCATENATE(E290,"_",Z290)</f>
        <v>20604647381_</v>
      </c>
      <c r="C290" s="6">
        <v>44105</v>
      </c>
      <c r="D290" s="6">
        <v>44135</v>
      </c>
      <c r="E290" s="192">
        <v>20604647381</v>
      </c>
      <c r="F290" s="3" t="s">
        <v>554</v>
      </c>
      <c r="G290" s="3" t="s">
        <v>4793</v>
      </c>
      <c r="H290" s="6">
        <v>44105</v>
      </c>
      <c r="I290" s="6">
        <v>44135</v>
      </c>
      <c r="J290" s="7" t="s">
        <v>555</v>
      </c>
      <c r="K290" s="8">
        <f ca="1">+TODAY()-I290</f>
        <v>2</v>
      </c>
      <c r="L290" s="9">
        <v>85</v>
      </c>
      <c r="M290" s="152"/>
      <c r="N290" s="9" t="str">
        <f>IF(M290="","Vacio",IF(L290=M290,"Igual","Diferente"))</f>
        <v>Vacio</v>
      </c>
      <c r="O290" s="9"/>
      <c r="P290" s="152"/>
      <c r="Q290" s="9" t="str">
        <f>IF(P290="","Vacio",IF(O290=P290,"Igual","Diferente"))</f>
        <v>Vacio</v>
      </c>
      <c r="R290" s="1">
        <f>+L290+O290/3.5</f>
        <v>85</v>
      </c>
      <c r="S290" s="1">
        <f ca="1">+IF(K290&gt;=0,IF(K290&lt;30,R290*1,IF(60&gt;K290,R290*2,IF(90&gt;K290,R290*3,IF(120&gt;K290,R290*4,IF(150&gt;K290,R290*5,IF(180&gt;K290,R290*6,IF(210&gt;K290,R290*7))))))),0)</f>
        <v>85</v>
      </c>
      <c r="T290" s="2" t="str">
        <f ca="1">+IF(K290&lt;0,0,IF(K290&lt;8,$A$1,IF(K290&lt;15,$B$1,IF(K290&lt;22,$C$1,IF(K290&lt;30,$D$1,IF(K290&lt;60,$G$1,IF(K290&lt;90,$H$1,IF(K290&lt;120,$I$1,IF(K290&lt;150,$J$1,IF(K290&lt;180,$K$1,IF(K290&lt;210,$E$1)))))))))))</f>
        <v>1° Semana</v>
      </c>
      <c r="U290" s="3" t="s">
        <v>207</v>
      </c>
      <c r="V290" s="10"/>
      <c r="W290" s="6">
        <v>43776</v>
      </c>
      <c r="X290" s="12" t="s">
        <v>575</v>
      </c>
      <c r="Y290" s="12" t="s">
        <v>5248</v>
      </c>
      <c r="Z290" s="12"/>
      <c r="AA290" s="12"/>
      <c r="AB290" s="15"/>
      <c r="AC290" s="15"/>
      <c r="AD290" s="15"/>
      <c r="AE290" s="15"/>
      <c r="AF290" s="4">
        <f ca="1">+TODAY()-AE290</f>
        <v>44137</v>
      </c>
      <c r="AG290" s="15"/>
      <c r="AH290" s="15"/>
      <c r="AI290" s="6"/>
      <c r="AJ290" s="6"/>
      <c r="AK290" s="3"/>
      <c r="AL290" s="6"/>
      <c r="AM290" s="10">
        <v>1</v>
      </c>
      <c r="AN290" s="3" t="s">
        <v>44</v>
      </c>
      <c r="AO290" s="3"/>
      <c r="AP290" s="3" t="s">
        <v>45</v>
      </c>
      <c r="AQ290" s="3"/>
      <c r="AR290" s="3"/>
      <c r="AS290" s="3"/>
      <c r="AT290" s="18"/>
      <c r="AU290" s="3" t="s">
        <v>3450</v>
      </c>
      <c r="AV290" s="7" t="s">
        <v>47</v>
      </c>
      <c r="AW290" s="7" t="s">
        <v>47</v>
      </c>
      <c r="AX290" s="9" t="str">
        <f>IF(AW290="","Vacio",IF(AV290=AW290,"Igual","Diferente"))</f>
        <v>Igual</v>
      </c>
      <c r="AY290" s="129"/>
      <c r="AZ290" s="129"/>
      <c r="BA290" s="5">
        <f ca="1">+IF(K290&gt;21,"Revisar",0)</f>
        <v>0</v>
      </c>
      <c r="BB290" s="129" t="s">
        <v>146</v>
      </c>
      <c r="BC290" s="129" t="s">
        <v>2919</v>
      </c>
      <c r="BF290" s="129" t="s">
        <v>94</v>
      </c>
      <c r="BG290" s="129"/>
    </row>
    <row r="291" spans="1:59" ht="14.65" customHeight="1" x14ac:dyDescent="0.25">
      <c r="A291" s="68" t="str">
        <f>CONCATENATE(E291,"_",X291)</f>
        <v>20604647381_PCR-LAP19091070</v>
      </c>
      <c r="B291" s="68" t="str">
        <f>CONCATENATE(E291,"_",Z291)</f>
        <v>20604647381_</v>
      </c>
      <c r="C291" s="6">
        <v>44105</v>
      </c>
      <c r="D291" s="6">
        <v>44135</v>
      </c>
      <c r="E291" s="192">
        <v>20604647381</v>
      </c>
      <c r="F291" s="3" t="s">
        <v>554</v>
      </c>
      <c r="G291" s="3" t="s">
        <v>4793</v>
      </c>
      <c r="H291" s="6">
        <v>44105</v>
      </c>
      <c r="I291" s="6">
        <v>44135</v>
      </c>
      <c r="J291" s="7" t="s">
        <v>576</v>
      </c>
      <c r="K291" s="8">
        <f ca="1">+TODAY()-I291</f>
        <v>2</v>
      </c>
      <c r="L291" s="9">
        <v>80</v>
      </c>
      <c r="M291" s="152"/>
      <c r="N291" s="9" t="str">
        <f>IF(M291="","Vacio",IF(L291=M291,"Igual","Diferente"))</f>
        <v>Vacio</v>
      </c>
      <c r="O291" s="9"/>
      <c r="P291" s="152"/>
      <c r="Q291" s="9" t="str">
        <f>IF(P291="","Vacio",IF(O291=P291,"Igual","Diferente"))</f>
        <v>Vacio</v>
      </c>
      <c r="R291" s="1">
        <f>+L291+O291/3.5</f>
        <v>80</v>
      </c>
      <c r="S291" s="1">
        <f ca="1">+IF(K291&gt;=0,IF(K291&lt;30,R291*1,IF(60&gt;K291,R291*2,IF(90&gt;K291,R291*3,IF(120&gt;K291,R291*4,IF(150&gt;K291,R291*5,IF(180&gt;K291,R291*6,IF(210&gt;K291,R291*7))))))),0)</f>
        <v>80</v>
      </c>
      <c r="T291" s="2" t="str">
        <f ca="1">+IF(K291&lt;0,0,IF(K291&lt;8,$A$1,IF(K291&lt;15,$B$1,IF(K291&lt;22,$C$1,IF(K291&lt;30,$D$1,IF(K291&lt;60,$G$1,IF(K291&lt;90,$H$1,IF(K291&lt;120,$I$1,IF(K291&lt;150,$J$1,IF(K291&lt;180,$K$1,IF(K291&lt;210,$E$1)))))))))))</f>
        <v>1° Semana</v>
      </c>
      <c r="U291" s="3" t="s">
        <v>577</v>
      </c>
      <c r="V291" s="10" t="s">
        <v>578</v>
      </c>
      <c r="W291" s="6">
        <v>43795</v>
      </c>
      <c r="X291" s="12" t="s">
        <v>579</v>
      </c>
      <c r="Y291" s="12" t="s">
        <v>5248</v>
      </c>
      <c r="Z291" s="12"/>
      <c r="AA291" s="12"/>
      <c r="AB291" s="15"/>
      <c r="AC291" s="15"/>
      <c r="AD291" s="15"/>
      <c r="AE291" s="15"/>
      <c r="AF291" s="4">
        <f ca="1">+TODAY()-AE291</f>
        <v>44137</v>
      </c>
      <c r="AG291" s="15"/>
      <c r="AH291" s="15"/>
      <c r="AI291" s="6"/>
      <c r="AJ291" s="6"/>
      <c r="AK291" s="3"/>
      <c r="AL291" s="6"/>
      <c r="AM291" s="10">
        <v>1</v>
      </c>
      <c r="AN291" s="3" t="s">
        <v>44</v>
      </c>
      <c r="AO291" s="3"/>
      <c r="AP291" s="3" t="s">
        <v>45</v>
      </c>
      <c r="AQ291" s="3"/>
      <c r="AR291" s="3"/>
      <c r="AS291" s="3"/>
      <c r="AT291" s="3"/>
      <c r="AU291" s="3" t="s">
        <v>3450</v>
      </c>
      <c r="AV291" s="7" t="s">
        <v>47</v>
      </c>
      <c r="AW291" s="7" t="s">
        <v>47</v>
      </c>
      <c r="AX291" s="9" t="str">
        <f>IF(AW291="","Vacio",IF(AV291=AW291,"Igual","Diferente"))</f>
        <v>Igual</v>
      </c>
      <c r="AY291" s="129"/>
      <c r="AZ291" s="129"/>
      <c r="BA291" s="5">
        <f ca="1">+IF(K291&gt;21,"Revisar",0)</f>
        <v>0</v>
      </c>
      <c r="BB291" s="129" t="s">
        <v>146</v>
      </c>
      <c r="BC291" s="129" t="s">
        <v>2919</v>
      </c>
      <c r="BF291" s="129" t="s">
        <v>94</v>
      </c>
      <c r="BG291" s="129"/>
    </row>
    <row r="292" spans="1:59" ht="14.65" customHeight="1" x14ac:dyDescent="0.25">
      <c r="A292" s="68" t="str">
        <f>CONCATENATE(E292,"_",X292)</f>
        <v>20604647381_PCR-LAP19091077</v>
      </c>
      <c r="B292" s="68" t="str">
        <f>CONCATENATE(E292,"_",Z292)</f>
        <v>20604647381_</v>
      </c>
      <c r="C292" s="6">
        <v>44105</v>
      </c>
      <c r="D292" s="6">
        <v>44135</v>
      </c>
      <c r="E292" s="192">
        <v>20604647381</v>
      </c>
      <c r="F292" s="3" t="s">
        <v>554</v>
      </c>
      <c r="G292" s="3" t="s">
        <v>4793</v>
      </c>
      <c r="H292" s="6">
        <v>44105</v>
      </c>
      <c r="I292" s="6">
        <v>44135</v>
      </c>
      <c r="J292" s="7" t="s">
        <v>576</v>
      </c>
      <c r="K292" s="8">
        <f ca="1">+TODAY()-I292</f>
        <v>2</v>
      </c>
      <c r="L292" s="9">
        <v>80</v>
      </c>
      <c r="M292" s="152"/>
      <c r="N292" s="9" t="str">
        <f>IF(M292="","Vacio",IF(L292=M292,"Igual","Diferente"))</f>
        <v>Vacio</v>
      </c>
      <c r="O292" s="9"/>
      <c r="P292" s="152"/>
      <c r="Q292" s="9" t="str">
        <f>IF(P292="","Vacio",IF(O292=P292,"Igual","Diferente"))</f>
        <v>Vacio</v>
      </c>
      <c r="R292" s="1">
        <f>+L292+O292/3.5</f>
        <v>80</v>
      </c>
      <c r="S292" s="1">
        <f ca="1">+IF(K292&gt;=0,IF(K292&lt;30,R292*1,IF(60&gt;K292,R292*2,IF(90&gt;K292,R292*3,IF(120&gt;K292,R292*4,IF(150&gt;K292,R292*5,IF(180&gt;K292,R292*6,IF(210&gt;K292,R292*7))))))),0)</f>
        <v>80</v>
      </c>
      <c r="T292" s="2" t="str">
        <f ca="1">+IF(K292&lt;0,0,IF(K292&lt;8,$A$1,IF(K292&lt;15,$B$1,IF(K292&lt;22,$C$1,IF(K292&lt;30,$D$1,IF(K292&lt;60,$G$1,IF(K292&lt;90,$H$1,IF(K292&lt;120,$I$1,IF(K292&lt;150,$J$1,IF(K292&lt;180,$K$1,IF(K292&lt;210,$E$1)))))))))))</f>
        <v>1° Semana</v>
      </c>
      <c r="U292" s="3" t="s">
        <v>577</v>
      </c>
      <c r="V292" s="10" t="s">
        <v>578</v>
      </c>
      <c r="W292" s="6">
        <v>43795</v>
      </c>
      <c r="X292" s="12" t="s">
        <v>580</v>
      </c>
      <c r="Y292" s="12" t="s">
        <v>5248</v>
      </c>
      <c r="Z292" s="12"/>
      <c r="AA292" s="12"/>
      <c r="AB292" s="15"/>
      <c r="AC292" s="15"/>
      <c r="AD292" s="15"/>
      <c r="AE292" s="15"/>
      <c r="AF292" s="4">
        <f ca="1">+TODAY()-AE292</f>
        <v>44137</v>
      </c>
      <c r="AG292" s="15"/>
      <c r="AH292" s="15"/>
      <c r="AI292" s="6"/>
      <c r="AJ292" s="6"/>
      <c r="AK292" s="3"/>
      <c r="AL292" s="6"/>
      <c r="AM292" s="10">
        <v>1</v>
      </c>
      <c r="AN292" s="3" t="s">
        <v>44</v>
      </c>
      <c r="AO292" s="3"/>
      <c r="AP292" s="3" t="s">
        <v>45</v>
      </c>
      <c r="AQ292" s="3"/>
      <c r="AR292" s="3"/>
      <c r="AS292" s="3"/>
      <c r="AT292" s="3"/>
      <c r="AU292" s="3" t="s">
        <v>3450</v>
      </c>
      <c r="AV292" s="7" t="s">
        <v>47</v>
      </c>
      <c r="AW292" s="7" t="s">
        <v>47</v>
      </c>
      <c r="AX292" s="9" t="str">
        <f>IF(AW292="","Vacio",IF(AV292=AW292,"Igual","Diferente"))</f>
        <v>Igual</v>
      </c>
      <c r="AY292" s="129"/>
      <c r="AZ292" s="129"/>
      <c r="BA292" s="5">
        <f ca="1">+IF(K292&gt;21,"Revisar",0)</f>
        <v>0</v>
      </c>
      <c r="BB292" s="129" t="s">
        <v>146</v>
      </c>
      <c r="BC292" s="129" t="s">
        <v>2919</v>
      </c>
      <c r="BF292" s="129" t="s">
        <v>94</v>
      </c>
      <c r="BG292" s="129"/>
    </row>
    <row r="293" spans="1:59" ht="14.65" customHeight="1" x14ac:dyDescent="0.25">
      <c r="A293" s="68" t="str">
        <f>CONCATENATE(E293,"_",X293)</f>
        <v>20604647381_PCR-LAP19111010</v>
      </c>
      <c r="B293" s="68" t="str">
        <f>CONCATENATE(E293,"_",Z293)</f>
        <v>20604647381_PCR-LAP1024</v>
      </c>
      <c r="C293" s="6">
        <v>44105</v>
      </c>
      <c r="D293" s="6">
        <v>44135</v>
      </c>
      <c r="E293" s="192">
        <v>20604647381</v>
      </c>
      <c r="F293" s="3" t="s">
        <v>554</v>
      </c>
      <c r="G293" s="3" t="s">
        <v>4793</v>
      </c>
      <c r="H293" s="6">
        <v>44105</v>
      </c>
      <c r="I293" s="6">
        <v>44135</v>
      </c>
      <c r="J293" s="7" t="s">
        <v>559</v>
      </c>
      <c r="K293" s="8">
        <f ca="1">+TODAY()-I293</f>
        <v>2</v>
      </c>
      <c r="L293" s="9">
        <v>75</v>
      </c>
      <c r="M293" s="152"/>
      <c r="N293" s="9" t="str">
        <f>IF(M293="","Vacio",IF(L293=M293,"Igual","Diferente"))</f>
        <v>Vacio</v>
      </c>
      <c r="O293" s="9"/>
      <c r="P293" s="152"/>
      <c r="Q293" s="9" t="str">
        <f>IF(P293="","Vacio",IF(O293=P293,"Igual","Diferente"))</f>
        <v>Vacio</v>
      </c>
      <c r="R293" s="1">
        <f>+L293+O293/3.5</f>
        <v>75</v>
      </c>
      <c r="S293" s="1">
        <f ca="1">+IF(K293&gt;=0,IF(K293&lt;30,R293*1,IF(60&gt;K293,R293*2,IF(90&gt;K293,R293*3,IF(120&gt;K293,R293*4,IF(150&gt;K293,R293*5,IF(180&gt;K293,R293*6,IF(210&gt;K293,R293*7))))))),0)</f>
        <v>75</v>
      </c>
      <c r="T293" s="2" t="str">
        <f ca="1">+IF(K293&lt;0,0,IF(K293&lt;8,$A$1,IF(K293&lt;15,$B$1,IF(K293&lt;22,$C$1,IF(K293&lt;30,$D$1,IF(K293&lt;60,$G$1,IF(K293&lt;90,$H$1,IF(K293&lt;120,$I$1,IF(K293&lt;150,$J$1,IF(K293&lt;180,$K$1,IF(K293&lt;210,$E$1)))))))))))</f>
        <v>1° Semana</v>
      </c>
      <c r="U293" s="3" t="s">
        <v>52</v>
      </c>
      <c r="V293" s="10" t="s">
        <v>581</v>
      </c>
      <c r="W293" s="6">
        <v>43546</v>
      </c>
      <c r="X293" s="12" t="s">
        <v>582</v>
      </c>
      <c r="Y293" s="12" t="s">
        <v>5248</v>
      </c>
      <c r="Z293" s="12" t="s">
        <v>583</v>
      </c>
      <c r="AA293" s="12"/>
      <c r="AB293" s="15"/>
      <c r="AC293" s="15"/>
      <c r="AD293" s="15"/>
      <c r="AE293" s="15"/>
      <c r="AF293" s="4">
        <f ca="1">+TODAY()-AE293</f>
        <v>44137</v>
      </c>
      <c r="AG293" s="15"/>
      <c r="AH293" s="15"/>
      <c r="AI293" s="6"/>
      <c r="AJ293" s="6"/>
      <c r="AK293" s="3" t="s">
        <v>56</v>
      </c>
      <c r="AL293" s="6"/>
      <c r="AM293" s="10">
        <v>1</v>
      </c>
      <c r="AN293" s="3" t="s">
        <v>44</v>
      </c>
      <c r="AO293" s="3"/>
      <c r="AP293" s="3" t="s">
        <v>45</v>
      </c>
      <c r="AQ293" s="3"/>
      <c r="AR293" s="3"/>
      <c r="AS293" s="3"/>
      <c r="AT293" s="3"/>
      <c r="AU293" s="3" t="s">
        <v>3450</v>
      </c>
      <c r="AV293" s="7" t="s">
        <v>47</v>
      </c>
      <c r="AW293" s="7" t="s">
        <v>47</v>
      </c>
      <c r="AX293" s="9" t="str">
        <f>IF(AW293="","Vacio",IF(AV293=AW293,"Igual","Diferente"))</f>
        <v>Igual</v>
      </c>
      <c r="AY293" s="129"/>
      <c r="AZ293" s="129"/>
      <c r="BA293" s="5">
        <f ca="1">+IF(K293&gt;21,"Revisar",0)</f>
        <v>0</v>
      </c>
      <c r="BB293" s="129" t="s">
        <v>146</v>
      </c>
      <c r="BC293" s="129" t="s">
        <v>2919</v>
      </c>
      <c r="BF293" s="129" t="s">
        <v>94</v>
      </c>
      <c r="BG293" s="129"/>
    </row>
    <row r="294" spans="1:59" ht="14.65" customHeight="1" x14ac:dyDescent="0.25">
      <c r="A294" s="68" t="str">
        <f>CONCATENATE(E294,"_",X294)</f>
        <v>20604647381_MOR-LAP19101044</v>
      </c>
      <c r="B294" s="68" t="str">
        <f>CONCATENATE(E294,"_",Z294)</f>
        <v>20604647381_</v>
      </c>
      <c r="C294" s="6">
        <v>44105</v>
      </c>
      <c r="D294" s="6">
        <v>44135</v>
      </c>
      <c r="E294" s="192">
        <v>20604647381</v>
      </c>
      <c r="F294" s="3" t="s">
        <v>554</v>
      </c>
      <c r="G294" s="3" t="s">
        <v>4793</v>
      </c>
      <c r="H294" s="6">
        <v>44105</v>
      </c>
      <c r="I294" s="6">
        <v>44135</v>
      </c>
      <c r="J294" s="7" t="s">
        <v>4792</v>
      </c>
      <c r="K294" s="8">
        <f ca="1">+TODAY()-I294</f>
        <v>2</v>
      </c>
      <c r="L294" s="9">
        <v>75</v>
      </c>
      <c r="M294" s="152"/>
      <c r="N294" s="9" t="str">
        <f>IF(M294="","Vacio",IF(L294=M294,"Igual","Diferente"))</f>
        <v>Vacio</v>
      </c>
      <c r="O294" s="9"/>
      <c r="P294" s="152"/>
      <c r="Q294" s="9" t="str">
        <f>IF(P294="","Vacio",IF(O294=P294,"Igual","Diferente"))</f>
        <v>Vacio</v>
      </c>
      <c r="R294" s="1">
        <f>+L294+O294/3.5</f>
        <v>75</v>
      </c>
      <c r="S294" s="1">
        <f ca="1">+IF(K294&gt;=0,IF(K294&lt;30,R294*1,IF(60&gt;K294,R294*2,IF(90&gt;K294,R294*3,IF(120&gt;K294,R294*4,IF(150&gt;K294,R294*5,IF(180&gt;K294,R294*6,IF(210&gt;K294,R294*7))))))),0)</f>
        <v>75</v>
      </c>
      <c r="T294" s="2" t="str">
        <f ca="1">+IF(K294&lt;0,0,IF(K294&lt;8,$A$1,IF(K294&lt;15,$B$1,IF(K294&lt;22,$C$1,IF(K294&lt;30,$D$1,IF(K294&lt;60,$G$1,IF(K294&lt;90,$H$1,IF(K294&lt;120,$I$1,IF(K294&lt;150,$J$1,IF(K294&lt;180,$K$1,IF(K294&lt;210,$E$1)))))))))))</f>
        <v>1° Semana</v>
      </c>
      <c r="U294" s="3" t="s">
        <v>893</v>
      </c>
      <c r="V294" s="10" t="s">
        <v>894</v>
      </c>
      <c r="W294" s="6">
        <v>43844</v>
      </c>
      <c r="X294" s="12" t="s">
        <v>895</v>
      </c>
      <c r="Y294" s="12" t="s">
        <v>5248</v>
      </c>
      <c r="Z294" s="12"/>
      <c r="AA294" s="12"/>
      <c r="AB294" s="15"/>
      <c r="AC294" s="15"/>
      <c r="AD294" s="15"/>
      <c r="AE294" s="15"/>
      <c r="AF294" s="4">
        <f ca="1">+TODAY()-AE294</f>
        <v>44137</v>
      </c>
      <c r="AG294" s="15"/>
      <c r="AH294" s="15"/>
      <c r="AI294" s="6"/>
      <c r="AJ294" s="6"/>
      <c r="AK294" s="3"/>
      <c r="AL294" s="6"/>
      <c r="AM294" s="10">
        <v>1</v>
      </c>
      <c r="AN294" s="3" t="s">
        <v>44</v>
      </c>
      <c r="AO294" s="3"/>
      <c r="AP294" s="3" t="s">
        <v>45</v>
      </c>
      <c r="AQ294" s="3"/>
      <c r="AR294" s="3"/>
      <c r="AS294" s="3"/>
      <c r="AT294" s="18"/>
      <c r="AU294" s="3" t="s">
        <v>3450</v>
      </c>
      <c r="AV294" s="7" t="s">
        <v>47</v>
      </c>
      <c r="AW294" s="7" t="s">
        <v>47</v>
      </c>
      <c r="AX294" s="9" t="str">
        <f>IF(AW294="","Vacio",IF(AV294=AW294,"Igual","Diferente"))</f>
        <v>Igual</v>
      </c>
      <c r="AY294" s="129"/>
      <c r="AZ294" s="129"/>
      <c r="BA294" s="5">
        <f ca="1">+IF(K294&gt;21,"Revisar",0)</f>
        <v>0</v>
      </c>
      <c r="BB294" s="129" t="s">
        <v>146</v>
      </c>
      <c r="BC294" s="129" t="s">
        <v>2919</v>
      </c>
      <c r="BF294" s="129" t="s">
        <v>94</v>
      </c>
      <c r="BG294" s="129"/>
    </row>
    <row r="295" spans="1:59" ht="14.65" customHeight="1" x14ac:dyDescent="0.25">
      <c r="A295" s="68" t="str">
        <f>CONCATENATE(E295,"_",X295)</f>
        <v>20602827861_PCR-LAP0259</v>
      </c>
      <c r="B295" s="68" t="str">
        <f>CONCATENATE(E295,"_",Z295)</f>
        <v>20602827861_</v>
      </c>
      <c r="C295" s="6">
        <v>43785</v>
      </c>
      <c r="D295" s="6">
        <v>43845</v>
      </c>
      <c r="E295" s="192">
        <v>20602827861</v>
      </c>
      <c r="F295" s="3" t="s">
        <v>585</v>
      </c>
      <c r="G295" s="3" t="s">
        <v>586</v>
      </c>
      <c r="H295" s="6">
        <v>43785</v>
      </c>
      <c r="I295" s="6">
        <v>43845</v>
      </c>
      <c r="J295" s="7" t="s">
        <v>589</v>
      </c>
      <c r="K295" s="8">
        <f ca="1">+TODAY()-I295</f>
        <v>292</v>
      </c>
      <c r="L295" s="9"/>
      <c r="M295" s="135"/>
      <c r="N295" s="9" t="str">
        <f>IF(M295="","Vacio",IF(L295=M295,"Igual","Diferente"))</f>
        <v>Vacio</v>
      </c>
      <c r="O295" s="9">
        <v>396</v>
      </c>
      <c r="P295" s="135"/>
      <c r="Q295" s="9" t="str">
        <f>IF(P295="","Vacio",IF(O295=P295,"Igual","Diferente"))</f>
        <v>Vacio</v>
      </c>
      <c r="R295" s="1">
        <f>+L295+O295/3.5</f>
        <v>113.14285714285714</v>
      </c>
      <c r="S295" s="1" t="b">
        <f ca="1">+IF(K295&gt;=0,IF(K295&lt;30,R295*1,IF(60&gt;K295,R295*2,IF(90&gt;K295,R295*3,IF(120&gt;K295,R295*4,IF(150&gt;K295,R295*5,IF(180&gt;K295,R295*6,IF(210&gt;K295,R295*7,IF(290&gt;K295,R295*8)))))))),0)</f>
        <v>0</v>
      </c>
      <c r="T295" s="2">
        <v>8</v>
      </c>
      <c r="U295" s="3" t="s">
        <v>64</v>
      </c>
      <c r="V295" s="10" t="s">
        <v>590</v>
      </c>
      <c r="W295" s="6">
        <v>43571</v>
      </c>
      <c r="X295" s="12" t="s">
        <v>591</v>
      </c>
      <c r="Y295" s="12" t="s">
        <v>5248</v>
      </c>
      <c r="Z295" s="12"/>
      <c r="AA295" s="12"/>
      <c r="AB295" s="15"/>
      <c r="AC295" s="15"/>
      <c r="AD295" s="15"/>
      <c r="AE295" s="15"/>
      <c r="AF295" s="4">
        <f ca="1">+TODAY()-AE295</f>
        <v>44137</v>
      </c>
      <c r="AG295" s="15"/>
      <c r="AH295" s="15"/>
      <c r="AI295" s="6"/>
      <c r="AJ295" s="6"/>
      <c r="AK295" s="3"/>
      <c r="AL295" s="6"/>
      <c r="AM295" s="10"/>
      <c r="AN295" s="3" t="s">
        <v>44</v>
      </c>
      <c r="AO295" s="3"/>
      <c r="AP295" s="3"/>
      <c r="AQ295" s="3"/>
      <c r="AR295" s="3"/>
      <c r="AS295" s="3"/>
      <c r="AT295" s="3"/>
      <c r="AU295" s="7" t="s">
        <v>3209</v>
      </c>
      <c r="AV295" s="7" t="s">
        <v>47</v>
      </c>
      <c r="AW295" s="7" t="s">
        <v>47</v>
      </c>
      <c r="AX295" s="9" t="str">
        <f>IF(AW295="","Vacio",IF(AV295=AW295,"Igual","Diferente"))</f>
        <v>Igual</v>
      </c>
      <c r="AY295" s="68"/>
      <c r="AZ295" s="68"/>
      <c r="BA295" s="5" t="str">
        <f ca="1">+IF(K295&gt;21,"Revisar",0)</f>
        <v>Revisar</v>
      </c>
      <c r="BB295" s="68" t="s">
        <v>146</v>
      </c>
      <c r="BC295" s="129" t="s">
        <v>141</v>
      </c>
      <c r="BF295" s="129" t="s">
        <v>94</v>
      </c>
      <c r="BG295" s="129"/>
    </row>
    <row r="296" spans="1:59" ht="14.65" customHeight="1" x14ac:dyDescent="0.25">
      <c r="A296" s="68" t="str">
        <f>CONCATENATE(E296,"_",X296)</f>
        <v>20602827861_PCR-LAP0438</v>
      </c>
      <c r="B296" s="68" t="str">
        <f>CONCATENATE(E296,"_",Z296)</f>
        <v>20602827861_</v>
      </c>
      <c r="C296" s="6">
        <v>43785</v>
      </c>
      <c r="D296" s="6">
        <v>43845</v>
      </c>
      <c r="E296" s="192">
        <v>20602827861</v>
      </c>
      <c r="F296" s="3" t="s">
        <v>585</v>
      </c>
      <c r="G296" s="3" t="s">
        <v>586</v>
      </c>
      <c r="H296" s="6">
        <v>43785</v>
      </c>
      <c r="I296" s="6">
        <v>43845</v>
      </c>
      <c r="J296" s="7" t="s">
        <v>589</v>
      </c>
      <c r="K296" s="8">
        <f ca="1">+TODAY()-I296</f>
        <v>292</v>
      </c>
      <c r="L296" s="9"/>
      <c r="M296" s="135"/>
      <c r="N296" s="9" t="str">
        <f>IF(M296="","Vacio",IF(L296=M296,"Igual","Diferente"))</f>
        <v>Vacio</v>
      </c>
      <c r="O296" s="9">
        <v>396</v>
      </c>
      <c r="P296" s="135"/>
      <c r="Q296" s="9" t="str">
        <f>IF(P296="","Vacio",IF(O296=P296,"Igual","Diferente"))</f>
        <v>Vacio</v>
      </c>
      <c r="R296" s="1">
        <f>+L296+O296/3.5</f>
        <v>113.14285714285714</v>
      </c>
      <c r="S296" s="1" t="b">
        <f ca="1">+IF(K296&gt;=0,IF(K296&lt;30,R296*1,IF(60&gt;K296,R296*2,IF(90&gt;K296,R296*3,IF(120&gt;K296,R296*4,IF(150&gt;K296,R296*5,IF(180&gt;K296,R296*6,IF(210&gt;K296,R296*7,IF(290&gt;K296,R296*8)))))))),0)</f>
        <v>0</v>
      </c>
      <c r="T296" s="2">
        <v>8</v>
      </c>
      <c r="U296" s="3" t="s">
        <v>64</v>
      </c>
      <c r="V296" s="10" t="s">
        <v>590</v>
      </c>
      <c r="W296" s="6">
        <v>43571</v>
      </c>
      <c r="X296" s="12" t="s">
        <v>594</v>
      </c>
      <c r="Y296" s="12" t="s">
        <v>5248</v>
      </c>
      <c r="Z296" s="12"/>
      <c r="AA296" s="12"/>
      <c r="AB296" s="15"/>
      <c r="AC296" s="15"/>
      <c r="AD296" s="15"/>
      <c r="AE296" s="15"/>
      <c r="AF296" s="4">
        <f ca="1">+TODAY()-AE296</f>
        <v>44137</v>
      </c>
      <c r="AG296" s="15"/>
      <c r="AH296" s="15"/>
      <c r="AI296" s="6"/>
      <c r="AJ296" s="6"/>
      <c r="AK296" s="3"/>
      <c r="AL296" s="6"/>
      <c r="AM296" s="10"/>
      <c r="AN296" s="3" t="s">
        <v>44</v>
      </c>
      <c r="AO296" s="3"/>
      <c r="AP296" s="3"/>
      <c r="AQ296" s="3"/>
      <c r="AR296" s="3"/>
      <c r="AS296" s="3"/>
      <c r="AT296" s="3"/>
      <c r="AU296" s="7" t="s">
        <v>3209</v>
      </c>
      <c r="AV296" s="7" t="s">
        <v>47</v>
      </c>
      <c r="AW296" s="7" t="s">
        <v>47</v>
      </c>
      <c r="AX296" s="9" t="str">
        <f>IF(AW296="","Vacio",IF(AV296=AW296,"Igual","Diferente"))</f>
        <v>Igual</v>
      </c>
      <c r="AY296" s="68"/>
      <c r="AZ296" s="68"/>
      <c r="BA296" s="5" t="str">
        <f ca="1">+IF(K296&gt;21,"Revisar",0)</f>
        <v>Revisar</v>
      </c>
      <c r="BB296" s="68" t="s">
        <v>146</v>
      </c>
      <c r="BC296" s="129" t="s">
        <v>141</v>
      </c>
      <c r="BF296" s="129" t="s">
        <v>94</v>
      </c>
      <c r="BG296" s="129"/>
    </row>
    <row r="297" spans="1:59" ht="14.65" customHeight="1" x14ac:dyDescent="0.25">
      <c r="A297" s="68" t="str">
        <f>CONCATENATE(E297,"_",X297)</f>
        <v>20604829471_MOR-LAP19101024</v>
      </c>
      <c r="B297" s="68" t="str">
        <f>CONCATENATE(E297,"_",Z297)</f>
        <v>20604829471_MOR-LAP19101022</v>
      </c>
      <c r="C297" s="6">
        <v>44111</v>
      </c>
      <c r="D297" s="6">
        <v>44141</v>
      </c>
      <c r="E297" s="192">
        <v>20604829471</v>
      </c>
      <c r="F297" s="3" t="s">
        <v>598</v>
      </c>
      <c r="G297" s="3" t="s">
        <v>5133</v>
      </c>
      <c r="H297" s="6">
        <v>44111</v>
      </c>
      <c r="I297" s="6">
        <v>44141</v>
      </c>
      <c r="J297" s="7" t="s">
        <v>5132</v>
      </c>
      <c r="K297" s="8">
        <f ca="1">+TODAY()-I297</f>
        <v>-4</v>
      </c>
      <c r="L297" s="9">
        <v>90</v>
      </c>
      <c r="M297" s="135"/>
      <c r="N297" s="9" t="str">
        <f>IF(M297="","Vacio",IF(L297=M297,"Igual","Diferente"))</f>
        <v>Vacio</v>
      </c>
      <c r="O297" s="9"/>
      <c r="P297" s="135"/>
      <c r="Q297" s="9" t="str">
        <f>IF(P297="","Vacio",IF(O297=P297,"Igual","Diferente"))</f>
        <v>Vacio</v>
      </c>
      <c r="R297" s="1">
        <f>+L297+O297/3.5</f>
        <v>90</v>
      </c>
      <c r="S297" s="1">
        <f ca="1">+IF(K297&gt;=0,IF(K297&lt;30,R297*1,IF(60&gt;K297,R297*2,IF(90&gt;K297,R297*3,IF(120&gt;K297,R297*4,IF(150&gt;K297,R297*5,IF(180&gt;K297,R297*6,IF(210&gt;K297,R297*7))))))),0)</f>
        <v>0</v>
      </c>
      <c r="T297" s="2">
        <f ca="1">+IF(K297&lt;0,0,IF(K297&lt;8,$A$1,IF(K297&lt;15,$B$1,IF(K297&lt;22,$C$1,IF(K297&lt;30,$D$1,IF(K297&lt;60,$G$1,IF(K297&lt;90,$H$1,IF(K297&lt;120,$I$1,IF(K297&lt;150,$J$1,IF(K297&lt;180,$K$1,IF(K297&lt;210,$E$1)))))))))))</f>
        <v>0</v>
      </c>
      <c r="U297" s="3" t="s">
        <v>599</v>
      </c>
      <c r="V297" s="10" t="s">
        <v>600</v>
      </c>
      <c r="W297" s="6">
        <v>43836</v>
      </c>
      <c r="X297" s="12" t="s">
        <v>601</v>
      </c>
      <c r="Y297" s="12" t="s">
        <v>5248</v>
      </c>
      <c r="Z297" s="12" t="s">
        <v>602</v>
      </c>
      <c r="AA297" s="12"/>
      <c r="AB297" s="15"/>
      <c r="AC297" s="15"/>
      <c r="AD297" s="15"/>
      <c r="AE297" s="15"/>
      <c r="AF297" s="4">
        <f ca="1">+TODAY()-AE297</f>
        <v>44137</v>
      </c>
      <c r="AG297" s="15"/>
      <c r="AH297" s="15"/>
      <c r="AI297" s="6"/>
      <c r="AJ297" s="6"/>
      <c r="AK297" s="3"/>
      <c r="AL297" s="6"/>
      <c r="AM297" s="10">
        <v>1</v>
      </c>
      <c r="AN297" s="3" t="s">
        <v>44</v>
      </c>
      <c r="AO297" s="3"/>
      <c r="AP297" s="3" t="s">
        <v>603</v>
      </c>
      <c r="AQ297" s="3"/>
      <c r="AR297" s="3"/>
      <c r="AS297" s="3"/>
      <c r="AT297" s="3"/>
      <c r="AU297" s="3" t="s">
        <v>46</v>
      </c>
      <c r="AV297" s="7" t="s">
        <v>47</v>
      </c>
      <c r="AW297" s="7" t="s">
        <v>47</v>
      </c>
      <c r="AX297" s="9" t="str">
        <f>IF(AW297="","Vacio",IF(AV297=AW297,"Igual","Diferente"))</f>
        <v>Igual</v>
      </c>
      <c r="AY297" s="129"/>
      <c r="AZ297" s="129"/>
      <c r="BA297" s="5">
        <f ca="1">+IF(K297&gt;21,"Revisar",0)</f>
        <v>0</v>
      </c>
      <c r="BB297" s="68" t="s">
        <v>4742</v>
      </c>
      <c r="BC297" s="129" t="s">
        <v>2919</v>
      </c>
      <c r="BF297" s="129" t="s">
        <v>94</v>
      </c>
      <c r="BG297" s="129"/>
    </row>
    <row r="298" spans="1:59" ht="14.65" customHeight="1" x14ac:dyDescent="0.25">
      <c r="A298" s="68" t="str">
        <f>CONCATENATE(E298,"_",X298)</f>
        <v>20604829471_PCR-LAP19101056</v>
      </c>
      <c r="B298" s="68" t="str">
        <f>CONCATENATE(E298,"_",Z298)</f>
        <v>20604829471_</v>
      </c>
      <c r="C298" s="6">
        <v>44111</v>
      </c>
      <c r="D298" s="6">
        <v>44141</v>
      </c>
      <c r="E298" s="192">
        <v>20604829471</v>
      </c>
      <c r="F298" s="3" t="s">
        <v>598</v>
      </c>
      <c r="G298" s="3" t="s">
        <v>5133</v>
      </c>
      <c r="H298" s="6">
        <v>44111</v>
      </c>
      <c r="I298" s="6">
        <v>44141</v>
      </c>
      <c r="J298" s="7" t="s">
        <v>5132</v>
      </c>
      <c r="K298" s="8">
        <f ca="1">+TODAY()-I298</f>
        <v>-4</v>
      </c>
      <c r="L298" s="9">
        <v>74</v>
      </c>
      <c r="M298" s="135"/>
      <c r="N298" s="9" t="str">
        <f>IF(M298="","Vacio",IF(L298=M298,"Igual","Diferente"))</f>
        <v>Vacio</v>
      </c>
      <c r="O298" s="9"/>
      <c r="P298" s="135"/>
      <c r="Q298" s="9" t="str">
        <f>IF(P298="","Vacio",IF(O298=P298,"Igual","Diferente"))</f>
        <v>Vacio</v>
      </c>
      <c r="R298" s="1">
        <f>+L298+O298/3.5</f>
        <v>74</v>
      </c>
      <c r="S298" s="1">
        <f ca="1">+IF(K298&gt;=0,IF(K298&lt;30,R298*1,IF(60&gt;K298,R298*2,IF(90&gt;K298,R298*3,IF(120&gt;K298,R298*4,IF(150&gt;K298,R298*5,IF(180&gt;K298,R298*6,IF(210&gt;K298,R298*7))))))),0)</f>
        <v>0</v>
      </c>
      <c r="T298" s="2">
        <f ca="1">+IF(K298&lt;0,0,IF(K298&lt;8,$A$1,IF(K298&lt;15,$B$1,IF(K298&lt;22,$C$1,IF(K298&lt;30,$D$1,IF(K298&lt;60,$G$1,IF(K298&lt;90,$H$1,IF(K298&lt;120,$I$1,IF(K298&lt;150,$J$1,IF(K298&lt;180,$K$1,IF(K298&lt;210,$E$1)))))))))))</f>
        <v>0</v>
      </c>
      <c r="U298" s="3" t="s">
        <v>604</v>
      </c>
      <c r="V298" s="10" t="s">
        <v>605</v>
      </c>
      <c r="W298" s="6">
        <v>43836</v>
      </c>
      <c r="X298" s="12" t="s">
        <v>606</v>
      </c>
      <c r="Y298" s="12" t="s">
        <v>5248</v>
      </c>
      <c r="Z298" s="12"/>
      <c r="AA298" s="12"/>
      <c r="AB298" s="15"/>
      <c r="AC298" s="15"/>
      <c r="AD298" s="15"/>
      <c r="AE298" s="15"/>
      <c r="AF298" s="4">
        <f ca="1">+TODAY()-AE298</f>
        <v>44137</v>
      </c>
      <c r="AG298" s="15"/>
      <c r="AH298" s="15"/>
      <c r="AI298" s="6"/>
      <c r="AJ298" s="6"/>
      <c r="AK298" s="3"/>
      <c r="AL298" s="6"/>
      <c r="AM298" s="10">
        <v>1</v>
      </c>
      <c r="AN298" s="3" t="s">
        <v>44</v>
      </c>
      <c r="AO298" s="3"/>
      <c r="AP298" s="3" t="s">
        <v>603</v>
      </c>
      <c r="AQ298" s="3"/>
      <c r="AR298" s="3"/>
      <c r="AS298" s="3"/>
      <c r="AT298" s="3"/>
      <c r="AU298" s="3" t="s">
        <v>46</v>
      </c>
      <c r="AV298" s="7" t="s">
        <v>47</v>
      </c>
      <c r="AW298" s="7" t="s">
        <v>47</v>
      </c>
      <c r="AX298" s="9" t="str">
        <f>IF(AW298="","Vacio",IF(AV298=AW298,"Igual","Diferente"))</f>
        <v>Igual</v>
      </c>
      <c r="AY298" s="129"/>
      <c r="AZ298" s="129"/>
      <c r="BA298" s="5">
        <f ca="1">+IF(K298&gt;21,"Revisar",0)</f>
        <v>0</v>
      </c>
      <c r="BB298" s="68" t="s">
        <v>5179</v>
      </c>
      <c r="BC298" s="129" t="s">
        <v>2919</v>
      </c>
      <c r="BF298" s="129" t="s">
        <v>94</v>
      </c>
      <c r="BG298" s="129"/>
    </row>
    <row r="299" spans="1:59" ht="14.65" customHeight="1" x14ac:dyDescent="0.25">
      <c r="A299" s="68" t="str">
        <f>CONCATENATE(E299,"_",X299)</f>
        <v>20604829471_PCR-LAP19101065</v>
      </c>
      <c r="B299" s="68" t="str">
        <f>CONCATENATE(E299,"_",Z299)</f>
        <v>20604829471_</v>
      </c>
      <c r="C299" s="6">
        <v>44111</v>
      </c>
      <c r="D299" s="6">
        <v>44141</v>
      </c>
      <c r="E299" s="192">
        <v>20604829471</v>
      </c>
      <c r="F299" s="3" t="s">
        <v>598</v>
      </c>
      <c r="G299" s="3" t="s">
        <v>5133</v>
      </c>
      <c r="H299" s="6">
        <v>44111</v>
      </c>
      <c r="I299" s="6">
        <v>44141</v>
      </c>
      <c r="J299" s="7" t="s">
        <v>5132</v>
      </c>
      <c r="K299" s="8">
        <f ca="1">+TODAY()-I299</f>
        <v>-4</v>
      </c>
      <c r="L299" s="9">
        <v>74</v>
      </c>
      <c r="M299" s="135"/>
      <c r="N299" s="9" t="str">
        <f>IF(M299="","Vacio",IF(L299=M299,"Igual","Diferente"))</f>
        <v>Vacio</v>
      </c>
      <c r="O299" s="9"/>
      <c r="P299" s="135"/>
      <c r="Q299" s="9" t="str">
        <f>IF(P299="","Vacio",IF(O299=P299,"Igual","Diferente"))</f>
        <v>Vacio</v>
      </c>
      <c r="R299" s="1">
        <f>+L299+O299/3.5</f>
        <v>74</v>
      </c>
      <c r="S299" s="1">
        <f ca="1">+IF(K299&gt;=0,IF(K299&lt;30,R299*1,IF(60&gt;K299,R299*2,IF(90&gt;K299,R299*3,IF(120&gt;K299,R299*4,IF(150&gt;K299,R299*5,IF(180&gt;K299,R299*6,IF(210&gt;K299,R299*7))))))),0)</f>
        <v>0</v>
      </c>
      <c r="T299" s="2">
        <f ca="1">+IF(K299&lt;0,0,IF(K299&lt;8,$A$1,IF(K299&lt;15,$B$1,IF(K299&lt;22,$C$1,IF(K299&lt;30,$D$1,IF(K299&lt;60,$G$1,IF(K299&lt;90,$H$1,IF(K299&lt;120,$I$1,IF(K299&lt;150,$J$1,IF(K299&lt;180,$K$1,IF(K299&lt;210,$E$1)))))))))))</f>
        <v>0</v>
      </c>
      <c r="U299" s="3" t="s">
        <v>604</v>
      </c>
      <c r="V299" s="10" t="s">
        <v>605</v>
      </c>
      <c r="W299" s="6">
        <v>43836</v>
      </c>
      <c r="X299" s="12" t="s">
        <v>607</v>
      </c>
      <c r="Y299" s="12" t="s">
        <v>5248</v>
      </c>
      <c r="Z299" s="12"/>
      <c r="AA299" s="12"/>
      <c r="AB299" s="15"/>
      <c r="AC299" s="15"/>
      <c r="AD299" s="15"/>
      <c r="AE299" s="15"/>
      <c r="AF299" s="4">
        <f ca="1">+TODAY()-AE299</f>
        <v>44137</v>
      </c>
      <c r="AG299" s="15"/>
      <c r="AH299" s="15"/>
      <c r="AI299" s="6"/>
      <c r="AJ299" s="6"/>
      <c r="AK299" s="3"/>
      <c r="AL299" s="6"/>
      <c r="AM299" s="10">
        <v>1</v>
      </c>
      <c r="AN299" s="3" t="s">
        <v>44</v>
      </c>
      <c r="AO299" s="3"/>
      <c r="AP299" s="3" t="s">
        <v>603</v>
      </c>
      <c r="AQ299" s="3"/>
      <c r="AR299" s="3"/>
      <c r="AS299" s="3"/>
      <c r="AT299" s="3"/>
      <c r="AU299" s="3" t="s">
        <v>46</v>
      </c>
      <c r="AV299" s="7" t="s">
        <v>47</v>
      </c>
      <c r="AW299" s="7" t="s">
        <v>47</v>
      </c>
      <c r="AX299" s="9" t="str">
        <f>IF(AW299="","Vacio",IF(AV299=AW299,"Igual","Diferente"))</f>
        <v>Igual</v>
      </c>
      <c r="AY299" s="129"/>
      <c r="AZ299" s="129"/>
      <c r="BA299" s="5">
        <f ca="1">+IF(K299&gt;21,"Revisar",0)</f>
        <v>0</v>
      </c>
      <c r="BB299" s="68" t="s">
        <v>5179</v>
      </c>
      <c r="BC299" s="129" t="s">
        <v>2919</v>
      </c>
      <c r="BF299" s="129" t="s">
        <v>94</v>
      </c>
      <c r="BG299" s="129"/>
    </row>
    <row r="300" spans="1:59" ht="14.65" customHeight="1" x14ac:dyDescent="0.25">
      <c r="A300" s="68" t="str">
        <f>CONCATENATE(E300,"_",X300)</f>
        <v>20604829471_PCR-LAP19101066</v>
      </c>
      <c r="B300" s="68" t="str">
        <f>CONCATENATE(E300,"_",Z300)</f>
        <v>20604829471_</v>
      </c>
      <c r="C300" s="6">
        <v>44111</v>
      </c>
      <c r="D300" s="6">
        <v>44141</v>
      </c>
      <c r="E300" s="192">
        <v>20604829471</v>
      </c>
      <c r="F300" s="3" t="s">
        <v>598</v>
      </c>
      <c r="G300" s="3" t="s">
        <v>5133</v>
      </c>
      <c r="H300" s="6">
        <v>44111</v>
      </c>
      <c r="I300" s="6">
        <v>44141</v>
      </c>
      <c r="J300" s="7" t="s">
        <v>5132</v>
      </c>
      <c r="K300" s="8">
        <f ca="1">+TODAY()-I300</f>
        <v>-4</v>
      </c>
      <c r="L300" s="9">
        <v>74</v>
      </c>
      <c r="M300" s="135"/>
      <c r="N300" s="9" t="str">
        <f>IF(M300="","Vacio",IF(L300=M300,"Igual","Diferente"))</f>
        <v>Vacio</v>
      </c>
      <c r="O300" s="9"/>
      <c r="P300" s="135"/>
      <c r="Q300" s="9" t="str">
        <f>IF(P300="","Vacio",IF(O300=P300,"Igual","Diferente"))</f>
        <v>Vacio</v>
      </c>
      <c r="R300" s="1">
        <f>+L300+O300/3.5</f>
        <v>74</v>
      </c>
      <c r="S300" s="1">
        <f ca="1">+IF(K300&gt;=0,IF(K300&lt;30,R300*1,IF(60&gt;K300,R300*2,IF(90&gt;K300,R300*3,IF(120&gt;K300,R300*4,IF(150&gt;K300,R300*5,IF(180&gt;K300,R300*6,IF(210&gt;K300,R300*7))))))),0)</f>
        <v>0</v>
      </c>
      <c r="T300" s="2">
        <f ca="1">+IF(K300&lt;0,0,IF(K300&lt;8,$A$1,IF(K300&lt;15,$B$1,IF(K300&lt;22,$C$1,IF(K300&lt;30,$D$1,IF(K300&lt;60,$G$1,IF(K300&lt;90,$H$1,IF(K300&lt;120,$I$1,IF(K300&lt;150,$J$1,IF(K300&lt;180,$K$1,IF(K300&lt;210,$E$1)))))))))))</f>
        <v>0</v>
      </c>
      <c r="U300" s="3" t="s">
        <v>604</v>
      </c>
      <c r="V300" s="10" t="s">
        <v>605</v>
      </c>
      <c r="W300" s="6">
        <v>43836</v>
      </c>
      <c r="X300" s="12" t="s">
        <v>608</v>
      </c>
      <c r="Y300" s="12" t="s">
        <v>5248</v>
      </c>
      <c r="Z300" s="12"/>
      <c r="AA300" s="12"/>
      <c r="AB300" s="15"/>
      <c r="AC300" s="15"/>
      <c r="AD300" s="15"/>
      <c r="AE300" s="15"/>
      <c r="AF300" s="4">
        <f ca="1">+TODAY()-AE300</f>
        <v>44137</v>
      </c>
      <c r="AG300" s="15"/>
      <c r="AH300" s="15"/>
      <c r="AI300" s="6"/>
      <c r="AJ300" s="6"/>
      <c r="AK300" s="3"/>
      <c r="AL300" s="6"/>
      <c r="AM300" s="10">
        <v>1</v>
      </c>
      <c r="AN300" s="3" t="s">
        <v>44</v>
      </c>
      <c r="AO300" s="3"/>
      <c r="AP300" s="3" t="s">
        <v>603</v>
      </c>
      <c r="AQ300" s="3"/>
      <c r="AR300" s="3"/>
      <c r="AS300" s="3"/>
      <c r="AT300" s="3"/>
      <c r="AU300" s="3" t="s">
        <v>46</v>
      </c>
      <c r="AV300" s="7" t="s">
        <v>47</v>
      </c>
      <c r="AW300" s="7" t="s">
        <v>47</v>
      </c>
      <c r="AX300" s="9" t="str">
        <f>IF(AW300="","Vacio",IF(AV300=AW300,"Igual","Diferente"))</f>
        <v>Igual</v>
      </c>
      <c r="AY300" s="129"/>
      <c r="AZ300" s="129"/>
      <c r="BA300" s="5">
        <f ca="1">+IF(K300&gt;21,"Revisar",0)</f>
        <v>0</v>
      </c>
      <c r="BB300" s="68" t="s">
        <v>5179</v>
      </c>
      <c r="BC300" s="129" t="s">
        <v>2919</v>
      </c>
      <c r="BF300" s="129" t="s">
        <v>94</v>
      </c>
      <c r="BG300" s="129"/>
    </row>
    <row r="301" spans="1:59" ht="14.65" customHeight="1" x14ac:dyDescent="0.25">
      <c r="A301" s="68" t="str">
        <f>CONCATENATE(E301,"_",X301)</f>
        <v>20604829471_PCR-LAP19101069</v>
      </c>
      <c r="B301" s="68" t="str">
        <f>CONCATENATE(E301,"_",Z301)</f>
        <v>20604829471_</v>
      </c>
      <c r="C301" s="6">
        <v>44111</v>
      </c>
      <c r="D301" s="6">
        <v>44141</v>
      </c>
      <c r="E301" s="192">
        <v>20604829471</v>
      </c>
      <c r="F301" s="3" t="s">
        <v>598</v>
      </c>
      <c r="G301" s="3" t="s">
        <v>5133</v>
      </c>
      <c r="H301" s="6">
        <v>44111</v>
      </c>
      <c r="I301" s="6">
        <v>44141</v>
      </c>
      <c r="J301" s="7" t="s">
        <v>5132</v>
      </c>
      <c r="K301" s="8">
        <f ca="1">+TODAY()-I301</f>
        <v>-4</v>
      </c>
      <c r="L301" s="9">
        <v>74</v>
      </c>
      <c r="M301" s="135"/>
      <c r="N301" s="9" t="str">
        <f>IF(M301="","Vacio",IF(L301=M301,"Igual","Diferente"))</f>
        <v>Vacio</v>
      </c>
      <c r="O301" s="9"/>
      <c r="P301" s="135"/>
      <c r="Q301" s="9" t="str">
        <f>IF(P301="","Vacio",IF(O301=P301,"Igual","Diferente"))</f>
        <v>Vacio</v>
      </c>
      <c r="R301" s="1">
        <f>+L301+O301/3.5</f>
        <v>74</v>
      </c>
      <c r="S301" s="1">
        <f ca="1">+IF(K301&gt;=0,IF(K301&lt;30,R301*1,IF(60&gt;K301,R301*2,IF(90&gt;K301,R301*3,IF(120&gt;K301,R301*4,IF(150&gt;K301,R301*5,IF(180&gt;K301,R301*6,IF(210&gt;K301,R301*7))))))),0)</f>
        <v>0</v>
      </c>
      <c r="T301" s="2">
        <f ca="1">+IF(K301&lt;0,0,IF(K301&lt;8,$A$1,IF(K301&lt;15,$B$1,IF(K301&lt;22,$C$1,IF(K301&lt;30,$D$1,IF(K301&lt;60,$G$1,IF(K301&lt;90,$H$1,IF(K301&lt;120,$I$1,IF(K301&lt;150,$J$1,IF(K301&lt;180,$K$1,IF(K301&lt;210,$E$1)))))))))))</f>
        <v>0</v>
      </c>
      <c r="U301" s="3" t="s">
        <v>604</v>
      </c>
      <c r="V301" s="10" t="s">
        <v>605</v>
      </c>
      <c r="W301" s="6">
        <v>43836</v>
      </c>
      <c r="X301" s="12" t="s">
        <v>609</v>
      </c>
      <c r="Y301" s="12" t="s">
        <v>5248</v>
      </c>
      <c r="Z301" s="12"/>
      <c r="AA301" s="12"/>
      <c r="AB301" s="15"/>
      <c r="AC301" s="15"/>
      <c r="AD301" s="15"/>
      <c r="AE301" s="15"/>
      <c r="AF301" s="4">
        <f ca="1">+TODAY()-AE301</f>
        <v>44137</v>
      </c>
      <c r="AG301" s="15"/>
      <c r="AH301" s="15"/>
      <c r="AI301" s="6"/>
      <c r="AJ301" s="6"/>
      <c r="AK301" s="3"/>
      <c r="AL301" s="6"/>
      <c r="AM301" s="10">
        <v>1</v>
      </c>
      <c r="AN301" s="3" t="s">
        <v>44</v>
      </c>
      <c r="AO301" s="3"/>
      <c r="AP301" s="3" t="s">
        <v>603</v>
      </c>
      <c r="AQ301" s="3"/>
      <c r="AR301" s="3"/>
      <c r="AS301" s="3"/>
      <c r="AT301" s="3"/>
      <c r="AU301" s="3" t="s">
        <v>46</v>
      </c>
      <c r="AV301" s="7" t="s">
        <v>47</v>
      </c>
      <c r="AW301" s="7" t="s">
        <v>47</v>
      </c>
      <c r="AX301" s="9" t="str">
        <f>IF(AW301="","Vacio",IF(AV301=AW301,"Igual","Diferente"))</f>
        <v>Igual</v>
      </c>
      <c r="AY301" s="129"/>
      <c r="AZ301" s="129"/>
      <c r="BA301" s="5">
        <f ca="1">+IF(K301&gt;21,"Revisar",0)</f>
        <v>0</v>
      </c>
      <c r="BB301" s="68" t="s">
        <v>5179</v>
      </c>
      <c r="BC301" s="129" t="s">
        <v>2919</v>
      </c>
      <c r="BF301" s="129" t="s">
        <v>94</v>
      </c>
      <c r="BG301" s="129"/>
    </row>
    <row r="302" spans="1:59" ht="14.65" customHeight="1" x14ac:dyDescent="0.25">
      <c r="A302" s="68" t="str">
        <f>CONCATENATE(E302,"_",X302)</f>
        <v>20604829471_PCR-LAP19101073</v>
      </c>
      <c r="B302" s="68" t="str">
        <f>CONCATENATE(E302,"_",Z302)</f>
        <v>20604829471_</v>
      </c>
      <c r="C302" s="6">
        <v>44111</v>
      </c>
      <c r="D302" s="6">
        <v>44141</v>
      </c>
      <c r="E302" s="192">
        <v>20604829471</v>
      </c>
      <c r="F302" s="3" t="s">
        <v>598</v>
      </c>
      <c r="G302" s="3" t="s">
        <v>5133</v>
      </c>
      <c r="H302" s="6">
        <v>44111</v>
      </c>
      <c r="I302" s="6">
        <v>44141</v>
      </c>
      <c r="J302" s="7" t="s">
        <v>5132</v>
      </c>
      <c r="K302" s="8">
        <f ca="1">+TODAY()-I302</f>
        <v>-4</v>
      </c>
      <c r="L302" s="9">
        <v>74</v>
      </c>
      <c r="M302" s="135"/>
      <c r="N302" s="9" t="str">
        <f>IF(M302="","Vacio",IF(L302=M302,"Igual","Diferente"))</f>
        <v>Vacio</v>
      </c>
      <c r="O302" s="9"/>
      <c r="P302" s="135"/>
      <c r="Q302" s="9" t="str">
        <f>IF(P302="","Vacio",IF(O302=P302,"Igual","Diferente"))</f>
        <v>Vacio</v>
      </c>
      <c r="R302" s="1">
        <f>+L302+O302/3.5</f>
        <v>74</v>
      </c>
      <c r="S302" s="1">
        <f ca="1">+IF(K302&gt;=0,IF(K302&lt;30,R302*1,IF(60&gt;K302,R302*2,IF(90&gt;K302,R302*3,IF(120&gt;K302,R302*4,IF(150&gt;K302,R302*5,IF(180&gt;K302,R302*6,IF(210&gt;K302,R302*7))))))),0)</f>
        <v>0</v>
      </c>
      <c r="T302" s="2">
        <f ca="1">+IF(K302&lt;0,0,IF(K302&lt;8,$A$1,IF(K302&lt;15,$B$1,IF(K302&lt;22,$C$1,IF(K302&lt;30,$D$1,IF(K302&lt;60,$G$1,IF(K302&lt;90,$H$1,IF(K302&lt;120,$I$1,IF(K302&lt;150,$J$1,IF(K302&lt;180,$K$1,IF(K302&lt;210,$E$1)))))))))))</f>
        <v>0</v>
      </c>
      <c r="U302" s="3" t="s">
        <v>604</v>
      </c>
      <c r="V302" s="10" t="s">
        <v>605</v>
      </c>
      <c r="W302" s="6">
        <v>43836</v>
      </c>
      <c r="X302" s="12" t="s">
        <v>610</v>
      </c>
      <c r="Y302" s="12" t="s">
        <v>5248</v>
      </c>
      <c r="Z302" s="12"/>
      <c r="AA302" s="12"/>
      <c r="AB302" s="15"/>
      <c r="AC302" s="15"/>
      <c r="AD302" s="15"/>
      <c r="AE302" s="15"/>
      <c r="AF302" s="4">
        <f ca="1">+TODAY()-AE302</f>
        <v>44137</v>
      </c>
      <c r="AG302" s="15"/>
      <c r="AH302" s="15"/>
      <c r="AI302" s="6"/>
      <c r="AJ302" s="6"/>
      <c r="AK302" s="3"/>
      <c r="AL302" s="6"/>
      <c r="AM302" s="10">
        <v>1</v>
      </c>
      <c r="AN302" s="3" t="s">
        <v>44</v>
      </c>
      <c r="AO302" s="3"/>
      <c r="AP302" s="3" t="s">
        <v>603</v>
      </c>
      <c r="AQ302" s="3"/>
      <c r="AR302" s="3"/>
      <c r="AS302" s="3"/>
      <c r="AT302" s="3"/>
      <c r="AU302" s="3" t="s">
        <v>46</v>
      </c>
      <c r="AV302" s="7" t="s">
        <v>47</v>
      </c>
      <c r="AW302" s="7" t="s">
        <v>47</v>
      </c>
      <c r="AX302" s="9" t="str">
        <f>IF(AW302="","Vacio",IF(AV302=AW302,"Igual","Diferente"))</f>
        <v>Igual</v>
      </c>
      <c r="AY302" s="129"/>
      <c r="AZ302" s="129"/>
      <c r="BA302" s="5">
        <f ca="1">+IF(K302&gt;21,"Revisar",0)</f>
        <v>0</v>
      </c>
      <c r="BB302" s="68" t="s">
        <v>5179</v>
      </c>
      <c r="BC302" s="129" t="s">
        <v>2919</v>
      </c>
      <c r="BF302" s="129" t="s">
        <v>94</v>
      </c>
      <c r="BG302" s="129"/>
    </row>
    <row r="303" spans="1:59" ht="14.65" customHeight="1" x14ac:dyDescent="0.25">
      <c r="A303" s="68" t="str">
        <f>CONCATENATE(E303,"_",X303)</f>
        <v>20604829471_PCR-LAP19101078</v>
      </c>
      <c r="B303" s="68" t="str">
        <f>CONCATENATE(E303,"_",Z303)</f>
        <v>20604829471_</v>
      </c>
      <c r="C303" s="6">
        <v>44111</v>
      </c>
      <c r="D303" s="6">
        <v>44141</v>
      </c>
      <c r="E303" s="192">
        <v>20604829471</v>
      </c>
      <c r="F303" s="3" t="s">
        <v>598</v>
      </c>
      <c r="G303" s="3" t="s">
        <v>5133</v>
      </c>
      <c r="H303" s="6">
        <v>44111</v>
      </c>
      <c r="I303" s="6">
        <v>44141</v>
      </c>
      <c r="J303" s="7" t="s">
        <v>5132</v>
      </c>
      <c r="K303" s="8">
        <f ca="1">+TODAY()-I303</f>
        <v>-4</v>
      </c>
      <c r="L303" s="9">
        <v>74</v>
      </c>
      <c r="M303" s="135"/>
      <c r="N303" s="9" t="str">
        <f>IF(M303="","Vacio",IF(L303=M303,"Igual","Diferente"))</f>
        <v>Vacio</v>
      </c>
      <c r="O303" s="9"/>
      <c r="P303" s="135"/>
      <c r="Q303" s="9" t="str">
        <f>IF(P303="","Vacio",IF(O303=P303,"Igual","Diferente"))</f>
        <v>Vacio</v>
      </c>
      <c r="R303" s="1">
        <f>+L303+O303/3.5</f>
        <v>74</v>
      </c>
      <c r="S303" s="1">
        <f ca="1">+IF(K303&gt;=0,IF(K303&lt;30,R303*1,IF(60&gt;K303,R303*2,IF(90&gt;K303,R303*3,IF(120&gt;K303,R303*4,IF(150&gt;K303,R303*5,IF(180&gt;K303,R303*6,IF(210&gt;K303,R303*7))))))),0)</f>
        <v>0</v>
      </c>
      <c r="T303" s="2">
        <f ca="1">+IF(K303&lt;0,0,IF(K303&lt;8,$A$1,IF(K303&lt;15,$B$1,IF(K303&lt;22,$C$1,IF(K303&lt;30,$D$1,IF(K303&lt;60,$G$1,IF(K303&lt;90,$H$1,IF(K303&lt;120,$I$1,IF(K303&lt;150,$J$1,IF(K303&lt;180,$K$1,IF(K303&lt;210,$E$1)))))))))))</f>
        <v>0</v>
      </c>
      <c r="U303" s="3" t="s">
        <v>604</v>
      </c>
      <c r="V303" s="10" t="s">
        <v>605</v>
      </c>
      <c r="W303" s="6">
        <v>43836</v>
      </c>
      <c r="X303" s="12" t="s">
        <v>611</v>
      </c>
      <c r="Y303" s="12" t="s">
        <v>5248</v>
      </c>
      <c r="Z303" s="12"/>
      <c r="AA303" s="12"/>
      <c r="AB303" s="15"/>
      <c r="AC303" s="15"/>
      <c r="AD303" s="15"/>
      <c r="AE303" s="15"/>
      <c r="AF303" s="4">
        <f ca="1">+TODAY()-AE303</f>
        <v>44137</v>
      </c>
      <c r="AG303" s="15"/>
      <c r="AH303" s="15"/>
      <c r="AI303" s="6"/>
      <c r="AJ303" s="6"/>
      <c r="AK303" s="3"/>
      <c r="AL303" s="6"/>
      <c r="AM303" s="10">
        <v>1</v>
      </c>
      <c r="AN303" s="3" t="s">
        <v>44</v>
      </c>
      <c r="AO303" s="3"/>
      <c r="AP303" s="3" t="s">
        <v>603</v>
      </c>
      <c r="AQ303" s="3"/>
      <c r="AR303" s="3"/>
      <c r="AS303" s="3"/>
      <c r="AT303" s="3"/>
      <c r="AU303" s="3" t="s">
        <v>46</v>
      </c>
      <c r="AV303" s="7" t="s">
        <v>47</v>
      </c>
      <c r="AW303" s="7" t="s">
        <v>47</v>
      </c>
      <c r="AX303" s="9" t="str">
        <f>IF(AW303="","Vacio",IF(AV303=AW303,"Igual","Diferente"))</f>
        <v>Igual</v>
      </c>
      <c r="AY303" s="129"/>
      <c r="AZ303" s="129"/>
      <c r="BA303" s="5">
        <f ca="1">+IF(K303&gt;21,"Revisar",0)</f>
        <v>0</v>
      </c>
      <c r="BB303" s="68" t="s">
        <v>5179</v>
      </c>
      <c r="BC303" s="129" t="s">
        <v>2919</v>
      </c>
      <c r="BF303" s="129" t="s">
        <v>94</v>
      </c>
      <c r="BG303" s="129"/>
    </row>
    <row r="304" spans="1:59" ht="14.65" customHeight="1" x14ac:dyDescent="0.25">
      <c r="A304" s="68" t="str">
        <f>CONCATENATE(E304,"_",X304)</f>
        <v>20601449405_MOR-LAP0010</v>
      </c>
      <c r="B304" s="68" t="str">
        <f>CONCATENATE(E304,"_",Z304)</f>
        <v>20601449405_</v>
      </c>
      <c r="C304" s="6">
        <v>44131</v>
      </c>
      <c r="D304" s="6">
        <v>44191</v>
      </c>
      <c r="E304" s="192">
        <v>20601449405</v>
      </c>
      <c r="F304" s="3" t="s">
        <v>612</v>
      </c>
      <c r="G304" s="3" t="s">
        <v>5122</v>
      </c>
      <c r="H304" s="6">
        <v>44131</v>
      </c>
      <c r="I304" s="6">
        <v>44191</v>
      </c>
      <c r="J304" s="70" t="s">
        <v>618</v>
      </c>
      <c r="K304" s="8">
        <f ca="1">+TODAY()-I304</f>
        <v>-54</v>
      </c>
      <c r="L304" s="9">
        <v>65</v>
      </c>
      <c r="M304" s="152">
        <v>130</v>
      </c>
      <c r="N304" s="9" t="str">
        <f>IF(M304="","Vacio",IF(L304=M304,"Igual","Diferente"))</f>
        <v>Diferente</v>
      </c>
      <c r="O304" s="9"/>
      <c r="P304" s="152"/>
      <c r="Q304" s="9" t="str">
        <f>IF(P304="","Vacio",IF(O304=P304,"Igual","Diferente"))</f>
        <v>Vacio</v>
      </c>
      <c r="R304" s="1">
        <f>+L304+O304/3.5</f>
        <v>65</v>
      </c>
      <c r="S304" s="1">
        <f ca="1">+IF(K304&gt;=0,IF(K304&lt;30,R304*1,IF(60&gt;K304,R304*2,IF(90&gt;K304,R304*3,IF(120&gt;K304,R304*4,IF(150&gt;K304,R304*5,IF(180&gt;K304,R304*6,IF(210&gt;K304,R304*7))))))),0)</f>
        <v>0</v>
      </c>
      <c r="T304" s="2">
        <f ca="1">+IF(K304&lt;0,0,IF(K304&lt;8,$A$1,IF(K304&lt;15,$B$1,IF(K304&lt;22,$C$1,IF(K304&lt;30,$D$1,IF(K304&lt;60,$G$1,IF(K304&lt;90,$H$1,IF(K304&lt;120,$I$1,IF(K304&lt;150,$J$1,IF(K304&lt;180,$K$1,IF(K304&lt;210,$E$1)))))))))))</f>
        <v>0</v>
      </c>
      <c r="U304" s="93" t="s">
        <v>619</v>
      </c>
      <c r="V304" s="10" t="s">
        <v>620</v>
      </c>
      <c r="W304" s="6">
        <v>43978</v>
      </c>
      <c r="X304" s="12" t="s">
        <v>621</v>
      </c>
      <c r="Y304" s="12" t="s">
        <v>5248</v>
      </c>
      <c r="Z304" s="12"/>
      <c r="AA304" s="12"/>
      <c r="AB304" s="15"/>
      <c r="AC304" s="15"/>
      <c r="AD304" s="15"/>
      <c r="AE304" s="15"/>
      <c r="AF304" s="4">
        <f ca="1">+TODAY()-AE304</f>
        <v>44137</v>
      </c>
      <c r="AG304" s="15"/>
      <c r="AH304" s="15"/>
      <c r="AI304" s="6"/>
      <c r="AJ304" s="6"/>
      <c r="AK304" s="3" t="s">
        <v>56</v>
      </c>
      <c r="AL304" s="6"/>
      <c r="AM304" s="10">
        <v>1</v>
      </c>
      <c r="AN304" s="3" t="s">
        <v>44</v>
      </c>
      <c r="AO304" s="3"/>
      <c r="AP304" s="3" t="s">
        <v>45</v>
      </c>
      <c r="AQ304" s="3"/>
      <c r="AR304" s="3"/>
      <c r="AS304" s="3"/>
      <c r="AT304" s="18"/>
      <c r="AU304" s="3" t="s">
        <v>4401</v>
      </c>
      <c r="AV304" s="7" t="s">
        <v>47</v>
      </c>
      <c r="AW304" s="7" t="s">
        <v>47</v>
      </c>
      <c r="AX304" s="9" t="str">
        <f>IF(AW304="","Vacio",IF(AV304=AW304,"Igual","Diferente"))</f>
        <v>Igual</v>
      </c>
      <c r="AY304" s="129"/>
      <c r="AZ304" s="129"/>
      <c r="BA304" s="5">
        <f ca="1">+IF(K304&gt;21,"Revisar",0)</f>
        <v>0</v>
      </c>
      <c r="BB304" s="129" t="s">
        <v>146</v>
      </c>
      <c r="BC304" s="129" t="s">
        <v>2919</v>
      </c>
      <c r="BF304" s="129" t="s">
        <v>94</v>
      </c>
      <c r="BG304" s="129"/>
    </row>
    <row r="305" spans="1:65" ht="14.65" customHeight="1" x14ac:dyDescent="0.25">
      <c r="A305" s="68" t="str">
        <f>CONCATENATE(E305,"_",X305)</f>
        <v>20601449405_MOR-LAP19101038</v>
      </c>
      <c r="B305" s="68" t="str">
        <f>CONCATENATE(E305,"_",Z305)</f>
        <v>20601449405_PCR-LAP0995</v>
      </c>
      <c r="C305" s="6">
        <v>44069</v>
      </c>
      <c r="D305" s="6">
        <v>44160</v>
      </c>
      <c r="E305" s="192">
        <v>20601449405</v>
      </c>
      <c r="F305" s="3" t="s">
        <v>612</v>
      </c>
      <c r="G305" s="3" t="s">
        <v>3716</v>
      </c>
      <c r="H305" s="6">
        <v>44069</v>
      </c>
      <c r="I305" s="6">
        <v>44160</v>
      </c>
      <c r="J305" s="70"/>
      <c r="K305" s="8">
        <f ca="1">+TODAY()-I305</f>
        <v>-23</v>
      </c>
      <c r="L305" s="9">
        <v>65</v>
      </c>
      <c r="M305" s="152"/>
      <c r="N305" s="9" t="str">
        <f>IF(M305="","Vacio",IF(L305=M305,"Igual","Diferente"))</f>
        <v>Vacio</v>
      </c>
      <c r="O305" s="9"/>
      <c r="P305" s="152"/>
      <c r="Q305" s="9" t="str">
        <f>IF(P305="","Vacio",IF(O305=P305,"Igual","Diferente"))</f>
        <v>Vacio</v>
      </c>
      <c r="R305" s="1">
        <f>+L305+O305/3.5</f>
        <v>65</v>
      </c>
      <c r="S305" s="1">
        <f ca="1">+IF(K305&gt;=0,IF(K305&lt;30,R305*1,IF(60&gt;K305,R305*2,IF(90&gt;K305,R305*3,IF(120&gt;K305,R305*4,IF(150&gt;K305,R305*5,IF(180&gt;K305,R305*6,IF(210&gt;K305,R305*7))))))),0)</f>
        <v>0</v>
      </c>
      <c r="T305" s="2">
        <f ca="1">+IF(K305&lt;0,0,IF(K305&lt;8,$A$1,IF(K305&lt;15,$B$1,IF(K305&lt;22,$C$1,IF(K305&lt;30,$D$1,IF(K305&lt;60,$G$1,IF(K305&lt;90,$H$1,IF(K305&lt;120,$I$1,IF(K305&lt;150,$J$1,IF(K305&lt;180,$K$1,IF(K305&lt;210,$E$1)))))))))))</f>
        <v>0</v>
      </c>
      <c r="U305" s="87" t="s">
        <v>3861</v>
      </c>
      <c r="V305" s="10" t="s">
        <v>3730</v>
      </c>
      <c r="W305" s="6">
        <v>44069</v>
      </c>
      <c r="X305" s="12" t="s">
        <v>1048</v>
      </c>
      <c r="Y305" s="12" t="s">
        <v>5248</v>
      </c>
      <c r="Z305" s="12" t="s">
        <v>3715</v>
      </c>
      <c r="AA305" s="12"/>
      <c r="AB305" s="15"/>
      <c r="AC305" s="15"/>
      <c r="AD305" s="15"/>
      <c r="AE305" s="15"/>
      <c r="AF305" s="4">
        <f ca="1">+TODAY()-AE305</f>
        <v>44137</v>
      </c>
      <c r="AG305" s="15"/>
      <c r="AH305" s="15"/>
      <c r="AI305" s="6"/>
      <c r="AJ305" s="6"/>
      <c r="AK305" s="3" t="s">
        <v>56</v>
      </c>
      <c r="AL305" s="6"/>
      <c r="AM305" s="10">
        <v>1</v>
      </c>
      <c r="AN305" s="3" t="s">
        <v>44</v>
      </c>
      <c r="AO305" s="3"/>
      <c r="AP305" s="3" t="s">
        <v>45</v>
      </c>
      <c r="AQ305" s="3"/>
      <c r="AR305" s="3"/>
      <c r="AS305" s="3"/>
      <c r="AT305" s="18"/>
      <c r="AU305" s="3" t="s">
        <v>4401</v>
      </c>
      <c r="AV305" s="7" t="s">
        <v>47</v>
      </c>
      <c r="AW305" s="7" t="s">
        <v>47</v>
      </c>
      <c r="AX305" s="9" t="str">
        <f>IF(AW305="","Vacio",IF(AV305=AW305,"Igual","Diferente"))</f>
        <v>Igual</v>
      </c>
      <c r="AY305" s="129" t="s">
        <v>3862</v>
      </c>
      <c r="AZ305" s="129"/>
      <c r="BA305" s="5">
        <f ca="1">+IF(K305&gt;21,"Revisar",0)</f>
        <v>0</v>
      </c>
      <c r="BB305" s="129" t="s">
        <v>146</v>
      </c>
      <c r="BC305" s="129" t="s">
        <v>2919</v>
      </c>
      <c r="BD305" s="153"/>
      <c r="BE305" s="153"/>
      <c r="BF305" s="129" t="s">
        <v>94</v>
      </c>
      <c r="BG305" s="129"/>
      <c r="BH305" s="153"/>
      <c r="BI305" s="153"/>
      <c r="BJ305" s="153"/>
      <c r="BK305" s="153"/>
      <c r="BL305" s="153"/>
      <c r="BM305" s="153"/>
    </row>
    <row r="306" spans="1:65" ht="14.65" customHeight="1" x14ac:dyDescent="0.25">
      <c r="A306" s="68" t="str">
        <f>CONCATENATE(E306,"_",X306)</f>
        <v>20601449405_PCR-LAP1274</v>
      </c>
      <c r="B306" s="68" t="str">
        <f>CONCATENATE(E306,"_",Z306)</f>
        <v>20601449405_</v>
      </c>
      <c r="C306" s="6">
        <v>44085</v>
      </c>
      <c r="D306" s="6">
        <v>44175</v>
      </c>
      <c r="E306" s="192">
        <v>20601449405</v>
      </c>
      <c r="F306" s="63" t="s">
        <v>612</v>
      </c>
      <c r="G306" s="3" t="s">
        <v>4999</v>
      </c>
      <c r="H306" s="6">
        <v>44085</v>
      </c>
      <c r="I306" s="6">
        <v>44175</v>
      </c>
      <c r="J306" s="65"/>
      <c r="K306" s="8">
        <f ca="1">+TODAY()-I306</f>
        <v>-38</v>
      </c>
      <c r="L306" s="9">
        <v>65</v>
      </c>
      <c r="M306" s="152"/>
      <c r="N306" s="9" t="str">
        <f>IF(M306="","Vacio",IF(L306=M306,"Igual","Diferente"))</f>
        <v>Vacio</v>
      </c>
      <c r="O306" s="9"/>
      <c r="P306" s="152"/>
      <c r="Q306" s="9" t="str">
        <f>IF(P306="","Vacio",IF(O306=P306,"Igual","Diferente"))</f>
        <v>Vacio</v>
      </c>
      <c r="R306" s="1">
        <f>+L306+O306/3.5</f>
        <v>65</v>
      </c>
      <c r="S306" s="1">
        <f ca="1">+IF(K306&gt;=0,IF(K306&lt;30,R306*1,IF(60&gt;K306,R306*2,IF(90&gt;K306,R306*3,IF(120&gt;K306,R306*4,IF(150&gt;K306,R306*5,IF(180&gt;K306,R306*6,IF(210&gt;K306,R306*7))))))),0)</f>
        <v>0</v>
      </c>
      <c r="T306" s="2">
        <f ca="1">+IF(K306&lt;0,0,IF(K306&lt;8,$A$1,IF(K306&lt;15,$B$1,IF(K306&lt;22,$C$1,IF(K306&lt;30,$D$1,IF(K306&lt;60,$G$1,IF(K306&lt;90,$H$1,IF(K306&lt;120,$I$1,IF(K306&lt;150,$J$1,IF(K306&lt;180,$K$1,IF(K306&lt;210,$E$1)))))))))))</f>
        <v>0</v>
      </c>
      <c r="U306" s="63" t="s">
        <v>3945</v>
      </c>
      <c r="V306" s="66" t="s">
        <v>3944</v>
      </c>
      <c r="W306" s="64">
        <v>44085</v>
      </c>
      <c r="X306" s="12" t="s">
        <v>3333</v>
      </c>
      <c r="Y306" s="12" t="s">
        <v>5248</v>
      </c>
      <c r="Z306" s="12"/>
      <c r="AA306" s="12"/>
      <c r="AB306" s="15"/>
      <c r="AC306" s="15"/>
      <c r="AD306" s="15"/>
      <c r="AE306" s="15"/>
      <c r="AF306" s="4">
        <f ca="1">+TODAY()-AE306</f>
        <v>44137</v>
      </c>
      <c r="AG306" s="15"/>
      <c r="AH306" s="15"/>
      <c r="AI306" s="64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3" t="s">
        <v>4401</v>
      </c>
      <c r="AV306" s="7" t="s">
        <v>47</v>
      </c>
      <c r="AW306" s="7" t="s">
        <v>47</v>
      </c>
      <c r="AX306" s="9" t="str">
        <f>IF(AW306="","Vacio",IF(AV306=AW306,"Igual","Diferente"))</f>
        <v>Igual</v>
      </c>
      <c r="AY306" s="129"/>
      <c r="AZ306" s="129"/>
      <c r="BA306" s="5"/>
      <c r="BB306" s="129" t="s">
        <v>146</v>
      </c>
      <c r="BC306" s="129" t="s">
        <v>2919</v>
      </c>
      <c r="BD306" s="153"/>
      <c r="BE306" s="153"/>
      <c r="BF306" s="129"/>
      <c r="BG306" s="129"/>
      <c r="BH306" s="153"/>
      <c r="BI306" s="153"/>
      <c r="BJ306" s="153"/>
      <c r="BK306" s="153"/>
      <c r="BL306" s="153"/>
      <c r="BM306" s="153"/>
    </row>
    <row r="307" spans="1:65" ht="14.65" customHeight="1" x14ac:dyDescent="0.25">
      <c r="A307" s="68" t="str">
        <f>CONCATENATE(E307,"_",X307)</f>
        <v>20601449405_PCR-LAP1281</v>
      </c>
      <c r="B307" s="68" t="str">
        <f>CONCATENATE(E307,"_",Z307)</f>
        <v>20601449405_</v>
      </c>
      <c r="C307" s="29">
        <v>44090</v>
      </c>
      <c r="D307" s="29">
        <v>44150</v>
      </c>
      <c r="E307" s="192">
        <v>20601449405</v>
      </c>
      <c r="F307" s="95" t="s">
        <v>612</v>
      </c>
      <c r="G307" s="28" t="s">
        <v>4124</v>
      </c>
      <c r="H307" s="29">
        <v>44090</v>
      </c>
      <c r="I307" s="29">
        <v>44150</v>
      </c>
      <c r="J307" s="65"/>
      <c r="K307" s="8">
        <f ca="1">+TODAY()-I307</f>
        <v>-13</v>
      </c>
      <c r="L307" s="71">
        <v>65</v>
      </c>
      <c r="M307" s="154"/>
      <c r="N307" s="9" t="str">
        <f>IF(M307="","Vacio",IF(L307=M307,"Igual","Diferente"))</f>
        <v>Vacio</v>
      </c>
      <c r="O307" s="71"/>
      <c r="P307" s="154"/>
      <c r="Q307" s="9" t="str">
        <f>IF(P307="","Vacio",IF(O307=P307,"Igual","Diferente"))</f>
        <v>Vacio</v>
      </c>
      <c r="R307" s="1">
        <f>+L307+O307/3.5</f>
        <v>65</v>
      </c>
      <c r="S307" s="155">
        <f ca="1">+IF(K307&gt;=0,IF(K307&lt;30,R307*1,IF(60&gt;K307,R307*2,IF(90&gt;K307,R307*3,IF(120&gt;K307,R307*4,IF(150&gt;K307,R307*5,IF(180&gt;K307,R307*6,IF(210&gt;K307,R307*7))))))),0)</f>
        <v>0</v>
      </c>
      <c r="T307" s="2">
        <f ca="1">+IF(K307&lt;0,0,IF(K307&lt;8,$A$1,IF(K307&lt;15,$B$1,IF(K307&lt;22,$C$1,IF(K307&lt;30,$D$1,IF(K307&lt;60,$G$1,IF(K307&lt;90,$H$1,IF(K307&lt;120,$I$1,IF(K307&lt;150,$J$1,IF(K307&lt;180,$K$1,IF(K307&lt;210,$E$1)))))))))))</f>
        <v>0</v>
      </c>
      <c r="U307" s="164" t="s">
        <v>622</v>
      </c>
      <c r="V307" s="99" t="s">
        <v>2930</v>
      </c>
      <c r="W307" s="96">
        <v>43967</v>
      </c>
      <c r="X307" s="30" t="s">
        <v>2931</v>
      </c>
      <c r="Y307" s="12" t="s">
        <v>5248</v>
      </c>
      <c r="Z307" s="30"/>
      <c r="AA307" s="30"/>
      <c r="AB307" s="73"/>
      <c r="AC307" s="73"/>
      <c r="AD307" s="73"/>
      <c r="AE307" s="73"/>
      <c r="AF307" s="4">
        <f ca="1">+TODAY()-AE307</f>
        <v>44137</v>
      </c>
      <c r="AG307" s="73"/>
      <c r="AH307" s="73"/>
      <c r="AI307" s="96"/>
      <c r="AJ307" s="157"/>
      <c r="AK307" s="157" t="s">
        <v>56</v>
      </c>
      <c r="AL307" s="157"/>
      <c r="AM307" s="157">
        <v>1</v>
      </c>
      <c r="AN307" s="157" t="s">
        <v>44</v>
      </c>
      <c r="AO307" s="157"/>
      <c r="AP307" s="157" t="s">
        <v>45</v>
      </c>
      <c r="AQ307" s="157"/>
      <c r="AR307" s="157"/>
      <c r="AS307" s="157"/>
      <c r="AT307" s="157"/>
      <c r="AU307" s="3" t="s">
        <v>4401</v>
      </c>
      <c r="AV307" s="70" t="s">
        <v>47</v>
      </c>
      <c r="AW307" s="70" t="s">
        <v>47</v>
      </c>
      <c r="AX307" s="9" t="str">
        <f>IF(AW307="","Vacio",IF(AV307=AW307,"Igual","Diferente"))</f>
        <v>Igual</v>
      </c>
      <c r="AY307" s="32"/>
      <c r="AZ307" s="32"/>
      <c r="BA307" s="5">
        <f ca="1">+IF(K307&gt;21,"Revisar",0)</f>
        <v>0</v>
      </c>
      <c r="BB307" s="32" t="s">
        <v>146</v>
      </c>
      <c r="BC307" s="32" t="s">
        <v>2919</v>
      </c>
      <c r="BD307" s="153"/>
      <c r="BE307" s="153"/>
      <c r="BF307" s="32" t="s">
        <v>94</v>
      </c>
      <c r="BG307" s="32"/>
      <c r="BH307" s="153"/>
      <c r="BI307" s="153"/>
      <c r="BJ307" s="153"/>
      <c r="BK307" s="153"/>
      <c r="BL307" s="153"/>
      <c r="BM307" s="153"/>
    </row>
    <row r="308" spans="1:65" s="183" customFormat="1" ht="14.65" customHeight="1" x14ac:dyDescent="0.25">
      <c r="A308" s="68" t="str">
        <f>CONCATENATE(E308,"_",X308)</f>
        <v>20601449405_PCR-LAP1290</v>
      </c>
      <c r="B308" s="68" t="str">
        <f>CONCATENATE(E308,"_",Z308)</f>
        <v>20601449405_PCR-LAP 0566</v>
      </c>
      <c r="C308" s="6">
        <v>44124</v>
      </c>
      <c r="D308" s="6">
        <v>44184</v>
      </c>
      <c r="E308" s="192">
        <v>20601449405</v>
      </c>
      <c r="F308" s="3" t="s">
        <v>612</v>
      </c>
      <c r="G308" s="3" t="s">
        <v>5122</v>
      </c>
      <c r="H308" s="6">
        <v>44124</v>
      </c>
      <c r="I308" s="6">
        <v>44184</v>
      </c>
      <c r="J308" s="7"/>
      <c r="K308" s="8">
        <f ca="1">+TODAY()-I308</f>
        <v>-47</v>
      </c>
      <c r="L308" s="9">
        <v>65</v>
      </c>
      <c r="M308" s="152">
        <v>130</v>
      </c>
      <c r="N308" s="9" t="str">
        <f>IF(M308="","Vacio",IF(L308=M308,"Igual","Diferente"))</f>
        <v>Diferente</v>
      </c>
      <c r="O308" s="9"/>
      <c r="P308" s="152"/>
      <c r="Q308" s="9" t="str">
        <f>IF(P308="","Vacio",IF(O308=P308,"Igual","Diferente"))</f>
        <v>Vacio</v>
      </c>
      <c r="R308" s="1">
        <f>+L308+O308/3.5</f>
        <v>65</v>
      </c>
      <c r="S308" s="1">
        <f ca="1">+IF(K308&gt;=0,IF(K308&lt;30,R308*1,IF(60&gt;K308,R308*2,IF(90&gt;K308,R308*3,IF(120&gt;K308,R308*4,IF(150&gt;K308,R308*5,IF(180&gt;K308,R308*6,IF(210&gt;K308,R308*7))))))),0)</f>
        <v>0</v>
      </c>
      <c r="T308" s="2">
        <f ca="1">+IF(K308&lt;0,0,IF(K308&lt;8,$A$1,IF(K308&lt;15,$B$1,IF(K308&lt;22,$C$1,IF(K308&lt;30,$D$1,IF(K308&lt;60,$G$1,IF(K308&lt;90,$H$1,IF(K308&lt;120,$I$1,IF(K308&lt;150,$J$1,IF(K308&lt;180,$K$1,IF(K308&lt;210,$E$1)))))))))))</f>
        <v>0</v>
      </c>
      <c r="U308" s="3" t="s">
        <v>613</v>
      </c>
      <c r="V308" s="10" t="s">
        <v>634</v>
      </c>
      <c r="W308" s="6">
        <v>43012</v>
      </c>
      <c r="X308" s="12" t="s">
        <v>635</v>
      </c>
      <c r="Y308" s="12" t="s">
        <v>5248</v>
      </c>
      <c r="Z308" s="12" t="s">
        <v>636</v>
      </c>
      <c r="AA308" s="12"/>
      <c r="AB308" s="15"/>
      <c r="AC308" s="15"/>
      <c r="AD308" s="15"/>
      <c r="AE308" s="15"/>
      <c r="AF308" s="4">
        <f ca="1">+TODAY()-AE308</f>
        <v>44137</v>
      </c>
      <c r="AG308" s="15"/>
      <c r="AH308" s="15"/>
      <c r="AI308" s="6"/>
      <c r="AJ308" s="3"/>
      <c r="AK308" s="3" t="s">
        <v>43</v>
      </c>
      <c r="AL308" s="6"/>
      <c r="AM308" s="10">
        <v>1</v>
      </c>
      <c r="AN308" s="3" t="s">
        <v>44</v>
      </c>
      <c r="AO308" s="3"/>
      <c r="AP308" s="3" t="s">
        <v>45</v>
      </c>
      <c r="AQ308" s="3"/>
      <c r="AR308" s="3"/>
      <c r="AS308" s="3"/>
      <c r="AT308" s="18"/>
      <c r="AU308" s="3" t="s">
        <v>4401</v>
      </c>
      <c r="AV308" s="7" t="s">
        <v>47</v>
      </c>
      <c r="AW308" s="7" t="s">
        <v>47</v>
      </c>
      <c r="AX308" s="9" t="str">
        <f>IF(AW308="","Vacio",IF(AV308=AW308,"Igual","Diferente"))</f>
        <v>Igual</v>
      </c>
      <c r="AY308" s="129"/>
      <c r="AZ308" s="129"/>
      <c r="BA308" s="5">
        <f ca="1">+IF(K308&gt;21,"Revisar",0)</f>
        <v>0</v>
      </c>
      <c r="BB308" s="129" t="s">
        <v>146</v>
      </c>
      <c r="BC308" s="129" t="s">
        <v>2919</v>
      </c>
      <c r="BD308" s="153"/>
      <c r="BE308" s="153"/>
      <c r="BF308" s="129" t="s">
        <v>94</v>
      </c>
      <c r="BG308" s="129"/>
      <c r="BH308" s="153"/>
      <c r="BI308" s="153"/>
      <c r="BJ308" s="153"/>
      <c r="BK308" s="153"/>
      <c r="BL308" s="153"/>
      <c r="BM308" s="153"/>
    </row>
    <row r="309" spans="1:65" ht="14.65" customHeight="1" x14ac:dyDescent="0.25">
      <c r="A309" s="68" t="str">
        <f>CONCATENATE(E309,"_",X309)</f>
        <v>20601449405_PCR-LAP1293</v>
      </c>
      <c r="B309" s="68" t="str">
        <f>CONCATENATE(E309,"_",Z309)</f>
        <v>20601449405_MOR-LAP0001, PCR-LAP1538</v>
      </c>
      <c r="C309" s="6">
        <v>44124</v>
      </c>
      <c r="D309" s="6">
        <v>44154</v>
      </c>
      <c r="E309" s="192">
        <v>20601449405</v>
      </c>
      <c r="F309" s="63" t="s">
        <v>612</v>
      </c>
      <c r="G309" s="3" t="s">
        <v>5118</v>
      </c>
      <c r="H309" s="6">
        <v>44124</v>
      </c>
      <c r="I309" s="6">
        <v>44215</v>
      </c>
      <c r="J309" s="65"/>
      <c r="K309" s="8">
        <f ca="1">+TODAY()-I309</f>
        <v>-78</v>
      </c>
      <c r="L309" s="9">
        <v>65</v>
      </c>
      <c r="M309" s="152">
        <v>195</v>
      </c>
      <c r="N309" s="9" t="str">
        <f>IF(M309="","Vacio",IF(L309=M309,"Igual","Diferente"))</f>
        <v>Diferente</v>
      </c>
      <c r="O309" s="9"/>
      <c r="P309" s="152"/>
      <c r="Q309" s="9" t="str">
        <f>IF(P309="","Vacio",IF(O309=P309,"Igual","Diferente"))</f>
        <v>Vacio</v>
      </c>
      <c r="R309" s="1">
        <f>+L309+O309/3.5</f>
        <v>65</v>
      </c>
      <c r="S309" s="1">
        <f ca="1">+IF(K309&gt;=0,IF(K309&lt;30,R309*1,IF(60&gt;K309,R309*2,IF(90&gt;K309,R309*3,IF(120&gt;K309,R309*4,IF(150&gt;K309,R309*5,IF(180&gt;K309,R309*6,IF(210&gt;K309,R309*7))))))),0)</f>
        <v>0</v>
      </c>
      <c r="T309" s="2">
        <f ca="1">+IF(K309&lt;0,0,IF(K309&lt;8,$A$1,IF(K309&lt;15,$B$1,IF(K309&lt;22,$C$1,IF(K309&lt;30,$D$1,IF(K309&lt;60,$G$1,IF(K309&lt;90,$H$1,IF(K309&lt;120,$I$1,IF(K309&lt;150,$J$1,IF(K309&lt;180,$K$1,IF(K309&lt;210,$E$1)))))))))))</f>
        <v>0</v>
      </c>
      <c r="U309" s="63" t="s">
        <v>613</v>
      </c>
      <c r="V309" s="66" t="s">
        <v>637</v>
      </c>
      <c r="W309" s="64" t="s">
        <v>638</v>
      </c>
      <c r="X309" s="12" t="s">
        <v>639</v>
      </c>
      <c r="Y309" s="12" t="s">
        <v>5248</v>
      </c>
      <c r="Z309" s="12" t="s">
        <v>640</v>
      </c>
      <c r="AA309" s="12"/>
      <c r="AB309" s="15"/>
      <c r="AC309" s="15"/>
      <c r="AD309" s="15"/>
      <c r="AE309" s="15"/>
      <c r="AF309" s="4">
        <f ca="1">+TODAY()-AE309</f>
        <v>44137</v>
      </c>
      <c r="AG309" s="15"/>
      <c r="AH309" s="15"/>
      <c r="AI309" s="64"/>
      <c r="AJ309" s="63"/>
      <c r="AK309" s="63" t="s">
        <v>43</v>
      </c>
      <c r="AL309" s="63"/>
      <c r="AM309" s="5">
        <v>1</v>
      </c>
      <c r="AN309" s="63" t="s">
        <v>44</v>
      </c>
      <c r="AO309" s="67"/>
      <c r="AP309" s="67" t="s">
        <v>45</v>
      </c>
      <c r="AQ309" s="5"/>
      <c r="AR309" s="5"/>
      <c r="AS309" s="5"/>
      <c r="AT309" s="5"/>
      <c r="AU309" s="3" t="s">
        <v>4401</v>
      </c>
      <c r="AV309" s="7" t="s">
        <v>47</v>
      </c>
      <c r="AW309" s="7" t="s">
        <v>47</v>
      </c>
      <c r="AX309" s="9" t="str">
        <f>IF(AW309="","Vacio",IF(AV309=AW309,"Igual","Diferente"))</f>
        <v>Igual</v>
      </c>
      <c r="AY309" s="129"/>
      <c r="AZ309" s="129"/>
      <c r="BA309" s="5">
        <f ca="1">+IF(K309&gt;21,"Revisar",0)</f>
        <v>0</v>
      </c>
      <c r="BB309" s="129" t="s">
        <v>146</v>
      </c>
      <c r="BC309" s="129" t="s">
        <v>2919</v>
      </c>
      <c r="BD309" s="158"/>
      <c r="BE309" s="158"/>
      <c r="BF309" s="129" t="s">
        <v>94</v>
      </c>
      <c r="BG309" s="129"/>
      <c r="BH309" s="158"/>
      <c r="BI309" s="158"/>
      <c r="BJ309" s="158"/>
      <c r="BK309" s="158"/>
      <c r="BL309" s="158"/>
      <c r="BM309" s="158"/>
    </row>
    <row r="310" spans="1:65" s="139" customFormat="1" ht="14.65" customHeight="1" x14ac:dyDescent="0.25">
      <c r="A310" s="68" t="str">
        <f>CONCATENATE(E310,"_",X310)</f>
        <v>20601449405_PCR-LAP1278</v>
      </c>
      <c r="B310" s="68" t="str">
        <f>CONCATENATE(E310,"_",Z310)</f>
        <v>20601449405_PCR-LAP1340</v>
      </c>
      <c r="C310" s="6">
        <v>44124</v>
      </c>
      <c r="D310" s="6">
        <v>44154</v>
      </c>
      <c r="E310" s="192">
        <v>20601449405</v>
      </c>
      <c r="F310" s="3" t="s">
        <v>612</v>
      </c>
      <c r="G310" s="3" t="s">
        <v>5121</v>
      </c>
      <c r="H310" s="6">
        <v>44124</v>
      </c>
      <c r="I310" s="6">
        <v>44154</v>
      </c>
      <c r="J310" s="7"/>
      <c r="K310" s="8">
        <f ca="1">+TODAY()-I310</f>
        <v>-17</v>
      </c>
      <c r="L310" s="9">
        <v>65</v>
      </c>
      <c r="M310" s="152"/>
      <c r="N310" s="9" t="str">
        <f>IF(M310="","Vacio",IF(L310=M310,"Igual","Diferente"))</f>
        <v>Vacio</v>
      </c>
      <c r="O310" s="9"/>
      <c r="P310" s="152"/>
      <c r="Q310" s="9" t="str">
        <f>IF(P310="","Vacio",IF(O310=P310,"Igual","Diferente"))</f>
        <v>Vacio</v>
      </c>
      <c r="R310" s="1">
        <f>+L310+O310/3.5</f>
        <v>65</v>
      </c>
      <c r="S310" s="1">
        <f ca="1">+IF(K310&gt;=0,IF(K310&lt;30,R310*1,IF(60&gt;K310,R310*2,IF(90&gt;K310,R310*3,IF(120&gt;K310,R310*4,IF(150&gt;K310,R310*5,IF(180&gt;K310,R310*6,IF(210&gt;K310,R310*7))))))),0)</f>
        <v>0</v>
      </c>
      <c r="T310" s="2">
        <f ca="1">+IF(K310&lt;0,0,IF(K310&lt;8,$A$1,IF(K310&lt;15,$B$1,IF(K310&lt;22,$C$1,IF(K310&lt;30,$D$1,IF(K310&lt;60,$G$1,IF(K310&lt;90,$H$1,IF(K310&lt;120,$I$1,IF(K310&lt;150,$J$1,IF(K310&lt;180,$K$1,IF(K310&lt;210,$E$1)))))))))))</f>
        <v>0</v>
      </c>
      <c r="U310" s="3" t="s">
        <v>613</v>
      </c>
      <c r="V310" s="10" t="s">
        <v>641</v>
      </c>
      <c r="W310" s="6">
        <v>43224</v>
      </c>
      <c r="X310" s="12" t="s">
        <v>897</v>
      </c>
      <c r="Y310" s="12" t="s">
        <v>5248</v>
      </c>
      <c r="Z310" s="12" t="s">
        <v>642</v>
      </c>
      <c r="AA310" s="12"/>
      <c r="AB310" s="15"/>
      <c r="AC310" s="15"/>
      <c r="AD310" s="15"/>
      <c r="AE310" s="15"/>
      <c r="AF310" s="4">
        <f ca="1">+TODAY()-AE310</f>
        <v>44137</v>
      </c>
      <c r="AG310" s="15"/>
      <c r="AH310" s="15"/>
      <c r="AI310" s="6"/>
      <c r="AJ310" s="6"/>
      <c r="AK310" s="3" t="s">
        <v>43</v>
      </c>
      <c r="AL310" s="6"/>
      <c r="AM310" s="10">
        <v>1</v>
      </c>
      <c r="AN310" s="3" t="s">
        <v>44</v>
      </c>
      <c r="AO310" s="3"/>
      <c r="AP310" s="3" t="s">
        <v>45</v>
      </c>
      <c r="AQ310" s="3"/>
      <c r="AR310" s="3"/>
      <c r="AS310" s="3"/>
      <c r="AT310" s="18"/>
      <c r="AU310" s="3" t="s">
        <v>4401</v>
      </c>
      <c r="AV310" s="7" t="s">
        <v>47</v>
      </c>
      <c r="AW310" s="7" t="s">
        <v>47</v>
      </c>
      <c r="AX310" s="9" t="str">
        <f>IF(AW310="","Vacio",IF(AV310=AW310,"Igual","Diferente"))</f>
        <v>Igual</v>
      </c>
      <c r="AY310" s="129"/>
      <c r="AZ310" s="129"/>
      <c r="BA310" s="5">
        <f ca="1">+IF(K310&gt;21,"Revisar",0)</f>
        <v>0</v>
      </c>
      <c r="BB310" s="129" t="s">
        <v>146</v>
      </c>
      <c r="BC310" s="129" t="s">
        <v>2919</v>
      </c>
      <c r="BD310" s="153"/>
      <c r="BE310" s="153"/>
      <c r="BF310" s="129" t="s">
        <v>94</v>
      </c>
      <c r="BG310" s="129"/>
      <c r="BH310" s="153"/>
      <c r="BI310" s="153"/>
      <c r="BJ310" s="153"/>
      <c r="BK310" s="153"/>
      <c r="BL310" s="153"/>
      <c r="BM310" s="153"/>
    </row>
    <row r="311" spans="1:65" s="183" customFormat="1" ht="14.65" customHeight="1" x14ac:dyDescent="0.25">
      <c r="A311" s="68" t="str">
        <f>CONCATENATE(E311,"_",X311)</f>
        <v>20601449405_PCR-LAP1382</v>
      </c>
      <c r="B311" s="68" t="str">
        <f>CONCATENATE(E311,"_",Z311)</f>
        <v>20601449405_</v>
      </c>
      <c r="C311" s="64">
        <v>44085</v>
      </c>
      <c r="D311" s="64">
        <v>44145</v>
      </c>
      <c r="E311" s="192">
        <v>20601449405</v>
      </c>
      <c r="F311" s="63" t="s">
        <v>612</v>
      </c>
      <c r="G311" s="63" t="s">
        <v>4996</v>
      </c>
      <c r="H311" s="64">
        <v>44085</v>
      </c>
      <c r="I311" s="64">
        <v>44145</v>
      </c>
      <c r="J311" s="97" t="s">
        <v>645</v>
      </c>
      <c r="K311" s="8">
        <f ca="1">+TODAY()-I311</f>
        <v>-8</v>
      </c>
      <c r="L311" s="9">
        <v>65</v>
      </c>
      <c r="M311" s="152"/>
      <c r="N311" s="9" t="str">
        <f>IF(M311="","Vacio",IF(L311=M311,"Igual","Diferente"))</f>
        <v>Vacio</v>
      </c>
      <c r="O311" s="9"/>
      <c r="P311" s="152"/>
      <c r="Q311" s="9" t="str">
        <f>IF(P311="","Vacio",IF(O311=P311,"Igual","Diferente"))</f>
        <v>Vacio</v>
      </c>
      <c r="R311" s="1">
        <f>+L311+O311/3.5</f>
        <v>65</v>
      </c>
      <c r="S311" s="1">
        <f ca="1">+IF(K311&gt;=0,IF(K311&lt;30,R311*1,IF(60&gt;K311,R311*2,IF(90&gt;K311,R311*3,IF(120&gt;K311,R311*4,IF(150&gt;K311,R311*5,IF(180&gt;K311,R311*6,IF(210&gt;K311,R311*7))))))),0)</f>
        <v>0</v>
      </c>
      <c r="T311" s="2">
        <f ca="1">+IF(K311&lt;0,0,IF(K311&lt;8,$A$1,IF(K311&lt;15,$B$1,IF(K311&lt;22,$C$1,IF(K311&lt;30,$D$1,IF(K311&lt;60,$G$1,IF(K311&lt;90,$H$1,IF(K311&lt;120,$I$1,IF(K311&lt;150,$J$1,IF(K311&lt;180,$K$1,IF(K311&lt;210,$E$1)))))))))))</f>
        <v>0</v>
      </c>
      <c r="U311" s="63" t="s">
        <v>613</v>
      </c>
      <c r="V311" s="66" t="s">
        <v>646</v>
      </c>
      <c r="W311" s="64">
        <v>43962</v>
      </c>
      <c r="X311" s="12" t="s">
        <v>647</v>
      </c>
      <c r="Y311" s="12" t="s">
        <v>5248</v>
      </c>
      <c r="Z311" s="12"/>
      <c r="AA311" s="12"/>
      <c r="AB311" s="102"/>
      <c r="AC311" s="102"/>
      <c r="AD311" s="102"/>
      <c r="AE311" s="102"/>
      <c r="AF311" s="4">
        <f ca="1">+TODAY()-AE311</f>
        <v>44137</v>
      </c>
      <c r="AG311" s="102"/>
      <c r="AH311" s="102"/>
      <c r="AI311" s="64"/>
      <c r="AJ311" s="64"/>
      <c r="AK311" s="63" t="s">
        <v>43</v>
      </c>
      <c r="AL311" s="64"/>
      <c r="AM311" s="66">
        <v>1</v>
      </c>
      <c r="AN311" s="63" t="s">
        <v>44</v>
      </c>
      <c r="AO311" s="63"/>
      <c r="AP311" s="63" t="s">
        <v>45</v>
      </c>
      <c r="AQ311" s="63"/>
      <c r="AR311" s="63"/>
      <c r="AS311" s="63"/>
      <c r="AT311" s="67"/>
      <c r="AU311" s="3" t="s">
        <v>4401</v>
      </c>
      <c r="AV311" s="65" t="s">
        <v>47</v>
      </c>
      <c r="AW311" s="7" t="s">
        <v>47</v>
      </c>
      <c r="AX311" s="9" t="str">
        <f>IF(AW311="","Vacio",IF(AV311=AW311,"Igual","Diferente"))</f>
        <v>Igual</v>
      </c>
      <c r="AY311" s="129"/>
      <c r="AZ311" s="129"/>
      <c r="BA311" s="5">
        <f ca="1">+IF(K311&gt;21,"Revisar",0)</f>
        <v>0</v>
      </c>
      <c r="BB311" s="129" t="s">
        <v>146</v>
      </c>
      <c r="BC311" s="129" t="s">
        <v>2919</v>
      </c>
      <c r="BD311" s="153"/>
      <c r="BE311" s="153"/>
      <c r="BF311" s="129" t="s">
        <v>94</v>
      </c>
      <c r="BG311" s="129"/>
      <c r="BH311" s="153"/>
      <c r="BI311" s="153"/>
      <c r="BJ311" s="153"/>
      <c r="BK311" s="153"/>
      <c r="BL311" s="153"/>
      <c r="BM311" s="153"/>
    </row>
    <row r="312" spans="1:65" ht="14.65" customHeight="1" x14ac:dyDescent="0.25">
      <c r="A312" s="68" t="str">
        <f>CONCATENATE(E312,"_",X312)</f>
        <v>20601449405_PCR-LAP19091065</v>
      </c>
      <c r="B312" s="68" t="str">
        <f>CONCATENATE(E312,"_",Z312)</f>
        <v>20601449405_</v>
      </c>
      <c r="C312" s="6">
        <v>44062</v>
      </c>
      <c r="D312" s="6">
        <v>44153</v>
      </c>
      <c r="E312" s="192">
        <v>20601449405</v>
      </c>
      <c r="F312" s="3" t="s">
        <v>612</v>
      </c>
      <c r="G312" s="3" t="s">
        <v>4124</v>
      </c>
      <c r="H312" s="6">
        <v>44062</v>
      </c>
      <c r="I312" s="6">
        <v>44153</v>
      </c>
      <c r="J312" s="7"/>
      <c r="K312" s="8">
        <f ca="1">+TODAY()-I312</f>
        <v>-16</v>
      </c>
      <c r="L312" s="9">
        <v>65</v>
      </c>
      <c r="M312" s="135"/>
      <c r="N312" s="9" t="str">
        <f>IF(M312="","Vacio",IF(L312=M312,"Igual","Diferente"))</f>
        <v>Vacio</v>
      </c>
      <c r="O312" s="9"/>
      <c r="P312" s="135"/>
      <c r="Q312" s="9" t="str">
        <f>IF(P312="","Vacio",IF(O312=P312,"Igual","Diferente"))</f>
        <v>Vacio</v>
      </c>
      <c r="R312" s="1">
        <f>+L312+O312/3.5</f>
        <v>65</v>
      </c>
      <c r="S312" s="1">
        <f ca="1">+IF(K312&gt;=0,IF(K312&lt;30,R312*1,IF(60&gt;K312,R312*2,IF(90&gt;K312,R312*3,IF(120&gt;K312,R312*4,IF(150&gt;K312,R312*5,IF(180&gt;K312,R312*6,IF(210&gt;K312,R312*7))))))),0)</f>
        <v>0</v>
      </c>
      <c r="T312" s="2">
        <f ca="1">+IF(K312&lt;0,0,IF(K312&lt;8,$A$1,IF(K312&lt;15,$B$1,IF(K312&lt;22,$C$1,IF(K312&lt;30,$D$1,IF(K312&lt;60,$G$1,IF(K312&lt;90,$H$1,IF(K312&lt;120,$I$1,IF(K312&lt;150,$J$1,IF(K312&lt;180,$K$1,IF(K312&lt;210,$E$1)))))))))))</f>
        <v>0</v>
      </c>
      <c r="U312" s="3" t="s">
        <v>651</v>
      </c>
      <c r="V312" s="10" t="s">
        <v>652</v>
      </c>
      <c r="W312" s="6">
        <v>43783</v>
      </c>
      <c r="X312" s="12" t="s">
        <v>653</v>
      </c>
      <c r="Y312" s="12" t="s">
        <v>5248</v>
      </c>
      <c r="Z312" s="12"/>
      <c r="AA312" s="12"/>
      <c r="AB312" s="15"/>
      <c r="AC312" s="15"/>
      <c r="AD312" s="15"/>
      <c r="AE312" s="15"/>
      <c r="AF312" s="4">
        <f ca="1">+TODAY()-AE312</f>
        <v>44137</v>
      </c>
      <c r="AG312" s="15"/>
      <c r="AH312" s="15"/>
      <c r="AI312" s="6"/>
      <c r="AJ312" s="94"/>
      <c r="AK312" s="94"/>
      <c r="AL312" s="94"/>
      <c r="AM312" s="94">
        <v>1</v>
      </c>
      <c r="AN312" s="94" t="s">
        <v>44</v>
      </c>
      <c r="AO312" s="94"/>
      <c r="AP312" s="94" t="s">
        <v>45</v>
      </c>
      <c r="AQ312" s="94"/>
      <c r="AR312" s="94"/>
      <c r="AS312" s="94"/>
      <c r="AT312" s="94"/>
      <c r="AU312" s="3" t="s">
        <v>4401</v>
      </c>
      <c r="AV312" s="7" t="s">
        <v>47</v>
      </c>
      <c r="AW312" s="7" t="s">
        <v>47</v>
      </c>
      <c r="AX312" s="9" t="str">
        <f>IF(AW312="","Vacio",IF(AV312=AW312,"Igual","Diferente"))</f>
        <v>Igual</v>
      </c>
      <c r="AY312" s="68"/>
      <c r="AZ312" s="68"/>
      <c r="BA312" s="5">
        <f ca="1">+IF(K312&gt;21,"Revisar",0)</f>
        <v>0</v>
      </c>
      <c r="BB312" s="68" t="s">
        <v>146</v>
      </c>
      <c r="BC312" s="129" t="s">
        <v>2919</v>
      </c>
      <c r="BD312" s="153"/>
      <c r="BE312" s="153"/>
      <c r="BF312" s="129" t="s">
        <v>94</v>
      </c>
      <c r="BG312" s="129"/>
      <c r="BH312" s="153"/>
      <c r="BI312" s="153"/>
      <c r="BJ312" s="153"/>
      <c r="BK312" s="153"/>
      <c r="BL312" s="153"/>
      <c r="BM312" s="153"/>
    </row>
    <row r="313" spans="1:65" ht="14.65" customHeight="1" x14ac:dyDescent="0.25">
      <c r="A313" s="68" t="str">
        <f>CONCATENATE(E313,"_",X313)</f>
        <v>20601449405_PCR-LAP19101006</v>
      </c>
      <c r="B313" s="68" t="str">
        <f>CONCATENATE(E313,"_",Z313)</f>
        <v>20601449405_</v>
      </c>
      <c r="C313" s="6">
        <v>44063</v>
      </c>
      <c r="D313" s="6">
        <v>44123</v>
      </c>
      <c r="E313" s="192">
        <v>20601449405</v>
      </c>
      <c r="F313" s="3" t="s">
        <v>612</v>
      </c>
      <c r="G313" s="3" t="s">
        <v>4127</v>
      </c>
      <c r="H313" s="6">
        <v>44063</v>
      </c>
      <c r="I313" s="6">
        <v>44123</v>
      </c>
      <c r="J313" s="7"/>
      <c r="K313" s="8">
        <f ca="1">+TODAY()-I313</f>
        <v>14</v>
      </c>
      <c r="L313" s="9">
        <v>65</v>
      </c>
      <c r="M313" s="135"/>
      <c r="N313" s="9" t="str">
        <f>IF(M313="","Vacio",IF(L313=M313,"Igual","Diferente"))</f>
        <v>Vacio</v>
      </c>
      <c r="O313" s="9"/>
      <c r="P313" s="135"/>
      <c r="Q313" s="9" t="str">
        <f>IF(P313="","Vacio",IF(O313=P313,"Igual","Diferente"))</f>
        <v>Vacio</v>
      </c>
      <c r="R313" s="1">
        <f>+L313+O313/3.5</f>
        <v>65</v>
      </c>
      <c r="S313" s="1">
        <f ca="1">+IF(K313&gt;=0,IF(K313&lt;30,R313*1,IF(60&gt;K313,R313*2,IF(90&gt;K313,R313*3,IF(120&gt;K313,R313*4,IF(150&gt;K313,R313*5,IF(180&gt;K313,R313*6,IF(210&gt;K313,R313*7))))))),0)</f>
        <v>65</v>
      </c>
      <c r="T313" s="2" t="str">
        <f ca="1">+IF(K313&lt;0,0,IF(K313&lt;8,$A$1,IF(K313&lt;15,$B$1,IF(K313&lt;22,$C$1,IF(K313&lt;30,$D$1,IF(K313&lt;60,$G$1,IF(K313&lt;90,$H$1,IF(K313&lt;120,$I$1,IF(K313&lt;150,$J$1,IF(K313&lt;180,$K$1,IF(K313&lt;210,$E$1)))))))))))</f>
        <v>2° Semana</v>
      </c>
      <c r="U313" s="3" t="s">
        <v>649</v>
      </c>
      <c r="V313" s="10" t="s">
        <v>654</v>
      </c>
      <c r="W313" s="6">
        <v>43757</v>
      </c>
      <c r="X313" s="12" t="s">
        <v>655</v>
      </c>
      <c r="Y313" s="12" t="s">
        <v>5248</v>
      </c>
      <c r="Z313" s="12"/>
      <c r="AA313" s="12"/>
      <c r="AB313" s="15"/>
      <c r="AC313" s="15"/>
      <c r="AD313" s="15"/>
      <c r="AE313" s="15"/>
      <c r="AF313" s="4">
        <f ca="1">+TODAY()-AE313</f>
        <v>44137</v>
      </c>
      <c r="AG313" s="15"/>
      <c r="AH313" s="15"/>
      <c r="AI313" s="6"/>
      <c r="AJ313" s="94"/>
      <c r="AK313" s="94"/>
      <c r="AL313" s="94"/>
      <c r="AM313" s="94">
        <v>1</v>
      </c>
      <c r="AN313" s="94" t="s">
        <v>44</v>
      </c>
      <c r="AO313" s="94"/>
      <c r="AP313" s="94" t="s">
        <v>45</v>
      </c>
      <c r="AQ313" s="94"/>
      <c r="AR313" s="94"/>
      <c r="AS313" s="94"/>
      <c r="AT313" s="94"/>
      <c r="AU313" s="3" t="s">
        <v>4401</v>
      </c>
      <c r="AV313" s="7" t="s">
        <v>47</v>
      </c>
      <c r="AW313" s="7" t="s">
        <v>47</v>
      </c>
      <c r="AX313" s="9" t="str">
        <f>IF(AW313="","Vacio",IF(AV313=AW313,"Igual","Diferente"))</f>
        <v>Igual</v>
      </c>
      <c r="AY313" s="68"/>
      <c r="AZ313" s="68"/>
      <c r="BA313" s="5">
        <f ca="1">+IF(K313&gt;21,"Revisar",0)</f>
        <v>0</v>
      </c>
      <c r="BB313" s="68" t="s">
        <v>5182</v>
      </c>
      <c r="BC313" s="129" t="s">
        <v>141</v>
      </c>
      <c r="BD313" s="153"/>
      <c r="BE313" s="153"/>
      <c r="BF313" s="129" t="s">
        <v>94</v>
      </c>
      <c r="BG313" s="129"/>
      <c r="BH313" s="153"/>
      <c r="BI313" s="153"/>
      <c r="BJ313" s="153"/>
      <c r="BK313" s="153"/>
      <c r="BL313" s="153"/>
      <c r="BM313" s="153"/>
    </row>
    <row r="314" spans="1:65" ht="14.65" customHeight="1" x14ac:dyDescent="0.25">
      <c r="A314" s="68" t="str">
        <f>CONCATENATE(E314,"_",X314)</f>
        <v>20605368680_PCR-LAP0878</v>
      </c>
      <c r="B314" s="68" t="str">
        <f>CONCATENATE(E314,"_",Z314)</f>
        <v>20605368680_PCR-LAP0413</v>
      </c>
      <c r="C314" s="29">
        <v>44129</v>
      </c>
      <c r="D314" s="29">
        <v>44159</v>
      </c>
      <c r="E314" s="192">
        <v>20605368680</v>
      </c>
      <c r="F314" s="53" t="s">
        <v>4085</v>
      </c>
      <c r="G314" s="28" t="s">
        <v>5090</v>
      </c>
      <c r="H314" s="29">
        <v>44129</v>
      </c>
      <c r="I314" s="29">
        <v>44159</v>
      </c>
      <c r="J314" s="70"/>
      <c r="K314" s="8">
        <f ca="1">+TODAY()-I314</f>
        <v>-22</v>
      </c>
      <c r="L314" s="71">
        <v>50</v>
      </c>
      <c r="M314" s="154"/>
      <c r="N314" s="9" t="str">
        <f>IF(M314="","Vacio",IF(L314=M314,"Igual","Diferente"))</f>
        <v>Vacio</v>
      </c>
      <c r="O314" s="71"/>
      <c r="P314" s="154"/>
      <c r="Q314" s="9" t="str">
        <f>IF(P314="","Vacio",IF(O314=P314,"Igual","Diferente"))</f>
        <v>Vacio</v>
      </c>
      <c r="R314" s="1">
        <f>+L314+O314/3.5</f>
        <v>50</v>
      </c>
      <c r="S314" s="155">
        <f ca="1">+IF(K314&gt;=0,IF(K314&lt;30,R314*1,IF(60&gt;K314,R314*2,IF(90&gt;K314,R314*3,IF(120&gt;K314,R314*4,IF(150&gt;K314,R314*5,IF(180&gt;K314,R314*6,IF(210&gt;K314,R314*7))))))),0)</f>
        <v>0</v>
      </c>
      <c r="T314" s="2">
        <f ca="1">+IF(K314&lt;0,0,IF(K314&lt;8,$A$1,IF(K314&lt;15,$B$1,IF(K314&lt;22,$C$1,IF(K314&lt;30,$D$1,IF(K314&lt;60,$G$1,IF(K314&lt;90,$H$1,IF(K314&lt;120,$I$1,IF(K314&lt;150,$J$1,IF(K314&lt;180,$K$1,IF(K314&lt;210,$E$1)))))))))))</f>
        <v>0</v>
      </c>
      <c r="U314" s="28" t="s">
        <v>3413</v>
      </c>
      <c r="V314" s="72" t="s">
        <v>658</v>
      </c>
      <c r="W314" s="29">
        <v>43854</v>
      </c>
      <c r="X314" s="30" t="s">
        <v>1853</v>
      </c>
      <c r="Y314" s="12" t="s">
        <v>5248</v>
      </c>
      <c r="Z314" s="30" t="s">
        <v>659</v>
      </c>
      <c r="AA314" s="30"/>
      <c r="AB314" s="73"/>
      <c r="AC314" s="73"/>
      <c r="AD314" s="73"/>
      <c r="AE314" s="73"/>
      <c r="AF314" s="156">
        <f ca="1">+TODAY()-AE314</f>
        <v>44137</v>
      </c>
      <c r="AG314" s="73"/>
      <c r="AH314" s="73"/>
      <c r="AI314" s="29"/>
      <c r="AJ314" s="29"/>
      <c r="AK314" s="28"/>
      <c r="AL314" s="29"/>
      <c r="AM314" s="72">
        <v>1</v>
      </c>
      <c r="AN314" s="28" t="s">
        <v>44</v>
      </c>
      <c r="AO314" s="28"/>
      <c r="AP314" s="28" t="s">
        <v>45</v>
      </c>
      <c r="AQ314" s="28"/>
      <c r="AR314" s="28"/>
      <c r="AS314" s="28"/>
      <c r="AT314" s="28"/>
      <c r="AU314" s="3" t="s">
        <v>5235</v>
      </c>
      <c r="AV314" s="70" t="s">
        <v>47</v>
      </c>
      <c r="AW314" s="70" t="s">
        <v>47</v>
      </c>
      <c r="AX314" s="9" t="str">
        <f>IF(AW314="","Vacio",IF(AV314=AW314,"Igual","Diferente"))</f>
        <v>Igual</v>
      </c>
      <c r="AY314" s="32"/>
      <c r="AZ314" s="32"/>
      <c r="BA314" s="5">
        <f ca="1">+IF(K314&gt;21,"Revisar",0)</f>
        <v>0</v>
      </c>
      <c r="BB314" s="32" t="s">
        <v>146</v>
      </c>
      <c r="BC314" s="32" t="s">
        <v>2919</v>
      </c>
      <c r="BF314" s="32" t="s">
        <v>94</v>
      </c>
      <c r="BG314" s="32"/>
    </row>
    <row r="315" spans="1:65" ht="14.65" customHeight="1" x14ac:dyDescent="0.25">
      <c r="A315" s="68" t="str">
        <f>CONCATENATE(E315,"_",X315)</f>
        <v>20605368680_PCR-LAP19115071</v>
      </c>
      <c r="B315" s="68" t="str">
        <f>CONCATENATE(E315,"_",Z315)</f>
        <v>20605368680_</v>
      </c>
      <c r="C315" s="29">
        <v>44126</v>
      </c>
      <c r="D315" s="29">
        <v>44156</v>
      </c>
      <c r="E315" s="192">
        <v>20605368680</v>
      </c>
      <c r="F315" s="53" t="s">
        <v>4085</v>
      </c>
      <c r="G315" s="28" t="s">
        <v>5090</v>
      </c>
      <c r="H315" s="29">
        <v>44126</v>
      </c>
      <c r="I315" s="29">
        <v>44156</v>
      </c>
      <c r="J315" s="70"/>
      <c r="K315" s="8">
        <f ca="1">+TODAY()-I315</f>
        <v>-19</v>
      </c>
      <c r="L315" s="71">
        <v>70</v>
      </c>
      <c r="M315" s="154"/>
      <c r="N315" s="9" t="str">
        <f>IF(M315="","Vacio",IF(L315=M315,"Igual","Diferente"))</f>
        <v>Vacio</v>
      </c>
      <c r="O315" s="71"/>
      <c r="P315" s="154"/>
      <c r="Q315" s="9" t="str">
        <f>IF(P315="","Vacio",IF(O315=P315,"Igual","Diferente"))</f>
        <v>Vacio</v>
      </c>
      <c r="R315" s="1">
        <f>+L315+O315/3.5</f>
        <v>70</v>
      </c>
      <c r="S315" s="155">
        <f ca="1">+IF(K315&gt;=0,IF(K315&lt;30,R315*1,IF(60&gt;K315,R315*2,IF(90&gt;K315,R315*3,IF(120&gt;K315,R315*4,IF(150&gt;K315,R315*5,IF(180&gt;K315,R315*6,IF(210&gt;K315,R315*7))))))),0)</f>
        <v>0</v>
      </c>
      <c r="T315" s="2">
        <f ca="1">+IF(K315&lt;0,0,IF(K315&lt;8,$A$1,IF(K315&lt;15,$B$1,IF(K315&lt;22,$C$1,IF(K315&lt;30,$D$1,IF(K315&lt;60,$G$1,IF(K315&lt;90,$H$1,IF(K315&lt;120,$I$1,IF(K315&lt;150,$J$1,IF(K315&lt;180,$K$1,IF(K315&lt;210,$E$1)))))))))))</f>
        <v>0</v>
      </c>
      <c r="U315" s="28" t="s">
        <v>660</v>
      </c>
      <c r="V315" s="72" t="s">
        <v>661</v>
      </c>
      <c r="W315" s="29">
        <v>43850</v>
      </c>
      <c r="X315" s="30" t="s">
        <v>662</v>
      </c>
      <c r="Y315" s="12" t="s">
        <v>5248</v>
      </c>
      <c r="Z315" s="30"/>
      <c r="AA315" s="30"/>
      <c r="AB315" s="73"/>
      <c r="AC315" s="73"/>
      <c r="AD315" s="73"/>
      <c r="AE315" s="73"/>
      <c r="AF315" s="156">
        <f ca="1">+TODAY()-AE315</f>
        <v>44137</v>
      </c>
      <c r="AG315" s="73"/>
      <c r="AH315" s="73"/>
      <c r="AI315" s="29"/>
      <c r="AJ315" s="29"/>
      <c r="AK315" s="28"/>
      <c r="AL315" s="29"/>
      <c r="AM315" s="72">
        <v>1</v>
      </c>
      <c r="AN315" s="28" t="s">
        <v>44</v>
      </c>
      <c r="AO315" s="28"/>
      <c r="AP315" s="28" t="s">
        <v>45</v>
      </c>
      <c r="AQ315" s="28"/>
      <c r="AR315" s="28"/>
      <c r="AS315" s="28"/>
      <c r="AT315" s="28"/>
      <c r="AU315" s="3" t="s">
        <v>5235</v>
      </c>
      <c r="AV315" s="70" t="s">
        <v>47</v>
      </c>
      <c r="AW315" s="70" t="s">
        <v>47</v>
      </c>
      <c r="AX315" s="9" t="str">
        <f>IF(AW315="","Vacio",IF(AV315=AW315,"Igual","Diferente"))</f>
        <v>Igual</v>
      </c>
      <c r="AY315" s="32"/>
      <c r="AZ315" s="32"/>
      <c r="BA315" s="5">
        <f ca="1">+IF(K315&gt;21,"Revisar",0)</f>
        <v>0</v>
      </c>
      <c r="BB315" s="32" t="s">
        <v>146</v>
      </c>
      <c r="BC315" s="32" t="s">
        <v>2919</v>
      </c>
      <c r="BF315" s="32" t="s">
        <v>94</v>
      </c>
      <c r="BG315" s="32"/>
    </row>
    <row r="316" spans="1:65" ht="14.65" customHeight="1" x14ac:dyDescent="0.25">
      <c r="A316" s="68" t="str">
        <f>CONCATENATE(E316,"_",X316)</f>
        <v>20605172742_PCR-LAP1490</v>
      </c>
      <c r="B316" s="68" t="str">
        <f>CONCATENATE(E316,"_",Z316)</f>
        <v>20605172742_</v>
      </c>
      <c r="C316" s="6">
        <v>44110</v>
      </c>
      <c r="D316" s="6">
        <v>44140</v>
      </c>
      <c r="E316" s="192">
        <v>20605172742</v>
      </c>
      <c r="F316" s="101" t="s">
        <v>4086</v>
      </c>
      <c r="G316" s="3" t="s">
        <v>4600</v>
      </c>
      <c r="H316" s="6">
        <v>44110</v>
      </c>
      <c r="I316" s="6">
        <v>44140</v>
      </c>
      <c r="J316" s="7"/>
      <c r="K316" s="8">
        <f ca="1">+TODAY()-I316</f>
        <v>-3</v>
      </c>
      <c r="L316" s="9">
        <v>45</v>
      </c>
      <c r="M316" s="135"/>
      <c r="N316" s="9" t="str">
        <f>IF(M316="","Vacio",IF(L316=M316,"Igual","Diferente"))</f>
        <v>Vacio</v>
      </c>
      <c r="O316" s="9"/>
      <c r="P316" s="135"/>
      <c r="Q316" s="9" t="str">
        <f>IF(P316="","Vacio",IF(O316=P316,"Igual","Diferente"))</f>
        <v>Vacio</v>
      </c>
      <c r="R316" s="1">
        <f>+L316+O316/3.5</f>
        <v>45</v>
      </c>
      <c r="S316" s="1">
        <f ca="1">+IF(K316&gt;=0,IF(K316&lt;30,R316*1,IF(60&gt;K316,R316*2,IF(90&gt;K316,R316*3,IF(120&gt;K316,R316*4,IF(150&gt;K316,R316*5,IF(180&gt;K316,R316*6,IF(210&gt;K316,R316*7))))))),0)</f>
        <v>0</v>
      </c>
      <c r="T316" s="2">
        <f ca="1">+IF(K316&lt;0,0,IF(K316&lt;8,$A$1,IF(K316&lt;15,$B$1,IF(K316&lt;22,$C$1,IF(K316&lt;30,$D$1,IF(K316&lt;60,$G$1,IF(K316&lt;90,$H$1,IF(K316&lt;120,$I$1,IF(K316&lt;150,$J$1,IF(K316&lt;180,$K$1,IF(K316&lt;210,$E$1)))))))))))</f>
        <v>0</v>
      </c>
      <c r="U316" s="75" t="s">
        <v>664</v>
      </c>
      <c r="V316" s="10" t="s">
        <v>665</v>
      </c>
      <c r="W316" s="6">
        <v>43956</v>
      </c>
      <c r="X316" s="12" t="s">
        <v>666</v>
      </c>
      <c r="Y316" s="12" t="s">
        <v>5248</v>
      </c>
      <c r="Z316" s="12"/>
      <c r="AA316" s="12"/>
      <c r="AB316" s="15"/>
      <c r="AC316" s="15"/>
      <c r="AD316" s="15"/>
      <c r="AE316" s="15"/>
      <c r="AF316" s="4">
        <f ca="1">+TODAY()-AE316</f>
        <v>44137</v>
      </c>
      <c r="AG316" s="15"/>
      <c r="AH316" s="15"/>
      <c r="AI316" s="6"/>
      <c r="AJ316" s="6"/>
      <c r="AK316" s="3"/>
      <c r="AL316" s="6"/>
      <c r="AM316" s="10">
        <v>1</v>
      </c>
      <c r="AN316" s="3" t="s">
        <v>44</v>
      </c>
      <c r="AO316" s="3"/>
      <c r="AP316" s="3" t="s">
        <v>45</v>
      </c>
      <c r="AQ316" s="3"/>
      <c r="AR316" s="3"/>
      <c r="AS316" s="3"/>
      <c r="AT316" s="3"/>
      <c r="AU316" s="3" t="s">
        <v>3450</v>
      </c>
      <c r="AV316" s="7" t="s">
        <v>47</v>
      </c>
      <c r="AW316" s="7" t="s">
        <v>47</v>
      </c>
      <c r="AX316" s="9" t="str">
        <f>IF(AW316="","Vacio",IF(AV316=AW316,"Igual","Diferente"))</f>
        <v>Igual</v>
      </c>
      <c r="AY316" s="129"/>
      <c r="AZ316" s="129"/>
      <c r="BA316" s="5">
        <f ca="1">+IF(K316&gt;21,"Revisar",0)</f>
        <v>0</v>
      </c>
      <c r="BB316" s="68" t="s">
        <v>146</v>
      </c>
      <c r="BC316" s="129" t="s">
        <v>2919</v>
      </c>
      <c r="BD316" s="158"/>
      <c r="BE316" s="158"/>
      <c r="BF316" s="129" t="s">
        <v>94</v>
      </c>
      <c r="BG316" s="129"/>
      <c r="BH316" s="158"/>
      <c r="BI316" s="158"/>
      <c r="BJ316" s="158"/>
      <c r="BK316" s="158"/>
      <c r="BL316" s="158"/>
      <c r="BM316" s="158"/>
    </row>
    <row r="317" spans="1:65" ht="14.65" customHeight="1" x14ac:dyDescent="0.25">
      <c r="A317" s="68" t="str">
        <f>CONCATENATE(E317,"_",X317)</f>
        <v>20600221753_PCR-LAP1006</v>
      </c>
      <c r="B317" s="68" t="str">
        <f>CONCATENATE(E317,"_",Z317)</f>
        <v>20600221753_</v>
      </c>
      <c r="C317" s="6">
        <v>44105</v>
      </c>
      <c r="D317" s="6">
        <v>44135</v>
      </c>
      <c r="E317" s="192">
        <v>20600221753</v>
      </c>
      <c r="F317" s="3" t="s">
        <v>667</v>
      </c>
      <c r="G317" s="3" t="s">
        <v>4615</v>
      </c>
      <c r="H317" s="6">
        <v>44105</v>
      </c>
      <c r="I317" s="6">
        <v>44135</v>
      </c>
      <c r="J317" s="7"/>
      <c r="K317" s="8">
        <f ca="1">+TODAY()-I317</f>
        <v>2</v>
      </c>
      <c r="L317" s="9">
        <v>45</v>
      </c>
      <c r="M317" s="135"/>
      <c r="N317" s="9" t="str">
        <f>IF(M317="","Vacio",IF(L317=M317,"Igual","Diferente"))</f>
        <v>Vacio</v>
      </c>
      <c r="O317" s="9"/>
      <c r="P317" s="135"/>
      <c r="Q317" s="9" t="str">
        <f>IF(P317="","Vacio",IF(O317=P317,"Igual","Diferente"))</f>
        <v>Vacio</v>
      </c>
      <c r="R317" s="1">
        <f>+L317+O317/3.5</f>
        <v>45</v>
      </c>
      <c r="S317" s="1">
        <f ca="1">+IF(K317&gt;=0,IF(K317&lt;30,R317*1,IF(60&gt;K317,R317*2,IF(90&gt;K317,R317*3,IF(120&gt;K317,R317*4,IF(150&gt;K317,R317*5,IF(180&gt;K317,R317*6,IF(210&gt;K317,R317*7))))))),0)</f>
        <v>45</v>
      </c>
      <c r="T317" s="2" t="str">
        <f ca="1">+IF(K317&lt;0,0,IF(K317&lt;8,$A$1,IF(K317&lt;15,$B$1,IF(K317&lt;22,$C$1,IF(K317&lt;30,$D$1,IF(K317&lt;60,$G$1,IF(K317&lt;90,$H$1,IF(K317&lt;120,$I$1,IF(K317&lt;150,$J$1,IF(K317&lt;180,$K$1,IF(K317&lt;210,$E$1)))))))))))</f>
        <v>1° Semana</v>
      </c>
      <c r="U317" s="3" t="s">
        <v>52</v>
      </c>
      <c r="V317" s="10" t="s">
        <v>669</v>
      </c>
      <c r="W317" s="6">
        <v>43530</v>
      </c>
      <c r="X317" s="12" t="s">
        <v>670</v>
      </c>
      <c r="Y317" s="12" t="s">
        <v>5248</v>
      </c>
      <c r="Z317" s="12"/>
      <c r="AA317" s="12"/>
      <c r="AB317" s="15"/>
      <c r="AC317" s="15"/>
      <c r="AD317" s="15"/>
      <c r="AE317" s="15"/>
      <c r="AF317" s="4">
        <f ca="1">+TODAY()-AE317</f>
        <v>44137</v>
      </c>
      <c r="AG317" s="15"/>
      <c r="AH317" s="15"/>
      <c r="AI317" s="6"/>
      <c r="AJ317" s="6"/>
      <c r="AK317" s="3" t="s">
        <v>43</v>
      </c>
      <c r="AL317" s="6"/>
      <c r="AM317" s="10">
        <v>1</v>
      </c>
      <c r="AN317" s="3" t="s">
        <v>44</v>
      </c>
      <c r="AO317" s="3"/>
      <c r="AP317" s="3" t="s">
        <v>45</v>
      </c>
      <c r="AQ317" s="3"/>
      <c r="AR317" s="3"/>
      <c r="AS317" s="3"/>
      <c r="AT317" s="18"/>
      <c r="AU317" s="288" t="s">
        <v>4686</v>
      </c>
      <c r="AV317" s="7" t="s">
        <v>47</v>
      </c>
      <c r="AW317" s="7" t="s">
        <v>47</v>
      </c>
      <c r="AX317" s="9" t="str">
        <f>IF(AW317="","Vacio",IF(AV317=AW317,"Igual","Diferente"))</f>
        <v>Igual</v>
      </c>
      <c r="AY317" s="68"/>
      <c r="AZ317" s="68"/>
      <c r="BA317" s="5">
        <f ca="1">+IF(K317&gt;21,"Revisar",0)</f>
        <v>0</v>
      </c>
      <c r="BB317" s="68" t="s">
        <v>146</v>
      </c>
      <c r="BC317" s="129" t="s">
        <v>2919</v>
      </c>
      <c r="BF317" s="129" t="s">
        <v>94</v>
      </c>
      <c r="BG317" s="129"/>
    </row>
    <row r="318" spans="1:65" ht="14.65" customHeight="1" x14ac:dyDescent="0.25">
      <c r="A318" s="68" t="str">
        <f>CONCATENATE(E318,"_",X318)</f>
        <v>20600221753_PCR-LAP1139</v>
      </c>
      <c r="B318" s="68" t="str">
        <f>CONCATENATE(E318,"_",Z318)</f>
        <v>20600221753_</v>
      </c>
      <c r="C318" s="6">
        <v>44105</v>
      </c>
      <c r="D318" s="6">
        <v>44135</v>
      </c>
      <c r="E318" s="192">
        <v>20600221753</v>
      </c>
      <c r="F318" s="3" t="s">
        <v>667</v>
      </c>
      <c r="G318" s="3" t="s">
        <v>4615</v>
      </c>
      <c r="H318" s="6">
        <v>44105</v>
      </c>
      <c r="I318" s="6">
        <v>44135</v>
      </c>
      <c r="J318" s="7"/>
      <c r="K318" s="8">
        <f ca="1">+TODAY()-I318</f>
        <v>2</v>
      </c>
      <c r="L318" s="9">
        <v>45</v>
      </c>
      <c r="M318" s="135"/>
      <c r="N318" s="9" t="str">
        <f>IF(M318="","Vacio",IF(L318=M318,"Igual","Diferente"))</f>
        <v>Vacio</v>
      </c>
      <c r="O318" s="9"/>
      <c r="P318" s="135"/>
      <c r="Q318" s="9" t="str">
        <f>IF(P318="","Vacio",IF(O318=P318,"Igual","Diferente"))</f>
        <v>Vacio</v>
      </c>
      <c r="R318" s="1">
        <f>+L318+O318/3.5</f>
        <v>45</v>
      </c>
      <c r="S318" s="1">
        <f ca="1">+IF(K318&gt;=0,IF(K318&lt;30,R318*1,IF(60&gt;K318,R318*2,IF(90&gt;K318,R318*3,IF(120&gt;K318,R318*4,IF(150&gt;K318,R318*5,IF(180&gt;K318,R318*6,IF(210&gt;K318,R318*7))))))),0)</f>
        <v>45</v>
      </c>
      <c r="T318" s="2" t="str">
        <f ca="1">+IF(K318&lt;0,0,IF(K318&lt;8,$A$1,IF(K318&lt;15,$B$1,IF(K318&lt;22,$C$1,IF(K318&lt;30,$D$1,IF(K318&lt;60,$G$1,IF(K318&lt;90,$H$1,IF(K318&lt;120,$I$1,IF(K318&lt;150,$J$1,IF(K318&lt;180,$K$1,IF(K318&lt;210,$E$1)))))))))))</f>
        <v>1° Semana</v>
      </c>
      <c r="U318" s="3" t="s">
        <v>671</v>
      </c>
      <c r="V318" s="10" t="s">
        <v>672</v>
      </c>
      <c r="W318" s="6">
        <v>43417</v>
      </c>
      <c r="X318" s="12" t="s">
        <v>673</v>
      </c>
      <c r="Y318" s="12" t="s">
        <v>5248</v>
      </c>
      <c r="Z318" s="12"/>
      <c r="AA318" s="12"/>
      <c r="AB318" s="15"/>
      <c r="AC318" s="15"/>
      <c r="AD318" s="15"/>
      <c r="AE318" s="15"/>
      <c r="AF318" s="4">
        <f ca="1">+TODAY()-AE318</f>
        <v>44137</v>
      </c>
      <c r="AG318" s="15"/>
      <c r="AH318" s="15"/>
      <c r="AI318" s="6" t="s">
        <v>668</v>
      </c>
      <c r="AJ318" s="6"/>
      <c r="AK318" s="3"/>
      <c r="AL318" s="6"/>
      <c r="AM318" s="10">
        <v>1</v>
      </c>
      <c r="AN318" s="3" t="s">
        <v>44</v>
      </c>
      <c r="AO318" s="3"/>
      <c r="AP318" s="3"/>
      <c r="AQ318" s="3"/>
      <c r="AR318" s="3"/>
      <c r="AS318" s="3"/>
      <c r="AT318" s="18"/>
      <c r="AU318" s="288" t="s">
        <v>4686</v>
      </c>
      <c r="AV318" s="7" t="s">
        <v>47</v>
      </c>
      <c r="AW318" s="7" t="s">
        <v>47</v>
      </c>
      <c r="AX318" s="9" t="str">
        <f>IF(AW318="","Vacio",IF(AV318=AW318,"Igual","Diferente"))</f>
        <v>Igual</v>
      </c>
      <c r="AY318" s="68"/>
      <c r="AZ318" s="68"/>
      <c r="BA318" s="5">
        <f ca="1">+IF(K318&gt;21,"Revisar",0)</f>
        <v>0</v>
      </c>
      <c r="BB318" s="68" t="s">
        <v>146</v>
      </c>
      <c r="BC318" s="129" t="s">
        <v>2919</v>
      </c>
      <c r="BF318" s="129" t="s">
        <v>94</v>
      </c>
      <c r="BG318" s="129"/>
    </row>
    <row r="319" spans="1:65" ht="14.65" customHeight="1" x14ac:dyDescent="0.25">
      <c r="A319" s="68" t="str">
        <f>CONCATENATE(E319,"_",X319)</f>
        <v>20600221753_PCR-LAP1141</v>
      </c>
      <c r="B319" s="68" t="str">
        <f>CONCATENATE(E319,"_",Z319)</f>
        <v>20600221753_</v>
      </c>
      <c r="C319" s="6">
        <v>44105</v>
      </c>
      <c r="D319" s="6">
        <v>44135</v>
      </c>
      <c r="E319" s="192">
        <v>20600221753</v>
      </c>
      <c r="F319" s="3" t="s">
        <v>667</v>
      </c>
      <c r="G319" s="3" t="s">
        <v>4615</v>
      </c>
      <c r="H319" s="6">
        <v>44105</v>
      </c>
      <c r="I319" s="6">
        <v>44135</v>
      </c>
      <c r="J319" s="7"/>
      <c r="K319" s="8">
        <f ca="1">+TODAY()-I319</f>
        <v>2</v>
      </c>
      <c r="L319" s="9">
        <v>45</v>
      </c>
      <c r="M319" s="135"/>
      <c r="N319" s="9" t="str">
        <f>IF(M319="","Vacio",IF(L319=M319,"Igual","Diferente"))</f>
        <v>Vacio</v>
      </c>
      <c r="O319" s="9"/>
      <c r="P319" s="135"/>
      <c r="Q319" s="9" t="str">
        <f>IF(P319="","Vacio",IF(O319=P319,"Igual","Diferente"))</f>
        <v>Vacio</v>
      </c>
      <c r="R319" s="1">
        <f>+L319+O319/3.5</f>
        <v>45</v>
      </c>
      <c r="S319" s="1">
        <f ca="1">+IF(K319&gt;=0,IF(K319&lt;30,R319*1,IF(60&gt;K319,R319*2,IF(90&gt;K319,R319*3,IF(120&gt;K319,R319*4,IF(150&gt;K319,R319*5,IF(180&gt;K319,R319*6,IF(210&gt;K319,R319*7))))))),0)</f>
        <v>45</v>
      </c>
      <c r="T319" s="2" t="str">
        <f ca="1">+IF(K319&lt;0,0,IF(K319&lt;8,$A$1,IF(K319&lt;15,$B$1,IF(K319&lt;22,$C$1,IF(K319&lt;30,$D$1,IF(K319&lt;60,$G$1,IF(K319&lt;90,$H$1,IF(K319&lt;120,$I$1,IF(K319&lt;150,$J$1,IF(K319&lt;180,$K$1,IF(K319&lt;210,$E$1)))))))))))</f>
        <v>1° Semana</v>
      </c>
      <c r="U319" s="3" t="s">
        <v>671</v>
      </c>
      <c r="V319" s="10" t="s">
        <v>672</v>
      </c>
      <c r="W319" s="6">
        <v>43417</v>
      </c>
      <c r="X319" s="12" t="s">
        <v>674</v>
      </c>
      <c r="Y319" s="12" t="s">
        <v>5248</v>
      </c>
      <c r="Z319" s="12"/>
      <c r="AA319" s="12"/>
      <c r="AB319" s="15"/>
      <c r="AC319" s="15"/>
      <c r="AD319" s="15"/>
      <c r="AE319" s="15"/>
      <c r="AF319" s="4">
        <f ca="1">+TODAY()-AE319</f>
        <v>44137</v>
      </c>
      <c r="AG319" s="15"/>
      <c r="AH319" s="15"/>
      <c r="AI319" s="6" t="s">
        <v>668</v>
      </c>
      <c r="AJ319" s="6"/>
      <c r="AK319" s="3"/>
      <c r="AL319" s="6"/>
      <c r="AM319" s="10">
        <v>1</v>
      </c>
      <c r="AN319" s="3" t="s">
        <v>44</v>
      </c>
      <c r="AO319" s="3"/>
      <c r="AP319" s="3"/>
      <c r="AQ319" s="3"/>
      <c r="AR319" s="3"/>
      <c r="AS319" s="3"/>
      <c r="AT319" s="18"/>
      <c r="AU319" s="288" t="s">
        <v>4686</v>
      </c>
      <c r="AV319" s="7" t="s">
        <v>47</v>
      </c>
      <c r="AW319" s="7" t="s">
        <v>47</v>
      </c>
      <c r="AX319" s="9" t="str">
        <f>IF(AW319="","Vacio",IF(AV319=AW319,"Igual","Diferente"))</f>
        <v>Igual</v>
      </c>
      <c r="AY319" s="68"/>
      <c r="AZ319" s="68"/>
      <c r="BA319" s="5">
        <f ca="1">+IF(K319&gt;21,"Revisar",0)</f>
        <v>0</v>
      </c>
      <c r="BB319" s="68" t="s">
        <v>146</v>
      </c>
      <c r="BC319" s="129" t="s">
        <v>2919</v>
      </c>
      <c r="BF319" s="129" t="s">
        <v>94</v>
      </c>
      <c r="BG319" s="129"/>
    </row>
    <row r="320" spans="1:65" ht="14.65" customHeight="1" x14ac:dyDescent="0.25">
      <c r="A320" s="68" t="str">
        <f>CONCATENATE(E320,"_",X320)</f>
        <v>20600221753_PCR-LAP1146</v>
      </c>
      <c r="B320" s="68" t="str">
        <f>CONCATENATE(E320,"_",Z320)</f>
        <v>20600221753_</v>
      </c>
      <c r="C320" s="6">
        <v>44105</v>
      </c>
      <c r="D320" s="6">
        <v>44135</v>
      </c>
      <c r="E320" s="192">
        <v>20600221753</v>
      </c>
      <c r="F320" s="3" t="s">
        <v>667</v>
      </c>
      <c r="G320" s="3" t="s">
        <v>4615</v>
      </c>
      <c r="H320" s="6">
        <v>44105</v>
      </c>
      <c r="I320" s="6">
        <v>44135</v>
      </c>
      <c r="J320" s="7"/>
      <c r="K320" s="8">
        <f ca="1">+TODAY()-I320</f>
        <v>2</v>
      </c>
      <c r="L320" s="9">
        <v>45</v>
      </c>
      <c r="M320" s="135"/>
      <c r="N320" s="9" t="str">
        <f>IF(M320="","Vacio",IF(L320=M320,"Igual","Diferente"))</f>
        <v>Vacio</v>
      </c>
      <c r="O320" s="9"/>
      <c r="P320" s="135"/>
      <c r="Q320" s="9" t="str">
        <f>IF(P320="","Vacio",IF(O320=P320,"Igual","Diferente"))</f>
        <v>Vacio</v>
      </c>
      <c r="R320" s="1">
        <f>+L320+O320/3.5</f>
        <v>45</v>
      </c>
      <c r="S320" s="1">
        <f ca="1">+IF(K320&gt;=0,IF(K320&lt;30,R320*1,IF(60&gt;K320,R320*2,IF(90&gt;K320,R320*3,IF(120&gt;K320,R320*4,IF(150&gt;K320,R320*5,IF(180&gt;K320,R320*6,IF(210&gt;K320,R320*7))))))),0)</f>
        <v>45</v>
      </c>
      <c r="T320" s="2" t="str">
        <f ca="1">+IF(K320&lt;0,0,IF(K320&lt;8,$A$1,IF(K320&lt;15,$B$1,IF(K320&lt;22,$C$1,IF(K320&lt;30,$D$1,IF(K320&lt;60,$G$1,IF(K320&lt;90,$H$1,IF(K320&lt;120,$I$1,IF(K320&lt;150,$J$1,IF(K320&lt;180,$K$1,IF(K320&lt;210,$E$1)))))))))))</f>
        <v>1° Semana</v>
      </c>
      <c r="U320" s="3" t="s">
        <v>671</v>
      </c>
      <c r="V320" s="10" t="s">
        <v>672</v>
      </c>
      <c r="W320" s="6">
        <v>43417</v>
      </c>
      <c r="X320" s="12" t="s">
        <v>675</v>
      </c>
      <c r="Y320" s="12" t="s">
        <v>5248</v>
      </c>
      <c r="Z320" s="12"/>
      <c r="AA320" s="12"/>
      <c r="AB320" s="15"/>
      <c r="AC320" s="15"/>
      <c r="AD320" s="15"/>
      <c r="AE320" s="15"/>
      <c r="AF320" s="4">
        <f ca="1">+TODAY()-AE320</f>
        <v>44137</v>
      </c>
      <c r="AG320" s="15"/>
      <c r="AH320" s="15"/>
      <c r="AI320" s="6" t="s">
        <v>668</v>
      </c>
      <c r="AJ320" s="6"/>
      <c r="AK320" s="3"/>
      <c r="AL320" s="6"/>
      <c r="AM320" s="10">
        <v>1</v>
      </c>
      <c r="AN320" s="3" t="s">
        <v>44</v>
      </c>
      <c r="AO320" s="3"/>
      <c r="AP320" s="3"/>
      <c r="AQ320" s="3"/>
      <c r="AR320" s="3"/>
      <c r="AS320" s="3"/>
      <c r="AT320" s="18"/>
      <c r="AU320" s="288" t="s">
        <v>4686</v>
      </c>
      <c r="AV320" s="7" t="s">
        <v>47</v>
      </c>
      <c r="AW320" s="7" t="s">
        <v>47</v>
      </c>
      <c r="AX320" s="9" t="str">
        <f>IF(AW320="","Vacio",IF(AV320=AW320,"Igual","Diferente"))</f>
        <v>Igual</v>
      </c>
      <c r="AY320" s="68"/>
      <c r="AZ320" s="68"/>
      <c r="BA320" s="5">
        <f ca="1">+IF(K320&gt;21,"Revisar",0)</f>
        <v>0</v>
      </c>
      <c r="BB320" s="68" t="s">
        <v>146</v>
      </c>
      <c r="BC320" s="129" t="s">
        <v>2919</v>
      </c>
      <c r="BF320" s="129" t="s">
        <v>94</v>
      </c>
      <c r="BG320" s="129"/>
    </row>
    <row r="321" spans="1:65" ht="14.65" customHeight="1" x14ac:dyDescent="0.25">
      <c r="A321" s="68" t="str">
        <f>CONCATENATE(E321,"_",X321)</f>
        <v>20600221753_PCR-LAP1147</v>
      </c>
      <c r="B321" s="68" t="str">
        <f>CONCATENATE(E321,"_",Z321)</f>
        <v>20600221753_</v>
      </c>
      <c r="C321" s="6">
        <v>44105</v>
      </c>
      <c r="D321" s="6">
        <v>44135</v>
      </c>
      <c r="E321" s="192">
        <v>20600221753</v>
      </c>
      <c r="F321" s="3" t="s">
        <v>667</v>
      </c>
      <c r="G321" s="3" t="s">
        <v>4615</v>
      </c>
      <c r="H321" s="6">
        <v>44105</v>
      </c>
      <c r="I321" s="6">
        <v>44135</v>
      </c>
      <c r="J321" s="7"/>
      <c r="K321" s="8">
        <f ca="1">+TODAY()-I321</f>
        <v>2</v>
      </c>
      <c r="L321" s="9">
        <v>45</v>
      </c>
      <c r="M321" s="135"/>
      <c r="N321" s="9" t="str">
        <f>IF(M321="","Vacio",IF(L321=M321,"Igual","Diferente"))</f>
        <v>Vacio</v>
      </c>
      <c r="O321" s="9"/>
      <c r="P321" s="135"/>
      <c r="Q321" s="9" t="str">
        <f>IF(P321="","Vacio",IF(O321=P321,"Igual","Diferente"))</f>
        <v>Vacio</v>
      </c>
      <c r="R321" s="1">
        <f>+L321+O321/3.5</f>
        <v>45</v>
      </c>
      <c r="S321" s="1">
        <f ca="1">+IF(K321&gt;=0,IF(K321&lt;30,R321*1,IF(60&gt;K321,R321*2,IF(90&gt;K321,R321*3,IF(120&gt;K321,R321*4,IF(150&gt;K321,R321*5,IF(180&gt;K321,R321*6,IF(210&gt;K321,R321*7))))))),0)</f>
        <v>45</v>
      </c>
      <c r="T321" s="2" t="str">
        <f ca="1">+IF(K321&lt;0,0,IF(K321&lt;8,$A$1,IF(K321&lt;15,$B$1,IF(K321&lt;22,$C$1,IF(K321&lt;30,$D$1,IF(K321&lt;60,$G$1,IF(K321&lt;90,$H$1,IF(K321&lt;120,$I$1,IF(K321&lt;150,$J$1,IF(K321&lt;180,$K$1,IF(K321&lt;210,$E$1)))))))))))</f>
        <v>1° Semana</v>
      </c>
      <c r="U321" s="3" t="s">
        <v>671</v>
      </c>
      <c r="V321" s="10" t="s">
        <v>672</v>
      </c>
      <c r="W321" s="6">
        <v>43417</v>
      </c>
      <c r="X321" s="12" t="s">
        <v>676</v>
      </c>
      <c r="Y321" s="12" t="s">
        <v>5248</v>
      </c>
      <c r="Z321" s="12"/>
      <c r="AA321" s="12"/>
      <c r="AB321" s="15"/>
      <c r="AC321" s="15"/>
      <c r="AD321" s="15"/>
      <c r="AE321" s="15"/>
      <c r="AF321" s="4">
        <f ca="1">+TODAY()-AE321</f>
        <v>44137</v>
      </c>
      <c r="AG321" s="15"/>
      <c r="AH321" s="15"/>
      <c r="AI321" s="6" t="s">
        <v>668</v>
      </c>
      <c r="AJ321" s="6"/>
      <c r="AK321" s="3"/>
      <c r="AL321" s="6"/>
      <c r="AM321" s="10">
        <v>1</v>
      </c>
      <c r="AN321" s="3" t="s">
        <v>44</v>
      </c>
      <c r="AO321" s="3"/>
      <c r="AP321" s="3"/>
      <c r="AQ321" s="3"/>
      <c r="AR321" s="3"/>
      <c r="AS321" s="3"/>
      <c r="AT321" s="18"/>
      <c r="AU321" s="288" t="s">
        <v>4686</v>
      </c>
      <c r="AV321" s="7" t="s">
        <v>47</v>
      </c>
      <c r="AW321" s="7" t="s">
        <v>47</v>
      </c>
      <c r="AX321" s="9" t="str">
        <f>IF(AW321="","Vacio",IF(AV321=AW321,"Igual","Diferente"))</f>
        <v>Igual</v>
      </c>
      <c r="AY321" s="68"/>
      <c r="AZ321" s="68"/>
      <c r="BA321" s="5">
        <f ca="1">+IF(K321&gt;21,"Revisar",0)</f>
        <v>0</v>
      </c>
      <c r="BB321" s="68" t="s">
        <v>146</v>
      </c>
      <c r="BC321" s="129" t="s">
        <v>2919</v>
      </c>
      <c r="BF321" s="129" t="s">
        <v>94</v>
      </c>
      <c r="BG321" s="129"/>
    </row>
    <row r="322" spans="1:65" ht="14.65" customHeight="1" x14ac:dyDescent="0.25">
      <c r="A322" s="68" t="str">
        <f>CONCATENATE(E322,"_",X322)</f>
        <v>20600221753_PCR-LAP1150</v>
      </c>
      <c r="B322" s="68" t="str">
        <f>CONCATENATE(E322,"_",Z322)</f>
        <v>20600221753_</v>
      </c>
      <c r="C322" s="6">
        <v>44105</v>
      </c>
      <c r="D322" s="6">
        <v>44135</v>
      </c>
      <c r="E322" s="192">
        <v>20600221753</v>
      </c>
      <c r="F322" s="3" t="s">
        <v>667</v>
      </c>
      <c r="G322" s="3" t="s">
        <v>4615</v>
      </c>
      <c r="H322" s="6">
        <v>44105</v>
      </c>
      <c r="I322" s="6">
        <v>44135</v>
      </c>
      <c r="J322" s="7"/>
      <c r="K322" s="8">
        <f ca="1">+TODAY()-I322</f>
        <v>2</v>
      </c>
      <c r="L322" s="9">
        <v>45</v>
      </c>
      <c r="M322" s="135"/>
      <c r="N322" s="9" t="str">
        <f>IF(M322="","Vacio",IF(L322=M322,"Igual","Diferente"))</f>
        <v>Vacio</v>
      </c>
      <c r="O322" s="9"/>
      <c r="P322" s="135"/>
      <c r="Q322" s="9" t="str">
        <f>IF(P322="","Vacio",IF(O322=P322,"Igual","Diferente"))</f>
        <v>Vacio</v>
      </c>
      <c r="R322" s="1">
        <f>+L322+O322/3.5</f>
        <v>45</v>
      </c>
      <c r="S322" s="1">
        <f ca="1">+IF(K322&gt;=0,IF(K322&lt;30,R322*1,IF(60&gt;K322,R322*2,IF(90&gt;K322,R322*3,IF(120&gt;K322,R322*4,IF(150&gt;K322,R322*5,IF(180&gt;K322,R322*6,IF(210&gt;K322,R322*7))))))),0)</f>
        <v>45</v>
      </c>
      <c r="T322" s="2" t="str">
        <f ca="1">+IF(K322&lt;0,0,IF(K322&lt;8,$A$1,IF(K322&lt;15,$B$1,IF(K322&lt;22,$C$1,IF(K322&lt;30,$D$1,IF(K322&lt;60,$G$1,IF(K322&lt;90,$H$1,IF(K322&lt;120,$I$1,IF(K322&lt;150,$J$1,IF(K322&lt;180,$K$1,IF(K322&lt;210,$E$1)))))))))))</f>
        <v>1° Semana</v>
      </c>
      <c r="U322" s="3" t="s">
        <v>671</v>
      </c>
      <c r="V322" s="10" t="s">
        <v>672</v>
      </c>
      <c r="W322" s="6">
        <v>43417</v>
      </c>
      <c r="X322" s="12" t="s">
        <v>677</v>
      </c>
      <c r="Y322" s="12" t="s">
        <v>5248</v>
      </c>
      <c r="Z322" s="12"/>
      <c r="AA322" s="12"/>
      <c r="AB322" s="15"/>
      <c r="AC322" s="15"/>
      <c r="AD322" s="15"/>
      <c r="AE322" s="15"/>
      <c r="AF322" s="4">
        <f ca="1">+TODAY()-AE322</f>
        <v>44137</v>
      </c>
      <c r="AG322" s="15"/>
      <c r="AH322" s="15"/>
      <c r="AI322" s="6" t="s">
        <v>668</v>
      </c>
      <c r="AJ322" s="6"/>
      <c r="AK322" s="3"/>
      <c r="AL322" s="6"/>
      <c r="AM322" s="10">
        <v>1</v>
      </c>
      <c r="AN322" s="3" t="s">
        <v>44</v>
      </c>
      <c r="AO322" s="3"/>
      <c r="AP322" s="3"/>
      <c r="AQ322" s="3"/>
      <c r="AR322" s="3"/>
      <c r="AS322" s="3"/>
      <c r="AT322" s="18"/>
      <c r="AU322" s="288" t="s">
        <v>4686</v>
      </c>
      <c r="AV322" s="7" t="s">
        <v>47</v>
      </c>
      <c r="AW322" s="7" t="s">
        <v>47</v>
      </c>
      <c r="AX322" s="9" t="str">
        <f>IF(AW322="","Vacio",IF(AV322=AW322,"Igual","Diferente"))</f>
        <v>Igual</v>
      </c>
      <c r="AY322" s="68"/>
      <c r="AZ322" s="68"/>
      <c r="BA322" s="5">
        <f ca="1">+IF(K322&gt;21,"Revisar",0)</f>
        <v>0</v>
      </c>
      <c r="BB322" s="68" t="s">
        <v>146</v>
      </c>
      <c r="BC322" s="129" t="s">
        <v>2919</v>
      </c>
      <c r="BF322" s="129" t="s">
        <v>94</v>
      </c>
      <c r="BG322" s="129"/>
    </row>
    <row r="323" spans="1:65" ht="14.65" customHeight="1" x14ac:dyDescent="0.25">
      <c r="A323" s="68" t="str">
        <f>CONCATENATE(E323,"_",X323)</f>
        <v>20600221753_PCR-LAP1191</v>
      </c>
      <c r="B323" s="68" t="str">
        <f>CONCATENATE(E323,"_",Z323)</f>
        <v>20600221753_</v>
      </c>
      <c r="C323" s="6">
        <v>44105</v>
      </c>
      <c r="D323" s="6">
        <v>44135</v>
      </c>
      <c r="E323" s="192">
        <v>20600221753</v>
      </c>
      <c r="F323" s="3" t="s">
        <v>667</v>
      </c>
      <c r="G323" s="3" t="s">
        <v>4615</v>
      </c>
      <c r="H323" s="6">
        <v>44105</v>
      </c>
      <c r="I323" s="6">
        <v>44135</v>
      </c>
      <c r="J323" s="7"/>
      <c r="K323" s="8">
        <f ca="1">+TODAY()-I323</f>
        <v>2</v>
      </c>
      <c r="L323" s="9">
        <v>45</v>
      </c>
      <c r="M323" s="135"/>
      <c r="N323" s="9" t="str">
        <f>IF(M323="","Vacio",IF(L323=M323,"Igual","Diferente"))</f>
        <v>Vacio</v>
      </c>
      <c r="O323" s="9"/>
      <c r="P323" s="135"/>
      <c r="Q323" s="9" t="str">
        <f>IF(P323="","Vacio",IF(O323=P323,"Igual","Diferente"))</f>
        <v>Vacio</v>
      </c>
      <c r="R323" s="1">
        <f>+L323+O323/3.5</f>
        <v>45</v>
      </c>
      <c r="S323" s="1">
        <f ca="1">+IF(K323&gt;=0,IF(K323&lt;30,R323*1,IF(60&gt;K323,R323*2,IF(90&gt;K323,R323*3,IF(120&gt;K323,R323*4,IF(150&gt;K323,R323*5,IF(180&gt;K323,R323*6,IF(210&gt;K323,R323*7))))))),0)</f>
        <v>45</v>
      </c>
      <c r="T323" s="2" t="str">
        <f ca="1">+IF(K323&lt;0,0,IF(K323&lt;8,$A$1,IF(K323&lt;15,$B$1,IF(K323&lt;22,$C$1,IF(K323&lt;30,$D$1,IF(K323&lt;60,$G$1,IF(K323&lt;90,$H$1,IF(K323&lt;120,$I$1,IF(K323&lt;150,$J$1,IF(K323&lt;180,$K$1,IF(K323&lt;210,$E$1)))))))))))</f>
        <v>1° Semana</v>
      </c>
      <c r="U323" s="3" t="s">
        <v>671</v>
      </c>
      <c r="V323" s="10" t="s">
        <v>672</v>
      </c>
      <c r="W323" s="6">
        <v>43417</v>
      </c>
      <c r="X323" s="12" t="s">
        <v>678</v>
      </c>
      <c r="Y323" s="12" t="s">
        <v>5248</v>
      </c>
      <c r="Z323" s="12"/>
      <c r="AA323" s="12"/>
      <c r="AB323" s="15"/>
      <c r="AC323" s="15"/>
      <c r="AD323" s="15"/>
      <c r="AE323" s="15"/>
      <c r="AF323" s="4">
        <f ca="1">+TODAY()-AE323</f>
        <v>44137</v>
      </c>
      <c r="AG323" s="15"/>
      <c r="AH323" s="15"/>
      <c r="AI323" s="6" t="s">
        <v>668</v>
      </c>
      <c r="AJ323" s="6"/>
      <c r="AK323" s="3"/>
      <c r="AL323" s="6"/>
      <c r="AM323" s="10">
        <v>1</v>
      </c>
      <c r="AN323" s="3" t="s">
        <v>44</v>
      </c>
      <c r="AO323" s="3"/>
      <c r="AP323" s="3"/>
      <c r="AQ323" s="3"/>
      <c r="AR323" s="3"/>
      <c r="AS323" s="3"/>
      <c r="AT323" s="18"/>
      <c r="AU323" s="288" t="s">
        <v>4686</v>
      </c>
      <c r="AV323" s="7" t="s">
        <v>47</v>
      </c>
      <c r="AW323" s="7" t="s">
        <v>47</v>
      </c>
      <c r="AX323" s="9" t="str">
        <f>IF(AW323="","Vacio",IF(AV323=AW323,"Igual","Diferente"))</f>
        <v>Igual</v>
      </c>
      <c r="AY323" s="68"/>
      <c r="AZ323" s="68"/>
      <c r="BA323" s="5">
        <f ca="1">+IF(K323&gt;21,"Revisar",0)</f>
        <v>0</v>
      </c>
      <c r="BB323" s="68" t="s">
        <v>146</v>
      </c>
      <c r="BC323" s="129" t="s">
        <v>2919</v>
      </c>
      <c r="BF323" s="129" t="s">
        <v>94</v>
      </c>
      <c r="BG323" s="129"/>
    </row>
    <row r="324" spans="1:65" ht="14.65" customHeight="1" x14ac:dyDescent="0.25">
      <c r="A324" s="68" t="str">
        <f>CONCATENATE(E324,"_",X324)</f>
        <v>20600221753_PCR-LAP1308</v>
      </c>
      <c r="B324" s="68" t="str">
        <f>CONCATENATE(E324,"_",Z324)</f>
        <v>20600221753_PCR-LAP 1304</v>
      </c>
      <c r="C324" s="6">
        <v>44105</v>
      </c>
      <c r="D324" s="6">
        <v>44135</v>
      </c>
      <c r="E324" s="192">
        <v>20600221753</v>
      </c>
      <c r="F324" s="3" t="s">
        <v>667</v>
      </c>
      <c r="G324" s="3" t="s">
        <v>4615</v>
      </c>
      <c r="H324" s="6">
        <v>44105</v>
      </c>
      <c r="I324" s="6">
        <v>44135</v>
      </c>
      <c r="J324" s="7"/>
      <c r="K324" s="8">
        <f ca="1">+TODAY()-I324</f>
        <v>2</v>
      </c>
      <c r="L324" s="9">
        <v>45</v>
      </c>
      <c r="M324" s="135"/>
      <c r="N324" s="9" t="str">
        <f>IF(M324="","Vacio",IF(L324=M324,"Igual","Diferente"))</f>
        <v>Vacio</v>
      </c>
      <c r="O324" s="9"/>
      <c r="P324" s="135"/>
      <c r="Q324" s="9" t="str">
        <f>IF(P324="","Vacio",IF(O324=P324,"Igual","Diferente"))</f>
        <v>Vacio</v>
      </c>
      <c r="R324" s="1">
        <f>+L324+O324/3.5</f>
        <v>45</v>
      </c>
      <c r="S324" s="1">
        <f ca="1">+IF(K324&gt;=0,IF(K324&lt;30,R324*1,IF(60&gt;K324,R324*2,IF(90&gt;K324,R324*3,IF(120&gt;K324,R324*4,IF(150&gt;K324,R324*5,IF(180&gt;K324,R324*6,IF(210&gt;K324,R324*7))))))),0)</f>
        <v>45</v>
      </c>
      <c r="T324" s="2" t="str">
        <f ca="1">+IF(K324&lt;0,0,IF(K324&lt;8,$A$1,IF(K324&lt;15,$B$1,IF(K324&lt;22,$C$1,IF(K324&lt;30,$D$1,IF(K324&lt;60,$G$1,IF(K324&lt;90,$H$1,IF(K324&lt;120,$I$1,IF(K324&lt;150,$J$1,IF(K324&lt;180,$K$1,IF(K324&lt;210,$E$1)))))))))))</f>
        <v>1° Semana</v>
      </c>
      <c r="U324" s="3" t="s">
        <v>64</v>
      </c>
      <c r="V324" s="10" t="s">
        <v>680</v>
      </c>
      <c r="W324" s="6">
        <v>43521</v>
      </c>
      <c r="X324" s="12" t="s">
        <v>681</v>
      </c>
      <c r="Y324" s="12" t="s">
        <v>5248</v>
      </c>
      <c r="Z324" s="12" t="s">
        <v>682</v>
      </c>
      <c r="AA324" s="12"/>
      <c r="AB324" s="15"/>
      <c r="AC324" s="15"/>
      <c r="AD324" s="15"/>
      <c r="AE324" s="15"/>
      <c r="AF324" s="4">
        <f ca="1">+TODAY()-AE324</f>
        <v>44137</v>
      </c>
      <c r="AG324" s="15"/>
      <c r="AH324" s="15"/>
      <c r="AI324" s="6"/>
      <c r="AJ324" s="6"/>
      <c r="AK324" s="3" t="s">
        <v>56</v>
      </c>
      <c r="AL324" s="6"/>
      <c r="AM324" s="10">
        <v>1</v>
      </c>
      <c r="AN324" s="3" t="s">
        <v>44</v>
      </c>
      <c r="AO324" s="3"/>
      <c r="AP324" s="3" t="s">
        <v>45</v>
      </c>
      <c r="AQ324" s="3"/>
      <c r="AR324" s="3"/>
      <c r="AS324" s="3"/>
      <c r="AT324" s="18"/>
      <c r="AU324" s="288" t="s">
        <v>4686</v>
      </c>
      <c r="AV324" s="7" t="s">
        <v>47</v>
      </c>
      <c r="AW324" s="7" t="s">
        <v>47</v>
      </c>
      <c r="AX324" s="9" t="str">
        <f>IF(AW324="","Vacio",IF(AV324=AW324,"Igual","Diferente"))</f>
        <v>Igual</v>
      </c>
      <c r="AY324" s="68"/>
      <c r="AZ324" s="68"/>
      <c r="BA324" s="5">
        <f ca="1">+IF(K324&gt;21,"Revisar",0)</f>
        <v>0</v>
      </c>
      <c r="BB324" s="68" t="s">
        <v>146</v>
      </c>
      <c r="BC324" s="129" t="s">
        <v>2919</v>
      </c>
      <c r="BF324" s="129" t="s">
        <v>94</v>
      </c>
      <c r="BG324" s="129"/>
    </row>
    <row r="325" spans="1:65" ht="14.65" customHeight="1" x14ac:dyDescent="0.25">
      <c r="A325" s="68" t="str">
        <f>CONCATENATE(E325,"_",X325)</f>
        <v>20600221753_PCR-LAP19104024</v>
      </c>
      <c r="B325" s="68" t="str">
        <f>CONCATENATE(E325,"_",Z325)</f>
        <v>20600221753_</v>
      </c>
      <c r="C325" s="6">
        <v>44105</v>
      </c>
      <c r="D325" s="6">
        <v>44135</v>
      </c>
      <c r="E325" s="192">
        <v>20600221753</v>
      </c>
      <c r="F325" s="3" t="s">
        <v>667</v>
      </c>
      <c r="G325" s="3" t="s">
        <v>4615</v>
      </c>
      <c r="H325" s="6">
        <v>44105</v>
      </c>
      <c r="I325" s="6">
        <v>44135</v>
      </c>
      <c r="J325" s="7"/>
      <c r="K325" s="8">
        <f ca="1">+TODAY()-I325</f>
        <v>2</v>
      </c>
      <c r="L325" s="9">
        <v>75</v>
      </c>
      <c r="M325" s="152"/>
      <c r="N325" s="9" t="str">
        <f>IF(M325="","Vacio",IF(L325=M325,"Igual","Diferente"))</f>
        <v>Vacio</v>
      </c>
      <c r="O325" s="9"/>
      <c r="P325" s="152"/>
      <c r="Q325" s="9" t="str">
        <f>IF(P325="","Vacio",IF(O325=P325,"Igual","Diferente"))</f>
        <v>Vacio</v>
      </c>
      <c r="R325" s="1">
        <f>+L325+O325/3.5</f>
        <v>75</v>
      </c>
      <c r="S325" s="1">
        <f ca="1">+IF(K325&gt;=0,IF(K325&lt;30,R325*1,IF(60&gt;K325,R325*2,IF(90&gt;K325,R325*3,IF(120&gt;K325,R325*4,IF(150&gt;K325,R325*5,IF(180&gt;K325,R325*6,IF(210&gt;K325,R325*7))))))),0)</f>
        <v>75</v>
      </c>
      <c r="T325" s="2" t="str">
        <f ca="1">+IF(K325&lt;0,0,IF(K325&lt;8,$A$1,IF(K325&lt;15,$B$1,IF(K325&lt;22,$C$1,IF(K325&lt;30,$D$1,IF(K325&lt;60,$G$1,IF(K325&lt;90,$H$1,IF(K325&lt;120,$I$1,IF(K325&lt;150,$J$1,IF(K325&lt;180,$K$1,IF(K325&lt;210,$E$1)))))))))))</f>
        <v>1° Semana</v>
      </c>
      <c r="U325" s="3" t="s">
        <v>684</v>
      </c>
      <c r="V325" s="10" t="s">
        <v>685</v>
      </c>
      <c r="W325" s="6">
        <v>43747</v>
      </c>
      <c r="X325" s="12" t="s">
        <v>686</v>
      </c>
      <c r="Y325" s="12" t="s">
        <v>5248</v>
      </c>
      <c r="Z325" s="12"/>
      <c r="AA325" s="12"/>
      <c r="AB325" s="15"/>
      <c r="AC325" s="15"/>
      <c r="AD325" s="15"/>
      <c r="AE325" s="15"/>
      <c r="AF325" s="4">
        <f ca="1">+TODAY()-AE325</f>
        <v>44137</v>
      </c>
      <c r="AG325" s="15"/>
      <c r="AH325" s="15"/>
      <c r="AI325" s="6"/>
      <c r="AJ325" s="6"/>
      <c r="AK325" s="3" t="s">
        <v>43</v>
      </c>
      <c r="AL325" s="6"/>
      <c r="AM325" s="10">
        <v>1</v>
      </c>
      <c r="AN325" s="3" t="s">
        <v>44</v>
      </c>
      <c r="AO325" s="3"/>
      <c r="AP325" s="3" t="s">
        <v>45</v>
      </c>
      <c r="AQ325" s="3"/>
      <c r="AR325" s="3"/>
      <c r="AS325" s="3"/>
      <c r="AT325" s="18"/>
      <c r="AU325" s="288" t="s">
        <v>4686</v>
      </c>
      <c r="AV325" s="7" t="s">
        <v>47</v>
      </c>
      <c r="AW325" s="7" t="s">
        <v>47</v>
      </c>
      <c r="AX325" s="9" t="str">
        <f>IF(AW325="","Vacio",IF(AV325=AW325,"Igual","Diferente"))</f>
        <v>Igual</v>
      </c>
      <c r="AY325" s="129"/>
      <c r="AZ325" s="129"/>
      <c r="BA325" s="5">
        <f ca="1">+IF(K325&gt;21,"Revisar",0)</f>
        <v>0</v>
      </c>
      <c r="BB325" s="68" t="s">
        <v>146</v>
      </c>
      <c r="BC325" s="129" t="s">
        <v>2919</v>
      </c>
      <c r="BD325" s="153"/>
      <c r="BE325" s="153"/>
      <c r="BF325" s="129" t="s">
        <v>94</v>
      </c>
      <c r="BG325" s="129"/>
      <c r="BH325" s="153"/>
      <c r="BI325" s="153"/>
      <c r="BJ325" s="153"/>
      <c r="BK325" s="153"/>
      <c r="BL325" s="153"/>
      <c r="BM325" s="153"/>
    </row>
    <row r="326" spans="1:65" ht="14.65" customHeight="1" x14ac:dyDescent="0.25">
      <c r="A326" s="68" t="str">
        <f>CONCATENATE(E326,"_",X326)</f>
        <v>20600221753_PCR-LAP20041033</v>
      </c>
      <c r="B326" s="68" t="str">
        <f>CONCATENATE(E326,"_",Z326)</f>
        <v>20600221753_</v>
      </c>
      <c r="C326" s="6">
        <v>44105</v>
      </c>
      <c r="D326" s="6">
        <v>44135</v>
      </c>
      <c r="E326" s="192">
        <v>20600221753</v>
      </c>
      <c r="F326" s="3" t="s">
        <v>667</v>
      </c>
      <c r="G326" s="3" t="s">
        <v>4615</v>
      </c>
      <c r="H326" s="6">
        <v>44105</v>
      </c>
      <c r="I326" s="6">
        <v>44135</v>
      </c>
      <c r="J326" s="7"/>
      <c r="K326" s="8">
        <f ca="1">+TODAY()-I326</f>
        <v>2</v>
      </c>
      <c r="L326" s="9">
        <v>50</v>
      </c>
      <c r="M326" s="152"/>
      <c r="N326" s="9" t="str">
        <f>IF(M326="","Vacio",IF(L326=M326,"Igual","Diferente"))</f>
        <v>Vacio</v>
      </c>
      <c r="O326" s="9"/>
      <c r="P326" s="152"/>
      <c r="Q326" s="9" t="str">
        <f>IF(P326="","Vacio",IF(O326=P326,"Igual","Diferente"))</f>
        <v>Vacio</v>
      </c>
      <c r="R326" s="1">
        <f>+L326+O326/3.5</f>
        <v>50</v>
      </c>
      <c r="S326" s="1">
        <f ca="1">+IF(K326&gt;=0,IF(K326&lt;30,R326*1,IF(60&gt;K326,R326*2,IF(90&gt;K326,R326*3,IF(120&gt;K326,R326*4,IF(150&gt;K326,R326*5,IF(180&gt;K326,R326*6,IF(210&gt;K326,R326*7))))))),0)</f>
        <v>50</v>
      </c>
      <c r="T326" s="2" t="str">
        <f ca="1">+IF(K326&lt;0,0,IF(K326&lt;8,$A$1,IF(K326&lt;15,$B$1,IF(K326&lt;22,$C$1,IF(K326&lt;30,$D$1,IF(K326&lt;60,$G$1,IF(K326&lt;90,$H$1,IF(K326&lt;120,$I$1,IF(K326&lt;150,$J$1,IF(K326&lt;180,$K$1,IF(K326&lt;210,$E$1)))))))))))</f>
        <v>1° Semana</v>
      </c>
      <c r="U326" s="3" t="s">
        <v>1808</v>
      </c>
      <c r="V326" s="10" t="s">
        <v>2926</v>
      </c>
      <c r="W326" s="6">
        <v>44004</v>
      </c>
      <c r="X326" s="12" t="s">
        <v>2927</v>
      </c>
      <c r="Y326" s="12" t="s">
        <v>5248</v>
      </c>
      <c r="Z326" s="12"/>
      <c r="AA326" s="12"/>
      <c r="AB326" s="15"/>
      <c r="AC326" s="15"/>
      <c r="AD326" s="15"/>
      <c r="AE326" s="15"/>
      <c r="AF326" s="4">
        <f ca="1">+TODAY()-AE326</f>
        <v>44137</v>
      </c>
      <c r="AG326" s="15"/>
      <c r="AH326" s="15"/>
      <c r="AI326" s="6"/>
      <c r="AJ326" s="6"/>
      <c r="AK326" s="3"/>
      <c r="AL326" s="6"/>
      <c r="AM326" s="10">
        <v>1</v>
      </c>
      <c r="AN326" s="3" t="s">
        <v>44</v>
      </c>
      <c r="AO326" s="3"/>
      <c r="AP326" s="3" t="s">
        <v>45</v>
      </c>
      <c r="AQ326" s="3"/>
      <c r="AR326" s="3"/>
      <c r="AS326" s="3"/>
      <c r="AT326" s="18"/>
      <c r="AU326" s="288" t="s">
        <v>4686</v>
      </c>
      <c r="AV326" s="7" t="s">
        <v>47</v>
      </c>
      <c r="AW326" s="7" t="s">
        <v>47</v>
      </c>
      <c r="AX326" s="9" t="str">
        <f>IF(AW326="","Vacio",IF(AV326=AW326,"Igual","Diferente"))</f>
        <v>Igual</v>
      </c>
      <c r="AY326" s="129"/>
      <c r="AZ326" s="129"/>
      <c r="BA326" s="5">
        <f ca="1">+IF(K326&gt;21,"Revisar",0)</f>
        <v>0</v>
      </c>
      <c r="BB326" s="32" t="s">
        <v>146</v>
      </c>
      <c r="BC326" s="32" t="s">
        <v>2919</v>
      </c>
      <c r="BD326" s="153"/>
      <c r="BE326" s="153"/>
      <c r="BF326" s="32" t="s">
        <v>94</v>
      </c>
      <c r="BG326" s="32"/>
      <c r="BH326" s="153"/>
      <c r="BI326" s="153"/>
      <c r="BJ326" s="153"/>
      <c r="BK326" s="153"/>
      <c r="BL326" s="153"/>
      <c r="BM326" s="153"/>
    </row>
    <row r="327" spans="1:65" ht="14.65" customHeight="1" x14ac:dyDescent="0.25">
      <c r="A327" s="68" t="str">
        <f>CONCATENATE(E327,"_",X327)</f>
        <v>20600221753_PCR-LAP19111002</v>
      </c>
      <c r="B327" s="68" t="str">
        <f>CONCATENATE(E327,"_",Z327)</f>
        <v>20600221753_</v>
      </c>
      <c r="C327" s="6">
        <v>44105</v>
      </c>
      <c r="D327" s="6">
        <v>44135</v>
      </c>
      <c r="E327" s="192">
        <v>20600221753</v>
      </c>
      <c r="F327" s="3" t="s">
        <v>667</v>
      </c>
      <c r="G327" s="3" t="s">
        <v>4615</v>
      </c>
      <c r="H327" s="6">
        <v>44105</v>
      </c>
      <c r="I327" s="6">
        <v>44135</v>
      </c>
      <c r="J327" s="7"/>
      <c r="K327" s="8">
        <f ca="1">+TODAY()-I327</f>
        <v>2</v>
      </c>
      <c r="L327" s="9">
        <v>50</v>
      </c>
      <c r="M327" s="135"/>
      <c r="N327" s="9" t="str">
        <f>IF(M327="","Vacio",IF(L327=M327,"Igual","Diferente"))</f>
        <v>Vacio</v>
      </c>
      <c r="O327" s="9"/>
      <c r="P327" s="135"/>
      <c r="Q327" s="9" t="str">
        <f>IF(P327="","Vacio",IF(O327=P327,"Igual","Diferente"))</f>
        <v>Vacio</v>
      </c>
      <c r="R327" s="1">
        <f>+L327+O327/3.5</f>
        <v>50</v>
      </c>
      <c r="S327" s="1">
        <f ca="1">+IF(K327&gt;=0,IF(K327&lt;30,R327*1,IF(60&gt;K327,R327*2,IF(90&gt;K327,R327*3,IF(120&gt;K327,R327*4,IF(150&gt;K327,R327*5,IF(180&gt;K327,R327*6,IF(210&gt;K327,R327*7))))))),0)</f>
        <v>50</v>
      </c>
      <c r="T327" s="2" t="str">
        <f ca="1">+IF(K327&lt;0,0,IF(K327&lt;8,$A$1,IF(K327&lt;15,$B$1,IF(K327&lt;22,$C$1,IF(K327&lt;30,$D$1,IF(K327&lt;60,$G$1,IF(K327&lt;90,$H$1,IF(K327&lt;120,$I$1,IF(K327&lt;150,$J$1,IF(K327&lt;180,$K$1,IF(K327&lt;210,$E$1)))))))))))</f>
        <v>1° Semana</v>
      </c>
      <c r="U327" s="3" t="s">
        <v>688</v>
      </c>
      <c r="V327" s="10" t="s">
        <v>689</v>
      </c>
      <c r="W327" s="6">
        <v>43802</v>
      </c>
      <c r="X327" s="12" t="s">
        <v>690</v>
      </c>
      <c r="Y327" s="12" t="s">
        <v>5248</v>
      </c>
      <c r="Z327" s="12"/>
      <c r="AA327" s="12"/>
      <c r="AB327" s="15"/>
      <c r="AC327" s="15"/>
      <c r="AD327" s="15"/>
      <c r="AE327" s="15"/>
      <c r="AF327" s="4">
        <f ca="1">+TODAY()-AE327</f>
        <v>44137</v>
      </c>
      <c r="AG327" s="15"/>
      <c r="AH327" s="15"/>
      <c r="AI327" s="6"/>
      <c r="AJ327" s="6"/>
      <c r="AK327" s="3"/>
      <c r="AL327" s="6"/>
      <c r="AM327" s="10">
        <v>1</v>
      </c>
      <c r="AN327" s="3" t="s">
        <v>44</v>
      </c>
      <c r="AO327" s="3"/>
      <c r="AP327" s="3" t="s">
        <v>45</v>
      </c>
      <c r="AQ327" s="3"/>
      <c r="AR327" s="3"/>
      <c r="AS327" s="3"/>
      <c r="AT327" s="18"/>
      <c r="AU327" s="288" t="s">
        <v>4686</v>
      </c>
      <c r="AV327" s="7" t="s">
        <v>47</v>
      </c>
      <c r="AW327" s="7" t="s">
        <v>47</v>
      </c>
      <c r="AX327" s="9" t="str">
        <f>IF(AW327="","Vacio",IF(AV327=AW327,"Igual","Diferente"))</f>
        <v>Igual</v>
      </c>
      <c r="AY327" s="68"/>
      <c r="AZ327" s="68"/>
      <c r="BA327" s="5">
        <f ca="1">+IF(K327&gt;21,"Revisar",0)</f>
        <v>0</v>
      </c>
      <c r="BB327" s="68" t="s">
        <v>146</v>
      </c>
      <c r="BC327" s="129" t="s">
        <v>2919</v>
      </c>
      <c r="BD327" s="158"/>
      <c r="BE327" s="158"/>
      <c r="BF327" s="129" t="s">
        <v>94</v>
      </c>
      <c r="BG327" s="129"/>
      <c r="BH327" s="158"/>
      <c r="BI327" s="158"/>
      <c r="BJ327" s="158"/>
      <c r="BK327" s="158"/>
      <c r="BL327" s="158"/>
      <c r="BM327" s="158"/>
    </row>
    <row r="328" spans="1:65" ht="14.65" customHeight="1" x14ac:dyDescent="0.25">
      <c r="A328" s="68" t="str">
        <f>CONCATENATE(E328,"_",X328)</f>
        <v>20406339361_PCR-LAP19091072</v>
      </c>
      <c r="B328" s="68" t="str">
        <f>CONCATENATE(E328,"_",Z328)</f>
        <v>20406339361_</v>
      </c>
      <c r="C328" s="6">
        <v>44101</v>
      </c>
      <c r="D328" s="6">
        <v>44130</v>
      </c>
      <c r="E328" s="192">
        <v>20406339361</v>
      </c>
      <c r="F328" s="3" t="s">
        <v>4087</v>
      </c>
      <c r="G328" s="3" t="s">
        <v>5106</v>
      </c>
      <c r="H328" s="6">
        <v>44101</v>
      </c>
      <c r="I328" s="6">
        <v>44130</v>
      </c>
      <c r="J328" s="7">
        <v>4600011358</v>
      </c>
      <c r="K328" s="8">
        <f ca="1">+TODAY()-I328</f>
        <v>7</v>
      </c>
      <c r="L328" s="9">
        <v>110</v>
      </c>
      <c r="M328" s="135"/>
      <c r="N328" s="9" t="str">
        <f>IF(M328="","Vacio",IF(L328=M328,"Igual","Diferente"))</f>
        <v>Vacio</v>
      </c>
      <c r="O328" s="9"/>
      <c r="P328" s="135"/>
      <c r="Q328" s="9" t="str">
        <f>IF(P328="","Vacio",IF(O328=P328,"Igual","Diferente"))</f>
        <v>Vacio</v>
      </c>
      <c r="R328" s="1">
        <f>+L328+O328/3.5</f>
        <v>110</v>
      </c>
      <c r="S328" s="1">
        <f ca="1">+IF(K328&gt;=0,IF(K328&lt;30,R328*1,IF(60&gt;K328,R328*2,IF(90&gt;K328,R328*3,IF(120&gt;K328,R328*4,IF(150&gt;K328,R328*5,IF(180&gt;K328,R328*6,IF(210&gt;K328,R328*7))))))),0)</f>
        <v>110</v>
      </c>
      <c r="T328" s="2" t="str">
        <f ca="1">+IF(K328&lt;0,0,IF(K328&lt;8,$A$1,IF(K328&lt;15,$B$1,IF(K328&lt;22,$C$1,IF(K328&lt;30,$D$1,IF(K328&lt;60,$G$1,IF(K328&lt;90,$H$1,IF(K328&lt;120,$I$1,IF(K328&lt;150,$J$1,IF(K328&lt;180,$K$1,IF(K328&lt;210,$E$1)))))))))))</f>
        <v>1° Semana</v>
      </c>
      <c r="U328" s="3" t="s">
        <v>693</v>
      </c>
      <c r="V328" s="10" t="s">
        <v>694</v>
      </c>
      <c r="W328" s="6">
        <v>43795</v>
      </c>
      <c r="X328" s="12" t="s">
        <v>695</v>
      </c>
      <c r="Y328" s="12" t="s">
        <v>5248</v>
      </c>
      <c r="Z328" s="12"/>
      <c r="AA328" s="12"/>
      <c r="AB328" s="15"/>
      <c r="AC328" s="15"/>
      <c r="AD328" s="15"/>
      <c r="AE328" s="15"/>
      <c r="AF328" s="4">
        <f ca="1">+TODAY()-AE328</f>
        <v>44137</v>
      </c>
      <c r="AG328" s="15"/>
      <c r="AH328" s="15"/>
      <c r="AI328" s="6"/>
      <c r="AJ328" s="6"/>
      <c r="AK328" s="3"/>
      <c r="AL328" s="6"/>
      <c r="AM328" s="10">
        <v>1</v>
      </c>
      <c r="AN328" s="3" t="s">
        <v>44</v>
      </c>
      <c r="AO328" s="3"/>
      <c r="AP328" s="3" t="s">
        <v>696</v>
      </c>
      <c r="AQ328" s="3"/>
      <c r="AR328" s="3"/>
      <c r="AS328" s="3"/>
      <c r="AT328" s="18"/>
      <c r="AU328" s="3" t="s">
        <v>4401</v>
      </c>
      <c r="AV328" s="7" t="s">
        <v>47</v>
      </c>
      <c r="AW328" s="7" t="s">
        <v>47</v>
      </c>
      <c r="AX328" s="9" t="str">
        <f>IF(AW328="","Vacio",IF(AV328=AW328,"Igual","Diferente"))</f>
        <v>Igual</v>
      </c>
      <c r="AY328" s="68"/>
      <c r="AZ328" s="68"/>
      <c r="BA328" s="5">
        <f ca="1">+IF(K328&gt;21,"Revisar",0)</f>
        <v>0</v>
      </c>
      <c r="BB328" s="68" t="s">
        <v>146</v>
      </c>
      <c r="BC328" s="129" t="s">
        <v>141</v>
      </c>
      <c r="BF328" s="129" t="s">
        <v>94</v>
      </c>
      <c r="BG328" s="129"/>
    </row>
    <row r="329" spans="1:65" ht="14.65" customHeight="1" x14ac:dyDescent="0.25">
      <c r="A329" s="68" t="str">
        <f>CONCATENATE(E329,"_",X329)</f>
        <v>20406339361_PCR-LAP19091074</v>
      </c>
      <c r="B329" s="68" t="str">
        <f>CONCATENATE(E329,"_",Z329)</f>
        <v>20406339361_</v>
      </c>
      <c r="C329" s="6">
        <v>44104</v>
      </c>
      <c r="D329" s="6">
        <v>44133</v>
      </c>
      <c r="E329" s="192">
        <v>20406339361</v>
      </c>
      <c r="F329" s="3" t="s">
        <v>4087</v>
      </c>
      <c r="G329" s="3" t="s">
        <v>5106</v>
      </c>
      <c r="H329" s="6">
        <v>44104</v>
      </c>
      <c r="I329" s="6">
        <v>44133</v>
      </c>
      <c r="J329" s="7">
        <v>4600011358</v>
      </c>
      <c r="K329" s="8">
        <f ca="1">+TODAY()-I329</f>
        <v>4</v>
      </c>
      <c r="L329" s="9">
        <v>90</v>
      </c>
      <c r="M329" s="135"/>
      <c r="N329" s="9" t="str">
        <f>IF(M329="","Vacio",IF(L329=M329,"Igual","Diferente"))</f>
        <v>Vacio</v>
      </c>
      <c r="O329" s="9"/>
      <c r="P329" s="135"/>
      <c r="Q329" s="9" t="str">
        <f>IF(P329="","Vacio",IF(O329=P329,"Igual","Diferente"))</f>
        <v>Vacio</v>
      </c>
      <c r="R329" s="1">
        <f>+L329+O329/3.5</f>
        <v>90</v>
      </c>
      <c r="S329" s="1">
        <f ca="1">+IF(K329&gt;=0,IF(K329&lt;30,R329*1,IF(60&gt;K329,R329*2,IF(90&gt;K329,R329*3,IF(120&gt;K329,R329*4,IF(150&gt;K329,R329*5,IF(180&gt;K329,R329*6,IF(210&gt;K329,R329*7))))))),0)</f>
        <v>90</v>
      </c>
      <c r="T329" s="2" t="str">
        <f ca="1">+IF(K329&lt;0,0,IF(K329&lt;8,$A$1,IF(K329&lt;15,$B$1,IF(K329&lt;22,$C$1,IF(K329&lt;30,$D$1,IF(K329&lt;60,$G$1,IF(K329&lt;90,$H$1,IF(K329&lt;120,$I$1,IF(K329&lt;150,$J$1,IF(K329&lt;180,$K$1,IF(K329&lt;210,$E$1)))))))))))</f>
        <v>1° Semana</v>
      </c>
      <c r="U329" s="3" t="s">
        <v>697</v>
      </c>
      <c r="V329" s="10" t="s">
        <v>698</v>
      </c>
      <c r="W329" s="6">
        <v>43767</v>
      </c>
      <c r="X329" s="12" t="s">
        <v>699</v>
      </c>
      <c r="Y329" s="12" t="s">
        <v>5248</v>
      </c>
      <c r="Z329" s="12"/>
      <c r="AA329" s="12"/>
      <c r="AB329" s="15"/>
      <c r="AC329" s="15"/>
      <c r="AD329" s="15"/>
      <c r="AE329" s="15"/>
      <c r="AF329" s="4">
        <f ca="1">+TODAY()-AE329</f>
        <v>44137</v>
      </c>
      <c r="AG329" s="15"/>
      <c r="AH329" s="15"/>
      <c r="AI329" s="6"/>
      <c r="AJ329" s="6"/>
      <c r="AK329" s="3"/>
      <c r="AL329" s="6"/>
      <c r="AM329" s="10">
        <v>1</v>
      </c>
      <c r="AN329" s="3" t="s">
        <v>44</v>
      </c>
      <c r="AO329" s="3"/>
      <c r="AP329" s="3" t="s">
        <v>161</v>
      </c>
      <c r="AQ329" s="3"/>
      <c r="AR329" s="3"/>
      <c r="AS329" s="3"/>
      <c r="AT329" s="18"/>
      <c r="AU329" s="3" t="s">
        <v>4401</v>
      </c>
      <c r="AV329" s="7" t="s">
        <v>47</v>
      </c>
      <c r="AW329" s="7" t="s">
        <v>47</v>
      </c>
      <c r="AX329" s="9" t="str">
        <f>IF(AW329="","Vacio",IF(AV329=AW329,"Igual","Diferente"))</f>
        <v>Igual</v>
      </c>
      <c r="AY329" s="68"/>
      <c r="AZ329" s="68"/>
      <c r="BA329" s="5">
        <f ca="1">+IF(K329&gt;21,"Revisar",0)</f>
        <v>0</v>
      </c>
      <c r="BB329" s="68" t="s">
        <v>146</v>
      </c>
      <c r="BC329" s="129" t="s">
        <v>141</v>
      </c>
      <c r="BF329" s="129" t="s">
        <v>94</v>
      </c>
      <c r="BG329" s="129"/>
    </row>
    <row r="330" spans="1:65" ht="14.65" customHeight="1" x14ac:dyDescent="0.25">
      <c r="A330" s="68" t="str">
        <f>CONCATENATE(E330,"_",X330)</f>
        <v>20515314424_PCR-LAP19091020</v>
      </c>
      <c r="B330" s="68" t="str">
        <f>CONCATENATE(E330,"_",Z330)</f>
        <v>20515314424_</v>
      </c>
      <c r="C330" s="6">
        <v>44130</v>
      </c>
      <c r="D330" s="6">
        <v>44160</v>
      </c>
      <c r="E330" s="192">
        <v>20515314424</v>
      </c>
      <c r="F330" s="3" t="s">
        <v>4088</v>
      </c>
      <c r="G330" s="3" t="s">
        <v>5124</v>
      </c>
      <c r="H330" s="6">
        <v>44130</v>
      </c>
      <c r="I330" s="6">
        <v>44160</v>
      </c>
      <c r="J330" s="7"/>
      <c r="K330" s="8">
        <f ca="1">+TODAY()-I330</f>
        <v>-23</v>
      </c>
      <c r="L330" s="9">
        <v>87</v>
      </c>
      <c r="M330" s="135"/>
      <c r="N330" s="9" t="str">
        <f>IF(M330="","Vacio",IF(L330=M330,"Igual","Diferente"))</f>
        <v>Vacio</v>
      </c>
      <c r="O330" s="9"/>
      <c r="P330" s="135"/>
      <c r="Q330" s="9" t="str">
        <f>IF(P330="","Vacio",IF(O330=P330,"Igual","Diferente"))</f>
        <v>Vacio</v>
      </c>
      <c r="R330" s="1">
        <f>+L330+O330/3.5</f>
        <v>87</v>
      </c>
      <c r="S330" s="1">
        <f ca="1">+IF(K330&gt;=0,IF(K330&lt;30,R330*1,IF(60&gt;K330,R330*2,IF(90&gt;K330,R330*3,IF(120&gt;K330,R330*4,IF(150&gt;K330,R330*5,IF(180&gt;K330,R330*6,IF(210&gt;K330,R330*7))))))),0)</f>
        <v>0</v>
      </c>
      <c r="T330" s="2">
        <f ca="1">+IF(K330&lt;0,0,IF(K330&lt;8,$A$1,IF(K330&lt;15,$B$1,IF(K330&lt;22,$C$1,IF(K330&lt;30,$D$1,IF(K330&lt;60,$G$1,IF(K330&lt;90,$H$1,IF(K330&lt;120,$I$1,IF(K330&lt;150,$J$1,IF(K330&lt;180,$K$1,IF(K330&lt;210,$E$1)))))))))))</f>
        <v>0</v>
      </c>
      <c r="U330" s="3" t="s">
        <v>4208</v>
      </c>
      <c r="V330" s="10" t="s">
        <v>4207</v>
      </c>
      <c r="W330" s="6">
        <v>44099</v>
      </c>
      <c r="X330" s="12" t="s">
        <v>4206</v>
      </c>
      <c r="Y330" s="12" t="s">
        <v>5248</v>
      </c>
      <c r="Z330" s="12"/>
      <c r="AA330" s="12"/>
      <c r="AB330" s="15"/>
      <c r="AC330" s="15"/>
      <c r="AD330" s="15"/>
      <c r="AE330" s="15"/>
      <c r="AF330" s="4">
        <f ca="1">+TODAY()-AE330</f>
        <v>44137</v>
      </c>
      <c r="AG330" s="15"/>
      <c r="AH330" s="15"/>
      <c r="AI330" s="6"/>
      <c r="AJ330" s="6"/>
      <c r="AK330" s="3"/>
      <c r="AL330" s="6"/>
      <c r="AM330" s="10">
        <v>1</v>
      </c>
      <c r="AN330" s="3" t="s">
        <v>44</v>
      </c>
      <c r="AO330" s="3"/>
      <c r="AP330" s="3" t="s">
        <v>161</v>
      </c>
      <c r="AQ330" s="3"/>
      <c r="AR330" s="3"/>
      <c r="AS330" s="3"/>
      <c r="AT330" s="18"/>
      <c r="AU330" s="3" t="s">
        <v>5235</v>
      </c>
      <c r="AV330" s="7" t="s">
        <v>47</v>
      </c>
      <c r="AW330" s="7" t="s">
        <v>47</v>
      </c>
      <c r="AX330" s="9" t="str">
        <f>IF(AW330="","Vacio",IF(AV330=AW330,"Igual","Diferente"))</f>
        <v>Igual</v>
      </c>
      <c r="AY330" s="68"/>
      <c r="AZ330" s="68"/>
      <c r="BA330" s="5">
        <f ca="1">+IF(K330&gt;21,"Revisar",0)</f>
        <v>0</v>
      </c>
      <c r="BB330" s="68" t="s">
        <v>146</v>
      </c>
      <c r="BC330" s="129" t="s">
        <v>2919</v>
      </c>
      <c r="BF330" s="129"/>
      <c r="BG330" s="129"/>
    </row>
    <row r="331" spans="1:65" ht="14.65" customHeight="1" x14ac:dyDescent="0.25">
      <c r="A331" s="68" t="str">
        <f>CONCATENATE(E331,"_",X331)</f>
        <v>20515314424_PCR-LAP20091006</v>
      </c>
      <c r="B331" s="68" t="str">
        <f>CONCATENATE(E331,"_",Z331)</f>
        <v>20515314424_</v>
      </c>
      <c r="C331" s="6">
        <v>44134</v>
      </c>
      <c r="D331" s="6">
        <v>44164</v>
      </c>
      <c r="E331" s="192">
        <v>20515314424</v>
      </c>
      <c r="F331" s="3" t="s">
        <v>4088</v>
      </c>
      <c r="G331" s="3" t="s">
        <v>5123</v>
      </c>
      <c r="H331" s="6">
        <v>44134</v>
      </c>
      <c r="I331" s="6">
        <v>44164</v>
      </c>
      <c r="J331" s="7"/>
      <c r="K331" s="8">
        <f ca="1">+TODAY()-I331</f>
        <v>-27</v>
      </c>
      <c r="L331" s="9">
        <v>90</v>
      </c>
      <c r="M331" s="135"/>
      <c r="N331" s="9" t="str">
        <f>IF(M331="","Vacio",IF(L331=M331,"Igual","Diferente"))</f>
        <v>Vacio</v>
      </c>
      <c r="O331" s="9"/>
      <c r="P331" s="135"/>
      <c r="Q331" s="9" t="str">
        <f>IF(P331="","Vacio",IF(O331=P331,"Igual","Diferente"))</f>
        <v>Vacio</v>
      </c>
      <c r="R331" s="1">
        <f>+L331+O331/3.5</f>
        <v>90</v>
      </c>
      <c r="S331" s="1">
        <f ca="1">+IF(K331&gt;=0,IF(K331&lt;30,R331*1,IF(60&gt;K331,R331*2,IF(90&gt;K331,R331*3,IF(120&gt;K331,R331*4,IF(150&gt;K331,R331*5,IF(180&gt;K331,R331*6,IF(210&gt;K331,R331*7))))))),0)</f>
        <v>0</v>
      </c>
      <c r="T331" s="2">
        <f ca="1">+IF(K331&lt;0,0,IF(K331&lt;8,$A$1,IF(K331&lt;15,$B$1,IF(K331&lt;22,$C$1,IF(K331&lt;30,$D$1,IF(K331&lt;60,$G$1,IF(K331&lt;90,$H$1,IF(K331&lt;120,$I$1,IF(K331&lt;150,$J$1,IF(K331&lt;180,$K$1,IF(K331&lt;210,$E$1)))))))))))</f>
        <v>0</v>
      </c>
      <c r="U331" s="3" t="s">
        <v>4292</v>
      </c>
      <c r="V331" s="10" t="s">
        <v>4295</v>
      </c>
      <c r="W331" s="6">
        <v>44103</v>
      </c>
      <c r="X331" s="12" t="s">
        <v>4282</v>
      </c>
      <c r="Y331" s="12" t="s">
        <v>5248</v>
      </c>
      <c r="Z331" s="12"/>
      <c r="AA331" s="12"/>
      <c r="AB331" s="15"/>
      <c r="AC331" s="15"/>
      <c r="AD331" s="15"/>
      <c r="AE331" s="15"/>
      <c r="AF331" s="4">
        <f ca="1">+TODAY()-AE331</f>
        <v>44137</v>
      </c>
      <c r="AG331" s="15"/>
      <c r="AH331" s="15"/>
      <c r="AI331" s="6"/>
      <c r="AJ331" s="6"/>
      <c r="AK331" s="3"/>
      <c r="AL331" s="6"/>
      <c r="AM331" s="10">
        <v>1</v>
      </c>
      <c r="AN331" s="3" t="s">
        <v>44</v>
      </c>
      <c r="AO331" s="3"/>
      <c r="AP331" s="3" t="s">
        <v>161</v>
      </c>
      <c r="AQ331" s="3"/>
      <c r="AR331" s="3"/>
      <c r="AS331" s="3"/>
      <c r="AT331" s="18"/>
      <c r="AU331" s="3" t="s">
        <v>5235</v>
      </c>
      <c r="AV331" s="7" t="s">
        <v>47</v>
      </c>
      <c r="AW331" s="7" t="s">
        <v>47</v>
      </c>
      <c r="AX331" s="9" t="str">
        <f>IF(AW331="","Vacio",IF(AV331=AW331,"Igual","Diferente"))</f>
        <v>Igual</v>
      </c>
      <c r="AY331" s="68"/>
      <c r="AZ331" s="68"/>
      <c r="BA331" s="5">
        <f ca="1">+IF(K331&gt;21,"Revisar",0)</f>
        <v>0</v>
      </c>
      <c r="BB331" s="68" t="s">
        <v>146</v>
      </c>
      <c r="BC331" s="129" t="s">
        <v>2919</v>
      </c>
      <c r="BF331" s="129"/>
      <c r="BG331" s="129"/>
    </row>
    <row r="332" spans="1:65" ht="14.65" customHeight="1" x14ac:dyDescent="0.25">
      <c r="A332" s="68" t="str">
        <f>CONCATENATE(E332,"_",X332)</f>
        <v>20515314424_PCR-LAP20091007</v>
      </c>
      <c r="B332" s="68" t="str">
        <f>CONCATENATE(E332,"_",Z332)</f>
        <v>20515314424_</v>
      </c>
      <c r="C332" s="6">
        <v>44134</v>
      </c>
      <c r="D332" s="6">
        <v>44164</v>
      </c>
      <c r="E332" s="192">
        <v>20515314424</v>
      </c>
      <c r="F332" s="3" t="s">
        <v>4088</v>
      </c>
      <c r="G332" s="3" t="s">
        <v>5123</v>
      </c>
      <c r="H332" s="6">
        <v>44134</v>
      </c>
      <c r="I332" s="6">
        <v>44164</v>
      </c>
      <c r="J332" s="7"/>
      <c r="K332" s="8">
        <f ca="1">+TODAY()-I332</f>
        <v>-27</v>
      </c>
      <c r="L332" s="9">
        <v>90</v>
      </c>
      <c r="M332" s="135"/>
      <c r="N332" s="9" t="str">
        <f>IF(M332="","Vacio",IF(L332=M332,"Igual","Diferente"))</f>
        <v>Vacio</v>
      </c>
      <c r="O332" s="9"/>
      <c r="P332" s="135"/>
      <c r="Q332" s="9" t="str">
        <f>IF(P332="","Vacio",IF(O332=P332,"Igual","Diferente"))</f>
        <v>Vacio</v>
      </c>
      <c r="R332" s="1">
        <f>+L332+O332/3.5</f>
        <v>90</v>
      </c>
      <c r="S332" s="1">
        <f ca="1">+IF(K332&gt;=0,IF(K332&lt;30,R332*1,IF(60&gt;K332,R332*2,IF(90&gt;K332,R332*3,IF(120&gt;K332,R332*4,IF(150&gt;K332,R332*5,IF(180&gt;K332,R332*6,IF(210&gt;K332,R332*7))))))),0)</f>
        <v>0</v>
      </c>
      <c r="T332" s="2">
        <f ca="1">+IF(K332&lt;0,0,IF(K332&lt;8,$A$1,IF(K332&lt;15,$B$1,IF(K332&lt;22,$C$1,IF(K332&lt;30,$D$1,IF(K332&lt;60,$G$1,IF(K332&lt;90,$H$1,IF(K332&lt;120,$I$1,IF(K332&lt;150,$J$1,IF(K332&lt;180,$K$1,IF(K332&lt;210,$E$1)))))))))))</f>
        <v>0</v>
      </c>
      <c r="U332" s="3" t="s">
        <v>4292</v>
      </c>
      <c r="V332" s="10" t="s">
        <v>4295</v>
      </c>
      <c r="W332" s="6">
        <v>44103</v>
      </c>
      <c r="X332" s="12" t="s">
        <v>4283</v>
      </c>
      <c r="Y332" s="12" t="s">
        <v>5248</v>
      </c>
      <c r="Z332" s="12"/>
      <c r="AA332" s="12"/>
      <c r="AB332" s="15"/>
      <c r="AC332" s="15"/>
      <c r="AD332" s="15"/>
      <c r="AE332" s="15"/>
      <c r="AF332" s="4">
        <f ca="1">+TODAY()-AE332</f>
        <v>44137</v>
      </c>
      <c r="AG332" s="15"/>
      <c r="AH332" s="15"/>
      <c r="AI332" s="6"/>
      <c r="AJ332" s="6"/>
      <c r="AK332" s="3"/>
      <c r="AL332" s="6"/>
      <c r="AM332" s="10">
        <v>1</v>
      </c>
      <c r="AN332" s="3" t="s">
        <v>44</v>
      </c>
      <c r="AO332" s="3"/>
      <c r="AP332" s="3" t="s">
        <v>161</v>
      </c>
      <c r="AQ332" s="3"/>
      <c r="AR332" s="3"/>
      <c r="AS332" s="3"/>
      <c r="AT332" s="18"/>
      <c r="AU332" s="3" t="s">
        <v>5235</v>
      </c>
      <c r="AV332" s="7" t="s">
        <v>47</v>
      </c>
      <c r="AW332" s="7" t="s">
        <v>47</v>
      </c>
      <c r="AX332" s="9" t="str">
        <f>IF(AW332="","Vacio",IF(AV332=AW332,"Igual","Diferente"))</f>
        <v>Igual</v>
      </c>
      <c r="AY332" s="68"/>
      <c r="AZ332" s="68"/>
      <c r="BA332" s="5">
        <f ca="1">+IF(K332&gt;21,"Revisar",0)</f>
        <v>0</v>
      </c>
      <c r="BB332" s="68" t="s">
        <v>146</v>
      </c>
      <c r="BC332" s="129" t="s">
        <v>2919</v>
      </c>
      <c r="BF332" s="129"/>
      <c r="BG332" s="129"/>
    </row>
    <row r="333" spans="1:65" ht="14.65" customHeight="1" x14ac:dyDescent="0.25">
      <c r="A333" s="68" t="str">
        <f>CONCATENATE(E333,"_",X333)</f>
        <v>20515314424_PCR-LAP20091008</v>
      </c>
      <c r="B333" s="68" t="str">
        <f>CONCATENATE(E333,"_",Z333)</f>
        <v>20515314424_</v>
      </c>
      <c r="C333" s="6">
        <v>44134</v>
      </c>
      <c r="D333" s="6">
        <v>44164</v>
      </c>
      <c r="E333" s="192">
        <v>20515314424</v>
      </c>
      <c r="F333" s="3" t="s">
        <v>4088</v>
      </c>
      <c r="G333" s="3" t="s">
        <v>5123</v>
      </c>
      <c r="H333" s="6">
        <v>44134</v>
      </c>
      <c r="I333" s="6">
        <v>44164</v>
      </c>
      <c r="J333" s="7"/>
      <c r="K333" s="8">
        <f ca="1">+TODAY()-I333</f>
        <v>-27</v>
      </c>
      <c r="L333" s="9">
        <v>90</v>
      </c>
      <c r="M333" s="135"/>
      <c r="N333" s="9" t="str">
        <f>IF(M333="","Vacio",IF(L333=M333,"Igual","Diferente"))</f>
        <v>Vacio</v>
      </c>
      <c r="O333" s="9"/>
      <c r="P333" s="135"/>
      <c r="Q333" s="9" t="str">
        <f>IF(P333="","Vacio",IF(O333=P333,"Igual","Diferente"))</f>
        <v>Vacio</v>
      </c>
      <c r="R333" s="1">
        <f>+L333+O333/3.5</f>
        <v>90</v>
      </c>
      <c r="S333" s="1">
        <f ca="1">+IF(K333&gt;=0,IF(K333&lt;30,R333*1,IF(60&gt;K333,R333*2,IF(90&gt;K333,R333*3,IF(120&gt;K333,R333*4,IF(150&gt;K333,R333*5,IF(180&gt;K333,R333*6,IF(210&gt;K333,R333*7))))))),0)</f>
        <v>0</v>
      </c>
      <c r="T333" s="2">
        <f ca="1">+IF(K333&lt;0,0,IF(K333&lt;8,$A$1,IF(K333&lt;15,$B$1,IF(K333&lt;22,$C$1,IF(K333&lt;30,$D$1,IF(K333&lt;60,$G$1,IF(K333&lt;90,$H$1,IF(K333&lt;120,$I$1,IF(K333&lt;150,$J$1,IF(K333&lt;180,$K$1,IF(K333&lt;210,$E$1)))))))))))</f>
        <v>0</v>
      </c>
      <c r="U333" s="3" t="s">
        <v>4292</v>
      </c>
      <c r="V333" s="10" t="s">
        <v>4295</v>
      </c>
      <c r="W333" s="6">
        <v>44103</v>
      </c>
      <c r="X333" s="12" t="s">
        <v>4284</v>
      </c>
      <c r="Y333" s="12" t="s">
        <v>5248</v>
      </c>
      <c r="Z333" s="12"/>
      <c r="AA333" s="12"/>
      <c r="AB333" s="15"/>
      <c r="AC333" s="15"/>
      <c r="AD333" s="15"/>
      <c r="AE333" s="15"/>
      <c r="AF333" s="4">
        <f ca="1">+TODAY()-AE333</f>
        <v>44137</v>
      </c>
      <c r="AG333" s="15"/>
      <c r="AH333" s="15"/>
      <c r="AI333" s="6"/>
      <c r="AJ333" s="6"/>
      <c r="AK333" s="3"/>
      <c r="AL333" s="6"/>
      <c r="AM333" s="10">
        <v>1</v>
      </c>
      <c r="AN333" s="3" t="s">
        <v>44</v>
      </c>
      <c r="AO333" s="3"/>
      <c r="AP333" s="3" t="s">
        <v>161</v>
      </c>
      <c r="AQ333" s="3"/>
      <c r="AR333" s="3"/>
      <c r="AS333" s="3"/>
      <c r="AT333" s="18"/>
      <c r="AU333" s="3" t="s">
        <v>5235</v>
      </c>
      <c r="AV333" s="7" t="s">
        <v>47</v>
      </c>
      <c r="AW333" s="7" t="s">
        <v>47</v>
      </c>
      <c r="AX333" s="9" t="str">
        <f>IF(AW333="","Vacio",IF(AV333=AW333,"Igual","Diferente"))</f>
        <v>Igual</v>
      </c>
      <c r="AY333" s="68"/>
      <c r="AZ333" s="68"/>
      <c r="BA333" s="5">
        <f ca="1">+IF(K333&gt;21,"Revisar",0)</f>
        <v>0</v>
      </c>
      <c r="BB333" s="68" t="s">
        <v>146</v>
      </c>
      <c r="BC333" s="129" t="s">
        <v>2919</v>
      </c>
      <c r="BF333" s="129"/>
      <c r="BG333" s="129"/>
    </row>
    <row r="334" spans="1:65" ht="14.65" customHeight="1" x14ac:dyDescent="0.25">
      <c r="A334" s="68" t="str">
        <f>CONCATENATE(E334,"_",X334)</f>
        <v>20515314424_PCR-LAP20091009</v>
      </c>
      <c r="B334" s="68" t="str">
        <f>CONCATENATE(E334,"_",Z334)</f>
        <v>20515314424_</v>
      </c>
      <c r="C334" s="6">
        <v>44134</v>
      </c>
      <c r="D334" s="6">
        <v>44164</v>
      </c>
      <c r="E334" s="192">
        <v>20515314424</v>
      </c>
      <c r="F334" s="3" t="s">
        <v>4088</v>
      </c>
      <c r="G334" s="3" t="s">
        <v>5123</v>
      </c>
      <c r="H334" s="6">
        <v>44134</v>
      </c>
      <c r="I334" s="6">
        <v>44164</v>
      </c>
      <c r="J334" s="7"/>
      <c r="K334" s="8">
        <f ca="1">+TODAY()-I334</f>
        <v>-27</v>
      </c>
      <c r="L334" s="9">
        <v>90</v>
      </c>
      <c r="M334" s="135"/>
      <c r="N334" s="9" t="str">
        <f>IF(M334="","Vacio",IF(L334=M334,"Igual","Diferente"))</f>
        <v>Vacio</v>
      </c>
      <c r="O334" s="9"/>
      <c r="P334" s="135"/>
      <c r="Q334" s="9" t="str">
        <f>IF(P334="","Vacio",IF(O334=P334,"Igual","Diferente"))</f>
        <v>Vacio</v>
      </c>
      <c r="R334" s="1">
        <f>+L334+O334/3.5</f>
        <v>90</v>
      </c>
      <c r="S334" s="1">
        <f ca="1">+IF(K334&gt;=0,IF(K334&lt;30,R334*1,IF(60&gt;K334,R334*2,IF(90&gt;K334,R334*3,IF(120&gt;K334,R334*4,IF(150&gt;K334,R334*5,IF(180&gt;K334,R334*6,IF(210&gt;K334,R334*7))))))),0)</f>
        <v>0</v>
      </c>
      <c r="T334" s="2">
        <f ca="1">+IF(K334&lt;0,0,IF(K334&lt;8,$A$1,IF(K334&lt;15,$B$1,IF(K334&lt;22,$C$1,IF(K334&lt;30,$D$1,IF(K334&lt;60,$G$1,IF(K334&lt;90,$H$1,IF(K334&lt;120,$I$1,IF(K334&lt;150,$J$1,IF(K334&lt;180,$K$1,IF(K334&lt;210,$E$1)))))))))))</f>
        <v>0</v>
      </c>
      <c r="U334" s="3" t="s">
        <v>4292</v>
      </c>
      <c r="V334" s="10" t="s">
        <v>4295</v>
      </c>
      <c r="W334" s="6">
        <v>44103</v>
      </c>
      <c r="X334" s="12" t="s">
        <v>4285</v>
      </c>
      <c r="Y334" s="12" t="s">
        <v>5248</v>
      </c>
      <c r="Z334" s="12"/>
      <c r="AA334" s="12"/>
      <c r="AB334" s="15"/>
      <c r="AC334" s="15"/>
      <c r="AD334" s="15"/>
      <c r="AE334" s="15"/>
      <c r="AF334" s="4">
        <f ca="1">+TODAY()-AE334</f>
        <v>44137</v>
      </c>
      <c r="AG334" s="15"/>
      <c r="AH334" s="15"/>
      <c r="AI334" s="6"/>
      <c r="AJ334" s="6"/>
      <c r="AK334" s="3"/>
      <c r="AL334" s="6"/>
      <c r="AM334" s="10">
        <v>1</v>
      </c>
      <c r="AN334" s="3" t="s">
        <v>44</v>
      </c>
      <c r="AO334" s="3"/>
      <c r="AP334" s="3" t="s">
        <v>161</v>
      </c>
      <c r="AQ334" s="3"/>
      <c r="AR334" s="3"/>
      <c r="AS334" s="3"/>
      <c r="AT334" s="18"/>
      <c r="AU334" s="3" t="s">
        <v>5235</v>
      </c>
      <c r="AV334" s="7" t="s">
        <v>47</v>
      </c>
      <c r="AW334" s="7" t="s">
        <v>47</v>
      </c>
      <c r="AX334" s="9" t="str">
        <f>IF(AW334="","Vacio",IF(AV334=AW334,"Igual","Diferente"))</f>
        <v>Igual</v>
      </c>
      <c r="AY334" s="68"/>
      <c r="AZ334" s="68"/>
      <c r="BA334" s="5">
        <f ca="1">+IF(K334&gt;21,"Revisar",0)</f>
        <v>0</v>
      </c>
      <c r="BB334" s="68" t="s">
        <v>146</v>
      </c>
      <c r="BC334" s="129" t="s">
        <v>2919</v>
      </c>
      <c r="BF334" s="129"/>
      <c r="BG334" s="129"/>
    </row>
    <row r="335" spans="1:65" ht="14.65" customHeight="1" x14ac:dyDescent="0.25">
      <c r="A335" s="68" t="str">
        <f>CONCATENATE(E335,"_",X335)</f>
        <v>20515314424_PCR-LAP20091010</v>
      </c>
      <c r="B335" s="68" t="str">
        <f>CONCATENATE(E335,"_",Z335)</f>
        <v>20515314424_</v>
      </c>
      <c r="C335" s="6">
        <v>44134</v>
      </c>
      <c r="D335" s="6">
        <v>44164</v>
      </c>
      <c r="E335" s="192">
        <v>20515314424</v>
      </c>
      <c r="F335" s="3" t="s">
        <v>4088</v>
      </c>
      <c r="G335" s="3" t="s">
        <v>5123</v>
      </c>
      <c r="H335" s="6">
        <v>44134</v>
      </c>
      <c r="I335" s="6">
        <v>44164</v>
      </c>
      <c r="J335" s="7"/>
      <c r="K335" s="8">
        <f ca="1">+TODAY()-I335</f>
        <v>-27</v>
      </c>
      <c r="L335" s="9">
        <v>90</v>
      </c>
      <c r="M335" s="135"/>
      <c r="N335" s="9" t="str">
        <f>IF(M335="","Vacio",IF(L335=M335,"Igual","Diferente"))</f>
        <v>Vacio</v>
      </c>
      <c r="O335" s="9"/>
      <c r="P335" s="135"/>
      <c r="Q335" s="9" t="str">
        <f>IF(P335="","Vacio",IF(O335=P335,"Igual","Diferente"))</f>
        <v>Vacio</v>
      </c>
      <c r="R335" s="1">
        <f>+L335+O335/3.5</f>
        <v>90</v>
      </c>
      <c r="S335" s="1">
        <f ca="1">+IF(K335&gt;=0,IF(K335&lt;30,R335*1,IF(60&gt;K335,R335*2,IF(90&gt;K335,R335*3,IF(120&gt;K335,R335*4,IF(150&gt;K335,R335*5,IF(180&gt;K335,R335*6,IF(210&gt;K335,R335*7))))))),0)</f>
        <v>0</v>
      </c>
      <c r="T335" s="2">
        <f ca="1">+IF(K335&lt;0,0,IF(K335&lt;8,$A$1,IF(K335&lt;15,$B$1,IF(K335&lt;22,$C$1,IF(K335&lt;30,$D$1,IF(K335&lt;60,$G$1,IF(K335&lt;90,$H$1,IF(K335&lt;120,$I$1,IF(K335&lt;150,$J$1,IF(K335&lt;180,$K$1,IF(K335&lt;210,$E$1)))))))))))</f>
        <v>0</v>
      </c>
      <c r="U335" s="3" t="s">
        <v>4292</v>
      </c>
      <c r="V335" s="10" t="s">
        <v>4295</v>
      </c>
      <c r="W335" s="6">
        <v>44103</v>
      </c>
      <c r="X335" s="12" t="s">
        <v>4286</v>
      </c>
      <c r="Y335" s="12" t="s">
        <v>5248</v>
      </c>
      <c r="Z335" s="12"/>
      <c r="AA335" s="12"/>
      <c r="AB335" s="15"/>
      <c r="AC335" s="15"/>
      <c r="AD335" s="15"/>
      <c r="AE335" s="15"/>
      <c r="AF335" s="4">
        <f ca="1">+TODAY()-AE335</f>
        <v>44137</v>
      </c>
      <c r="AG335" s="15"/>
      <c r="AH335" s="15"/>
      <c r="AI335" s="6"/>
      <c r="AJ335" s="6"/>
      <c r="AK335" s="3"/>
      <c r="AL335" s="6"/>
      <c r="AM335" s="10">
        <v>1</v>
      </c>
      <c r="AN335" s="3" t="s">
        <v>44</v>
      </c>
      <c r="AO335" s="3"/>
      <c r="AP335" s="3" t="s">
        <v>161</v>
      </c>
      <c r="AQ335" s="3"/>
      <c r="AR335" s="3"/>
      <c r="AS335" s="3"/>
      <c r="AT335" s="18"/>
      <c r="AU335" s="3" t="s">
        <v>5235</v>
      </c>
      <c r="AV335" s="7" t="s">
        <v>47</v>
      </c>
      <c r="AW335" s="7" t="s">
        <v>47</v>
      </c>
      <c r="AX335" s="9" t="str">
        <f>IF(AW335="","Vacio",IF(AV335=AW335,"Igual","Diferente"))</f>
        <v>Igual</v>
      </c>
      <c r="AY335" s="68"/>
      <c r="AZ335" s="68"/>
      <c r="BA335" s="5">
        <f ca="1">+IF(K335&gt;21,"Revisar",0)</f>
        <v>0</v>
      </c>
      <c r="BB335" s="68" t="s">
        <v>146</v>
      </c>
      <c r="BC335" s="129" t="s">
        <v>2919</v>
      </c>
      <c r="BF335" s="129"/>
      <c r="BG335" s="129"/>
    </row>
    <row r="336" spans="1:65" ht="14.65" customHeight="1" x14ac:dyDescent="0.25">
      <c r="A336" s="68" t="str">
        <f>CONCATENATE(E336,"_",X336)</f>
        <v>20515314424_PCR-LAP20091011</v>
      </c>
      <c r="B336" s="68" t="str">
        <f>CONCATENATE(E336,"_",Z336)</f>
        <v>20515314424_</v>
      </c>
      <c r="C336" s="6">
        <v>44134</v>
      </c>
      <c r="D336" s="6">
        <v>44164</v>
      </c>
      <c r="E336" s="192">
        <v>20515314424</v>
      </c>
      <c r="F336" s="3" t="s">
        <v>4088</v>
      </c>
      <c r="G336" s="3" t="s">
        <v>5123</v>
      </c>
      <c r="H336" s="6">
        <v>44134</v>
      </c>
      <c r="I336" s="6">
        <v>44164</v>
      </c>
      <c r="J336" s="7"/>
      <c r="K336" s="8">
        <f ca="1">+TODAY()-I336</f>
        <v>-27</v>
      </c>
      <c r="L336" s="9">
        <v>90</v>
      </c>
      <c r="M336" s="135"/>
      <c r="N336" s="9" t="str">
        <f>IF(M336="","Vacio",IF(L336=M336,"Igual","Diferente"))</f>
        <v>Vacio</v>
      </c>
      <c r="O336" s="9"/>
      <c r="P336" s="135"/>
      <c r="Q336" s="9" t="str">
        <f>IF(P336="","Vacio",IF(O336=P336,"Igual","Diferente"))</f>
        <v>Vacio</v>
      </c>
      <c r="R336" s="1">
        <f>+L336+O336/3.5</f>
        <v>90</v>
      </c>
      <c r="S336" s="1">
        <f ca="1">+IF(K336&gt;=0,IF(K336&lt;30,R336*1,IF(60&gt;K336,R336*2,IF(90&gt;K336,R336*3,IF(120&gt;K336,R336*4,IF(150&gt;K336,R336*5,IF(180&gt;K336,R336*6,IF(210&gt;K336,R336*7))))))),0)</f>
        <v>0</v>
      </c>
      <c r="T336" s="2">
        <f ca="1">+IF(K336&lt;0,0,IF(K336&lt;8,$A$1,IF(K336&lt;15,$B$1,IF(K336&lt;22,$C$1,IF(K336&lt;30,$D$1,IF(K336&lt;60,$G$1,IF(K336&lt;90,$H$1,IF(K336&lt;120,$I$1,IF(K336&lt;150,$J$1,IF(K336&lt;180,$K$1,IF(K336&lt;210,$E$1)))))))))))</f>
        <v>0</v>
      </c>
      <c r="U336" s="3" t="s">
        <v>4292</v>
      </c>
      <c r="V336" s="10" t="s">
        <v>4295</v>
      </c>
      <c r="W336" s="6">
        <v>44103</v>
      </c>
      <c r="X336" s="12" t="s">
        <v>4287</v>
      </c>
      <c r="Y336" s="12" t="s">
        <v>5248</v>
      </c>
      <c r="Z336" s="12"/>
      <c r="AA336" s="12"/>
      <c r="AB336" s="15"/>
      <c r="AC336" s="15"/>
      <c r="AD336" s="15"/>
      <c r="AE336" s="15"/>
      <c r="AF336" s="4">
        <f ca="1">+TODAY()-AE336</f>
        <v>44137</v>
      </c>
      <c r="AG336" s="15"/>
      <c r="AH336" s="15"/>
      <c r="AI336" s="6"/>
      <c r="AJ336" s="6"/>
      <c r="AK336" s="3"/>
      <c r="AL336" s="6"/>
      <c r="AM336" s="10">
        <v>1</v>
      </c>
      <c r="AN336" s="3" t="s">
        <v>44</v>
      </c>
      <c r="AO336" s="3"/>
      <c r="AP336" s="3" t="s">
        <v>161</v>
      </c>
      <c r="AQ336" s="3"/>
      <c r="AR336" s="3"/>
      <c r="AS336" s="3"/>
      <c r="AT336" s="18"/>
      <c r="AU336" s="3" t="s">
        <v>5235</v>
      </c>
      <c r="AV336" s="7" t="s">
        <v>47</v>
      </c>
      <c r="AW336" s="7" t="s">
        <v>47</v>
      </c>
      <c r="AX336" s="9" t="str">
        <f>IF(AW336="","Vacio",IF(AV336=AW336,"Igual","Diferente"))</f>
        <v>Igual</v>
      </c>
      <c r="AY336" s="68"/>
      <c r="AZ336" s="68"/>
      <c r="BA336" s="5">
        <f ca="1">+IF(K336&gt;21,"Revisar",0)</f>
        <v>0</v>
      </c>
      <c r="BB336" s="68" t="s">
        <v>146</v>
      </c>
      <c r="BC336" s="129" t="s">
        <v>2919</v>
      </c>
      <c r="BF336" s="129"/>
      <c r="BG336" s="129"/>
    </row>
    <row r="337" spans="1:65" ht="14.65" customHeight="1" x14ac:dyDescent="0.25">
      <c r="A337" s="68" t="str">
        <f>CONCATENATE(E337,"_",X337)</f>
        <v>20515314424_PCR-LAP20091012</v>
      </c>
      <c r="B337" s="68" t="str">
        <f>CONCATENATE(E337,"_",Z337)</f>
        <v>20515314424_</v>
      </c>
      <c r="C337" s="6">
        <v>44134</v>
      </c>
      <c r="D337" s="6">
        <v>44164</v>
      </c>
      <c r="E337" s="192">
        <v>20515314424</v>
      </c>
      <c r="F337" s="3" t="s">
        <v>4088</v>
      </c>
      <c r="G337" s="3" t="s">
        <v>5123</v>
      </c>
      <c r="H337" s="6">
        <v>44134</v>
      </c>
      <c r="I337" s="6">
        <v>44164</v>
      </c>
      <c r="J337" s="7"/>
      <c r="K337" s="8">
        <f ca="1">+TODAY()-I337</f>
        <v>-27</v>
      </c>
      <c r="L337" s="9">
        <v>90</v>
      </c>
      <c r="M337" s="135"/>
      <c r="N337" s="9" t="str">
        <f>IF(M337="","Vacio",IF(L337=M337,"Igual","Diferente"))</f>
        <v>Vacio</v>
      </c>
      <c r="O337" s="9"/>
      <c r="P337" s="135"/>
      <c r="Q337" s="9" t="str">
        <f>IF(P337="","Vacio",IF(O337=P337,"Igual","Diferente"))</f>
        <v>Vacio</v>
      </c>
      <c r="R337" s="1">
        <f>+L337+O337/3.5</f>
        <v>90</v>
      </c>
      <c r="S337" s="1">
        <f ca="1">+IF(K337&gt;=0,IF(K337&lt;30,R337*1,IF(60&gt;K337,R337*2,IF(90&gt;K337,R337*3,IF(120&gt;K337,R337*4,IF(150&gt;K337,R337*5,IF(180&gt;K337,R337*6,IF(210&gt;K337,R337*7))))))),0)</f>
        <v>0</v>
      </c>
      <c r="T337" s="2">
        <f ca="1">+IF(K337&lt;0,0,IF(K337&lt;8,$A$1,IF(K337&lt;15,$B$1,IF(K337&lt;22,$C$1,IF(K337&lt;30,$D$1,IF(K337&lt;60,$G$1,IF(K337&lt;90,$H$1,IF(K337&lt;120,$I$1,IF(K337&lt;150,$J$1,IF(K337&lt;180,$K$1,IF(K337&lt;210,$E$1)))))))))))</f>
        <v>0</v>
      </c>
      <c r="U337" s="3" t="s">
        <v>4292</v>
      </c>
      <c r="V337" s="10" t="s">
        <v>4295</v>
      </c>
      <c r="W337" s="6">
        <v>44103</v>
      </c>
      <c r="X337" s="12" t="s">
        <v>4288</v>
      </c>
      <c r="Y337" s="12" t="s">
        <v>5248</v>
      </c>
      <c r="Z337" s="12"/>
      <c r="AA337" s="12"/>
      <c r="AB337" s="15"/>
      <c r="AC337" s="15"/>
      <c r="AD337" s="15"/>
      <c r="AE337" s="15"/>
      <c r="AF337" s="4">
        <f ca="1">+TODAY()-AE337</f>
        <v>44137</v>
      </c>
      <c r="AG337" s="15"/>
      <c r="AH337" s="15"/>
      <c r="AI337" s="6"/>
      <c r="AJ337" s="6"/>
      <c r="AK337" s="3"/>
      <c r="AL337" s="6"/>
      <c r="AM337" s="10">
        <v>1</v>
      </c>
      <c r="AN337" s="3" t="s">
        <v>44</v>
      </c>
      <c r="AO337" s="3"/>
      <c r="AP337" s="3" t="s">
        <v>161</v>
      </c>
      <c r="AQ337" s="3"/>
      <c r="AR337" s="3"/>
      <c r="AS337" s="3"/>
      <c r="AT337" s="18"/>
      <c r="AU337" s="3" t="s">
        <v>5235</v>
      </c>
      <c r="AV337" s="7" t="s">
        <v>47</v>
      </c>
      <c r="AW337" s="7" t="s">
        <v>47</v>
      </c>
      <c r="AX337" s="9" t="str">
        <f>IF(AW337="","Vacio",IF(AV337=AW337,"Igual","Diferente"))</f>
        <v>Igual</v>
      </c>
      <c r="AY337" s="68"/>
      <c r="AZ337" s="68"/>
      <c r="BA337" s="5">
        <f ca="1">+IF(K337&gt;21,"Revisar",0)</f>
        <v>0</v>
      </c>
      <c r="BB337" s="68" t="s">
        <v>146</v>
      </c>
      <c r="BC337" s="129" t="s">
        <v>2919</v>
      </c>
      <c r="BF337" s="129"/>
      <c r="BG337" s="129"/>
    </row>
    <row r="338" spans="1:65" ht="14.65" customHeight="1" x14ac:dyDescent="0.25">
      <c r="A338" s="68" t="str">
        <f>CONCATENATE(E338,"_",X338)</f>
        <v>20515314424_PCR-LAP20091013</v>
      </c>
      <c r="B338" s="68" t="str">
        <f>CONCATENATE(E338,"_",Z338)</f>
        <v>20515314424_</v>
      </c>
      <c r="C338" s="6">
        <v>44134</v>
      </c>
      <c r="D338" s="6">
        <v>44164</v>
      </c>
      <c r="E338" s="192">
        <v>20515314424</v>
      </c>
      <c r="F338" s="3" t="s">
        <v>4088</v>
      </c>
      <c r="G338" s="3" t="s">
        <v>5123</v>
      </c>
      <c r="H338" s="6">
        <v>44134</v>
      </c>
      <c r="I338" s="6">
        <v>44164</v>
      </c>
      <c r="J338" s="7"/>
      <c r="K338" s="8">
        <f ca="1">+TODAY()-I338</f>
        <v>-27</v>
      </c>
      <c r="L338" s="9">
        <v>90</v>
      </c>
      <c r="M338" s="135"/>
      <c r="N338" s="9" t="str">
        <f>IF(M338="","Vacio",IF(L338=M338,"Igual","Diferente"))</f>
        <v>Vacio</v>
      </c>
      <c r="O338" s="9"/>
      <c r="P338" s="135"/>
      <c r="Q338" s="9" t="str">
        <f>IF(P338="","Vacio",IF(O338=P338,"Igual","Diferente"))</f>
        <v>Vacio</v>
      </c>
      <c r="R338" s="1">
        <f>+L338+O338/3.5</f>
        <v>90</v>
      </c>
      <c r="S338" s="1">
        <f ca="1">+IF(K338&gt;=0,IF(K338&lt;30,R338*1,IF(60&gt;K338,R338*2,IF(90&gt;K338,R338*3,IF(120&gt;K338,R338*4,IF(150&gt;K338,R338*5,IF(180&gt;K338,R338*6,IF(210&gt;K338,R338*7))))))),0)</f>
        <v>0</v>
      </c>
      <c r="T338" s="2">
        <f ca="1">+IF(K338&lt;0,0,IF(K338&lt;8,$A$1,IF(K338&lt;15,$B$1,IF(K338&lt;22,$C$1,IF(K338&lt;30,$D$1,IF(K338&lt;60,$G$1,IF(K338&lt;90,$H$1,IF(K338&lt;120,$I$1,IF(K338&lt;150,$J$1,IF(K338&lt;180,$K$1,IF(K338&lt;210,$E$1)))))))))))</f>
        <v>0</v>
      </c>
      <c r="U338" s="3" t="s">
        <v>4292</v>
      </c>
      <c r="V338" s="10" t="s">
        <v>4295</v>
      </c>
      <c r="W338" s="6">
        <v>44103</v>
      </c>
      <c r="X338" s="12" t="s">
        <v>4289</v>
      </c>
      <c r="Y338" s="12" t="s">
        <v>5248</v>
      </c>
      <c r="Z338" s="12"/>
      <c r="AA338" s="12"/>
      <c r="AB338" s="15"/>
      <c r="AC338" s="15"/>
      <c r="AD338" s="15"/>
      <c r="AE338" s="15"/>
      <c r="AF338" s="4">
        <f ca="1">+TODAY()-AE338</f>
        <v>44137</v>
      </c>
      <c r="AG338" s="15"/>
      <c r="AH338" s="15"/>
      <c r="AI338" s="6"/>
      <c r="AJ338" s="6"/>
      <c r="AK338" s="3"/>
      <c r="AL338" s="6"/>
      <c r="AM338" s="10">
        <v>1</v>
      </c>
      <c r="AN338" s="3" t="s">
        <v>44</v>
      </c>
      <c r="AO338" s="3"/>
      <c r="AP338" s="3" t="s">
        <v>161</v>
      </c>
      <c r="AQ338" s="3"/>
      <c r="AR338" s="3"/>
      <c r="AS338" s="3"/>
      <c r="AT338" s="18"/>
      <c r="AU338" s="3" t="s">
        <v>5235</v>
      </c>
      <c r="AV338" s="7" t="s">
        <v>47</v>
      </c>
      <c r="AW338" s="7" t="s">
        <v>47</v>
      </c>
      <c r="AX338" s="9" t="str">
        <f>IF(AW338="","Vacio",IF(AV338=AW338,"Igual","Diferente"))</f>
        <v>Igual</v>
      </c>
      <c r="AY338" s="68"/>
      <c r="AZ338" s="68"/>
      <c r="BA338" s="5">
        <f ca="1">+IF(K338&gt;21,"Revisar",0)</f>
        <v>0</v>
      </c>
      <c r="BB338" s="68" t="s">
        <v>146</v>
      </c>
      <c r="BC338" s="129" t="s">
        <v>2919</v>
      </c>
      <c r="BF338" s="129"/>
      <c r="BG338" s="129"/>
    </row>
    <row r="339" spans="1:65" ht="14.65" customHeight="1" x14ac:dyDescent="0.25">
      <c r="A339" s="68" t="str">
        <f>CONCATENATE(E339,"_",X339)</f>
        <v>20515314424_PCR-LAP20091014</v>
      </c>
      <c r="B339" s="68" t="str">
        <f>CONCATENATE(E339,"_",Z339)</f>
        <v>20515314424_</v>
      </c>
      <c r="C339" s="6">
        <v>44134</v>
      </c>
      <c r="D339" s="6">
        <v>44164</v>
      </c>
      <c r="E339" s="192">
        <v>20515314424</v>
      </c>
      <c r="F339" s="3" t="s">
        <v>4088</v>
      </c>
      <c r="G339" s="3" t="s">
        <v>5123</v>
      </c>
      <c r="H339" s="6">
        <v>44134</v>
      </c>
      <c r="I339" s="6">
        <v>44164</v>
      </c>
      <c r="J339" s="7"/>
      <c r="K339" s="8">
        <f ca="1">+TODAY()-I339</f>
        <v>-27</v>
      </c>
      <c r="L339" s="9">
        <v>90</v>
      </c>
      <c r="M339" s="135"/>
      <c r="N339" s="9" t="str">
        <f>IF(M339="","Vacio",IF(L339=M339,"Igual","Diferente"))</f>
        <v>Vacio</v>
      </c>
      <c r="O339" s="9"/>
      <c r="P339" s="135"/>
      <c r="Q339" s="9" t="str">
        <f>IF(P339="","Vacio",IF(O339=P339,"Igual","Diferente"))</f>
        <v>Vacio</v>
      </c>
      <c r="R339" s="1">
        <f>+L339+O339/3.5</f>
        <v>90</v>
      </c>
      <c r="S339" s="1">
        <f ca="1">+IF(K339&gt;=0,IF(K339&lt;30,R339*1,IF(60&gt;K339,R339*2,IF(90&gt;K339,R339*3,IF(120&gt;K339,R339*4,IF(150&gt;K339,R339*5,IF(180&gt;K339,R339*6,IF(210&gt;K339,R339*7))))))),0)</f>
        <v>0</v>
      </c>
      <c r="T339" s="2">
        <f ca="1">+IF(K339&lt;0,0,IF(K339&lt;8,$A$1,IF(K339&lt;15,$B$1,IF(K339&lt;22,$C$1,IF(K339&lt;30,$D$1,IF(K339&lt;60,$G$1,IF(K339&lt;90,$H$1,IF(K339&lt;120,$I$1,IF(K339&lt;150,$J$1,IF(K339&lt;180,$K$1,IF(K339&lt;210,$E$1)))))))))))</f>
        <v>0</v>
      </c>
      <c r="U339" s="3" t="s">
        <v>4292</v>
      </c>
      <c r="V339" s="10" t="s">
        <v>4295</v>
      </c>
      <c r="W339" s="6">
        <v>44103</v>
      </c>
      <c r="X339" s="12" t="s">
        <v>4290</v>
      </c>
      <c r="Y339" s="12" t="s">
        <v>5248</v>
      </c>
      <c r="Z339" s="12"/>
      <c r="AA339" s="12"/>
      <c r="AB339" s="15"/>
      <c r="AC339" s="15"/>
      <c r="AD339" s="15"/>
      <c r="AE339" s="15"/>
      <c r="AF339" s="4">
        <f ca="1">+TODAY()-AE339</f>
        <v>44137</v>
      </c>
      <c r="AG339" s="15"/>
      <c r="AH339" s="15"/>
      <c r="AI339" s="6"/>
      <c r="AJ339" s="6"/>
      <c r="AK339" s="3"/>
      <c r="AL339" s="6"/>
      <c r="AM339" s="10">
        <v>1</v>
      </c>
      <c r="AN339" s="3" t="s">
        <v>44</v>
      </c>
      <c r="AO339" s="3"/>
      <c r="AP339" s="3" t="s">
        <v>161</v>
      </c>
      <c r="AQ339" s="3"/>
      <c r="AR339" s="3"/>
      <c r="AS339" s="3"/>
      <c r="AT339" s="18"/>
      <c r="AU339" s="3" t="s">
        <v>5235</v>
      </c>
      <c r="AV339" s="7" t="s">
        <v>47</v>
      </c>
      <c r="AW339" s="7" t="s">
        <v>47</v>
      </c>
      <c r="AX339" s="9" t="str">
        <f>IF(AW339="","Vacio",IF(AV339=AW339,"Igual","Diferente"))</f>
        <v>Igual</v>
      </c>
      <c r="AY339" s="68"/>
      <c r="AZ339" s="68"/>
      <c r="BA339" s="5">
        <f ca="1">+IF(K339&gt;21,"Revisar",0)</f>
        <v>0</v>
      </c>
      <c r="BB339" s="68" t="s">
        <v>146</v>
      </c>
      <c r="BC339" s="129" t="s">
        <v>2919</v>
      </c>
      <c r="BF339" s="129"/>
      <c r="BG339" s="129"/>
    </row>
    <row r="340" spans="1:65" ht="14.65" customHeight="1" x14ac:dyDescent="0.25">
      <c r="A340" s="68" t="str">
        <f>CONCATENATE(E340,"_",X340)</f>
        <v>20515314424_PCR-LAP20091015</v>
      </c>
      <c r="B340" s="68" t="str">
        <f>CONCATENATE(E340,"_",Z340)</f>
        <v>20515314424_</v>
      </c>
      <c r="C340" s="6">
        <v>44134</v>
      </c>
      <c r="D340" s="6">
        <v>44164</v>
      </c>
      <c r="E340" s="192">
        <v>20515314424</v>
      </c>
      <c r="F340" s="3" t="s">
        <v>4088</v>
      </c>
      <c r="G340" s="3" t="s">
        <v>5123</v>
      </c>
      <c r="H340" s="6">
        <v>44134</v>
      </c>
      <c r="I340" s="6">
        <v>44164</v>
      </c>
      <c r="J340" s="7"/>
      <c r="K340" s="8">
        <f ca="1">+TODAY()-I340</f>
        <v>-27</v>
      </c>
      <c r="L340" s="9">
        <v>90</v>
      </c>
      <c r="M340" s="135"/>
      <c r="N340" s="9" t="str">
        <f>IF(M340="","Vacio",IF(L340=M340,"Igual","Diferente"))</f>
        <v>Vacio</v>
      </c>
      <c r="O340" s="9"/>
      <c r="P340" s="135"/>
      <c r="Q340" s="9" t="str">
        <f>IF(P340="","Vacio",IF(O340=P340,"Igual","Diferente"))</f>
        <v>Vacio</v>
      </c>
      <c r="R340" s="1">
        <f>+L340+O340/3.5</f>
        <v>90</v>
      </c>
      <c r="S340" s="1">
        <f ca="1">+IF(K340&gt;=0,IF(K340&lt;30,R340*1,IF(60&gt;K340,R340*2,IF(90&gt;K340,R340*3,IF(120&gt;K340,R340*4,IF(150&gt;K340,R340*5,IF(180&gt;K340,R340*6,IF(210&gt;K340,R340*7))))))),0)</f>
        <v>0</v>
      </c>
      <c r="T340" s="2">
        <f ca="1">+IF(K340&lt;0,0,IF(K340&lt;8,$A$1,IF(K340&lt;15,$B$1,IF(K340&lt;22,$C$1,IF(K340&lt;30,$D$1,IF(K340&lt;60,$G$1,IF(K340&lt;90,$H$1,IF(K340&lt;120,$I$1,IF(K340&lt;150,$J$1,IF(K340&lt;180,$K$1,IF(K340&lt;210,$E$1)))))))))))</f>
        <v>0</v>
      </c>
      <c r="U340" s="3" t="s">
        <v>4292</v>
      </c>
      <c r="V340" s="10" t="s">
        <v>4295</v>
      </c>
      <c r="W340" s="6">
        <v>44103</v>
      </c>
      <c r="X340" s="12" t="s">
        <v>4291</v>
      </c>
      <c r="Y340" s="12" t="s">
        <v>5248</v>
      </c>
      <c r="Z340" s="12"/>
      <c r="AA340" s="12"/>
      <c r="AB340" s="15"/>
      <c r="AC340" s="15"/>
      <c r="AD340" s="15"/>
      <c r="AE340" s="15"/>
      <c r="AF340" s="4">
        <f ca="1">+TODAY()-AE340</f>
        <v>44137</v>
      </c>
      <c r="AG340" s="15"/>
      <c r="AH340" s="15"/>
      <c r="AI340" s="6"/>
      <c r="AJ340" s="6"/>
      <c r="AK340" s="3"/>
      <c r="AL340" s="6"/>
      <c r="AM340" s="10">
        <v>1</v>
      </c>
      <c r="AN340" s="3" t="s">
        <v>44</v>
      </c>
      <c r="AO340" s="3"/>
      <c r="AP340" s="3" t="s">
        <v>161</v>
      </c>
      <c r="AQ340" s="3"/>
      <c r="AR340" s="3"/>
      <c r="AS340" s="3"/>
      <c r="AT340" s="18"/>
      <c r="AU340" s="3" t="s">
        <v>5235</v>
      </c>
      <c r="AV340" s="7" t="s">
        <v>47</v>
      </c>
      <c r="AW340" s="7" t="s">
        <v>47</v>
      </c>
      <c r="AX340" s="9" t="str">
        <f>IF(AW340="","Vacio",IF(AV340=AW340,"Igual","Diferente"))</f>
        <v>Igual</v>
      </c>
      <c r="AY340" s="68"/>
      <c r="AZ340" s="68"/>
      <c r="BA340" s="5">
        <f ca="1">+IF(K340&gt;21,"Revisar",0)</f>
        <v>0</v>
      </c>
      <c r="BB340" s="68" t="s">
        <v>146</v>
      </c>
      <c r="BC340" s="129" t="s">
        <v>2919</v>
      </c>
      <c r="BF340" s="129"/>
      <c r="BG340" s="129"/>
    </row>
    <row r="341" spans="1:65" ht="14.65" customHeight="1" x14ac:dyDescent="0.25">
      <c r="A341" s="68" t="str">
        <f>CONCATENATE(E341,"_",X341)</f>
        <v>20515314424_PCR-LAP1465</v>
      </c>
      <c r="B341" s="68" t="str">
        <f>CONCATENATE(E341,"_",Z341)</f>
        <v>20515314424_</v>
      </c>
      <c r="C341" s="6">
        <v>44134</v>
      </c>
      <c r="D341" s="6">
        <v>44164</v>
      </c>
      <c r="E341" s="192">
        <v>20515314424</v>
      </c>
      <c r="F341" s="3" t="s">
        <v>4088</v>
      </c>
      <c r="G341" s="3" t="s">
        <v>5123</v>
      </c>
      <c r="H341" s="6">
        <v>44134</v>
      </c>
      <c r="I341" s="6">
        <v>44164</v>
      </c>
      <c r="J341" s="7"/>
      <c r="K341" s="8">
        <f ca="1">+TODAY()-I341</f>
        <v>-27</v>
      </c>
      <c r="L341" s="9">
        <v>90</v>
      </c>
      <c r="M341" s="135"/>
      <c r="N341" s="9" t="str">
        <f>IF(M341="","Vacio",IF(L341=M341,"Igual","Diferente"))</f>
        <v>Vacio</v>
      </c>
      <c r="O341" s="9"/>
      <c r="P341" s="135"/>
      <c r="Q341" s="9" t="str">
        <f>IF(P341="","Vacio",IF(O341=P341,"Igual","Diferente"))</f>
        <v>Vacio</v>
      </c>
      <c r="R341" s="1">
        <f>+L341+O341/3.5</f>
        <v>90</v>
      </c>
      <c r="S341" s="1">
        <f ca="1">+IF(K341&gt;=0,IF(K341&lt;30,R341*1,IF(60&gt;K341,R341*2,IF(90&gt;K341,R341*3,IF(120&gt;K341,R341*4,IF(150&gt;K341,R341*5,IF(180&gt;K341,R341*6,IF(210&gt;K341,R341*7))))))),0)</f>
        <v>0</v>
      </c>
      <c r="T341" s="2">
        <f ca="1">+IF(K341&lt;0,0,IF(K341&lt;8,$A$1,IF(K341&lt;15,$B$1,IF(K341&lt;22,$C$1,IF(K341&lt;30,$D$1,IF(K341&lt;60,$G$1,IF(K341&lt;90,$H$1,IF(K341&lt;120,$I$1,IF(K341&lt;150,$J$1,IF(K341&lt;180,$K$1,IF(K341&lt;210,$E$1)))))))))))</f>
        <v>0</v>
      </c>
      <c r="U341" s="3" t="s">
        <v>4293</v>
      </c>
      <c r="V341" s="10" t="s">
        <v>4295</v>
      </c>
      <c r="W341" s="6">
        <v>44103</v>
      </c>
      <c r="X341" s="12" t="s">
        <v>1122</v>
      </c>
      <c r="Y341" s="12" t="s">
        <v>5248</v>
      </c>
      <c r="Z341" s="12"/>
      <c r="AA341" s="12"/>
      <c r="AB341" s="15"/>
      <c r="AC341" s="15"/>
      <c r="AD341" s="15"/>
      <c r="AE341" s="15"/>
      <c r="AF341" s="4">
        <f ca="1">+TODAY()-AE341</f>
        <v>44137</v>
      </c>
      <c r="AG341" s="15"/>
      <c r="AH341" s="15"/>
      <c r="AI341" s="6"/>
      <c r="AJ341" s="6"/>
      <c r="AK341" s="3"/>
      <c r="AL341" s="6"/>
      <c r="AM341" s="10">
        <v>1</v>
      </c>
      <c r="AN341" s="3" t="s">
        <v>44</v>
      </c>
      <c r="AO341" s="3"/>
      <c r="AP341" s="3" t="s">
        <v>161</v>
      </c>
      <c r="AQ341" s="3"/>
      <c r="AR341" s="3"/>
      <c r="AS341" s="3"/>
      <c r="AT341" s="18"/>
      <c r="AU341" s="3" t="s">
        <v>5235</v>
      </c>
      <c r="AV341" s="7" t="s">
        <v>47</v>
      </c>
      <c r="AW341" s="7" t="s">
        <v>47</v>
      </c>
      <c r="AX341" s="9" t="str">
        <f>IF(AW341="","Vacio",IF(AV341=AW341,"Igual","Diferente"))</f>
        <v>Igual</v>
      </c>
      <c r="AY341" s="68"/>
      <c r="AZ341" s="68"/>
      <c r="BA341" s="5">
        <f ca="1">+IF(K341&gt;21,"Revisar",0)</f>
        <v>0</v>
      </c>
      <c r="BB341" s="68" t="s">
        <v>146</v>
      </c>
      <c r="BC341" s="129" t="s">
        <v>2919</v>
      </c>
      <c r="BF341" s="129"/>
      <c r="BG341" s="129"/>
    </row>
    <row r="342" spans="1:65" ht="14.65" customHeight="1" x14ac:dyDescent="0.25">
      <c r="A342" s="68" t="str">
        <f>CONCATENATE(E342,"_",X342)</f>
        <v>20515314424_PCR-LAP19091026</v>
      </c>
      <c r="B342" s="68" t="str">
        <f>CONCATENATE(E342,"_",Z342)</f>
        <v>20515314424_</v>
      </c>
      <c r="C342" s="6">
        <v>44134</v>
      </c>
      <c r="D342" s="6">
        <v>44164</v>
      </c>
      <c r="E342" s="192">
        <v>20515314424</v>
      </c>
      <c r="F342" s="3" t="s">
        <v>4088</v>
      </c>
      <c r="G342" s="3" t="s">
        <v>5123</v>
      </c>
      <c r="H342" s="6">
        <v>44134</v>
      </c>
      <c r="I342" s="6">
        <v>44164</v>
      </c>
      <c r="J342" s="7"/>
      <c r="K342" s="8">
        <f ca="1">+TODAY()-I342</f>
        <v>-27</v>
      </c>
      <c r="L342" s="9">
        <v>90</v>
      </c>
      <c r="M342" s="135"/>
      <c r="N342" s="9" t="str">
        <f>IF(M342="","Vacio",IF(L342=M342,"Igual","Diferente"))</f>
        <v>Vacio</v>
      </c>
      <c r="O342" s="9"/>
      <c r="P342" s="135"/>
      <c r="Q342" s="9" t="str">
        <f>IF(P342="","Vacio",IF(O342=P342,"Igual","Diferente"))</f>
        <v>Vacio</v>
      </c>
      <c r="R342" s="1">
        <f>+L342+O342/3.5</f>
        <v>90</v>
      </c>
      <c r="S342" s="1">
        <f ca="1">+IF(K342&gt;=0,IF(K342&lt;30,R342*1,IF(60&gt;K342,R342*2,IF(90&gt;K342,R342*3,IF(120&gt;K342,R342*4,IF(150&gt;K342,R342*5,IF(180&gt;K342,R342*6,IF(210&gt;K342,R342*7))))))),0)</f>
        <v>0</v>
      </c>
      <c r="T342" s="2">
        <f ca="1">+IF(K342&lt;0,0,IF(K342&lt;8,$A$1,IF(K342&lt;15,$B$1,IF(K342&lt;22,$C$1,IF(K342&lt;30,$D$1,IF(K342&lt;60,$G$1,IF(K342&lt;90,$H$1,IF(K342&lt;120,$I$1,IF(K342&lt;150,$J$1,IF(K342&lt;180,$K$1,IF(K342&lt;210,$E$1)))))))))))</f>
        <v>0</v>
      </c>
      <c r="U342" s="3" t="s">
        <v>4294</v>
      </c>
      <c r="V342" s="10" t="s">
        <v>4295</v>
      </c>
      <c r="W342" s="6">
        <v>44103</v>
      </c>
      <c r="X342" s="12" t="s">
        <v>760</v>
      </c>
      <c r="Y342" s="12" t="s">
        <v>5248</v>
      </c>
      <c r="Z342" s="12"/>
      <c r="AA342" s="12"/>
      <c r="AB342" s="15"/>
      <c r="AC342" s="15"/>
      <c r="AD342" s="15"/>
      <c r="AE342" s="15"/>
      <c r="AF342" s="4">
        <f ca="1">+TODAY()-AE342</f>
        <v>44137</v>
      </c>
      <c r="AG342" s="15"/>
      <c r="AH342" s="15"/>
      <c r="AI342" s="6"/>
      <c r="AJ342" s="6"/>
      <c r="AK342" s="3"/>
      <c r="AL342" s="6"/>
      <c r="AM342" s="10">
        <v>1</v>
      </c>
      <c r="AN342" s="3" t="s">
        <v>44</v>
      </c>
      <c r="AO342" s="3"/>
      <c r="AP342" s="3" t="s">
        <v>161</v>
      </c>
      <c r="AQ342" s="3"/>
      <c r="AR342" s="3"/>
      <c r="AS342" s="3"/>
      <c r="AT342" s="18"/>
      <c r="AU342" s="3" t="s">
        <v>5235</v>
      </c>
      <c r="AV342" s="7" t="s">
        <v>47</v>
      </c>
      <c r="AW342" s="7" t="s">
        <v>47</v>
      </c>
      <c r="AX342" s="9" t="str">
        <f>IF(AW342="","Vacio",IF(AV342=AW342,"Igual","Diferente"))</f>
        <v>Igual</v>
      </c>
      <c r="AY342" s="68"/>
      <c r="AZ342" s="68"/>
      <c r="BA342" s="5">
        <f ca="1">+IF(K342&gt;21,"Revisar",0)</f>
        <v>0</v>
      </c>
      <c r="BB342" s="68" t="s">
        <v>146</v>
      </c>
      <c r="BC342" s="129" t="s">
        <v>2919</v>
      </c>
      <c r="BF342" s="129"/>
      <c r="BG342" s="129"/>
    </row>
    <row r="343" spans="1:65" ht="14.65" customHeight="1" x14ac:dyDescent="0.25">
      <c r="A343" s="68" t="str">
        <f>CONCATENATE(E343,"_",X343)</f>
        <v>20515314424_PCR-LAP20031182</v>
      </c>
      <c r="B343" s="68" t="str">
        <f>CONCATENATE(E343,"_",Z343)</f>
        <v>20515314424_</v>
      </c>
      <c r="C343" s="6">
        <v>44141</v>
      </c>
      <c r="D343" s="6">
        <v>44170</v>
      </c>
      <c r="E343" s="192">
        <v>20515314424</v>
      </c>
      <c r="F343" s="3" t="s">
        <v>4088</v>
      </c>
      <c r="G343" s="3" t="s">
        <v>5169</v>
      </c>
      <c r="H343" s="6">
        <v>44141</v>
      </c>
      <c r="I343" s="6">
        <v>44170</v>
      </c>
      <c r="J343" s="7"/>
      <c r="K343" s="8">
        <f ca="1">+TODAY()-I343</f>
        <v>-33</v>
      </c>
      <c r="L343" s="9">
        <v>45</v>
      </c>
      <c r="M343" s="135"/>
      <c r="N343" s="9" t="str">
        <f>IF(M343="","Vacio",IF(L343=M343,"Igual","Diferente"))</f>
        <v>Vacio</v>
      </c>
      <c r="O343" s="9"/>
      <c r="P343" s="135"/>
      <c r="Q343" s="9" t="str">
        <f>IF(P343="","Vacio",IF(O343=P343,"Igual","Diferente"))</f>
        <v>Vacio</v>
      </c>
      <c r="R343" s="1">
        <f>+L343+O343/3.5</f>
        <v>45</v>
      </c>
      <c r="S343" s="1">
        <f ca="1">+IF(K343&gt;=0,IF(K343&lt;30,R343*1,IF(60&gt;K343,R343*2,IF(90&gt;K343,R343*3,IF(120&gt;K343,R343*4,IF(150&gt;K343,R343*5,IF(180&gt;K343,R343*6,IF(210&gt;K343,R343*7))))))),0)</f>
        <v>0</v>
      </c>
      <c r="T343" s="2">
        <f ca="1">+IF(K343&lt;0,0,IF(K343&lt;8,$A$1,IF(K343&lt;15,$B$1,IF(K343&lt;22,$C$1,IF(K343&lt;30,$D$1,IF(K343&lt;60,$G$1,IF(K343&lt;90,$H$1,IF(K343&lt;120,$I$1,IF(K343&lt;150,$J$1,IF(K343&lt;180,$K$1,IF(K343&lt;210,$E$1)))))))))))</f>
        <v>0</v>
      </c>
      <c r="U343" s="3" t="s">
        <v>4658</v>
      </c>
      <c r="V343" s="10" t="s">
        <v>4657</v>
      </c>
      <c r="W343" s="6">
        <v>44110</v>
      </c>
      <c r="X343" s="298" t="s">
        <v>4307</v>
      </c>
      <c r="Y343" s="12" t="s">
        <v>5248</v>
      </c>
      <c r="Z343" s="12"/>
      <c r="AA343" s="12"/>
      <c r="AB343" s="15"/>
      <c r="AC343" s="15"/>
      <c r="AD343" s="15"/>
      <c r="AE343" s="15"/>
      <c r="AF343" s="4">
        <f ca="1">+TODAY()-AE343</f>
        <v>44137</v>
      </c>
      <c r="AG343" s="15"/>
      <c r="AH343" s="15"/>
      <c r="AI343" s="6"/>
      <c r="AJ343" s="6"/>
      <c r="AK343" s="3"/>
      <c r="AL343" s="6"/>
      <c r="AM343" s="10">
        <v>1</v>
      </c>
      <c r="AN343" s="3" t="s">
        <v>44</v>
      </c>
      <c r="AO343" s="3"/>
      <c r="AP343" s="3"/>
      <c r="AQ343" s="3"/>
      <c r="AR343" s="3"/>
      <c r="AS343" s="3"/>
      <c r="AT343" s="18"/>
      <c r="AU343" s="3" t="s">
        <v>5235</v>
      </c>
      <c r="AV343" s="7" t="s">
        <v>47</v>
      </c>
      <c r="AW343" s="7" t="s">
        <v>47</v>
      </c>
      <c r="AX343" s="9" t="str">
        <f>IF(AW343="","Vacio",IF(AV343=AW343,"Igual","Diferente"))</f>
        <v>Igual</v>
      </c>
      <c r="AY343" s="68"/>
      <c r="AZ343" s="68"/>
      <c r="BA343" s="5">
        <f ca="1">+IF(K343&gt;21,"Revisar",0)</f>
        <v>0</v>
      </c>
      <c r="BB343" s="68" t="s">
        <v>146</v>
      </c>
      <c r="BC343" s="129" t="s">
        <v>2919</v>
      </c>
      <c r="BF343" s="129"/>
      <c r="BG343" s="129"/>
    </row>
    <row r="344" spans="1:65" ht="14.65" customHeight="1" x14ac:dyDescent="0.25">
      <c r="A344" s="68" t="str">
        <f>CONCATENATE(E344,"_",X344)</f>
        <v>20515314424_PCR-LAP20031179</v>
      </c>
      <c r="B344" s="68" t="str">
        <f>CONCATENATE(E344,"_",Z344)</f>
        <v>20515314424_</v>
      </c>
      <c r="C344" s="6">
        <v>44141</v>
      </c>
      <c r="D344" s="6">
        <v>44170</v>
      </c>
      <c r="E344" s="192">
        <v>20515314424</v>
      </c>
      <c r="F344" s="3" t="s">
        <v>4088</v>
      </c>
      <c r="G344" s="3" t="s">
        <v>5169</v>
      </c>
      <c r="H344" s="6">
        <v>44141</v>
      </c>
      <c r="I344" s="6">
        <v>44170</v>
      </c>
      <c r="J344" s="7"/>
      <c r="K344" s="8">
        <f ca="1">+TODAY()-I344</f>
        <v>-33</v>
      </c>
      <c r="L344" s="9">
        <v>45</v>
      </c>
      <c r="M344" s="135"/>
      <c r="N344" s="9" t="str">
        <f>IF(M344="","Vacio",IF(L344=M344,"Igual","Diferente"))</f>
        <v>Vacio</v>
      </c>
      <c r="O344" s="9"/>
      <c r="P344" s="135"/>
      <c r="Q344" s="9" t="str">
        <f>IF(P344="","Vacio",IF(O344=P344,"Igual","Diferente"))</f>
        <v>Vacio</v>
      </c>
      <c r="R344" s="1">
        <f>+L344+O344/3.5</f>
        <v>45</v>
      </c>
      <c r="S344" s="1">
        <f ca="1">+IF(K344&gt;=0,IF(K344&lt;30,R344*1,IF(60&gt;K344,R344*2,IF(90&gt;K344,R344*3,IF(120&gt;K344,R344*4,IF(150&gt;K344,R344*5,IF(180&gt;K344,R344*6,IF(210&gt;K344,R344*7))))))),0)</f>
        <v>0</v>
      </c>
      <c r="T344" s="2">
        <f ca="1">+IF(K344&lt;0,0,IF(K344&lt;8,$A$1,IF(K344&lt;15,$B$1,IF(K344&lt;22,$C$1,IF(K344&lt;30,$D$1,IF(K344&lt;60,$G$1,IF(K344&lt;90,$H$1,IF(K344&lt;120,$I$1,IF(K344&lt;150,$J$1,IF(K344&lt;180,$K$1,IF(K344&lt;210,$E$1)))))))))))</f>
        <v>0</v>
      </c>
      <c r="U344" s="3" t="s">
        <v>4658</v>
      </c>
      <c r="V344" s="10" t="s">
        <v>4657</v>
      </c>
      <c r="W344" s="6">
        <v>44110</v>
      </c>
      <c r="X344" s="298" t="s">
        <v>4309</v>
      </c>
      <c r="Y344" s="12" t="s">
        <v>5248</v>
      </c>
      <c r="Z344" s="12"/>
      <c r="AA344" s="12"/>
      <c r="AB344" s="15"/>
      <c r="AC344" s="15"/>
      <c r="AD344" s="15"/>
      <c r="AE344" s="15"/>
      <c r="AF344" s="4">
        <f ca="1">+TODAY()-AE344</f>
        <v>44137</v>
      </c>
      <c r="AG344" s="15"/>
      <c r="AH344" s="15"/>
      <c r="AI344" s="6"/>
      <c r="AJ344" s="6"/>
      <c r="AK344" s="3"/>
      <c r="AL344" s="6"/>
      <c r="AM344" s="10">
        <v>1</v>
      </c>
      <c r="AN344" s="3" t="s">
        <v>44</v>
      </c>
      <c r="AO344" s="3"/>
      <c r="AP344" s="3"/>
      <c r="AQ344" s="3"/>
      <c r="AR344" s="3"/>
      <c r="AS344" s="3"/>
      <c r="AT344" s="18"/>
      <c r="AU344" s="3" t="s">
        <v>5235</v>
      </c>
      <c r="AV344" s="7" t="s">
        <v>47</v>
      </c>
      <c r="AW344" s="7" t="s">
        <v>47</v>
      </c>
      <c r="AX344" s="9" t="str">
        <f>IF(AW344="","Vacio",IF(AV344=AW344,"Igual","Diferente"))</f>
        <v>Igual</v>
      </c>
      <c r="AY344" s="68"/>
      <c r="AZ344" s="68"/>
      <c r="BA344" s="5">
        <f ca="1">+IF(K344&gt;21,"Revisar",0)</f>
        <v>0</v>
      </c>
      <c r="BB344" s="68" t="s">
        <v>146</v>
      </c>
      <c r="BC344" s="129" t="s">
        <v>2919</v>
      </c>
      <c r="BF344" s="129"/>
      <c r="BG344" s="129"/>
    </row>
    <row r="345" spans="1:65" s="153" customFormat="1" ht="14.65" customHeight="1" x14ac:dyDescent="0.25">
      <c r="A345" s="68" t="str">
        <f>CONCATENATE(E345,"_",X345)</f>
        <v>20515314424_PCR-LAP20031176</v>
      </c>
      <c r="B345" s="68" t="str">
        <f>CONCATENATE(E345,"_",Z345)</f>
        <v>20515314424_</v>
      </c>
      <c r="C345" s="6">
        <v>44141</v>
      </c>
      <c r="D345" s="6">
        <v>44170</v>
      </c>
      <c r="E345" s="192">
        <v>20515314424</v>
      </c>
      <c r="F345" s="3" t="s">
        <v>4088</v>
      </c>
      <c r="G345" s="3" t="s">
        <v>5169</v>
      </c>
      <c r="H345" s="6">
        <v>44141</v>
      </c>
      <c r="I345" s="6">
        <v>44170</v>
      </c>
      <c r="J345" s="7"/>
      <c r="K345" s="8">
        <f ca="1">+TODAY()-I345</f>
        <v>-33</v>
      </c>
      <c r="L345" s="9">
        <v>45</v>
      </c>
      <c r="M345" s="135"/>
      <c r="N345" s="9" t="str">
        <f>IF(M345="","Vacio",IF(L345=M345,"Igual","Diferente"))</f>
        <v>Vacio</v>
      </c>
      <c r="O345" s="9"/>
      <c r="P345" s="135"/>
      <c r="Q345" s="9" t="str">
        <f>IF(P345="","Vacio",IF(O345=P345,"Igual","Diferente"))</f>
        <v>Vacio</v>
      </c>
      <c r="R345" s="1">
        <f>+L345+O345/3.5</f>
        <v>45</v>
      </c>
      <c r="S345" s="1">
        <f ca="1">+IF(K345&gt;=0,IF(K345&lt;30,R345*1,IF(60&gt;K345,R345*2,IF(90&gt;K345,R345*3,IF(120&gt;K345,R345*4,IF(150&gt;K345,R345*5,IF(180&gt;K345,R345*6,IF(210&gt;K345,R345*7))))))),0)</f>
        <v>0</v>
      </c>
      <c r="T345" s="2">
        <f ca="1">+IF(K345&lt;0,0,IF(K345&lt;8,$A$1,IF(K345&lt;15,$B$1,IF(K345&lt;22,$C$1,IF(K345&lt;30,$D$1,IF(K345&lt;60,$G$1,IF(K345&lt;90,$H$1,IF(K345&lt;120,$I$1,IF(K345&lt;150,$J$1,IF(K345&lt;180,$K$1,IF(K345&lt;210,$E$1)))))))))))</f>
        <v>0</v>
      </c>
      <c r="U345" s="3" t="s">
        <v>4658</v>
      </c>
      <c r="V345" s="10" t="s">
        <v>4657</v>
      </c>
      <c r="W345" s="6">
        <v>44110</v>
      </c>
      <c r="X345" s="298" t="s">
        <v>4310</v>
      </c>
      <c r="Y345" s="12" t="s">
        <v>5248</v>
      </c>
      <c r="Z345" s="12"/>
      <c r="AA345" s="12"/>
      <c r="AB345" s="15"/>
      <c r="AC345" s="15"/>
      <c r="AD345" s="15"/>
      <c r="AE345" s="15"/>
      <c r="AF345" s="4">
        <f ca="1">+TODAY()-AE345</f>
        <v>44137</v>
      </c>
      <c r="AG345" s="15"/>
      <c r="AH345" s="15"/>
      <c r="AI345" s="6"/>
      <c r="AJ345" s="6"/>
      <c r="AK345" s="3"/>
      <c r="AL345" s="6"/>
      <c r="AM345" s="10">
        <v>1</v>
      </c>
      <c r="AN345" s="3" t="s">
        <v>44</v>
      </c>
      <c r="AO345" s="3"/>
      <c r="AP345" s="3"/>
      <c r="AQ345" s="3"/>
      <c r="AR345" s="3"/>
      <c r="AS345" s="3"/>
      <c r="AT345" s="18"/>
      <c r="AU345" s="3" t="s">
        <v>5235</v>
      </c>
      <c r="AV345" s="7" t="s">
        <v>47</v>
      </c>
      <c r="AW345" s="7" t="s">
        <v>47</v>
      </c>
      <c r="AX345" s="9" t="str">
        <f>IF(AW345="","Vacio",IF(AV345=AW345,"Igual","Diferente"))</f>
        <v>Igual</v>
      </c>
      <c r="AY345" s="68"/>
      <c r="AZ345" s="68"/>
      <c r="BA345" s="5">
        <f ca="1">+IF(K345&gt;21,"Revisar",0)</f>
        <v>0</v>
      </c>
      <c r="BB345" s="68" t="s">
        <v>146</v>
      </c>
      <c r="BC345" s="129" t="s">
        <v>2919</v>
      </c>
      <c r="BD345"/>
      <c r="BE345"/>
      <c r="BF345" s="129"/>
      <c r="BG345" s="129"/>
      <c r="BH345"/>
      <c r="BI345"/>
      <c r="BJ345"/>
      <c r="BK345"/>
      <c r="BL345"/>
      <c r="BM345"/>
    </row>
    <row r="346" spans="1:65" s="153" customFormat="1" ht="14.65" customHeight="1" x14ac:dyDescent="0.25">
      <c r="A346" s="68" t="str">
        <f>CONCATENATE(E346,"_",X346)</f>
        <v>20515314424_PCR-LAP20031175</v>
      </c>
      <c r="B346" s="68" t="str">
        <f>CONCATENATE(E346,"_",Z346)</f>
        <v>20515314424_</v>
      </c>
      <c r="C346" s="6">
        <v>44141</v>
      </c>
      <c r="D346" s="6">
        <v>44170</v>
      </c>
      <c r="E346" s="192">
        <v>20515314424</v>
      </c>
      <c r="F346" s="3" t="s">
        <v>4088</v>
      </c>
      <c r="G346" s="3" t="s">
        <v>5169</v>
      </c>
      <c r="H346" s="6">
        <v>44141</v>
      </c>
      <c r="I346" s="6">
        <v>44170</v>
      </c>
      <c r="J346" s="7"/>
      <c r="K346" s="8">
        <f ca="1">+TODAY()-I346</f>
        <v>-33</v>
      </c>
      <c r="L346" s="9">
        <v>45</v>
      </c>
      <c r="M346" s="135"/>
      <c r="N346" s="9" t="str">
        <f>IF(M346="","Vacio",IF(L346=M346,"Igual","Diferente"))</f>
        <v>Vacio</v>
      </c>
      <c r="O346" s="9"/>
      <c r="P346" s="135"/>
      <c r="Q346" s="9" t="str">
        <f>IF(P346="","Vacio",IF(O346=P346,"Igual","Diferente"))</f>
        <v>Vacio</v>
      </c>
      <c r="R346" s="1">
        <f>+L346+O346/3.5</f>
        <v>45</v>
      </c>
      <c r="S346" s="1">
        <f ca="1">+IF(K346&gt;=0,IF(K346&lt;30,R346*1,IF(60&gt;K346,R346*2,IF(90&gt;K346,R346*3,IF(120&gt;K346,R346*4,IF(150&gt;K346,R346*5,IF(180&gt;K346,R346*6,IF(210&gt;K346,R346*7))))))),0)</f>
        <v>0</v>
      </c>
      <c r="T346" s="2">
        <f ca="1">+IF(K346&lt;0,0,IF(K346&lt;8,$A$1,IF(K346&lt;15,$B$1,IF(K346&lt;22,$C$1,IF(K346&lt;30,$D$1,IF(K346&lt;60,$G$1,IF(K346&lt;90,$H$1,IF(K346&lt;120,$I$1,IF(K346&lt;150,$J$1,IF(K346&lt;180,$K$1,IF(K346&lt;210,$E$1)))))))))))</f>
        <v>0</v>
      </c>
      <c r="U346" s="3" t="s">
        <v>4658</v>
      </c>
      <c r="V346" s="10" t="s">
        <v>4657</v>
      </c>
      <c r="W346" s="6">
        <v>44110</v>
      </c>
      <c r="X346" s="298" t="s">
        <v>4311</v>
      </c>
      <c r="Y346" s="12" t="s">
        <v>5248</v>
      </c>
      <c r="Z346" s="12"/>
      <c r="AA346" s="12"/>
      <c r="AB346" s="15"/>
      <c r="AC346" s="15"/>
      <c r="AD346" s="15"/>
      <c r="AE346" s="15"/>
      <c r="AF346" s="4">
        <f ca="1">+TODAY()-AE346</f>
        <v>44137</v>
      </c>
      <c r="AG346" s="15"/>
      <c r="AH346" s="15"/>
      <c r="AI346" s="6"/>
      <c r="AJ346" s="6"/>
      <c r="AK346" s="3"/>
      <c r="AL346" s="6"/>
      <c r="AM346" s="10">
        <v>1</v>
      </c>
      <c r="AN346" s="3" t="s">
        <v>44</v>
      </c>
      <c r="AO346" s="3"/>
      <c r="AP346" s="3"/>
      <c r="AQ346" s="3"/>
      <c r="AR346" s="3"/>
      <c r="AS346" s="3"/>
      <c r="AT346" s="18"/>
      <c r="AU346" s="3" t="s">
        <v>5235</v>
      </c>
      <c r="AV346" s="7" t="s">
        <v>47</v>
      </c>
      <c r="AW346" s="7" t="s">
        <v>47</v>
      </c>
      <c r="AX346" s="9" t="str">
        <f>IF(AW346="","Vacio",IF(AV346=AW346,"Igual","Diferente"))</f>
        <v>Igual</v>
      </c>
      <c r="AY346" s="68"/>
      <c r="AZ346" s="68"/>
      <c r="BA346" s="5">
        <f ca="1">+IF(K346&gt;21,"Revisar",0)</f>
        <v>0</v>
      </c>
      <c r="BB346" s="68" t="s">
        <v>146</v>
      </c>
      <c r="BC346" s="129" t="s">
        <v>2919</v>
      </c>
      <c r="BD346"/>
      <c r="BE346"/>
      <c r="BF346" s="129"/>
      <c r="BG346" s="129"/>
      <c r="BH346"/>
      <c r="BI346"/>
      <c r="BJ346"/>
      <c r="BK346"/>
      <c r="BL346"/>
      <c r="BM346"/>
    </row>
    <row r="347" spans="1:65" s="153" customFormat="1" ht="14.65" customHeight="1" x14ac:dyDescent="0.25">
      <c r="A347" s="68" t="str">
        <f>CONCATENATE(E347,"_",X347)</f>
        <v>20515314424_PCR-LAP20031173</v>
      </c>
      <c r="B347" s="68" t="str">
        <f>CONCATENATE(E347,"_",Z347)</f>
        <v>20515314424_</v>
      </c>
      <c r="C347" s="6">
        <v>44141</v>
      </c>
      <c r="D347" s="6">
        <v>44170</v>
      </c>
      <c r="E347" s="192">
        <v>20515314424</v>
      </c>
      <c r="F347" s="3" t="s">
        <v>4088</v>
      </c>
      <c r="G347" s="3" t="s">
        <v>5169</v>
      </c>
      <c r="H347" s="6">
        <v>44141</v>
      </c>
      <c r="I347" s="6">
        <v>44170</v>
      </c>
      <c r="J347" s="7"/>
      <c r="K347" s="8">
        <f ca="1">+TODAY()-I347</f>
        <v>-33</v>
      </c>
      <c r="L347" s="9">
        <v>45</v>
      </c>
      <c r="M347" s="135"/>
      <c r="N347" s="9" t="str">
        <f>IF(M347="","Vacio",IF(L347=M347,"Igual","Diferente"))</f>
        <v>Vacio</v>
      </c>
      <c r="O347" s="9"/>
      <c r="P347" s="135"/>
      <c r="Q347" s="9" t="str">
        <f>IF(P347="","Vacio",IF(O347=P347,"Igual","Diferente"))</f>
        <v>Vacio</v>
      </c>
      <c r="R347" s="1">
        <f>+L347+O347/3.5</f>
        <v>45</v>
      </c>
      <c r="S347" s="1">
        <f ca="1">+IF(K347&gt;=0,IF(K347&lt;30,R347*1,IF(60&gt;K347,R347*2,IF(90&gt;K347,R347*3,IF(120&gt;K347,R347*4,IF(150&gt;K347,R347*5,IF(180&gt;K347,R347*6,IF(210&gt;K347,R347*7))))))),0)</f>
        <v>0</v>
      </c>
      <c r="T347" s="2">
        <f ca="1">+IF(K347&lt;0,0,IF(K347&lt;8,$A$1,IF(K347&lt;15,$B$1,IF(K347&lt;22,$C$1,IF(K347&lt;30,$D$1,IF(K347&lt;60,$G$1,IF(K347&lt;90,$H$1,IF(K347&lt;120,$I$1,IF(K347&lt;150,$J$1,IF(K347&lt;180,$K$1,IF(K347&lt;210,$E$1)))))))))))</f>
        <v>0</v>
      </c>
      <c r="U347" s="3" t="s">
        <v>4658</v>
      </c>
      <c r="V347" s="10" t="s">
        <v>4657</v>
      </c>
      <c r="W347" s="6">
        <v>44110</v>
      </c>
      <c r="X347" s="298" t="s">
        <v>4312</v>
      </c>
      <c r="Y347" s="12" t="s">
        <v>5248</v>
      </c>
      <c r="Z347" s="12"/>
      <c r="AA347" s="12"/>
      <c r="AB347" s="15"/>
      <c r="AC347" s="15"/>
      <c r="AD347" s="15"/>
      <c r="AE347" s="15"/>
      <c r="AF347" s="4">
        <f ca="1">+TODAY()-AE347</f>
        <v>44137</v>
      </c>
      <c r="AG347" s="15"/>
      <c r="AH347" s="15"/>
      <c r="AI347" s="6"/>
      <c r="AJ347" s="6"/>
      <c r="AK347" s="3"/>
      <c r="AL347" s="6"/>
      <c r="AM347" s="10">
        <v>1</v>
      </c>
      <c r="AN347" s="3" t="s">
        <v>44</v>
      </c>
      <c r="AO347" s="3"/>
      <c r="AP347" s="3"/>
      <c r="AQ347" s="3"/>
      <c r="AR347" s="3"/>
      <c r="AS347" s="3"/>
      <c r="AT347" s="18"/>
      <c r="AU347" s="3" t="s">
        <v>5235</v>
      </c>
      <c r="AV347" s="7" t="s">
        <v>47</v>
      </c>
      <c r="AW347" s="7" t="s">
        <v>47</v>
      </c>
      <c r="AX347" s="9" t="str">
        <f>IF(AW347="","Vacio",IF(AV347=AW347,"Igual","Diferente"))</f>
        <v>Igual</v>
      </c>
      <c r="AY347" s="68"/>
      <c r="AZ347" s="68"/>
      <c r="BA347" s="5">
        <f ca="1">+IF(K347&gt;21,"Revisar",0)</f>
        <v>0</v>
      </c>
      <c r="BB347" s="68" t="s">
        <v>146</v>
      </c>
      <c r="BC347" s="129" t="s">
        <v>2919</v>
      </c>
      <c r="BD347"/>
      <c r="BE347"/>
      <c r="BF347" s="129"/>
      <c r="BG347" s="129"/>
      <c r="BH347"/>
      <c r="BI347"/>
      <c r="BJ347"/>
      <c r="BK347"/>
      <c r="BL347"/>
      <c r="BM347"/>
    </row>
    <row r="348" spans="1:65" s="153" customFormat="1" ht="14.65" customHeight="1" x14ac:dyDescent="0.25">
      <c r="A348" s="68" t="str">
        <f>CONCATENATE(E348,"_",X348)</f>
        <v>20515314424_PCR-LAP20031172</v>
      </c>
      <c r="B348" s="68" t="str">
        <f>CONCATENATE(E348,"_",Z348)</f>
        <v>20515314424_</v>
      </c>
      <c r="C348" s="6">
        <v>44141</v>
      </c>
      <c r="D348" s="6">
        <v>44170</v>
      </c>
      <c r="E348" s="192">
        <v>20515314424</v>
      </c>
      <c r="F348" s="3" t="s">
        <v>4088</v>
      </c>
      <c r="G348" s="3" t="s">
        <v>5169</v>
      </c>
      <c r="H348" s="6">
        <v>44141</v>
      </c>
      <c r="I348" s="6">
        <v>44170</v>
      </c>
      <c r="J348" s="7"/>
      <c r="K348" s="8">
        <f ca="1">+TODAY()-I348</f>
        <v>-33</v>
      </c>
      <c r="L348" s="9">
        <v>45</v>
      </c>
      <c r="M348" s="135"/>
      <c r="N348" s="9" t="str">
        <f>IF(M348="","Vacio",IF(L348=M348,"Igual","Diferente"))</f>
        <v>Vacio</v>
      </c>
      <c r="O348" s="9"/>
      <c r="P348" s="135"/>
      <c r="Q348" s="9" t="str">
        <f>IF(P348="","Vacio",IF(O348=P348,"Igual","Diferente"))</f>
        <v>Vacio</v>
      </c>
      <c r="R348" s="1">
        <f>+L348+O348/3.5</f>
        <v>45</v>
      </c>
      <c r="S348" s="1">
        <f ca="1">+IF(K348&gt;=0,IF(K348&lt;30,R348*1,IF(60&gt;K348,R348*2,IF(90&gt;K348,R348*3,IF(120&gt;K348,R348*4,IF(150&gt;K348,R348*5,IF(180&gt;K348,R348*6,IF(210&gt;K348,R348*7))))))),0)</f>
        <v>0</v>
      </c>
      <c r="T348" s="2">
        <f ca="1">+IF(K348&lt;0,0,IF(K348&lt;8,$A$1,IF(K348&lt;15,$B$1,IF(K348&lt;22,$C$1,IF(K348&lt;30,$D$1,IF(K348&lt;60,$G$1,IF(K348&lt;90,$H$1,IF(K348&lt;120,$I$1,IF(K348&lt;150,$J$1,IF(K348&lt;180,$K$1,IF(K348&lt;210,$E$1)))))))))))</f>
        <v>0</v>
      </c>
      <c r="U348" s="3" t="s">
        <v>4658</v>
      </c>
      <c r="V348" s="10" t="s">
        <v>4657</v>
      </c>
      <c r="W348" s="6">
        <v>44110</v>
      </c>
      <c r="X348" s="298" t="s">
        <v>4313</v>
      </c>
      <c r="Y348" s="12" t="s">
        <v>5248</v>
      </c>
      <c r="Z348" s="12"/>
      <c r="AA348" s="12"/>
      <c r="AB348" s="15"/>
      <c r="AC348" s="15"/>
      <c r="AD348" s="15"/>
      <c r="AE348" s="15"/>
      <c r="AF348" s="4">
        <f ca="1">+TODAY()-AE348</f>
        <v>44137</v>
      </c>
      <c r="AG348" s="15"/>
      <c r="AH348" s="15"/>
      <c r="AI348" s="6"/>
      <c r="AJ348" s="6"/>
      <c r="AK348" s="3"/>
      <c r="AL348" s="6"/>
      <c r="AM348" s="10">
        <v>1</v>
      </c>
      <c r="AN348" s="3" t="s">
        <v>44</v>
      </c>
      <c r="AO348" s="3"/>
      <c r="AP348" s="3"/>
      <c r="AQ348" s="3"/>
      <c r="AR348" s="3"/>
      <c r="AS348" s="3"/>
      <c r="AT348" s="18"/>
      <c r="AU348" s="3" t="s">
        <v>5235</v>
      </c>
      <c r="AV348" s="7" t="s">
        <v>47</v>
      </c>
      <c r="AW348" s="7" t="s">
        <v>47</v>
      </c>
      <c r="AX348" s="9" t="str">
        <f>IF(AW348="","Vacio",IF(AV348=AW348,"Igual","Diferente"))</f>
        <v>Igual</v>
      </c>
      <c r="AY348" s="68"/>
      <c r="AZ348" s="68"/>
      <c r="BA348" s="5">
        <f ca="1">+IF(K348&gt;21,"Revisar",0)</f>
        <v>0</v>
      </c>
      <c r="BB348" s="68" t="s">
        <v>146</v>
      </c>
      <c r="BC348" s="129" t="s">
        <v>2919</v>
      </c>
      <c r="BD348"/>
      <c r="BE348"/>
      <c r="BF348" s="129"/>
      <c r="BG348" s="129"/>
      <c r="BH348"/>
      <c r="BI348"/>
      <c r="BJ348"/>
      <c r="BK348"/>
      <c r="BL348"/>
      <c r="BM348"/>
    </row>
    <row r="349" spans="1:65" s="153" customFormat="1" ht="14.65" customHeight="1" x14ac:dyDescent="0.25">
      <c r="A349" s="68" t="str">
        <f>CONCATENATE(E349,"_",X349)</f>
        <v>20515314424_PCR-LAP20031171</v>
      </c>
      <c r="B349" s="68" t="str">
        <f>CONCATENATE(E349,"_",Z349)</f>
        <v>20515314424_</v>
      </c>
      <c r="C349" s="6">
        <v>44141</v>
      </c>
      <c r="D349" s="6">
        <v>44170</v>
      </c>
      <c r="E349" s="192">
        <v>20515314424</v>
      </c>
      <c r="F349" s="3" t="s">
        <v>4088</v>
      </c>
      <c r="G349" s="3" t="s">
        <v>5169</v>
      </c>
      <c r="H349" s="6">
        <v>44141</v>
      </c>
      <c r="I349" s="6">
        <v>44170</v>
      </c>
      <c r="J349" s="7"/>
      <c r="K349" s="8">
        <f ca="1">+TODAY()-I349</f>
        <v>-33</v>
      </c>
      <c r="L349" s="9">
        <v>45</v>
      </c>
      <c r="M349" s="135"/>
      <c r="N349" s="9" t="str">
        <f>IF(M349="","Vacio",IF(L349=M349,"Igual","Diferente"))</f>
        <v>Vacio</v>
      </c>
      <c r="O349" s="9"/>
      <c r="P349" s="135"/>
      <c r="Q349" s="9" t="str">
        <f>IF(P349="","Vacio",IF(O349=P349,"Igual","Diferente"))</f>
        <v>Vacio</v>
      </c>
      <c r="R349" s="1">
        <f>+L349+O349/3.5</f>
        <v>45</v>
      </c>
      <c r="S349" s="1">
        <f ca="1">+IF(K349&gt;=0,IF(K349&lt;30,R349*1,IF(60&gt;K349,R349*2,IF(90&gt;K349,R349*3,IF(120&gt;K349,R349*4,IF(150&gt;K349,R349*5,IF(180&gt;K349,R349*6,IF(210&gt;K349,R349*7))))))),0)</f>
        <v>0</v>
      </c>
      <c r="T349" s="2">
        <f ca="1">+IF(K349&lt;0,0,IF(K349&lt;8,$A$1,IF(K349&lt;15,$B$1,IF(K349&lt;22,$C$1,IF(K349&lt;30,$D$1,IF(K349&lt;60,$G$1,IF(K349&lt;90,$H$1,IF(K349&lt;120,$I$1,IF(K349&lt;150,$J$1,IF(K349&lt;180,$K$1,IF(K349&lt;210,$E$1)))))))))))</f>
        <v>0</v>
      </c>
      <c r="U349" s="3" t="s">
        <v>4658</v>
      </c>
      <c r="V349" s="10" t="s">
        <v>4657</v>
      </c>
      <c r="W349" s="6">
        <v>44110</v>
      </c>
      <c r="X349" s="298" t="s">
        <v>4314</v>
      </c>
      <c r="Y349" s="12" t="s">
        <v>5248</v>
      </c>
      <c r="Z349" s="12"/>
      <c r="AA349" s="12"/>
      <c r="AB349" s="15"/>
      <c r="AC349" s="15"/>
      <c r="AD349" s="15"/>
      <c r="AE349" s="15"/>
      <c r="AF349" s="4">
        <f ca="1">+TODAY()-AE349</f>
        <v>44137</v>
      </c>
      <c r="AG349" s="15"/>
      <c r="AH349" s="15"/>
      <c r="AI349" s="6"/>
      <c r="AJ349" s="6"/>
      <c r="AK349" s="3"/>
      <c r="AL349" s="6"/>
      <c r="AM349" s="10">
        <v>1</v>
      </c>
      <c r="AN349" s="3" t="s">
        <v>44</v>
      </c>
      <c r="AO349" s="3"/>
      <c r="AP349" s="3"/>
      <c r="AQ349" s="3"/>
      <c r="AR349" s="3"/>
      <c r="AS349" s="3"/>
      <c r="AT349" s="18"/>
      <c r="AU349" s="3" t="s">
        <v>5235</v>
      </c>
      <c r="AV349" s="7" t="s">
        <v>47</v>
      </c>
      <c r="AW349" s="7" t="s">
        <v>47</v>
      </c>
      <c r="AX349" s="9" t="str">
        <f>IF(AW349="","Vacio",IF(AV349=AW349,"Igual","Diferente"))</f>
        <v>Igual</v>
      </c>
      <c r="AY349" s="68"/>
      <c r="AZ349" s="68"/>
      <c r="BA349" s="5">
        <f ca="1">+IF(K349&gt;21,"Revisar",0)</f>
        <v>0</v>
      </c>
      <c r="BB349" s="68" t="s">
        <v>146</v>
      </c>
      <c r="BC349" s="129" t="s">
        <v>2919</v>
      </c>
      <c r="BD349"/>
      <c r="BE349"/>
      <c r="BF349" s="129"/>
      <c r="BG349" s="129"/>
      <c r="BH349"/>
      <c r="BI349"/>
      <c r="BJ349"/>
      <c r="BK349"/>
      <c r="BL349"/>
      <c r="BM349"/>
    </row>
    <row r="350" spans="1:65" s="153" customFormat="1" ht="14.65" customHeight="1" x14ac:dyDescent="0.25">
      <c r="A350" s="68" t="str">
        <f>CONCATENATE(E350,"_",X350)</f>
        <v>20515314424_PCR-LAP20031170</v>
      </c>
      <c r="B350" s="68" t="str">
        <f>CONCATENATE(E350,"_",Z350)</f>
        <v>20515314424_</v>
      </c>
      <c r="C350" s="6">
        <v>44141</v>
      </c>
      <c r="D350" s="6">
        <v>44170</v>
      </c>
      <c r="E350" s="192">
        <v>20515314424</v>
      </c>
      <c r="F350" s="3" t="s">
        <v>4088</v>
      </c>
      <c r="G350" s="3" t="s">
        <v>5169</v>
      </c>
      <c r="H350" s="6">
        <v>44141</v>
      </c>
      <c r="I350" s="6">
        <v>44170</v>
      </c>
      <c r="J350" s="7"/>
      <c r="K350" s="8">
        <f ca="1">+TODAY()-I350</f>
        <v>-33</v>
      </c>
      <c r="L350" s="9">
        <v>45</v>
      </c>
      <c r="M350" s="135"/>
      <c r="N350" s="9" t="str">
        <f>IF(M350="","Vacio",IF(L350=M350,"Igual","Diferente"))</f>
        <v>Vacio</v>
      </c>
      <c r="O350" s="9"/>
      <c r="P350" s="135"/>
      <c r="Q350" s="9" t="str">
        <f>IF(P350="","Vacio",IF(O350=P350,"Igual","Diferente"))</f>
        <v>Vacio</v>
      </c>
      <c r="R350" s="1">
        <f>+L350+O350/3.5</f>
        <v>45</v>
      </c>
      <c r="S350" s="1">
        <f ca="1">+IF(K350&gt;=0,IF(K350&lt;30,R350*1,IF(60&gt;K350,R350*2,IF(90&gt;K350,R350*3,IF(120&gt;K350,R350*4,IF(150&gt;K350,R350*5,IF(180&gt;K350,R350*6,IF(210&gt;K350,R350*7))))))),0)</f>
        <v>0</v>
      </c>
      <c r="T350" s="2">
        <f ca="1">+IF(K350&lt;0,0,IF(K350&lt;8,$A$1,IF(K350&lt;15,$B$1,IF(K350&lt;22,$C$1,IF(K350&lt;30,$D$1,IF(K350&lt;60,$G$1,IF(K350&lt;90,$H$1,IF(K350&lt;120,$I$1,IF(K350&lt;150,$J$1,IF(K350&lt;180,$K$1,IF(K350&lt;210,$E$1)))))))))))</f>
        <v>0</v>
      </c>
      <c r="U350" s="3" t="s">
        <v>4658</v>
      </c>
      <c r="V350" s="10" t="s">
        <v>4657</v>
      </c>
      <c r="W350" s="6">
        <v>44110</v>
      </c>
      <c r="X350" s="298" t="s">
        <v>4315</v>
      </c>
      <c r="Y350" s="12" t="s">
        <v>5248</v>
      </c>
      <c r="Z350" s="12"/>
      <c r="AA350" s="12"/>
      <c r="AB350" s="15"/>
      <c r="AC350" s="15"/>
      <c r="AD350" s="15"/>
      <c r="AE350" s="15"/>
      <c r="AF350" s="4">
        <f ca="1">+TODAY()-AE350</f>
        <v>44137</v>
      </c>
      <c r="AG350" s="15"/>
      <c r="AH350" s="15"/>
      <c r="AI350" s="6"/>
      <c r="AJ350" s="6"/>
      <c r="AK350" s="3"/>
      <c r="AL350" s="6"/>
      <c r="AM350" s="10">
        <v>1</v>
      </c>
      <c r="AN350" s="3" t="s">
        <v>44</v>
      </c>
      <c r="AO350" s="3"/>
      <c r="AP350" s="3"/>
      <c r="AQ350" s="3"/>
      <c r="AR350" s="3"/>
      <c r="AS350" s="3"/>
      <c r="AT350" s="18"/>
      <c r="AU350" s="3" t="s">
        <v>5235</v>
      </c>
      <c r="AV350" s="7" t="s">
        <v>47</v>
      </c>
      <c r="AW350" s="7" t="s">
        <v>47</v>
      </c>
      <c r="AX350" s="9" t="str">
        <f>IF(AW350="","Vacio",IF(AV350=AW350,"Igual","Diferente"))</f>
        <v>Igual</v>
      </c>
      <c r="AY350" s="68"/>
      <c r="AZ350" s="68"/>
      <c r="BA350" s="5">
        <f ca="1">+IF(K350&gt;21,"Revisar",0)</f>
        <v>0</v>
      </c>
      <c r="BB350" s="68" t="s">
        <v>146</v>
      </c>
      <c r="BC350" s="129" t="s">
        <v>2919</v>
      </c>
      <c r="BD350"/>
      <c r="BE350"/>
      <c r="BF350" s="129"/>
      <c r="BG350" s="129"/>
      <c r="BH350"/>
      <c r="BI350"/>
      <c r="BJ350"/>
      <c r="BK350"/>
      <c r="BL350"/>
      <c r="BM350"/>
    </row>
    <row r="351" spans="1:65" s="153" customFormat="1" ht="14.65" customHeight="1" x14ac:dyDescent="0.25">
      <c r="A351" s="68" t="str">
        <f>CONCATENATE(E351,"_",X351)</f>
        <v>20515314424_PCR-LAP20031169</v>
      </c>
      <c r="B351" s="68" t="str">
        <f>CONCATENATE(E351,"_",Z351)</f>
        <v>20515314424_</v>
      </c>
      <c r="C351" s="6">
        <v>44141</v>
      </c>
      <c r="D351" s="6">
        <v>44170</v>
      </c>
      <c r="E351" s="192">
        <v>20515314424</v>
      </c>
      <c r="F351" s="3" t="s">
        <v>4088</v>
      </c>
      <c r="G351" s="3" t="s">
        <v>5169</v>
      </c>
      <c r="H351" s="6">
        <v>44141</v>
      </c>
      <c r="I351" s="6">
        <v>44170</v>
      </c>
      <c r="J351" s="7"/>
      <c r="K351" s="8">
        <f ca="1">+TODAY()-I351</f>
        <v>-33</v>
      </c>
      <c r="L351" s="9">
        <v>45</v>
      </c>
      <c r="M351" s="135"/>
      <c r="N351" s="9" t="str">
        <f>IF(M351="","Vacio",IF(L351=M351,"Igual","Diferente"))</f>
        <v>Vacio</v>
      </c>
      <c r="O351" s="9"/>
      <c r="P351" s="135"/>
      <c r="Q351" s="9" t="str">
        <f>IF(P351="","Vacio",IF(O351=P351,"Igual","Diferente"))</f>
        <v>Vacio</v>
      </c>
      <c r="R351" s="1">
        <f>+L351+O351/3.5</f>
        <v>45</v>
      </c>
      <c r="S351" s="1">
        <f ca="1">+IF(K351&gt;=0,IF(K351&lt;30,R351*1,IF(60&gt;K351,R351*2,IF(90&gt;K351,R351*3,IF(120&gt;K351,R351*4,IF(150&gt;K351,R351*5,IF(180&gt;K351,R351*6,IF(210&gt;K351,R351*7))))))),0)</f>
        <v>0</v>
      </c>
      <c r="T351" s="2">
        <f ca="1">+IF(K351&lt;0,0,IF(K351&lt;8,$A$1,IF(K351&lt;15,$B$1,IF(K351&lt;22,$C$1,IF(K351&lt;30,$D$1,IF(K351&lt;60,$G$1,IF(K351&lt;90,$H$1,IF(K351&lt;120,$I$1,IF(K351&lt;150,$J$1,IF(K351&lt;180,$K$1,IF(K351&lt;210,$E$1)))))))))))</f>
        <v>0</v>
      </c>
      <c r="U351" s="3" t="s">
        <v>4658</v>
      </c>
      <c r="V351" s="10" t="s">
        <v>4657</v>
      </c>
      <c r="W351" s="6">
        <v>44110</v>
      </c>
      <c r="X351" s="298" t="s">
        <v>4316</v>
      </c>
      <c r="Y351" s="12" t="s">
        <v>5248</v>
      </c>
      <c r="Z351" s="12"/>
      <c r="AA351" s="12"/>
      <c r="AB351" s="15"/>
      <c r="AC351" s="15"/>
      <c r="AD351" s="15"/>
      <c r="AE351" s="15"/>
      <c r="AF351" s="4">
        <f ca="1">+TODAY()-AE351</f>
        <v>44137</v>
      </c>
      <c r="AG351" s="15"/>
      <c r="AH351" s="15"/>
      <c r="AI351" s="6"/>
      <c r="AJ351" s="6"/>
      <c r="AK351" s="3"/>
      <c r="AL351" s="6"/>
      <c r="AM351" s="10">
        <v>1</v>
      </c>
      <c r="AN351" s="3" t="s">
        <v>44</v>
      </c>
      <c r="AO351" s="3"/>
      <c r="AP351" s="3"/>
      <c r="AQ351" s="3"/>
      <c r="AR351" s="3"/>
      <c r="AS351" s="3"/>
      <c r="AT351" s="18"/>
      <c r="AU351" s="3" t="s">
        <v>5235</v>
      </c>
      <c r="AV351" s="7" t="s">
        <v>47</v>
      </c>
      <c r="AW351" s="7" t="s">
        <v>47</v>
      </c>
      <c r="AX351" s="9" t="str">
        <f>IF(AW351="","Vacio",IF(AV351=AW351,"Igual","Diferente"))</f>
        <v>Igual</v>
      </c>
      <c r="AY351" s="68"/>
      <c r="AZ351" s="68"/>
      <c r="BA351" s="5">
        <f ca="1">+IF(K351&gt;21,"Revisar",0)</f>
        <v>0</v>
      </c>
      <c r="BB351" s="68" t="s">
        <v>146</v>
      </c>
      <c r="BC351" s="129" t="s">
        <v>2919</v>
      </c>
      <c r="BD351"/>
      <c r="BE351"/>
      <c r="BF351" s="129"/>
      <c r="BG351" s="129"/>
      <c r="BH351"/>
      <c r="BI351"/>
      <c r="BJ351"/>
      <c r="BK351"/>
      <c r="BL351"/>
      <c r="BM351"/>
    </row>
    <row r="352" spans="1:65" ht="14.65" customHeight="1" x14ac:dyDescent="0.25">
      <c r="A352" s="68" t="str">
        <f>CONCATENATE(E352,"_",X352)</f>
        <v>20515314424_PCR-LAP20031166</v>
      </c>
      <c r="B352" s="68" t="str">
        <f>CONCATENATE(E352,"_",Z352)</f>
        <v>20515314424_</v>
      </c>
      <c r="C352" s="6">
        <v>44141</v>
      </c>
      <c r="D352" s="6">
        <v>44170</v>
      </c>
      <c r="E352" s="192">
        <v>20515314424</v>
      </c>
      <c r="F352" s="3" t="s">
        <v>4088</v>
      </c>
      <c r="G352" s="3" t="s">
        <v>5169</v>
      </c>
      <c r="H352" s="6">
        <v>44141</v>
      </c>
      <c r="I352" s="6">
        <v>44170</v>
      </c>
      <c r="J352" s="7"/>
      <c r="K352" s="8">
        <f ca="1">+TODAY()-I352</f>
        <v>-33</v>
      </c>
      <c r="L352" s="9">
        <v>45</v>
      </c>
      <c r="M352" s="135"/>
      <c r="N352" s="9" t="str">
        <f>IF(M352="","Vacio",IF(L352=M352,"Igual","Diferente"))</f>
        <v>Vacio</v>
      </c>
      <c r="O352" s="9"/>
      <c r="P352" s="135"/>
      <c r="Q352" s="9" t="str">
        <f>IF(P352="","Vacio",IF(O352=P352,"Igual","Diferente"))</f>
        <v>Vacio</v>
      </c>
      <c r="R352" s="1">
        <f>+L352+O352/3.5</f>
        <v>45</v>
      </c>
      <c r="S352" s="1">
        <f ca="1">+IF(K352&gt;=0,IF(K352&lt;30,R352*1,IF(60&gt;K352,R352*2,IF(90&gt;K352,R352*3,IF(120&gt;K352,R352*4,IF(150&gt;K352,R352*5,IF(180&gt;K352,R352*6,IF(210&gt;K352,R352*7))))))),0)</f>
        <v>0</v>
      </c>
      <c r="T352" s="2">
        <f ca="1">+IF(K352&lt;0,0,IF(K352&lt;8,$A$1,IF(K352&lt;15,$B$1,IF(K352&lt;22,$C$1,IF(K352&lt;30,$D$1,IF(K352&lt;60,$G$1,IF(K352&lt;90,$H$1,IF(K352&lt;120,$I$1,IF(K352&lt;150,$J$1,IF(K352&lt;180,$K$1,IF(K352&lt;210,$E$1)))))))))))</f>
        <v>0</v>
      </c>
      <c r="U352" s="3" t="s">
        <v>4658</v>
      </c>
      <c r="V352" s="10" t="s">
        <v>4657</v>
      </c>
      <c r="W352" s="6">
        <v>44110</v>
      </c>
      <c r="X352" s="298" t="s">
        <v>4317</v>
      </c>
      <c r="Y352" s="12" t="s">
        <v>5248</v>
      </c>
      <c r="Z352" s="12"/>
      <c r="AA352" s="12"/>
      <c r="AB352" s="15"/>
      <c r="AC352" s="15"/>
      <c r="AD352" s="15"/>
      <c r="AE352" s="15"/>
      <c r="AF352" s="4">
        <f ca="1">+TODAY()-AE352</f>
        <v>44137</v>
      </c>
      <c r="AG352" s="15"/>
      <c r="AH352" s="15"/>
      <c r="AI352" s="6"/>
      <c r="AJ352" s="6"/>
      <c r="AK352" s="3"/>
      <c r="AL352" s="6"/>
      <c r="AM352" s="10">
        <v>1</v>
      </c>
      <c r="AN352" s="3" t="s">
        <v>44</v>
      </c>
      <c r="AO352" s="3"/>
      <c r="AP352" s="3"/>
      <c r="AQ352" s="3"/>
      <c r="AR352" s="3"/>
      <c r="AS352" s="3"/>
      <c r="AT352" s="18"/>
      <c r="AU352" s="3" t="s">
        <v>5235</v>
      </c>
      <c r="AV352" s="7" t="s">
        <v>47</v>
      </c>
      <c r="AW352" s="7" t="s">
        <v>47</v>
      </c>
      <c r="AX352" s="9" t="str">
        <f>IF(AW352="","Vacio",IF(AV352=AW352,"Igual","Diferente"))</f>
        <v>Igual</v>
      </c>
      <c r="AY352" s="68"/>
      <c r="AZ352" s="68"/>
      <c r="BA352" s="5">
        <f ca="1">+IF(K352&gt;21,"Revisar",0)</f>
        <v>0</v>
      </c>
      <c r="BB352" s="68" t="s">
        <v>146</v>
      </c>
      <c r="BC352" s="129" t="s">
        <v>2919</v>
      </c>
      <c r="BF352" s="129"/>
      <c r="BG352" s="129"/>
    </row>
    <row r="353" spans="1:65" ht="14.65" customHeight="1" x14ac:dyDescent="0.25">
      <c r="A353" s="68" t="str">
        <f>CONCATENATE(E353,"_",X353)</f>
        <v>20515314424_PCR-LAP20031149</v>
      </c>
      <c r="B353" s="68" t="str">
        <f>CONCATENATE(E353,"_",Z353)</f>
        <v>20515314424_</v>
      </c>
      <c r="C353" s="6">
        <v>44141</v>
      </c>
      <c r="D353" s="6">
        <v>44170</v>
      </c>
      <c r="E353" s="192">
        <v>20515314424</v>
      </c>
      <c r="F353" s="3" t="s">
        <v>4088</v>
      </c>
      <c r="G353" s="3" t="s">
        <v>5169</v>
      </c>
      <c r="H353" s="6">
        <v>44141</v>
      </c>
      <c r="I353" s="6">
        <v>44170</v>
      </c>
      <c r="J353" s="7"/>
      <c r="K353" s="8">
        <f ca="1">+TODAY()-I353</f>
        <v>-33</v>
      </c>
      <c r="L353" s="9">
        <v>45</v>
      </c>
      <c r="M353" s="135"/>
      <c r="N353" s="9" t="str">
        <f>IF(M353="","Vacio",IF(L353=M353,"Igual","Diferente"))</f>
        <v>Vacio</v>
      </c>
      <c r="O353" s="9"/>
      <c r="P353" s="135"/>
      <c r="Q353" s="9" t="str">
        <f>IF(P353="","Vacio",IF(O353=P353,"Igual","Diferente"))</f>
        <v>Vacio</v>
      </c>
      <c r="R353" s="1">
        <f>+L353+O353/3.5</f>
        <v>45</v>
      </c>
      <c r="S353" s="1">
        <f ca="1">+IF(K353&gt;=0,IF(K353&lt;30,R353*1,IF(60&gt;K353,R353*2,IF(90&gt;K353,R353*3,IF(120&gt;K353,R353*4,IF(150&gt;K353,R353*5,IF(180&gt;K353,R353*6,IF(210&gt;K353,R353*7))))))),0)</f>
        <v>0</v>
      </c>
      <c r="T353" s="2">
        <f ca="1">+IF(K353&lt;0,0,IF(K353&lt;8,$A$1,IF(K353&lt;15,$B$1,IF(K353&lt;22,$C$1,IF(K353&lt;30,$D$1,IF(K353&lt;60,$G$1,IF(K353&lt;90,$H$1,IF(K353&lt;120,$I$1,IF(K353&lt;150,$J$1,IF(K353&lt;180,$K$1,IF(K353&lt;210,$E$1)))))))))))</f>
        <v>0</v>
      </c>
      <c r="U353" s="3" t="s">
        <v>4658</v>
      </c>
      <c r="V353" s="10" t="s">
        <v>4657</v>
      </c>
      <c r="W353" s="6">
        <v>44110</v>
      </c>
      <c r="X353" s="298" t="s">
        <v>3480</v>
      </c>
      <c r="Y353" s="12" t="s">
        <v>5248</v>
      </c>
      <c r="Z353" s="12"/>
      <c r="AA353" s="12"/>
      <c r="AB353" s="15"/>
      <c r="AC353" s="15"/>
      <c r="AD353" s="15"/>
      <c r="AE353" s="15"/>
      <c r="AF353" s="4">
        <f ca="1">+TODAY()-AE353</f>
        <v>44137</v>
      </c>
      <c r="AG353" s="15"/>
      <c r="AH353" s="15"/>
      <c r="AI353" s="6"/>
      <c r="AJ353" s="6"/>
      <c r="AK353" s="3"/>
      <c r="AL353" s="6"/>
      <c r="AM353" s="10">
        <v>1</v>
      </c>
      <c r="AN353" s="3" t="s">
        <v>44</v>
      </c>
      <c r="AO353" s="3"/>
      <c r="AP353" s="3"/>
      <c r="AQ353" s="3"/>
      <c r="AR353" s="3"/>
      <c r="AS353" s="3"/>
      <c r="AT353" s="18"/>
      <c r="AU353" s="3" t="s">
        <v>5235</v>
      </c>
      <c r="AV353" s="7" t="s">
        <v>47</v>
      </c>
      <c r="AW353" s="7" t="s">
        <v>47</v>
      </c>
      <c r="AX353" s="9" t="str">
        <f>IF(AW353="","Vacio",IF(AV353=AW353,"Igual","Diferente"))</f>
        <v>Igual</v>
      </c>
      <c r="AY353" s="68"/>
      <c r="AZ353" s="68"/>
      <c r="BA353" s="5">
        <f ca="1">+IF(K353&gt;21,"Revisar",0)</f>
        <v>0</v>
      </c>
      <c r="BB353" s="68" t="s">
        <v>146</v>
      </c>
      <c r="BC353" s="129" t="s">
        <v>2919</v>
      </c>
      <c r="BF353" s="129"/>
      <c r="BG353" s="129"/>
    </row>
    <row r="354" spans="1:65" s="158" customFormat="1" ht="14.65" customHeight="1" x14ac:dyDescent="0.25">
      <c r="A354" s="68" t="str">
        <f>CONCATENATE(E354,"_",X354)</f>
        <v>20515314424_PCR-LAP20031148</v>
      </c>
      <c r="B354" s="68" t="str">
        <f>CONCATENATE(E354,"_",Z354)</f>
        <v>20515314424_</v>
      </c>
      <c r="C354" s="6">
        <v>44141</v>
      </c>
      <c r="D354" s="6">
        <v>44170</v>
      </c>
      <c r="E354" s="192">
        <v>20515314424</v>
      </c>
      <c r="F354" s="3" t="s">
        <v>4088</v>
      </c>
      <c r="G354" s="3" t="s">
        <v>5169</v>
      </c>
      <c r="H354" s="6">
        <v>44141</v>
      </c>
      <c r="I354" s="6">
        <v>44170</v>
      </c>
      <c r="J354" s="7"/>
      <c r="K354" s="8">
        <f ca="1">+TODAY()-I354</f>
        <v>-33</v>
      </c>
      <c r="L354" s="9">
        <v>45</v>
      </c>
      <c r="M354" s="135"/>
      <c r="N354" s="9" t="str">
        <f>IF(M354="","Vacio",IF(L354=M354,"Igual","Diferente"))</f>
        <v>Vacio</v>
      </c>
      <c r="O354" s="9"/>
      <c r="P354" s="135"/>
      <c r="Q354" s="9" t="str">
        <f>IF(P354="","Vacio",IF(O354=P354,"Igual","Diferente"))</f>
        <v>Vacio</v>
      </c>
      <c r="R354" s="1">
        <f>+L354+O354/3.5</f>
        <v>45</v>
      </c>
      <c r="S354" s="1">
        <f ca="1">+IF(K354&gt;=0,IF(K354&lt;30,R354*1,IF(60&gt;K354,R354*2,IF(90&gt;K354,R354*3,IF(120&gt;K354,R354*4,IF(150&gt;K354,R354*5,IF(180&gt;K354,R354*6,IF(210&gt;K354,R354*7))))))),0)</f>
        <v>0</v>
      </c>
      <c r="T354" s="2">
        <f ca="1">+IF(K354&lt;0,0,IF(K354&lt;8,$A$1,IF(K354&lt;15,$B$1,IF(K354&lt;22,$C$1,IF(K354&lt;30,$D$1,IF(K354&lt;60,$G$1,IF(K354&lt;90,$H$1,IF(K354&lt;120,$I$1,IF(K354&lt;150,$J$1,IF(K354&lt;180,$K$1,IF(K354&lt;210,$E$1)))))))))))</f>
        <v>0</v>
      </c>
      <c r="U354" s="3" t="s">
        <v>4658</v>
      </c>
      <c r="V354" s="10" t="s">
        <v>4657</v>
      </c>
      <c r="W354" s="6">
        <v>44110</v>
      </c>
      <c r="X354" s="298" t="s">
        <v>4318</v>
      </c>
      <c r="Y354" s="12" t="s">
        <v>5248</v>
      </c>
      <c r="Z354" s="12"/>
      <c r="AA354" s="12"/>
      <c r="AB354" s="15"/>
      <c r="AC354" s="15"/>
      <c r="AD354" s="15"/>
      <c r="AE354" s="15"/>
      <c r="AF354" s="4">
        <f ca="1">+TODAY()-AE354</f>
        <v>44137</v>
      </c>
      <c r="AG354" s="15"/>
      <c r="AH354" s="15"/>
      <c r="AI354" s="6"/>
      <c r="AJ354" s="6"/>
      <c r="AK354" s="3"/>
      <c r="AL354" s="6"/>
      <c r="AM354" s="10">
        <v>1</v>
      </c>
      <c r="AN354" s="3" t="s">
        <v>44</v>
      </c>
      <c r="AO354" s="3"/>
      <c r="AP354" s="3"/>
      <c r="AQ354" s="3"/>
      <c r="AR354" s="3"/>
      <c r="AS354" s="3"/>
      <c r="AT354" s="18"/>
      <c r="AU354" s="3" t="s">
        <v>5235</v>
      </c>
      <c r="AV354" s="7" t="s">
        <v>47</v>
      </c>
      <c r="AW354" s="7" t="s">
        <v>47</v>
      </c>
      <c r="AX354" s="9" t="str">
        <f>IF(AW354="","Vacio",IF(AV354=AW354,"Igual","Diferente"))</f>
        <v>Igual</v>
      </c>
      <c r="AY354" s="68"/>
      <c r="AZ354" s="68"/>
      <c r="BA354" s="5">
        <f ca="1">+IF(K354&gt;21,"Revisar",0)</f>
        <v>0</v>
      </c>
      <c r="BB354" s="68" t="s">
        <v>146</v>
      </c>
      <c r="BC354" s="129" t="s">
        <v>2919</v>
      </c>
      <c r="BD354"/>
      <c r="BE354"/>
      <c r="BF354" s="129"/>
      <c r="BG354" s="129"/>
      <c r="BH354"/>
      <c r="BI354"/>
      <c r="BJ354"/>
      <c r="BK354"/>
      <c r="BL354"/>
      <c r="BM354"/>
    </row>
    <row r="355" spans="1:65" s="158" customFormat="1" ht="14.65" customHeight="1" x14ac:dyDescent="0.25">
      <c r="A355" s="68" t="str">
        <f>CONCATENATE(E355,"_",X355)</f>
        <v>20515314424_PCR-LAP20031147</v>
      </c>
      <c r="B355" s="68" t="str">
        <f>CONCATENATE(E355,"_",Z355)</f>
        <v>20515314424_</v>
      </c>
      <c r="C355" s="6">
        <v>44141</v>
      </c>
      <c r="D355" s="6">
        <v>44170</v>
      </c>
      <c r="E355" s="192">
        <v>20515314424</v>
      </c>
      <c r="F355" s="3" t="s">
        <v>4088</v>
      </c>
      <c r="G355" s="3" t="s">
        <v>5169</v>
      </c>
      <c r="H355" s="6">
        <v>44141</v>
      </c>
      <c r="I355" s="6">
        <v>44170</v>
      </c>
      <c r="J355" s="7"/>
      <c r="K355" s="8">
        <f ca="1">+TODAY()-I355</f>
        <v>-33</v>
      </c>
      <c r="L355" s="9">
        <v>45</v>
      </c>
      <c r="M355" s="135"/>
      <c r="N355" s="9" t="str">
        <f>IF(M355="","Vacio",IF(L355=M355,"Igual","Diferente"))</f>
        <v>Vacio</v>
      </c>
      <c r="O355" s="9"/>
      <c r="P355" s="135"/>
      <c r="Q355" s="9" t="str">
        <f>IF(P355="","Vacio",IF(O355=P355,"Igual","Diferente"))</f>
        <v>Vacio</v>
      </c>
      <c r="R355" s="1">
        <f>+L355+O355/3.5</f>
        <v>45</v>
      </c>
      <c r="S355" s="1">
        <f ca="1">+IF(K355&gt;=0,IF(K355&lt;30,R355*1,IF(60&gt;K355,R355*2,IF(90&gt;K355,R355*3,IF(120&gt;K355,R355*4,IF(150&gt;K355,R355*5,IF(180&gt;K355,R355*6,IF(210&gt;K355,R355*7))))))),0)</f>
        <v>0</v>
      </c>
      <c r="T355" s="2">
        <f ca="1">+IF(K355&lt;0,0,IF(K355&lt;8,$A$1,IF(K355&lt;15,$B$1,IF(K355&lt;22,$C$1,IF(K355&lt;30,$D$1,IF(K355&lt;60,$G$1,IF(K355&lt;90,$H$1,IF(K355&lt;120,$I$1,IF(K355&lt;150,$J$1,IF(K355&lt;180,$K$1,IF(K355&lt;210,$E$1)))))))))))</f>
        <v>0</v>
      </c>
      <c r="U355" s="3" t="s">
        <v>4658</v>
      </c>
      <c r="V355" s="10" t="s">
        <v>4657</v>
      </c>
      <c r="W355" s="6">
        <v>44110</v>
      </c>
      <c r="X355" s="298" t="s">
        <v>4319</v>
      </c>
      <c r="Y355" s="12" t="s">
        <v>5248</v>
      </c>
      <c r="Z355" s="12"/>
      <c r="AA355" s="12"/>
      <c r="AB355" s="15"/>
      <c r="AC355" s="15"/>
      <c r="AD355" s="15"/>
      <c r="AE355" s="15"/>
      <c r="AF355" s="4">
        <f ca="1">+TODAY()-AE355</f>
        <v>44137</v>
      </c>
      <c r="AG355" s="15"/>
      <c r="AH355" s="15"/>
      <c r="AI355" s="6"/>
      <c r="AJ355" s="6"/>
      <c r="AK355" s="3"/>
      <c r="AL355" s="6"/>
      <c r="AM355" s="10">
        <v>1</v>
      </c>
      <c r="AN355" s="3" t="s">
        <v>44</v>
      </c>
      <c r="AO355" s="3"/>
      <c r="AP355" s="3"/>
      <c r="AQ355" s="3"/>
      <c r="AR355" s="3"/>
      <c r="AS355" s="3"/>
      <c r="AT355" s="18"/>
      <c r="AU355" s="3" t="s">
        <v>5235</v>
      </c>
      <c r="AV355" s="7" t="s">
        <v>47</v>
      </c>
      <c r="AW355" s="7" t="s">
        <v>47</v>
      </c>
      <c r="AX355" s="9" t="str">
        <f>IF(AW355="","Vacio",IF(AV355=AW355,"Igual","Diferente"))</f>
        <v>Igual</v>
      </c>
      <c r="AY355" s="68"/>
      <c r="AZ355" s="68"/>
      <c r="BA355" s="5">
        <f ca="1">+IF(K355&gt;21,"Revisar",0)</f>
        <v>0</v>
      </c>
      <c r="BB355" s="68" t="s">
        <v>146</v>
      </c>
      <c r="BC355" s="129" t="s">
        <v>2919</v>
      </c>
      <c r="BD355"/>
      <c r="BE355"/>
      <c r="BF355" s="129"/>
      <c r="BG355" s="129"/>
      <c r="BH355"/>
      <c r="BI355"/>
      <c r="BJ355"/>
      <c r="BK355"/>
      <c r="BL355"/>
      <c r="BM355"/>
    </row>
    <row r="356" spans="1:65" s="158" customFormat="1" ht="14.65" customHeight="1" x14ac:dyDescent="0.25">
      <c r="A356" s="68" t="str">
        <f>CONCATENATE(E356,"_",X356)</f>
        <v>20515314424_PCR-LAP20031145</v>
      </c>
      <c r="B356" s="68" t="str">
        <f>CONCATENATE(E356,"_",Z356)</f>
        <v>20515314424_</v>
      </c>
      <c r="C356" s="6">
        <v>44141</v>
      </c>
      <c r="D356" s="6">
        <v>44170</v>
      </c>
      <c r="E356" s="192">
        <v>20515314424</v>
      </c>
      <c r="F356" s="3" t="s">
        <v>4088</v>
      </c>
      <c r="G356" s="3" t="s">
        <v>5169</v>
      </c>
      <c r="H356" s="6">
        <v>44141</v>
      </c>
      <c r="I356" s="6">
        <v>44170</v>
      </c>
      <c r="J356" s="7"/>
      <c r="K356" s="8">
        <f ca="1">+TODAY()-I356</f>
        <v>-33</v>
      </c>
      <c r="L356" s="9">
        <v>45</v>
      </c>
      <c r="M356" s="135"/>
      <c r="N356" s="9" t="str">
        <f>IF(M356="","Vacio",IF(L356=M356,"Igual","Diferente"))</f>
        <v>Vacio</v>
      </c>
      <c r="O356" s="9"/>
      <c r="P356" s="135"/>
      <c r="Q356" s="9" t="str">
        <f>IF(P356="","Vacio",IF(O356=P356,"Igual","Diferente"))</f>
        <v>Vacio</v>
      </c>
      <c r="R356" s="1">
        <f>+L356+O356/3.5</f>
        <v>45</v>
      </c>
      <c r="S356" s="1">
        <f ca="1">+IF(K356&gt;=0,IF(K356&lt;30,R356*1,IF(60&gt;K356,R356*2,IF(90&gt;K356,R356*3,IF(120&gt;K356,R356*4,IF(150&gt;K356,R356*5,IF(180&gt;K356,R356*6,IF(210&gt;K356,R356*7))))))),0)</f>
        <v>0</v>
      </c>
      <c r="T356" s="2">
        <f ca="1">+IF(K356&lt;0,0,IF(K356&lt;8,$A$1,IF(K356&lt;15,$B$1,IF(K356&lt;22,$C$1,IF(K356&lt;30,$D$1,IF(K356&lt;60,$G$1,IF(K356&lt;90,$H$1,IF(K356&lt;120,$I$1,IF(K356&lt;150,$J$1,IF(K356&lt;180,$K$1,IF(K356&lt;210,$E$1)))))))))))</f>
        <v>0</v>
      </c>
      <c r="U356" s="3" t="s">
        <v>4658</v>
      </c>
      <c r="V356" s="10" t="s">
        <v>4657</v>
      </c>
      <c r="W356" s="6">
        <v>44110</v>
      </c>
      <c r="X356" s="298" t="s">
        <v>4320</v>
      </c>
      <c r="Y356" s="12" t="s">
        <v>5248</v>
      </c>
      <c r="Z356" s="12"/>
      <c r="AA356" s="12"/>
      <c r="AB356" s="15"/>
      <c r="AC356" s="15"/>
      <c r="AD356" s="15"/>
      <c r="AE356" s="15"/>
      <c r="AF356" s="4">
        <f ca="1">+TODAY()-AE356</f>
        <v>44137</v>
      </c>
      <c r="AG356" s="15"/>
      <c r="AH356" s="15"/>
      <c r="AI356" s="6"/>
      <c r="AJ356" s="6"/>
      <c r="AK356" s="3"/>
      <c r="AL356" s="6"/>
      <c r="AM356" s="10">
        <v>1</v>
      </c>
      <c r="AN356" s="3" t="s">
        <v>44</v>
      </c>
      <c r="AO356" s="3"/>
      <c r="AP356" s="3"/>
      <c r="AQ356" s="3"/>
      <c r="AR356" s="3"/>
      <c r="AS356" s="3"/>
      <c r="AT356" s="18"/>
      <c r="AU356" s="3" t="s">
        <v>5235</v>
      </c>
      <c r="AV356" s="7" t="s">
        <v>47</v>
      </c>
      <c r="AW356" s="7" t="s">
        <v>47</v>
      </c>
      <c r="AX356" s="9" t="str">
        <f>IF(AW356="","Vacio",IF(AV356=AW356,"Igual","Diferente"))</f>
        <v>Igual</v>
      </c>
      <c r="AY356" s="68"/>
      <c r="AZ356" s="68"/>
      <c r="BA356" s="5">
        <f ca="1">+IF(K356&gt;21,"Revisar",0)</f>
        <v>0</v>
      </c>
      <c r="BB356" s="68" t="s">
        <v>146</v>
      </c>
      <c r="BC356" s="129" t="s">
        <v>2919</v>
      </c>
      <c r="BD356"/>
      <c r="BE356"/>
      <c r="BF356" s="129"/>
      <c r="BG356" s="129"/>
      <c r="BH356"/>
      <c r="BI356"/>
      <c r="BJ356"/>
      <c r="BK356"/>
      <c r="BL356"/>
      <c r="BM356"/>
    </row>
    <row r="357" spans="1:65" s="158" customFormat="1" ht="14.65" customHeight="1" x14ac:dyDescent="0.25">
      <c r="A357" s="68" t="str">
        <f>CONCATENATE(E357,"_",X357)</f>
        <v>20515314424_PCR-LAP20031144</v>
      </c>
      <c r="B357" s="68" t="str">
        <f>CONCATENATE(E357,"_",Z357)</f>
        <v>20515314424_</v>
      </c>
      <c r="C357" s="6">
        <v>44141</v>
      </c>
      <c r="D357" s="6">
        <v>44170</v>
      </c>
      <c r="E357" s="192">
        <v>20515314424</v>
      </c>
      <c r="F357" s="3" t="s">
        <v>4088</v>
      </c>
      <c r="G357" s="3" t="s">
        <v>5169</v>
      </c>
      <c r="H357" s="6">
        <v>44141</v>
      </c>
      <c r="I357" s="6">
        <v>44170</v>
      </c>
      <c r="J357" s="7"/>
      <c r="K357" s="8">
        <f ca="1">+TODAY()-I357</f>
        <v>-33</v>
      </c>
      <c r="L357" s="9">
        <v>45</v>
      </c>
      <c r="M357" s="135"/>
      <c r="N357" s="9" t="str">
        <f>IF(M357="","Vacio",IF(L357=M357,"Igual","Diferente"))</f>
        <v>Vacio</v>
      </c>
      <c r="O357" s="9"/>
      <c r="P357" s="135"/>
      <c r="Q357" s="9" t="str">
        <f>IF(P357="","Vacio",IF(O357=P357,"Igual","Diferente"))</f>
        <v>Vacio</v>
      </c>
      <c r="R357" s="1">
        <f>+L357+O357/3.5</f>
        <v>45</v>
      </c>
      <c r="S357" s="1">
        <f ca="1">+IF(K357&gt;=0,IF(K357&lt;30,R357*1,IF(60&gt;K357,R357*2,IF(90&gt;K357,R357*3,IF(120&gt;K357,R357*4,IF(150&gt;K357,R357*5,IF(180&gt;K357,R357*6,IF(210&gt;K357,R357*7))))))),0)</f>
        <v>0</v>
      </c>
      <c r="T357" s="2">
        <f ca="1">+IF(K357&lt;0,0,IF(K357&lt;8,$A$1,IF(K357&lt;15,$B$1,IF(K357&lt;22,$C$1,IF(K357&lt;30,$D$1,IF(K357&lt;60,$G$1,IF(K357&lt;90,$H$1,IF(K357&lt;120,$I$1,IF(K357&lt;150,$J$1,IF(K357&lt;180,$K$1,IF(K357&lt;210,$E$1)))))))))))</f>
        <v>0</v>
      </c>
      <c r="U357" s="3" t="s">
        <v>4658</v>
      </c>
      <c r="V357" s="10" t="s">
        <v>4657</v>
      </c>
      <c r="W357" s="6">
        <v>44110</v>
      </c>
      <c r="X357" s="298" t="s">
        <v>4321</v>
      </c>
      <c r="Y357" s="12" t="s">
        <v>5248</v>
      </c>
      <c r="Z357" s="12"/>
      <c r="AA357" s="12"/>
      <c r="AB357" s="15"/>
      <c r="AC357" s="15"/>
      <c r="AD357" s="15"/>
      <c r="AE357" s="15"/>
      <c r="AF357" s="4">
        <f ca="1">+TODAY()-AE357</f>
        <v>44137</v>
      </c>
      <c r="AG357" s="15"/>
      <c r="AH357" s="15"/>
      <c r="AI357" s="6"/>
      <c r="AJ357" s="6"/>
      <c r="AK357" s="3"/>
      <c r="AL357" s="6"/>
      <c r="AM357" s="10">
        <v>1</v>
      </c>
      <c r="AN357" s="3" t="s">
        <v>44</v>
      </c>
      <c r="AO357" s="3"/>
      <c r="AP357" s="3"/>
      <c r="AQ357" s="3"/>
      <c r="AR357" s="3"/>
      <c r="AS357" s="3"/>
      <c r="AT357" s="18"/>
      <c r="AU357" s="3" t="s">
        <v>5235</v>
      </c>
      <c r="AV357" s="7" t="s">
        <v>47</v>
      </c>
      <c r="AW357" s="7" t="s">
        <v>47</v>
      </c>
      <c r="AX357" s="9" t="str">
        <f>IF(AW357="","Vacio",IF(AV357=AW357,"Igual","Diferente"))</f>
        <v>Igual</v>
      </c>
      <c r="AY357" s="68"/>
      <c r="AZ357" s="68"/>
      <c r="BA357" s="5">
        <f ca="1">+IF(K357&gt;21,"Revisar",0)</f>
        <v>0</v>
      </c>
      <c r="BB357" s="68" t="s">
        <v>146</v>
      </c>
      <c r="BC357" s="129" t="s">
        <v>2919</v>
      </c>
      <c r="BD357"/>
      <c r="BE357"/>
      <c r="BF357" s="129"/>
      <c r="BG357" s="129"/>
      <c r="BH357"/>
      <c r="BI357"/>
      <c r="BJ357"/>
      <c r="BK357"/>
      <c r="BL357"/>
      <c r="BM357"/>
    </row>
    <row r="358" spans="1:65" s="158" customFormat="1" ht="14.65" customHeight="1" x14ac:dyDescent="0.25">
      <c r="A358" s="68" t="str">
        <f>CONCATENATE(E358,"_",X358)</f>
        <v>20515314424_PCR-LAP20031137</v>
      </c>
      <c r="B358" s="68" t="str">
        <f>CONCATENATE(E358,"_",Z358)</f>
        <v>20515314424_</v>
      </c>
      <c r="C358" s="6">
        <v>44141</v>
      </c>
      <c r="D358" s="6">
        <v>44170</v>
      </c>
      <c r="E358" s="192">
        <v>20515314424</v>
      </c>
      <c r="F358" s="3" t="s">
        <v>4088</v>
      </c>
      <c r="G358" s="3" t="s">
        <v>5169</v>
      </c>
      <c r="H358" s="6">
        <v>44141</v>
      </c>
      <c r="I358" s="6">
        <v>44170</v>
      </c>
      <c r="J358" s="7"/>
      <c r="K358" s="8">
        <f ca="1">+TODAY()-I358</f>
        <v>-33</v>
      </c>
      <c r="L358" s="9">
        <v>45</v>
      </c>
      <c r="M358" s="135"/>
      <c r="N358" s="9" t="str">
        <f>IF(M358="","Vacio",IF(L358=M358,"Igual","Diferente"))</f>
        <v>Vacio</v>
      </c>
      <c r="O358" s="9"/>
      <c r="P358" s="135"/>
      <c r="Q358" s="9" t="str">
        <f>IF(P358="","Vacio",IF(O358=P358,"Igual","Diferente"))</f>
        <v>Vacio</v>
      </c>
      <c r="R358" s="1">
        <f>+L358+O358/3.5</f>
        <v>45</v>
      </c>
      <c r="S358" s="1">
        <f ca="1">+IF(K358&gt;=0,IF(K358&lt;30,R358*1,IF(60&gt;K358,R358*2,IF(90&gt;K358,R358*3,IF(120&gt;K358,R358*4,IF(150&gt;K358,R358*5,IF(180&gt;K358,R358*6,IF(210&gt;K358,R358*7))))))),0)</f>
        <v>0</v>
      </c>
      <c r="T358" s="2">
        <f ca="1">+IF(K358&lt;0,0,IF(K358&lt;8,$A$1,IF(K358&lt;15,$B$1,IF(K358&lt;22,$C$1,IF(K358&lt;30,$D$1,IF(K358&lt;60,$G$1,IF(K358&lt;90,$H$1,IF(K358&lt;120,$I$1,IF(K358&lt;150,$J$1,IF(K358&lt;180,$K$1,IF(K358&lt;210,$E$1)))))))))))</f>
        <v>0</v>
      </c>
      <c r="U358" s="3" t="s">
        <v>4658</v>
      </c>
      <c r="V358" s="10" t="s">
        <v>4657</v>
      </c>
      <c r="W358" s="6">
        <v>44110</v>
      </c>
      <c r="X358" s="298" t="s">
        <v>4322</v>
      </c>
      <c r="Y358" s="12" t="s">
        <v>5248</v>
      </c>
      <c r="Z358" s="12"/>
      <c r="AA358" s="12"/>
      <c r="AB358" s="15"/>
      <c r="AC358" s="15"/>
      <c r="AD358" s="15"/>
      <c r="AE358" s="15"/>
      <c r="AF358" s="4">
        <f ca="1">+TODAY()-AE358</f>
        <v>44137</v>
      </c>
      <c r="AG358" s="15"/>
      <c r="AH358" s="15"/>
      <c r="AI358" s="6"/>
      <c r="AJ358" s="6"/>
      <c r="AK358" s="3"/>
      <c r="AL358" s="6"/>
      <c r="AM358" s="10">
        <v>1</v>
      </c>
      <c r="AN358" s="3" t="s">
        <v>44</v>
      </c>
      <c r="AO358" s="3"/>
      <c r="AP358" s="3"/>
      <c r="AQ358" s="3"/>
      <c r="AR358" s="3"/>
      <c r="AS358" s="3"/>
      <c r="AT358" s="18"/>
      <c r="AU358" s="3" t="s">
        <v>5235</v>
      </c>
      <c r="AV358" s="7" t="s">
        <v>47</v>
      </c>
      <c r="AW358" s="7" t="s">
        <v>47</v>
      </c>
      <c r="AX358" s="9" t="str">
        <f>IF(AW358="","Vacio",IF(AV358=AW358,"Igual","Diferente"))</f>
        <v>Igual</v>
      </c>
      <c r="AY358" s="68"/>
      <c r="AZ358" s="68"/>
      <c r="BA358" s="5">
        <f ca="1">+IF(K358&gt;21,"Revisar",0)</f>
        <v>0</v>
      </c>
      <c r="BB358" s="68" t="s">
        <v>146</v>
      </c>
      <c r="BC358" s="129" t="s">
        <v>2919</v>
      </c>
      <c r="BD358"/>
      <c r="BE358"/>
      <c r="BF358" s="129"/>
      <c r="BG358" s="129"/>
      <c r="BH358"/>
      <c r="BI358"/>
      <c r="BJ358"/>
      <c r="BK358"/>
      <c r="BL358"/>
      <c r="BM358"/>
    </row>
    <row r="359" spans="1:65" s="158" customFormat="1" ht="14.65" customHeight="1" x14ac:dyDescent="0.25">
      <c r="A359" s="68" t="str">
        <f>CONCATENATE(E359,"_",X359)</f>
        <v>20515314424_PCR-LAP20031136</v>
      </c>
      <c r="B359" s="68" t="str">
        <f>CONCATENATE(E359,"_",Z359)</f>
        <v>20515314424_</v>
      </c>
      <c r="C359" s="6">
        <v>44141</v>
      </c>
      <c r="D359" s="6">
        <v>44170</v>
      </c>
      <c r="E359" s="192">
        <v>20515314424</v>
      </c>
      <c r="F359" s="3" t="s">
        <v>4088</v>
      </c>
      <c r="G359" s="3" t="s">
        <v>5169</v>
      </c>
      <c r="H359" s="6">
        <v>44141</v>
      </c>
      <c r="I359" s="6">
        <v>44170</v>
      </c>
      <c r="J359" s="7"/>
      <c r="K359" s="8">
        <f ca="1">+TODAY()-I359</f>
        <v>-33</v>
      </c>
      <c r="L359" s="9">
        <v>45</v>
      </c>
      <c r="M359" s="135"/>
      <c r="N359" s="9" t="str">
        <f>IF(M359="","Vacio",IF(L359=M359,"Igual","Diferente"))</f>
        <v>Vacio</v>
      </c>
      <c r="O359" s="9"/>
      <c r="P359" s="135"/>
      <c r="Q359" s="9" t="str">
        <f>IF(P359="","Vacio",IF(O359=P359,"Igual","Diferente"))</f>
        <v>Vacio</v>
      </c>
      <c r="R359" s="1">
        <f>+L359+O359/3.5</f>
        <v>45</v>
      </c>
      <c r="S359" s="1">
        <f ca="1">+IF(K359&gt;=0,IF(K359&lt;30,R359*1,IF(60&gt;K359,R359*2,IF(90&gt;K359,R359*3,IF(120&gt;K359,R359*4,IF(150&gt;K359,R359*5,IF(180&gt;K359,R359*6,IF(210&gt;K359,R359*7))))))),0)</f>
        <v>0</v>
      </c>
      <c r="T359" s="2">
        <f ca="1">+IF(K359&lt;0,0,IF(K359&lt;8,$A$1,IF(K359&lt;15,$B$1,IF(K359&lt;22,$C$1,IF(K359&lt;30,$D$1,IF(K359&lt;60,$G$1,IF(K359&lt;90,$H$1,IF(K359&lt;120,$I$1,IF(K359&lt;150,$J$1,IF(K359&lt;180,$K$1,IF(K359&lt;210,$E$1)))))))))))</f>
        <v>0</v>
      </c>
      <c r="U359" s="3" t="s">
        <v>4658</v>
      </c>
      <c r="V359" s="10" t="s">
        <v>4657</v>
      </c>
      <c r="W359" s="6">
        <v>44110</v>
      </c>
      <c r="X359" s="298" t="s">
        <v>4323</v>
      </c>
      <c r="Y359" s="12" t="s">
        <v>5248</v>
      </c>
      <c r="Z359" s="12"/>
      <c r="AA359" s="12"/>
      <c r="AB359" s="15"/>
      <c r="AC359" s="15"/>
      <c r="AD359" s="15"/>
      <c r="AE359" s="15"/>
      <c r="AF359" s="4">
        <f ca="1">+TODAY()-AE359</f>
        <v>44137</v>
      </c>
      <c r="AG359" s="15"/>
      <c r="AH359" s="15"/>
      <c r="AI359" s="6"/>
      <c r="AJ359" s="6"/>
      <c r="AK359" s="3"/>
      <c r="AL359" s="6"/>
      <c r="AM359" s="10">
        <v>1</v>
      </c>
      <c r="AN359" s="3" t="s">
        <v>44</v>
      </c>
      <c r="AO359" s="3"/>
      <c r="AP359" s="3"/>
      <c r="AQ359" s="3"/>
      <c r="AR359" s="3"/>
      <c r="AS359" s="3"/>
      <c r="AT359" s="18"/>
      <c r="AU359" s="3" t="s">
        <v>5235</v>
      </c>
      <c r="AV359" s="7" t="s">
        <v>47</v>
      </c>
      <c r="AW359" s="7" t="s">
        <v>47</v>
      </c>
      <c r="AX359" s="9" t="str">
        <f>IF(AW359="","Vacio",IF(AV359=AW359,"Igual","Diferente"))</f>
        <v>Igual</v>
      </c>
      <c r="AY359" s="68"/>
      <c r="AZ359" s="68"/>
      <c r="BA359" s="5">
        <f ca="1">+IF(K359&gt;21,"Revisar",0)</f>
        <v>0</v>
      </c>
      <c r="BB359" s="68" t="s">
        <v>146</v>
      </c>
      <c r="BC359" s="129" t="s">
        <v>2919</v>
      </c>
      <c r="BD359"/>
      <c r="BE359"/>
      <c r="BF359" s="129"/>
      <c r="BG359" s="129"/>
      <c r="BH359"/>
      <c r="BI359"/>
      <c r="BJ359"/>
      <c r="BK359"/>
      <c r="BL359"/>
      <c r="BM359"/>
    </row>
    <row r="360" spans="1:65" s="158" customFormat="1" ht="14.65" customHeight="1" x14ac:dyDescent="0.25">
      <c r="A360" s="68" t="str">
        <f>CONCATENATE(E360,"_",X360)</f>
        <v>20515314424_PCR-LAP20031192</v>
      </c>
      <c r="B360" s="68" t="str">
        <f>CONCATENATE(E360,"_",Z360)</f>
        <v>20515314424_</v>
      </c>
      <c r="C360" s="6">
        <v>44141</v>
      </c>
      <c r="D360" s="6">
        <v>44170</v>
      </c>
      <c r="E360" s="192">
        <v>20515314424</v>
      </c>
      <c r="F360" s="3" t="s">
        <v>4088</v>
      </c>
      <c r="G360" s="3" t="s">
        <v>5169</v>
      </c>
      <c r="H360" s="6">
        <v>44141</v>
      </c>
      <c r="I360" s="6">
        <v>44170</v>
      </c>
      <c r="J360" s="7"/>
      <c r="K360" s="8">
        <f ca="1">+TODAY()-I360</f>
        <v>-33</v>
      </c>
      <c r="L360" s="9">
        <v>45</v>
      </c>
      <c r="M360" s="135"/>
      <c r="N360" s="9" t="str">
        <f>IF(M360="","Vacio",IF(L360=M360,"Igual","Diferente"))</f>
        <v>Vacio</v>
      </c>
      <c r="O360" s="9"/>
      <c r="P360" s="135"/>
      <c r="Q360" s="9" t="str">
        <f>IF(P360="","Vacio",IF(O360=P360,"Igual","Diferente"))</f>
        <v>Vacio</v>
      </c>
      <c r="R360" s="1">
        <f>+L360+O360/3.5</f>
        <v>45</v>
      </c>
      <c r="S360" s="1">
        <f ca="1">+IF(K360&gt;=0,IF(K360&lt;30,R360*1,IF(60&gt;K360,R360*2,IF(90&gt;K360,R360*3,IF(120&gt;K360,R360*4,IF(150&gt;K360,R360*5,IF(180&gt;K360,R360*6,IF(210&gt;K360,R360*7))))))),0)</f>
        <v>0</v>
      </c>
      <c r="T360" s="2">
        <f ca="1">+IF(K360&lt;0,0,IF(K360&lt;8,$A$1,IF(K360&lt;15,$B$1,IF(K360&lt;22,$C$1,IF(K360&lt;30,$D$1,IF(K360&lt;60,$G$1,IF(K360&lt;90,$H$1,IF(K360&lt;120,$I$1,IF(K360&lt;150,$J$1,IF(K360&lt;180,$K$1,IF(K360&lt;210,$E$1)))))))))))</f>
        <v>0</v>
      </c>
      <c r="U360" s="3" t="s">
        <v>4658</v>
      </c>
      <c r="V360" s="10" t="s">
        <v>4657</v>
      </c>
      <c r="W360" s="6">
        <v>44110</v>
      </c>
      <c r="X360" s="298" t="s">
        <v>4324</v>
      </c>
      <c r="Y360" s="12" t="s">
        <v>5248</v>
      </c>
      <c r="Z360" s="12"/>
      <c r="AA360" s="12"/>
      <c r="AB360" s="15"/>
      <c r="AC360" s="15"/>
      <c r="AD360" s="15"/>
      <c r="AE360" s="15"/>
      <c r="AF360" s="4">
        <f ca="1">+TODAY()-AE360</f>
        <v>44137</v>
      </c>
      <c r="AG360" s="15"/>
      <c r="AH360" s="15"/>
      <c r="AI360" s="6"/>
      <c r="AJ360" s="6"/>
      <c r="AK360" s="3"/>
      <c r="AL360" s="6"/>
      <c r="AM360" s="10">
        <v>1</v>
      </c>
      <c r="AN360" s="3" t="s">
        <v>44</v>
      </c>
      <c r="AO360" s="3"/>
      <c r="AP360" s="3"/>
      <c r="AQ360" s="3"/>
      <c r="AR360" s="3"/>
      <c r="AS360" s="3"/>
      <c r="AT360" s="18"/>
      <c r="AU360" s="3" t="s">
        <v>5235</v>
      </c>
      <c r="AV360" s="7" t="s">
        <v>47</v>
      </c>
      <c r="AW360" s="7" t="s">
        <v>47</v>
      </c>
      <c r="AX360" s="9" t="str">
        <f>IF(AW360="","Vacio",IF(AV360=AW360,"Igual","Diferente"))</f>
        <v>Igual</v>
      </c>
      <c r="AY360" s="68"/>
      <c r="AZ360" s="68"/>
      <c r="BA360" s="5">
        <f ca="1">+IF(K360&gt;21,"Revisar",0)</f>
        <v>0</v>
      </c>
      <c r="BB360" s="68" t="s">
        <v>146</v>
      </c>
      <c r="BC360" s="129" t="s">
        <v>2919</v>
      </c>
      <c r="BD360"/>
      <c r="BE360"/>
      <c r="BF360" s="129"/>
      <c r="BG360" s="129"/>
      <c r="BH360"/>
      <c r="BI360"/>
      <c r="BJ360"/>
      <c r="BK360"/>
      <c r="BL360"/>
      <c r="BM360"/>
    </row>
    <row r="361" spans="1:65" s="158" customFormat="1" ht="14.65" customHeight="1" x14ac:dyDescent="0.25">
      <c r="A361" s="68" t="str">
        <f>CONCATENATE(E361,"_",X361)</f>
        <v>20515314424_PCR-LAP20031132</v>
      </c>
      <c r="B361" s="68" t="str">
        <f>CONCATENATE(E361,"_",Z361)</f>
        <v>20515314424_</v>
      </c>
      <c r="C361" s="6">
        <v>44141</v>
      </c>
      <c r="D361" s="6">
        <v>44170</v>
      </c>
      <c r="E361" s="192">
        <v>20515314424</v>
      </c>
      <c r="F361" s="3" t="s">
        <v>4088</v>
      </c>
      <c r="G361" s="3" t="s">
        <v>5169</v>
      </c>
      <c r="H361" s="6">
        <v>44141</v>
      </c>
      <c r="I361" s="6">
        <v>44170</v>
      </c>
      <c r="J361" s="7"/>
      <c r="K361" s="8">
        <f ca="1">+TODAY()-I361</f>
        <v>-33</v>
      </c>
      <c r="L361" s="9">
        <v>45</v>
      </c>
      <c r="M361" s="135"/>
      <c r="N361" s="9" t="str">
        <f>IF(M361="","Vacio",IF(L361=M361,"Igual","Diferente"))</f>
        <v>Vacio</v>
      </c>
      <c r="O361" s="9"/>
      <c r="P361" s="135"/>
      <c r="Q361" s="9" t="str">
        <f>IF(P361="","Vacio",IF(O361=P361,"Igual","Diferente"))</f>
        <v>Vacio</v>
      </c>
      <c r="R361" s="1">
        <f>+L361+O361/3.5</f>
        <v>45</v>
      </c>
      <c r="S361" s="1">
        <f ca="1">+IF(K361&gt;=0,IF(K361&lt;30,R361*1,IF(60&gt;K361,R361*2,IF(90&gt;K361,R361*3,IF(120&gt;K361,R361*4,IF(150&gt;K361,R361*5,IF(180&gt;K361,R361*6,IF(210&gt;K361,R361*7))))))),0)</f>
        <v>0</v>
      </c>
      <c r="T361" s="2">
        <f ca="1">+IF(K361&lt;0,0,IF(K361&lt;8,$A$1,IF(K361&lt;15,$B$1,IF(K361&lt;22,$C$1,IF(K361&lt;30,$D$1,IF(K361&lt;60,$G$1,IF(K361&lt;90,$H$1,IF(K361&lt;120,$I$1,IF(K361&lt;150,$J$1,IF(K361&lt;180,$K$1,IF(K361&lt;210,$E$1)))))))))))</f>
        <v>0</v>
      </c>
      <c r="U361" s="3" t="s">
        <v>4658</v>
      </c>
      <c r="V361" s="10" t="s">
        <v>4657</v>
      </c>
      <c r="W361" s="6">
        <v>44110</v>
      </c>
      <c r="X361" s="298" t="s">
        <v>4334</v>
      </c>
      <c r="Y361" s="12" t="s">
        <v>5248</v>
      </c>
      <c r="Z361" s="12"/>
      <c r="AA361" s="12"/>
      <c r="AB361" s="15"/>
      <c r="AC361" s="15"/>
      <c r="AD361" s="15"/>
      <c r="AE361" s="15"/>
      <c r="AF361" s="4">
        <f ca="1">+TODAY()-AE361</f>
        <v>44137</v>
      </c>
      <c r="AG361" s="15"/>
      <c r="AH361" s="15"/>
      <c r="AI361" s="6"/>
      <c r="AJ361" s="6"/>
      <c r="AK361" s="3"/>
      <c r="AL361" s="6"/>
      <c r="AM361" s="10">
        <v>1</v>
      </c>
      <c r="AN361" s="3" t="s">
        <v>44</v>
      </c>
      <c r="AO361" s="3"/>
      <c r="AP361" s="3"/>
      <c r="AQ361" s="3"/>
      <c r="AR361" s="3"/>
      <c r="AS361" s="3"/>
      <c r="AT361" s="18"/>
      <c r="AU361" s="3" t="s">
        <v>5235</v>
      </c>
      <c r="AV361" s="7" t="s">
        <v>47</v>
      </c>
      <c r="AW361" s="7" t="s">
        <v>47</v>
      </c>
      <c r="AX361" s="9" t="str">
        <f>IF(AW361="","Vacio",IF(AV361=AW361,"Igual","Diferente"))</f>
        <v>Igual</v>
      </c>
      <c r="AY361" s="68"/>
      <c r="AZ361" s="68"/>
      <c r="BA361" s="5">
        <f ca="1">+IF(K361&gt;21,"Revisar",0)</f>
        <v>0</v>
      </c>
      <c r="BB361" s="68" t="s">
        <v>146</v>
      </c>
      <c r="BC361" s="129" t="s">
        <v>2919</v>
      </c>
      <c r="BD361"/>
      <c r="BE361"/>
      <c r="BF361" s="129"/>
      <c r="BG361" s="129"/>
      <c r="BH361"/>
      <c r="BI361"/>
      <c r="BJ361"/>
      <c r="BK361"/>
      <c r="BL361"/>
      <c r="BM361"/>
    </row>
    <row r="362" spans="1:65" s="158" customFormat="1" ht="14.65" customHeight="1" x14ac:dyDescent="0.25">
      <c r="A362" s="68" t="str">
        <f>CONCATENATE(E362,"_",X362)</f>
        <v>20515314424_PCR-LAP20031131</v>
      </c>
      <c r="B362" s="68" t="str">
        <f>CONCATENATE(E362,"_",Z362)</f>
        <v>20515314424_</v>
      </c>
      <c r="C362" s="6">
        <v>44141</v>
      </c>
      <c r="D362" s="6">
        <v>44170</v>
      </c>
      <c r="E362" s="192">
        <v>20515314424</v>
      </c>
      <c r="F362" s="3" t="s">
        <v>4088</v>
      </c>
      <c r="G362" s="3" t="s">
        <v>5169</v>
      </c>
      <c r="H362" s="6">
        <v>44141</v>
      </c>
      <c r="I362" s="6">
        <v>44170</v>
      </c>
      <c r="J362" s="7"/>
      <c r="K362" s="8">
        <f ca="1">+TODAY()-I362</f>
        <v>-33</v>
      </c>
      <c r="L362" s="9">
        <v>45</v>
      </c>
      <c r="M362" s="135"/>
      <c r="N362" s="9" t="str">
        <f>IF(M362="","Vacio",IF(L362=M362,"Igual","Diferente"))</f>
        <v>Vacio</v>
      </c>
      <c r="O362" s="9"/>
      <c r="P362" s="135"/>
      <c r="Q362" s="9" t="str">
        <f>IF(P362="","Vacio",IF(O362=P362,"Igual","Diferente"))</f>
        <v>Vacio</v>
      </c>
      <c r="R362" s="1">
        <f>+L362+O362/3.5</f>
        <v>45</v>
      </c>
      <c r="S362" s="1">
        <f ca="1">+IF(K362&gt;=0,IF(K362&lt;30,R362*1,IF(60&gt;K362,R362*2,IF(90&gt;K362,R362*3,IF(120&gt;K362,R362*4,IF(150&gt;K362,R362*5,IF(180&gt;K362,R362*6,IF(210&gt;K362,R362*7))))))),0)</f>
        <v>0</v>
      </c>
      <c r="T362" s="2">
        <f ca="1">+IF(K362&lt;0,0,IF(K362&lt;8,$A$1,IF(K362&lt;15,$B$1,IF(K362&lt;22,$C$1,IF(K362&lt;30,$D$1,IF(K362&lt;60,$G$1,IF(K362&lt;90,$H$1,IF(K362&lt;120,$I$1,IF(K362&lt;150,$J$1,IF(K362&lt;180,$K$1,IF(K362&lt;210,$E$1)))))))))))</f>
        <v>0</v>
      </c>
      <c r="U362" s="3" t="s">
        <v>4658</v>
      </c>
      <c r="V362" s="10" t="s">
        <v>4657</v>
      </c>
      <c r="W362" s="6">
        <v>44110</v>
      </c>
      <c r="X362" s="298" t="s">
        <v>4335</v>
      </c>
      <c r="Y362" s="12" t="s">
        <v>5248</v>
      </c>
      <c r="Z362" s="12"/>
      <c r="AA362" s="12"/>
      <c r="AB362" s="15"/>
      <c r="AC362" s="15"/>
      <c r="AD362" s="15"/>
      <c r="AE362" s="15"/>
      <c r="AF362" s="4">
        <f ca="1">+TODAY()-AE362</f>
        <v>44137</v>
      </c>
      <c r="AG362" s="15"/>
      <c r="AH362" s="15"/>
      <c r="AI362" s="6"/>
      <c r="AJ362" s="6"/>
      <c r="AK362" s="3"/>
      <c r="AL362" s="6"/>
      <c r="AM362" s="10">
        <v>1</v>
      </c>
      <c r="AN362" s="3" t="s">
        <v>44</v>
      </c>
      <c r="AO362" s="3"/>
      <c r="AP362" s="3"/>
      <c r="AQ362" s="3"/>
      <c r="AR362" s="3"/>
      <c r="AS362" s="3"/>
      <c r="AT362" s="18"/>
      <c r="AU362" s="3" t="s">
        <v>5235</v>
      </c>
      <c r="AV362" s="7" t="s">
        <v>47</v>
      </c>
      <c r="AW362" s="7" t="s">
        <v>47</v>
      </c>
      <c r="AX362" s="9" t="str">
        <f>IF(AW362="","Vacio",IF(AV362=AW362,"Igual","Diferente"))</f>
        <v>Igual</v>
      </c>
      <c r="AY362" s="68"/>
      <c r="AZ362" s="68"/>
      <c r="BA362" s="5">
        <f ca="1">+IF(K362&gt;21,"Revisar",0)</f>
        <v>0</v>
      </c>
      <c r="BB362" s="68" t="s">
        <v>146</v>
      </c>
      <c r="BC362" s="129" t="s">
        <v>2919</v>
      </c>
      <c r="BD362"/>
      <c r="BE362"/>
      <c r="BF362" s="129"/>
      <c r="BG362" s="129"/>
      <c r="BH362"/>
      <c r="BI362"/>
      <c r="BJ362"/>
      <c r="BK362"/>
      <c r="BL362"/>
      <c r="BM362"/>
    </row>
    <row r="363" spans="1:65" s="158" customFormat="1" ht="14.65" customHeight="1" x14ac:dyDescent="0.25">
      <c r="A363" s="68" t="str">
        <f>CONCATENATE(E363,"_",X363)</f>
        <v>20515314424_PCR-LAP20031056</v>
      </c>
      <c r="B363" s="68" t="str">
        <f>CONCATENATE(E363,"_",Z363)</f>
        <v>20515314424_</v>
      </c>
      <c r="C363" s="6">
        <v>44141</v>
      </c>
      <c r="D363" s="6">
        <v>44170</v>
      </c>
      <c r="E363" s="192">
        <v>20515314424</v>
      </c>
      <c r="F363" s="3" t="s">
        <v>4088</v>
      </c>
      <c r="G363" s="3" t="s">
        <v>5169</v>
      </c>
      <c r="H363" s="6">
        <v>44141</v>
      </c>
      <c r="I363" s="6">
        <v>44170</v>
      </c>
      <c r="J363" s="7"/>
      <c r="K363" s="8">
        <f ca="1">+TODAY()-I363</f>
        <v>-33</v>
      </c>
      <c r="L363" s="9">
        <v>45</v>
      </c>
      <c r="M363" s="135"/>
      <c r="N363" s="9" t="str">
        <f>IF(M363="","Vacio",IF(L363=M363,"Igual","Diferente"))</f>
        <v>Vacio</v>
      </c>
      <c r="O363" s="9"/>
      <c r="P363" s="135"/>
      <c r="Q363" s="9" t="str">
        <f>IF(P363="","Vacio",IF(O363=P363,"Igual","Diferente"))</f>
        <v>Vacio</v>
      </c>
      <c r="R363" s="1">
        <f>+L363+O363/3.5</f>
        <v>45</v>
      </c>
      <c r="S363" s="1">
        <f ca="1">+IF(K363&gt;=0,IF(K363&lt;30,R363*1,IF(60&gt;K363,R363*2,IF(90&gt;K363,R363*3,IF(120&gt;K363,R363*4,IF(150&gt;K363,R363*5,IF(180&gt;K363,R363*6,IF(210&gt;K363,R363*7))))))),0)</f>
        <v>0</v>
      </c>
      <c r="T363" s="2">
        <f ca="1">+IF(K363&lt;0,0,IF(K363&lt;8,$A$1,IF(K363&lt;15,$B$1,IF(K363&lt;22,$C$1,IF(K363&lt;30,$D$1,IF(K363&lt;60,$G$1,IF(K363&lt;90,$H$1,IF(K363&lt;120,$I$1,IF(K363&lt;150,$J$1,IF(K363&lt;180,$K$1,IF(K363&lt;210,$E$1)))))))))))</f>
        <v>0</v>
      </c>
      <c r="U363" s="3" t="s">
        <v>4658</v>
      </c>
      <c r="V363" s="10" t="s">
        <v>4657</v>
      </c>
      <c r="W363" s="6">
        <v>44110</v>
      </c>
      <c r="X363" s="298" t="s">
        <v>4336</v>
      </c>
      <c r="Y363" s="12" t="s">
        <v>5248</v>
      </c>
      <c r="Z363" s="12"/>
      <c r="AA363" s="12"/>
      <c r="AB363" s="15"/>
      <c r="AC363" s="15"/>
      <c r="AD363" s="15"/>
      <c r="AE363" s="15"/>
      <c r="AF363" s="4">
        <f ca="1">+TODAY()-AE363</f>
        <v>44137</v>
      </c>
      <c r="AG363" s="15"/>
      <c r="AH363" s="15"/>
      <c r="AI363" s="6"/>
      <c r="AJ363" s="6"/>
      <c r="AK363" s="3"/>
      <c r="AL363" s="6"/>
      <c r="AM363" s="10">
        <v>1</v>
      </c>
      <c r="AN363" s="3" t="s">
        <v>44</v>
      </c>
      <c r="AO363" s="3"/>
      <c r="AP363" s="3"/>
      <c r="AQ363" s="3"/>
      <c r="AR363" s="3"/>
      <c r="AS363" s="3"/>
      <c r="AT363" s="18"/>
      <c r="AU363" s="3" t="s">
        <v>5235</v>
      </c>
      <c r="AV363" s="7" t="s">
        <v>47</v>
      </c>
      <c r="AW363" s="7" t="s">
        <v>47</v>
      </c>
      <c r="AX363" s="9" t="str">
        <f>IF(AW363="","Vacio",IF(AV363=AW363,"Igual","Diferente"))</f>
        <v>Igual</v>
      </c>
      <c r="AY363" s="68"/>
      <c r="AZ363" s="68"/>
      <c r="BA363" s="5">
        <f ca="1">+IF(K363&gt;21,"Revisar",0)</f>
        <v>0</v>
      </c>
      <c r="BB363" s="68" t="s">
        <v>146</v>
      </c>
      <c r="BC363" s="129" t="s">
        <v>2919</v>
      </c>
      <c r="BD363"/>
      <c r="BE363"/>
      <c r="BF363" s="129"/>
      <c r="BG363" s="129"/>
      <c r="BH363"/>
      <c r="BI363"/>
      <c r="BJ363"/>
      <c r="BK363"/>
      <c r="BL363"/>
      <c r="BM363"/>
    </row>
    <row r="364" spans="1:65" s="158" customFormat="1" ht="14.65" customHeight="1" x14ac:dyDescent="0.25">
      <c r="A364" s="68" t="str">
        <f>CONCATENATE(E364,"_",X364)</f>
        <v>20515314424_PCR-LAP20031055</v>
      </c>
      <c r="B364" s="68" t="str">
        <f>CONCATENATE(E364,"_",Z364)</f>
        <v>20515314424_</v>
      </c>
      <c r="C364" s="6">
        <v>44141</v>
      </c>
      <c r="D364" s="6">
        <v>44170</v>
      </c>
      <c r="E364" s="192">
        <v>20515314424</v>
      </c>
      <c r="F364" s="3" t="s">
        <v>4088</v>
      </c>
      <c r="G364" s="3" t="s">
        <v>5169</v>
      </c>
      <c r="H364" s="6">
        <v>44141</v>
      </c>
      <c r="I364" s="6">
        <v>44170</v>
      </c>
      <c r="J364" s="7"/>
      <c r="K364" s="8">
        <f ca="1">+TODAY()-I364</f>
        <v>-33</v>
      </c>
      <c r="L364" s="9">
        <v>45</v>
      </c>
      <c r="M364" s="135"/>
      <c r="N364" s="9" t="str">
        <f>IF(M364="","Vacio",IF(L364=M364,"Igual","Diferente"))</f>
        <v>Vacio</v>
      </c>
      <c r="O364" s="9"/>
      <c r="P364" s="135"/>
      <c r="Q364" s="9" t="str">
        <f>IF(P364="","Vacio",IF(O364=P364,"Igual","Diferente"))</f>
        <v>Vacio</v>
      </c>
      <c r="R364" s="1">
        <f>+L364+O364/3.5</f>
        <v>45</v>
      </c>
      <c r="S364" s="1">
        <f ca="1">+IF(K364&gt;=0,IF(K364&lt;30,R364*1,IF(60&gt;K364,R364*2,IF(90&gt;K364,R364*3,IF(120&gt;K364,R364*4,IF(150&gt;K364,R364*5,IF(180&gt;K364,R364*6,IF(210&gt;K364,R364*7))))))),0)</f>
        <v>0</v>
      </c>
      <c r="T364" s="2">
        <f ca="1">+IF(K364&lt;0,0,IF(K364&lt;8,$A$1,IF(K364&lt;15,$B$1,IF(K364&lt;22,$C$1,IF(K364&lt;30,$D$1,IF(K364&lt;60,$G$1,IF(K364&lt;90,$H$1,IF(K364&lt;120,$I$1,IF(K364&lt;150,$J$1,IF(K364&lt;180,$K$1,IF(K364&lt;210,$E$1)))))))))))</f>
        <v>0</v>
      </c>
      <c r="U364" s="3" t="s">
        <v>4658</v>
      </c>
      <c r="V364" s="10" t="s">
        <v>4657</v>
      </c>
      <c r="W364" s="6">
        <v>44110</v>
      </c>
      <c r="X364" s="298" t="s">
        <v>4337</v>
      </c>
      <c r="Y364" s="12" t="s">
        <v>5248</v>
      </c>
      <c r="Z364" s="12"/>
      <c r="AA364" s="12"/>
      <c r="AB364" s="15"/>
      <c r="AC364" s="15"/>
      <c r="AD364" s="15"/>
      <c r="AE364" s="15"/>
      <c r="AF364" s="4">
        <f ca="1">+TODAY()-AE364</f>
        <v>44137</v>
      </c>
      <c r="AG364" s="15"/>
      <c r="AH364" s="15"/>
      <c r="AI364" s="6"/>
      <c r="AJ364" s="6"/>
      <c r="AK364" s="3"/>
      <c r="AL364" s="6"/>
      <c r="AM364" s="10">
        <v>1</v>
      </c>
      <c r="AN364" s="3" t="s">
        <v>44</v>
      </c>
      <c r="AO364" s="3"/>
      <c r="AP364" s="3"/>
      <c r="AQ364" s="3"/>
      <c r="AR364" s="3"/>
      <c r="AS364" s="3"/>
      <c r="AT364" s="18"/>
      <c r="AU364" s="3" t="s">
        <v>5235</v>
      </c>
      <c r="AV364" s="7" t="s">
        <v>47</v>
      </c>
      <c r="AW364" s="7" t="s">
        <v>47</v>
      </c>
      <c r="AX364" s="9" t="str">
        <f>IF(AW364="","Vacio",IF(AV364=AW364,"Igual","Diferente"))</f>
        <v>Igual</v>
      </c>
      <c r="AY364" s="68"/>
      <c r="AZ364" s="68"/>
      <c r="BA364" s="5">
        <f ca="1">+IF(K364&gt;21,"Revisar",0)</f>
        <v>0</v>
      </c>
      <c r="BB364" s="68" t="s">
        <v>146</v>
      </c>
      <c r="BC364" s="129" t="s">
        <v>2919</v>
      </c>
      <c r="BD364"/>
      <c r="BE364"/>
      <c r="BF364" s="129"/>
      <c r="BG364" s="129"/>
      <c r="BH364"/>
      <c r="BI364"/>
      <c r="BJ364"/>
      <c r="BK364"/>
      <c r="BL364"/>
      <c r="BM364"/>
    </row>
    <row r="365" spans="1:65" s="158" customFormat="1" ht="14.65" customHeight="1" x14ac:dyDescent="0.25">
      <c r="A365" s="68" t="str">
        <f>CONCATENATE(E365,"_",X365)</f>
        <v>20515314424_PCR-LAP20031053</v>
      </c>
      <c r="B365" s="68" t="str">
        <f>CONCATENATE(E365,"_",Z365)</f>
        <v>20515314424_</v>
      </c>
      <c r="C365" s="6">
        <v>44141</v>
      </c>
      <c r="D365" s="6">
        <v>44170</v>
      </c>
      <c r="E365" s="192">
        <v>20515314424</v>
      </c>
      <c r="F365" s="3" t="s">
        <v>4088</v>
      </c>
      <c r="G365" s="3" t="s">
        <v>5169</v>
      </c>
      <c r="H365" s="6">
        <v>44141</v>
      </c>
      <c r="I365" s="6">
        <v>44170</v>
      </c>
      <c r="J365" s="7"/>
      <c r="K365" s="8">
        <f ca="1">+TODAY()-I365</f>
        <v>-33</v>
      </c>
      <c r="L365" s="9">
        <v>45</v>
      </c>
      <c r="M365" s="135"/>
      <c r="N365" s="9" t="str">
        <f>IF(M365="","Vacio",IF(L365=M365,"Igual","Diferente"))</f>
        <v>Vacio</v>
      </c>
      <c r="O365" s="9"/>
      <c r="P365" s="135"/>
      <c r="Q365" s="9" t="str">
        <f>IF(P365="","Vacio",IF(O365=P365,"Igual","Diferente"))</f>
        <v>Vacio</v>
      </c>
      <c r="R365" s="1">
        <f>+L365+O365/3.5</f>
        <v>45</v>
      </c>
      <c r="S365" s="1">
        <f ca="1">+IF(K365&gt;=0,IF(K365&lt;30,R365*1,IF(60&gt;K365,R365*2,IF(90&gt;K365,R365*3,IF(120&gt;K365,R365*4,IF(150&gt;K365,R365*5,IF(180&gt;K365,R365*6,IF(210&gt;K365,R365*7))))))),0)</f>
        <v>0</v>
      </c>
      <c r="T365" s="2">
        <f ca="1">+IF(K365&lt;0,0,IF(K365&lt;8,$A$1,IF(K365&lt;15,$B$1,IF(K365&lt;22,$C$1,IF(K365&lt;30,$D$1,IF(K365&lt;60,$G$1,IF(K365&lt;90,$H$1,IF(K365&lt;120,$I$1,IF(K365&lt;150,$J$1,IF(K365&lt;180,$K$1,IF(K365&lt;210,$E$1)))))))))))</f>
        <v>0</v>
      </c>
      <c r="U365" s="3" t="s">
        <v>4658</v>
      </c>
      <c r="V365" s="10" t="s">
        <v>4657</v>
      </c>
      <c r="W365" s="6">
        <v>44110</v>
      </c>
      <c r="X365" s="298" t="s">
        <v>4338</v>
      </c>
      <c r="Y365" s="12" t="s">
        <v>5248</v>
      </c>
      <c r="Z365" s="12"/>
      <c r="AA365" s="12"/>
      <c r="AB365" s="15"/>
      <c r="AC365" s="15"/>
      <c r="AD365" s="15"/>
      <c r="AE365" s="15"/>
      <c r="AF365" s="4">
        <f ca="1">+TODAY()-AE365</f>
        <v>44137</v>
      </c>
      <c r="AG365" s="15"/>
      <c r="AH365" s="15"/>
      <c r="AI365" s="6"/>
      <c r="AJ365" s="6"/>
      <c r="AK365" s="3"/>
      <c r="AL365" s="6"/>
      <c r="AM365" s="10">
        <v>1</v>
      </c>
      <c r="AN365" s="3" t="s">
        <v>44</v>
      </c>
      <c r="AO365" s="3"/>
      <c r="AP365" s="3"/>
      <c r="AQ365" s="3"/>
      <c r="AR365" s="3"/>
      <c r="AS365" s="3"/>
      <c r="AT365" s="18"/>
      <c r="AU365" s="3" t="s">
        <v>5235</v>
      </c>
      <c r="AV365" s="7" t="s">
        <v>47</v>
      </c>
      <c r="AW365" s="7" t="s">
        <v>47</v>
      </c>
      <c r="AX365" s="9" t="str">
        <f>IF(AW365="","Vacio",IF(AV365=AW365,"Igual","Diferente"))</f>
        <v>Igual</v>
      </c>
      <c r="AY365" s="68"/>
      <c r="AZ365" s="68"/>
      <c r="BA365" s="5">
        <f ca="1">+IF(K365&gt;21,"Revisar",0)</f>
        <v>0</v>
      </c>
      <c r="BB365" s="68" t="s">
        <v>146</v>
      </c>
      <c r="BC365" s="129" t="s">
        <v>2919</v>
      </c>
      <c r="BD365"/>
      <c r="BE365"/>
      <c r="BF365" s="129"/>
      <c r="BG365" s="129"/>
      <c r="BH365"/>
      <c r="BI365"/>
      <c r="BJ365"/>
      <c r="BK365"/>
      <c r="BL365"/>
      <c r="BM365"/>
    </row>
    <row r="366" spans="1:65" s="158" customFormat="1" ht="14.65" customHeight="1" x14ac:dyDescent="0.25">
      <c r="A366" s="68" t="str">
        <f>CONCATENATE(E366,"_",X366)</f>
        <v>20515314424_PCR-LAP20031050</v>
      </c>
      <c r="B366" s="68" t="str">
        <f>CONCATENATE(E366,"_",Z366)</f>
        <v>20515314424_</v>
      </c>
      <c r="C366" s="6">
        <v>44141</v>
      </c>
      <c r="D366" s="6">
        <v>44170</v>
      </c>
      <c r="E366" s="192">
        <v>20515314424</v>
      </c>
      <c r="F366" s="3" t="s">
        <v>4088</v>
      </c>
      <c r="G366" s="3" t="s">
        <v>5169</v>
      </c>
      <c r="H366" s="6">
        <v>44141</v>
      </c>
      <c r="I366" s="6">
        <v>44170</v>
      </c>
      <c r="J366" s="7"/>
      <c r="K366" s="8">
        <f ca="1">+TODAY()-I366</f>
        <v>-33</v>
      </c>
      <c r="L366" s="9">
        <v>45</v>
      </c>
      <c r="M366" s="135"/>
      <c r="N366" s="9" t="str">
        <f>IF(M366="","Vacio",IF(L366=M366,"Igual","Diferente"))</f>
        <v>Vacio</v>
      </c>
      <c r="O366" s="9"/>
      <c r="P366" s="135"/>
      <c r="Q366" s="9" t="str">
        <f>IF(P366="","Vacio",IF(O366=P366,"Igual","Diferente"))</f>
        <v>Vacio</v>
      </c>
      <c r="R366" s="1">
        <f>+L366+O366/3.5</f>
        <v>45</v>
      </c>
      <c r="S366" s="1">
        <f ca="1">+IF(K366&gt;=0,IF(K366&lt;30,R366*1,IF(60&gt;K366,R366*2,IF(90&gt;K366,R366*3,IF(120&gt;K366,R366*4,IF(150&gt;K366,R366*5,IF(180&gt;K366,R366*6,IF(210&gt;K366,R366*7))))))),0)</f>
        <v>0</v>
      </c>
      <c r="T366" s="2">
        <f ca="1">+IF(K366&lt;0,0,IF(K366&lt;8,$A$1,IF(K366&lt;15,$B$1,IF(K366&lt;22,$C$1,IF(K366&lt;30,$D$1,IF(K366&lt;60,$G$1,IF(K366&lt;90,$H$1,IF(K366&lt;120,$I$1,IF(K366&lt;150,$J$1,IF(K366&lt;180,$K$1,IF(K366&lt;210,$E$1)))))))))))</f>
        <v>0</v>
      </c>
      <c r="U366" s="3" t="s">
        <v>4658</v>
      </c>
      <c r="V366" s="10" t="s">
        <v>4657</v>
      </c>
      <c r="W366" s="6">
        <v>44110</v>
      </c>
      <c r="X366" s="298" t="s">
        <v>4339</v>
      </c>
      <c r="Y366" s="12" t="s">
        <v>5248</v>
      </c>
      <c r="Z366" s="12"/>
      <c r="AA366" s="12"/>
      <c r="AB366" s="15"/>
      <c r="AC366" s="15"/>
      <c r="AD366" s="15"/>
      <c r="AE366" s="15"/>
      <c r="AF366" s="4">
        <f ca="1">+TODAY()-AE366</f>
        <v>44137</v>
      </c>
      <c r="AG366" s="15"/>
      <c r="AH366" s="15"/>
      <c r="AI366" s="6"/>
      <c r="AJ366" s="6"/>
      <c r="AK366" s="3"/>
      <c r="AL366" s="6"/>
      <c r="AM366" s="10">
        <v>1</v>
      </c>
      <c r="AN366" s="3" t="s">
        <v>44</v>
      </c>
      <c r="AO366" s="3"/>
      <c r="AP366" s="3"/>
      <c r="AQ366" s="3"/>
      <c r="AR366" s="3"/>
      <c r="AS366" s="3"/>
      <c r="AT366" s="18"/>
      <c r="AU366" s="3" t="s">
        <v>5235</v>
      </c>
      <c r="AV366" s="7" t="s">
        <v>47</v>
      </c>
      <c r="AW366" s="7" t="s">
        <v>47</v>
      </c>
      <c r="AX366" s="9" t="str">
        <f>IF(AW366="","Vacio",IF(AV366=AW366,"Igual","Diferente"))</f>
        <v>Igual</v>
      </c>
      <c r="AY366" s="68"/>
      <c r="AZ366" s="68"/>
      <c r="BA366" s="5">
        <f ca="1">+IF(K366&gt;21,"Revisar",0)</f>
        <v>0</v>
      </c>
      <c r="BB366" s="68" t="s">
        <v>146</v>
      </c>
      <c r="BC366" s="129" t="s">
        <v>2919</v>
      </c>
      <c r="BD366"/>
      <c r="BE366"/>
      <c r="BF366" s="129"/>
      <c r="BG366" s="129"/>
      <c r="BH366"/>
      <c r="BI366"/>
      <c r="BJ366"/>
      <c r="BK366"/>
      <c r="BL366"/>
      <c r="BM366"/>
    </row>
    <row r="367" spans="1:65" s="158" customFormat="1" ht="14.65" customHeight="1" x14ac:dyDescent="0.25">
      <c r="A367" s="68" t="str">
        <f>CONCATENATE(E367,"_",X367)</f>
        <v>20515314424_PCR-LAP20031048</v>
      </c>
      <c r="B367" s="68" t="str">
        <f>CONCATENATE(E367,"_",Z367)</f>
        <v>20515314424_</v>
      </c>
      <c r="C367" s="6">
        <v>44141</v>
      </c>
      <c r="D367" s="6">
        <v>44170</v>
      </c>
      <c r="E367" s="192">
        <v>20515314424</v>
      </c>
      <c r="F367" s="3" t="s">
        <v>4088</v>
      </c>
      <c r="G367" s="3" t="s">
        <v>5169</v>
      </c>
      <c r="H367" s="6">
        <v>44141</v>
      </c>
      <c r="I367" s="6">
        <v>44170</v>
      </c>
      <c r="J367" s="7"/>
      <c r="K367" s="8">
        <f ca="1">+TODAY()-I367</f>
        <v>-33</v>
      </c>
      <c r="L367" s="9">
        <v>45</v>
      </c>
      <c r="M367" s="135"/>
      <c r="N367" s="9" t="str">
        <f>IF(M367="","Vacio",IF(L367=M367,"Igual","Diferente"))</f>
        <v>Vacio</v>
      </c>
      <c r="O367" s="9"/>
      <c r="P367" s="135"/>
      <c r="Q367" s="9" t="str">
        <f>IF(P367="","Vacio",IF(O367=P367,"Igual","Diferente"))</f>
        <v>Vacio</v>
      </c>
      <c r="R367" s="1">
        <f>+L367+O367/3.5</f>
        <v>45</v>
      </c>
      <c r="S367" s="1">
        <f ca="1">+IF(K367&gt;=0,IF(K367&lt;30,R367*1,IF(60&gt;K367,R367*2,IF(90&gt;K367,R367*3,IF(120&gt;K367,R367*4,IF(150&gt;K367,R367*5,IF(180&gt;K367,R367*6,IF(210&gt;K367,R367*7))))))),0)</f>
        <v>0</v>
      </c>
      <c r="T367" s="2">
        <f ca="1">+IF(K367&lt;0,0,IF(K367&lt;8,$A$1,IF(K367&lt;15,$B$1,IF(K367&lt;22,$C$1,IF(K367&lt;30,$D$1,IF(K367&lt;60,$G$1,IF(K367&lt;90,$H$1,IF(K367&lt;120,$I$1,IF(K367&lt;150,$J$1,IF(K367&lt;180,$K$1,IF(K367&lt;210,$E$1)))))))))))</f>
        <v>0</v>
      </c>
      <c r="U367" s="3" t="s">
        <v>4658</v>
      </c>
      <c r="V367" s="10" t="s">
        <v>4657</v>
      </c>
      <c r="W367" s="6">
        <v>44110</v>
      </c>
      <c r="X367" s="298" t="s">
        <v>4340</v>
      </c>
      <c r="Y367" s="12" t="s">
        <v>5248</v>
      </c>
      <c r="Z367" s="12"/>
      <c r="AA367" s="12"/>
      <c r="AB367" s="15"/>
      <c r="AC367" s="15"/>
      <c r="AD367" s="15"/>
      <c r="AE367" s="15"/>
      <c r="AF367" s="4">
        <f ca="1">+TODAY()-AE367</f>
        <v>44137</v>
      </c>
      <c r="AG367" s="15"/>
      <c r="AH367" s="15"/>
      <c r="AI367" s="6"/>
      <c r="AJ367" s="6"/>
      <c r="AK367" s="3"/>
      <c r="AL367" s="6"/>
      <c r="AM367" s="10">
        <v>1</v>
      </c>
      <c r="AN367" s="3" t="s">
        <v>44</v>
      </c>
      <c r="AO367" s="3"/>
      <c r="AP367" s="3"/>
      <c r="AQ367" s="3"/>
      <c r="AR367" s="3"/>
      <c r="AS367" s="3"/>
      <c r="AT367" s="18"/>
      <c r="AU367" s="3" t="s">
        <v>5235</v>
      </c>
      <c r="AV367" s="7" t="s">
        <v>47</v>
      </c>
      <c r="AW367" s="7" t="s">
        <v>47</v>
      </c>
      <c r="AX367" s="9" t="str">
        <f>IF(AW367="","Vacio",IF(AV367=AW367,"Igual","Diferente"))</f>
        <v>Igual</v>
      </c>
      <c r="AY367" s="68"/>
      <c r="AZ367" s="68"/>
      <c r="BA367" s="5">
        <f ca="1">+IF(K367&gt;21,"Revisar",0)</f>
        <v>0</v>
      </c>
      <c r="BB367" s="68" t="s">
        <v>146</v>
      </c>
      <c r="BC367" s="129" t="s">
        <v>2919</v>
      </c>
      <c r="BD367"/>
      <c r="BE367"/>
      <c r="BF367" s="129"/>
      <c r="BG367" s="129"/>
      <c r="BH367"/>
      <c r="BI367"/>
      <c r="BJ367"/>
      <c r="BK367"/>
      <c r="BL367"/>
      <c r="BM367"/>
    </row>
    <row r="368" spans="1:65" s="158" customFormat="1" ht="14.65" customHeight="1" x14ac:dyDescent="0.25">
      <c r="A368" s="68" t="str">
        <f>CONCATENATE(E368,"_",X368)</f>
        <v>20515314424_PCR-LAP20031047</v>
      </c>
      <c r="B368" s="68" t="str">
        <f>CONCATENATE(E368,"_",Z368)</f>
        <v>20515314424_</v>
      </c>
      <c r="C368" s="6">
        <v>44141</v>
      </c>
      <c r="D368" s="6">
        <v>44170</v>
      </c>
      <c r="E368" s="192">
        <v>20515314424</v>
      </c>
      <c r="F368" s="3" t="s">
        <v>4088</v>
      </c>
      <c r="G368" s="3" t="s">
        <v>5169</v>
      </c>
      <c r="H368" s="6">
        <v>44141</v>
      </c>
      <c r="I368" s="6">
        <v>44170</v>
      </c>
      <c r="J368" s="7"/>
      <c r="K368" s="8">
        <f ca="1">+TODAY()-I368</f>
        <v>-33</v>
      </c>
      <c r="L368" s="9">
        <v>45</v>
      </c>
      <c r="M368" s="135"/>
      <c r="N368" s="9" t="str">
        <f>IF(M368="","Vacio",IF(L368=M368,"Igual","Diferente"))</f>
        <v>Vacio</v>
      </c>
      <c r="O368" s="9"/>
      <c r="P368" s="135"/>
      <c r="Q368" s="9" t="str">
        <f>IF(P368="","Vacio",IF(O368=P368,"Igual","Diferente"))</f>
        <v>Vacio</v>
      </c>
      <c r="R368" s="1">
        <f>+L368+O368/3.5</f>
        <v>45</v>
      </c>
      <c r="S368" s="1">
        <f ca="1">+IF(K368&gt;=0,IF(K368&lt;30,R368*1,IF(60&gt;K368,R368*2,IF(90&gt;K368,R368*3,IF(120&gt;K368,R368*4,IF(150&gt;K368,R368*5,IF(180&gt;K368,R368*6,IF(210&gt;K368,R368*7))))))),0)</f>
        <v>0</v>
      </c>
      <c r="T368" s="2">
        <f ca="1">+IF(K368&lt;0,0,IF(K368&lt;8,$A$1,IF(K368&lt;15,$B$1,IF(K368&lt;22,$C$1,IF(K368&lt;30,$D$1,IF(K368&lt;60,$G$1,IF(K368&lt;90,$H$1,IF(K368&lt;120,$I$1,IF(K368&lt;150,$J$1,IF(K368&lt;180,$K$1,IF(K368&lt;210,$E$1)))))))))))</f>
        <v>0</v>
      </c>
      <c r="U368" s="3" t="s">
        <v>4658</v>
      </c>
      <c r="V368" s="10" t="s">
        <v>4657</v>
      </c>
      <c r="W368" s="6">
        <v>44110</v>
      </c>
      <c r="X368" s="298" t="s">
        <v>4341</v>
      </c>
      <c r="Y368" s="12" t="s">
        <v>5248</v>
      </c>
      <c r="Z368" s="12"/>
      <c r="AA368" s="12"/>
      <c r="AB368" s="15"/>
      <c r="AC368" s="15"/>
      <c r="AD368" s="15"/>
      <c r="AE368" s="15"/>
      <c r="AF368" s="4">
        <f ca="1">+TODAY()-AE368</f>
        <v>44137</v>
      </c>
      <c r="AG368" s="15"/>
      <c r="AH368" s="15"/>
      <c r="AI368" s="6"/>
      <c r="AJ368" s="6"/>
      <c r="AK368" s="3"/>
      <c r="AL368" s="6"/>
      <c r="AM368" s="10">
        <v>1</v>
      </c>
      <c r="AN368" s="3" t="s">
        <v>44</v>
      </c>
      <c r="AO368" s="3"/>
      <c r="AP368" s="3"/>
      <c r="AQ368" s="3"/>
      <c r="AR368" s="3"/>
      <c r="AS368" s="3"/>
      <c r="AT368" s="18"/>
      <c r="AU368" s="3" t="s">
        <v>5235</v>
      </c>
      <c r="AV368" s="7" t="s">
        <v>47</v>
      </c>
      <c r="AW368" s="7" t="s">
        <v>47</v>
      </c>
      <c r="AX368" s="9" t="str">
        <f>IF(AW368="","Vacio",IF(AV368=AW368,"Igual","Diferente"))</f>
        <v>Igual</v>
      </c>
      <c r="AY368" s="68"/>
      <c r="AZ368" s="68"/>
      <c r="BA368" s="5">
        <f ca="1">+IF(K368&gt;21,"Revisar",0)</f>
        <v>0</v>
      </c>
      <c r="BB368" s="68" t="s">
        <v>146</v>
      </c>
      <c r="BC368" s="129" t="s">
        <v>2919</v>
      </c>
      <c r="BD368"/>
      <c r="BE368"/>
      <c r="BF368" s="129"/>
      <c r="BG368" s="129"/>
      <c r="BH368"/>
      <c r="BI368"/>
      <c r="BJ368"/>
      <c r="BK368"/>
      <c r="BL368"/>
      <c r="BM368"/>
    </row>
    <row r="369" spans="1:65" s="158" customFormat="1" ht="14.65" customHeight="1" x14ac:dyDescent="0.25">
      <c r="A369" s="68" t="str">
        <f>CONCATENATE(E369,"_",X369)</f>
        <v>20515314424_PCR-LAP20031045</v>
      </c>
      <c r="B369" s="68" t="str">
        <f>CONCATENATE(E369,"_",Z369)</f>
        <v>20515314424_</v>
      </c>
      <c r="C369" s="6">
        <v>44141</v>
      </c>
      <c r="D369" s="6">
        <v>44170</v>
      </c>
      <c r="E369" s="192">
        <v>20515314424</v>
      </c>
      <c r="F369" s="3" t="s">
        <v>4088</v>
      </c>
      <c r="G369" s="3" t="s">
        <v>5169</v>
      </c>
      <c r="H369" s="6">
        <v>44141</v>
      </c>
      <c r="I369" s="6">
        <v>44170</v>
      </c>
      <c r="J369" s="7"/>
      <c r="K369" s="8">
        <f ca="1">+TODAY()-I369</f>
        <v>-33</v>
      </c>
      <c r="L369" s="9">
        <v>45</v>
      </c>
      <c r="M369" s="135"/>
      <c r="N369" s="9" t="str">
        <f>IF(M369="","Vacio",IF(L369=M369,"Igual","Diferente"))</f>
        <v>Vacio</v>
      </c>
      <c r="O369" s="9"/>
      <c r="P369" s="135"/>
      <c r="Q369" s="9" t="str">
        <f>IF(P369="","Vacio",IF(O369=P369,"Igual","Diferente"))</f>
        <v>Vacio</v>
      </c>
      <c r="R369" s="1">
        <f>+L369+O369/3.5</f>
        <v>45</v>
      </c>
      <c r="S369" s="1">
        <f ca="1">+IF(K369&gt;=0,IF(K369&lt;30,R369*1,IF(60&gt;K369,R369*2,IF(90&gt;K369,R369*3,IF(120&gt;K369,R369*4,IF(150&gt;K369,R369*5,IF(180&gt;K369,R369*6,IF(210&gt;K369,R369*7))))))),0)</f>
        <v>0</v>
      </c>
      <c r="T369" s="2">
        <f ca="1">+IF(K369&lt;0,0,IF(K369&lt;8,$A$1,IF(K369&lt;15,$B$1,IF(K369&lt;22,$C$1,IF(K369&lt;30,$D$1,IF(K369&lt;60,$G$1,IF(K369&lt;90,$H$1,IF(K369&lt;120,$I$1,IF(K369&lt;150,$J$1,IF(K369&lt;180,$K$1,IF(K369&lt;210,$E$1)))))))))))</f>
        <v>0</v>
      </c>
      <c r="U369" s="3" t="s">
        <v>4658</v>
      </c>
      <c r="V369" s="10" t="s">
        <v>4657</v>
      </c>
      <c r="W369" s="6">
        <v>44110</v>
      </c>
      <c r="X369" s="298" t="s">
        <v>4342</v>
      </c>
      <c r="Y369" s="12" t="s">
        <v>5248</v>
      </c>
      <c r="Z369" s="12"/>
      <c r="AA369" s="12"/>
      <c r="AB369" s="15"/>
      <c r="AC369" s="15"/>
      <c r="AD369" s="15"/>
      <c r="AE369" s="15"/>
      <c r="AF369" s="4">
        <f ca="1">+TODAY()-AE369</f>
        <v>44137</v>
      </c>
      <c r="AG369" s="15"/>
      <c r="AH369" s="15"/>
      <c r="AI369" s="6"/>
      <c r="AJ369" s="6"/>
      <c r="AK369" s="3"/>
      <c r="AL369" s="6"/>
      <c r="AM369" s="10">
        <v>1</v>
      </c>
      <c r="AN369" s="3" t="s">
        <v>44</v>
      </c>
      <c r="AO369" s="3"/>
      <c r="AP369" s="3"/>
      <c r="AQ369" s="3"/>
      <c r="AR369" s="3"/>
      <c r="AS369" s="3"/>
      <c r="AT369" s="18"/>
      <c r="AU369" s="3" t="s">
        <v>5235</v>
      </c>
      <c r="AV369" s="7" t="s">
        <v>47</v>
      </c>
      <c r="AW369" s="7" t="s">
        <v>47</v>
      </c>
      <c r="AX369" s="9" t="str">
        <f>IF(AW369="","Vacio",IF(AV369=AW369,"Igual","Diferente"))</f>
        <v>Igual</v>
      </c>
      <c r="AY369" s="68"/>
      <c r="AZ369" s="68"/>
      <c r="BA369" s="5">
        <f ca="1">+IF(K369&gt;21,"Revisar",0)</f>
        <v>0</v>
      </c>
      <c r="BB369" s="68" t="s">
        <v>146</v>
      </c>
      <c r="BC369" s="129" t="s">
        <v>2919</v>
      </c>
      <c r="BD369"/>
      <c r="BE369"/>
      <c r="BF369" s="129"/>
      <c r="BG369" s="129"/>
      <c r="BH369"/>
      <c r="BI369"/>
      <c r="BJ369"/>
      <c r="BK369"/>
      <c r="BL369"/>
      <c r="BM369"/>
    </row>
    <row r="370" spans="1:65" s="158" customFormat="1" ht="14.65" customHeight="1" x14ac:dyDescent="0.25">
      <c r="A370" s="68" t="str">
        <f>CONCATENATE(E370,"_",X370)</f>
        <v>20515314424_PCR-LAP20031044</v>
      </c>
      <c r="B370" s="68" t="str">
        <f>CONCATENATE(E370,"_",Z370)</f>
        <v>20515314424_</v>
      </c>
      <c r="C370" s="6">
        <v>44141</v>
      </c>
      <c r="D370" s="6">
        <v>44170</v>
      </c>
      <c r="E370" s="192">
        <v>20515314424</v>
      </c>
      <c r="F370" s="3" t="s">
        <v>4088</v>
      </c>
      <c r="G370" s="3" t="s">
        <v>5169</v>
      </c>
      <c r="H370" s="6">
        <v>44141</v>
      </c>
      <c r="I370" s="6">
        <v>44170</v>
      </c>
      <c r="J370" s="7"/>
      <c r="K370" s="8">
        <f ca="1">+TODAY()-I370</f>
        <v>-33</v>
      </c>
      <c r="L370" s="9">
        <v>45</v>
      </c>
      <c r="M370" s="135"/>
      <c r="N370" s="9" t="str">
        <f>IF(M370="","Vacio",IF(L370=M370,"Igual","Diferente"))</f>
        <v>Vacio</v>
      </c>
      <c r="O370" s="9"/>
      <c r="P370" s="135"/>
      <c r="Q370" s="9" t="str">
        <f>IF(P370="","Vacio",IF(O370=P370,"Igual","Diferente"))</f>
        <v>Vacio</v>
      </c>
      <c r="R370" s="1">
        <f>+L370+O370/3.5</f>
        <v>45</v>
      </c>
      <c r="S370" s="1">
        <f ca="1">+IF(K370&gt;=0,IF(K370&lt;30,R370*1,IF(60&gt;K370,R370*2,IF(90&gt;K370,R370*3,IF(120&gt;K370,R370*4,IF(150&gt;K370,R370*5,IF(180&gt;K370,R370*6,IF(210&gt;K370,R370*7))))))),0)</f>
        <v>0</v>
      </c>
      <c r="T370" s="2">
        <f ca="1">+IF(K370&lt;0,0,IF(K370&lt;8,$A$1,IF(K370&lt;15,$B$1,IF(K370&lt;22,$C$1,IF(K370&lt;30,$D$1,IF(K370&lt;60,$G$1,IF(K370&lt;90,$H$1,IF(K370&lt;120,$I$1,IF(K370&lt;150,$J$1,IF(K370&lt;180,$K$1,IF(K370&lt;210,$E$1)))))))))))</f>
        <v>0</v>
      </c>
      <c r="U370" s="3" t="s">
        <v>4658</v>
      </c>
      <c r="V370" s="10" t="s">
        <v>4657</v>
      </c>
      <c r="W370" s="6">
        <v>44110</v>
      </c>
      <c r="X370" s="298" t="s">
        <v>4343</v>
      </c>
      <c r="Y370" s="12" t="s">
        <v>5248</v>
      </c>
      <c r="Z370" s="12"/>
      <c r="AA370" s="12"/>
      <c r="AB370" s="15"/>
      <c r="AC370" s="15"/>
      <c r="AD370" s="15"/>
      <c r="AE370" s="15"/>
      <c r="AF370" s="4">
        <f ca="1">+TODAY()-AE370</f>
        <v>44137</v>
      </c>
      <c r="AG370" s="15"/>
      <c r="AH370" s="15"/>
      <c r="AI370" s="6"/>
      <c r="AJ370" s="6"/>
      <c r="AK370" s="3"/>
      <c r="AL370" s="6"/>
      <c r="AM370" s="10">
        <v>1</v>
      </c>
      <c r="AN370" s="3" t="s">
        <v>44</v>
      </c>
      <c r="AO370" s="3"/>
      <c r="AP370" s="3"/>
      <c r="AQ370" s="3"/>
      <c r="AR370" s="3"/>
      <c r="AS370" s="3"/>
      <c r="AT370" s="18"/>
      <c r="AU370" s="3" t="s">
        <v>5235</v>
      </c>
      <c r="AV370" s="7" t="s">
        <v>47</v>
      </c>
      <c r="AW370" s="7" t="s">
        <v>47</v>
      </c>
      <c r="AX370" s="9" t="str">
        <f>IF(AW370="","Vacio",IF(AV370=AW370,"Igual","Diferente"))</f>
        <v>Igual</v>
      </c>
      <c r="AY370" s="68"/>
      <c r="AZ370" s="68"/>
      <c r="BA370" s="5">
        <f ca="1">+IF(K370&gt;21,"Revisar",0)</f>
        <v>0</v>
      </c>
      <c r="BB370" s="68" t="s">
        <v>146</v>
      </c>
      <c r="BC370" s="129" t="s">
        <v>2919</v>
      </c>
      <c r="BD370"/>
      <c r="BE370"/>
      <c r="BF370" s="129"/>
      <c r="BG370" s="129"/>
      <c r="BH370"/>
      <c r="BI370"/>
      <c r="BJ370"/>
      <c r="BK370"/>
      <c r="BL370"/>
      <c r="BM370"/>
    </row>
    <row r="371" spans="1:65" ht="14.65" customHeight="1" x14ac:dyDescent="0.25">
      <c r="A371" s="68" t="str">
        <f>CONCATENATE(E371,"_",X371)</f>
        <v>20515314424_PCR-LAP20031130</v>
      </c>
      <c r="B371" s="68" t="str">
        <f>CONCATENATE(E371,"_",Z371)</f>
        <v>20515314424_</v>
      </c>
      <c r="C371" s="6">
        <v>44141</v>
      </c>
      <c r="D371" s="6">
        <v>44170</v>
      </c>
      <c r="E371" s="192">
        <v>20515314424</v>
      </c>
      <c r="F371" s="3" t="s">
        <v>4088</v>
      </c>
      <c r="G371" s="3" t="s">
        <v>5169</v>
      </c>
      <c r="H371" s="6">
        <v>44141</v>
      </c>
      <c r="I371" s="6">
        <v>44170</v>
      </c>
      <c r="J371" s="7"/>
      <c r="K371" s="8">
        <f ca="1">+TODAY()-I371</f>
        <v>-33</v>
      </c>
      <c r="L371" s="9">
        <v>45</v>
      </c>
      <c r="M371" s="135"/>
      <c r="N371" s="9" t="str">
        <f>IF(M371="","Vacio",IF(L371=M371,"Igual","Diferente"))</f>
        <v>Vacio</v>
      </c>
      <c r="O371" s="9"/>
      <c r="P371" s="135"/>
      <c r="Q371" s="9" t="str">
        <f>IF(P371="","Vacio",IF(O371=P371,"Igual","Diferente"))</f>
        <v>Vacio</v>
      </c>
      <c r="R371" s="1">
        <f>+L371+O371/3.5</f>
        <v>45</v>
      </c>
      <c r="S371" s="1">
        <f ca="1">+IF(K371&gt;=0,IF(K371&lt;30,R371*1,IF(60&gt;K371,R371*2,IF(90&gt;K371,R371*3,IF(120&gt;K371,R371*4,IF(150&gt;K371,R371*5,IF(180&gt;K371,R371*6,IF(210&gt;K371,R371*7))))))),0)</f>
        <v>0</v>
      </c>
      <c r="T371" s="2">
        <f ca="1">+IF(K371&lt;0,0,IF(K371&lt;8,$A$1,IF(K371&lt;15,$B$1,IF(K371&lt;22,$C$1,IF(K371&lt;30,$D$1,IF(K371&lt;60,$G$1,IF(K371&lt;90,$H$1,IF(K371&lt;120,$I$1,IF(K371&lt;150,$J$1,IF(K371&lt;180,$K$1,IF(K371&lt;210,$E$1)))))))))))</f>
        <v>0</v>
      </c>
      <c r="U371" s="3" t="s">
        <v>4658</v>
      </c>
      <c r="V371" s="10" t="s">
        <v>4657</v>
      </c>
      <c r="W371" s="6">
        <v>44110</v>
      </c>
      <c r="X371" s="298" t="s">
        <v>4344</v>
      </c>
      <c r="Y371" s="12" t="s">
        <v>5248</v>
      </c>
      <c r="Z371" s="12"/>
      <c r="AA371" s="12"/>
      <c r="AB371" s="15"/>
      <c r="AC371" s="15"/>
      <c r="AD371" s="15"/>
      <c r="AE371" s="15"/>
      <c r="AF371" s="4">
        <f ca="1">+TODAY()-AE371</f>
        <v>44137</v>
      </c>
      <c r="AG371" s="15"/>
      <c r="AH371" s="15"/>
      <c r="AI371" s="6"/>
      <c r="AJ371" s="6"/>
      <c r="AK371" s="3"/>
      <c r="AL371" s="6"/>
      <c r="AM371" s="10">
        <v>1</v>
      </c>
      <c r="AN371" s="3" t="s">
        <v>44</v>
      </c>
      <c r="AO371" s="3"/>
      <c r="AP371" s="3"/>
      <c r="AQ371" s="3"/>
      <c r="AR371" s="3"/>
      <c r="AS371" s="3"/>
      <c r="AT371" s="18"/>
      <c r="AU371" s="3" t="s">
        <v>5235</v>
      </c>
      <c r="AV371" s="7" t="s">
        <v>47</v>
      </c>
      <c r="AW371" s="7" t="s">
        <v>47</v>
      </c>
      <c r="AX371" s="9" t="str">
        <f>IF(AW371="","Vacio",IF(AV371=AW371,"Igual","Diferente"))</f>
        <v>Igual</v>
      </c>
      <c r="AY371" s="68"/>
      <c r="AZ371" s="68"/>
      <c r="BA371" s="5">
        <f ca="1">+IF(K371&gt;21,"Revisar",0)</f>
        <v>0</v>
      </c>
      <c r="BB371" s="68" t="s">
        <v>146</v>
      </c>
      <c r="BC371" s="129" t="s">
        <v>2919</v>
      </c>
      <c r="BF371" s="129"/>
      <c r="BG371" s="129"/>
    </row>
    <row r="372" spans="1:65" ht="14.65" customHeight="1" x14ac:dyDescent="0.25">
      <c r="A372" s="68" t="str">
        <f>CONCATENATE(E372,"_",X372)</f>
        <v>20515314424_PCR-LAP20031128</v>
      </c>
      <c r="B372" s="68" t="str">
        <f>CONCATENATE(E372,"_",Z372)</f>
        <v>20515314424_</v>
      </c>
      <c r="C372" s="6">
        <v>44141</v>
      </c>
      <c r="D372" s="6">
        <v>44170</v>
      </c>
      <c r="E372" s="192">
        <v>20515314424</v>
      </c>
      <c r="F372" s="3" t="s">
        <v>4088</v>
      </c>
      <c r="G372" s="3" t="s">
        <v>5169</v>
      </c>
      <c r="H372" s="6">
        <v>44141</v>
      </c>
      <c r="I372" s="6">
        <v>44170</v>
      </c>
      <c r="J372" s="7"/>
      <c r="K372" s="8">
        <f ca="1">+TODAY()-I372</f>
        <v>-33</v>
      </c>
      <c r="L372" s="9">
        <v>45</v>
      </c>
      <c r="M372" s="135"/>
      <c r="N372" s="9" t="str">
        <f>IF(M372="","Vacio",IF(L372=M372,"Igual","Diferente"))</f>
        <v>Vacio</v>
      </c>
      <c r="O372" s="9"/>
      <c r="P372" s="135"/>
      <c r="Q372" s="9" t="str">
        <f>IF(P372="","Vacio",IF(O372=P372,"Igual","Diferente"))</f>
        <v>Vacio</v>
      </c>
      <c r="R372" s="1">
        <f>+L372+O372/3.5</f>
        <v>45</v>
      </c>
      <c r="S372" s="1">
        <f ca="1">+IF(K372&gt;=0,IF(K372&lt;30,R372*1,IF(60&gt;K372,R372*2,IF(90&gt;K372,R372*3,IF(120&gt;K372,R372*4,IF(150&gt;K372,R372*5,IF(180&gt;K372,R372*6,IF(210&gt;K372,R372*7))))))),0)</f>
        <v>0</v>
      </c>
      <c r="T372" s="2">
        <f ca="1">+IF(K372&lt;0,0,IF(K372&lt;8,$A$1,IF(K372&lt;15,$B$1,IF(K372&lt;22,$C$1,IF(K372&lt;30,$D$1,IF(K372&lt;60,$G$1,IF(K372&lt;90,$H$1,IF(K372&lt;120,$I$1,IF(K372&lt;150,$J$1,IF(K372&lt;180,$K$1,IF(K372&lt;210,$E$1)))))))))))</f>
        <v>0</v>
      </c>
      <c r="U372" s="3" t="s">
        <v>4658</v>
      </c>
      <c r="V372" s="10" t="s">
        <v>4657</v>
      </c>
      <c r="W372" s="6">
        <v>44110</v>
      </c>
      <c r="X372" s="298" t="s">
        <v>4345</v>
      </c>
      <c r="Y372" s="12" t="s">
        <v>5248</v>
      </c>
      <c r="Z372" s="12"/>
      <c r="AA372" s="12"/>
      <c r="AB372" s="15"/>
      <c r="AC372" s="15"/>
      <c r="AD372" s="15"/>
      <c r="AE372" s="15"/>
      <c r="AF372" s="4">
        <f ca="1">+TODAY()-AE372</f>
        <v>44137</v>
      </c>
      <c r="AG372" s="15"/>
      <c r="AH372" s="15"/>
      <c r="AI372" s="6"/>
      <c r="AJ372" s="6"/>
      <c r="AK372" s="3"/>
      <c r="AL372" s="6"/>
      <c r="AM372" s="10">
        <v>1</v>
      </c>
      <c r="AN372" s="3" t="s">
        <v>44</v>
      </c>
      <c r="AO372" s="3"/>
      <c r="AP372" s="3"/>
      <c r="AQ372" s="3"/>
      <c r="AR372" s="3"/>
      <c r="AS372" s="3"/>
      <c r="AT372" s="18"/>
      <c r="AU372" s="3" t="s">
        <v>5235</v>
      </c>
      <c r="AV372" s="7" t="s">
        <v>47</v>
      </c>
      <c r="AW372" s="7" t="s">
        <v>47</v>
      </c>
      <c r="AX372" s="9" t="str">
        <f>IF(AW372="","Vacio",IF(AV372=AW372,"Igual","Diferente"))</f>
        <v>Igual</v>
      </c>
      <c r="AY372" s="68"/>
      <c r="AZ372" s="68"/>
      <c r="BA372" s="5">
        <f ca="1">+IF(K372&gt;21,"Revisar",0)</f>
        <v>0</v>
      </c>
      <c r="BB372" s="68" t="s">
        <v>146</v>
      </c>
      <c r="BC372" s="129" t="s">
        <v>2919</v>
      </c>
      <c r="BF372" s="129"/>
      <c r="BG372" s="129"/>
    </row>
    <row r="373" spans="1:65" ht="14.65" customHeight="1" x14ac:dyDescent="0.25">
      <c r="A373" s="68" t="str">
        <f>CONCATENATE(E373,"_",X373)</f>
        <v>20515314424_PCR-LAP20031127</v>
      </c>
      <c r="B373" s="68" t="str">
        <f>CONCATENATE(E373,"_",Z373)</f>
        <v>20515314424_</v>
      </c>
      <c r="C373" s="6">
        <v>44110</v>
      </c>
      <c r="D373" s="6">
        <v>44140</v>
      </c>
      <c r="E373" s="192">
        <v>20515314424</v>
      </c>
      <c r="F373" s="3" t="s">
        <v>4088</v>
      </c>
      <c r="G373" s="3" t="s">
        <v>4308</v>
      </c>
      <c r="H373" s="6">
        <v>44110</v>
      </c>
      <c r="I373" s="6">
        <v>44140</v>
      </c>
      <c r="J373" s="7"/>
      <c r="K373" s="8">
        <f ca="1">+TODAY()-I373</f>
        <v>-3</v>
      </c>
      <c r="L373" s="9">
        <v>45</v>
      </c>
      <c r="M373" s="135"/>
      <c r="N373" s="9" t="str">
        <f>IF(M373="","Vacio",IF(L373=M373,"Igual","Diferente"))</f>
        <v>Vacio</v>
      </c>
      <c r="O373" s="9"/>
      <c r="P373" s="135"/>
      <c r="Q373" s="9" t="str">
        <f>IF(P373="","Vacio",IF(O373=P373,"Igual","Diferente"))</f>
        <v>Vacio</v>
      </c>
      <c r="R373" s="1">
        <f>+L373+O373/3.5</f>
        <v>45</v>
      </c>
      <c r="S373" s="1">
        <f ca="1">+IF(K373&gt;=0,IF(K373&lt;30,R373*1,IF(60&gt;K373,R373*2,IF(90&gt;K373,R373*3,IF(120&gt;K373,R373*4,IF(150&gt;K373,R373*5,IF(180&gt;K373,R373*6,IF(210&gt;K373,R373*7))))))),0)</f>
        <v>0</v>
      </c>
      <c r="T373" s="2">
        <f ca="1">+IF(K373&lt;0,0,IF(K373&lt;8,$A$1,IF(K373&lt;15,$B$1,IF(K373&lt;22,$C$1,IF(K373&lt;30,$D$1,IF(K373&lt;60,$G$1,IF(K373&lt;90,$H$1,IF(K373&lt;120,$I$1,IF(K373&lt;150,$J$1,IF(K373&lt;180,$K$1,IF(K373&lt;210,$E$1)))))))))))</f>
        <v>0</v>
      </c>
      <c r="U373" s="3" t="s">
        <v>4658</v>
      </c>
      <c r="V373" s="10" t="s">
        <v>4657</v>
      </c>
      <c r="W373" s="6">
        <v>44110</v>
      </c>
      <c r="X373" s="298" t="s">
        <v>4346</v>
      </c>
      <c r="Y373" s="12" t="s">
        <v>5248</v>
      </c>
      <c r="Z373" s="12"/>
      <c r="AA373" s="12"/>
      <c r="AB373" s="15"/>
      <c r="AC373" s="15" t="s">
        <v>59</v>
      </c>
      <c r="AD373" s="15">
        <v>44134</v>
      </c>
      <c r="AE373" s="15">
        <v>44127</v>
      </c>
      <c r="AF373" s="4">
        <f ca="1">+TODAY()-AE373</f>
        <v>10</v>
      </c>
      <c r="AG373" s="15" t="s">
        <v>60</v>
      </c>
      <c r="AH373" s="15" t="s">
        <v>5189</v>
      </c>
      <c r="AI373" s="6"/>
      <c r="AJ373" s="6"/>
      <c r="AK373" s="3"/>
      <c r="AL373" s="6"/>
      <c r="AM373" s="10">
        <v>1</v>
      </c>
      <c r="AN373" s="3" t="s">
        <v>44</v>
      </c>
      <c r="AO373" s="3"/>
      <c r="AP373" s="3"/>
      <c r="AQ373" s="3"/>
      <c r="AR373" s="3"/>
      <c r="AS373" s="3"/>
      <c r="AT373" s="18"/>
      <c r="AU373" s="3" t="s">
        <v>5235</v>
      </c>
      <c r="AV373" s="7" t="s">
        <v>47</v>
      </c>
      <c r="AW373" s="7" t="s">
        <v>47</v>
      </c>
      <c r="AX373" s="9" t="str">
        <f>IF(AW373="","Vacio",IF(AV373=AW373,"Igual","Diferente"))</f>
        <v>Igual</v>
      </c>
      <c r="AY373" s="68"/>
      <c r="AZ373" s="68"/>
      <c r="BA373" s="5">
        <f ca="1">+IF(K373&gt;21,"Revisar",0)</f>
        <v>0</v>
      </c>
      <c r="BB373" s="68" t="s">
        <v>146</v>
      </c>
      <c r="BC373" s="129" t="s">
        <v>2919</v>
      </c>
      <c r="BF373" s="129"/>
      <c r="BG373" s="129"/>
    </row>
    <row r="374" spans="1:65" ht="14.65" customHeight="1" x14ac:dyDescent="0.25">
      <c r="A374" s="68" t="str">
        <f>CONCATENATE(E374,"_",X374)</f>
        <v>20515314424_PCR-LAP20031126</v>
      </c>
      <c r="B374" s="68" t="str">
        <f>CONCATENATE(E374,"_",Z374)</f>
        <v>20515314424_</v>
      </c>
      <c r="C374" s="6">
        <v>44141</v>
      </c>
      <c r="D374" s="6">
        <v>44170</v>
      </c>
      <c r="E374" s="192">
        <v>20515314424</v>
      </c>
      <c r="F374" s="3" t="s">
        <v>4088</v>
      </c>
      <c r="G374" s="3" t="s">
        <v>5169</v>
      </c>
      <c r="H374" s="6">
        <v>44141</v>
      </c>
      <c r="I374" s="6">
        <v>44170</v>
      </c>
      <c r="J374" s="7"/>
      <c r="K374" s="8">
        <f ca="1">+TODAY()-I374</f>
        <v>-33</v>
      </c>
      <c r="L374" s="9">
        <v>45</v>
      </c>
      <c r="M374" s="135"/>
      <c r="N374" s="9" t="str">
        <f>IF(M374="","Vacio",IF(L374=M374,"Igual","Diferente"))</f>
        <v>Vacio</v>
      </c>
      <c r="O374" s="9"/>
      <c r="P374" s="135"/>
      <c r="Q374" s="9" t="str">
        <f>IF(P374="","Vacio",IF(O374=P374,"Igual","Diferente"))</f>
        <v>Vacio</v>
      </c>
      <c r="R374" s="1">
        <f>+L374+O374/3.5</f>
        <v>45</v>
      </c>
      <c r="S374" s="1">
        <f ca="1">+IF(K374&gt;=0,IF(K374&lt;30,R374*1,IF(60&gt;K374,R374*2,IF(90&gt;K374,R374*3,IF(120&gt;K374,R374*4,IF(150&gt;K374,R374*5,IF(180&gt;K374,R374*6,IF(210&gt;K374,R374*7))))))),0)</f>
        <v>0</v>
      </c>
      <c r="T374" s="2">
        <f ca="1">+IF(K374&lt;0,0,IF(K374&lt;8,$A$1,IF(K374&lt;15,$B$1,IF(K374&lt;22,$C$1,IF(K374&lt;30,$D$1,IF(K374&lt;60,$G$1,IF(K374&lt;90,$H$1,IF(K374&lt;120,$I$1,IF(K374&lt;150,$J$1,IF(K374&lt;180,$K$1,IF(K374&lt;210,$E$1)))))))))))</f>
        <v>0</v>
      </c>
      <c r="U374" s="3" t="s">
        <v>4658</v>
      </c>
      <c r="V374" s="10" t="s">
        <v>4657</v>
      </c>
      <c r="W374" s="6">
        <v>44110</v>
      </c>
      <c r="X374" s="298" t="s">
        <v>4347</v>
      </c>
      <c r="Y374" s="12" t="s">
        <v>5248</v>
      </c>
      <c r="Z374" s="12"/>
      <c r="AA374" s="12"/>
      <c r="AB374" s="15"/>
      <c r="AC374" s="15"/>
      <c r="AD374" s="15"/>
      <c r="AE374" s="15"/>
      <c r="AF374" s="4">
        <f ca="1">+TODAY()-AE374</f>
        <v>44137</v>
      </c>
      <c r="AG374" s="15"/>
      <c r="AH374" s="15"/>
      <c r="AI374" s="6"/>
      <c r="AJ374" s="6"/>
      <c r="AK374" s="3"/>
      <c r="AL374" s="6"/>
      <c r="AM374" s="10">
        <v>1</v>
      </c>
      <c r="AN374" s="3" t="s">
        <v>44</v>
      </c>
      <c r="AO374" s="3"/>
      <c r="AP374" s="3"/>
      <c r="AQ374" s="3"/>
      <c r="AR374" s="3"/>
      <c r="AS374" s="3"/>
      <c r="AT374" s="18"/>
      <c r="AU374" s="3" t="s">
        <v>5235</v>
      </c>
      <c r="AV374" s="7" t="s">
        <v>47</v>
      </c>
      <c r="AW374" s="7" t="s">
        <v>47</v>
      </c>
      <c r="AX374" s="9" t="str">
        <f>IF(AW374="","Vacio",IF(AV374=AW374,"Igual","Diferente"))</f>
        <v>Igual</v>
      </c>
      <c r="AY374" s="68"/>
      <c r="AZ374" s="68"/>
      <c r="BA374" s="5">
        <f ca="1">+IF(K374&gt;21,"Revisar",0)</f>
        <v>0</v>
      </c>
      <c r="BB374" s="68" t="s">
        <v>146</v>
      </c>
      <c r="BC374" s="129" t="s">
        <v>2919</v>
      </c>
      <c r="BF374" s="129"/>
      <c r="BG374" s="129"/>
    </row>
    <row r="375" spans="1:65" s="153" customFormat="1" ht="14.65" customHeight="1" x14ac:dyDescent="0.25">
      <c r="A375" s="68" t="str">
        <f>CONCATENATE(E375,"_",X375)</f>
        <v>20515314424_PCR-LAP20031125</v>
      </c>
      <c r="B375" s="68" t="str">
        <f>CONCATENATE(E375,"_",Z375)</f>
        <v>20515314424_</v>
      </c>
      <c r="C375" s="6">
        <v>44141</v>
      </c>
      <c r="D375" s="6">
        <v>44170</v>
      </c>
      <c r="E375" s="192">
        <v>20515314424</v>
      </c>
      <c r="F375" s="3" t="s">
        <v>4088</v>
      </c>
      <c r="G375" s="3" t="s">
        <v>5169</v>
      </c>
      <c r="H375" s="6">
        <v>44141</v>
      </c>
      <c r="I375" s="6">
        <v>44170</v>
      </c>
      <c r="J375" s="7"/>
      <c r="K375" s="8">
        <f ca="1">+TODAY()-I375</f>
        <v>-33</v>
      </c>
      <c r="L375" s="9">
        <v>45</v>
      </c>
      <c r="M375" s="135"/>
      <c r="N375" s="9" t="str">
        <f>IF(M375="","Vacio",IF(L375=M375,"Igual","Diferente"))</f>
        <v>Vacio</v>
      </c>
      <c r="O375" s="9"/>
      <c r="P375" s="135"/>
      <c r="Q375" s="9" t="str">
        <f>IF(P375="","Vacio",IF(O375=P375,"Igual","Diferente"))</f>
        <v>Vacio</v>
      </c>
      <c r="R375" s="1">
        <f>+L375+O375/3.5</f>
        <v>45</v>
      </c>
      <c r="S375" s="1">
        <f ca="1">+IF(K375&gt;=0,IF(K375&lt;30,R375*1,IF(60&gt;K375,R375*2,IF(90&gt;K375,R375*3,IF(120&gt;K375,R375*4,IF(150&gt;K375,R375*5,IF(180&gt;K375,R375*6,IF(210&gt;K375,R375*7))))))),0)</f>
        <v>0</v>
      </c>
      <c r="T375" s="2">
        <f ca="1">+IF(K375&lt;0,0,IF(K375&lt;8,$A$1,IF(K375&lt;15,$B$1,IF(K375&lt;22,$C$1,IF(K375&lt;30,$D$1,IF(K375&lt;60,$G$1,IF(K375&lt;90,$H$1,IF(K375&lt;120,$I$1,IF(K375&lt;150,$J$1,IF(K375&lt;180,$K$1,IF(K375&lt;210,$E$1)))))))))))</f>
        <v>0</v>
      </c>
      <c r="U375" s="3" t="s">
        <v>4658</v>
      </c>
      <c r="V375" s="10" t="s">
        <v>4657</v>
      </c>
      <c r="W375" s="6">
        <v>44110</v>
      </c>
      <c r="X375" s="298" t="s">
        <v>4348</v>
      </c>
      <c r="Y375" s="12" t="s">
        <v>5248</v>
      </c>
      <c r="Z375" s="12"/>
      <c r="AA375" s="12"/>
      <c r="AB375" s="15"/>
      <c r="AC375" s="15"/>
      <c r="AD375" s="15"/>
      <c r="AE375" s="15"/>
      <c r="AF375" s="4">
        <f ca="1">+TODAY()-AE375</f>
        <v>44137</v>
      </c>
      <c r="AG375" s="15"/>
      <c r="AH375" s="15"/>
      <c r="AI375" s="6"/>
      <c r="AJ375" s="6"/>
      <c r="AK375" s="3"/>
      <c r="AL375" s="6"/>
      <c r="AM375" s="10">
        <v>1</v>
      </c>
      <c r="AN375" s="3" t="s">
        <v>44</v>
      </c>
      <c r="AO375" s="3"/>
      <c r="AP375" s="3"/>
      <c r="AQ375" s="3"/>
      <c r="AR375" s="3"/>
      <c r="AS375" s="3"/>
      <c r="AT375" s="18"/>
      <c r="AU375" s="3" t="s">
        <v>5235</v>
      </c>
      <c r="AV375" s="7" t="s">
        <v>47</v>
      </c>
      <c r="AW375" s="7" t="s">
        <v>47</v>
      </c>
      <c r="AX375" s="9" t="str">
        <f>IF(AW375="","Vacio",IF(AV375=AW375,"Igual","Diferente"))</f>
        <v>Igual</v>
      </c>
      <c r="AY375" s="68"/>
      <c r="AZ375" s="68"/>
      <c r="BA375" s="5">
        <f ca="1">+IF(K375&gt;21,"Revisar",0)</f>
        <v>0</v>
      </c>
      <c r="BB375" s="68" t="s">
        <v>146</v>
      </c>
      <c r="BC375" s="129" t="s">
        <v>2919</v>
      </c>
      <c r="BD375"/>
      <c r="BE375"/>
      <c r="BF375" s="129"/>
      <c r="BG375" s="129"/>
      <c r="BH375"/>
      <c r="BI375"/>
      <c r="BJ375"/>
      <c r="BK375"/>
      <c r="BL375"/>
      <c r="BM375"/>
    </row>
    <row r="376" spans="1:65" s="153" customFormat="1" ht="14.65" customHeight="1" x14ac:dyDescent="0.25">
      <c r="A376" s="68" t="str">
        <f>CONCATENATE(E376,"_",X376)</f>
        <v>20515314424_PCR-LAP20031124</v>
      </c>
      <c r="B376" s="68" t="str">
        <f>CONCATENATE(E376,"_",Z376)</f>
        <v>20515314424_</v>
      </c>
      <c r="C376" s="6">
        <v>44141</v>
      </c>
      <c r="D376" s="6">
        <v>44170</v>
      </c>
      <c r="E376" s="192">
        <v>20515314424</v>
      </c>
      <c r="F376" s="3" t="s">
        <v>4088</v>
      </c>
      <c r="G376" s="3" t="s">
        <v>5169</v>
      </c>
      <c r="H376" s="6">
        <v>44141</v>
      </c>
      <c r="I376" s="6">
        <v>44170</v>
      </c>
      <c r="J376" s="7"/>
      <c r="K376" s="8">
        <f ca="1">+TODAY()-I376</f>
        <v>-33</v>
      </c>
      <c r="L376" s="9">
        <v>45</v>
      </c>
      <c r="M376" s="135"/>
      <c r="N376" s="9" t="str">
        <f>IF(M376="","Vacio",IF(L376=M376,"Igual","Diferente"))</f>
        <v>Vacio</v>
      </c>
      <c r="O376" s="9"/>
      <c r="P376" s="135"/>
      <c r="Q376" s="9" t="str">
        <f>IF(P376="","Vacio",IF(O376=P376,"Igual","Diferente"))</f>
        <v>Vacio</v>
      </c>
      <c r="R376" s="1">
        <f>+L376+O376/3.5</f>
        <v>45</v>
      </c>
      <c r="S376" s="1">
        <f ca="1">+IF(K376&gt;=0,IF(K376&lt;30,R376*1,IF(60&gt;K376,R376*2,IF(90&gt;K376,R376*3,IF(120&gt;K376,R376*4,IF(150&gt;K376,R376*5,IF(180&gt;K376,R376*6,IF(210&gt;K376,R376*7))))))),0)</f>
        <v>0</v>
      </c>
      <c r="T376" s="2">
        <f ca="1">+IF(K376&lt;0,0,IF(K376&lt;8,$A$1,IF(K376&lt;15,$B$1,IF(K376&lt;22,$C$1,IF(K376&lt;30,$D$1,IF(K376&lt;60,$G$1,IF(K376&lt;90,$H$1,IF(K376&lt;120,$I$1,IF(K376&lt;150,$J$1,IF(K376&lt;180,$K$1,IF(K376&lt;210,$E$1)))))))))))</f>
        <v>0</v>
      </c>
      <c r="U376" s="3" t="s">
        <v>4658</v>
      </c>
      <c r="V376" s="10" t="s">
        <v>4657</v>
      </c>
      <c r="W376" s="6">
        <v>44110</v>
      </c>
      <c r="X376" s="298" t="s">
        <v>4349</v>
      </c>
      <c r="Y376" s="12" t="s">
        <v>5248</v>
      </c>
      <c r="Z376" s="12"/>
      <c r="AA376" s="12"/>
      <c r="AB376" s="15"/>
      <c r="AC376" s="15"/>
      <c r="AD376" s="15"/>
      <c r="AE376" s="15"/>
      <c r="AF376" s="4">
        <f ca="1">+TODAY()-AE376</f>
        <v>44137</v>
      </c>
      <c r="AG376" s="15"/>
      <c r="AH376" s="15"/>
      <c r="AI376" s="6"/>
      <c r="AJ376" s="6"/>
      <c r="AK376" s="3"/>
      <c r="AL376" s="6"/>
      <c r="AM376" s="10">
        <v>1</v>
      </c>
      <c r="AN376" s="3" t="s">
        <v>44</v>
      </c>
      <c r="AO376" s="3"/>
      <c r="AP376" s="3"/>
      <c r="AQ376" s="3"/>
      <c r="AR376" s="3"/>
      <c r="AS376" s="3"/>
      <c r="AT376" s="18"/>
      <c r="AU376" s="3" t="s">
        <v>5235</v>
      </c>
      <c r="AV376" s="7" t="s">
        <v>47</v>
      </c>
      <c r="AW376" s="7" t="s">
        <v>47</v>
      </c>
      <c r="AX376" s="9" t="str">
        <f>IF(AW376="","Vacio",IF(AV376=AW376,"Igual","Diferente"))</f>
        <v>Igual</v>
      </c>
      <c r="AY376" s="68"/>
      <c r="AZ376" s="68"/>
      <c r="BA376" s="5">
        <f ca="1">+IF(K376&gt;21,"Revisar",0)</f>
        <v>0</v>
      </c>
      <c r="BB376" s="68" t="s">
        <v>146</v>
      </c>
      <c r="BC376" s="129" t="s">
        <v>2919</v>
      </c>
      <c r="BD376"/>
      <c r="BE376"/>
      <c r="BF376" s="129"/>
      <c r="BG376" s="129"/>
      <c r="BH376"/>
      <c r="BI376"/>
      <c r="BJ376"/>
      <c r="BK376"/>
      <c r="BL376"/>
      <c r="BM376"/>
    </row>
    <row r="377" spans="1:65" ht="14.65" customHeight="1" x14ac:dyDescent="0.25">
      <c r="A377" s="68" t="str">
        <f>CONCATENATE(E377,"_",X377)</f>
        <v>20515314424_PCR-LAP20031121</v>
      </c>
      <c r="B377" s="68" t="str">
        <f>CONCATENATE(E377,"_",Z377)</f>
        <v>20515314424_</v>
      </c>
      <c r="C377" s="6">
        <v>44141</v>
      </c>
      <c r="D377" s="6">
        <v>44170</v>
      </c>
      <c r="E377" s="192">
        <v>20515314424</v>
      </c>
      <c r="F377" s="3" t="s">
        <v>4088</v>
      </c>
      <c r="G377" s="3" t="s">
        <v>5169</v>
      </c>
      <c r="H377" s="6">
        <v>44141</v>
      </c>
      <c r="I377" s="6">
        <v>44170</v>
      </c>
      <c r="J377" s="7"/>
      <c r="K377" s="8">
        <f ca="1">+TODAY()-I377</f>
        <v>-33</v>
      </c>
      <c r="L377" s="9">
        <v>45</v>
      </c>
      <c r="M377" s="135"/>
      <c r="N377" s="9" t="str">
        <f>IF(M377="","Vacio",IF(L377=M377,"Igual","Diferente"))</f>
        <v>Vacio</v>
      </c>
      <c r="O377" s="9"/>
      <c r="P377" s="135"/>
      <c r="Q377" s="9" t="str">
        <f>IF(P377="","Vacio",IF(O377=P377,"Igual","Diferente"))</f>
        <v>Vacio</v>
      </c>
      <c r="R377" s="1">
        <f>+L377+O377/3.5</f>
        <v>45</v>
      </c>
      <c r="S377" s="1">
        <f ca="1">+IF(K377&gt;=0,IF(K377&lt;30,R377*1,IF(60&gt;K377,R377*2,IF(90&gt;K377,R377*3,IF(120&gt;K377,R377*4,IF(150&gt;K377,R377*5,IF(180&gt;K377,R377*6,IF(210&gt;K377,R377*7))))))),0)</f>
        <v>0</v>
      </c>
      <c r="T377" s="2">
        <f ca="1">+IF(K377&lt;0,0,IF(K377&lt;8,$A$1,IF(K377&lt;15,$B$1,IF(K377&lt;22,$C$1,IF(K377&lt;30,$D$1,IF(K377&lt;60,$G$1,IF(K377&lt;90,$H$1,IF(K377&lt;120,$I$1,IF(K377&lt;150,$J$1,IF(K377&lt;180,$K$1,IF(K377&lt;210,$E$1)))))))))))</f>
        <v>0</v>
      </c>
      <c r="U377" s="3" t="s">
        <v>4658</v>
      </c>
      <c r="V377" s="10" t="s">
        <v>4657</v>
      </c>
      <c r="W377" s="6">
        <v>44110</v>
      </c>
      <c r="X377" s="298" t="s">
        <v>4350</v>
      </c>
      <c r="Y377" s="12" t="s">
        <v>5248</v>
      </c>
      <c r="Z377" s="12"/>
      <c r="AA377" s="12"/>
      <c r="AB377" s="15"/>
      <c r="AC377" s="15"/>
      <c r="AD377" s="15"/>
      <c r="AE377" s="15"/>
      <c r="AF377" s="4">
        <f ca="1">+TODAY()-AE377</f>
        <v>44137</v>
      </c>
      <c r="AG377" s="15"/>
      <c r="AH377" s="15"/>
      <c r="AI377" s="6"/>
      <c r="AJ377" s="6"/>
      <c r="AK377" s="3"/>
      <c r="AL377" s="6"/>
      <c r="AM377" s="10">
        <v>1</v>
      </c>
      <c r="AN377" s="3" t="s">
        <v>44</v>
      </c>
      <c r="AO377" s="3"/>
      <c r="AP377" s="3"/>
      <c r="AQ377" s="3"/>
      <c r="AR377" s="3"/>
      <c r="AS377" s="3"/>
      <c r="AT377" s="18"/>
      <c r="AU377" s="3" t="s">
        <v>5235</v>
      </c>
      <c r="AV377" s="7" t="s">
        <v>47</v>
      </c>
      <c r="AW377" s="7" t="s">
        <v>47</v>
      </c>
      <c r="AX377" s="9" t="str">
        <f>IF(AW377="","Vacio",IF(AV377=AW377,"Igual","Diferente"))</f>
        <v>Igual</v>
      </c>
      <c r="AY377" s="68"/>
      <c r="AZ377" s="68"/>
      <c r="BA377" s="5">
        <f ca="1">+IF(K377&gt;21,"Revisar",0)</f>
        <v>0</v>
      </c>
      <c r="BB377" s="68" t="s">
        <v>146</v>
      </c>
      <c r="BC377" s="129" t="s">
        <v>2919</v>
      </c>
      <c r="BF377" s="129"/>
      <c r="BG377" s="129"/>
    </row>
    <row r="378" spans="1:65" ht="14.65" customHeight="1" x14ac:dyDescent="0.25">
      <c r="A378" s="68" t="str">
        <f>CONCATENATE(E378,"_",X378)</f>
        <v>20515314424_PCR-LAP20031120</v>
      </c>
      <c r="B378" s="68" t="str">
        <f>CONCATENATE(E378,"_",Z378)</f>
        <v>20515314424_</v>
      </c>
      <c r="C378" s="6">
        <v>44141</v>
      </c>
      <c r="D378" s="6">
        <v>44170</v>
      </c>
      <c r="E378" s="192">
        <v>20515314424</v>
      </c>
      <c r="F378" s="3" t="s">
        <v>4088</v>
      </c>
      <c r="G378" s="3" t="s">
        <v>5169</v>
      </c>
      <c r="H378" s="6">
        <v>44141</v>
      </c>
      <c r="I378" s="6">
        <v>44170</v>
      </c>
      <c r="J378" s="7"/>
      <c r="K378" s="8">
        <f ca="1">+TODAY()-I378</f>
        <v>-33</v>
      </c>
      <c r="L378" s="9">
        <v>45</v>
      </c>
      <c r="M378" s="135"/>
      <c r="N378" s="9" t="str">
        <f>IF(M378="","Vacio",IF(L378=M378,"Igual","Diferente"))</f>
        <v>Vacio</v>
      </c>
      <c r="O378" s="9"/>
      <c r="P378" s="135"/>
      <c r="Q378" s="9" t="str">
        <f>IF(P378="","Vacio",IF(O378=P378,"Igual","Diferente"))</f>
        <v>Vacio</v>
      </c>
      <c r="R378" s="1">
        <f>+L378+O378/3.5</f>
        <v>45</v>
      </c>
      <c r="S378" s="1">
        <f ca="1">+IF(K378&gt;=0,IF(K378&lt;30,R378*1,IF(60&gt;K378,R378*2,IF(90&gt;K378,R378*3,IF(120&gt;K378,R378*4,IF(150&gt;K378,R378*5,IF(180&gt;K378,R378*6,IF(210&gt;K378,R378*7))))))),0)</f>
        <v>0</v>
      </c>
      <c r="T378" s="2">
        <f ca="1">+IF(K378&lt;0,0,IF(K378&lt;8,$A$1,IF(K378&lt;15,$B$1,IF(K378&lt;22,$C$1,IF(K378&lt;30,$D$1,IF(K378&lt;60,$G$1,IF(K378&lt;90,$H$1,IF(K378&lt;120,$I$1,IF(K378&lt;150,$J$1,IF(K378&lt;180,$K$1,IF(K378&lt;210,$E$1)))))))))))</f>
        <v>0</v>
      </c>
      <c r="U378" s="3" t="s">
        <v>4658</v>
      </c>
      <c r="V378" s="10" t="s">
        <v>4657</v>
      </c>
      <c r="W378" s="6">
        <v>44110</v>
      </c>
      <c r="X378" s="298" t="s">
        <v>4351</v>
      </c>
      <c r="Y378" s="12" t="s">
        <v>5248</v>
      </c>
      <c r="Z378" s="12"/>
      <c r="AA378" s="12"/>
      <c r="AB378" s="15"/>
      <c r="AC378" s="15"/>
      <c r="AD378" s="15"/>
      <c r="AE378" s="15"/>
      <c r="AF378" s="4">
        <f ca="1">+TODAY()-AE378</f>
        <v>44137</v>
      </c>
      <c r="AG378" s="15"/>
      <c r="AH378" s="15"/>
      <c r="AI378" s="6"/>
      <c r="AJ378" s="6"/>
      <c r="AK378" s="3"/>
      <c r="AL378" s="6"/>
      <c r="AM378" s="10">
        <v>1</v>
      </c>
      <c r="AN378" s="3" t="s">
        <v>44</v>
      </c>
      <c r="AO378" s="3"/>
      <c r="AP378" s="3"/>
      <c r="AQ378" s="3"/>
      <c r="AR378" s="3"/>
      <c r="AS378" s="3"/>
      <c r="AT378" s="18"/>
      <c r="AU378" s="3" t="s">
        <v>5235</v>
      </c>
      <c r="AV378" s="7" t="s">
        <v>47</v>
      </c>
      <c r="AW378" s="7" t="s">
        <v>47</v>
      </c>
      <c r="AX378" s="9" t="str">
        <f>IF(AW378="","Vacio",IF(AV378=AW378,"Igual","Diferente"))</f>
        <v>Igual</v>
      </c>
      <c r="AY378" s="68"/>
      <c r="AZ378" s="68"/>
      <c r="BA378" s="5">
        <f ca="1">+IF(K378&gt;21,"Revisar",0)</f>
        <v>0</v>
      </c>
      <c r="BB378" s="68" t="s">
        <v>146</v>
      </c>
      <c r="BC378" s="129" t="s">
        <v>2919</v>
      </c>
      <c r="BF378" s="129"/>
      <c r="BG378" s="129"/>
    </row>
    <row r="379" spans="1:65" ht="14.65" customHeight="1" x14ac:dyDescent="0.25">
      <c r="A379" s="68" t="str">
        <f>CONCATENATE(E379,"_",X379)</f>
        <v>20515314424_PCR-LAP20031118</v>
      </c>
      <c r="B379" s="68" t="str">
        <f>CONCATENATE(E379,"_",Z379)</f>
        <v>20515314424_</v>
      </c>
      <c r="C379" s="6">
        <v>44141</v>
      </c>
      <c r="D379" s="6">
        <v>44170</v>
      </c>
      <c r="E379" s="192">
        <v>20515314424</v>
      </c>
      <c r="F379" s="3" t="s">
        <v>4088</v>
      </c>
      <c r="G379" s="3" t="s">
        <v>5169</v>
      </c>
      <c r="H379" s="6">
        <v>44141</v>
      </c>
      <c r="I379" s="6">
        <v>44170</v>
      </c>
      <c r="J379" s="7"/>
      <c r="K379" s="8">
        <f ca="1">+TODAY()-I379</f>
        <v>-33</v>
      </c>
      <c r="L379" s="9">
        <v>45</v>
      </c>
      <c r="M379" s="135"/>
      <c r="N379" s="9" t="str">
        <f>IF(M379="","Vacio",IF(L379=M379,"Igual","Diferente"))</f>
        <v>Vacio</v>
      </c>
      <c r="O379" s="9"/>
      <c r="P379" s="135"/>
      <c r="Q379" s="9" t="str">
        <f>IF(P379="","Vacio",IF(O379=P379,"Igual","Diferente"))</f>
        <v>Vacio</v>
      </c>
      <c r="R379" s="1">
        <f>+L379+O379/3.5</f>
        <v>45</v>
      </c>
      <c r="S379" s="1">
        <f ca="1">+IF(K379&gt;=0,IF(K379&lt;30,R379*1,IF(60&gt;K379,R379*2,IF(90&gt;K379,R379*3,IF(120&gt;K379,R379*4,IF(150&gt;K379,R379*5,IF(180&gt;K379,R379*6,IF(210&gt;K379,R379*7))))))),0)</f>
        <v>0</v>
      </c>
      <c r="T379" s="2">
        <f ca="1">+IF(K379&lt;0,0,IF(K379&lt;8,$A$1,IF(K379&lt;15,$B$1,IF(K379&lt;22,$C$1,IF(K379&lt;30,$D$1,IF(K379&lt;60,$G$1,IF(K379&lt;90,$H$1,IF(K379&lt;120,$I$1,IF(K379&lt;150,$J$1,IF(K379&lt;180,$K$1,IF(K379&lt;210,$E$1)))))))))))</f>
        <v>0</v>
      </c>
      <c r="U379" s="3" t="s">
        <v>4658</v>
      </c>
      <c r="V379" s="10" t="s">
        <v>4657</v>
      </c>
      <c r="W379" s="6">
        <v>44110</v>
      </c>
      <c r="X379" s="298" t="s">
        <v>4352</v>
      </c>
      <c r="Y379" s="12" t="s">
        <v>5248</v>
      </c>
      <c r="Z379" s="12"/>
      <c r="AA379" s="12"/>
      <c r="AB379" s="15"/>
      <c r="AC379" s="15"/>
      <c r="AD379" s="15"/>
      <c r="AE379" s="15"/>
      <c r="AF379" s="4">
        <f ca="1">+TODAY()-AE379</f>
        <v>44137</v>
      </c>
      <c r="AG379" s="15"/>
      <c r="AH379" s="15"/>
      <c r="AI379" s="6"/>
      <c r="AJ379" s="6"/>
      <c r="AK379" s="3"/>
      <c r="AL379" s="6"/>
      <c r="AM379" s="10">
        <v>1</v>
      </c>
      <c r="AN379" s="3" t="s">
        <v>44</v>
      </c>
      <c r="AO379" s="3"/>
      <c r="AP379" s="3"/>
      <c r="AQ379" s="3"/>
      <c r="AR379" s="3"/>
      <c r="AS379" s="3"/>
      <c r="AT379" s="18"/>
      <c r="AU379" s="3" t="s">
        <v>5235</v>
      </c>
      <c r="AV379" s="7" t="s">
        <v>47</v>
      </c>
      <c r="AW379" s="7" t="s">
        <v>47</v>
      </c>
      <c r="AX379" s="9" t="str">
        <f>IF(AW379="","Vacio",IF(AV379=AW379,"Igual","Diferente"))</f>
        <v>Igual</v>
      </c>
      <c r="AY379" s="68"/>
      <c r="AZ379" s="68"/>
      <c r="BA379" s="5">
        <f ca="1">+IF(K379&gt;21,"Revisar",0)</f>
        <v>0</v>
      </c>
      <c r="BB379" s="68" t="s">
        <v>146</v>
      </c>
      <c r="BC379" s="129" t="s">
        <v>2919</v>
      </c>
      <c r="BF379" s="129"/>
      <c r="BG379" s="129"/>
    </row>
    <row r="380" spans="1:65" ht="14.65" customHeight="1" x14ac:dyDescent="0.25">
      <c r="A380" s="68" t="str">
        <f>CONCATENATE(E380,"_",X380)</f>
        <v>20515314424_PCR-LAP20031116</v>
      </c>
      <c r="B380" s="68" t="str">
        <f>CONCATENATE(E380,"_",Z380)</f>
        <v>20515314424_</v>
      </c>
      <c r="C380" s="6">
        <v>44141</v>
      </c>
      <c r="D380" s="6">
        <v>44170</v>
      </c>
      <c r="E380" s="192">
        <v>20515314424</v>
      </c>
      <c r="F380" s="3" t="s">
        <v>4088</v>
      </c>
      <c r="G380" s="3" t="s">
        <v>5169</v>
      </c>
      <c r="H380" s="6">
        <v>44141</v>
      </c>
      <c r="I380" s="6">
        <v>44170</v>
      </c>
      <c r="J380" s="7"/>
      <c r="K380" s="8">
        <f ca="1">+TODAY()-I380</f>
        <v>-33</v>
      </c>
      <c r="L380" s="9">
        <v>45</v>
      </c>
      <c r="M380" s="135"/>
      <c r="N380" s="9" t="str">
        <f>IF(M380="","Vacio",IF(L380=M380,"Igual","Diferente"))</f>
        <v>Vacio</v>
      </c>
      <c r="O380" s="9"/>
      <c r="P380" s="135"/>
      <c r="Q380" s="9" t="str">
        <f>IF(P380="","Vacio",IF(O380=P380,"Igual","Diferente"))</f>
        <v>Vacio</v>
      </c>
      <c r="R380" s="1">
        <f>+L380+O380/3.5</f>
        <v>45</v>
      </c>
      <c r="S380" s="1">
        <f ca="1">+IF(K380&gt;=0,IF(K380&lt;30,R380*1,IF(60&gt;K380,R380*2,IF(90&gt;K380,R380*3,IF(120&gt;K380,R380*4,IF(150&gt;K380,R380*5,IF(180&gt;K380,R380*6,IF(210&gt;K380,R380*7))))))),0)</f>
        <v>0</v>
      </c>
      <c r="T380" s="2">
        <f ca="1">+IF(K380&lt;0,0,IF(K380&lt;8,$A$1,IF(K380&lt;15,$B$1,IF(K380&lt;22,$C$1,IF(K380&lt;30,$D$1,IF(K380&lt;60,$G$1,IF(K380&lt;90,$H$1,IF(K380&lt;120,$I$1,IF(K380&lt;150,$J$1,IF(K380&lt;180,$K$1,IF(K380&lt;210,$E$1)))))))))))</f>
        <v>0</v>
      </c>
      <c r="U380" s="3" t="s">
        <v>4658</v>
      </c>
      <c r="V380" s="10" t="s">
        <v>4657</v>
      </c>
      <c r="W380" s="6">
        <v>44110</v>
      </c>
      <c r="X380" s="298" t="s">
        <v>4353</v>
      </c>
      <c r="Y380" s="12" t="s">
        <v>5248</v>
      </c>
      <c r="Z380" s="12"/>
      <c r="AA380" s="12"/>
      <c r="AB380" s="15"/>
      <c r="AC380" s="15"/>
      <c r="AD380" s="15"/>
      <c r="AE380" s="15"/>
      <c r="AF380" s="4">
        <f ca="1">+TODAY()-AE380</f>
        <v>44137</v>
      </c>
      <c r="AG380" s="15"/>
      <c r="AH380" s="15"/>
      <c r="AI380" s="6"/>
      <c r="AJ380" s="6"/>
      <c r="AK380" s="3"/>
      <c r="AL380" s="6"/>
      <c r="AM380" s="10">
        <v>1</v>
      </c>
      <c r="AN380" s="3" t="s">
        <v>44</v>
      </c>
      <c r="AO380" s="3"/>
      <c r="AP380" s="3"/>
      <c r="AQ380" s="3"/>
      <c r="AR380" s="3"/>
      <c r="AS380" s="3"/>
      <c r="AT380" s="18"/>
      <c r="AU380" s="3" t="s">
        <v>5235</v>
      </c>
      <c r="AV380" s="7" t="s">
        <v>47</v>
      </c>
      <c r="AW380" s="7" t="s">
        <v>47</v>
      </c>
      <c r="AX380" s="9" t="str">
        <f>IF(AW380="","Vacio",IF(AV380=AW380,"Igual","Diferente"))</f>
        <v>Igual</v>
      </c>
      <c r="AY380" s="68"/>
      <c r="AZ380" s="68"/>
      <c r="BA380" s="5">
        <f ca="1">+IF(K380&gt;21,"Revisar",0)</f>
        <v>0</v>
      </c>
      <c r="BB380" s="68" t="s">
        <v>146</v>
      </c>
      <c r="BC380" s="129" t="s">
        <v>2919</v>
      </c>
      <c r="BF380" s="129"/>
      <c r="BG380" s="129"/>
    </row>
    <row r="381" spans="1:65" ht="14.65" customHeight="1" x14ac:dyDescent="0.25">
      <c r="A381" s="68" t="str">
        <f>CONCATENATE(E381,"_",X381)</f>
        <v>20515314424_PCR-LAP20031114</v>
      </c>
      <c r="B381" s="68" t="str">
        <f>CONCATENATE(E381,"_",Z381)</f>
        <v>20515314424_</v>
      </c>
      <c r="C381" s="6">
        <v>44141</v>
      </c>
      <c r="D381" s="6">
        <v>44170</v>
      </c>
      <c r="E381" s="192">
        <v>20515314424</v>
      </c>
      <c r="F381" s="3" t="s">
        <v>4088</v>
      </c>
      <c r="G381" s="3" t="s">
        <v>5169</v>
      </c>
      <c r="H381" s="6">
        <v>44141</v>
      </c>
      <c r="I381" s="6">
        <v>44170</v>
      </c>
      <c r="J381" s="7"/>
      <c r="K381" s="8">
        <f ca="1">+TODAY()-I381</f>
        <v>-33</v>
      </c>
      <c r="L381" s="9">
        <v>45</v>
      </c>
      <c r="M381" s="135"/>
      <c r="N381" s="9" t="str">
        <f>IF(M381="","Vacio",IF(L381=M381,"Igual","Diferente"))</f>
        <v>Vacio</v>
      </c>
      <c r="O381" s="9"/>
      <c r="P381" s="135"/>
      <c r="Q381" s="9" t="str">
        <f>IF(P381="","Vacio",IF(O381=P381,"Igual","Diferente"))</f>
        <v>Vacio</v>
      </c>
      <c r="R381" s="1">
        <f>+L381+O381/3.5</f>
        <v>45</v>
      </c>
      <c r="S381" s="1">
        <f ca="1">+IF(K381&gt;=0,IF(K381&lt;30,R381*1,IF(60&gt;K381,R381*2,IF(90&gt;K381,R381*3,IF(120&gt;K381,R381*4,IF(150&gt;K381,R381*5,IF(180&gt;K381,R381*6,IF(210&gt;K381,R381*7))))))),0)</f>
        <v>0</v>
      </c>
      <c r="T381" s="2">
        <f ca="1">+IF(K381&lt;0,0,IF(K381&lt;8,$A$1,IF(K381&lt;15,$B$1,IF(K381&lt;22,$C$1,IF(K381&lt;30,$D$1,IF(K381&lt;60,$G$1,IF(K381&lt;90,$H$1,IF(K381&lt;120,$I$1,IF(K381&lt;150,$J$1,IF(K381&lt;180,$K$1,IF(K381&lt;210,$E$1)))))))))))</f>
        <v>0</v>
      </c>
      <c r="U381" s="3" t="s">
        <v>4658</v>
      </c>
      <c r="V381" s="10" t="s">
        <v>4657</v>
      </c>
      <c r="W381" s="6">
        <v>44110</v>
      </c>
      <c r="X381" s="298" t="s">
        <v>4354</v>
      </c>
      <c r="Y381" s="12" t="s">
        <v>5248</v>
      </c>
      <c r="Z381" s="12"/>
      <c r="AA381" s="12"/>
      <c r="AB381" s="15"/>
      <c r="AC381" s="15"/>
      <c r="AD381" s="15"/>
      <c r="AE381" s="15"/>
      <c r="AF381" s="4">
        <f ca="1">+TODAY()-AE381</f>
        <v>44137</v>
      </c>
      <c r="AG381" s="15"/>
      <c r="AH381" s="15"/>
      <c r="AI381" s="6"/>
      <c r="AJ381" s="6"/>
      <c r="AK381" s="3"/>
      <c r="AL381" s="6"/>
      <c r="AM381" s="10">
        <v>1</v>
      </c>
      <c r="AN381" s="3" t="s">
        <v>44</v>
      </c>
      <c r="AO381" s="3"/>
      <c r="AP381" s="3"/>
      <c r="AQ381" s="3"/>
      <c r="AR381" s="3"/>
      <c r="AS381" s="3"/>
      <c r="AT381" s="18"/>
      <c r="AU381" s="3" t="s">
        <v>5235</v>
      </c>
      <c r="AV381" s="7" t="s">
        <v>47</v>
      </c>
      <c r="AW381" s="7" t="s">
        <v>47</v>
      </c>
      <c r="AX381" s="9" t="str">
        <f>IF(AW381="","Vacio",IF(AV381=AW381,"Igual","Diferente"))</f>
        <v>Igual</v>
      </c>
      <c r="AY381" s="68"/>
      <c r="AZ381" s="68"/>
      <c r="BA381" s="5">
        <f ca="1">+IF(K381&gt;21,"Revisar",0)</f>
        <v>0</v>
      </c>
      <c r="BB381" s="68" t="s">
        <v>146</v>
      </c>
      <c r="BC381" s="129" t="s">
        <v>2919</v>
      </c>
      <c r="BF381" s="129"/>
      <c r="BG381" s="129"/>
    </row>
    <row r="382" spans="1:65" ht="14.65" customHeight="1" x14ac:dyDescent="0.25">
      <c r="A382" s="68" t="str">
        <f>CONCATENATE(E382,"_",X382)</f>
        <v>20515314424_PCR-LAP20031113</v>
      </c>
      <c r="B382" s="68" t="str">
        <f>CONCATENATE(E382,"_",Z382)</f>
        <v>20515314424_</v>
      </c>
      <c r="C382" s="6">
        <v>44141</v>
      </c>
      <c r="D382" s="6">
        <v>44170</v>
      </c>
      <c r="E382" s="192">
        <v>20515314424</v>
      </c>
      <c r="F382" s="3" t="s">
        <v>4088</v>
      </c>
      <c r="G382" s="3" t="s">
        <v>5169</v>
      </c>
      <c r="H382" s="6">
        <v>44141</v>
      </c>
      <c r="I382" s="6">
        <v>44170</v>
      </c>
      <c r="J382" s="7"/>
      <c r="K382" s="8">
        <f ca="1">+TODAY()-I382</f>
        <v>-33</v>
      </c>
      <c r="L382" s="9">
        <v>45</v>
      </c>
      <c r="M382" s="135"/>
      <c r="N382" s="9" t="str">
        <f>IF(M382="","Vacio",IF(L382=M382,"Igual","Diferente"))</f>
        <v>Vacio</v>
      </c>
      <c r="O382" s="9"/>
      <c r="P382" s="135"/>
      <c r="Q382" s="9" t="str">
        <f>IF(P382="","Vacio",IF(O382=P382,"Igual","Diferente"))</f>
        <v>Vacio</v>
      </c>
      <c r="R382" s="1">
        <f>+L382+O382/3.5</f>
        <v>45</v>
      </c>
      <c r="S382" s="1">
        <f ca="1">+IF(K382&gt;=0,IF(K382&lt;30,R382*1,IF(60&gt;K382,R382*2,IF(90&gt;K382,R382*3,IF(120&gt;K382,R382*4,IF(150&gt;K382,R382*5,IF(180&gt;K382,R382*6,IF(210&gt;K382,R382*7))))))),0)</f>
        <v>0</v>
      </c>
      <c r="T382" s="2">
        <f ca="1">+IF(K382&lt;0,0,IF(K382&lt;8,$A$1,IF(K382&lt;15,$B$1,IF(K382&lt;22,$C$1,IF(K382&lt;30,$D$1,IF(K382&lt;60,$G$1,IF(K382&lt;90,$H$1,IF(K382&lt;120,$I$1,IF(K382&lt;150,$J$1,IF(K382&lt;180,$K$1,IF(K382&lt;210,$E$1)))))))))))</f>
        <v>0</v>
      </c>
      <c r="U382" s="3" t="s">
        <v>4658</v>
      </c>
      <c r="V382" s="10" t="s">
        <v>4657</v>
      </c>
      <c r="W382" s="6">
        <v>44110</v>
      </c>
      <c r="X382" s="298" t="s">
        <v>4355</v>
      </c>
      <c r="Y382" s="12" t="s">
        <v>5248</v>
      </c>
      <c r="Z382" s="12"/>
      <c r="AA382" s="12"/>
      <c r="AB382" s="15"/>
      <c r="AC382" s="15"/>
      <c r="AD382" s="15"/>
      <c r="AE382" s="15"/>
      <c r="AF382" s="4">
        <f ca="1">+TODAY()-AE382</f>
        <v>44137</v>
      </c>
      <c r="AG382" s="15"/>
      <c r="AH382" s="15"/>
      <c r="AI382" s="6"/>
      <c r="AJ382" s="6"/>
      <c r="AK382" s="3"/>
      <c r="AL382" s="6"/>
      <c r="AM382" s="10">
        <v>1</v>
      </c>
      <c r="AN382" s="3" t="s">
        <v>44</v>
      </c>
      <c r="AO382" s="3"/>
      <c r="AP382" s="3"/>
      <c r="AQ382" s="3"/>
      <c r="AR382" s="3"/>
      <c r="AS382" s="3"/>
      <c r="AT382" s="18"/>
      <c r="AU382" s="3" t="s">
        <v>5235</v>
      </c>
      <c r="AV382" s="7" t="s">
        <v>47</v>
      </c>
      <c r="AW382" s="7" t="s">
        <v>47</v>
      </c>
      <c r="AX382" s="9" t="str">
        <f>IF(AW382="","Vacio",IF(AV382=AW382,"Igual","Diferente"))</f>
        <v>Igual</v>
      </c>
      <c r="AY382" s="68"/>
      <c r="AZ382" s="68"/>
      <c r="BA382" s="5">
        <f ca="1">+IF(K382&gt;21,"Revisar",0)</f>
        <v>0</v>
      </c>
      <c r="BB382" s="68" t="s">
        <v>146</v>
      </c>
      <c r="BC382" s="129" t="s">
        <v>2919</v>
      </c>
      <c r="BF382" s="129"/>
      <c r="BG382" s="129"/>
    </row>
    <row r="383" spans="1:65" ht="14.65" customHeight="1" x14ac:dyDescent="0.25">
      <c r="A383" s="68" t="str">
        <f>CONCATENATE(E383,"_",X383)</f>
        <v>20515314424_PCR-LAP20031112</v>
      </c>
      <c r="B383" s="68" t="str">
        <f>CONCATENATE(E383,"_",Z383)</f>
        <v>20515314424_</v>
      </c>
      <c r="C383" s="6">
        <v>44141</v>
      </c>
      <c r="D383" s="6">
        <v>44170</v>
      </c>
      <c r="E383" s="192">
        <v>20515314424</v>
      </c>
      <c r="F383" s="3" t="s">
        <v>4088</v>
      </c>
      <c r="G383" s="3" t="s">
        <v>5169</v>
      </c>
      <c r="H383" s="6">
        <v>44141</v>
      </c>
      <c r="I383" s="6">
        <v>44170</v>
      </c>
      <c r="J383" s="7"/>
      <c r="K383" s="8">
        <f ca="1">+TODAY()-I383</f>
        <v>-33</v>
      </c>
      <c r="L383" s="9">
        <v>45</v>
      </c>
      <c r="M383" s="135"/>
      <c r="N383" s="9" t="str">
        <f>IF(M383="","Vacio",IF(L383=M383,"Igual","Diferente"))</f>
        <v>Vacio</v>
      </c>
      <c r="O383" s="9"/>
      <c r="P383" s="135"/>
      <c r="Q383" s="9" t="str">
        <f>IF(P383="","Vacio",IF(O383=P383,"Igual","Diferente"))</f>
        <v>Vacio</v>
      </c>
      <c r="R383" s="1">
        <f>+L383+O383/3.5</f>
        <v>45</v>
      </c>
      <c r="S383" s="1">
        <f ca="1">+IF(K383&gt;=0,IF(K383&lt;30,R383*1,IF(60&gt;K383,R383*2,IF(90&gt;K383,R383*3,IF(120&gt;K383,R383*4,IF(150&gt;K383,R383*5,IF(180&gt;K383,R383*6,IF(210&gt;K383,R383*7))))))),0)</f>
        <v>0</v>
      </c>
      <c r="T383" s="2">
        <f ca="1">+IF(K383&lt;0,0,IF(K383&lt;8,$A$1,IF(K383&lt;15,$B$1,IF(K383&lt;22,$C$1,IF(K383&lt;30,$D$1,IF(K383&lt;60,$G$1,IF(K383&lt;90,$H$1,IF(K383&lt;120,$I$1,IF(K383&lt;150,$J$1,IF(K383&lt;180,$K$1,IF(K383&lt;210,$E$1)))))))))))</f>
        <v>0</v>
      </c>
      <c r="U383" s="3" t="s">
        <v>4658</v>
      </c>
      <c r="V383" s="10" t="s">
        <v>4657</v>
      </c>
      <c r="W383" s="6">
        <v>44110</v>
      </c>
      <c r="X383" s="298" t="s">
        <v>4356</v>
      </c>
      <c r="Y383" s="12" t="s">
        <v>5248</v>
      </c>
      <c r="Z383" s="12"/>
      <c r="AA383" s="12"/>
      <c r="AB383" s="15"/>
      <c r="AC383" s="15"/>
      <c r="AD383" s="15"/>
      <c r="AE383" s="15"/>
      <c r="AF383" s="4">
        <f ca="1">+TODAY()-AE383</f>
        <v>44137</v>
      </c>
      <c r="AG383" s="15"/>
      <c r="AH383" s="15"/>
      <c r="AI383" s="6"/>
      <c r="AJ383" s="6"/>
      <c r="AK383" s="3"/>
      <c r="AL383" s="6"/>
      <c r="AM383" s="10">
        <v>1</v>
      </c>
      <c r="AN383" s="3" t="s">
        <v>44</v>
      </c>
      <c r="AO383" s="3"/>
      <c r="AP383" s="3"/>
      <c r="AQ383" s="3"/>
      <c r="AR383" s="3"/>
      <c r="AS383" s="3"/>
      <c r="AT383" s="18"/>
      <c r="AU383" s="3" t="s">
        <v>5235</v>
      </c>
      <c r="AV383" s="7" t="s">
        <v>47</v>
      </c>
      <c r="AW383" s="7" t="s">
        <v>47</v>
      </c>
      <c r="AX383" s="9" t="str">
        <f>IF(AW383="","Vacio",IF(AV383=AW383,"Igual","Diferente"))</f>
        <v>Igual</v>
      </c>
      <c r="AY383" s="68"/>
      <c r="AZ383" s="68"/>
      <c r="BA383" s="5">
        <f ca="1">+IF(K383&gt;21,"Revisar",0)</f>
        <v>0</v>
      </c>
      <c r="BB383" s="68" t="s">
        <v>146</v>
      </c>
      <c r="BC383" s="129" t="s">
        <v>2919</v>
      </c>
      <c r="BF383" s="129"/>
      <c r="BG383" s="129"/>
    </row>
    <row r="384" spans="1:65" ht="14.65" customHeight="1" x14ac:dyDescent="0.25">
      <c r="A384" s="68" t="str">
        <f>CONCATENATE(E384,"_",X384)</f>
        <v>20515314424_PCR-LAP20031111</v>
      </c>
      <c r="B384" s="68" t="str">
        <f>CONCATENATE(E384,"_",Z384)</f>
        <v>20515314424_</v>
      </c>
      <c r="C384" s="6">
        <v>44141</v>
      </c>
      <c r="D384" s="6">
        <v>44170</v>
      </c>
      <c r="E384" s="192">
        <v>20515314424</v>
      </c>
      <c r="F384" s="3" t="s">
        <v>4088</v>
      </c>
      <c r="G384" s="3" t="s">
        <v>5169</v>
      </c>
      <c r="H384" s="6">
        <v>44141</v>
      </c>
      <c r="I384" s="6">
        <v>44170</v>
      </c>
      <c r="J384" s="7"/>
      <c r="K384" s="8">
        <f ca="1">+TODAY()-I384</f>
        <v>-33</v>
      </c>
      <c r="L384" s="9">
        <v>45</v>
      </c>
      <c r="M384" s="135"/>
      <c r="N384" s="9" t="str">
        <f>IF(M384="","Vacio",IF(L384=M384,"Igual","Diferente"))</f>
        <v>Vacio</v>
      </c>
      <c r="O384" s="9"/>
      <c r="P384" s="135"/>
      <c r="Q384" s="9" t="str">
        <f>IF(P384="","Vacio",IF(O384=P384,"Igual","Diferente"))</f>
        <v>Vacio</v>
      </c>
      <c r="R384" s="1">
        <f>+L384+O384/3.5</f>
        <v>45</v>
      </c>
      <c r="S384" s="1">
        <f ca="1">+IF(K384&gt;=0,IF(K384&lt;30,R384*1,IF(60&gt;K384,R384*2,IF(90&gt;K384,R384*3,IF(120&gt;K384,R384*4,IF(150&gt;K384,R384*5,IF(180&gt;K384,R384*6,IF(210&gt;K384,R384*7))))))),0)</f>
        <v>0</v>
      </c>
      <c r="T384" s="2">
        <f ca="1">+IF(K384&lt;0,0,IF(K384&lt;8,$A$1,IF(K384&lt;15,$B$1,IF(K384&lt;22,$C$1,IF(K384&lt;30,$D$1,IF(K384&lt;60,$G$1,IF(K384&lt;90,$H$1,IF(K384&lt;120,$I$1,IF(K384&lt;150,$J$1,IF(K384&lt;180,$K$1,IF(K384&lt;210,$E$1)))))))))))</f>
        <v>0</v>
      </c>
      <c r="U384" s="3" t="s">
        <v>4658</v>
      </c>
      <c r="V384" s="10" t="s">
        <v>4657</v>
      </c>
      <c r="W384" s="6">
        <v>44110</v>
      </c>
      <c r="X384" s="298" t="s">
        <v>4357</v>
      </c>
      <c r="Y384" s="12" t="s">
        <v>5248</v>
      </c>
      <c r="Z384" s="12"/>
      <c r="AA384" s="12"/>
      <c r="AB384" s="15"/>
      <c r="AC384" s="15"/>
      <c r="AD384" s="15"/>
      <c r="AE384" s="15"/>
      <c r="AF384" s="4">
        <f ca="1">+TODAY()-AE384</f>
        <v>44137</v>
      </c>
      <c r="AG384" s="15"/>
      <c r="AH384" s="15"/>
      <c r="AI384" s="6"/>
      <c r="AJ384" s="6"/>
      <c r="AK384" s="3"/>
      <c r="AL384" s="6"/>
      <c r="AM384" s="10">
        <v>1</v>
      </c>
      <c r="AN384" s="3" t="s">
        <v>44</v>
      </c>
      <c r="AO384" s="3"/>
      <c r="AP384" s="3"/>
      <c r="AQ384" s="3"/>
      <c r="AR384" s="3"/>
      <c r="AS384" s="3"/>
      <c r="AT384" s="18"/>
      <c r="AU384" s="3" t="s">
        <v>5235</v>
      </c>
      <c r="AV384" s="7" t="s">
        <v>47</v>
      </c>
      <c r="AW384" s="7" t="s">
        <v>47</v>
      </c>
      <c r="AX384" s="9" t="str">
        <f>IF(AW384="","Vacio",IF(AV384=AW384,"Igual","Diferente"))</f>
        <v>Igual</v>
      </c>
      <c r="AY384" s="68"/>
      <c r="AZ384" s="68"/>
      <c r="BA384" s="5">
        <f ca="1">+IF(K384&gt;21,"Revisar",0)</f>
        <v>0</v>
      </c>
      <c r="BB384" s="68" t="s">
        <v>146</v>
      </c>
      <c r="BC384" s="129" t="s">
        <v>2919</v>
      </c>
      <c r="BF384" s="129"/>
      <c r="BG384" s="129"/>
    </row>
    <row r="385" spans="1:65" ht="14.65" customHeight="1" x14ac:dyDescent="0.25">
      <c r="A385" s="68" t="str">
        <f>CONCATENATE(E385,"_",X385)</f>
        <v>20515314424_PCR-LAP20031107</v>
      </c>
      <c r="B385" s="68" t="str">
        <f>CONCATENATE(E385,"_",Z385)</f>
        <v>20515314424_</v>
      </c>
      <c r="C385" s="6">
        <v>44141</v>
      </c>
      <c r="D385" s="6">
        <v>44170</v>
      </c>
      <c r="E385" s="192">
        <v>20515314424</v>
      </c>
      <c r="F385" s="3" t="s">
        <v>4088</v>
      </c>
      <c r="G385" s="3" t="s">
        <v>5169</v>
      </c>
      <c r="H385" s="6">
        <v>44141</v>
      </c>
      <c r="I385" s="6">
        <v>44170</v>
      </c>
      <c r="J385" s="7"/>
      <c r="K385" s="8">
        <f ca="1">+TODAY()-I385</f>
        <v>-33</v>
      </c>
      <c r="L385" s="9">
        <v>45</v>
      </c>
      <c r="M385" s="135"/>
      <c r="N385" s="9" t="str">
        <f>IF(M385="","Vacio",IF(L385=M385,"Igual","Diferente"))</f>
        <v>Vacio</v>
      </c>
      <c r="O385" s="9"/>
      <c r="P385" s="135"/>
      <c r="Q385" s="9" t="str">
        <f>IF(P385="","Vacio",IF(O385=P385,"Igual","Diferente"))</f>
        <v>Vacio</v>
      </c>
      <c r="R385" s="1">
        <f>+L385+O385/3.5</f>
        <v>45</v>
      </c>
      <c r="S385" s="1">
        <f ca="1">+IF(K385&gt;=0,IF(K385&lt;30,R385*1,IF(60&gt;K385,R385*2,IF(90&gt;K385,R385*3,IF(120&gt;K385,R385*4,IF(150&gt;K385,R385*5,IF(180&gt;K385,R385*6,IF(210&gt;K385,R385*7))))))),0)</f>
        <v>0</v>
      </c>
      <c r="T385" s="2">
        <f ca="1">+IF(K385&lt;0,0,IF(K385&lt;8,$A$1,IF(K385&lt;15,$B$1,IF(K385&lt;22,$C$1,IF(K385&lt;30,$D$1,IF(K385&lt;60,$G$1,IF(K385&lt;90,$H$1,IF(K385&lt;120,$I$1,IF(K385&lt;150,$J$1,IF(K385&lt;180,$K$1,IF(K385&lt;210,$E$1)))))))))))</f>
        <v>0</v>
      </c>
      <c r="U385" s="3" t="s">
        <v>4658</v>
      </c>
      <c r="V385" s="10" t="s">
        <v>4657</v>
      </c>
      <c r="W385" s="6">
        <v>44110</v>
      </c>
      <c r="X385" s="298" t="s">
        <v>4358</v>
      </c>
      <c r="Y385" s="12" t="s">
        <v>5248</v>
      </c>
      <c r="Z385" s="12"/>
      <c r="AA385" s="12"/>
      <c r="AB385" s="15"/>
      <c r="AC385" s="15"/>
      <c r="AD385" s="15"/>
      <c r="AE385" s="15"/>
      <c r="AF385" s="4">
        <f ca="1">+TODAY()-AE385</f>
        <v>44137</v>
      </c>
      <c r="AG385" s="15"/>
      <c r="AH385" s="15"/>
      <c r="AI385" s="6"/>
      <c r="AJ385" s="6"/>
      <c r="AK385" s="3"/>
      <c r="AL385" s="6"/>
      <c r="AM385" s="10">
        <v>1</v>
      </c>
      <c r="AN385" s="3" t="s">
        <v>44</v>
      </c>
      <c r="AO385" s="3"/>
      <c r="AP385" s="3"/>
      <c r="AQ385" s="3"/>
      <c r="AR385" s="3"/>
      <c r="AS385" s="3"/>
      <c r="AT385" s="18"/>
      <c r="AU385" s="3" t="s">
        <v>5235</v>
      </c>
      <c r="AV385" s="7" t="s">
        <v>47</v>
      </c>
      <c r="AW385" s="7" t="s">
        <v>47</v>
      </c>
      <c r="AX385" s="9" t="str">
        <f>IF(AW385="","Vacio",IF(AV385=AW385,"Igual","Diferente"))</f>
        <v>Igual</v>
      </c>
      <c r="AY385" s="68"/>
      <c r="AZ385" s="68"/>
      <c r="BA385" s="5">
        <f ca="1">+IF(K385&gt;21,"Revisar",0)</f>
        <v>0</v>
      </c>
      <c r="BB385" s="68" t="s">
        <v>146</v>
      </c>
      <c r="BC385" s="129" t="s">
        <v>2919</v>
      </c>
      <c r="BF385" s="129"/>
      <c r="BG385" s="129"/>
    </row>
    <row r="386" spans="1:65" ht="14.65" customHeight="1" x14ac:dyDescent="0.25">
      <c r="A386" s="68" t="str">
        <f>CONCATENATE(E386,"_",X386)</f>
        <v>20515314424_PCR-LAP20031106</v>
      </c>
      <c r="B386" s="68" t="str">
        <f>CONCATENATE(E386,"_",Z386)</f>
        <v>20515314424_</v>
      </c>
      <c r="C386" s="6">
        <v>44141</v>
      </c>
      <c r="D386" s="6">
        <v>44170</v>
      </c>
      <c r="E386" s="192">
        <v>20515314424</v>
      </c>
      <c r="F386" s="3" t="s">
        <v>4088</v>
      </c>
      <c r="G386" s="3" t="s">
        <v>5169</v>
      </c>
      <c r="H386" s="6">
        <v>44141</v>
      </c>
      <c r="I386" s="6">
        <v>44170</v>
      </c>
      <c r="J386" s="7"/>
      <c r="K386" s="8">
        <f ca="1">+TODAY()-I386</f>
        <v>-33</v>
      </c>
      <c r="L386" s="9">
        <v>45</v>
      </c>
      <c r="M386" s="135"/>
      <c r="N386" s="9" t="str">
        <f>IF(M386="","Vacio",IF(L386=M386,"Igual","Diferente"))</f>
        <v>Vacio</v>
      </c>
      <c r="O386" s="9"/>
      <c r="P386" s="135"/>
      <c r="Q386" s="9" t="str">
        <f>IF(P386="","Vacio",IF(O386=P386,"Igual","Diferente"))</f>
        <v>Vacio</v>
      </c>
      <c r="R386" s="1">
        <f>+L386+O386/3.5</f>
        <v>45</v>
      </c>
      <c r="S386" s="1">
        <f ca="1">+IF(K386&gt;=0,IF(K386&lt;30,R386*1,IF(60&gt;K386,R386*2,IF(90&gt;K386,R386*3,IF(120&gt;K386,R386*4,IF(150&gt;K386,R386*5,IF(180&gt;K386,R386*6,IF(210&gt;K386,R386*7))))))),0)</f>
        <v>0</v>
      </c>
      <c r="T386" s="2">
        <f ca="1">+IF(K386&lt;0,0,IF(K386&lt;8,$A$1,IF(K386&lt;15,$B$1,IF(K386&lt;22,$C$1,IF(K386&lt;30,$D$1,IF(K386&lt;60,$G$1,IF(K386&lt;90,$H$1,IF(K386&lt;120,$I$1,IF(K386&lt;150,$J$1,IF(K386&lt;180,$K$1,IF(K386&lt;210,$E$1)))))))))))</f>
        <v>0</v>
      </c>
      <c r="U386" s="3" t="s">
        <v>4658</v>
      </c>
      <c r="V386" s="10" t="s">
        <v>4657</v>
      </c>
      <c r="W386" s="6">
        <v>44110</v>
      </c>
      <c r="X386" s="298" t="s">
        <v>4359</v>
      </c>
      <c r="Y386" s="12" t="s">
        <v>5248</v>
      </c>
      <c r="Z386" s="12"/>
      <c r="AA386" s="12"/>
      <c r="AB386" s="15"/>
      <c r="AC386" s="15"/>
      <c r="AD386" s="15"/>
      <c r="AE386" s="15"/>
      <c r="AF386" s="4">
        <f ca="1">+TODAY()-AE386</f>
        <v>44137</v>
      </c>
      <c r="AG386" s="15"/>
      <c r="AH386" s="15"/>
      <c r="AI386" s="6"/>
      <c r="AJ386" s="6"/>
      <c r="AK386" s="3"/>
      <c r="AL386" s="6"/>
      <c r="AM386" s="10">
        <v>1</v>
      </c>
      <c r="AN386" s="3" t="s">
        <v>44</v>
      </c>
      <c r="AO386" s="3"/>
      <c r="AP386" s="3"/>
      <c r="AQ386" s="3"/>
      <c r="AR386" s="3"/>
      <c r="AS386" s="3"/>
      <c r="AT386" s="18"/>
      <c r="AU386" s="3" t="s">
        <v>5235</v>
      </c>
      <c r="AV386" s="7" t="s">
        <v>47</v>
      </c>
      <c r="AW386" s="7" t="s">
        <v>47</v>
      </c>
      <c r="AX386" s="9" t="str">
        <f>IF(AW386="","Vacio",IF(AV386=AW386,"Igual","Diferente"))</f>
        <v>Igual</v>
      </c>
      <c r="AY386" s="68"/>
      <c r="AZ386" s="68"/>
      <c r="BA386" s="5">
        <f ca="1">+IF(K386&gt;21,"Revisar",0)</f>
        <v>0</v>
      </c>
      <c r="BB386" s="68" t="s">
        <v>146</v>
      </c>
      <c r="BC386" s="129" t="s">
        <v>2919</v>
      </c>
      <c r="BF386" s="129"/>
      <c r="BG386" s="129"/>
    </row>
    <row r="387" spans="1:65" ht="14.65" customHeight="1" x14ac:dyDescent="0.25">
      <c r="A387" s="68" t="str">
        <f>CONCATENATE(E387,"_",X387)</f>
        <v>20515314424_PCR-LAP20031103</v>
      </c>
      <c r="B387" s="68" t="str">
        <f>CONCATENATE(E387,"_",Z387)</f>
        <v>20515314424_</v>
      </c>
      <c r="C387" s="6">
        <v>44141</v>
      </c>
      <c r="D387" s="6">
        <v>44170</v>
      </c>
      <c r="E387" s="192">
        <v>20515314424</v>
      </c>
      <c r="F387" s="3" t="s">
        <v>4088</v>
      </c>
      <c r="G387" s="3" t="s">
        <v>5169</v>
      </c>
      <c r="H387" s="6">
        <v>44141</v>
      </c>
      <c r="I387" s="6">
        <v>44170</v>
      </c>
      <c r="J387" s="7"/>
      <c r="K387" s="8">
        <f ca="1">+TODAY()-I387</f>
        <v>-33</v>
      </c>
      <c r="L387" s="9">
        <v>45</v>
      </c>
      <c r="M387" s="135"/>
      <c r="N387" s="9" t="str">
        <f>IF(M387="","Vacio",IF(L387=M387,"Igual","Diferente"))</f>
        <v>Vacio</v>
      </c>
      <c r="O387" s="9"/>
      <c r="P387" s="135"/>
      <c r="Q387" s="9" t="str">
        <f>IF(P387="","Vacio",IF(O387=P387,"Igual","Diferente"))</f>
        <v>Vacio</v>
      </c>
      <c r="R387" s="1">
        <f>+L387+O387/3.5</f>
        <v>45</v>
      </c>
      <c r="S387" s="1">
        <f ca="1">+IF(K387&gt;=0,IF(K387&lt;30,R387*1,IF(60&gt;K387,R387*2,IF(90&gt;K387,R387*3,IF(120&gt;K387,R387*4,IF(150&gt;K387,R387*5,IF(180&gt;K387,R387*6,IF(210&gt;K387,R387*7))))))),0)</f>
        <v>0</v>
      </c>
      <c r="T387" s="2">
        <f ca="1">+IF(K387&lt;0,0,IF(K387&lt;8,$A$1,IF(K387&lt;15,$B$1,IF(K387&lt;22,$C$1,IF(K387&lt;30,$D$1,IF(K387&lt;60,$G$1,IF(K387&lt;90,$H$1,IF(K387&lt;120,$I$1,IF(K387&lt;150,$J$1,IF(K387&lt;180,$K$1,IF(K387&lt;210,$E$1)))))))))))</f>
        <v>0</v>
      </c>
      <c r="U387" s="3" t="s">
        <v>4658</v>
      </c>
      <c r="V387" s="10" t="s">
        <v>4657</v>
      </c>
      <c r="W387" s="6">
        <v>44110</v>
      </c>
      <c r="X387" s="298" t="s">
        <v>4360</v>
      </c>
      <c r="Y387" s="12" t="s">
        <v>5248</v>
      </c>
      <c r="Z387" s="12"/>
      <c r="AA387" s="12"/>
      <c r="AB387" s="15"/>
      <c r="AC387" s="15"/>
      <c r="AD387" s="15"/>
      <c r="AE387" s="15"/>
      <c r="AF387" s="4">
        <f ca="1">+TODAY()-AE387</f>
        <v>44137</v>
      </c>
      <c r="AG387" s="15"/>
      <c r="AH387" s="15"/>
      <c r="AI387" s="6"/>
      <c r="AJ387" s="6"/>
      <c r="AK387" s="3"/>
      <c r="AL387" s="6"/>
      <c r="AM387" s="10">
        <v>1</v>
      </c>
      <c r="AN387" s="3" t="s">
        <v>44</v>
      </c>
      <c r="AO387" s="3"/>
      <c r="AP387" s="3"/>
      <c r="AQ387" s="3"/>
      <c r="AR387" s="3"/>
      <c r="AS387" s="3"/>
      <c r="AT387" s="18"/>
      <c r="AU387" s="3" t="s">
        <v>5235</v>
      </c>
      <c r="AV387" s="7" t="s">
        <v>47</v>
      </c>
      <c r="AW387" s="7" t="s">
        <v>47</v>
      </c>
      <c r="AX387" s="9" t="str">
        <f>IF(AW387="","Vacio",IF(AV387=AW387,"Igual","Diferente"))</f>
        <v>Igual</v>
      </c>
      <c r="AY387" s="68"/>
      <c r="AZ387" s="68"/>
      <c r="BA387" s="5">
        <f ca="1">+IF(K387&gt;21,"Revisar",0)</f>
        <v>0</v>
      </c>
      <c r="BB387" s="68" t="s">
        <v>146</v>
      </c>
      <c r="BC387" s="129" t="s">
        <v>2919</v>
      </c>
      <c r="BF387" s="129"/>
      <c r="BG387" s="129"/>
    </row>
    <row r="388" spans="1:65" ht="14.65" customHeight="1" x14ac:dyDescent="0.25">
      <c r="A388" s="68" t="str">
        <f>CONCATENATE(E388,"_",X388)</f>
        <v>20515314424_PCR-LAP20031102</v>
      </c>
      <c r="B388" s="68" t="str">
        <f>CONCATENATE(E388,"_",Z388)</f>
        <v>20515314424_</v>
      </c>
      <c r="C388" s="6">
        <v>44141</v>
      </c>
      <c r="D388" s="6">
        <v>44170</v>
      </c>
      <c r="E388" s="192">
        <v>20515314424</v>
      </c>
      <c r="F388" s="3" t="s">
        <v>4088</v>
      </c>
      <c r="G388" s="3" t="s">
        <v>5169</v>
      </c>
      <c r="H388" s="6">
        <v>44141</v>
      </c>
      <c r="I388" s="6">
        <v>44170</v>
      </c>
      <c r="J388" s="7"/>
      <c r="K388" s="8">
        <f ca="1">+TODAY()-I388</f>
        <v>-33</v>
      </c>
      <c r="L388" s="9">
        <v>45</v>
      </c>
      <c r="M388" s="135"/>
      <c r="N388" s="9" t="str">
        <f>IF(M388="","Vacio",IF(L388=M388,"Igual","Diferente"))</f>
        <v>Vacio</v>
      </c>
      <c r="O388" s="9"/>
      <c r="P388" s="135"/>
      <c r="Q388" s="9" t="str">
        <f>IF(P388="","Vacio",IF(O388=P388,"Igual","Diferente"))</f>
        <v>Vacio</v>
      </c>
      <c r="R388" s="1">
        <f>+L388+O388/3.5</f>
        <v>45</v>
      </c>
      <c r="S388" s="1">
        <f ca="1">+IF(K388&gt;=0,IF(K388&lt;30,R388*1,IF(60&gt;K388,R388*2,IF(90&gt;K388,R388*3,IF(120&gt;K388,R388*4,IF(150&gt;K388,R388*5,IF(180&gt;K388,R388*6,IF(210&gt;K388,R388*7))))))),0)</f>
        <v>0</v>
      </c>
      <c r="T388" s="2">
        <f ca="1">+IF(K388&lt;0,0,IF(K388&lt;8,$A$1,IF(K388&lt;15,$B$1,IF(K388&lt;22,$C$1,IF(K388&lt;30,$D$1,IF(K388&lt;60,$G$1,IF(K388&lt;90,$H$1,IF(K388&lt;120,$I$1,IF(K388&lt;150,$J$1,IF(K388&lt;180,$K$1,IF(K388&lt;210,$E$1)))))))))))</f>
        <v>0</v>
      </c>
      <c r="U388" s="3" t="s">
        <v>4658</v>
      </c>
      <c r="V388" s="10" t="s">
        <v>4657</v>
      </c>
      <c r="W388" s="6">
        <v>44110</v>
      </c>
      <c r="X388" s="298" t="s">
        <v>4361</v>
      </c>
      <c r="Y388" s="12" t="s">
        <v>5248</v>
      </c>
      <c r="Z388" s="12"/>
      <c r="AA388" s="12"/>
      <c r="AB388" s="15"/>
      <c r="AC388" s="15"/>
      <c r="AD388" s="15"/>
      <c r="AE388" s="15"/>
      <c r="AF388" s="4">
        <f ca="1">+TODAY()-AE388</f>
        <v>44137</v>
      </c>
      <c r="AG388" s="15"/>
      <c r="AH388" s="15"/>
      <c r="AI388" s="6"/>
      <c r="AJ388" s="6"/>
      <c r="AK388" s="3"/>
      <c r="AL388" s="6"/>
      <c r="AM388" s="10">
        <v>1</v>
      </c>
      <c r="AN388" s="3" t="s">
        <v>44</v>
      </c>
      <c r="AO388" s="3"/>
      <c r="AP388" s="3"/>
      <c r="AQ388" s="3"/>
      <c r="AR388" s="3"/>
      <c r="AS388" s="3"/>
      <c r="AT388" s="18"/>
      <c r="AU388" s="3" t="s">
        <v>5235</v>
      </c>
      <c r="AV388" s="7" t="s">
        <v>47</v>
      </c>
      <c r="AW388" s="7" t="s">
        <v>47</v>
      </c>
      <c r="AX388" s="9" t="str">
        <f>IF(AW388="","Vacio",IF(AV388=AW388,"Igual","Diferente"))</f>
        <v>Igual</v>
      </c>
      <c r="AY388" s="68"/>
      <c r="AZ388" s="68"/>
      <c r="BA388" s="5">
        <f ca="1">+IF(K388&gt;21,"Revisar",0)</f>
        <v>0</v>
      </c>
      <c r="BB388" s="68" t="s">
        <v>146</v>
      </c>
      <c r="BC388" s="129" t="s">
        <v>2919</v>
      </c>
      <c r="BF388" s="129"/>
      <c r="BG388" s="129"/>
    </row>
    <row r="389" spans="1:65" ht="14.65" customHeight="1" x14ac:dyDescent="0.25">
      <c r="A389" s="68" t="str">
        <f>CONCATENATE(E389,"_",X389)</f>
        <v>20515314424_PCR-LAP20031101</v>
      </c>
      <c r="B389" s="68" t="str">
        <f>CONCATENATE(E389,"_",Z389)</f>
        <v>20515314424_</v>
      </c>
      <c r="C389" s="6">
        <v>44141</v>
      </c>
      <c r="D389" s="6">
        <v>44170</v>
      </c>
      <c r="E389" s="192">
        <v>20515314424</v>
      </c>
      <c r="F389" s="3" t="s">
        <v>4088</v>
      </c>
      <c r="G389" s="3" t="s">
        <v>5169</v>
      </c>
      <c r="H389" s="6">
        <v>44141</v>
      </c>
      <c r="I389" s="6">
        <v>44170</v>
      </c>
      <c r="J389" s="7"/>
      <c r="K389" s="8">
        <f ca="1">+TODAY()-I389</f>
        <v>-33</v>
      </c>
      <c r="L389" s="9">
        <v>45</v>
      </c>
      <c r="M389" s="135"/>
      <c r="N389" s="9" t="str">
        <f>IF(M389="","Vacio",IF(L389=M389,"Igual","Diferente"))</f>
        <v>Vacio</v>
      </c>
      <c r="O389" s="9"/>
      <c r="P389" s="135"/>
      <c r="Q389" s="9" t="str">
        <f>IF(P389="","Vacio",IF(O389=P389,"Igual","Diferente"))</f>
        <v>Vacio</v>
      </c>
      <c r="R389" s="1">
        <f>+L389+O389/3.5</f>
        <v>45</v>
      </c>
      <c r="S389" s="1">
        <f ca="1">+IF(K389&gt;=0,IF(K389&lt;30,R389*1,IF(60&gt;K389,R389*2,IF(90&gt;K389,R389*3,IF(120&gt;K389,R389*4,IF(150&gt;K389,R389*5,IF(180&gt;K389,R389*6,IF(210&gt;K389,R389*7))))))),0)</f>
        <v>0</v>
      </c>
      <c r="T389" s="2">
        <f ca="1">+IF(K389&lt;0,0,IF(K389&lt;8,$A$1,IF(K389&lt;15,$B$1,IF(K389&lt;22,$C$1,IF(K389&lt;30,$D$1,IF(K389&lt;60,$G$1,IF(K389&lt;90,$H$1,IF(K389&lt;120,$I$1,IF(K389&lt;150,$J$1,IF(K389&lt;180,$K$1,IF(K389&lt;210,$E$1)))))))))))</f>
        <v>0</v>
      </c>
      <c r="U389" s="3" t="s">
        <v>4658</v>
      </c>
      <c r="V389" s="10" t="s">
        <v>4657</v>
      </c>
      <c r="W389" s="6">
        <v>44110</v>
      </c>
      <c r="X389" s="298" t="s">
        <v>4362</v>
      </c>
      <c r="Y389" s="12" t="s">
        <v>5248</v>
      </c>
      <c r="Z389" s="12"/>
      <c r="AA389" s="12"/>
      <c r="AB389" s="15"/>
      <c r="AC389" s="15"/>
      <c r="AD389" s="15"/>
      <c r="AE389" s="15"/>
      <c r="AF389" s="4">
        <f ca="1">+TODAY()-AE389</f>
        <v>44137</v>
      </c>
      <c r="AG389" s="15"/>
      <c r="AH389" s="15"/>
      <c r="AI389" s="6"/>
      <c r="AJ389" s="6"/>
      <c r="AK389" s="3"/>
      <c r="AL389" s="6"/>
      <c r="AM389" s="10">
        <v>1</v>
      </c>
      <c r="AN389" s="3" t="s">
        <v>44</v>
      </c>
      <c r="AO389" s="3"/>
      <c r="AP389" s="3"/>
      <c r="AQ389" s="3"/>
      <c r="AR389" s="3"/>
      <c r="AS389" s="3"/>
      <c r="AT389" s="18"/>
      <c r="AU389" s="3" t="s">
        <v>5235</v>
      </c>
      <c r="AV389" s="7" t="s">
        <v>47</v>
      </c>
      <c r="AW389" s="7" t="s">
        <v>47</v>
      </c>
      <c r="AX389" s="9" t="str">
        <f>IF(AW389="","Vacio",IF(AV389=AW389,"Igual","Diferente"))</f>
        <v>Igual</v>
      </c>
      <c r="AY389" s="68"/>
      <c r="AZ389" s="68"/>
      <c r="BA389" s="5">
        <f ca="1">+IF(K389&gt;21,"Revisar",0)</f>
        <v>0</v>
      </c>
      <c r="BB389" s="68" t="s">
        <v>146</v>
      </c>
      <c r="BC389" s="129" t="s">
        <v>2919</v>
      </c>
      <c r="BF389" s="129"/>
      <c r="BG389" s="129"/>
    </row>
    <row r="390" spans="1:65" ht="14.65" customHeight="1" x14ac:dyDescent="0.25">
      <c r="A390" s="68" t="str">
        <f>CONCATENATE(E390,"_",X390)</f>
        <v>20515314424_PCR-LAP20031098</v>
      </c>
      <c r="B390" s="68" t="str">
        <f>CONCATENATE(E390,"_",Z390)</f>
        <v>20515314424_</v>
      </c>
      <c r="C390" s="6">
        <v>44141</v>
      </c>
      <c r="D390" s="6">
        <v>44170</v>
      </c>
      <c r="E390" s="192">
        <v>20515314424</v>
      </c>
      <c r="F390" s="3" t="s">
        <v>4088</v>
      </c>
      <c r="G390" s="3" t="s">
        <v>5169</v>
      </c>
      <c r="H390" s="6">
        <v>44141</v>
      </c>
      <c r="I390" s="6">
        <v>44170</v>
      </c>
      <c r="J390" s="7"/>
      <c r="K390" s="8">
        <f ca="1">+TODAY()-I390</f>
        <v>-33</v>
      </c>
      <c r="L390" s="9">
        <v>45</v>
      </c>
      <c r="M390" s="135"/>
      <c r="N390" s="9" t="str">
        <f>IF(M390="","Vacio",IF(L390=M390,"Igual","Diferente"))</f>
        <v>Vacio</v>
      </c>
      <c r="O390" s="9"/>
      <c r="P390" s="135"/>
      <c r="Q390" s="9" t="str">
        <f>IF(P390="","Vacio",IF(O390=P390,"Igual","Diferente"))</f>
        <v>Vacio</v>
      </c>
      <c r="R390" s="1">
        <f>+L390+O390/3.5</f>
        <v>45</v>
      </c>
      <c r="S390" s="1">
        <f ca="1">+IF(K390&gt;=0,IF(K390&lt;30,R390*1,IF(60&gt;K390,R390*2,IF(90&gt;K390,R390*3,IF(120&gt;K390,R390*4,IF(150&gt;K390,R390*5,IF(180&gt;K390,R390*6,IF(210&gt;K390,R390*7))))))),0)</f>
        <v>0</v>
      </c>
      <c r="T390" s="2">
        <f ca="1">+IF(K390&lt;0,0,IF(K390&lt;8,$A$1,IF(K390&lt;15,$B$1,IF(K390&lt;22,$C$1,IF(K390&lt;30,$D$1,IF(K390&lt;60,$G$1,IF(K390&lt;90,$H$1,IF(K390&lt;120,$I$1,IF(K390&lt;150,$J$1,IF(K390&lt;180,$K$1,IF(K390&lt;210,$E$1)))))))))))</f>
        <v>0</v>
      </c>
      <c r="U390" s="3" t="s">
        <v>4658</v>
      </c>
      <c r="V390" s="10" t="s">
        <v>4657</v>
      </c>
      <c r="W390" s="6">
        <v>44110</v>
      </c>
      <c r="X390" s="298" t="s">
        <v>4363</v>
      </c>
      <c r="Y390" s="12" t="s">
        <v>5248</v>
      </c>
      <c r="Z390" s="12"/>
      <c r="AA390" s="12"/>
      <c r="AB390" s="15"/>
      <c r="AC390" s="15"/>
      <c r="AD390" s="15"/>
      <c r="AE390" s="15"/>
      <c r="AF390" s="4">
        <f ca="1">+TODAY()-AE390</f>
        <v>44137</v>
      </c>
      <c r="AG390" s="15"/>
      <c r="AH390" s="15"/>
      <c r="AI390" s="6"/>
      <c r="AJ390" s="6"/>
      <c r="AK390" s="3"/>
      <c r="AL390" s="6"/>
      <c r="AM390" s="10">
        <v>1</v>
      </c>
      <c r="AN390" s="3" t="s">
        <v>44</v>
      </c>
      <c r="AO390" s="3"/>
      <c r="AP390" s="3"/>
      <c r="AQ390" s="3"/>
      <c r="AR390" s="3"/>
      <c r="AS390" s="3"/>
      <c r="AT390" s="18"/>
      <c r="AU390" s="3" t="s">
        <v>5235</v>
      </c>
      <c r="AV390" s="7" t="s">
        <v>47</v>
      </c>
      <c r="AW390" s="7" t="s">
        <v>47</v>
      </c>
      <c r="AX390" s="9" t="str">
        <f>IF(AW390="","Vacio",IF(AV390=AW390,"Igual","Diferente"))</f>
        <v>Igual</v>
      </c>
      <c r="AY390" s="68"/>
      <c r="AZ390" s="68"/>
      <c r="BA390" s="5">
        <f ca="1">+IF(K390&gt;21,"Revisar",0)</f>
        <v>0</v>
      </c>
      <c r="BB390" s="68" t="s">
        <v>146</v>
      </c>
      <c r="BC390" s="129" t="s">
        <v>2919</v>
      </c>
      <c r="BF390" s="129"/>
      <c r="BG390" s="129"/>
    </row>
    <row r="391" spans="1:65" ht="14.65" customHeight="1" x14ac:dyDescent="0.25">
      <c r="A391" s="68" t="str">
        <f>CONCATENATE(E391,"_",X391)</f>
        <v>20515314424_PCR-LAP20031097</v>
      </c>
      <c r="B391" s="68" t="str">
        <f>CONCATENATE(E391,"_",Z391)</f>
        <v>20515314424_</v>
      </c>
      <c r="C391" s="6">
        <v>44141</v>
      </c>
      <c r="D391" s="6">
        <v>44170</v>
      </c>
      <c r="E391" s="192">
        <v>20515314424</v>
      </c>
      <c r="F391" s="3" t="s">
        <v>4088</v>
      </c>
      <c r="G391" s="3" t="s">
        <v>5169</v>
      </c>
      <c r="H391" s="6">
        <v>44141</v>
      </c>
      <c r="I391" s="6">
        <v>44170</v>
      </c>
      <c r="J391" s="7"/>
      <c r="K391" s="8">
        <f ca="1">+TODAY()-I391</f>
        <v>-33</v>
      </c>
      <c r="L391" s="9">
        <v>45</v>
      </c>
      <c r="M391" s="135"/>
      <c r="N391" s="9" t="str">
        <f>IF(M391="","Vacio",IF(L391=M391,"Igual","Diferente"))</f>
        <v>Vacio</v>
      </c>
      <c r="O391" s="9"/>
      <c r="P391" s="135"/>
      <c r="Q391" s="9" t="str">
        <f>IF(P391="","Vacio",IF(O391=P391,"Igual","Diferente"))</f>
        <v>Vacio</v>
      </c>
      <c r="R391" s="1">
        <f>+L391+O391/3.5</f>
        <v>45</v>
      </c>
      <c r="S391" s="1">
        <f ca="1">+IF(K391&gt;=0,IF(K391&lt;30,R391*1,IF(60&gt;K391,R391*2,IF(90&gt;K391,R391*3,IF(120&gt;K391,R391*4,IF(150&gt;K391,R391*5,IF(180&gt;K391,R391*6,IF(210&gt;K391,R391*7))))))),0)</f>
        <v>0</v>
      </c>
      <c r="T391" s="2">
        <f ca="1">+IF(K391&lt;0,0,IF(K391&lt;8,$A$1,IF(K391&lt;15,$B$1,IF(K391&lt;22,$C$1,IF(K391&lt;30,$D$1,IF(K391&lt;60,$G$1,IF(K391&lt;90,$H$1,IF(K391&lt;120,$I$1,IF(K391&lt;150,$J$1,IF(K391&lt;180,$K$1,IF(K391&lt;210,$E$1)))))))))))</f>
        <v>0</v>
      </c>
      <c r="U391" s="3" t="s">
        <v>4658</v>
      </c>
      <c r="V391" s="10" t="s">
        <v>4657</v>
      </c>
      <c r="W391" s="6">
        <v>44110</v>
      </c>
      <c r="X391" s="298" t="s">
        <v>4364</v>
      </c>
      <c r="Y391" s="12" t="s">
        <v>5248</v>
      </c>
      <c r="Z391" s="12"/>
      <c r="AA391" s="12"/>
      <c r="AB391" s="15"/>
      <c r="AC391" s="15"/>
      <c r="AD391" s="15"/>
      <c r="AE391" s="15"/>
      <c r="AF391" s="4">
        <f ca="1">+TODAY()-AE391</f>
        <v>44137</v>
      </c>
      <c r="AG391" s="15"/>
      <c r="AH391" s="15"/>
      <c r="AI391" s="6"/>
      <c r="AJ391" s="6"/>
      <c r="AK391" s="3"/>
      <c r="AL391" s="6"/>
      <c r="AM391" s="10">
        <v>1</v>
      </c>
      <c r="AN391" s="3" t="s">
        <v>44</v>
      </c>
      <c r="AO391" s="3"/>
      <c r="AP391" s="3"/>
      <c r="AQ391" s="3"/>
      <c r="AR391" s="3"/>
      <c r="AS391" s="3"/>
      <c r="AT391" s="18"/>
      <c r="AU391" s="3" t="s">
        <v>5235</v>
      </c>
      <c r="AV391" s="7" t="s">
        <v>47</v>
      </c>
      <c r="AW391" s="7" t="s">
        <v>47</v>
      </c>
      <c r="AX391" s="9" t="str">
        <f>IF(AW391="","Vacio",IF(AV391=AW391,"Igual","Diferente"))</f>
        <v>Igual</v>
      </c>
      <c r="AY391" s="68"/>
      <c r="AZ391" s="68"/>
      <c r="BA391" s="5">
        <f ca="1">+IF(K391&gt;21,"Revisar",0)</f>
        <v>0</v>
      </c>
      <c r="BB391" s="68" t="s">
        <v>146</v>
      </c>
      <c r="BC391" s="129" t="s">
        <v>2919</v>
      </c>
      <c r="BF391" s="129"/>
      <c r="BG391" s="129"/>
    </row>
    <row r="392" spans="1:65" ht="14.65" customHeight="1" x14ac:dyDescent="0.25">
      <c r="A392" s="68" t="str">
        <f>CONCATENATE(E392,"_",X392)</f>
        <v>20515314424_PCR-LAP20031095</v>
      </c>
      <c r="B392" s="68" t="str">
        <f>CONCATENATE(E392,"_",Z392)</f>
        <v>20515314424_</v>
      </c>
      <c r="C392" s="6">
        <v>44141</v>
      </c>
      <c r="D392" s="6">
        <v>44170</v>
      </c>
      <c r="E392" s="192">
        <v>20515314424</v>
      </c>
      <c r="F392" s="3" t="s">
        <v>4088</v>
      </c>
      <c r="G392" s="3" t="s">
        <v>5169</v>
      </c>
      <c r="H392" s="6">
        <v>44141</v>
      </c>
      <c r="I392" s="6">
        <v>44170</v>
      </c>
      <c r="J392" s="7"/>
      <c r="K392" s="8">
        <f ca="1">+TODAY()-I392</f>
        <v>-33</v>
      </c>
      <c r="L392" s="9">
        <v>45</v>
      </c>
      <c r="M392" s="135"/>
      <c r="N392" s="9" t="str">
        <f>IF(M392="","Vacio",IF(L392=M392,"Igual","Diferente"))</f>
        <v>Vacio</v>
      </c>
      <c r="O392" s="9"/>
      <c r="P392" s="135"/>
      <c r="Q392" s="9" t="str">
        <f>IF(P392="","Vacio",IF(O392=P392,"Igual","Diferente"))</f>
        <v>Vacio</v>
      </c>
      <c r="R392" s="1">
        <f>+L392+O392/3.5</f>
        <v>45</v>
      </c>
      <c r="S392" s="1">
        <f ca="1">+IF(K392&gt;=0,IF(K392&lt;30,R392*1,IF(60&gt;K392,R392*2,IF(90&gt;K392,R392*3,IF(120&gt;K392,R392*4,IF(150&gt;K392,R392*5,IF(180&gt;K392,R392*6,IF(210&gt;K392,R392*7))))))),0)</f>
        <v>0</v>
      </c>
      <c r="T392" s="2">
        <f ca="1">+IF(K392&lt;0,0,IF(K392&lt;8,$A$1,IF(K392&lt;15,$B$1,IF(K392&lt;22,$C$1,IF(K392&lt;30,$D$1,IF(K392&lt;60,$G$1,IF(K392&lt;90,$H$1,IF(K392&lt;120,$I$1,IF(K392&lt;150,$J$1,IF(K392&lt;180,$K$1,IF(K392&lt;210,$E$1)))))))))))</f>
        <v>0</v>
      </c>
      <c r="U392" s="3" t="s">
        <v>4658</v>
      </c>
      <c r="V392" s="10" t="s">
        <v>4657</v>
      </c>
      <c r="W392" s="6">
        <v>44110</v>
      </c>
      <c r="X392" s="298" t="s">
        <v>4365</v>
      </c>
      <c r="Y392" s="12" t="s">
        <v>5248</v>
      </c>
      <c r="Z392" s="12"/>
      <c r="AA392" s="12"/>
      <c r="AB392" s="15"/>
      <c r="AC392" s="15"/>
      <c r="AD392" s="15"/>
      <c r="AE392" s="15"/>
      <c r="AF392" s="4">
        <f ca="1">+TODAY()-AE392</f>
        <v>44137</v>
      </c>
      <c r="AG392" s="15"/>
      <c r="AH392" s="15"/>
      <c r="AI392" s="6"/>
      <c r="AJ392" s="6"/>
      <c r="AK392" s="3"/>
      <c r="AL392" s="6"/>
      <c r="AM392" s="10">
        <v>1</v>
      </c>
      <c r="AN392" s="3" t="s">
        <v>44</v>
      </c>
      <c r="AO392" s="3"/>
      <c r="AP392" s="3"/>
      <c r="AQ392" s="3"/>
      <c r="AR392" s="3"/>
      <c r="AS392" s="3"/>
      <c r="AT392" s="18"/>
      <c r="AU392" s="3" t="s">
        <v>5235</v>
      </c>
      <c r="AV392" s="7" t="s">
        <v>47</v>
      </c>
      <c r="AW392" s="7" t="s">
        <v>47</v>
      </c>
      <c r="AX392" s="9" t="str">
        <f>IF(AW392="","Vacio",IF(AV392=AW392,"Igual","Diferente"))</f>
        <v>Igual</v>
      </c>
      <c r="AY392" s="68"/>
      <c r="AZ392" s="68"/>
      <c r="BA392" s="5">
        <f ca="1">+IF(K392&gt;21,"Revisar",0)</f>
        <v>0</v>
      </c>
      <c r="BB392" s="68" t="s">
        <v>146</v>
      </c>
      <c r="BC392" s="129" t="s">
        <v>2919</v>
      </c>
      <c r="BF392" s="129"/>
      <c r="BG392" s="129"/>
    </row>
    <row r="393" spans="1:65" ht="14.65" customHeight="1" x14ac:dyDescent="0.25">
      <c r="A393" s="68" t="str">
        <f>CONCATENATE(E393,"_",X393)</f>
        <v>20515314424_PCR-LAP20031093</v>
      </c>
      <c r="B393" s="68" t="str">
        <f>CONCATENATE(E393,"_",Z393)</f>
        <v>20515314424_</v>
      </c>
      <c r="C393" s="6">
        <v>44141</v>
      </c>
      <c r="D393" s="6">
        <v>44170</v>
      </c>
      <c r="E393" s="192">
        <v>20515314424</v>
      </c>
      <c r="F393" s="3" t="s">
        <v>4088</v>
      </c>
      <c r="G393" s="3" t="s">
        <v>5169</v>
      </c>
      <c r="H393" s="6">
        <v>44141</v>
      </c>
      <c r="I393" s="6">
        <v>44170</v>
      </c>
      <c r="J393" s="7"/>
      <c r="K393" s="8">
        <f ca="1">+TODAY()-I393</f>
        <v>-33</v>
      </c>
      <c r="L393" s="9">
        <v>45</v>
      </c>
      <c r="M393" s="135"/>
      <c r="N393" s="9" t="str">
        <f>IF(M393="","Vacio",IF(L393=M393,"Igual","Diferente"))</f>
        <v>Vacio</v>
      </c>
      <c r="O393" s="9"/>
      <c r="P393" s="135"/>
      <c r="Q393" s="9" t="str">
        <f>IF(P393="","Vacio",IF(O393=P393,"Igual","Diferente"))</f>
        <v>Vacio</v>
      </c>
      <c r="R393" s="1">
        <f>+L393+O393/3.5</f>
        <v>45</v>
      </c>
      <c r="S393" s="1">
        <f ca="1">+IF(K393&gt;=0,IF(K393&lt;30,R393*1,IF(60&gt;K393,R393*2,IF(90&gt;K393,R393*3,IF(120&gt;K393,R393*4,IF(150&gt;K393,R393*5,IF(180&gt;K393,R393*6,IF(210&gt;K393,R393*7))))))),0)</f>
        <v>0</v>
      </c>
      <c r="T393" s="2">
        <f ca="1">+IF(K393&lt;0,0,IF(K393&lt;8,$A$1,IF(K393&lt;15,$B$1,IF(K393&lt;22,$C$1,IF(K393&lt;30,$D$1,IF(K393&lt;60,$G$1,IF(K393&lt;90,$H$1,IF(K393&lt;120,$I$1,IF(K393&lt;150,$J$1,IF(K393&lt;180,$K$1,IF(K393&lt;210,$E$1)))))))))))</f>
        <v>0</v>
      </c>
      <c r="U393" s="3" t="s">
        <v>4658</v>
      </c>
      <c r="V393" s="10" t="s">
        <v>4657</v>
      </c>
      <c r="W393" s="6">
        <v>44110</v>
      </c>
      <c r="X393" s="298" t="s">
        <v>4366</v>
      </c>
      <c r="Y393" s="12" t="s">
        <v>5248</v>
      </c>
      <c r="Z393" s="12"/>
      <c r="AA393" s="12"/>
      <c r="AB393" s="15"/>
      <c r="AC393" s="15"/>
      <c r="AD393" s="15"/>
      <c r="AE393" s="15"/>
      <c r="AF393" s="4">
        <f ca="1">+TODAY()-AE393</f>
        <v>44137</v>
      </c>
      <c r="AG393" s="15"/>
      <c r="AH393" s="15"/>
      <c r="AI393" s="6"/>
      <c r="AJ393" s="6"/>
      <c r="AK393" s="3"/>
      <c r="AL393" s="6"/>
      <c r="AM393" s="10">
        <v>1</v>
      </c>
      <c r="AN393" s="3" t="s">
        <v>44</v>
      </c>
      <c r="AO393" s="3"/>
      <c r="AP393" s="3"/>
      <c r="AQ393" s="3"/>
      <c r="AR393" s="3"/>
      <c r="AS393" s="3"/>
      <c r="AT393" s="18"/>
      <c r="AU393" s="3" t="s">
        <v>5235</v>
      </c>
      <c r="AV393" s="7" t="s">
        <v>47</v>
      </c>
      <c r="AW393" s="7" t="s">
        <v>47</v>
      </c>
      <c r="AX393" s="9" t="str">
        <f>IF(AW393="","Vacio",IF(AV393=AW393,"Igual","Diferente"))</f>
        <v>Igual</v>
      </c>
      <c r="AY393" s="68"/>
      <c r="AZ393" s="68"/>
      <c r="BA393" s="5">
        <f ca="1">+IF(K393&gt;21,"Revisar",0)</f>
        <v>0</v>
      </c>
      <c r="BB393" s="68" t="s">
        <v>146</v>
      </c>
      <c r="BC393" s="129" t="s">
        <v>2919</v>
      </c>
      <c r="BF393" s="129"/>
      <c r="BG393" s="129"/>
    </row>
    <row r="394" spans="1:65" ht="14.65" customHeight="1" x14ac:dyDescent="0.25">
      <c r="A394" s="68" t="str">
        <f>CONCATENATE(E394,"_",X394)</f>
        <v>20515314424_PCR-LAP20031092</v>
      </c>
      <c r="B394" s="68" t="str">
        <f>CONCATENATE(E394,"_",Z394)</f>
        <v>20515314424_</v>
      </c>
      <c r="C394" s="6">
        <v>44141</v>
      </c>
      <c r="D394" s="6">
        <v>44170</v>
      </c>
      <c r="E394" s="192">
        <v>20515314424</v>
      </c>
      <c r="F394" s="3" t="s">
        <v>4088</v>
      </c>
      <c r="G394" s="3" t="s">
        <v>5169</v>
      </c>
      <c r="H394" s="6">
        <v>44141</v>
      </c>
      <c r="I394" s="6">
        <v>44170</v>
      </c>
      <c r="J394" s="7"/>
      <c r="K394" s="8">
        <f ca="1">+TODAY()-I394</f>
        <v>-33</v>
      </c>
      <c r="L394" s="9">
        <v>45</v>
      </c>
      <c r="M394" s="135"/>
      <c r="N394" s="9" t="str">
        <f>IF(M394="","Vacio",IF(L394=M394,"Igual","Diferente"))</f>
        <v>Vacio</v>
      </c>
      <c r="O394" s="9"/>
      <c r="P394" s="135"/>
      <c r="Q394" s="9" t="str">
        <f>IF(P394="","Vacio",IF(O394=P394,"Igual","Diferente"))</f>
        <v>Vacio</v>
      </c>
      <c r="R394" s="1">
        <f>+L394+O394/3.5</f>
        <v>45</v>
      </c>
      <c r="S394" s="1">
        <f ca="1">+IF(K394&gt;=0,IF(K394&lt;30,R394*1,IF(60&gt;K394,R394*2,IF(90&gt;K394,R394*3,IF(120&gt;K394,R394*4,IF(150&gt;K394,R394*5,IF(180&gt;K394,R394*6,IF(210&gt;K394,R394*7))))))),0)</f>
        <v>0</v>
      </c>
      <c r="T394" s="2">
        <f ca="1">+IF(K394&lt;0,0,IF(K394&lt;8,$A$1,IF(K394&lt;15,$B$1,IF(K394&lt;22,$C$1,IF(K394&lt;30,$D$1,IF(K394&lt;60,$G$1,IF(K394&lt;90,$H$1,IF(K394&lt;120,$I$1,IF(K394&lt;150,$J$1,IF(K394&lt;180,$K$1,IF(K394&lt;210,$E$1)))))))))))</f>
        <v>0</v>
      </c>
      <c r="U394" s="3" t="s">
        <v>4658</v>
      </c>
      <c r="V394" s="10" t="s">
        <v>4657</v>
      </c>
      <c r="W394" s="6">
        <v>44110</v>
      </c>
      <c r="X394" s="298" t="s">
        <v>4367</v>
      </c>
      <c r="Y394" s="12" t="s">
        <v>5248</v>
      </c>
      <c r="Z394" s="12"/>
      <c r="AA394" s="12"/>
      <c r="AB394" s="15"/>
      <c r="AC394" s="15"/>
      <c r="AD394" s="15"/>
      <c r="AE394" s="15"/>
      <c r="AF394" s="4">
        <f ca="1">+TODAY()-AE394</f>
        <v>44137</v>
      </c>
      <c r="AG394" s="15"/>
      <c r="AH394" s="15"/>
      <c r="AI394" s="6"/>
      <c r="AJ394" s="6"/>
      <c r="AK394" s="3"/>
      <c r="AL394" s="6"/>
      <c r="AM394" s="10">
        <v>1</v>
      </c>
      <c r="AN394" s="3" t="s">
        <v>44</v>
      </c>
      <c r="AO394" s="3"/>
      <c r="AP394" s="3"/>
      <c r="AQ394" s="3"/>
      <c r="AR394" s="3"/>
      <c r="AS394" s="3"/>
      <c r="AT394" s="18"/>
      <c r="AU394" s="3" t="s">
        <v>5235</v>
      </c>
      <c r="AV394" s="7" t="s">
        <v>47</v>
      </c>
      <c r="AW394" s="7" t="s">
        <v>47</v>
      </c>
      <c r="AX394" s="9" t="str">
        <f>IF(AW394="","Vacio",IF(AV394=AW394,"Igual","Diferente"))</f>
        <v>Igual</v>
      </c>
      <c r="AY394" s="68"/>
      <c r="AZ394" s="68"/>
      <c r="BA394" s="5">
        <f ca="1">+IF(K394&gt;21,"Revisar",0)</f>
        <v>0</v>
      </c>
      <c r="BB394" s="68" t="s">
        <v>146</v>
      </c>
      <c r="BC394" s="129" t="s">
        <v>2919</v>
      </c>
      <c r="BF394" s="129"/>
      <c r="BG394" s="129"/>
    </row>
    <row r="395" spans="1:65" ht="14.65" customHeight="1" x14ac:dyDescent="0.25">
      <c r="A395" s="68" t="str">
        <f>CONCATENATE(E395,"_",X395)</f>
        <v>20515314424_PCR-LAP20031087</v>
      </c>
      <c r="B395" s="68" t="str">
        <f>CONCATENATE(E395,"_",Z395)</f>
        <v>20515314424_</v>
      </c>
      <c r="C395" s="6">
        <v>44141</v>
      </c>
      <c r="D395" s="6">
        <v>44170</v>
      </c>
      <c r="E395" s="192">
        <v>20515314424</v>
      </c>
      <c r="F395" s="3" t="s">
        <v>4088</v>
      </c>
      <c r="G395" s="3" t="s">
        <v>5169</v>
      </c>
      <c r="H395" s="6">
        <v>44141</v>
      </c>
      <c r="I395" s="6">
        <v>44170</v>
      </c>
      <c r="J395" s="7"/>
      <c r="K395" s="8">
        <f ca="1">+TODAY()-I395</f>
        <v>-33</v>
      </c>
      <c r="L395" s="9">
        <v>45</v>
      </c>
      <c r="M395" s="135"/>
      <c r="N395" s="9" t="str">
        <f>IF(M395="","Vacio",IF(L395=M395,"Igual","Diferente"))</f>
        <v>Vacio</v>
      </c>
      <c r="O395" s="9"/>
      <c r="P395" s="135"/>
      <c r="Q395" s="9" t="str">
        <f>IF(P395="","Vacio",IF(O395=P395,"Igual","Diferente"))</f>
        <v>Vacio</v>
      </c>
      <c r="R395" s="1">
        <f>+L395+O395/3.5</f>
        <v>45</v>
      </c>
      <c r="S395" s="1">
        <f ca="1">+IF(K395&gt;=0,IF(K395&lt;30,R395*1,IF(60&gt;K395,R395*2,IF(90&gt;K395,R395*3,IF(120&gt;K395,R395*4,IF(150&gt;K395,R395*5,IF(180&gt;K395,R395*6,IF(210&gt;K395,R395*7))))))),0)</f>
        <v>0</v>
      </c>
      <c r="T395" s="2">
        <f ca="1">+IF(K395&lt;0,0,IF(K395&lt;8,$A$1,IF(K395&lt;15,$B$1,IF(K395&lt;22,$C$1,IF(K395&lt;30,$D$1,IF(K395&lt;60,$G$1,IF(K395&lt;90,$H$1,IF(K395&lt;120,$I$1,IF(K395&lt;150,$J$1,IF(K395&lt;180,$K$1,IF(K395&lt;210,$E$1)))))))))))</f>
        <v>0</v>
      </c>
      <c r="U395" s="3" t="s">
        <v>4658</v>
      </c>
      <c r="V395" s="10" t="s">
        <v>4657</v>
      </c>
      <c r="W395" s="6">
        <v>44110</v>
      </c>
      <c r="X395" s="298" t="s">
        <v>4368</v>
      </c>
      <c r="Y395" s="12" t="s">
        <v>5248</v>
      </c>
      <c r="Z395" s="12"/>
      <c r="AA395" s="12"/>
      <c r="AB395" s="15"/>
      <c r="AC395" s="15"/>
      <c r="AD395" s="15"/>
      <c r="AE395" s="15"/>
      <c r="AF395" s="4">
        <f ca="1">+TODAY()-AE395</f>
        <v>44137</v>
      </c>
      <c r="AG395" s="15"/>
      <c r="AH395" s="15"/>
      <c r="AI395" s="6"/>
      <c r="AJ395" s="6"/>
      <c r="AK395" s="3"/>
      <c r="AL395" s="6"/>
      <c r="AM395" s="10">
        <v>1</v>
      </c>
      <c r="AN395" s="3" t="s">
        <v>44</v>
      </c>
      <c r="AO395" s="3"/>
      <c r="AP395" s="3"/>
      <c r="AQ395" s="3"/>
      <c r="AR395" s="3"/>
      <c r="AS395" s="3"/>
      <c r="AT395" s="18"/>
      <c r="AU395" s="3" t="s">
        <v>5235</v>
      </c>
      <c r="AV395" s="7" t="s">
        <v>47</v>
      </c>
      <c r="AW395" s="7" t="s">
        <v>47</v>
      </c>
      <c r="AX395" s="9" t="str">
        <f>IF(AW395="","Vacio",IF(AV395=AW395,"Igual","Diferente"))</f>
        <v>Igual</v>
      </c>
      <c r="AY395" s="68"/>
      <c r="AZ395" s="68"/>
      <c r="BA395" s="5">
        <f ca="1">+IF(K395&gt;21,"Revisar",0)</f>
        <v>0</v>
      </c>
      <c r="BB395" s="68" t="s">
        <v>146</v>
      </c>
      <c r="BC395" s="129" t="s">
        <v>2919</v>
      </c>
      <c r="BF395" s="129"/>
      <c r="BG395" s="129"/>
    </row>
    <row r="396" spans="1:65" ht="14.65" customHeight="1" x14ac:dyDescent="0.25">
      <c r="A396" s="68" t="str">
        <f>CONCATENATE(E396,"_",X396)</f>
        <v>20515314424_PCR-LAP20031088</v>
      </c>
      <c r="B396" s="68" t="str">
        <f>CONCATENATE(E396,"_",Z396)</f>
        <v>20515314424_</v>
      </c>
      <c r="C396" s="6">
        <v>44141</v>
      </c>
      <c r="D396" s="6">
        <v>44170</v>
      </c>
      <c r="E396" s="192">
        <v>20515314424</v>
      </c>
      <c r="F396" s="3" t="s">
        <v>4088</v>
      </c>
      <c r="G396" s="3" t="s">
        <v>5169</v>
      </c>
      <c r="H396" s="6">
        <v>44141</v>
      </c>
      <c r="I396" s="6">
        <v>44170</v>
      </c>
      <c r="J396" s="7"/>
      <c r="K396" s="8">
        <f ca="1">+TODAY()-I396</f>
        <v>-33</v>
      </c>
      <c r="L396" s="9">
        <v>45</v>
      </c>
      <c r="M396" s="135"/>
      <c r="N396" s="9" t="str">
        <f>IF(M396="","Vacio",IF(L396=M396,"Igual","Diferente"))</f>
        <v>Vacio</v>
      </c>
      <c r="O396" s="9"/>
      <c r="P396" s="135"/>
      <c r="Q396" s="9" t="str">
        <f>IF(P396="","Vacio",IF(O396=P396,"Igual","Diferente"))</f>
        <v>Vacio</v>
      </c>
      <c r="R396" s="1">
        <f>+L396+O396/3.5</f>
        <v>45</v>
      </c>
      <c r="S396" s="1">
        <f ca="1">+IF(K396&gt;=0,IF(K396&lt;30,R396*1,IF(60&gt;K396,R396*2,IF(90&gt;K396,R396*3,IF(120&gt;K396,R396*4,IF(150&gt;K396,R396*5,IF(180&gt;K396,R396*6,IF(210&gt;K396,R396*7))))))),0)</f>
        <v>0</v>
      </c>
      <c r="T396" s="2">
        <f ca="1">+IF(K396&lt;0,0,IF(K396&lt;8,$A$1,IF(K396&lt;15,$B$1,IF(K396&lt;22,$C$1,IF(K396&lt;30,$D$1,IF(K396&lt;60,$G$1,IF(K396&lt;90,$H$1,IF(K396&lt;120,$I$1,IF(K396&lt;150,$J$1,IF(K396&lt;180,$K$1,IF(K396&lt;210,$E$1)))))))))))</f>
        <v>0</v>
      </c>
      <c r="U396" s="3" t="s">
        <v>4658</v>
      </c>
      <c r="V396" s="10" t="s">
        <v>4657</v>
      </c>
      <c r="W396" s="6">
        <v>44110</v>
      </c>
      <c r="X396" s="298" t="s">
        <v>4369</v>
      </c>
      <c r="Y396" s="12" t="s">
        <v>5248</v>
      </c>
      <c r="Z396" s="12"/>
      <c r="AA396" s="12"/>
      <c r="AB396" s="15"/>
      <c r="AC396" s="15"/>
      <c r="AD396" s="15"/>
      <c r="AE396" s="15"/>
      <c r="AF396" s="4">
        <f ca="1">+TODAY()-AE396</f>
        <v>44137</v>
      </c>
      <c r="AG396" s="15"/>
      <c r="AH396" s="15"/>
      <c r="AI396" s="6"/>
      <c r="AJ396" s="6"/>
      <c r="AK396" s="3"/>
      <c r="AL396" s="6"/>
      <c r="AM396" s="10">
        <v>1</v>
      </c>
      <c r="AN396" s="3" t="s">
        <v>44</v>
      </c>
      <c r="AO396" s="3"/>
      <c r="AP396" s="3"/>
      <c r="AQ396" s="3"/>
      <c r="AR396" s="3"/>
      <c r="AS396" s="3"/>
      <c r="AT396" s="18"/>
      <c r="AU396" s="3" t="s">
        <v>5235</v>
      </c>
      <c r="AV396" s="7" t="s">
        <v>47</v>
      </c>
      <c r="AW396" s="7" t="s">
        <v>47</v>
      </c>
      <c r="AX396" s="9" t="str">
        <f>IF(AW396="","Vacio",IF(AV396=AW396,"Igual","Diferente"))</f>
        <v>Igual</v>
      </c>
      <c r="AY396" s="68"/>
      <c r="AZ396" s="68"/>
      <c r="BA396" s="5">
        <f ca="1">+IF(K396&gt;21,"Revisar",0)</f>
        <v>0</v>
      </c>
      <c r="BB396" s="68" t="s">
        <v>146</v>
      </c>
      <c r="BC396" s="129" t="s">
        <v>2919</v>
      </c>
      <c r="BF396" s="129"/>
      <c r="BG396" s="129"/>
    </row>
    <row r="397" spans="1:65" s="153" customFormat="1" ht="14.65" customHeight="1" x14ac:dyDescent="0.25">
      <c r="A397" s="68" t="str">
        <f>CONCATENATE(E397,"_",X397)</f>
        <v>20515314424_PCR-LAP20031085</v>
      </c>
      <c r="B397" s="68" t="str">
        <f>CONCATENATE(E397,"_",Z397)</f>
        <v>20515314424_</v>
      </c>
      <c r="C397" s="6">
        <v>44141</v>
      </c>
      <c r="D397" s="6">
        <v>44170</v>
      </c>
      <c r="E397" s="192">
        <v>20515314424</v>
      </c>
      <c r="F397" s="3" t="s">
        <v>4088</v>
      </c>
      <c r="G397" s="3" t="s">
        <v>5169</v>
      </c>
      <c r="H397" s="6">
        <v>44141</v>
      </c>
      <c r="I397" s="6">
        <v>44170</v>
      </c>
      <c r="J397" s="7"/>
      <c r="K397" s="8">
        <f ca="1">+TODAY()-I397</f>
        <v>-33</v>
      </c>
      <c r="L397" s="9">
        <v>45</v>
      </c>
      <c r="M397" s="135"/>
      <c r="N397" s="9" t="str">
        <f>IF(M397="","Vacio",IF(L397=M397,"Igual","Diferente"))</f>
        <v>Vacio</v>
      </c>
      <c r="O397" s="9"/>
      <c r="P397" s="135"/>
      <c r="Q397" s="9" t="str">
        <f>IF(P397="","Vacio",IF(O397=P397,"Igual","Diferente"))</f>
        <v>Vacio</v>
      </c>
      <c r="R397" s="1">
        <f>+L397+O397/3.5</f>
        <v>45</v>
      </c>
      <c r="S397" s="1">
        <f ca="1">+IF(K397&gt;=0,IF(K397&lt;30,R397*1,IF(60&gt;K397,R397*2,IF(90&gt;K397,R397*3,IF(120&gt;K397,R397*4,IF(150&gt;K397,R397*5,IF(180&gt;K397,R397*6,IF(210&gt;K397,R397*7))))))),0)</f>
        <v>0</v>
      </c>
      <c r="T397" s="2">
        <f ca="1">+IF(K397&lt;0,0,IF(K397&lt;8,$A$1,IF(K397&lt;15,$B$1,IF(K397&lt;22,$C$1,IF(K397&lt;30,$D$1,IF(K397&lt;60,$G$1,IF(K397&lt;90,$H$1,IF(K397&lt;120,$I$1,IF(K397&lt;150,$J$1,IF(K397&lt;180,$K$1,IF(K397&lt;210,$E$1)))))))))))</f>
        <v>0</v>
      </c>
      <c r="U397" s="3" t="s">
        <v>4658</v>
      </c>
      <c r="V397" s="10" t="s">
        <v>4657</v>
      </c>
      <c r="W397" s="6">
        <v>44110</v>
      </c>
      <c r="X397" s="298" t="s">
        <v>4370</v>
      </c>
      <c r="Y397" s="12" t="s">
        <v>5248</v>
      </c>
      <c r="Z397" s="12"/>
      <c r="AA397" s="12"/>
      <c r="AB397" s="15"/>
      <c r="AC397" s="15"/>
      <c r="AD397" s="15"/>
      <c r="AE397" s="15"/>
      <c r="AF397" s="4">
        <f ca="1">+TODAY()-AE397</f>
        <v>44137</v>
      </c>
      <c r="AG397" s="15"/>
      <c r="AH397" s="15"/>
      <c r="AI397" s="6"/>
      <c r="AJ397" s="6"/>
      <c r="AK397" s="3"/>
      <c r="AL397" s="6"/>
      <c r="AM397" s="10">
        <v>1</v>
      </c>
      <c r="AN397" s="3" t="s">
        <v>44</v>
      </c>
      <c r="AO397" s="3"/>
      <c r="AP397" s="3"/>
      <c r="AQ397" s="3"/>
      <c r="AR397" s="3"/>
      <c r="AS397" s="3"/>
      <c r="AT397" s="18"/>
      <c r="AU397" s="3" t="s">
        <v>5235</v>
      </c>
      <c r="AV397" s="7" t="s">
        <v>47</v>
      </c>
      <c r="AW397" s="7" t="s">
        <v>47</v>
      </c>
      <c r="AX397" s="9" t="str">
        <f>IF(AW397="","Vacio",IF(AV397=AW397,"Igual","Diferente"))</f>
        <v>Igual</v>
      </c>
      <c r="AY397" s="68"/>
      <c r="AZ397" s="68"/>
      <c r="BA397" s="5">
        <f ca="1">+IF(K397&gt;21,"Revisar",0)</f>
        <v>0</v>
      </c>
      <c r="BB397" s="68" t="s">
        <v>146</v>
      </c>
      <c r="BC397" s="129" t="s">
        <v>2919</v>
      </c>
      <c r="BD397"/>
      <c r="BE397"/>
      <c r="BF397" s="129"/>
      <c r="BG397" s="129"/>
      <c r="BH397"/>
      <c r="BI397"/>
      <c r="BJ397"/>
      <c r="BK397"/>
      <c r="BL397"/>
      <c r="BM397"/>
    </row>
    <row r="398" spans="1:65" s="158" customFormat="1" ht="14.65" customHeight="1" x14ac:dyDescent="0.25">
      <c r="A398" s="68" t="str">
        <f>CONCATENATE(E398,"_",X398)</f>
        <v>20515314424_PCR-LAP20031084</v>
      </c>
      <c r="B398" s="68" t="str">
        <f>CONCATENATE(E398,"_",Z398)</f>
        <v>20515314424_</v>
      </c>
      <c r="C398" s="6">
        <v>44141</v>
      </c>
      <c r="D398" s="6">
        <v>44170</v>
      </c>
      <c r="E398" s="192">
        <v>20515314424</v>
      </c>
      <c r="F398" s="3" t="s">
        <v>4088</v>
      </c>
      <c r="G398" s="3" t="s">
        <v>5169</v>
      </c>
      <c r="H398" s="6">
        <v>44141</v>
      </c>
      <c r="I398" s="6">
        <v>44170</v>
      </c>
      <c r="J398" s="7"/>
      <c r="K398" s="8">
        <f ca="1">+TODAY()-I398</f>
        <v>-33</v>
      </c>
      <c r="L398" s="9">
        <v>45</v>
      </c>
      <c r="M398" s="135"/>
      <c r="N398" s="9" t="str">
        <f>IF(M398="","Vacio",IF(L398=M398,"Igual","Diferente"))</f>
        <v>Vacio</v>
      </c>
      <c r="O398" s="9"/>
      <c r="P398" s="135"/>
      <c r="Q398" s="9" t="str">
        <f>IF(P398="","Vacio",IF(O398=P398,"Igual","Diferente"))</f>
        <v>Vacio</v>
      </c>
      <c r="R398" s="1">
        <f>+L398+O398/3.5</f>
        <v>45</v>
      </c>
      <c r="S398" s="1">
        <f ca="1">+IF(K398&gt;=0,IF(K398&lt;30,R398*1,IF(60&gt;K398,R398*2,IF(90&gt;K398,R398*3,IF(120&gt;K398,R398*4,IF(150&gt;K398,R398*5,IF(180&gt;K398,R398*6,IF(210&gt;K398,R398*7))))))),0)</f>
        <v>0</v>
      </c>
      <c r="T398" s="2">
        <f ca="1">+IF(K398&lt;0,0,IF(K398&lt;8,$A$1,IF(K398&lt;15,$B$1,IF(K398&lt;22,$C$1,IF(K398&lt;30,$D$1,IF(K398&lt;60,$G$1,IF(K398&lt;90,$H$1,IF(K398&lt;120,$I$1,IF(K398&lt;150,$J$1,IF(K398&lt;180,$K$1,IF(K398&lt;210,$E$1)))))))))))</f>
        <v>0</v>
      </c>
      <c r="U398" s="3" t="s">
        <v>4658</v>
      </c>
      <c r="V398" s="10" t="s">
        <v>4657</v>
      </c>
      <c r="W398" s="6">
        <v>44110</v>
      </c>
      <c r="X398" s="298" t="s">
        <v>4371</v>
      </c>
      <c r="Y398" s="12" t="s">
        <v>5248</v>
      </c>
      <c r="Z398" s="12"/>
      <c r="AA398" s="12"/>
      <c r="AB398" s="15"/>
      <c r="AC398" s="15"/>
      <c r="AD398" s="15"/>
      <c r="AE398" s="15"/>
      <c r="AF398" s="4">
        <f ca="1">+TODAY()-AE398</f>
        <v>44137</v>
      </c>
      <c r="AG398" s="15"/>
      <c r="AH398" s="15"/>
      <c r="AI398" s="6"/>
      <c r="AJ398" s="6"/>
      <c r="AK398" s="3"/>
      <c r="AL398" s="6"/>
      <c r="AM398" s="10">
        <v>1</v>
      </c>
      <c r="AN398" s="3" t="s">
        <v>44</v>
      </c>
      <c r="AO398" s="3"/>
      <c r="AP398" s="3"/>
      <c r="AQ398" s="3"/>
      <c r="AR398" s="3"/>
      <c r="AS398" s="3"/>
      <c r="AT398" s="18"/>
      <c r="AU398" s="3" t="s">
        <v>5235</v>
      </c>
      <c r="AV398" s="7" t="s">
        <v>47</v>
      </c>
      <c r="AW398" s="7" t="s">
        <v>47</v>
      </c>
      <c r="AX398" s="9" t="str">
        <f>IF(AW398="","Vacio",IF(AV398=AW398,"Igual","Diferente"))</f>
        <v>Igual</v>
      </c>
      <c r="AY398" s="68"/>
      <c r="AZ398" s="68"/>
      <c r="BA398" s="5">
        <f ca="1">+IF(K398&gt;21,"Revisar",0)</f>
        <v>0</v>
      </c>
      <c r="BB398" s="68" t="s">
        <v>146</v>
      </c>
      <c r="BC398" s="129" t="s">
        <v>2919</v>
      </c>
      <c r="BD398"/>
      <c r="BE398"/>
      <c r="BF398" s="129"/>
      <c r="BG398" s="129"/>
      <c r="BH398"/>
      <c r="BI398"/>
      <c r="BJ398"/>
      <c r="BK398"/>
      <c r="BL398"/>
      <c r="BM398"/>
    </row>
    <row r="399" spans="1:65" s="158" customFormat="1" ht="14.65" customHeight="1" x14ac:dyDescent="0.25">
      <c r="A399" s="68" t="str">
        <f>CONCATENATE(E399,"_",X399)</f>
        <v>20515314424_PCR-LAP20031081</v>
      </c>
      <c r="B399" s="68" t="str">
        <f>CONCATENATE(E399,"_",Z399)</f>
        <v>20515314424_</v>
      </c>
      <c r="C399" s="6">
        <v>44141</v>
      </c>
      <c r="D399" s="6">
        <v>44170</v>
      </c>
      <c r="E399" s="192">
        <v>20515314424</v>
      </c>
      <c r="F399" s="3" t="s">
        <v>4088</v>
      </c>
      <c r="G399" s="3" t="s">
        <v>5169</v>
      </c>
      <c r="H399" s="6">
        <v>44141</v>
      </c>
      <c r="I399" s="6">
        <v>44170</v>
      </c>
      <c r="J399" s="7"/>
      <c r="K399" s="8">
        <f ca="1">+TODAY()-I399</f>
        <v>-33</v>
      </c>
      <c r="L399" s="9">
        <v>45</v>
      </c>
      <c r="M399" s="135"/>
      <c r="N399" s="9" t="str">
        <f>IF(M399="","Vacio",IF(L399=M399,"Igual","Diferente"))</f>
        <v>Vacio</v>
      </c>
      <c r="O399" s="9"/>
      <c r="P399" s="135"/>
      <c r="Q399" s="9" t="str">
        <f>IF(P399="","Vacio",IF(O399=P399,"Igual","Diferente"))</f>
        <v>Vacio</v>
      </c>
      <c r="R399" s="1">
        <f>+L399+O399/3.5</f>
        <v>45</v>
      </c>
      <c r="S399" s="1">
        <f ca="1">+IF(K399&gt;=0,IF(K399&lt;30,R399*1,IF(60&gt;K399,R399*2,IF(90&gt;K399,R399*3,IF(120&gt;K399,R399*4,IF(150&gt;K399,R399*5,IF(180&gt;K399,R399*6,IF(210&gt;K399,R399*7))))))),0)</f>
        <v>0</v>
      </c>
      <c r="T399" s="2">
        <f ca="1">+IF(K399&lt;0,0,IF(K399&lt;8,$A$1,IF(K399&lt;15,$B$1,IF(K399&lt;22,$C$1,IF(K399&lt;30,$D$1,IF(K399&lt;60,$G$1,IF(K399&lt;90,$H$1,IF(K399&lt;120,$I$1,IF(K399&lt;150,$J$1,IF(K399&lt;180,$K$1,IF(K399&lt;210,$E$1)))))))))))</f>
        <v>0</v>
      </c>
      <c r="U399" s="3" t="s">
        <v>4658</v>
      </c>
      <c r="V399" s="10" t="s">
        <v>4657</v>
      </c>
      <c r="W399" s="6">
        <v>44110</v>
      </c>
      <c r="X399" s="298" t="s">
        <v>4372</v>
      </c>
      <c r="Y399" s="12" t="s">
        <v>5248</v>
      </c>
      <c r="Z399" s="12"/>
      <c r="AA399" s="12"/>
      <c r="AB399" s="15"/>
      <c r="AC399" s="15"/>
      <c r="AD399" s="15"/>
      <c r="AE399" s="15"/>
      <c r="AF399" s="4">
        <f ca="1">+TODAY()-AE399</f>
        <v>44137</v>
      </c>
      <c r="AG399" s="15"/>
      <c r="AH399" s="15"/>
      <c r="AI399" s="6"/>
      <c r="AJ399" s="6"/>
      <c r="AK399" s="3"/>
      <c r="AL399" s="6"/>
      <c r="AM399" s="10">
        <v>1</v>
      </c>
      <c r="AN399" s="3" t="s">
        <v>44</v>
      </c>
      <c r="AO399" s="3"/>
      <c r="AP399" s="3"/>
      <c r="AQ399" s="3"/>
      <c r="AR399" s="3"/>
      <c r="AS399" s="3"/>
      <c r="AT399" s="18"/>
      <c r="AU399" s="3" t="s">
        <v>5235</v>
      </c>
      <c r="AV399" s="7" t="s">
        <v>47</v>
      </c>
      <c r="AW399" s="7" t="s">
        <v>47</v>
      </c>
      <c r="AX399" s="9" t="str">
        <f>IF(AW399="","Vacio",IF(AV399=AW399,"Igual","Diferente"))</f>
        <v>Igual</v>
      </c>
      <c r="AY399" s="68"/>
      <c r="AZ399" s="68"/>
      <c r="BA399" s="5">
        <f ca="1">+IF(K399&gt;21,"Revisar",0)</f>
        <v>0</v>
      </c>
      <c r="BB399" s="68" t="s">
        <v>146</v>
      </c>
      <c r="BC399" s="129" t="s">
        <v>2919</v>
      </c>
      <c r="BD399"/>
      <c r="BE399"/>
      <c r="BF399" s="129"/>
      <c r="BG399" s="129"/>
      <c r="BH399"/>
      <c r="BI399"/>
      <c r="BJ399"/>
      <c r="BK399"/>
      <c r="BL399"/>
      <c r="BM399"/>
    </row>
    <row r="400" spans="1:65" s="158" customFormat="1" ht="14.65" customHeight="1" x14ac:dyDescent="0.25">
      <c r="A400" s="68" t="str">
        <f>CONCATENATE(E400,"_",X400)</f>
        <v>20515314424_PCR-LAP20031080</v>
      </c>
      <c r="B400" s="68" t="str">
        <f>CONCATENATE(E400,"_",Z400)</f>
        <v>20515314424_</v>
      </c>
      <c r="C400" s="6">
        <v>44141</v>
      </c>
      <c r="D400" s="6">
        <v>44170</v>
      </c>
      <c r="E400" s="192">
        <v>20515314424</v>
      </c>
      <c r="F400" s="3" t="s">
        <v>4088</v>
      </c>
      <c r="G400" s="3" t="s">
        <v>5169</v>
      </c>
      <c r="H400" s="6">
        <v>44141</v>
      </c>
      <c r="I400" s="6">
        <v>44170</v>
      </c>
      <c r="J400" s="7"/>
      <c r="K400" s="8">
        <f ca="1">+TODAY()-I400</f>
        <v>-33</v>
      </c>
      <c r="L400" s="9">
        <v>45</v>
      </c>
      <c r="M400" s="135"/>
      <c r="N400" s="9" t="str">
        <f>IF(M400="","Vacio",IF(L400=M400,"Igual","Diferente"))</f>
        <v>Vacio</v>
      </c>
      <c r="O400" s="9"/>
      <c r="P400" s="135"/>
      <c r="Q400" s="9" t="str">
        <f>IF(P400="","Vacio",IF(O400=P400,"Igual","Diferente"))</f>
        <v>Vacio</v>
      </c>
      <c r="R400" s="1">
        <f>+L400+O400/3.5</f>
        <v>45</v>
      </c>
      <c r="S400" s="1">
        <f ca="1">+IF(K400&gt;=0,IF(K400&lt;30,R400*1,IF(60&gt;K400,R400*2,IF(90&gt;K400,R400*3,IF(120&gt;K400,R400*4,IF(150&gt;K400,R400*5,IF(180&gt;K400,R400*6,IF(210&gt;K400,R400*7))))))),0)</f>
        <v>0</v>
      </c>
      <c r="T400" s="2">
        <f ca="1">+IF(K400&lt;0,0,IF(K400&lt;8,$A$1,IF(K400&lt;15,$B$1,IF(K400&lt;22,$C$1,IF(K400&lt;30,$D$1,IF(K400&lt;60,$G$1,IF(K400&lt;90,$H$1,IF(K400&lt;120,$I$1,IF(K400&lt;150,$J$1,IF(K400&lt;180,$K$1,IF(K400&lt;210,$E$1)))))))))))</f>
        <v>0</v>
      </c>
      <c r="U400" s="3" t="s">
        <v>4658</v>
      </c>
      <c r="V400" s="10" t="s">
        <v>4657</v>
      </c>
      <c r="W400" s="6">
        <v>44110</v>
      </c>
      <c r="X400" s="298" t="s">
        <v>4373</v>
      </c>
      <c r="Y400" s="12" t="s">
        <v>5248</v>
      </c>
      <c r="Z400" s="12"/>
      <c r="AA400" s="12"/>
      <c r="AB400" s="15"/>
      <c r="AC400" s="15"/>
      <c r="AD400" s="15"/>
      <c r="AE400" s="15"/>
      <c r="AF400" s="4">
        <f ca="1">+TODAY()-AE400</f>
        <v>44137</v>
      </c>
      <c r="AG400" s="15"/>
      <c r="AH400" s="15"/>
      <c r="AI400" s="6"/>
      <c r="AJ400" s="6"/>
      <c r="AK400" s="3"/>
      <c r="AL400" s="6"/>
      <c r="AM400" s="10">
        <v>1</v>
      </c>
      <c r="AN400" s="3" t="s">
        <v>44</v>
      </c>
      <c r="AO400" s="3"/>
      <c r="AP400" s="3"/>
      <c r="AQ400" s="3"/>
      <c r="AR400" s="3"/>
      <c r="AS400" s="3"/>
      <c r="AT400" s="18"/>
      <c r="AU400" s="3" t="s">
        <v>5235</v>
      </c>
      <c r="AV400" s="7" t="s">
        <v>47</v>
      </c>
      <c r="AW400" s="7" t="s">
        <v>47</v>
      </c>
      <c r="AX400" s="9" t="str">
        <f>IF(AW400="","Vacio",IF(AV400=AW400,"Igual","Diferente"))</f>
        <v>Igual</v>
      </c>
      <c r="AY400" s="68"/>
      <c r="AZ400" s="68"/>
      <c r="BA400" s="5">
        <f ca="1">+IF(K400&gt;21,"Revisar",0)</f>
        <v>0</v>
      </c>
      <c r="BB400" s="68" t="s">
        <v>146</v>
      </c>
      <c r="BC400" s="129" t="s">
        <v>2919</v>
      </c>
      <c r="BD400"/>
      <c r="BE400"/>
      <c r="BF400" s="129"/>
      <c r="BG400" s="129"/>
      <c r="BH400"/>
      <c r="BI400"/>
      <c r="BJ400"/>
      <c r="BK400"/>
      <c r="BL400"/>
      <c r="BM400"/>
    </row>
    <row r="401" spans="1:65" s="158" customFormat="1" ht="14.65" customHeight="1" x14ac:dyDescent="0.25">
      <c r="A401" s="68" t="str">
        <f>CONCATENATE(E401,"_",X401)</f>
        <v>20515314424_PCR-LAP20031079</v>
      </c>
      <c r="B401" s="68" t="str">
        <f>CONCATENATE(E401,"_",Z401)</f>
        <v>20515314424_</v>
      </c>
      <c r="C401" s="6">
        <v>44141</v>
      </c>
      <c r="D401" s="6">
        <v>44170</v>
      </c>
      <c r="E401" s="192">
        <v>20515314424</v>
      </c>
      <c r="F401" s="3" t="s">
        <v>4088</v>
      </c>
      <c r="G401" s="3" t="s">
        <v>5169</v>
      </c>
      <c r="H401" s="6">
        <v>44141</v>
      </c>
      <c r="I401" s="6">
        <v>44170</v>
      </c>
      <c r="J401" s="7"/>
      <c r="K401" s="8">
        <f ca="1">+TODAY()-I401</f>
        <v>-33</v>
      </c>
      <c r="L401" s="9">
        <v>45</v>
      </c>
      <c r="M401" s="135"/>
      <c r="N401" s="9" t="str">
        <f>IF(M401="","Vacio",IF(L401=M401,"Igual","Diferente"))</f>
        <v>Vacio</v>
      </c>
      <c r="O401" s="9"/>
      <c r="P401" s="135"/>
      <c r="Q401" s="9" t="str">
        <f>IF(P401="","Vacio",IF(O401=P401,"Igual","Diferente"))</f>
        <v>Vacio</v>
      </c>
      <c r="R401" s="1">
        <f>+L401+O401/3.5</f>
        <v>45</v>
      </c>
      <c r="S401" s="1">
        <f ca="1">+IF(K401&gt;=0,IF(K401&lt;30,R401*1,IF(60&gt;K401,R401*2,IF(90&gt;K401,R401*3,IF(120&gt;K401,R401*4,IF(150&gt;K401,R401*5,IF(180&gt;K401,R401*6,IF(210&gt;K401,R401*7))))))),0)</f>
        <v>0</v>
      </c>
      <c r="T401" s="2">
        <f ca="1">+IF(K401&lt;0,0,IF(K401&lt;8,$A$1,IF(K401&lt;15,$B$1,IF(K401&lt;22,$C$1,IF(K401&lt;30,$D$1,IF(K401&lt;60,$G$1,IF(K401&lt;90,$H$1,IF(K401&lt;120,$I$1,IF(K401&lt;150,$J$1,IF(K401&lt;180,$K$1,IF(K401&lt;210,$E$1)))))))))))</f>
        <v>0</v>
      </c>
      <c r="U401" s="3" t="s">
        <v>4658</v>
      </c>
      <c r="V401" s="10" t="s">
        <v>4657</v>
      </c>
      <c r="W401" s="6">
        <v>44110</v>
      </c>
      <c r="X401" s="298" t="s">
        <v>4374</v>
      </c>
      <c r="Y401" s="12" t="s">
        <v>5248</v>
      </c>
      <c r="Z401" s="12"/>
      <c r="AA401" s="12"/>
      <c r="AB401" s="15"/>
      <c r="AC401" s="15"/>
      <c r="AD401" s="15"/>
      <c r="AE401" s="15"/>
      <c r="AF401" s="4">
        <f ca="1">+TODAY()-AE401</f>
        <v>44137</v>
      </c>
      <c r="AG401" s="15"/>
      <c r="AH401" s="15"/>
      <c r="AI401" s="6"/>
      <c r="AJ401" s="6"/>
      <c r="AK401" s="3"/>
      <c r="AL401" s="6"/>
      <c r="AM401" s="10">
        <v>1</v>
      </c>
      <c r="AN401" s="3" t="s">
        <v>44</v>
      </c>
      <c r="AO401" s="3"/>
      <c r="AP401" s="3"/>
      <c r="AQ401" s="3"/>
      <c r="AR401" s="3"/>
      <c r="AS401" s="3"/>
      <c r="AT401" s="18"/>
      <c r="AU401" s="3" t="s">
        <v>5235</v>
      </c>
      <c r="AV401" s="7" t="s">
        <v>47</v>
      </c>
      <c r="AW401" s="7" t="s">
        <v>47</v>
      </c>
      <c r="AX401" s="9" t="str">
        <f>IF(AW401="","Vacio",IF(AV401=AW401,"Igual","Diferente"))</f>
        <v>Igual</v>
      </c>
      <c r="AY401" s="68"/>
      <c r="AZ401" s="68"/>
      <c r="BA401" s="5">
        <f ca="1">+IF(K401&gt;21,"Revisar",0)</f>
        <v>0</v>
      </c>
      <c r="BB401" s="68" t="s">
        <v>146</v>
      </c>
      <c r="BC401" s="129" t="s">
        <v>2919</v>
      </c>
      <c r="BD401"/>
      <c r="BE401"/>
      <c r="BF401" s="129"/>
      <c r="BG401" s="129"/>
      <c r="BH401"/>
      <c r="BI401"/>
      <c r="BJ401"/>
      <c r="BK401"/>
      <c r="BL401"/>
      <c r="BM401"/>
    </row>
    <row r="402" spans="1:65" s="158" customFormat="1" ht="14.65" customHeight="1" x14ac:dyDescent="0.25">
      <c r="A402" s="68" t="str">
        <f>CONCATENATE(E402,"_",X402)</f>
        <v>20515314424_PCR-LAP20031074</v>
      </c>
      <c r="B402" s="68" t="str">
        <f>CONCATENATE(E402,"_",Z402)</f>
        <v>20515314424_</v>
      </c>
      <c r="C402" s="6">
        <v>44141</v>
      </c>
      <c r="D402" s="6">
        <v>44170</v>
      </c>
      <c r="E402" s="192">
        <v>20515314424</v>
      </c>
      <c r="F402" s="3" t="s">
        <v>4088</v>
      </c>
      <c r="G402" s="3" t="s">
        <v>5169</v>
      </c>
      <c r="H402" s="6">
        <v>44141</v>
      </c>
      <c r="I402" s="6">
        <v>44170</v>
      </c>
      <c r="J402" s="7"/>
      <c r="K402" s="8">
        <f ca="1">+TODAY()-I402</f>
        <v>-33</v>
      </c>
      <c r="L402" s="9">
        <v>45</v>
      </c>
      <c r="M402" s="135"/>
      <c r="N402" s="9" t="str">
        <f>IF(M402="","Vacio",IF(L402=M402,"Igual","Diferente"))</f>
        <v>Vacio</v>
      </c>
      <c r="O402" s="9"/>
      <c r="P402" s="135"/>
      <c r="Q402" s="9" t="str">
        <f>IF(P402="","Vacio",IF(O402=P402,"Igual","Diferente"))</f>
        <v>Vacio</v>
      </c>
      <c r="R402" s="1">
        <f>+L402+O402/3.5</f>
        <v>45</v>
      </c>
      <c r="S402" s="1">
        <f ca="1">+IF(K402&gt;=0,IF(K402&lt;30,R402*1,IF(60&gt;K402,R402*2,IF(90&gt;K402,R402*3,IF(120&gt;K402,R402*4,IF(150&gt;K402,R402*5,IF(180&gt;K402,R402*6,IF(210&gt;K402,R402*7))))))),0)</f>
        <v>0</v>
      </c>
      <c r="T402" s="2">
        <f ca="1">+IF(K402&lt;0,0,IF(K402&lt;8,$A$1,IF(K402&lt;15,$B$1,IF(K402&lt;22,$C$1,IF(K402&lt;30,$D$1,IF(K402&lt;60,$G$1,IF(K402&lt;90,$H$1,IF(K402&lt;120,$I$1,IF(K402&lt;150,$J$1,IF(K402&lt;180,$K$1,IF(K402&lt;210,$E$1)))))))))))</f>
        <v>0</v>
      </c>
      <c r="U402" s="3" t="s">
        <v>4658</v>
      </c>
      <c r="V402" s="10" t="s">
        <v>4657</v>
      </c>
      <c r="W402" s="6">
        <v>44110</v>
      </c>
      <c r="X402" s="298" t="s">
        <v>4375</v>
      </c>
      <c r="Y402" s="12" t="s">
        <v>5248</v>
      </c>
      <c r="Z402" s="12"/>
      <c r="AA402" s="12"/>
      <c r="AB402" s="15"/>
      <c r="AC402" s="15"/>
      <c r="AD402" s="15"/>
      <c r="AE402" s="15"/>
      <c r="AF402" s="4">
        <f ca="1">+TODAY()-AE402</f>
        <v>44137</v>
      </c>
      <c r="AG402" s="15"/>
      <c r="AH402" s="15"/>
      <c r="AI402" s="6"/>
      <c r="AJ402" s="6"/>
      <c r="AK402" s="3"/>
      <c r="AL402" s="6"/>
      <c r="AM402" s="10">
        <v>1</v>
      </c>
      <c r="AN402" s="3" t="s">
        <v>44</v>
      </c>
      <c r="AO402" s="3"/>
      <c r="AP402" s="3"/>
      <c r="AQ402" s="3"/>
      <c r="AR402" s="3"/>
      <c r="AS402" s="3"/>
      <c r="AT402" s="18"/>
      <c r="AU402" s="3" t="s">
        <v>5235</v>
      </c>
      <c r="AV402" s="7" t="s">
        <v>47</v>
      </c>
      <c r="AW402" s="7" t="s">
        <v>47</v>
      </c>
      <c r="AX402" s="9" t="str">
        <f>IF(AW402="","Vacio",IF(AV402=AW402,"Igual","Diferente"))</f>
        <v>Igual</v>
      </c>
      <c r="AY402" s="68"/>
      <c r="AZ402" s="68"/>
      <c r="BA402" s="5">
        <f ca="1">+IF(K402&gt;21,"Revisar",0)</f>
        <v>0</v>
      </c>
      <c r="BB402" s="68" t="s">
        <v>146</v>
      </c>
      <c r="BC402" s="129" t="s">
        <v>2919</v>
      </c>
      <c r="BD402"/>
      <c r="BE402"/>
      <c r="BF402" s="129"/>
      <c r="BG402" s="129"/>
      <c r="BH402"/>
      <c r="BI402"/>
      <c r="BJ402"/>
      <c r="BK402"/>
      <c r="BL402"/>
      <c r="BM402"/>
    </row>
    <row r="403" spans="1:65" s="158" customFormat="1" ht="14.65" customHeight="1" x14ac:dyDescent="0.25">
      <c r="A403" s="68" t="str">
        <f>CONCATENATE(E403,"_",X403)</f>
        <v>20515314424_PCR-LAP20031073</v>
      </c>
      <c r="B403" s="68" t="str">
        <f>CONCATENATE(E403,"_",Z403)</f>
        <v>20515314424_</v>
      </c>
      <c r="C403" s="6">
        <v>44141</v>
      </c>
      <c r="D403" s="6">
        <v>44170</v>
      </c>
      <c r="E403" s="192">
        <v>20515314424</v>
      </c>
      <c r="F403" s="3" t="s">
        <v>4088</v>
      </c>
      <c r="G403" s="3" t="s">
        <v>5169</v>
      </c>
      <c r="H403" s="6">
        <v>44141</v>
      </c>
      <c r="I403" s="6">
        <v>44170</v>
      </c>
      <c r="J403" s="7"/>
      <c r="K403" s="8">
        <f ca="1">+TODAY()-I403</f>
        <v>-33</v>
      </c>
      <c r="L403" s="9">
        <v>45</v>
      </c>
      <c r="M403" s="135"/>
      <c r="N403" s="9" t="str">
        <f>IF(M403="","Vacio",IF(L403=M403,"Igual","Diferente"))</f>
        <v>Vacio</v>
      </c>
      <c r="O403" s="9"/>
      <c r="P403" s="135"/>
      <c r="Q403" s="9" t="str">
        <f>IF(P403="","Vacio",IF(O403=P403,"Igual","Diferente"))</f>
        <v>Vacio</v>
      </c>
      <c r="R403" s="1">
        <f>+L403+O403/3.5</f>
        <v>45</v>
      </c>
      <c r="S403" s="1">
        <f ca="1">+IF(K403&gt;=0,IF(K403&lt;30,R403*1,IF(60&gt;K403,R403*2,IF(90&gt;K403,R403*3,IF(120&gt;K403,R403*4,IF(150&gt;K403,R403*5,IF(180&gt;K403,R403*6,IF(210&gt;K403,R403*7))))))),0)</f>
        <v>0</v>
      </c>
      <c r="T403" s="2">
        <f ca="1">+IF(K403&lt;0,0,IF(K403&lt;8,$A$1,IF(K403&lt;15,$B$1,IF(K403&lt;22,$C$1,IF(K403&lt;30,$D$1,IF(K403&lt;60,$G$1,IF(K403&lt;90,$H$1,IF(K403&lt;120,$I$1,IF(K403&lt;150,$J$1,IF(K403&lt;180,$K$1,IF(K403&lt;210,$E$1)))))))))))</f>
        <v>0</v>
      </c>
      <c r="U403" s="3" t="s">
        <v>4658</v>
      </c>
      <c r="V403" s="10" t="s">
        <v>4657</v>
      </c>
      <c r="W403" s="6">
        <v>44110</v>
      </c>
      <c r="X403" s="298" t="s">
        <v>4376</v>
      </c>
      <c r="Y403" s="12" t="s">
        <v>5248</v>
      </c>
      <c r="Z403" s="12"/>
      <c r="AA403" s="12"/>
      <c r="AB403" s="15"/>
      <c r="AC403" s="15"/>
      <c r="AD403" s="15"/>
      <c r="AE403" s="15"/>
      <c r="AF403" s="4">
        <f ca="1">+TODAY()-AE403</f>
        <v>44137</v>
      </c>
      <c r="AG403" s="15"/>
      <c r="AH403" s="15"/>
      <c r="AI403" s="6"/>
      <c r="AJ403" s="6"/>
      <c r="AK403" s="3"/>
      <c r="AL403" s="6"/>
      <c r="AM403" s="10">
        <v>1</v>
      </c>
      <c r="AN403" s="3" t="s">
        <v>44</v>
      </c>
      <c r="AO403" s="3"/>
      <c r="AP403" s="3"/>
      <c r="AQ403" s="3"/>
      <c r="AR403" s="3"/>
      <c r="AS403" s="3"/>
      <c r="AT403" s="18"/>
      <c r="AU403" s="3" t="s">
        <v>5235</v>
      </c>
      <c r="AV403" s="7" t="s">
        <v>47</v>
      </c>
      <c r="AW403" s="7" t="s">
        <v>47</v>
      </c>
      <c r="AX403" s="9" t="str">
        <f>IF(AW403="","Vacio",IF(AV403=AW403,"Igual","Diferente"))</f>
        <v>Igual</v>
      </c>
      <c r="AY403" s="68"/>
      <c r="AZ403" s="68"/>
      <c r="BA403" s="5">
        <f ca="1">+IF(K403&gt;21,"Revisar",0)</f>
        <v>0</v>
      </c>
      <c r="BB403" s="68" t="s">
        <v>146</v>
      </c>
      <c r="BC403" s="129" t="s">
        <v>2919</v>
      </c>
      <c r="BD403"/>
      <c r="BE403"/>
      <c r="BF403" s="129"/>
      <c r="BG403" s="129"/>
      <c r="BH403"/>
      <c r="BI403"/>
      <c r="BJ403"/>
      <c r="BK403"/>
      <c r="BL403"/>
      <c r="BM403"/>
    </row>
    <row r="404" spans="1:65" s="158" customFormat="1" ht="14.65" customHeight="1" x14ac:dyDescent="0.25">
      <c r="A404" s="68" t="str">
        <f>CONCATENATE(E404,"_",X404)</f>
        <v>20515314424_PCR-LAP20031070</v>
      </c>
      <c r="B404" s="68" t="str">
        <f>CONCATENATE(E404,"_",Z404)</f>
        <v>20515314424_</v>
      </c>
      <c r="C404" s="6">
        <v>44141</v>
      </c>
      <c r="D404" s="6">
        <v>44170</v>
      </c>
      <c r="E404" s="192">
        <v>20515314424</v>
      </c>
      <c r="F404" s="3" t="s">
        <v>4088</v>
      </c>
      <c r="G404" s="3" t="s">
        <v>5169</v>
      </c>
      <c r="H404" s="6">
        <v>44141</v>
      </c>
      <c r="I404" s="6">
        <v>44170</v>
      </c>
      <c r="J404" s="7"/>
      <c r="K404" s="8">
        <f ca="1">+TODAY()-I404</f>
        <v>-33</v>
      </c>
      <c r="L404" s="9">
        <v>45</v>
      </c>
      <c r="M404" s="135"/>
      <c r="N404" s="9" t="str">
        <f>IF(M404="","Vacio",IF(L404=M404,"Igual","Diferente"))</f>
        <v>Vacio</v>
      </c>
      <c r="O404" s="9"/>
      <c r="P404" s="135"/>
      <c r="Q404" s="9" t="str">
        <f>IF(P404="","Vacio",IF(O404=P404,"Igual","Diferente"))</f>
        <v>Vacio</v>
      </c>
      <c r="R404" s="1">
        <f>+L404+O404/3.5</f>
        <v>45</v>
      </c>
      <c r="S404" s="1">
        <f ca="1">+IF(K404&gt;=0,IF(K404&lt;30,R404*1,IF(60&gt;K404,R404*2,IF(90&gt;K404,R404*3,IF(120&gt;K404,R404*4,IF(150&gt;K404,R404*5,IF(180&gt;K404,R404*6,IF(210&gt;K404,R404*7))))))),0)</f>
        <v>0</v>
      </c>
      <c r="T404" s="2">
        <f ca="1">+IF(K404&lt;0,0,IF(K404&lt;8,$A$1,IF(K404&lt;15,$B$1,IF(K404&lt;22,$C$1,IF(K404&lt;30,$D$1,IF(K404&lt;60,$G$1,IF(K404&lt;90,$H$1,IF(K404&lt;120,$I$1,IF(K404&lt;150,$J$1,IF(K404&lt;180,$K$1,IF(K404&lt;210,$E$1)))))))))))</f>
        <v>0</v>
      </c>
      <c r="U404" s="3" t="s">
        <v>4658</v>
      </c>
      <c r="V404" s="10" t="s">
        <v>4657</v>
      </c>
      <c r="W404" s="6">
        <v>44110</v>
      </c>
      <c r="X404" s="298" t="s">
        <v>4377</v>
      </c>
      <c r="Y404" s="12" t="s">
        <v>5248</v>
      </c>
      <c r="Z404" s="12"/>
      <c r="AA404" s="12"/>
      <c r="AB404" s="15"/>
      <c r="AC404" s="15"/>
      <c r="AD404" s="15"/>
      <c r="AE404" s="15"/>
      <c r="AF404" s="4">
        <f ca="1">+TODAY()-AE404</f>
        <v>44137</v>
      </c>
      <c r="AG404" s="15"/>
      <c r="AH404" s="15"/>
      <c r="AI404" s="6"/>
      <c r="AJ404" s="6"/>
      <c r="AK404" s="3"/>
      <c r="AL404" s="6"/>
      <c r="AM404" s="10">
        <v>1</v>
      </c>
      <c r="AN404" s="3" t="s">
        <v>44</v>
      </c>
      <c r="AO404" s="3"/>
      <c r="AP404" s="3"/>
      <c r="AQ404" s="3"/>
      <c r="AR404" s="3"/>
      <c r="AS404" s="3"/>
      <c r="AT404" s="18"/>
      <c r="AU404" s="3" t="s">
        <v>5235</v>
      </c>
      <c r="AV404" s="7" t="s">
        <v>47</v>
      </c>
      <c r="AW404" s="7" t="s">
        <v>47</v>
      </c>
      <c r="AX404" s="9" t="str">
        <f>IF(AW404="","Vacio",IF(AV404=AW404,"Igual","Diferente"))</f>
        <v>Igual</v>
      </c>
      <c r="AY404" s="68"/>
      <c r="AZ404" s="68"/>
      <c r="BA404" s="5">
        <f ca="1">+IF(K404&gt;21,"Revisar",0)</f>
        <v>0</v>
      </c>
      <c r="BB404" s="68" t="s">
        <v>146</v>
      </c>
      <c r="BC404" s="129" t="s">
        <v>2919</v>
      </c>
      <c r="BD404"/>
      <c r="BE404"/>
      <c r="BF404" s="129"/>
      <c r="BG404" s="129"/>
      <c r="BH404"/>
      <c r="BI404"/>
      <c r="BJ404"/>
      <c r="BK404"/>
      <c r="BL404"/>
      <c r="BM404"/>
    </row>
    <row r="405" spans="1:65" s="158" customFormat="1" ht="14.65" customHeight="1" x14ac:dyDescent="0.25">
      <c r="A405" s="68" t="str">
        <f>CONCATENATE(E405,"_",X405)</f>
        <v>20515314424_PCR-LAP20031069</v>
      </c>
      <c r="B405" s="68" t="str">
        <f>CONCATENATE(E405,"_",Z405)</f>
        <v>20515314424_</v>
      </c>
      <c r="C405" s="6">
        <v>44141</v>
      </c>
      <c r="D405" s="6">
        <v>44170</v>
      </c>
      <c r="E405" s="192">
        <v>20515314424</v>
      </c>
      <c r="F405" s="3" t="s">
        <v>4088</v>
      </c>
      <c r="G405" s="3" t="s">
        <v>5169</v>
      </c>
      <c r="H405" s="6">
        <v>44141</v>
      </c>
      <c r="I405" s="6">
        <v>44170</v>
      </c>
      <c r="J405" s="7"/>
      <c r="K405" s="8">
        <f ca="1">+TODAY()-I405</f>
        <v>-33</v>
      </c>
      <c r="L405" s="9">
        <v>45</v>
      </c>
      <c r="M405" s="135"/>
      <c r="N405" s="9" t="str">
        <f>IF(M405="","Vacio",IF(L405=M405,"Igual","Diferente"))</f>
        <v>Vacio</v>
      </c>
      <c r="O405" s="9"/>
      <c r="P405" s="135"/>
      <c r="Q405" s="9" t="str">
        <f>IF(P405="","Vacio",IF(O405=P405,"Igual","Diferente"))</f>
        <v>Vacio</v>
      </c>
      <c r="R405" s="1">
        <f>+L405+O405/3.5</f>
        <v>45</v>
      </c>
      <c r="S405" s="1">
        <f ca="1">+IF(K405&gt;=0,IF(K405&lt;30,R405*1,IF(60&gt;K405,R405*2,IF(90&gt;K405,R405*3,IF(120&gt;K405,R405*4,IF(150&gt;K405,R405*5,IF(180&gt;K405,R405*6,IF(210&gt;K405,R405*7))))))),0)</f>
        <v>0</v>
      </c>
      <c r="T405" s="2">
        <f ca="1">+IF(K405&lt;0,0,IF(K405&lt;8,$A$1,IF(K405&lt;15,$B$1,IF(K405&lt;22,$C$1,IF(K405&lt;30,$D$1,IF(K405&lt;60,$G$1,IF(K405&lt;90,$H$1,IF(K405&lt;120,$I$1,IF(K405&lt;150,$J$1,IF(K405&lt;180,$K$1,IF(K405&lt;210,$E$1)))))))))))</f>
        <v>0</v>
      </c>
      <c r="U405" s="3" t="s">
        <v>4658</v>
      </c>
      <c r="V405" s="10" t="s">
        <v>4657</v>
      </c>
      <c r="W405" s="6">
        <v>44110</v>
      </c>
      <c r="X405" s="298" t="s">
        <v>4378</v>
      </c>
      <c r="Y405" s="12" t="s">
        <v>5248</v>
      </c>
      <c r="Z405" s="12"/>
      <c r="AA405" s="12"/>
      <c r="AB405" s="15"/>
      <c r="AC405" s="15"/>
      <c r="AD405" s="15"/>
      <c r="AE405" s="15"/>
      <c r="AF405" s="4">
        <f ca="1">+TODAY()-AE405</f>
        <v>44137</v>
      </c>
      <c r="AG405" s="15"/>
      <c r="AH405" s="15"/>
      <c r="AI405" s="6"/>
      <c r="AJ405" s="6"/>
      <c r="AK405" s="3"/>
      <c r="AL405" s="6"/>
      <c r="AM405" s="10">
        <v>1</v>
      </c>
      <c r="AN405" s="3" t="s">
        <v>44</v>
      </c>
      <c r="AO405" s="3"/>
      <c r="AP405" s="3"/>
      <c r="AQ405" s="3"/>
      <c r="AR405" s="3"/>
      <c r="AS405" s="3"/>
      <c r="AT405" s="18"/>
      <c r="AU405" s="3" t="s">
        <v>5235</v>
      </c>
      <c r="AV405" s="7" t="s">
        <v>47</v>
      </c>
      <c r="AW405" s="7" t="s">
        <v>47</v>
      </c>
      <c r="AX405" s="9" t="str">
        <f>IF(AW405="","Vacio",IF(AV405=AW405,"Igual","Diferente"))</f>
        <v>Igual</v>
      </c>
      <c r="AY405" s="68"/>
      <c r="AZ405" s="68"/>
      <c r="BA405" s="5">
        <f ca="1">+IF(K405&gt;21,"Revisar",0)</f>
        <v>0</v>
      </c>
      <c r="BB405" s="68" t="s">
        <v>146</v>
      </c>
      <c r="BC405" s="129" t="s">
        <v>2919</v>
      </c>
      <c r="BD405"/>
      <c r="BE405"/>
      <c r="BF405" s="129"/>
      <c r="BG405" s="129"/>
      <c r="BH405"/>
      <c r="BI405"/>
      <c r="BJ405"/>
      <c r="BK405"/>
      <c r="BL405"/>
      <c r="BM405"/>
    </row>
    <row r="406" spans="1:65" s="158" customFormat="1" ht="14.65" customHeight="1" x14ac:dyDescent="0.25">
      <c r="A406" s="68" t="str">
        <f>CONCATENATE(E406,"_",X406)</f>
        <v>20515314424_PCR-LAP20031065</v>
      </c>
      <c r="B406" s="68" t="str">
        <f>CONCATENATE(E406,"_",Z406)</f>
        <v>20515314424_</v>
      </c>
      <c r="C406" s="6">
        <v>44141</v>
      </c>
      <c r="D406" s="6">
        <v>44170</v>
      </c>
      <c r="E406" s="192">
        <v>20515314424</v>
      </c>
      <c r="F406" s="3" t="s">
        <v>4088</v>
      </c>
      <c r="G406" s="3" t="s">
        <v>5169</v>
      </c>
      <c r="H406" s="6">
        <v>44141</v>
      </c>
      <c r="I406" s="6">
        <v>44170</v>
      </c>
      <c r="J406" s="7"/>
      <c r="K406" s="8">
        <f ca="1">+TODAY()-I406</f>
        <v>-33</v>
      </c>
      <c r="L406" s="9">
        <v>45</v>
      </c>
      <c r="M406" s="135"/>
      <c r="N406" s="9" t="str">
        <f>IF(M406="","Vacio",IF(L406=M406,"Igual","Diferente"))</f>
        <v>Vacio</v>
      </c>
      <c r="O406" s="9"/>
      <c r="P406" s="135"/>
      <c r="Q406" s="9" t="str">
        <f>IF(P406="","Vacio",IF(O406=P406,"Igual","Diferente"))</f>
        <v>Vacio</v>
      </c>
      <c r="R406" s="1">
        <f>+L406+O406/3.5</f>
        <v>45</v>
      </c>
      <c r="S406" s="1">
        <f ca="1">+IF(K406&gt;=0,IF(K406&lt;30,R406*1,IF(60&gt;K406,R406*2,IF(90&gt;K406,R406*3,IF(120&gt;K406,R406*4,IF(150&gt;K406,R406*5,IF(180&gt;K406,R406*6,IF(210&gt;K406,R406*7))))))),0)</f>
        <v>0</v>
      </c>
      <c r="T406" s="2">
        <f ca="1">+IF(K406&lt;0,0,IF(K406&lt;8,$A$1,IF(K406&lt;15,$B$1,IF(K406&lt;22,$C$1,IF(K406&lt;30,$D$1,IF(K406&lt;60,$G$1,IF(K406&lt;90,$H$1,IF(K406&lt;120,$I$1,IF(K406&lt;150,$J$1,IF(K406&lt;180,$K$1,IF(K406&lt;210,$E$1)))))))))))</f>
        <v>0</v>
      </c>
      <c r="U406" s="3" t="s">
        <v>4658</v>
      </c>
      <c r="V406" s="10" t="s">
        <v>4657</v>
      </c>
      <c r="W406" s="6">
        <v>44110</v>
      </c>
      <c r="X406" s="298" t="s">
        <v>4379</v>
      </c>
      <c r="Y406" s="12" t="s">
        <v>5248</v>
      </c>
      <c r="Z406" s="12"/>
      <c r="AA406" s="12"/>
      <c r="AB406" s="15"/>
      <c r="AC406" s="15"/>
      <c r="AD406" s="15"/>
      <c r="AE406" s="15"/>
      <c r="AF406" s="4">
        <f ca="1">+TODAY()-AE406</f>
        <v>44137</v>
      </c>
      <c r="AG406" s="15"/>
      <c r="AH406" s="15"/>
      <c r="AI406" s="6"/>
      <c r="AJ406" s="6"/>
      <c r="AK406" s="3"/>
      <c r="AL406" s="6"/>
      <c r="AM406" s="10">
        <v>1</v>
      </c>
      <c r="AN406" s="3" t="s">
        <v>44</v>
      </c>
      <c r="AO406" s="3"/>
      <c r="AP406" s="3"/>
      <c r="AQ406" s="3"/>
      <c r="AR406" s="3"/>
      <c r="AS406" s="3"/>
      <c r="AT406" s="18"/>
      <c r="AU406" s="3" t="s">
        <v>5235</v>
      </c>
      <c r="AV406" s="7" t="s">
        <v>47</v>
      </c>
      <c r="AW406" s="7" t="s">
        <v>47</v>
      </c>
      <c r="AX406" s="9" t="str">
        <f>IF(AW406="","Vacio",IF(AV406=AW406,"Igual","Diferente"))</f>
        <v>Igual</v>
      </c>
      <c r="AY406" s="68"/>
      <c r="AZ406" s="68"/>
      <c r="BA406" s="5">
        <f ca="1">+IF(K406&gt;21,"Revisar",0)</f>
        <v>0</v>
      </c>
      <c r="BB406" s="68" t="s">
        <v>146</v>
      </c>
      <c r="BC406" s="129" t="s">
        <v>2919</v>
      </c>
      <c r="BD406"/>
      <c r="BE406"/>
      <c r="BF406" s="129"/>
      <c r="BG406" s="129"/>
      <c r="BH406"/>
      <c r="BI406"/>
      <c r="BJ406"/>
      <c r="BK406"/>
      <c r="BL406"/>
      <c r="BM406"/>
    </row>
    <row r="407" spans="1:65" s="158" customFormat="1" ht="14.65" customHeight="1" x14ac:dyDescent="0.25">
      <c r="A407" s="68" t="str">
        <f>CONCATENATE(E407,"_",X407)</f>
        <v>20515314424_PCR-LAP20031064</v>
      </c>
      <c r="B407" s="68" t="str">
        <f>CONCATENATE(E407,"_",Z407)</f>
        <v>20515314424_</v>
      </c>
      <c r="C407" s="6">
        <v>44141</v>
      </c>
      <c r="D407" s="6">
        <v>44170</v>
      </c>
      <c r="E407" s="192">
        <v>20515314424</v>
      </c>
      <c r="F407" s="3" t="s">
        <v>4088</v>
      </c>
      <c r="G407" s="3" t="s">
        <v>5169</v>
      </c>
      <c r="H407" s="6">
        <v>44141</v>
      </c>
      <c r="I407" s="6">
        <v>44170</v>
      </c>
      <c r="J407" s="7"/>
      <c r="K407" s="8">
        <f ca="1">+TODAY()-I407</f>
        <v>-33</v>
      </c>
      <c r="L407" s="9">
        <v>45</v>
      </c>
      <c r="M407" s="135"/>
      <c r="N407" s="9" t="str">
        <f>IF(M407="","Vacio",IF(L407=M407,"Igual","Diferente"))</f>
        <v>Vacio</v>
      </c>
      <c r="O407" s="9"/>
      <c r="P407" s="135"/>
      <c r="Q407" s="9" t="str">
        <f>IF(P407="","Vacio",IF(O407=P407,"Igual","Diferente"))</f>
        <v>Vacio</v>
      </c>
      <c r="R407" s="1">
        <f>+L407+O407/3.5</f>
        <v>45</v>
      </c>
      <c r="S407" s="1">
        <f ca="1">+IF(K407&gt;=0,IF(K407&lt;30,R407*1,IF(60&gt;K407,R407*2,IF(90&gt;K407,R407*3,IF(120&gt;K407,R407*4,IF(150&gt;K407,R407*5,IF(180&gt;K407,R407*6,IF(210&gt;K407,R407*7))))))),0)</f>
        <v>0</v>
      </c>
      <c r="T407" s="2">
        <f ca="1">+IF(K407&lt;0,0,IF(K407&lt;8,$A$1,IF(K407&lt;15,$B$1,IF(K407&lt;22,$C$1,IF(K407&lt;30,$D$1,IF(K407&lt;60,$G$1,IF(K407&lt;90,$H$1,IF(K407&lt;120,$I$1,IF(K407&lt;150,$J$1,IF(K407&lt;180,$K$1,IF(K407&lt;210,$E$1)))))))))))</f>
        <v>0</v>
      </c>
      <c r="U407" s="3" t="s">
        <v>4658</v>
      </c>
      <c r="V407" s="10" t="s">
        <v>4657</v>
      </c>
      <c r="W407" s="6">
        <v>44110</v>
      </c>
      <c r="X407" s="298" t="s">
        <v>4380</v>
      </c>
      <c r="Y407" s="12" t="s">
        <v>5248</v>
      </c>
      <c r="Z407" s="12"/>
      <c r="AA407" s="12"/>
      <c r="AB407" s="15"/>
      <c r="AC407" s="15"/>
      <c r="AD407" s="15"/>
      <c r="AE407" s="15"/>
      <c r="AF407" s="4">
        <f ca="1">+TODAY()-AE407</f>
        <v>44137</v>
      </c>
      <c r="AG407" s="15"/>
      <c r="AH407" s="15"/>
      <c r="AI407" s="6"/>
      <c r="AJ407" s="6"/>
      <c r="AK407" s="3"/>
      <c r="AL407" s="6"/>
      <c r="AM407" s="10">
        <v>1</v>
      </c>
      <c r="AN407" s="3" t="s">
        <v>44</v>
      </c>
      <c r="AO407" s="3"/>
      <c r="AP407" s="3"/>
      <c r="AQ407" s="3"/>
      <c r="AR407" s="3"/>
      <c r="AS407" s="3"/>
      <c r="AT407" s="18"/>
      <c r="AU407" s="3" t="s">
        <v>5235</v>
      </c>
      <c r="AV407" s="7" t="s">
        <v>47</v>
      </c>
      <c r="AW407" s="7" t="s">
        <v>47</v>
      </c>
      <c r="AX407" s="9" t="str">
        <f>IF(AW407="","Vacio",IF(AV407=AW407,"Igual","Diferente"))</f>
        <v>Igual</v>
      </c>
      <c r="AY407" s="68"/>
      <c r="AZ407" s="68"/>
      <c r="BA407" s="5">
        <f ca="1">+IF(K407&gt;21,"Revisar",0)</f>
        <v>0</v>
      </c>
      <c r="BB407" s="68" t="s">
        <v>146</v>
      </c>
      <c r="BC407" s="129" t="s">
        <v>2919</v>
      </c>
      <c r="BD407"/>
      <c r="BE407"/>
      <c r="BF407" s="129"/>
      <c r="BG407" s="129"/>
      <c r="BH407"/>
      <c r="BI407"/>
      <c r="BJ407"/>
      <c r="BK407"/>
      <c r="BL407"/>
      <c r="BM407"/>
    </row>
    <row r="408" spans="1:65" s="158" customFormat="1" ht="14.65" customHeight="1" x14ac:dyDescent="0.25">
      <c r="A408" s="68" t="str">
        <f>CONCATENATE(E408,"_",X408)</f>
        <v>20515314424_PCR-LAP20031062</v>
      </c>
      <c r="B408" s="68" t="str">
        <f>CONCATENATE(E408,"_",Z408)</f>
        <v>20515314424_</v>
      </c>
      <c r="C408" s="6">
        <v>44141</v>
      </c>
      <c r="D408" s="6">
        <v>44170</v>
      </c>
      <c r="E408" s="192">
        <v>20515314424</v>
      </c>
      <c r="F408" s="3" t="s">
        <v>4088</v>
      </c>
      <c r="G408" s="3" t="s">
        <v>5169</v>
      </c>
      <c r="H408" s="6">
        <v>44141</v>
      </c>
      <c r="I408" s="6">
        <v>44170</v>
      </c>
      <c r="J408" s="7"/>
      <c r="K408" s="8">
        <f ca="1">+TODAY()-I408</f>
        <v>-33</v>
      </c>
      <c r="L408" s="9">
        <v>45</v>
      </c>
      <c r="M408" s="135"/>
      <c r="N408" s="9" t="str">
        <f>IF(M408="","Vacio",IF(L408=M408,"Igual","Diferente"))</f>
        <v>Vacio</v>
      </c>
      <c r="O408" s="9"/>
      <c r="P408" s="135"/>
      <c r="Q408" s="9" t="str">
        <f>IF(P408="","Vacio",IF(O408=P408,"Igual","Diferente"))</f>
        <v>Vacio</v>
      </c>
      <c r="R408" s="1">
        <f>+L408+O408/3.5</f>
        <v>45</v>
      </c>
      <c r="S408" s="1">
        <f ca="1">+IF(K408&gt;=0,IF(K408&lt;30,R408*1,IF(60&gt;K408,R408*2,IF(90&gt;K408,R408*3,IF(120&gt;K408,R408*4,IF(150&gt;K408,R408*5,IF(180&gt;K408,R408*6,IF(210&gt;K408,R408*7))))))),0)</f>
        <v>0</v>
      </c>
      <c r="T408" s="2">
        <f ca="1">+IF(K408&lt;0,0,IF(K408&lt;8,$A$1,IF(K408&lt;15,$B$1,IF(K408&lt;22,$C$1,IF(K408&lt;30,$D$1,IF(K408&lt;60,$G$1,IF(K408&lt;90,$H$1,IF(K408&lt;120,$I$1,IF(K408&lt;150,$J$1,IF(K408&lt;180,$K$1,IF(K408&lt;210,$E$1)))))))))))</f>
        <v>0</v>
      </c>
      <c r="U408" s="3" t="s">
        <v>4658</v>
      </c>
      <c r="V408" s="10" t="s">
        <v>4657</v>
      </c>
      <c r="W408" s="6">
        <v>44110</v>
      </c>
      <c r="X408" s="298" t="s">
        <v>4381</v>
      </c>
      <c r="Y408" s="12" t="s">
        <v>5248</v>
      </c>
      <c r="Z408" s="12"/>
      <c r="AA408" s="12"/>
      <c r="AB408" s="15"/>
      <c r="AC408" s="15"/>
      <c r="AD408" s="15"/>
      <c r="AE408" s="15"/>
      <c r="AF408" s="4">
        <f ca="1">+TODAY()-AE408</f>
        <v>44137</v>
      </c>
      <c r="AG408" s="15"/>
      <c r="AH408" s="15"/>
      <c r="AI408" s="6"/>
      <c r="AJ408" s="6"/>
      <c r="AK408" s="3"/>
      <c r="AL408" s="6"/>
      <c r="AM408" s="10">
        <v>1</v>
      </c>
      <c r="AN408" s="3" t="s">
        <v>44</v>
      </c>
      <c r="AO408" s="3"/>
      <c r="AP408" s="3"/>
      <c r="AQ408" s="3"/>
      <c r="AR408" s="3"/>
      <c r="AS408" s="3"/>
      <c r="AT408" s="18"/>
      <c r="AU408" s="3" t="s">
        <v>5235</v>
      </c>
      <c r="AV408" s="7" t="s">
        <v>47</v>
      </c>
      <c r="AW408" s="7" t="s">
        <v>47</v>
      </c>
      <c r="AX408" s="9" t="str">
        <f>IF(AW408="","Vacio",IF(AV408=AW408,"Igual","Diferente"))</f>
        <v>Igual</v>
      </c>
      <c r="AY408" s="68"/>
      <c r="AZ408" s="68"/>
      <c r="BA408" s="5">
        <f ca="1">+IF(K408&gt;21,"Revisar",0)</f>
        <v>0</v>
      </c>
      <c r="BB408" s="68" t="s">
        <v>146</v>
      </c>
      <c r="BC408" s="129" t="s">
        <v>2919</v>
      </c>
      <c r="BD408"/>
      <c r="BE408"/>
      <c r="BF408" s="129"/>
      <c r="BG408" s="129"/>
      <c r="BH408"/>
      <c r="BI408"/>
      <c r="BJ408"/>
      <c r="BK408"/>
      <c r="BL408"/>
      <c r="BM408"/>
    </row>
    <row r="409" spans="1:65" s="158" customFormat="1" ht="14.65" customHeight="1" x14ac:dyDescent="0.25">
      <c r="A409" s="68" t="str">
        <f>CONCATENATE(E409,"_",X409)</f>
        <v>20515314424_PCR-LAP20031061</v>
      </c>
      <c r="B409" s="68" t="str">
        <f>CONCATENATE(E409,"_",Z409)</f>
        <v>20515314424_</v>
      </c>
      <c r="C409" s="6">
        <v>44141</v>
      </c>
      <c r="D409" s="6">
        <v>44170</v>
      </c>
      <c r="E409" s="192">
        <v>20515314424</v>
      </c>
      <c r="F409" s="3" t="s">
        <v>4088</v>
      </c>
      <c r="G409" s="3" t="s">
        <v>5169</v>
      </c>
      <c r="H409" s="6">
        <v>44141</v>
      </c>
      <c r="I409" s="6">
        <v>44170</v>
      </c>
      <c r="J409" s="7"/>
      <c r="K409" s="8">
        <f ca="1">+TODAY()-I409</f>
        <v>-33</v>
      </c>
      <c r="L409" s="9">
        <v>45</v>
      </c>
      <c r="M409" s="135"/>
      <c r="N409" s="9" t="str">
        <f>IF(M409="","Vacio",IF(L409=M409,"Igual","Diferente"))</f>
        <v>Vacio</v>
      </c>
      <c r="O409" s="9"/>
      <c r="P409" s="135"/>
      <c r="Q409" s="9" t="str">
        <f>IF(P409="","Vacio",IF(O409=P409,"Igual","Diferente"))</f>
        <v>Vacio</v>
      </c>
      <c r="R409" s="1">
        <f>+L409+O409/3.5</f>
        <v>45</v>
      </c>
      <c r="S409" s="1">
        <f ca="1">+IF(K409&gt;=0,IF(K409&lt;30,R409*1,IF(60&gt;K409,R409*2,IF(90&gt;K409,R409*3,IF(120&gt;K409,R409*4,IF(150&gt;K409,R409*5,IF(180&gt;K409,R409*6,IF(210&gt;K409,R409*7))))))),0)</f>
        <v>0</v>
      </c>
      <c r="T409" s="2">
        <f ca="1">+IF(K409&lt;0,0,IF(K409&lt;8,$A$1,IF(K409&lt;15,$B$1,IF(K409&lt;22,$C$1,IF(K409&lt;30,$D$1,IF(K409&lt;60,$G$1,IF(K409&lt;90,$H$1,IF(K409&lt;120,$I$1,IF(K409&lt;150,$J$1,IF(K409&lt;180,$K$1,IF(K409&lt;210,$E$1)))))))))))</f>
        <v>0</v>
      </c>
      <c r="U409" s="3" t="s">
        <v>4658</v>
      </c>
      <c r="V409" s="10" t="s">
        <v>4657</v>
      </c>
      <c r="W409" s="6">
        <v>44110</v>
      </c>
      <c r="X409" s="298" t="s">
        <v>4382</v>
      </c>
      <c r="Y409" s="12" t="s">
        <v>5248</v>
      </c>
      <c r="Z409" s="12"/>
      <c r="AA409" s="12"/>
      <c r="AB409" s="15"/>
      <c r="AC409" s="15"/>
      <c r="AD409" s="15"/>
      <c r="AE409" s="15"/>
      <c r="AF409" s="4">
        <f ca="1">+TODAY()-AE409</f>
        <v>44137</v>
      </c>
      <c r="AG409" s="15"/>
      <c r="AH409" s="15"/>
      <c r="AI409" s="6"/>
      <c r="AJ409" s="6"/>
      <c r="AK409" s="3"/>
      <c r="AL409" s="6"/>
      <c r="AM409" s="10">
        <v>1</v>
      </c>
      <c r="AN409" s="3" t="s">
        <v>44</v>
      </c>
      <c r="AO409" s="3"/>
      <c r="AP409" s="3"/>
      <c r="AQ409" s="3"/>
      <c r="AR409" s="3"/>
      <c r="AS409" s="3"/>
      <c r="AT409" s="18"/>
      <c r="AU409" s="3" t="s">
        <v>5235</v>
      </c>
      <c r="AV409" s="7" t="s">
        <v>47</v>
      </c>
      <c r="AW409" s="7" t="s">
        <v>47</v>
      </c>
      <c r="AX409" s="9" t="str">
        <f>IF(AW409="","Vacio",IF(AV409=AW409,"Igual","Diferente"))</f>
        <v>Igual</v>
      </c>
      <c r="AY409" s="68"/>
      <c r="AZ409" s="68"/>
      <c r="BA409" s="5">
        <f ca="1">+IF(K409&gt;21,"Revisar",0)</f>
        <v>0</v>
      </c>
      <c r="BB409" s="68" t="s">
        <v>146</v>
      </c>
      <c r="BC409" s="129" t="s">
        <v>2919</v>
      </c>
      <c r="BD409"/>
      <c r="BE409"/>
      <c r="BF409" s="129"/>
      <c r="BG409" s="129"/>
      <c r="BH409"/>
      <c r="BI409"/>
      <c r="BJ409"/>
      <c r="BK409"/>
      <c r="BL409"/>
      <c r="BM409"/>
    </row>
    <row r="410" spans="1:65" s="158" customFormat="1" ht="14.65" customHeight="1" x14ac:dyDescent="0.25">
      <c r="A410" s="68" t="str">
        <f>CONCATENATE(E410,"_",X410)</f>
        <v>20515314424_PCR-LAP20031059</v>
      </c>
      <c r="B410" s="68" t="str">
        <f>CONCATENATE(E410,"_",Z410)</f>
        <v>20515314424_</v>
      </c>
      <c r="C410" s="6">
        <v>44141</v>
      </c>
      <c r="D410" s="6">
        <v>44170</v>
      </c>
      <c r="E410" s="192">
        <v>20515314424</v>
      </c>
      <c r="F410" s="3" t="s">
        <v>4088</v>
      </c>
      <c r="G410" s="3" t="s">
        <v>5169</v>
      </c>
      <c r="H410" s="6">
        <v>44141</v>
      </c>
      <c r="I410" s="6">
        <v>44170</v>
      </c>
      <c r="J410" s="7"/>
      <c r="K410" s="8">
        <f ca="1">+TODAY()-I410</f>
        <v>-33</v>
      </c>
      <c r="L410" s="9">
        <v>45</v>
      </c>
      <c r="M410" s="135"/>
      <c r="N410" s="9" t="str">
        <f>IF(M410="","Vacio",IF(L410=M410,"Igual","Diferente"))</f>
        <v>Vacio</v>
      </c>
      <c r="O410" s="9"/>
      <c r="P410" s="135"/>
      <c r="Q410" s="9" t="str">
        <f>IF(P410="","Vacio",IF(O410=P410,"Igual","Diferente"))</f>
        <v>Vacio</v>
      </c>
      <c r="R410" s="1">
        <f>+L410+O410/3.5</f>
        <v>45</v>
      </c>
      <c r="S410" s="1">
        <f ca="1">+IF(K410&gt;=0,IF(K410&lt;30,R410*1,IF(60&gt;K410,R410*2,IF(90&gt;K410,R410*3,IF(120&gt;K410,R410*4,IF(150&gt;K410,R410*5,IF(180&gt;K410,R410*6,IF(210&gt;K410,R410*7))))))),0)</f>
        <v>0</v>
      </c>
      <c r="T410" s="2">
        <f ca="1">+IF(K410&lt;0,0,IF(K410&lt;8,$A$1,IF(K410&lt;15,$B$1,IF(K410&lt;22,$C$1,IF(K410&lt;30,$D$1,IF(K410&lt;60,$G$1,IF(K410&lt;90,$H$1,IF(K410&lt;120,$I$1,IF(K410&lt;150,$J$1,IF(K410&lt;180,$K$1,IF(K410&lt;210,$E$1)))))))))))</f>
        <v>0</v>
      </c>
      <c r="U410" s="3" t="s">
        <v>4658</v>
      </c>
      <c r="V410" s="10" t="s">
        <v>4657</v>
      </c>
      <c r="W410" s="6">
        <v>44110</v>
      </c>
      <c r="X410" s="298" t="s">
        <v>4383</v>
      </c>
      <c r="Y410" s="12" t="s">
        <v>5248</v>
      </c>
      <c r="Z410" s="12"/>
      <c r="AA410" s="12"/>
      <c r="AB410" s="15"/>
      <c r="AC410" s="15"/>
      <c r="AD410" s="15"/>
      <c r="AE410" s="15"/>
      <c r="AF410" s="4">
        <f ca="1">+TODAY()-AE410</f>
        <v>44137</v>
      </c>
      <c r="AG410" s="15"/>
      <c r="AH410" s="15"/>
      <c r="AI410" s="6"/>
      <c r="AJ410" s="6"/>
      <c r="AK410" s="3"/>
      <c r="AL410" s="6"/>
      <c r="AM410" s="10">
        <v>1</v>
      </c>
      <c r="AN410" s="3" t="s">
        <v>44</v>
      </c>
      <c r="AO410" s="3"/>
      <c r="AP410" s="3"/>
      <c r="AQ410" s="3"/>
      <c r="AR410" s="3"/>
      <c r="AS410" s="3"/>
      <c r="AT410" s="18"/>
      <c r="AU410" s="3" t="s">
        <v>5235</v>
      </c>
      <c r="AV410" s="7" t="s">
        <v>47</v>
      </c>
      <c r="AW410" s="7" t="s">
        <v>47</v>
      </c>
      <c r="AX410" s="9" t="str">
        <f>IF(AW410="","Vacio",IF(AV410=AW410,"Igual","Diferente"))</f>
        <v>Igual</v>
      </c>
      <c r="AY410" s="68"/>
      <c r="AZ410" s="68"/>
      <c r="BA410" s="5">
        <f ca="1">+IF(K410&gt;21,"Revisar",0)</f>
        <v>0</v>
      </c>
      <c r="BB410" s="68" t="s">
        <v>146</v>
      </c>
      <c r="BC410" s="129" t="s">
        <v>2919</v>
      </c>
      <c r="BD410"/>
      <c r="BE410"/>
      <c r="BF410" s="129"/>
      <c r="BG410" s="129"/>
      <c r="BH410"/>
      <c r="BI410"/>
      <c r="BJ410"/>
      <c r="BK410"/>
      <c r="BL410"/>
      <c r="BM410"/>
    </row>
    <row r="411" spans="1:65" s="158" customFormat="1" ht="14.65" customHeight="1" x14ac:dyDescent="0.25">
      <c r="A411" s="68" t="str">
        <f>CONCATENATE(E411,"_",X411)</f>
        <v>20515314424_PCR-LAP20041315</v>
      </c>
      <c r="B411" s="68" t="str">
        <f>CONCATENATE(E411,"_",Z411)</f>
        <v>20515314424_</v>
      </c>
      <c r="C411" s="6">
        <v>44141</v>
      </c>
      <c r="D411" s="6">
        <v>44170</v>
      </c>
      <c r="E411" s="192">
        <v>20515314424</v>
      </c>
      <c r="F411" s="3" t="s">
        <v>4088</v>
      </c>
      <c r="G411" s="3" t="s">
        <v>5169</v>
      </c>
      <c r="H411" s="6">
        <v>44141</v>
      </c>
      <c r="I411" s="6">
        <v>44170</v>
      </c>
      <c r="J411" s="7"/>
      <c r="K411" s="8">
        <f ca="1">+TODAY()-I411</f>
        <v>-33</v>
      </c>
      <c r="L411" s="9">
        <v>45</v>
      </c>
      <c r="M411" s="135"/>
      <c r="N411" s="9" t="str">
        <f>IF(M411="","Vacio",IF(L411=M411,"Igual","Diferente"))</f>
        <v>Vacio</v>
      </c>
      <c r="O411" s="9"/>
      <c r="P411" s="135"/>
      <c r="Q411" s="9" t="str">
        <f>IF(P411="","Vacio",IF(O411=P411,"Igual","Diferente"))</f>
        <v>Vacio</v>
      </c>
      <c r="R411" s="1">
        <f>+L411+O411/3.5</f>
        <v>45</v>
      </c>
      <c r="S411" s="1">
        <f ca="1">+IF(K411&gt;=0,IF(K411&lt;30,R411*1,IF(60&gt;K411,R411*2,IF(90&gt;K411,R411*3,IF(120&gt;K411,R411*4,IF(150&gt;K411,R411*5,IF(180&gt;K411,R411*6,IF(210&gt;K411,R411*7))))))),0)</f>
        <v>0</v>
      </c>
      <c r="T411" s="2">
        <f ca="1">+IF(K411&lt;0,0,IF(K411&lt;8,$A$1,IF(K411&lt;15,$B$1,IF(K411&lt;22,$C$1,IF(K411&lt;30,$D$1,IF(K411&lt;60,$G$1,IF(K411&lt;90,$H$1,IF(K411&lt;120,$I$1,IF(K411&lt;150,$J$1,IF(K411&lt;180,$K$1,IF(K411&lt;210,$E$1)))))))))))</f>
        <v>0</v>
      </c>
      <c r="U411" s="3" t="s">
        <v>4659</v>
      </c>
      <c r="V411" s="10" t="s">
        <v>4656</v>
      </c>
      <c r="W411" s="6">
        <v>44110</v>
      </c>
      <c r="X411" s="298" t="s">
        <v>4384</v>
      </c>
      <c r="Y411" s="12" t="s">
        <v>5248</v>
      </c>
      <c r="Z411" s="12"/>
      <c r="AA411" s="12"/>
      <c r="AB411" s="15"/>
      <c r="AC411" s="15"/>
      <c r="AD411" s="15"/>
      <c r="AE411" s="15"/>
      <c r="AF411" s="4">
        <f ca="1">+TODAY()-AE411</f>
        <v>44137</v>
      </c>
      <c r="AG411" s="15"/>
      <c r="AH411" s="15"/>
      <c r="AI411" s="6"/>
      <c r="AJ411" s="6"/>
      <c r="AK411" s="3"/>
      <c r="AL411" s="6"/>
      <c r="AM411" s="10">
        <v>1</v>
      </c>
      <c r="AN411" s="3" t="s">
        <v>44</v>
      </c>
      <c r="AO411" s="3"/>
      <c r="AP411" s="3"/>
      <c r="AQ411" s="3"/>
      <c r="AR411" s="3"/>
      <c r="AS411" s="3"/>
      <c r="AT411" s="18"/>
      <c r="AU411" s="3" t="s">
        <v>5235</v>
      </c>
      <c r="AV411" s="7" t="s">
        <v>47</v>
      </c>
      <c r="AW411" s="7" t="s">
        <v>47</v>
      </c>
      <c r="AX411" s="9" t="str">
        <f>IF(AW411="","Vacio",IF(AV411=AW411,"Igual","Diferente"))</f>
        <v>Igual</v>
      </c>
      <c r="AY411" s="68"/>
      <c r="AZ411" s="68"/>
      <c r="BA411" s="5">
        <f ca="1">+IF(K411&gt;21,"Revisar",0)</f>
        <v>0</v>
      </c>
      <c r="BB411" s="68" t="s">
        <v>146</v>
      </c>
      <c r="BC411" s="129" t="s">
        <v>2919</v>
      </c>
      <c r="BD411"/>
      <c r="BE411"/>
      <c r="BF411" s="129"/>
      <c r="BG411" s="129"/>
      <c r="BH411"/>
      <c r="BI411"/>
      <c r="BJ411"/>
      <c r="BK411"/>
      <c r="BL411"/>
      <c r="BM411"/>
    </row>
    <row r="412" spans="1:65" s="158" customFormat="1" ht="14.65" customHeight="1" x14ac:dyDescent="0.25">
      <c r="A412" s="68" t="str">
        <f>CONCATENATE(E412,"_",X412)</f>
        <v>20515314424_PCR-LAP20041305</v>
      </c>
      <c r="B412" s="68" t="str">
        <f>CONCATENATE(E412,"_",Z412)</f>
        <v>20515314424_</v>
      </c>
      <c r="C412" s="6">
        <v>44141</v>
      </c>
      <c r="D412" s="6">
        <v>44170</v>
      </c>
      <c r="E412" s="192">
        <v>20515314424</v>
      </c>
      <c r="F412" s="3" t="s">
        <v>4088</v>
      </c>
      <c r="G412" s="3" t="s">
        <v>5169</v>
      </c>
      <c r="H412" s="6">
        <v>44141</v>
      </c>
      <c r="I412" s="6">
        <v>44170</v>
      </c>
      <c r="J412" s="7"/>
      <c r="K412" s="8">
        <f ca="1">+TODAY()-I412</f>
        <v>-33</v>
      </c>
      <c r="L412" s="9">
        <v>45</v>
      </c>
      <c r="M412" s="135"/>
      <c r="N412" s="9" t="str">
        <f>IF(M412="","Vacio",IF(L412=M412,"Igual","Diferente"))</f>
        <v>Vacio</v>
      </c>
      <c r="O412" s="9"/>
      <c r="P412" s="135"/>
      <c r="Q412" s="9" t="str">
        <f>IF(P412="","Vacio",IF(O412=P412,"Igual","Diferente"))</f>
        <v>Vacio</v>
      </c>
      <c r="R412" s="1">
        <f>+L412+O412/3.5</f>
        <v>45</v>
      </c>
      <c r="S412" s="1">
        <f ca="1">+IF(K412&gt;=0,IF(K412&lt;30,R412*1,IF(60&gt;K412,R412*2,IF(90&gt;K412,R412*3,IF(120&gt;K412,R412*4,IF(150&gt;K412,R412*5,IF(180&gt;K412,R412*6,IF(210&gt;K412,R412*7))))))),0)</f>
        <v>0</v>
      </c>
      <c r="T412" s="2">
        <f ca="1">+IF(K412&lt;0,0,IF(K412&lt;8,$A$1,IF(K412&lt;15,$B$1,IF(K412&lt;22,$C$1,IF(K412&lt;30,$D$1,IF(K412&lt;60,$G$1,IF(K412&lt;90,$H$1,IF(K412&lt;120,$I$1,IF(K412&lt;150,$J$1,IF(K412&lt;180,$K$1,IF(K412&lt;210,$E$1)))))))))))</f>
        <v>0</v>
      </c>
      <c r="U412" s="3" t="s">
        <v>4659</v>
      </c>
      <c r="V412" s="10" t="s">
        <v>4656</v>
      </c>
      <c r="W412" s="6">
        <v>44110</v>
      </c>
      <c r="X412" s="298" t="s">
        <v>4385</v>
      </c>
      <c r="Y412" s="12" t="s">
        <v>5248</v>
      </c>
      <c r="Z412" s="12"/>
      <c r="AA412" s="12"/>
      <c r="AB412" s="15"/>
      <c r="AC412" s="15"/>
      <c r="AD412" s="15"/>
      <c r="AE412" s="15"/>
      <c r="AF412" s="4">
        <f ca="1">+TODAY()-AE412</f>
        <v>44137</v>
      </c>
      <c r="AG412" s="15"/>
      <c r="AH412" s="15"/>
      <c r="AI412" s="6"/>
      <c r="AJ412" s="6"/>
      <c r="AK412" s="3"/>
      <c r="AL412" s="6"/>
      <c r="AM412" s="10">
        <v>1</v>
      </c>
      <c r="AN412" s="3" t="s">
        <v>44</v>
      </c>
      <c r="AO412" s="3"/>
      <c r="AP412" s="3"/>
      <c r="AQ412" s="3"/>
      <c r="AR412" s="3"/>
      <c r="AS412" s="3"/>
      <c r="AT412" s="18"/>
      <c r="AU412" s="3" t="s">
        <v>5235</v>
      </c>
      <c r="AV412" s="7" t="s">
        <v>47</v>
      </c>
      <c r="AW412" s="7" t="s">
        <v>47</v>
      </c>
      <c r="AX412" s="9" t="str">
        <f>IF(AW412="","Vacio",IF(AV412=AW412,"Igual","Diferente"))</f>
        <v>Igual</v>
      </c>
      <c r="AY412" s="68"/>
      <c r="AZ412" s="68"/>
      <c r="BA412" s="5">
        <f ca="1">+IF(K412&gt;21,"Revisar",0)</f>
        <v>0</v>
      </c>
      <c r="BB412" s="68" t="s">
        <v>146</v>
      </c>
      <c r="BC412" s="129" t="s">
        <v>2919</v>
      </c>
      <c r="BD412"/>
      <c r="BE412"/>
      <c r="BF412" s="129"/>
      <c r="BG412" s="129"/>
      <c r="BH412"/>
      <c r="BI412"/>
      <c r="BJ412"/>
      <c r="BK412"/>
      <c r="BL412"/>
      <c r="BM412"/>
    </row>
    <row r="413" spans="1:65" s="158" customFormat="1" ht="14.65" customHeight="1" x14ac:dyDescent="0.25">
      <c r="A413" s="68" t="str">
        <f>CONCATENATE(E413,"_",X413)</f>
        <v>20515314424_PCR-LAP20041076</v>
      </c>
      <c r="B413" s="68" t="str">
        <f>CONCATENATE(E413,"_",Z413)</f>
        <v>20515314424_</v>
      </c>
      <c r="C413" s="6">
        <v>44135</v>
      </c>
      <c r="D413" s="6">
        <v>44165</v>
      </c>
      <c r="E413" s="192">
        <v>20515314424</v>
      </c>
      <c r="F413" s="3" t="s">
        <v>4088</v>
      </c>
      <c r="G413" s="3" t="s">
        <v>5221</v>
      </c>
      <c r="H413" s="6">
        <v>44135</v>
      </c>
      <c r="I413" s="6">
        <v>44165</v>
      </c>
      <c r="J413" s="7"/>
      <c r="K413" s="8">
        <f ca="1">+TODAY()-I413</f>
        <v>-28</v>
      </c>
      <c r="L413" s="9">
        <v>45</v>
      </c>
      <c r="M413" s="135"/>
      <c r="N413" s="9" t="str">
        <f>IF(M413="","Vacio",IF(L413=M413,"Igual","Diferente"))</f>
        <v>Vacio</v>
      </c>
      <c r="O413" s="9"/>
      <c r="P413" s="135"/>
      <c r="Q413" s="9" t="str">
        <f>IF(P413="","Vacio",IF(O413=P413,"Igual","Diferente"))</f>
        <v>Vacio</v>
      </c>
      <c r="R413" s="1">
        <f>+L413+O413/3.5</f>
        <v>45</v>
      </c>
      <c r="S413" s="1">
        <f ca="1">+IF(K413&gt;=0,IF(K413&lt;30,R413*1,IF(60&gt;K413,R413*2,IF(90&gt;K413,R413*3,IF(120&gt;K413,R413*4,IF(150&gt;K413,R413*5,IF(180&gt;K413,R413*6,IF(210&gt;K413,R413*7))))))),0)</f>
        <v>0</v>
      </c>
      <c r="T413" s="2">
        <f ca="1">+IF(K413&lt;0,0,IF(K413&lt;8,$A$1,IF(K413&lt;15,$B$1,IF(K413&lt;22,$C$1,IF(K413&lt;30,$D$1,IF(K413&lt;60,$G$1,IF(K413&lt;90,$H$1,IF(K413&lt;120,$I$1,IF(K413&lt;150,$J$1,IF(K413&lt;180,$K$1,IF(K413&lt;210,$E$1)))))))))))</f>
        <v>0</v>
      </c>
      <c r="U413" s="3" t="s">
        <v>5187</v>
      </c>
      <c r="V413" s="10"/>
      <c r="W413" s="6">
        <v>44134</v>
      </c>
      <c r="X413" s="298" t="s">
        <v>2347</v>
      </c>
      <c r="Y413" s="12" t="s">
        <v>5248</v>
      </c>
      <c r="Z413" s="12"/>
      <c r="AA413" s="12"/>
      <c r="AB413" s="15"/>
      <c r="AC413" s="15"/>
      <c r="AD413" s="15"/>
      <c r="AE413" s="15"/>
      <c r="AF413" s="4">
        <f ca="1">+TODAY()-AE413</f>
        <v>44137</v>
      </c>
      <c r="AG413" s="15"/>
      <c r="AH413" s="15"/>
      <c r="AI413" s="6"/>
      <c r="AJ413" s="6"/>
      <c r="AK413" s="3"/>
      <c r="AL413" s="6"/>
      <c r="AM413" s="10">
        <v>1</v>
      </c>
      <c r="AN413" s="3" t="s">
        <v>44</v>
      </c>
      <c r="AO413" s="3"/>
      <c r="AP413" s="3"/>
      <c r="AQ413" s="3"/>
      <c r="AR413" s="3"/>
      <c r="AS413" s="3"/>
      <c r="AT413" s="18"/>
      <c r="AU413" s="3" t="s">
        <v>5235</v>
      </c>
      <c r="AV413" s="7" t="s">
        <v>47</v>
      </c>
      <c r="AW413" s="7"/>
      <c r="AX413" s="9" t="str">
        <f>IF(AW413="","Vacio",IF(AV413=AW413,"Igual","Diferente"))</f>
        <v>Vacio</v>
      </c>
      <c r="AY413" s="68"/>
      <c r="AZ413" s="68"/>
      <c r="BA413" s="5">
        <f ca="1">+IF(K413&gt;21,"Revisar",0)</f>
        <v>0</v>
      </c>
      <c r="BB413" s="68" t="s">
        <v>4741</v>
      </c>
      <c r="BC413" s="129" t="s">
        <v>2919</v>
      </c>
      <c r="BD413"/>
      <c r="BE413"/>
      <c r="BF413" s="129"/>
      <c r="BG413" s="129"/>
      <c r="BH413"/>
      <c r="BI413"/>
      <c r="BJ413"/>
      <c r="BK413"/>
      <c r="BL413"/>
      <c r="BM413"/>
    </row>
    <row r="414" spans="1:65" s="158" customFormat="1" ht="14.65" customHeight="1" x14ac:dyDescent="0.25">
      <c r="A414" s="68" t="str">
        <f>CONCATENATE(E414,"_",X414)</f>
        <v>20515314424_PCR-LAP20041115</v>
      </c>
      <c r="B414" s="68" t="str">
        <f>CONCATENATE(E414,"_",Z414)</f>
        <v>20515314424_</v>
      </c>
      <c r="C414" s="6">
        <v>44135</v>
      </c>
      <c r="D414" s="6">
        <v>44165</v>
      </c>
      <c r="E414" s="192">
        <v>20515314424</v>
      </c>
      <c r="F414" s="3" t="s">
        <v>4088</v>
      </c>
      <c r="G414" s="3" t="s">
        <v>5221</v>
      </c>
      <c r="H414" s="6">
        <v>44135</v>
      </c>
      <c r="I414" s="6">
        <v>44165</v>
      </c>
      <c r="J414" s="7"/>
      <c r="K414" s="8">
        <f ca="1">+TODAY()-I414</f>
        <v>-28</v>
      </c>
      <c r="L414" s="9">
        <v>45</v>
      </c>
      <c r="M414" s="135"/>
      <c r="N414" s="9" t="str">
        <f>IF(M414="","Vacio",IF(L414=M414,"Igual","Diferente"))</f>
        <v>Vacio</v>
      </c>
      <c r="O414" s="9"/>
      <c r="P414" s="135"/>
      <c r="Q414" s="9" t="str">
        <f>IF(P414="","Vacio",IF(O414=P414,"Igual","Diferente"))</f>
        <v>Vacio</v>
      </c>
      <c r="R414" s="1">
        <f>+L414+O414/3.5</f>
        <v>45</v>
      </c>
      <c r="S414" s="1">
        <f ca="1">+IF(K414&gt;=0,IF(K414&lt;30,R414*1,IF(60&gt;K414,R414*2,IF(90&gt;K414,R414*3,IF(120&gt;K414,R414*4,IF(150&gt;K414,R414*5,IF(180&gt;K414,R414*6,IF(210&gt;K414,R414*7))))))),0)</f>
        <v>0</v>
      </c>
      <c r="T414" s="2">
        <f ca="1">+IF(K414&lt;0,0,IF(K414&lt;8,$A$1,IF(K414&lt;15,$B$1,IF(K414&lt;22,$C$1,IF(K414&lt;30,$D$1,IF(K414&lt;60,$G$1,IF(K414&lt;90,$H$1,IF(K414&lt;120,$I$1,IF(K414&lt;150,$J$1,IF(K414&lt;180,$K$1,IF(K414&lt;210,$E$1)))))))))))</f>
        <v>0</v>
      </c>
      <c r="U414" s="3" t="s">
        <v>5187</v>
      </c>
      <c r="V414" s="10"/>
      <c r="W414" s="6">
        <v>44134</v>
      </c>
      <c r="X414" s="298" t="s">
        <v>2381</v>
      </c>
      <c r="Y414" s="12" t="s">
        <v>5248</v>
      </c>
      <c r="Z414" s="12"/>
      <c r="AA414" s="12"/>
      <c r="AB414" s="15"/>
      <c r="AC414" s="15"/>
      <c r="AD414" s="15"/>
      <c r="AE414" s="15"/>
      <c r="AF414" s="4">
        <f ca="1">+TODAY()-AE414</f>
        <v>44137</v>
      </c>
      <c r="AG414" s="15"/>
      <c r="AH414" s="15"/>
      <c r="AI414" s="6"/>
      <c r="AJ414" s="6"/>
      <c r="AK414" s="3"/>
      <c r="AL414" s="6"/>
      <c r="AM414" s="10">
        <v>1</v>
      </c>
      <c r="AN414" s="3" t="s">
        <v>44</v>
      </c>
      <c r="AO414" s="3"/>
      <c r="AP414" s="3"/>
      <c r="AQ414" s="3"/>
      <c r="AR414" s="3"/>
      <c r="AS414" s="3"/>
      <c r="AT414" s="18"/>
      <c r="AU414" s="3" t="s">
        <v>5235</v>
      </c>
      <c r="AV414" s="7" t="s">
        <v>47</v>
      </c>
      <c r="AW414" s="7"/>
      <c r="AX414" s="9" t="str">
        <f>IF(AW414="","Vacio",IF(AV414=AW414,"Igual","Diferente"))</f>
        <v>Vacio</v>
      </c>
      <c r="AY414" s="68"/>
      <c r="AZ414" s="68"/>
      <c r="BA414" s="5">
        <f ca="1">+IF(K414&gt;21,"Revisar",0)</f>
        <v>0</v>
      </c>
      <c r="BB414" s="68" t="s">
        <v>4741</v>
      </c>
      <c r="BC414" s="129" t="s">
        <v>2919</v>
      </c>
      <c r="BD414"/>
      <c r="BE414"/>
      <c r="BF414" s="129"/>
      <c r="BG414" s="129"/>
      <c r="BH414"/>
      <c r="BI414"/>
      <c r="BJ414"/>
      <c r="BK414"/>
      <c r="BL414"/>
      <c r="BM414"/>
    </row>
    <row r="415" spans="1:65" s="158" customFormat="1" ht="14.65" customHeight="1" x14ac:dyDescent="0.25">
      <c r="A415" s="68" t="str">
        <f>CONCATENATE(E415,"_",X415)</f>
        <v>20515314424_PCR-LAP20041147</v>
      </c>
      <c r="B415" s="68" t="str">
        <f>CONCATENATE(E415,"_",Z415)</f>
        <v>20515314424_</v>
      </c>
      <c r="C415" s="6">
        <v>44135</v>
      </c>
      <c r="D415" s="6">
        <v>44165</v>
      </c>
      <c r="E415" s="192">
        <v>20515314424</v>
      </c>
      <c r="F415" s="3" t="s">
        <v>4088</v>
      </c>
      <c r="G415" s="3" t="s">
        <v>5221</v>
      </c>
      <c r="H415" s="6">
        <v>44135</v>
      </c>
      <c r="I415" s="6">
        <v>44165</v>
      </c>
      <c r="J415" s="7"/>
      <c r="K415" s="8">
        <f ca="1">+TODAY()-I415</f>
        <v>-28</v>
      </c>
      <c r="L415" s="9">
        <v>45</v>
      </c>
      <c r="M415" s="135"/>
      <c r="N415" s="9" t="str">
        <f>IF(M415="","Vacio",IF(L415=M415,"Igual","Diferente"))</f>
        <v>Vacio</v>
      </c>
      <c r="O415" s="9"/>
      <c r="P415" s="135"/>
      <c r="Q415" s="9" t="str">
        <f>IF(P415="","Vacio",IF(O415=P415,"Igual","Diferente"))</f>
        <v>Vacio</v>
      </c>
      <c r="R415" s="1">
        <f>+L415+O415/3.5</f>
        <v>45</v>
      </c>
      <c r="S415" s="1">
        <f ca="1">+IF(K415&gt;=0,IF(K415&lt;30,R415*1,IF(60&gt;K415,R415*2,IF(90&gt;K415,R415*3,IF(120&gt;K415,R415*4,IF(150&gt;K415,R415*5,IF(180&gt;K415,R415*6,IF(210&gt;K415,R415*7))))))),0)</f>
        <v>0</v>
      </c>
      <c r="T415" s="2">
        <f ca="1">+IF(K415&lt;0,0,IF(K415&lt;8,$A$1,IF(K415&lt;15,$B$1,IF(K415&lt;22,$C$1,IF(K415&lt;30,$D$1,IF(K415&lt;60,$G$1,IF(K415&lt;90,$H$1,IF(K415&lt;120,$I$1,IF(K415&lt;150,$J$1,IF(K415&lt;180,$K$1,IF(K415&lt;210,$E$1)))))))))))</f>
        <v>0</v>
      </c>
      <c r="U415" s="3" t="s">
        <v>5187</v>
      </c>
      <c r="V415" s="10"/>
      <c r="W415" s="6">
        <v>44134</v>
      </c>
      <c r="X415" s="298" t="s">
        <v>2404</v>
      </c>
      <c r="Y415" s="12" t="s">
        <v>5248</v>
      </c>
      <c r="Z415" s="12"/>
      <c r="AA415" s="12"/>
      <c r="AB415" s="15"/>
      <c r="AC415" s="15"/>
      <c r="AD415" s="15"/>
      <c r="AE415" s="15"/>
      <c r="AF415" s="4">
        <f ca="1">+TODAY()-AE415</f>
        <v>44137</v>
      </c>
      <c r="AG415" s="15"/>
      <c r="AH415" s="15"/>
      <c r="AI415" s="6"/>
      <c r="AJ415" s="6"/>
      <c r="AK415" s="3"/>
      <c r="AL415" s="6"/>
      <c r="AM415" s="10">
        <v>1</v>
      </c>
      <c r="AN415" s="3" t="s">
        <v>44</v>
      </c>
      <c r="AO415" s="3"/>
      <c r="AP415" s="3"/>
      <c r="AQ415" s="3"/>
      <c r="AR415" s="3"/>
      <c r="AS415" s="3"/>
      <c r="AT415" s="18"/>
      <c r="AU415" s="3" t="s">
        <v>5235</v>
      </c>
      <c r="AV415" s="7" t="s">
        <v>47</v>
      </c>
      <c r="AW415" s="7"/>
      <c r="AX415" s="9" t="str">
        <f>IF(AW415="","Vacio",IF(AV415=AW415,"Igual","Diferente"))</f>
        <v>Vacio</v>
      </c>
      <c r="AY415" s="68"/>
      <c r="AZ415" s="68"/>
      <c r="BA415" s="5">
        <f ca="1">+IF(K415&gt;21,"Revisar",0)</f>
        <v>0</v>
      </c>
      <c r="BB415" s="68" t="s">
        <v>4741</v>
      </c>
      <c r="BC415" s="129" t="s">
        <v>2919</v>
      </c>
      <c r="BD415"/>
      <c r="BE415"/>
      <c r="BF415" s="129"/>
      <c r="BG415" s="129"/>
      <c r="BH415"/>
      <c r="BI415"/>
      <c r="BJ415"/>
      <c r="BK415"/>
      <c r="BL415"/>
      <c r="BM415"/>
    </row>
    <row r="416" spans="1:65" s="158" customFormat="1" ht="14.65" customHeight="1" x14ac:dyDescent="0.25">
      <c r="A416" s="68" t="str">
        <f>CONCATENATE(E416,"_",X416)</f>
        <v>20515314424_PCR-LAP20041075</v>
      </c>
      <c r="B416" s="68" t="str">
        <f>CONCATENATE(E416,"_",Z416)</f>
        <v>20515314424_</v>
      </c>
      <c r="C416" s="6">
        <v>44135</v>
      </c>
      <c r="D416" s="6">
        <v>44165</v>
      </c>
      <c r="E416" s="192">
        <v>20515314424</v>
      </c>
      <c r="F416" s="3" t="s">
        <v>4088</v>
      </c>
      <c r="G416" s="3" t="s">
        <v>5221</v>
      </c>
      <c r="H416" s="6">
        <v>44135</v>
      </c>
      <c r="I416" s="6">
        <v>44165</v>
      </c>
      <c r="J416" s="7"/>
      <c r="K416" s="8">
        <f ca="1">+TODAY()-I416</f>
        <v>-28</v>
      </c>
      <c r="L416" s="9">
        <v>45</v>
      </c>
      <c r="M416" s="135"/>
      <c r="N416" s="9" t="str">
        <f>IF(M416="","Vacio",IF(L416=M416,"Igual","Diferente"))</f>
        <v>Vacio</v>
      </c>
      <c r="O416" s="9"/>
      <c r="P416" s="135"/>
      <c r="Q416" s="9" t="str">
        <f>IF(P416="","Vacio",IF(O416=P416,"Igual","Diferente"))</f>
        <v>Vacio</v>
      </c>
      <c r="R416" s="1">
        <f>+L416+O416/3.5</f>
        <v>45</v>
      </c>
      <c r="S416" s="1">
        <f ca="1">+IF(K416&gt;=0,IF(K416&lt;30,R416*1,IF(60&gt;K416,R416*2,IF(90&gt;K416,R416*3,IF(120&gt;K416,R416*4,IF(150&gt;K416,R416*5,IF(180&gt;K416,R416*6,IF(210&gt;K416,R416*7))))))),0)</f>
        <v>0</v>
      </c>
      <c r="T416" s="2">
        <f ca="1">+IF(K416&lt;0,0,IF(K416&lt;8,$A$1,IF(K416&lt;15,$B$1,IF(K416&lt;22,$C$1,IF(K416&lt;30,$D$1,IF(K416&lt;60,$G$1,IF(K416&lt;90,$H$1,IF(K416&lt;120,$I$1,IF(K416&lt;150,$J$1,IF(K416&lt;180,$K$1,IF(K416&lt;210,$E$1)))))))))))</f>
        <v>0</v>
      </c>
      <c r="U416" s="3" t="s">
        <v>5187</v>
      </c>
      <c r="V416" s="10"/>
      <c r="W416" s="6">
        <v>44134</v>
      </c>
      <c r="X416" s="298" t="s">
        <v>2346</v>
      </c>
      <c r="Y416" s="12" t="s">
        <v>5248</v>
      </c>
      <c r="Z416" s="12"/>
      <c r="AA416" s="12"/>
      <c r="AB416" s="15"/>
      <c r="AC416" s="15"/>
      <c r="AD416" s="15"/>
      <c r="AE416" s="15"/>
      <c r="AF416" s="4">
        <f ca="1">+TODAY()-AE416</f>
        <v>44137</v>
      </c>
      <c r="AG416" s="15"/>
      <c r="AH416" s="15"/>
      <c r="AI416" s="6"/>
      <c r="AJ416" s="6"/>
      <c r="AK416" s="3"/>
      <c r="AL416" s="6"/>
      <c r="AM416" s="10">
        <v>1</v>
      </c>
      <c r="AN416" s="3" t="s">
        <v>44</v>
      </c>
      <c r="AO416" s="3"/>
      <c r="AP416" s="3"/>
      <c r="AQ416" s="3"/>
      <c r="AR416" s="3"/>
      <c r="AS416" s="3"/>
      <c r="AT416" s="18"/>
      <c r="AU416" s="3" t="s">
        <v>5235</v>
      </c>
      <c r="AV416" s="7" t="s">
        <v>47</v>
      </c>
      <c r="AW416" s="7"/>
      <c r="AX416" s="9" t="str">
        <f>IF(AW416="","Vacio",IF(AV416=AW416,"Igual","Diferente"))</f>
        <v>Vacio</v>
      </c>
      <c r="AY416" s="68"/>
      <c r="AZ416" s="68"/>
      <c r="BA416" s="5">
        <f ca="1">+IF(K416&gt;21,"Revisar",0)</f>
        <v>0</v>
      </c>
      <c r="BB416" s="68" t="s">
        <v>4741</v>
      </c>
      <c r="BC416" s="129" t="s">
        <v>2919</v>
      </c>
      <c r="BD416"/>
      <c r="BE416"/>
      <c r="BF416" s="129"/>
      <c r="BG416" s="129"/>
      <c r="BH416"/>
      <c r="BI416"/>
      <c r="BJ416"/>
      <c r="BK416"/>
      <c r="BL416"/>
      <c r="BM416"/>
    </row>
    <row r="417" spans="1:65" s="158" customFormat="1" ht="14.65" customHeight="1" x14ac:dyDescent="0.25">
      <c r="A417" s="68" t="str">
        <f>CONCATENATE(E417,"_",X417)</f>
        <v>20515314424_PCR-LAP20041055</v>
      </c>
      <c r="B417" s="68" t="str">
        <f>CONCATENATE(E417,"_",Z417)</f>
        <v>20515314424_</v>
      </c>
      <c r="C417" s="6">
        <v>44135</v>
      </c>
      <c r="D417" s="6">
        <v>44165</v>
      </c>
      <c r="E417" s="192">
        <v>20515314424</v>
      </c>
      <c r="F417" s="3" t="s">
        <v>4088</v>
      </c>
      <c r="G417" s="3" t="s">
        <v>5221</v>
      </c>
      <c r="H417" s="6">
        <v>44135</v>
      </c>
      <c r="I417" s="6">
        <v>44165</v>
      </c>
      <c r="J417" s="7"/>
      <c r="K417" s="8">
        <f ca="1">+TODAY()-I417</f>
        <v>-28</v>
      </c>
      <c r="L417" s="9">
        <v>45</v>
      </c>
      <c r="M417" s="135"/>
      <c r="N417" s="9" t="str">
        <f>IF(M417="","Vacio",IF(L417=M417,"Igual","Diferente"))</f>
        <v>Vacio</v>
      </c>
      <c r="O417" s="9"/>
      <c r="P417" s="135"/>
      <c r="Q417" s="9" t="str">
        <f>IF(P417="","Vacio",IF(O417=P417,"Igual","Diferente"))</f>
        <v>Vacio</v>
      </c>
      <c r="R417" s="1">
        <f>+L417+O417/3.5</f>
        <v>45</v>
      </c>
      <c r="S417" s="1">
        <f ca="1">+IF(K417&gt;=0,IF(K417&lt;30,R417*1,IF(60&gt;K417,R417*2,IF(90&gt;K417,R417*3,IF(120&gt;K417,R417*4,IF(150&gt;K417,R417*5,IF(180&gt;K417,R417*6,IF(210&gt;K417,R417*7))))))),0)</f>
        <v>0</v>
      </c>
      <c r="T417" s="2">
        <f ca="1">+IF(K417&lt;0,0,IF(K417&lt;8,$A$1,IF(K417&lt;15,$B$1,IF(K417&lt;22,$C$1,IF(K417&lt;30,$D$1,IF(K417&lt;60,$G$1,IF(K417&lt;90,$H$1,IF(K417&lt;120,$I$1,IF(K417&lt;150,$J$1,IF(K417&lt;180,$K$1,IF(K417&lt;210,$E$1)))))))))))</f>
        <v>0</v>
      </c>
      <c r="U417" s="3" t="s">
        <v>5187</v>
      </c>
      <c r="V417" s="10"/>
      <c r="W417" s="6">
        <v>44134</v>
      </c>
      <c r="X417" s="298" t="s">
        <v>2329</v>
      </c>
      <c r="Y417" s="12" t="s">
        <v>5248</v>
      </c>
      <c r="Z417" s="12"/>
      <c r="AA417" s="12"/>
      <c r="AB417" s="15"/>
      <c r="AC417" s="15"/>
      <c r="AD417" s="15"/>
      <c r="AE417" s="15"/>
      <c r="AF417" s="4">
        <f ca="1">+TODAY()-AE417</f>
        <v>44137</v>
      </c>
      <c r="AG417" s="15"/>
      <c r="AH417" s="15"/>
      <c r="AI417" s="6"/>
      <c r="AJ417" s="6"/>
      <c r="AK417" s="3"/>
      <c r="AL417" s="6"/>
      <c r="AM417" s="10">
        <v>1</v>
      </c>
      <c r="AN417" s="3" t="s">
        <v>44</v>
      </c>
      <c r="AO417" s="3"/>
      <c r="AP417" s="3"/>
      <c r="AQ417" s="3"/>
      <c r="AR417" s="3"/>
      <c r="AS417" s="3"/>
      <c r="AT417" s="18"/>
      <c r="AU417" s="3" t="s">
        <v>5235</v>
      </c>
      <c r="AV417" s="7" t="s">
        <v>47</v>
      </c>
      <c r="AW417" s="7"/>
      <c r="AX417" s="9" t="str">
        <f>IF(AW417="","Vacio",IF(AV417=AW417,"Igual","Diferente"))</f>
        <v>Vacio</v>
      </c>
      <c r="AY417" s="68"/>
      <c r="AZ417" s="68"/>
      <c r="BA417" s="5">
        <f ca="1">+IF(K417&gt;21,"Revisar",0)</f>
        <v>0</v>
      </c>
      <c r="BB417" s="68" t="s">
        <v>4741</v>
      </c>
      <c r="BC417" s="129" t="s">
        <v>2919</v>
      </c>
      <c r="BD417"/>
      <c r="BE417"/>
      <c r="BF417" s="129"/>
      <c r="BG417" s="129"/>
      <c r="BH417"/>
      <c r="BI417"/>
      <c r="BJ417"/>
      <c r="BK417"/>
      <c r="BL417"/>
      <c r="BM417"/>
    </row>
    <row r="418" spans="1:65" s="158" customFormat="1" ht="14.65" customHeight="1" x14ac:dyDescent="0.25">
      <c r="A418" s="68" t="str">
        <f>CONCATENATE(E418,"_",X418)</f>
        <v>20515314424_PCR-LAP20041135</v>
      </c>
      <c r="B418" s="68" t="str">
        <f>CONCATENATE(E418,"_",Z418)</f>
        <v>20515314424_</v>
      </c>
      <c r="C418" s="6">
        <v>44135</v>
      </c>
      <c r="D418" s="6">
        <v>44165</v>
      </c>
      <c r="E418" s="192">
        <v>20515314424</v>
      </c>
      <c r="F418" s="3" t="s">
        <v>4088</v>
      </c>
      <c r="G418" s="3" t="s">
        <v>5221</v>
      </c>
      <c r="H418" s="6">
        <v>44135</v>
      </c>
      <c r="I418" s="6">
        <v>44165</v>
      </c>
      <c r="J418" s="7"/>
      <c r="K418" s="8">
        <f ca="1">+TODAY()-I418</f>
        <v>-28</v>
      </c>
      <c r="L418" s="9">
        <v>45</v>
      </c>
      <c r="M418" s="135"/>
      <c r="N418" s="9" t="str">
        <f>IF(M418="","Vacio",IF(L418=M418,"Igual","Diferente"))</f>
        <v>Vacio</v>
      </c>
      <c r="O418" s="9"/>
      <c r="P418" s="135"/>
      <c r="Q418" s="9" t="str">
        <f>IF(P418="","Vacio",IF(O418=P418,"Igual","Diferente"))</f>
        <v>Vacio</v>
      </c>
      <c r="R418" s="1">
        <f>+L418+O418/3.5</f>
        <v>45</v>
      </c>
      <c r="S418" s="1">
        <f ca="1">+IF(K418&gt;=0,IF(K418&lt;30,R418*1,IF(60&gt;K418,R418*2,IF(90&gt;K418,R418*3,IF(120&gt;K418,R418*4,IF(150&gt;K418,R418*5,IF(180&gt;K418,R418*6,IF(210&gt;K418,R418*7))))))),0)</f>
        <v>0</v>
      </c>
      <c r="T418" s="2">
        <f ca="1">+IF(K418&lt;0,0,IF(K418&lt;8,$A$1,IF(K418&lt;15,$B$1,IF(K418&lt;22,$C$1,IF(K418&lt;30,$D$1,IF(K418&lt;60,$G$1,IF(K418&lt;90,$H$1,IF(K418&lt;120,$I$1,IF(K418&lt;150,$J$1,IF(K418&lt;180,$K$1,IF(K418&lt;210,$E$1)))))))))))</f>
        <v>0</v>
      </c>
      <c r="U418" s="3" t="s">
        <v>5187</v>
      </c>
      <c r="V418" s="10"/>
      <c r="W418" s="6">
        <v>44134</v>
      </c>
      <c r="X418" s="298" t="s">
        <v>2393</v>
      </c>
      <c r="Y418" s="12" t="s">
        <v>5248</v>
      </c>
      <c r="Z418" s="12"/>
      <c r="AA418" s="12"/>
      <c r="AB418" s="15"/>
      <c r="AC418" s="15"/>
      <c r="AD418" s="15"/>
      <c r="AE418" s="15"/>
      <c r="AF418" s="4">
        <f ca="1">+TODAY()-AE418</f>
        <v>44137</v>
      </c>
      <c r="AG418" s="15"/>
      <c r="AH418" s="15"/>
      <c r="AI418" s="6"/>
      <c r="AJ418" s="6"/>
      <c r="AK418" s="3"/>
      <c r="AL418" s="6"/>
      <c r="AM418" s="10">
        <v>1</v>
      </c>
      <c r="AN418" s="3" t="s">
        <v>44</v>
      </c>
      <c r="AO418" s="3"/>
      <c r="AP418" s="3"/>
      <c r="AQ418" s="3"/>
      <c r="AR418" s="3"/>
      <c r="AS418" s="3"/>
      <c r="AT418" s="18"/>
      <c r="AU418" s="3" t="s">
        <v>5235</v>
      </c>
      <c r="AV418" s="7" t="s">
        <v>47</v>
      </c>
      <c r="AW418" s="7"/>
      <c r="AX418" s="9" t="str">
        <f>IF(AW418="","Vacio",IF(AV418=AW418,"Igual","Diferente"))</f>
        <v>Vacio</v>
      </c>
      <c r="AY418" s="68"/>
      <c r="AZ418" s="68"/>
      <c r="BA418" s="5">
        <f ca="1">+IF(K418&gt;21,"Revisar",0)</f>
        <v>0</v>
      </c>
      <c r="BB418" s="68" t="s">
        <v>4741</v>
      </c>
      <c r="BC418" s="129" t="s">
        <v>2919</v>
      </c>
      <c r="BD418"/>
      <c r="BE418"/>
      <c r="BF418" s="129"/>
      <c r="BG418" s="129"/>
      <c r="BH418"/>
      <c r="BI418"/>
      <c r="BJ418"/>
      <c r="BK418"/>
      <c r="BL418"/>
      <c r="BM418"/>
    </row>
    <row r="419" spans="1:65" s="158" customFormat="1" ht="14.65" customHeight="1" x14ac:dyDescent="0.25">
      <c r="A419" s="68" t="str">
        <f>CONCATENATE(E419,"_",X419)</f>
        <v>20515314424_PCR-LAP20041064</v>
      </c>
      <c r="B419" s="68" t="str">
        <f>CONCATENATE(E419,"_",Z419)</f>
        <v>20515314424_</v>
      </c>
      <c r="C419" s="6">
        <v>44135</v>
      </c>
      <c r="D419" s="6">
        <v>44165</v>
      </c>
      <c r="E419" s="192">
        <v>20515314424</v>
      </c>
      <c r="F419" s="3" t="s">
        <v>4088</v>
      </c>
      <c r="G419" s="3" t="s">
        <v>5221</v>
      </c>
      <c r="H419" s="6">
        <v>44135</v>
      </c>
      <c r="I419" s="6">
        <v>44165</v>
      </c>
      <c r="J419" s="7"/>
      <c r="K419" s="8">
        <f ca="1">+TODAY()-I419</f>
        <v>-28</v>
      </c>
      <c r="L419" s="9">
        <v>45</v>
      </c>
      <c r="M419" s="135"/>
      <c r="N419" s="9" t="str">
        <f>IF(M419="","Vacio",IF(L419=M419,"Igual","Diferente"))</f>
        <v>Vacio</v>
      </c>
      <c r="O419" s="9"/>
      <c r="P419" s="135"/>
      <c r="Q419" s="9" t="str">
        <f>IF(P419="","Vacio",IF(O419=P419,"Igual","Diferente"))</f>
        <v>Vacio</v>
      </c>
      <c r="R419" s="1">
        <f>+L419+O419/3.5</f>
        <v>45</v>
      </c>
      <c r="S419" s="1">
        <f ca="1">+IF(K419&gt;=0,IF(K419&lt;30,R419*1,IF(60&gt;K419,R419*2,IF(90&gt;K419,R419*3,IF(120&gt;K419,R419*4,IF(150&gt;K419,R419*5,IF(180&gt;K419,R419*6,IF(210&gt;K419,R419*7))))))),0)</f>
        <v>0</v>
      </c>
      <c r="T419" s="2">
        <f ca="1">+IF(K419&lt;0,0,IF(K419&lt;8,$A$1,IF(K419&lt;15,$B$1,IF(K419&lt;22,$C$1,IF(K419&lt;30,$D$1,IF(K419&lt;60,$G$1,IF(K419&lt;90,$H$1,IF(K419&lt;120,$I$1,IF(K419&lt;150,$J$1,IF(K419&lt;180,$K$1,IF(K419&lt;210,$E$1)))))))))))</f>
        <v>0</v>
      </c>
      <c r="U419" s="3" t="s">
        <v>5187</v>
      </c>
      <c r="V419" s="10"/>
      <c r="W419" s="6">
        <v>44134</v>
      </c>
      <c r="X419" s="298" t="s">
        <v>2337</v>
      </c>
      <c r="Y419" s="12" t="s">
        <v>5248</v>
      </c>
      <c r="Z419" s="12"/>
      <c r="AA419" s="12"/>
      <c r="AB419" s="15"/>
      <c r="AC419" s="15"/>
      <c r="AD419" s="15"/>
      <c r="AE419" s="15"/>
      <c r="AF419" s="4">
        <f ca="1">+TODAY()-AE419</f>
        <v>44137</v>
      </c>
      <c r="AG419" s="15"/>
      <c r="AH419" s="15"/>
      <c r="AI419" s="6"/>
      <c r="AJ419" s="6"/>
      <c r="AK419" s="3"/>
      <c r="AL419" s="6"/>
      <c r="AM419" s="10">
        <v>1</v>
      </c>
      <c r="AN419" s="3" t="s">
        <v>44</v>
      </c>
      <c r="AO419" s="3"/>
      <c r="AP419" s="3"/>
      <c r="AQ419" s="3"/>
      <c r="AR419" s="3"/>
      <c r="AS419" s="3"/>
      <c r="AT419" s="18"/>
      <c r="AU419" s="3" t="s">
        <v>5235</v>
      </c>
      <c r="AV419" s="7" t="s">
        <v>47</v>
      </c>
      <c r="AW419" s="7"/>
      <c r="AX419" s="9" t="str">
        <f>IF(AW419="","Vacio",IF(AV419=AW419,"Igual","Diferente"))</f>
        <v>Vacio</v>
      </c>
      <c r="AY419" s="68"/>
      <c r="AZ419" s="68"/>
      <c r="BA419" s="5">
        <f ca="1">+IF(K419&gt;21,"Revisar",0)</f>
        <v>0</v>
      </c>
      <c r="BB419" s="68" t="s">
        <v>4741</v>
      </c>
      <c r="BC419" s="129" t="s">
        <v>2919</v>
      </c>
      <c r="BD419"/>
      <c r="BE419"/>
      <c r="BF419" s="129"/>
      <c r="BG419" s="129"/>
      <c r="BH419"/>
      <c r="BI419"/>
      <c r="BJ419"/>
      <c r="BK419"/>
      <c r="BL419"/>
      <c r="BM419"/>
    </row>
    <row r="420" spans="1:65" s="158" customFormat="1" ht="14.65" customHeight="1" x14ac:dyDescent="0.25">
      <c r="A420" s="68" t="str">
        <f>CONCATENATE(E420,"_",X420)</f>
        <v>20515314424_PCR-LAP20041046</v>
      </c>
      <c r="B420" s="68" t="str">
        <f>CONCATENATE(E420,"_",Z420)</f>
        <v>20515314424_</v>
      </c>
      <c r="C420" s="6">
        <v>44135</v>
      </c>
      <c r="D420" s="6">
        <v>44165</v>
      </c>
      <c r="E420" s="192">
        <v>20515314424</v>
      </c>
      <c r="F420" s="3" t="s">
        <v>4088</v>
      </c>
      <c r="G420" s="3" t="s">
        <v>5221</v>
      </c>
      <c r="H420" s="6">
        <v>44135</v>
      </c>
      <c r="I420" s="6">
        <v>44165</v>
      </c>
      <c r="J420" s="7"/>
      <c r="K420" s="8">
        <f ca="1">+TODAY()-I420</f>
        <v>-28</v>
      </c>
      <c r="L420" s="9">
        <v>45</v>
      </c>
      <c r="M420" s="135"/>
      <c r="N420" s="9" t="str">
        <f>IF(M420="","Vacio",IF(L420=M420,"Igual","Diferente"))</f>
        <v>Vacio</v>
      </c>
      <c r="O420" s="9"/>
      <c r="P420" s="135"/>
      <c r="Q420" s="9" t="str">
        <f>IF(P420="","Vacio",IF(O420=P420,"Igual","Diferente"))</f>
        <v>Vacio</v>
      </c>
      <c r="R420" s="1">
        <f>+L420+O420/3.5</f>
        <v>45</v>
      </c>
      <c r="S420" s="1">
        <f ca="1">+IF(K420&gt;=0,IF(K420&lt;30,R420*1,IF(60&gt;K420,R420*2,IF(90&gt;K420,R420*3,IF(120&gt;K420,R420*4,IF(150&gt;K420,R420*5,IF(180&gt;K420,R420*6,IF(210&gt;K420,R420*7))))))),0)</f>
        <v>0</v>
      </c>
      <c r="T420" s="2">
        <f ca="1">+IF(K420&lt;0,0,IF(K420&lt;8,$A$1,IF(K420&lt;15,$B$1,IF(K420&lt;22,$C$1,IF(K420&lt;30,$D$1,IF(K420&lt;60,$G$1,IF(K420&lt;90,$H$1,IF(K420&lt;120,$I$1,IF(K420&lt;150,$J$1,IF(K420&lt;180,$K$1,IF(K420&lt;210,$E$1)))))))))))</f>
        <v>0</v>
      </c>
      <c r="U420" s="3" t="s">
        <v>5187</v>
      </c>
      <c r="V420" s="10"/>
      <c r="W420" s="6">
        <v>44134</v>
      </c>
      <c r="X420" s="298" t="s">
        <v>2320</v>
      </c>
      <c r="Y420" s="12" t="s">
        <v>5248</v>
      </c>
      <c r="Z420" s="12"/>
      <c r="AA420" s="12"/>
      <c r="AB420" s="15"/>
      <c r="AC420" s="15"/>
      <c r="AD420" s="15"/>
      <c r="AE420" s="15"/>
      <c r="AF420" s="4">
        <f ca="1">+TODAY()-AE420</f>
        <v>44137</v>
      </c>
      <c r="AG420" s="15"/>
      <c r="AH420" s="15"/>
      <c r="AI420" s="6"/>
      <c r="AJ420" s="6"/>
      <c r="AK420" s="3"/>
      <c r="AL420" s="6"/>
      <c r="AM420" s="10">
        <v>1</v>
      </c>
      <c r="AN420" s="3" t="s">
        <v>44</v>
      </c>
      <c r="AO420" s="3"/>
      <c r="AP420" s="3"/>
      <c r="AQ420" s="3"/>
      <c r="AR420" s="3"/>
      <c r="AS420" s="3"/>
      <c r="AT420" s="18"/>
      <c r="AU420" s="3" t="s">
        <v>5235</v>
      </c>
      <c r="AV420" s="7" t="s">
        <v>47</v>
      </c>
      <c r="AW420" s="7"/>
      <c r="AX420" s="9" t="str">
        <f>IF(AW420="","Vacio",IF(AV420=AW420,"Igual","Diferente"))</f>
        <v>Vacio</v>
      </c>
      <c r="AY420" s="68"/>
      <c r="AZ420" s="68"/>
      <c r="BA420" s="5">
        <f ca="1">+IF(K420&gt;21,"Revisar",0)</f>
        <v>0</v>
      </c>
      <c r="BB420" s="68" t="s">
        <v>4741</v>
      </c>
      <c r="BC420" s="129" t="s">
        <v>2919</v>
      </c>
      <c r="BD420"/>
      <c r="BE420"/>
      <c r="BF420" s="129"/>
      <c r="BG420" s="129"/>
      <c r="BH420"/>
      <c r="BI420"/>
      <c r="BJ420"/>
      <c r="BK420"/>
      <c r="BL420"/>
      <c r="BM420"/>
    </row>
    <row r="421" spans="1:65" s="158" customFormat="1" ht="14.65" customHeight="1" x14ac:dyDescent="0.25">
      <c r="A421" s="68" t="str">
        <f>CONCATENATE(E421,"_",X421)</f>
        <v>20515314424_PCR-LAP20041052</v>
      </c>
      <c r="B421" s="68" t="str">
        <f>CONCATENATE(E421,"_",Z421)</f>
        <v>20515314424_</v>
      </c>
      <c r="C421" s="6">
        <v>44135</v>
      </c>
      <c r="D421" s="6">
        <v>44165</v>
      </c>
      <c r="E421" s="192">
        <v>20515314424</v>
      </c>
      <c r="F421" s="3" t="s">
        <v>4088</v>
      </c>
      <c r="G421" s="3" t="s">
        <v>5221</v>
      </c>
      <c r="H421" s="6">
        <v>44135</v>
      </c>
      <c r="I421" s="6">
        <v>44165</v>
      </c>
      <c r="J421" s="7"/>
      <c r="K421" s="8">
        <f ca="1">+TODAY()-I421</f>
        <v>-28</v>
      </c>
      <c r="L421" s="9">
        <v>45</v>
      </c>
      <c r="M421" s="135"/>
      <c r="N421" s="9" t="str">
        <f>IF(M421="","Vacio",IF(L421=M421,"Igual","Diferente"))</f>
        <v>Vacio</v>
      </c>
      <c r="O421" s="9"/>
      <c r="P421" s="135"/>
      <c r="Q421" s="9" t="str">
        <f>IF(P421="","Vacio",IF(O421=P421,"Igual","Diferente"))</f>
        <v>Vacio</v>
      </c>
      <c r="R421" s="1">
        <f>+L421+O421/3.5</f>
        <v>45</v>
      </c>
      <c r="S421" s="1">
        <f ca="1">+IF(K421&gt;=0,IF(K421&lt;30,R421*1,IF(60&gt;K421,R421*2,IF(90&gt;K421,R421*3,IF(120&gt;K421,R421*4,IF(150&gt;K421,R421*5,IF(180&gt;K421,R421*6,IF(210&gt;K421,R421*7))))))),0)</f>
        <v>0</v>
      </c>
      <c r="T421" s="2">
        <f ca="1">+IF(K421&lt;0,0,IF(K421&lt;8,$A$1,IF(K421&lt;15,$B$1,IF(K421&lt;22,$C$1,IF(K421&lt;30,$D$1,IF(K421&lt;60,$G$1,IF(K421&lt;90,$H$1,IF(K421&lt;120,$I$1,IF(K421&lt;150,$J$1,IF(K421&lt;180,$K$1,IF(K421&lt;210,$E$1)))))))))))</f>
        <v>0</v>
      </c>
      <c r="U421" s="3" t="s">
        <v>5187</v>
      </c>
      <c r="V421" s="10"/>
      <c r="W421" s="6">
        <v>44134</v>
      </c>
      <c r="X421" s="298" t="s">
        <v>2326</v>
      </c>
      <c r="Y421" s="12" t="s">
        <v>5248</v>
      </c>
      <c r="Z421" s="12"/>
      <c r="AA421" s="12"/>
      <c r="AB421" s="15"/>
      <c r="AC421" s="15"/>
      <c r="AD421" s="15"/>
      <c r="AE421" s="15"/>
      <c r="AF421" s="4">
        <f ca="1">+TODAY()-AE421</f>
        <v>44137</v>
      </c>
      <c r="AG421" s="15"/>
      <c r="AH421" s="15"/>
      <c r="AI421" s="6"/>
      <c r="AJ421" s="6"/>
      <c r="AK421" s="3"/>
      <c r="AL421" s="6"/>
      <c r="AM421" s="10">
        <v>1</v>
      </c>
      <c r="AN421" s="3" t="s">
        <v>44</v>
      </c>
      <c r="AO421" s="3"/>
      <c r="AP421" s="3"/>
      <c r="AQ421" s="3"/>
      <c r="AR421" s="3"/>
      <c r="AS421" s="3"/>
      <c r="AT421" s="18"/>
      <c r="AU421" s="3" t="s">
        <v>5235</v>
      </c>
      <c r="AV421" s="7" t="s">
        <v>47</v>
      </c>
      <c r="AW421" s="7"/>
      <c r="AX421" s="9" t="str">
        <f>IF(AW421="","Vacio",IF(AV421=AW421,"Igual","Diferente"))</f>
        <v>Vacio</v>
      </c>
      <c r="AY421" s="68"/>
      <c r="AZ421" s="68"/>
      <c r="BA421" s="5">
        <f ca="1">+IF(K421&gt;21,"Revisar",0)</f>
        <v>0</v>
      </c>
      <c r="BB421" s="68" t="s">
        <v>4741</v>
      </c>
      <c r="BC421" s="129" t="s">
        <v>2919</v>
      </c>
      <c r="BD421"/>
      <c r="BE421"/>
      <c r="BF421" s="129"/>
      <c r="BG421" s="129"/>
      <c r="BH421"/>
      <c r="BI421"/>
      <c r="BJ421"/>
      <c r="BK421"/>
      <c r="BL421"/>
      <c r="BM421"/>
    </row>
    <row r="422" spans="1:65" s="158" customFormat="1" ht="14.65" customHeight="1" x14ac:dyDescent="0.25">
      <c r="A422" s="68" t="str">
        <f>CONCATENATE(E422,"_",X422)</f>
        <v>20515314424_PCR-LAP20041104</v>
      </c>
      <c r="B422" s="68" t="str">
        <f>CONCATENATE(E422,"_",Z422)</f>
        <v>20515314424_</v>
      </c>
      <c r="C422" s="6">
        <v>44135</v>
      </c>
      <c r="D422" s="6">
        <v>44165</v>
      </c>
      <c r="E422" s="192">
        <v>20515314424</v>
      </c>
      <c r="F422" s="3" t="s">
        <v>4088</v>
      </c>
      <c r="G422" s="3" t="s">
        <v>5221</v>
      </c>
      <c r="H422" s="6">
        <v>44135</v>
      </c>
      <c r="I422" s="6">
        <v>44165</v>
      </c>
      <c r="J422" s="7"/>
      <c r="K422" s="8">
        <f ca="1">+TODAY()-I422</f>
        <v>-28</v>
      </c>
      <c r="L422" s="9">
        <v>45</v>
      </c>
      <c r="M422" s="135"/>
      <c r="N422" s="9" t="str">
        <f>IF(M422="","Vacio",IF(L422=M422,"Igual","Diferente"))</f>
        <v>Vacio</v>
      </c>
      <c r="O422" s="9"/>
      <c r="P422" s="135"/>
      <c r="Q422" s="9" t="str">
        <f>IF(P422="","Vacio",IF(O422=P422,"Igual","Diferente"))</f>
        <v>Vacio</v>
      </c>
      <c r="R422" s="1">
        <f>+L422+O422/3.5</f>
        <v>45</v>
      </c>
      <c r="S422" s="1">
        <f ca="1">+IF(K422&gt;=0,IF(K422&lt;30,R422*1,IF(60&gt;K422,R422*2,IF(90&gt;K422,R422*3,IF(120&gt;K422,R422*4,IF(150&gt;K422,R422*5,IF(180&gt;K422,R422*6,IF(210&gt;K422,R422*7))))))),0)</f>
        <v>0</v>
      </c>
      <c r="T422" s="2">
        <f ca="1">+IF(K422&lt;0,0,IF(K422&lt;8,$A$1,IF(K422&lt;15,$B$1,IF(K422&lt;22,$C$1,IF(K422&lt;30,$D$1,IF(K422&lt;60,$G$1,IF(K422&lt;90,$H$1,IF(K422&lt;120,$I$1,IF(K422&lt;150,$J$1,IF(K422&lt;180,$K$1,IF(K422&lt;210,$E$1)))))))))))</f>
        <v>0</v>
      </c>
      <c r="U422" s="3" t="s">
        <v>5187</v>
      </c>
      <c r="V422" s="10"/>
      <c r="W422" s="6">
        <v>44134</v>
      </c>
      <c r="X422" s="298" t="s">
        <v>2370</v>
      </c>
      <c r="Y422" s="12" t="s">
        <v>5248</v>
      </c>
      <c r="Z422" s="12"/>
      <c r="AA422" s="12"/>
      <c r="AB422" s="15"/>
      <c r="AC422" s="15"/>
      <c r="AD422" s="15"/>
      <c r="AE422" s="15"/>
      <c r="AF422" s="4">
        <f ca="1">+TODAY()-AE422</f>
        <v>44137</v>
      </c>
      <c r="AG422" s="15"/>
      <c r="AH422" s="15"/>
      <c r="AI422" s="6"/>
      <c r="AJ422" s="6"/>
      <c r="AK422" s="3"/>
      <c r="AL422" s="6"/>
      <c r="AM422" s="10">
        <v>1</v>
      </c>
      <c r="AN422" s="3" t="s">
        <v>44</v>
      </c>
      <c r="AO422" s="3"/>
      <c r="AP422" s="3"/>
      <c r="AQ422" s="3"/>
      <c r="AR422" s="3"/>
      <c r="AS422" s="3"/>
      <c r="AT422" s="18"/>
      <c r="AU422" s="3" t="s">
        <v>5235</v>
      </c>
      <c r="AV422" s="7" t="s">
        <v>47</v>
      </c>
      <c r="AW422" s="7"/>
      <c r="AX422" s="9" t="str">
        <f>IF(AW422="","Vacio",IF(AV422=AW422,"Igual","Diferente"))</f>
        <v>Vacio</v>
      </c>
      <c r="AY422" s="68"/>
      <c r="AZ422" s="68"/>
      <c r="BA422" s="5">
        <f ca="1">+IF(K422&gt;21,"Revisar",0)</f>
        <v>0</v>
      </c>
      <c r="BB422" s="68" t="s">
        <v>4741</v>
      </c>
      <c r="BC422" s="129" t="s">
        <v>2919</v>
      </c>
      <c r="BD422"/>
      <c r="BE422"/>
      <c r="BF422" s="129"/>
      <c r="BG422" s="129"/>
      <c r="BH422"/>
      <c r="BI422"/>
      <c r="BJ422"/>
      <c r="BK422"/>
      <c r="BL422"/>
      <c r="BM422"/>
    </row>
    <row r="423" spans="1:65" s="158" customFormat="1" ht="14.65" customHeight="1" x14ac:dyDescent="0.25">
      <c r="A423" s="68" t="str">
        <f>CONCATENATE(E423,"_",X423)</f>
        <v>20515314424_PCR-LAP20041061</v>
      </c>
      <c r="B423" s="68" t="str">
        <f>CONCATENATE(E423,"_",Z423)</f>
        <v>20515314424_</v>
      </c>
      <c r="C423" s="6">
        <v>44135</v>
      </c>
      <c r="D423" s="6">
        <v>44165</v>
      </c>
      <c r="E423" s="192">
        <v>20515314424</v>
      </c>
      <c r="F423" s="3" t="s">
        <v>4088</v>
      </c>
      <c r="G423" s="3" t="s">
        <v>5221</v>
      </c>
      <c r="H423" s="6">
        <v>44135</v>
      </c>
      <c r="I423" s="6">
        <v>44165</v>
      </c>
      <c r="J423" s="7"/>
      <c r="K423" s="8">
        <f ca="1">+TODAY()-I423</f>
        <v>-28</v>
      </c>
      <c r="L423" s="9">
        <v>45</v>
      </c>
      <c r="M423" s="135"/>
      <c r="N423" s="9" t="str">
        <f>IF(M423="","Vacio",IF(L423=M423,"Igual","Diferente"))</f>
        <v>Vacio</v>
      </c>
      <c r="O423" s="9"/>
      <c r="P423" s="135"/>
      <c r="Q423" s="9" t="str">
        <f>IF(P423="","Vacio",IF(O423=P423,"Igual","Diferente"))</f>
        <v>Vacio</v>
      </c>
      <c r="R423" s="1">
        <f>+L423+O423/3.5</f>
        <v>45</v>
      </c>
      <c r="S423" s="1">
        <f ca="1">+IF(K423&gt;=0,IF(K423&lt;30,R423*1,IF(60&gt;K423,R423*2,IF(90&gt;K423,R423*3,IF(120&gt;K423,R423*4,IF(150&gt;K423,R423*5,IF(180&gt;K423,R423*6,IF(210&gt;K423,R423*7))))))),0)</f>
        <v>0</v>
      </c>
      <c r="T423" s="2">
        <f ca="1">+IF(K423&lt;0,0,IF(K423&lt;8,$A$1,IF(K423&lt;15,$B$1,IF(K423&lt;22,$C$1,IF(K423&lt;30,$D$1,IF(K423&lt;60,$G$1,IF(K423&lt;90,$H$1,IF(K423&lt;120,$I$1,IF(K423&lt;150,$J$1,IF(K423&lt;180,$K$1,IF(K423&lt;210,$E$1)))))))))))</f>
        <v>0</v>
      </c>
      <c r="U423" s="3" t="s">
        <v>5187</v>
      </c>
      <c r="V423" s="10"/>
      <c r="W423" s="6">
        <v>44134</v>
      </c>
      <c r="X423" s="298" t="s">
        <v>2335</v>
      </c>
      <c r="Y423" s="12" t="s">
        <v>5248</v>
      </c>
      <c r="Z423" s="12"/>
      <c r="AA423" s="12"/>
      <c r="AB423" s="15"/>
      <c r="AC423" s="15"/>
      <c r="AD423" s="15"/>
      <c r="AE423" s="15"/>
      <c r="AF423" s="4">
        <f ca="1">+TODAY()-AE423</f>
        <v>44137</v>
      </c>
      <c r="AG423" s="15"/>
      <c r="AH423" s="15"/>
      <c r="AI423" s="6"/>
      <c r="AJ423" s="6"/>
      <c r="AK423" s="3"/>
      <c r="AL423" s="6"/>
      <c r="AM423" s="10">
        <v>1</v>
      </c>
      <c r="AN423" s="3" t="s">
        <v>44</v>
      </c>
      <c r="AO423" s="3"/>
      <c r="AP423" s="3"/>
      <c r="AQ423" s="3"/>
      <c r="AR423" s="3"/>
      <c r="AS423" s="3"/>
      <c r="AT423" s="18"/>
      <c r="AU423" s="3" t="s">
        <v>5235</v>
      </c>
      <c r="AV423" s="7" t="s">
        <v>47</v>
      </c>
      <c r="AW423" s="7"/>
      <c r="AX423" s="9" t="str">
        <f>IF(AW423="","Vacio",IF(AV423=AW423,"Igual","Diferente"))</f>
        <v>Vacio</v>
      </c>
      <c r="AY423" s="68"/>
      <c r="AZ423" s="68"/>
      <c r="BA423" s="5">
        <f ca="1">+IF(K423&gt;21,"Revisar",0)</f>
        <v>0</v>
      </c>
      <c r="BB423" s="68" t="s">
        <v>4741</v>
      </c>
      <c r="BC423" s="129" t="s">
        <v>2919</v>
      </c>
      <c r="BD423"/>
      <c r="BE423"/>
      <c r="BF423" s="129"/>
      <c r="BG423" s="129"/>
      <c r="BH423"/>
      <c r="BI423"/>
      <c r="BJ423"/>
      <c r="BK423"/>
      <c r="BL423"/>
      <c r="BM423"/>
    </row>
    <row r="424" spans="1:65" s="158" customFormat="1" ht="14.65" customHeight="1" x14ac:dyDescent="0.25">
      <c r="A424" s="68" t="str">
        <f>CONCATENATE(E424,"_",X424)</f>
        <v>20515314424_PCR-LAP20041060</v>
      </c>
      <c r="B424" s="68" t="str">
        <f>CONCATENATE(E424,"_",Z424)</f>
        <v>20515314424_</v>
      </c>
      <c r="C424" s="6">
        <v>44135</v>
      </c>
      <c r="D424" s="6">
        <v>44165</v>
      </c>
      <c r="E424" s="192">
        <v>20515314424</v>
      </c>
      <c r="F424" s="3" t="s">
        <v>4088</v>
      </c>
      <c r="G424" s="3" t="s">
        <v>5221</v>
      </c>
      <c r="H424" s="6">
        <v>44135</v>
      </c>
      <c r="I424" s="6">
        <v>44165</v>
      </c>
      <c r="J424" s="7"/>
      <c r="K424" s="8">
        <f ca="1">+TODAY()-I424</f>
        <v>-28</v>
      </c>
      <c r="L424" s="9">
        <v>45</v>
      </c>
      <c r="M424" s="135"/>
      <c r="N424" s="9" t="str">
        <f>IF(M424="","Vacio",IF(L424=M424,"Igual","Diferente"))</f>
        <v>Vacio</v>
      </c>
      <c r="O424" s="9"/>
      <c r="P424" s="135"/>
      <c r="Q424" s="9" t="str">
        <f>IF(P424="","Vacio",IF(O424=P424,"Igual","Diferente"))</f>
        <v>Vacio</v>
      </c>
      <c r="R424" s="1">
        <f>+L424+O424/3.5</f>
        <v>45</v>
      </c>
      <c r="S424" s="1">
        <f ca="1">+IF(K424&gt;=0,IF(K424&lt;30,R424*1,IF(60&gt;K424,R424*2,IF(90&gt;K424,R424*3,IF(120&gt;K424,R424*4,IF(150&gt;K424,R424*5,IF(180&gt;K424,R424*6,IF(210&gt;K424,R424*7))))))),0)</f>
        <v>0</v>
      </c>
      <c r="T424" s="2">
        <f ca="1">+IF(K424&lt;0,0,IF(K424&lt;8,$A$1,IF(K424&lt;15,$B$1,IF(K424&lt;22,$C$1,IF(K424&lt;30,$D$1,IF(K424&lt;60,$G$1,IF(K424&lt;90,$H$1,IF(K424&lt;120,$I$1,IF(K424&lt;150,$J$1,IF(K424&lt;180,$K$1,IF(K424&lt;210,$E$1)))))))))))</f>
        <v>0</v>
      </c>
      <c r="U424" s="3" t="s">
        <v>5187</v>
      </c>
      <c r="V424" s="10"/>
      <c r="W424" s="6">
        <v>44134</v>
      </c>
      <c r="X424" s="298" t="s">
        <v>2334</v>
      </c>
      <c r="Y424" s="12" t="s">
        <v>5248</v>
      </c>
      <c r="Z424" s="12"/>
      <c r="AA424" s="12"/>
      <c r="AB424" s="15"/>
      <c r="AC424" s="15"/>
      <c r="AD424" s="15"/>
      <c r="AE424" s="15"/>
      <c r="AF424" s="4">
        <f ca="1">+TODAY()-AE424</f>
        <v>44137</v>
      </c>
      <c r="AG424" s="15"/>
      <c r="AH424" s="15"/>
      <c r="AI424" s="6"/>
      <c r="AJ424" s="6"/>
      <c r="AK424" s="3"/>
      <c r="AL424" s="6"/>
      <c r="AM424" s="10">
        <v>1</v>
      </c>
      <c r="AN424" s="3" t="s">
        <v>44</v>
      </c>
      <c r="AO424" s="3"/>
      <c r="AP424" s="3"/>
      <c r="AQ424" s="3"/>
      <c r="AR424" s="3"/>
      <c r="AS424" s="3"/>
      <c r="AT424" s="18"/>
      <c r="AU424" s="3" t="s">
        <v>5235</v>
      </c>
      <c r="AV424" s="7" t="s">
        <v>47</v>
      </c>
      <c r="AW424" s="7"/>
      <c r="AX424" s="9" t="str">
        <f>IF(AW424="","Vacio",IF(AV424=AW424,"Igual","Diferente"))</f>
        <v>Vacio</v>
      </c>
      <c r="AY424" s="68"/>
      <c r="AZ424" s="68"/>
      <c r="BA424" s="5">
        <f ca="1">+IF(K424&gt;21,"Revisar",0)</f>
        <v>0</v>
      </c>
      <c r="BB424" s="68" t="s">
        <v>4741</v>
      </c>
      <c r="BC424" s="129" t="s">
        <v>2919</v>
      </c>
      <c r="BD424"/>
      <c r="BE424"/>
      <c r="BF424" s="129"/>
      <c r="BG424" s="129"/>
      <c r="BH424"/>
      <c r="BI424"/>
      <c r="BJ424"/>
      <c r="BK424"/>
      <c r="BL424"/>
      <c r="BM424"/>
    </row>
    <row r="425" spans="1:65" s="158" customFormat="1" ht="14.65" customHeight="1" x14ac:dyDescent="0.25">
      <c r="A425" s="68" t="str">
        <f>CONCATENATE(E425,"_",X425)</f>
        <v>20515314424_PCR-LAP20041102</v>
      </c>
      <c r="B425" s="68" t="str">
        <f>CONCATENATE(E425,"_",Z425)</f>
        <v>20515314424_</v>
      </c>
      <c r="C425" s="6">
        <v>44135</v>
      </c>
      <c r="D425" s="6">
        <v>44165</v>
      </c>
      <c r="E425" s="192">
        <v>20515314424</v>
      </c>
      <c r="F425" s="3" t="s">
        <v>4088</v>
      </c>
      <c r="G425" s="3" t="s">
        <v>5221</v>
      </c>
      <c r="H425" s="6">
        <v>44135</v>
      </c>
      <c r="I425" s="6">
        <v>44165</v>
      </c>
      <c r="J425" s="7"/>
      <c r="K425" s="8">
        <f ca="1">+TODAY()-I425</f>
        <v>-28</v>
      </c>
      <c r="L425" s="9">
        <v>45</v>
      </c>
      <c r="M425" s="135"/>
      <c r="N425" s="9" t="str">
        <f>IF(M425="","Vacio",IF(L425=M425,"Igual","Diferente"))</f>
        <v>Vacio</v>
      </c>
      <c r="O425" s="9"/>
      <c r="P425" s="135"/>
      <c r="Q425" s="9" t="str">
        <f>IF(P425="","Vacio",IF(O425=P425,"Igual","Diferente"))</f>
        <v>Vacio</v>
      </c>
      <c r="R425" s="1">
        <f>+L425+O425/3.5</f>
        <v>45</v>
      </c>
      <c r="S425" s="1">
        <f ca="1">+IF(K425&gt;=0,IF(K425&lt;30,R425*1,IF(60&gt;K425,R425*2,IF(90&gt;K425,R425*3,IF(120&gt;K425,R425*4,IF(150&gt;K425,R425*5,IF(180&gt;K425,R425*6,IF(210&gt;K425,R425*7))))))),0)</f>
        <v>0</v>
      </c>
      <c r="T425" s="2">
        <f ca="1">+IF(K425&lt;0,0,IF(K425&lt;8,$A$1,IF(K425&lt;15,$B$1,IF(K425&lt;22,$C$1,IF(K425&lt;30,$D$1,IF(K425&lt;60,$G$1,IF(K425&lt;90,$H$1,IF(K425&lt;120,$I$1,IF(K425&lt;150,$J$1,IF(K425&lt;180,$K$1,IF(K425&lt;210,$E$1)))))))))))</f>
        <v>0</v>
      </c>
      <c r="U425" s="3" t="s">
        <v>5187</v>
      </c>
      <c r="V425" s="10"/>
      <c r="W425" s="6">
        <v>44134</v>
      </c>
      <c r="X425" s="298" t="s">
        <v>2369</v>
      </c>
      <c r="Y425" s="12" t="s">
        <v>5248</v>
      </c>
      <c r="Z425" s="12"/>
      <c r="AA425" s="12"/>
      <c r="AB425" s="15"/>
      <c r="AC425" s="15"/>
      <c r="AD425" s="15"/>
      <c r="AE425" s="15"/>
      <c r="AF425" s="4">
        <f ca="1">+TODAY()-AE425</f>
        <v>44137</v>
      </c>
      <c r="AG425" s="15"/>
      <c r="AH425" s="15"/>
      <c r="AI425" s="6"/>
      <c r="AJ425" s="6"/>
      <c r="AK425" s="3"/>
      <c r="AL425" s="6"/>
      <c r="AM425" s="10">
        <v>1</v>
      </c>
      <c r="AN425" s="3" t="s">
        <v>44</v>
      </c>
      <c r="AO425" s="3"/>
      <c r="AP425" s="3"/>
      <c r="AQ425" s="3"/>
      <c r="AR425" s="3"/>
      <c r="AS425" s="3"/>
      <c r="AT425" s="18"/>
      <c r="AU425" s="3" t="s">
        <v>5235</v>
      </c>
      <c r="AV425" s="7" t="s">
        <v>47</v>
      </c>
      <c r="AW425" s="7"/>
      <c r="AX425" s="9" t="str">
        <f>IF(AW425="","Vacio",IF(AV425=AW425,"Igual","Diferente"))</f>
        <v>Vacio</v>
      </c>
      <c r="AY425" s="68"/>
      <c r="AZ425" s="68"/>
      <c r="BA425" s="5">
        <f ca="1">+IF(K425&gt;21,"Revisar",0)</f>
        <v>0</v>
      </c>
      <c r="BB425" s="68" t="s">
        <v>4741</v>
      </c>
      <c r="BC425" s="129" t="s">
        <v>2919</v>
      </c>
      <c r="BD425"/>
      <c r="BE425"/>
      <c r="BF425" s="129"/>
      <c r="BG425" s="129"/>
      <c r="BH425"/>
      <c r="BI425"/>
      <c r="BJ425"/>
      <c r="BK425"/>
      <c r="BL425"/>
      <c r="BM425"/>
    </row>
    <row r="426" spans="1:65" s="158" customFormat="1" ht="14.65" customHeight="1" x14ac:dyDescent="0.25">
      <c r="A426" s="68" t="str">
        <f>CONCATENATE(E426,"_",X426)</f>
        <v>20515314424_PCR-LAP20041050</v>
      </c>
      <c r="B426" s="68" t="str">
        <f>CONCATENATE(E426,"_",Z426)</f>
        <v>20515314424_</v>
      </c>
      <c r="C426" s="6">
        <v>44135</v>
      </c>
      <c r="D426" s="6">
        <v>44165</v>
      </c>
      <c r="E426" s="192">
        <v>20515314424</v>
      </c>
      <c r="F426" s="3" t="s">
        <v>4088</v>
      </c>
      <c r="G426" s="3" t="s">
        <v>5221</v>
      </c>
      <c r="H426" s="6">
        <v>44135</v>
      </c>
      <c r="I426" s="6">
        <v>44165</v>
      </c>
      <c r="J426" s="7"/>
      <c r="K426" s="8">
        <f ca="1">+TODAY()-I426</f>
        <v>-28</v>
      </c>
      <c r="L426" s="9">
        <v>45</v>
      </c>
      <c r="M426" s="135"/>
      <c r="N426" s="9" t="str">
        <f>IF(M426="","Vacio",IF(L426=M426,"Igual","Diferente"))</f>
        <v>Vacio</v>
      </c>
      <c r="O426" s="9"/>
      <c r="P426" s="135"/>
      <c r="Q426" s="9" t="str">
        <f>IF(P426="","Vacio",IF(O426=P426,"Igual","Diferente"))</f>
        <v>Vacio</v>
      </c>
      <c r="R426" s="1">
        <f>+L426+O426/3.5</f>
        <v>45</v>
      </c>
      <c r="S426" s="1">
        <f ca="1">+IF(K426&gt;=0,IF(K426&lt;30,R426*1,IF(60&gt;K426,R426*2,IF(90&gt;K426,R426*3,IF(120&gt;K426,R426*4,IF(150&gt;K426,R426*5,IF(180&gt;K426,R426*6,IF(210&gt;K426,R426*7))))))),0)</f>
        <v>0</v>
      </c>
      <c r="T426" s="2">
        <f ca="1">+IF(K426&lt;0,0,IF(K426&lt;8,$A$1,IF(K426&lt;15,$B$1,IF(K426&lt;22,$C$1,IF(K426&lt;30,$D$1,IF(K426&lt;60,$G$1,IF(K426&lt;90,$H$1,IF(K426&lt;120,$I$1,IF(K426&lt;150,$J$1,IF(K426&lt;180,$K$1,IF(K426&lt;210,$E$1)))))))))))</f>
        <v>0</v>
      </c>
      <c r="U426" s="3" t="s">
        <v>5187</v>
      </c>
      <c r="V426" s="10"/>
      <c r="W426" s="6">
        <v>44134</v>
      </c>
      <c r="X426" s="298" t="s">
        <v>2324</v>
      </c>
      <c r="Y426" s="12" t="s">
        <v>5248</v>
      </c>
      <c r="Z426" s="12"/>
      <c r="AA426" s="12"/>
      <c r="AB426" s="15"/>
      <c r="AC426" s="15"/>
      <c r="AD426" s="15"/>
      <c r="AE426" s="15"/>
      <c r="AF426" s="4">
        <f ca="1">+TODAY()-AE426</f>
        <v>44137</v>
      </c>
      <c r="AG426" s="15"/>
      <c r="AH426" s="15"/>
      <c r="AI426" s="6"/>
      <c r="AJ426" s="6"/>
      <c r="AK426" s="3"/>
      <c r="AL426" s="6"/>
      <c r="AM426" s="10">
        <v>1</v>
      </c>
      <c r="AN426" s="3" t="s">
        <v>44</v>
      </c>
      <c r="AO426" s="3"/>
      <c r="AP426" s="3"/>
      <c r="AQ426" s="3"/>
      <c r="AR426" s="3"/>
      <c r="AS426" s="3"/>
      <c r="AT426" s="18"/>
      <c r="AU426" s="3" t="s">
        <v>5235</v>
      </c>
      <c r="AV426" s="7" t="s">
        <v>47</v>
      </c>
      <c r="AW426" s="7"/>
      <c r="AX426" s="9" t="str">
        <f>IF(AW426="","Vacio",IF(AV426=AW426,"Igual","Diferente"))</f>
        <v>Vacio</v>
      </c>
      <c r="AY426" s="68"/>
      <c r="AZ426" s="68"/>
      <c r="BA426" s="5">
        <f ca="1">+IF(K426&gt;21,"Revisar",0)</f>
        <v>0</v>
      </c>
      <c r="BB426" s="68" t="s">
        <v>4741</v>
      </c>
      <c r="BC426" s="129" t="s">
        <v>2919</v>
      </c>
      <c r="BD426"/>
      <c r="BE426"/>
      <c r="BF426" s="129"/>
      <c r="BG426" s="129"/>
      <c r="BH426"/>
      <c r="BI426"/>
      <c r="BJ426"/>
      <c r="BK426"/>
      <c r="BL426"/>
      <c r="BM426"/>
    </row>
    <row r="427" spans="1:65" ht="14.65" customHeight="1" x14ac:dyDescent="0.25">
      <c r="A427" s="68" t="str">
        <f>CONCATENATE(E427,"_",X427)</f>
        <v>20515314424_PCR-LAP20041109</v>
      </c>
      <c r="B427" s="68" t="str">
        <f>CONCATENATE(E427,"_",Z427)</f>
        <v>20515314424_</v>
      </c>
      <c r="C427" s="6">
        <v>44135</v>
      </c>
      <c r="D427" s="6">
        <v>44165</v>
      </c>
      <c r="E427" s="192">
        <v>20515314424</v>
      </c>
      <c r="F427" s="3" t="s">
        <v>4088</v>
      </c>
      <c r="G427" s="3" t="s">
        <v>5221</v>
      </c>
      <c r="H427" s="6">
        <v>44135</v>
      </c>
      <c r="I427" s="6">
        <v>44165</v>
      </c>
      <c r="J427" s="7"/>
      <c r="K427" s="8">
        <f ca="1">+TODAY()-I427</f>
        <v>-28</v>
      </c>
      <c r="L427" s="9">
        <v>45</v>
      </c>
      <c r="M427" s="135"/>
      <c r="N427" s="9" t="str">
        <f>IF(M427="","Vacio",IF(L427=M427,"Igual","Diferente"))</f>
        <v>Vacio</v>
      </c>
      <c r="O427" s="9"/>
      <c r="P427" s="135"/>
      <c r="Q427" s="9" t="str">
        <f>IF(P427="","Vacio",IF(O427=P427,"Igual","Diferente"))</f>
        <v>Vacio</v>
      </c>
      <c r="R427" s="1">
        <f>+L427+O427/3.5</f>
        <v>45</v>
      </c>
      <c r="S427" s="1">
        <f ca="1">+IF(K427&gt;=0,IF(K427&lt;30,R427*1,IF(60&gt;K427,R427*2,IF(90&gt;K427,R427*3,IF(120&gt;K427,R427*4,IF(150&gt;K427,R427*5,IF(180&gt;K427,R427*6,IF(210&gt;K427,R427*7))))))),0)</f>
        <v>0</v>
      </c>
      <c r="T427" s="2">
        <f ca="1">+IF(K427&lt;0,0,IF(K427&lt;8,$A$1,IF(K427&lt;15,$B$1,IF(K427&lt;22,$C$1,IF(K427&lt;30,$D$1,IF(K427&lt;60,$G$1,IF(K427&lt;90,$H$1,IF(K427&lt;120,$I$1,IF(K427&lt;150,$J$1,IF(K427&lt;180,$K$1,IF(K427&lt;210,$E$1)))))))))))</f>
        <v>0</v>
      </c>
      <c r="U427" s="3" t="s">
        <v>5187</v>
      </c>
      <c r="V427" s="10"/>
      <c r="W427" s="6">
        <v>44134</v>
      </c>
      <c r="X427" s="298" t="s">
        <v>2374</v>
      </c>
      <c r="Y427" s="12" t="s">
        <v>5248</v>
      </c>
      <c r="Z427" s="12"/>
      <c r="AA427" s="12"/>
      <c r="AB427" s="15"/>
      <c r="AC427" s="15"/>
      <c r="AD427" s="15"/>
      <c r="AE427" s="15"/>
      <c r="AF427" s="4">
        <f ca="1">+TODAY()-AE427</f>
        <v>44137</v>
      </c>
      <c r="AG427" s="15"/>
      <c r="AH427" s="15"/>
      <c r="AI427" s="6"/>
      <c r="AJ427" s="6"/>
      <c r="AK427" s="3"/>
      <c r="AL427" s="6"/>
      <c r="AM427" s="10">
        <v>1</v>
      </c>
      <c r="AN427" s="3" t="s">
        <v>44</v>
      </c>
      <c r="AO427" s="3"/>
      <c r="AP427" s="3"/>
      <c r="AQ427" s="3"/>
      <c r="AR427" s="3"/>
      <c r="AS427" s="3"/>
      <c r="AT427" s="18"/>
      <c r="AU427" s="3" t="s">
        <v>5235</v>
      </c>
      <c r="AV427" s="7" t="s">
        <v>47</v>
      </c>
      <c r="AW427" s="7"/>
      <c r="AX427" s="9" t="str">
        <f>IF(AW427="","Vacio",IF(AV427=AW427,"Igual","Diferente"))</f>
        <v>Vacio</v>
      </c>
      <c r="AY427" s="68"/>
      <c r="AZ427" s="68"/>
      <c r="BA427" s="5">
        <f ca="1">+IF(K427&gt;21,"Revisar",0)</f>
        <v>0</v>
      </c>
      <c r="BB427" s="68" t="s">
        <v>4741</v>
      </c>
      <c r="BC427" s="129" t="s">
        <v>2919</v>
      </c>
      <c r="BF427" s="129"/>
      <c r="BG427" s="129"/>
    </row>
    <row r="428" spans="1:65" ht="14.65" customHeight="1" x14ac:dyDescent="0.25">
      <c r="A428" s="68" t="str">
        <f>CONCATENATE(E428,"_",X428)</f>
        <v>20515314424_PCR-LAP20041130</v>
      </c>
      <c r="B428" s="68" t="str">
        <f>CONCATENATE(E428,"_",Z428)</f>
        <v>20515314424_</v>
      </c>
      <c r="C428" s="6">
        <v>44135</v>
      </c>
      <c r="D428" s="6">
        <v>44165</v>
      </c>
      <c r="E428" s="192">
        <v>20515314424</v>
      </c>
      <c r="F428" s="3" t="s">
        <v>4088</v>
      </c>
      <c r="G428" s="3" t="s">
        <v>5221</v>
      </c>
      <c r="H428" s="6">
        <v>44135</v>
      </c>
      <c r="I428" s="6">
        <v>44165</v>
      </c>
      <c r="J428" s="7"/>
      <c r="K428" s="8">
        <f ca="1">+TODAY()-I428</f>
        <v>-28</v>
      </c>
      <c r="L428" s="9">
        <v>45</v>
      </c>
      <c r="M428" s="135"/>
      <c r="N428" s="9" t="str">
        <f>IF(M428="","Vacio",IF(L428=M428,"Igual","Diferente"))</f>
        <v>Vacio</v>
      </c>
      <c r="O428" s="9"/>
      <c r="P428" s="135"/>
      <c r="Q428" s="9" t="str">
        <f>IF(P428="","Vacio",IF(O428=P428,"Igual","Diferente"))</f>
        <v>Vacio</v>
      </c>
      <c r="R428" s="1">
        <f>+L428+O428/3.5</f>
        <v>45</v>
      </c>
      <c r="S428" s="1">
        <f ca="1">+IF(K428&gt;=0,IF(K428&lt;30,R428*1,IF(60&gt;K428,R428*2,IF(90&gt;K428,R428*3,IF(120&gt;K428,R428*4,IF(150&gt;K428,R428*5,IF(180&gt;K428,R428*6,IF(210&gt;K428,R428*7))))))),0)</f>
        <v>0</v>
      </c>
      <c r="T428" s="2">
        <f ca="1">+IF(K428&lt;0,0,IF(K428&lt;8,$A$1,IF(K428&lt;15,$B$1,IF(K428&lt;22,$C$1,IF(K428&lt;30,$D$1,IF(K428&lt;60,$G$1,IF(K428&lt;90,$H$1,IF(K428&lt;120,$I$1,IF(K428&lt;150,$J$1,IF(K428&lt;180,$K$1,IF(K428&lt;210,$E$1)))))))))))</f>
        <v>0</v>
      </c>
      <c r="U428" s="3" t="s">
        <v>5187</v>
      </c>
      <c r="V428" s="10"/>
      <c r="W428" s="6">
        <v>44134</v>
      </c>
      <c r="X428" s="298" t="s">
        <v>2389</v>
      </c>
      <c r="Y428" s="12" t="s">
        <v>5248</v>
      </c>
      <c r="Z428" s="12"/>
      <c r="AA428" s="12"/>
      <c r="AB428" s="15"/>
      <c r="AC428" s="15"/>
      <c r="AD428" s="15"/>
      <c r="AE428" s="15"/>
      <c r="AF428" s="4">
        <f ca="1">+TODAY()-AE428</f>
        <v>44137</v>
      </c>
      <c r="AG428" s="15"/>
      <c r="AH428" s="15"/>
      <c r="AI428" s="6"/>
      <c r="AJ428" s="6"/>
      <c r="AK428" s="3"/>
      <c r="AL428" s="6"/>
      <c r="AM428" s="10">
        <v>1</v>
      </c>
      <c r="AN428" s="3" t="s">
        <v>44</v>
      </c>
      <c r="AO428" s="3"/>
      <c r="AP428" s="3"/>
      <c r="AQ428" s="3"/>
      <c r="AR428" s="3"/>
      <c r="AS428" s="3"/>
      <c r="AT428" s="18"/>
      <c r="AU428" s="3" t="s">
        <v>5235</v>
      </c>
      <c r="AV428" s="7" t="s">
        <v>47</v>
      </c>
      <c r="AW428" s="7"/>
      <c r="AX428" s="9" t="str">
        <f>IF(AW428="","Vacio",IF(AV428=AW428,"Igual","Diferente"))</f>
        <v>Vacio</v>
      </c>
      <c r="AY428" s="68"/>
      <c r="AZ428" s="68"/>
      <c r="BA428" s="5">
        <f ca="1">+IF(K428&gt;21,"Revisar",0)</f>
        <v>0</v>
      </c>
      <c r="BB428" s="68" t="s">
        <v>4741</v>
      </c>
      <c r="BC428" s="129" t="s">
        <v>2919</v>
      </c>
      <c r="BF428" s="129"/>
      <c r="BG428" s="129"/>
    </row>
    <row r="429" spans="1:65" ht="14.65" customHeight="1" x14ac:dyDescent="0.25">
      <c r="A429" s="68" t="str">
        <f>CONCATENATE(E429,"_",X429)</f>
        <v>20515314424_PCR-LAP20041134</v>
      </c>
      <c r="B429" s="68" t="str">
        <f>CONCATENATE(E429,"_",Z429)</f>
        <v>20515314424_</v>
      </c>
      <c r="C429" s="6">
        <v>44135</v>
      </c>
      <c r="D429" s="6">
        <v>44165</v>
      </c>
      <c r="E429" s="192">
        <v>20515314424</v>
      </c>
      <c r="F429" s="3" t="s">
        <v>4088</v>
      </c>
      <c r="G429" s="3" t="s">
        <v>5221</v>
      </c>
      <c r="H429" s="6">
        <v>44135</v>
      </c>
      <c r="I429" s="6">
        <v>44165</v>
      </c>
      <c r="J429" s="7"/>
      <c r="K429" s="8">
        <f ca="1">+TODAY()-I429</f>
        <v>-28</v>
      </c>
      <c r="L429" s="9">
        <v>45</v>
      </c>
      <c r="M429" s="135"/>
      <c r="N429" s="9" t="str">
        <f>IF(M429="","Vacio",IF(L429=M429,"Igual","Diferente"))</f>
        <v>Vacio</v>
      </c>
      <c r="O429" s="9"/>
      <c r="P429" s="135"/>
      <c r="Q429" s="9" t="str">
        <f>IF(P429="","Vacio",IF(O429=P429,"Igual","Diferente"))</f>
        <v>Vacio</v>
      </c>
      <c r="R429" s="1">
        <f>+L429+O429/3.5</f>
        <v>45</v>
      </c>
      <c r="S429" s="1">
        <f ca="1">+IF(K429&gt;=0,IF(K429&lt;30,R429*1,IF(60&gt;K429,R429*2,IF(90&gt;K429,R429*3,IF(120&gt;K429,R429*4,IF(150&gt;K429,R429*5,IF(180&gt;K429,R429*6,IF(210&gt;K429,R429*7))))))),0)</f>
        <v>0</v>
      </c>
      <c r="T429" s="2">
        <f ca="1">+IF(K429&lt;0,0,IF(K429&lt;8,$A$1,IF(K429&lt;15,$B$1,IF(K429&lt;22,$C$1,IF(K429&lt;30,$D$1,IF(K429&lt;60,$G$1,IF(K429&lt;90,$H$1,IF(K429&lt;120,$I$1,IF(K429&lt;150,$J$1,IF(K429&lt;180,$K$1,IF(K429&lt;210,$E$1)))))))))))</f>
        <v>0</v>
      </c>
      <c r="U429" s="3" t="s">
        <v>5187</v>
      </c>
      <c r="V429" s="10"/>
      <c r="W429" s="6">
        <v>44134</v>
      </c>
      <c r="X429" s="298" t="s">
        <v>2392</v>
      </c>
      <c r="Y429" s="12" t="s">
        <v>5248</v>
      </c>
      <c r="Z429" s="12"/>
      <c r="AA429" s="12"/>
      <c r="AB429" s="15"/>
      <c r="AC429" s="15"/>
      <c r="AD429" s="15"/>
      <c r="AE429" s="15"/>
      <c r="AF429" s="4">
        <f ca="1">+TODAY()-AE429</f>
        <v>44137</v>
      </c>
      <c r="AG429" s="15"/>
      <c r="AH429" s="15"/>
      <c r="AI429" s="6"/>
      <c r="AJ429" s="6"/>
      <c r="AK429" s="3"/>
      <c r="AL429" s="6"/>
      <c r="AM429" s="10">
        <v>1</v>
      </c>
      <c r="AN429" s="3" t="s">
        <v>44</v>
      </c>
      <c r="AO429" s="3"/>
      <c r="AP429" s="3"/>
      <c r="AQ429" s="3"/>
      <c r="AR429" s="3"/>
      <c r="AS429" s="3"/>
      <c r="AT429" s="18"/>
      <c r="AU429" s="3" t="s">
        <v>5235</v>
      </c>
      <c r="AV429" s="7" t="s">
        <v>47</v>
      </c>
      <c r="AW429" s="7"/>
      <c r="AX429" s="9" t="str">
        <f>IF(AW429="","Vacio",IF(AV429=AW429,"Igual","Diferente"))</f>
        <v>Vacio</v>
      </c>
      <c r="AY429" s="68"/>
      <c r="AZ429" s="68"/>
      <c r="BA429" s="5">
        <f ca="1">+IF(K429&gt;21,"Revisar",0)</f>
        <v>0</v>
      </c>
      <c r="BB429" s="68" t="s">
        <v>4741</v>
      </c>
      <c r="BC429" s="129" t="s">
        <v>2919</v>
      </c>
      <c r="BF429" s="129"/>
      <c r="BG429" s="129"/>
    </row>
    <row r="430" spans="1:65" ht="14.65" customHeight="1" x14ac:dyDescent="0.25">
      <c r="A430" s="68" t="str">
        <f>CONCATENATE(E430,"_",X430)</f>
        <v>20515314424_PCR-LAP20041094</v>
      </c>
      <c r="B430" s="68" t="str">
        <f>CONCATENATE(E430,"_",Z430)</f>
        <v>20515314424_</v>
      </c>
      <c r="C430" s="6">
        <v>44135</v>
      </c>
      <c r="D430" s="6">
        <v>44165</v>
      </c>
      <c r="E430" s="192">
        <v>20515314424</v>
      </c>
      <c r="F430" s="3" t="s">
        <v>4088</v>
      </c>
      <c r="G430" s="3" t="s">
        <v>5221</v>
      </c>
      <c r="H430" s="6">
        <v>44135</v>
      </c>
      <c r="I430" s="6">
        <v>44165</v>
      </c>
      <c r="J430" s="7"/>
      <c r="K430" s="8">
        <f ca="1">+TODAY()-I430</f>
        <v>-28</v>
      </c>
      <c r="L430" s="9">
        <v>45</v>
      </c>
      <c r="M430" s="135"/>
      <c r="N430" s="9" t="str">
        <f>IF(M430="","Vacio",IF(L430=M430,"Igual","Diferente"))</f>
        <v>Vacio</v>
      </c>
      <c r="O430" s="9"/>
      <c r="P430" s="135"/>
      <c r="Q430" s="9" t="str">
        <f>IF(P430="","Vacio",IF(O430=P430,"Igual","Diferente"))</f>
        <v>Vacio</v>
      </c>
      <c r="R430" s="1">
        <f>+L430+O430/3.5</f>
        <v>45</v>
      </c>
      <c r="S430" s="1">
        <f ca="1">+IF(K430&gt;=0,IF(K430&lt;30,R430*1,IF(60&gt;K430,R430*2,IF(90&gt;K430,R430*3,IF(120&gt;K430,R430*4,IF(150&gt;K430,R430*5,IF(180&gt;K430,R430*6,IF(210&gt;K430,R430*7))))))),0)</f>
        <v>0</v>
      </c>
      <c r="T430" s="2">
        <f ca="1">+IF(K430&lt;0,0,IF(K430&lt;8,$A$1,IF(K430&lt;15,$B$1,IF(K430&lt;22,$C$1,IF(K430&lt;30,$D$1,IF(K430&lt;60,$G$1,IF(K430&lt;90,$H$1,IF(K430&lt;120,$I$1,IF(K430&lt;150,$J$1,IF(K430&lt;180,$K$1,IF(K430&lt;210,$E$1)))))))))))</f>
        <v>0</v>
      </c>
      <c r="U430" s="3" t="s">
        <v>5187</v>
      </c>
      <c r="V430" s="10"/>
      <c r="W430" s="6">
        <v>44134</v>
      </c>
      <c r="X430" s="298" t="s">
        <v>2363</v>
      </c>
      <c r="Y430" s="12" t="s">
        <v>5248</v>
      </c>
      <c r="Z430" s="12"/>
      <c r="AA430" s="12"/>
      <c r="AB430" s="15"/>
      <c r="AC430" s="15"/>
      <c r="AD430" s="15"/>
      <c r="AE430" s="15"/>
      <c r="AF430" s="4">
        <f ca="1">+TODAY()-AE430</f>
        <v>44137</v>
      </c>
      <c r="AG430" s="15"/>
      <c r="AH430" s="15"/>
      <c r="AI430" s="6"/>
      <c r="AJ430" s="6"/>
      <c r="AK430" s="3"/>
      <c r="AL430" s="6"/>
      <c r="AM430" s="10">
        <v>1</v>
      </c>
      <c r="AN430" s="3" t="s">
        <v>44</v>
      </c>
      <c r="AO430" s="3"/>
      <c r="AP430" s="3"/>
      <c r="AQ430" s="3"/>
      <c r="AR430" s="3"/>
      <c r="AS430" s="3"/>
      <c r="AT430" s="18"/>
      <c r="AU430" s="3" t="s">
        <v>5235</v>
      </c>
      <c r="AV430" s="7" t="s">
        <v>47</v>
      </c>
      <c r="AW430" s="7"/>
      <c r="AX430" s="9" t="str">
        <f>IF(AW430="","Vacio",IF(AV430=AW430,"Igual","Diferente"))</f>
        <v>Vacio</v>
      </c>
      <c r="AY430" s="68"/>
      <c r="AZ430" s="68"/>
      <c r="BA430" s="5">
        <f ca="1">+IF(K430&gt;21,"Revisar",0)</f>
        <v>0</v>
      </c>
      <c r="BB430" s="68" t="s">
        <v>4741</v>
      </c>
      <c r="BC430" s="129" t="s">
        <v>2919</v>
      </c>
      <c r="BF430" s="129"/>
      <c r="BG430" s="129"/>
    </row>
    <row r="431" spans="1:65" ht="14.65" customHeight="1" x14ac:dyDescent="0.25">
      <c r="A431" s="68" t="str">
        <f>CONCATENATE(E431,"_",X431)</f>
        <v>20515314424_PCR-LAP20041080</v>
      </c>
      <c r="B431" s="68" t="str">
        <f>CONCATENATE(E431,"_",Z431)</f>
        <v>20515314424_</v>
      </c>
      <c r="C431" s="6">
        <v>44135</v>
      </c>
      <c r="D431" s="6">
        <v>44165</v>
      </c>
      <c r="E431" s="192">
        <v>20515314424</v>
      </c>
      <c r="F431" s="3" t="s">
        <v>4088</v>
      </c>
      <c r="G431" s="3" t="s">
        <v>5221</v>
      </c>
      <c r="H431" s="6">
        <v>44135</v>
      </c>
      <c r="I431" s="6">
        <v>44165</v>
      </c>
      <c r="J431" s="7"/>
      <c r="K431" s="8">
        <f ca="1">+TODAY()-I431</f>
        <v>-28</v>
      </c>
      <c r="L431" s="9">
        <v>45</v>
      </c>
      <c r="M431" s="135"/>
      <c r="N431" s="9" t="str">
        <f>IF(M431="","Vacio",IF(L431=M431,"Igual","Diferente"))</f>
        <v>Vacio</v>
      </c>
      <c r="O431" s="9"/>
      <c r="P431" s="135"/>
      <c r="Q431" s="9" t="str">
        <f>IF(P431="","Vacio",IF(O431=P431,"Igual","Diferente"))</f>
        <v>Vacio</v>
      </c>
      <c r="R431" s="1">
        <f>+L431+O431/3.5</f>
        <v>45</v>
      </c>
      <c r="S431" s="1">
        <f ca="1">+IF(K431&gt;=0,IF(K431&lt;30,R431*1,IF(60&gt;K431,R431*2,IF(90&gt;K431,R431*3,IF(120&gt;K431,R431*4,IF(150&gt;K431,R431*5,IF(180&gt;K431,R431*6,IF(210&gt;K431,R431*7))))))),0)</f>
        <v>0</v>
      </c>
      <c r="T431" s="2">
        <f ca="1">+IF(K431&lt;0,0,IF(K431&lt;8,$A$1,IF(K431&lt;15,$B$1,IF(K431&lt;22,$C$1,IF(K431&lt;30,$D$1,IF(K431&lt;60,$G$1,IF(K431&lt;90,$H$1,IF(K431&lt;120,$I$1,IF(K431&lt;150,$J$1,IF(K431&lt;180,$K$1,IF(K431&lt;210,$E$1)))))))))))</f>
        <v>0</v>
      </c>
      <c r="U431" s="3" t="s">
        <v>5187</v>
      </c>
      <c r="V431" s="10"/>
      <c r="W431" s="6">
        <v>44134</v>
      </c>
      <c r="X431" s="298" t="s">
        <v>2350</v>
      </c>
      <c r="Y431" s="12" t="s">
        <v>5248</v>
      </c>
      <c r="Z431" s="12"/>
      <c r="AA431" s="12"/>
      <c r="AB431" s="15"/>
      <c r="AC431" s="15"/>
      <c r="AD431" s="15"/>
      <c r="AE431" s="15"/>
      <c r="AF431" s="4">
        <f ca="1">+TODAY()-AE431</f>
        <v>44137</v>
      </c>
      <c r="AG431" s="15"/>
      <c r="AH431" s="15"/>
      <c r="AI431" s="6"/>
      <c r="AJ431" s="6"/>
      <c r="AK431" s="3"/>
      <c r="AL431" s="6"/>
      <c r="AM431" s="10">
        <v>1</v>
      </c>
      <c r="AN431" s="3" t="s">
        <v>44</v>
      </c>
      <c r="AO431" s="3"/>
      <c r="AP431" s="3"/>
      <c r="AQ431" s="3"/>
      <c r="AR431" s="3"/>
      <c r="AS431" s="3"/>
      <c r="AT431" s="18"/>
      <c r="AU431" s="3" t="s">
        <v>5235</v>
      </c>
      <c r="AV431" s="7" t="s">
        <v>47</v>
      </c>
      <c r="AW431" s="7"/>
      <c r="AX431" s="9" t="str">
        <f>IF(AW431="","Vacio",IF(AV431=AW431,"Igual","Diferente"))</f>
        <v>Vacio</v>
      </c>
      <c r="AY431" s="68"/>
      <c r="AZ431" s="68"/>
      <c r="BA431" s="5">
        <f ca="1">+IF(K431&gt;21,"Revisar",0)</f>
        <v>0</v>
      </c>
      <c r="BB431" s="68" t="s">
        <v>4741</v>
      </c>
      <c r="BC431" s="129" t="s">
        <v>2919</v>
      </c>
      <c r="BF431" s="129"/>
      <c r="BG431" s="129"/>
    </row>
    <row r="432" spans="1:65" ht="14.65" customHeight="1" x14ac:dyDescent="0.25">
      <c r="A432" s="68" t="str">
        <f>CONCATENATE(E432,"_",X432)</f>
        <v>20515314424_PCR-LAP20041117</v>
      </c>
      <c r="B432" s="68" t="str">
        <f>CONCATENATE(E432,"_",Z432)</f>
        <v>20515314424_</v>
      </c>
      <c r="C432" s="6">
        <v>44135</v>
      </c>
      <c r="D432" s="6">
        <v>44165</v>
      </c>
      <c r="E432" s="192">
        <v>20515314424</v>
      </c>
      <c r="F432" s="3" t="s">
        <v>4088</v>
      </c>
      <c r="G432" s="3" t="s">
        <v>5221</v>
      </c>
      <c r="H432" s="6">
        <v>44135</v>
      </c>
      <c r="I432" s="6">
        <v>44165</v>
      </c>
      <c r="J432" s="7"/>
      <c r="K432" s="8">
        <f ca="1">+TODAY()-I432</f>
        <v>-28</v>
      </c>
      <c r="L432" s="9">
        <v>45</v>
      </c>
      <c r="M432" s="135"/>
      <c r="N432" s="9" t="str">
        <f>IF(M432="","Vacio",IF(L432=M432,"Igual","Diferente"))</f>
        <v>Vacio</v>
      </c>
      <c r="O432" s="9"/>
      <c r="P432" s="135"/>
      <c r="Q432" s="9" t="str">
        <f>IF(P432="","Vacio",IF(O432=P432,"Igual","Diferente"))</f>
        <v>Vacio</v>
      </c>
      <c r="R432" s="1">
        <f>+L432+O432/3.5</f>
        <v>45</v>
      </c>
      <c r="S432" s="1">
        <f ca="1">+IF(K432&gt;=0,IF(K432&lt;30,R432*1,IF(60&gt;K432,R432*2,IF(90&gt;K432,R432*3,IF(120&gt;K432,R432*4,IF(150&gt;K432,R432*5,IF(180&gt;K432,R432*6,IF(210&gt;K432,R432*7))))))),0)</f>
        <v>0</v>
      </c>
      <c r="T432" s="2">
        <f ca="1">+IF(K432&lt;0,0,IF(K432&lt;8,$A$1,IF(K432&lt;15,$B$1,IF(K432&lt;22,$C$1,IF(K432&lt;30,$D$1,IF(K432&lt;60,$G$1,IF(K432&lt;90,$H$1,IF(K432&lt;120,$I$1,IF(K432&lt;150,$J$1,IF(K432&lt;180,$K$1,IF(K432&lt;210,$E$1)))))))))))</f>
        <v>0</v>
      </c>
      <c r="U432" s="3" t="s">
        <v>5187</v>
      </c>
      <c r="V432" s="10"/>
      <c r="W432" s="6">
        <v>44134</v>
      </c>
      <c r="X432" s="298" t="s">
        <v>2382</v>
      </c>
      <c r="Y432" s="12" t="s">
        <v>5248</v>
      </c>
      <c r="Z432" s="12"/>
      <c r="AA432" s="12"/>
      <c r="AB432" s="15"/>
      <c r="AC432" s="15"/>
      <c r="AD432" s="15"/>
      <c r="AE432" s="15"/>
      <c r="AF432" s="4">
        <f ca="1">+TODAY()-AE432</f>
        <v>44137</v>
      </c>
      <c r="AG432" s="15"/>
      <c r="AH432" s="15"/>
      <c r="AI432" s="6"/>
      <c r="AJ432" s="6"/>
      <c r="AK432" s="3"/>
      <c r="AL432" s="6"/>
      <c r="AM432" s="10">
        <v>1</v>
      </c>
      <c r="AN432" s="3" t="s">
        <v>44</v>
      </c>
      <c r="AO432" s="3"/>
      <c r="AP432" s="3"/>
      <c r="AQ432" s="3"/>
      <c r="AR432" s="3"/>
      <c r="AS432" s="3"/>
      <c r="AT432" s="18"/>
      <c r="AU432" s="3" t="s">
        <v>5235</v>
      </c>
      <c r="AV432" s="7" t="s">
        <v>47</v>
      </c>
      <c r="AW432" s="7"/>
      <c r="AX432" s="9" t="str">
        <f>IF(AW432="","Vacio",IF(AV432=AW432,"Igual","Diferente"))</f>
        <v>Vacio</v>
      </c>
      <c r="AY432" s="68"/>
      <c r="AZ432" s="68"/>
      <c r="BA432" s="5">
        <f ca="1">+IF(K432&gt;21,"Revisar",0)</f>
        <v>0</v>
      </c>
      <c r="BB432" s="68" t="s">
        <v>4741</v>
      </c>
      <c r="BC432" s="129" t="s">
        <v>2919</v>
      </c>
      <c r="BF432" s="129"/>
      <c r="BG432" s="129"/>
    </row>
    <row r="433" spans="1:59" ht="14.65" customHeight="1" x14ac:dyDescent="0.25">
      <c r="A433" s="68" t="str">
        <f>CONCATENATE(E433,"_",X433)</f>
        <v>20515314424_PCR-LAP20041078</v>
      </c>
      <c r="B433" s="68" t="str">
        <f>CONCATENATE(E433,"_",Z433)</f>
        <v>20515314424_</v>
      </c>
      <c r="C433" s="6">
        <v>44135</v>
      </c>
      <c r="D433" s="6">
        <v>44165</v>
      </c>
      <c r="E433" s="192">
        <v>20515314424</v>
      </c>
      <c r="F433" s="3" t="s">
        <v>4088</v>
      </c>
      <c r="G433" s="3" t="s">
        <v>5221</v>
      </c>
      <c r="H433" s="6">
        <v>44135</v>
      </c>
      <c r="I433" s="6">
        <v>44165</v>
      </c>
      <c r="J433" s="7"/>
      <c r="K433" s="8">
        <f ca="1">+TODAY()-I433</f>
        <v>-28</v>
      </c>
      <c r="L433" s="9">
        <v>45</v>
      </c>
      <c r="M433" s="135"/>
      <c r="N433" s="9" t="str">
        <f>IF(M433="","Vacio",IF(L433=M433,"Igual","Diferente"))</f>
        <v>Vacio</v>
      </c>
      <c r="O433" s="9"/>
      <c r="P433" s="135"/>
      <c r="Q433" s="9" t="str">
        <f>IF(P433="","Vacio",IF(O433=P433,"Igual","Diferente"))</f>
        <v>Vacio</v>
      </c>
      <c r="R433" s="1">
        <f>+L433+O433/3.5</f>
        <v>45</v>
      </c>
      <c r="S433" s="1">
        <f ca="1">+IF(K433&gt;=0,IF(K433&lt;30,R433*1,IF(60&gt;K433,R433*2,IF(90&gt;K433,R433*3,IF(120&gt;K433,R433*4,IF(150&gt;K433,R433*5,IF(180&gt;K433,R433*6,IF(210&gt;K433,R433*7))))))),0)</f>
        <v>0</v>
      </c>
      <c r="T433" s="2">
        <f ca="1">+IF(K433&lt;0,0,IF(K433&lt;8,$A$1,IF(K433&lt;15,$B$1,IF(K433&lt;22,$C$1,IF(K433&lt;30,$D$1,IF(K433&lt;60,$G$1,IF(K433&lt;90,$H$1,IF(K433&lt;120,$I$1,IF(K433&lt;150,$J$1,IF(K433&lt;180,$K$1,IF(K433&lt;210,$E$1)))))))))))</f>
        <v>0</v>
      </c>
      <c r="U433" s="3" t="s">
        <v>5187</v>
      </c>
      <c r="V433" s="10"/>
      <c r="W433" s="6">
        <v>44134</v>
      </c>
      <c r="X433" s="298" t="s">
        <v>2349</v>
      </c>
      <c r="Y433" s="12" t="s">
        <v>5248</v>
      </c>
      <c r="Z433" s="12"/>
      <c r="AA433" s="12"/>
      <c r="AB433" s="15"/>
      <c r="AC433" s="15"/>
      <c r="AD433" s="15"/>
      <c r="AE433" s="15"/>
      <c r="AF433" s="4">
        <f ca="1">+TODAY()-AE433</f>
        <v>44137</v>
      </c>
      <c r="AG433" s="15"/>
      <c r="AH433" s="15"/>
      <c r="AI433" s="6"/>
      <c r="AJ433" s="6"/>
      <c r="AK433" s="3"/>
      <c r="AL433" s="6"/>
      <c r="AM433" s="10">
        <v>1</v>
      </c>
      <c r="AN433" s="3" t="s">
        <v>44</v>
      </c>
      <c r="AO433" s="3"/>
      <c r="AP433" s="3"/>
      <c r="AQ433" s="3"/>
      <c r="AR433" s="3"/>
      <c r="AS433" s="3"/>
      <c r="AT433" s="18"/>
      <c r="AU433" s="3" t="s">
        <v>5235</v>
      </c>
      <c r="AV433" s="7" t="s">
        <v>47</v>
      </c>
      <c r="AW433" s="7"/>
      <c r="AX433" s="9" t="str">
        <f>IF(AW433="","Vacio",IF(AV433=AW433,"Igual","Diferente"))</f>
        <v>Vacio</v>
      </c>
      <c r="AY433" s="68"/>
      <c r="AZ433" s="68"/>
      <c r="BA433" s="5">
        <f ca="1">+IF(K433&gt;21,"Revisar",0)</f>
        <v>0</v>
      </c>
      <c r="BB433" s="68" t="s">
        <v>4741</v>
      </c>
      <c r="BC433" s="129" t="s">
        <v>2919</v>
      </c>
      <c r="BF433" s="129"/>
      <c r="BG433" s="129"/>
    </row>
    <row r="434" spans="1:59" ht="14.65" customHeight="1" x14ac:dyDescent="0.25">
      <c r="A434" s="68" t="str">
        <f>CONCATENATE(E434,"_",X434)</f>
        <v>20515314424_PCR-LAP20041121</v>
      </c>
      <c r="B434" s="68" t="str">
        <f>CONCATENATE(E434,"_",Z434)</f>
        <v>20515314424_</v>
      </c>
      <c r="C434" s="6">
        <v>44135</v>
      </c>
      <c r="D434" s="6">
        <v>44165</v>
      </c>
      <c r="E434" s="192">
        <v>20515314424</v>
      </c>
      <c r="F434" s="3" t="s">
        <v>4088</v>
      </c>
      <c r="G434" s="3" t="s">
        <v>5221</v>
      </c>
      <c r="H434" s="6">
        <v>44135</v>
      </c>
      <c r="I434" s="6">
        <v>44165</v>
      </c>
      <c r="J434" s="7"/>
      <c r="K434" s="8">
        <f ca="1">+TODAY()-I434</f>
        <v>-28</v>
      </c>
      <c r="L434" s="9">
        <v>45</v>
      </c>
      <c r="M434" s="135"/>
      <c r="N434" s="9" t="str">
        <f>IF(M434="","Vacio",IF(L434=M434,"Igual","Diferente"))</f>
        <v>Vacio</v>
      </c>
      <c r="O434" s="9"/>
      <c r="P434" s="135"/>
      <c r="Q434" s="9" t="str">
        <f>IF(P434="","Vacio",IF(O434=P434,"Igual","Diferente"))</f>
        <v>Vacio</v>
      </c>
      <c r="R434" s="1">
        <f>+L434+O434/3.5</f>
        <v>45</v>
      </c>
      <c r="S434" s="1">
        <f ca="1">+IF(K434&gt;=0,IF(K434&lt;30,R434*1,IF(60&gt;K434,R434*2,IF(90&gt;K434,R434*3,IF(120&gt;K434,R434*4,IF(150&gt;K434,R434*5,IF(180&gt;K434,R434*6,IF(210&gt;K434,R434*7))))))),0)</f>
        <v>0</v>
      </c>
      <c r="T434" s="2">
        <f ca="1">+IF(K434&lt;0,0,IF(K434&lt;8,$A$1,IF(K434&lt;15,$B$1,IF(K434&lt;22,$C$1,IF(K434&lt;30,$D$1,IF(K434&lt;60,$G$1,IF(K434&lt;90,$H$1,IF(K434&lt;120,$I$1,IF(K434&lt;150,$J$1,IF(K434&lt;180,$K$1,IF(K434&lt;210,$E$1)))))))))))</f>
        <v>0</v>
      </c>
      <c r="U434" s="3" t="s">
        <v>5187</v>
      </c>
      <c r="V434" s="10"/>
      <c r="W434" s="6">
        <v>44134</v>
      </c>
      <c r="X434" s="298" t="s">
        <v>2384</v>
      </c>
      <c r="Y434" s="12" t="s">
        <v>5248</v>
      </c>
      <c r="Z434" s="12"/>
      <c r="AA434" s="12"/>
      <c r="AB434" s="15"/>
      <c r="AC434" s="15"/>
      <c r="AD434" s="15"/>
      <c r="AE434" s="15"/>
      <c r="AF434" s="4">
        <f ca="1">+TODAY()-AE434</f>
        <v>44137</v>
      </c>
      <c r="AG434" s="15"/>
      <c r="AH434" s="15"/>
      <c r="AI434" s="6"/>
      <c r="AJ434" s="6"/>
      <c r="AK434" s="3"/>
      <c r="AL434" s="6"/>
      <c r="AM434" s="10">
        <v>1</v>
      </c>
      <c r="AN434" s="3" t="s">
        <v>44</v>
      </c>
      <c r="AO434" s="3"/>
      <c r="AP434" s="3"/>
      <c r="AQ434" s="3"/>
      <c r="AR434" s="3"/>
      <c r="AS434" s="3"/>
      <c r="AT434" s="18"/>
      <c r="AU434" s="3" t="s">
        <v>5235</v>
      </c>
      <c r="AV434" s="7" t="s">
        <v>47</v>
      </c>
      <c r="AW434" s="7"/>
      <c r="AX434" s="9" t="str">
        <f>IF(AW434="","Vacio",IF(AV434=AW434,"Igual","Diferente"))</f>
        <v>Vacio</v>
      </c>
      <c r="AY434" s="68"/>
      <c r="AZ434" s="68"/>
      <c r="BA434" s="5">
        <f ca="1">+IF(K434&gt;21,"Revisar",0)</f>
        <v>0</v>
      </c>
      <c r="BB434" s="68" t="s">
        <v>4741</v>
      </c>
      <c r="BC434" s="129" t="s">
        <v>2919</v>
      </c>
      <c r="BF434" s="129"/>
      <c r="BG434" s="129"/>
    </row>
    <row r="435" spans="1:59" ht="14.65" customHeight="1" x14ac:dyDescent="0.25">
      <c r="A435" s="68" t="str">
        <f>CONCATENATE(E435,"_",X435)</f>
        <v>20515314424_PCR-LAP20041088</v>
      </c>
      <c r="B435" s="68" t="str">
        <f>CONCATENATE(E435,"_",Z435)</f>
        <v>20515314424_</v>
      </c>
      <c r="C435" s="6">
        <v>44135</v>
      </c>
      <c r="D435" s="6">
        <v>44165</v>
      </c>
      <c r="E435" s="192">
        <v>20515314424</v>
      </c>
      <c r="F435" s="3" t="s">
        <v>4088</v>
      </c>
      <c r="G435" s="3" t="s">
        <v>5221</v>
      </c>
      <c r="H435" s="6">
        <v>44135</v>
      </c>
      <c r="I435" s="6">
        <v>44165</v>
      </c>
      <c r="J435" s="7"/>
      <c r="K435" s="8">
        <f ca="1">+TODAY()-I435</f>
        <v>-28</v>
      </c>
      <c r="L435" s="9">
        <v>45</v>
      </c>
      <c r="M435" s="135"/>
      <c r="N435" s="9" t="str">
        <f>IF(M435="","Vacio",IF(L435=M435,"Igual","Diferente"))</f>
        <v>Vacio</v>
      </c>
      <c r="O435" s="9"/>
      <c r="P435" s="135"/>
      <c r="Q435" s="9" t="str">
        <f>IF(P435="","Vacio",IF(O435=P435,"Igual","Diferente"))</f>
        <v>Vacio</v>
      </c>
      <c r="R435" s="1">
        <f>+L435+O435/3.5</f>
        <v>45</v>
      </c>
      <c r="S435" s="1">
        <f ca="1">+IF(K435&gt;=0,IF(K435&lt;30,R435*1,IF(60&gt;K435,R435*2,IF(90&gt;K435,R435*3,IF(120&gt;K435,R435*4,IF(150&gt;K435,R435*5,IF(180&gt;K435,R435*6,IF(210&gt;K435,R435*7))))))),0)</f>
        <v>0</v>
      </c>
      <c r="T435" s="2">
        <f ca="1">+IF(K435&lt;0,0,IF(K435&lt;8,$A$1,IF(K435&lt;15,$B$1,IF(K435&lt;22,$C$1,IF(K435&lt;30,$D$1,IF(K435&lt;60,$G$1,IF(K435&lt;90,$H$1,IF(K435&lt;120,$I$1,IF(K435&lt;150,$J$1,IF(K435&lt;180,$K$1,IF(K435&lt;210,$E$1)))))))))))</f>
        <v>0</v>
      </c>
      <c r="U435" s="3" t="s">
        <v>5187</v>
      </c>
      <c r="V435" s="10"/>
      <c r="W435" s="6">
        <v>44134</v>
      </c>
      <c r="X435" s="298" t="s">
        <v>2358</v>
      </c>
      <c r="Y435" s="12" t="s">
        <v>5248</v>
      </c>
      <c r="Z435" s="12"/>
      <c r="AA435" s="12"/>
      <c r="AB435" s="15"/>
      <c r="AC435" s="15"/>
      <c r="AD435" s="15"/>
      <c r="AE435" s="15"/>
      <c r="AF435" s="4">
        <f ca="1">+TODAY()-AE435</f>
        <v>44137</v>
      </c>
      <c r="AG435" s="15"/>
      <c r="AH435" s="15"/>
      <c r="AI435" s="6"/>
      <c r="AJ435" s="6"/>
      <c r="AK435" s="3"/>
      <c r="AL435" s="6"/>
      <c r="AM435" s="10">
        <v>1</v>
      </c>
      <c r="AN435" s="3" t="s">
        <v>44</v>
      </c>
      <c r="AO435" s="3"/>
      <c r="AP435" s="3"/>
      <c r="AQ435" s="3"/>
      <c r="AR435" s="3"/>
      <c r="AS435" s="3"/>
      <c r="AT435" s="18"/>
      <c r="AU435" s="3" t="s">
        <v>5235</v>
      </c>
      <c r="AV435" s="7" t="s">
        <v>47</v>
      </c>
      <c r="AW435" s="7"/>
      <c r="AX435" s="9" t="str">
        <f>IF(AW435="","Vacio",IF(AV435=AW435,"Igual","Diferente"))</f>
        <v>Vacio</v>
      </c>
      <c r="AY435" s="68"/>
      <c r="AZ435" s="68"/>
      <c r="BA435" s="5">
        <f ca="1">+IF(K435&gt;21,"Revisar",0)</f>
        <v>0</v>
      </c>
      <c r="BB435" s="68" t="s">
        <v>4741</v>
      </c>
      <c r="BC435" s="129" t="s">
        <v>2919</v>
      </c>
      <c r="BF435" s="129"/>
      <c r="BG435" s="129"/>
    </row>
    <row r="436" spans="1:59" ht="14.65" customHeight="1" x14ac:dyDescent="0.25">
      <c r="A436" s="68" t="str">
        <f>CONCATENATE(E436,"_",X436)</f>
        <v>20515314424_PCR-LAP20041127</v>
      </c>
      <c r="B436" s="68" t="str">
        <f>CONCATENATE(E436,"_",Z436)</f>
        <v>20515314424_</v>
      </c>
      <c r="C436" s="6">
        <v>44135</v>
      </c>
      <c r="D436" s="6">
        <v>44165</v>
      </c>
      <c r="E436" s="192">
        <v>20515314424</v>
      </c>
      <c r="F436" s="3" t="s">
        <v>4088</v>
      </c>
      <c r="G436" s="3" t="s">
        <v>5221</v>
      </c>
      <c r="H436" s="6">
        <v>44135</v>
      </c>
      <c r="I436" s="6">
        <v>44165</v>
      </c>
      <c r="J436" s="7"/>
      <c r="K436" s="8">
        <f ca="1">+TODAY()-I436</f>
        <v>-28</v>
      </c>
      <c r="L436" s="9">
        <v>45</v>
      </c>
      <c r="M436" s="135"/>
      <c r="N436" s="9" t="str">
        <f>IF(M436="","Vacio",IF(L436=M436,"Igual","Diferente"))</f>
        <v>Vacio</v>
      </c>
      <c r="O436" s="9"/>
      <c r="P436" s="135"/>
      <c r="Q436" s="9" t="str">
        <f>IF(P436="","Vacio",IF(O436=P436,"Igual","Diferente"))</f>
        <v>Vacio</v>
      </c>
      <c r="R436" s="1">
        <f>+L436+O436/3.5</f>
        <v>45</v>
      </c>
      <c r="S436" s="1">
        <f ca="1">+IF(K436&gt;=0,IF(K436&lt;30,R436*1,IF(60&gt;K436,R436*2,IF(90&gt;K436,R436*3,IF(120&gt;K436,R436*4,IF(150&gt;K436,R436*5,IF(180&gt;K436,R436*6,IF(210&gt;K436,R436*7))))))),0)</f>
        <v>0</v>
      </c>
      <c r="T436" s="2">
        <f ca="1">+IF(K436&lt;0,0,IF(K436&lt;8,$A$1,IF(K436&lt;15,$B$1,IF(K436&lt;22,$C$1,IF(K436&lt;30,$D$1,IF(K436&lt;60,$G$1,IF(K436&lt;90,$H$1,IF(K436&lt;120,$I$1,IF(K436&lt;150,$J$1,IF(K436&lt;180,$K$1,IF(K436&lt;210,$E$1)))))))))))</f>
        <v>0</v>
      </c>
      <c r="U436" s="3" t="s">
        <v>5187</v>
      </c>
      <c r="V436" s="10"/>
      <c r="W436" s="6">
        <v>44134</v>
      </c>
      <c r="X436" s="298" t="s">
        <v>2386</v>
      </c>
      <c r="Y436" s="12" t="s">
        <v>5248</v>
      </c>
      <c r="Z436" s="12"/>
      <c r="AA436" s="12"/>
      <c r="AB436" s="15"/>
      <c r="AC436" s="15"/>
      <c r="AD436" s="15"/>
      <c r="AE436" s="15"/>
      <c r="AF436" s="4">
        <f ca="1">+TODAY()-AE436</f>
        <v>44137</v>
      </c>
      <c r="AG436" s="15"/>
      <c r="AH436" s="15"/>
      <c r="AI436" s="6"/>
      <c r="AJ436" s="6"/>
      <c r="AK436" s="3"/>
      <c r="AL436" s="6"/>
      <c r="AM436" s="10">
        <v>1</v>
      </c>
      <c r="AN436" s="3" t="s">
        <v>44</v>
      </c>
      <c r="AO436" s="3"/>
      <c r="AP436" s="3"/>
      <c r="AQ436" s="3"/>
      <c r="AR436" s="3"/>
      <c r="AS436" s="3"/>
      <c r="AT436" s="18"/>
      <c r="AU436" s="3" t="s">
        <v>5235</v>
      </c>
      <c r="AV436" s="7" t="s">
        <v>47</v>
      </c>
      <c r="AW436" s="7"/>
      <c r="AX436" s="9" t="str">
        <f>IF(AW436="","Vacio",IF(AV436=AW436,"Igual","Diferente"))</f>
        <v>Vacio</v>
      </c>
      <c r="AY436" s="68"/>
      <c r="AZ436" s="68"/>
      <c r="BA436" s="5">
        <f ca="1">+IF(K436&gt;21,"Revisar",0)</f>
        <v>0</v>
      </c>
      <c r="BB436" s="68" t="s">
        <v>4741</v>
      </c>
      <c r="BC436" s="129" t="s">
        <v>2919</v>
      </c>
      <c r="BF436" s="129"/>
      <c r="BG436" s="129"/>
    </row>
    <row r="437" spans="1:59" ht="14.65" customHeight="1" x14ac:dyDescent="0.25">
      <c r="A437" s="68" t="str">
        <f>CONCATENATE(E437,"_",X437)</f>
        <v>20515314424_PCR-LAP20041139</v>
      </c>
      <c r="B437" s="68" t="str">
        <f>CONCATENATE(E437,"_",Z437)</f>
        <v>20515314424_</v>
      </c>
      <c r="C437" s="6">
        <v>44135</v>
      </c>
      <c r="D437" s="6">
        <v>44165</v>
      </c>
      <c r="E437" s="192">
        <v>20515314424</v>
      </c>
      <c r="F437" s="3" t="s">
        <v>4088</v>
      </c>
      <c r="G437" s="3" t="s">
        <v>5221</v>
      </c>
      <c r="H437" s="6">
        <v>44135</v>
      </c>
      <c r="I437" s="6">
        <v>44165</v>
      </c>
      <c r="J437" s="7"/>
      <c r="K437" s="8">
        <f ca="1">+TODAY()-I437</f>
        <v>-28</v>
      </c>
      <c r="L437" s="9">
        <v>45</v>
      </c>
      <c r="M437" s="135"/>
      <c r="N437" s="9" t="str">
        <f>IF(M437="","Vacio",IF(L437=M437,"Igual","Diferente"))</f>
        <v>Vacio</v>
      </c>
      <c r="O437" s="9"/>
      <c r="P437" s="135"/>
      <c r="Q437" s="9" t="str">
        <f>IF(P437="","Vacio",IF(O437=P437,"Igual","Diferente"))</f>
        <v>Vacio</v>
      </c>
      <c r="R437" s="1">
        <f>+L437+O437/3.5</f>
        <v>45</v>
      </c>
      <c r="S437" s="1">
        <f ca="1">+IF(K437&gt;=0,IF(K437&lt;30,R437*1,IF(60&gt;K437,R437*2,IF(90&gt;K437,R437*3,IF(120&gt;K437,R437*4,IF(150&gt;K437,R437*5,IF(180&gt;K437,R437*6,IF(210&gt;K437,R437*7))))))),0)</f>
        <v>0</v>
      </c>
      <c r="T437" s="2">
        <f ca="1">+IF(K437&lt;0,0,IF(K437&lt;8,$A$1,IF(K437&lt;15,$B$1,IF(K437&lt;22,$C$1,IF(K437&lt;30,$D$1,IF(K437&lt;60,$G$1,IF(K437&lt;90,$H$1,IF(K437&lt;120,$I$1,IF(K437&lt;150,$J$1,IF(K437&lt;180,$K$1,IF(K437&lt;210,$E$1)))))))))))</f>
        <v>0</v>
      </c>
      <c r="U437" s="3" t="s">
        <v>5187</v>
      </c>
      <c r="V437" s="10"/>
      <c r="W437" s="6">
        <v>44134</v>
      </c>
      <c r="X437" s="298" t="s">
        <v>2397</v>
      </c>
      <c r="Y437" s="12" t="s">
        <v>5248</v>
      </c>
      <c r="Z437" s="12"/>
      <c r="AA437" s="12"/>
      <c r="AB437" s="15"/>
      <c r="AC437" s="15"/>
      <c r="AD437" s="15"/>
      <c r="AE437" s="15"/>
      <c r="AF437" s="4">
        <f ca="1">+TODAY()-AE437</f>
        <v>44137</v>
      </c>
      <c r="AG437" s="15"/>
      <c r="AH437" s="15"/>
      <c r="AI437" s="6"/>
      <c r="AJ437" s="6"/>
      <c r="AK437" s="3"/>
      <c r="AL437" s="6"/>
      <c r="AM437" s="10">
        <v>1</v>
      </c>
      <c r="AN437" s="3" t="s">
        <v>44</v>
      </c>
      <c r="AO437" s="3"/>
      <c r="AP437" s="3"/>
      <c r="AQ437" s="3"/>
      <c r="AR437" s="3"/>
      <c r="AS437" s="3"/>
      <c r="AT437" s="18"/>
      <c r="AU437" s="3" t="s">
        <v>5235</v>
      </c>
      <c r="AV437" s="7" t="s">
        <v>47</v>
      </c>
      <c r="AW437" s="7"/>
      <c r="AX437" s="9" t="str">
        <f>IF(AW437="","Vacio",IF(AV437=AW437,"Igual","Diferente"))</f>
        <v>Vacio</v>
      </c>
      <c r="AY437" s="68"/>
      <c r="AZ437" s="68"/>
      <c r="BA437" s="5">
        <f ca="1">+IF(K437&gt;21,"Revisar",0)</f>
        <v>0</v>
      </c>
      <c r="BB437" s="68" t="s">
        <v>4741</v>
      </c>
      <c r="BC437" s="129" t="s">
        <v>2919</v>
      </c>
      <c r="BF437" s="129"/>
      <c r="BG437" s="129"/>
    </row>
    <row r="438" spans="1:59" ht="14.65" customHeight="1" x14ac:dyDescent="0.25">
      <c r="A438" s="68" t="str">
        <f>CONCATENATE(E438,"_",X438)</f>
        <v>20515314424_PCR-LAP20041044</v>
      </c>
      <c r="B438" s="68" t="str">
        <f>CONCATENATE(E438,"_",Z438)</f>
        <v>20515314424_</v>
      </c>
      <c r="C438" s="6">
        <v>44135</v>
      </c>
      <c r="D438" s="6">
        <v>44165</v>
      </c>
      <c r="E438" s="192">
        <v>20515314424</v>
      </c>
      <c r="F438" s="3" t="s">
        <v>4088</v>
      </c>
      <c r="G438" s="3" t="s">
        <v>5221</v>
      </c>
      <c r="H438" s="6">
        <v>44135</v>
      </c>
      <c r="I438" s="6">
        <v>44165</v>
      </c>
      <c r="J438" s="7"/>
      <c r="K438" s="8">
        <f ca="1">+TODAY()-I438</f>
        <v>-28</v>
      </c>
      <c r="L438" s="9">
        <v>45</v>
      </c>
      <c r="M438" s="135"/>
      <c r="N438" s="9" t="str">
        <f>IF(M438="","Vacio",IF(L438=M438,"Igual","Diferente"))</f>
        <v>Vacio</v>
      </c>
      <c r="O438" s="9"/>
      <c r="P438" s="135"/>
      <c r="Q438" s="9" t="str">
        <f>IF(P438="","Vacio",IF(O438=P438,"Igual","Diferente"))</f>
        <v>Vacio</v>
      </c>
      <c r="R438" s="1">
        <f>+L438+O438/3.5</f>
        <v>45</v>
      </c>
      <c r="S438" s="1">
        <f ca="1">+IF(K438&gt;=0,IF(K438&lt;30,R438*1,IF(60&gt;K438,R438*2,IF(90&gt;K438,R438*3,IF(120&gt;K438,R438*4,IF(150&gt;K438,R438*5,IF(180&gt;K438,R438*6,IF(210&gt;K438,R438*7))))))),0)</f>
        <v>0</v>
      </c>
      <c r="T438" s="2">
        <f ca="1">+IF(K438&lt;0,0,IF(K438&lt;8,$A$1,IF(K438&lt;15,$B$1,IF(K438&lt;22,$C$1,IF(K438&lt;30,$D$1,IF(K438&lt;60,$G$1,IF(K438&lt;90,$H$1,IF(K438&lt;120,$I$1,IF(K438&lt;150,$J$1,IF(K438&lt;180,$K$1,IF(K438&lt;210,$E$1)))))))))))</f>
        <v>0</v>
      </c>
      <c r="U438" s="3" t="s">
        <v>5187</v>
      </c>
      <c r="V438" s="10"/>
      <c r="W438" s="6">
        <v>44134</v>
      </c>
      <c r="X438" s="298" t="s">
        <v>2318</v>
      </c>
      <c r="Y438" s="12" t="s">
        <v>5248</v>
      </c>
      <c r="Z438" s="12"/>
      <c r="AA438" s="12"/>
      <c r="AB438" s="15"/>
      <c r="AC438" s="15"/>
      <c r="AD438" s="15"/>
      <c r="AE438" s="15"/>
      <c r="AF438" s="4">
        <f ca="1">+TODAY()-AE438</f>
        <v>44137</v>
      </c>
      <c r="AG438" s="15"/>
      <c r="AH438" s="15"/>
      <c r="AI438" s="6"/>
      <c r="AJ438" s="6"/>
      <c r="AK438" s="3"/>
      <c r="AL438" s="6"/>
      <c r="AM438" s="10">
        <v>1</v>
      </c>
      <c r="AN438" s="3" t="s">
        <v>44</v>
      </c>
      <c r="AO438" s="3"/>
      <c r="AP438" s="3"/>
      <c r="AQ438" s="3"/>
      <c r="AR438" s="3"/>
      <c r="AS438" s="3"/>
      <c r="AT438" s="18"/>
      <c r="AU438" s="3" t="s">
        <v>5235</v>
      </c>
      <c r="AV438" s="7" t="s">
        <v>47</v>
      </c>
      <c r="AW438" s="7"/>
      <c r="AX438" s="9" t="str">
        <f>IF(AW438="","Vacio",IF(AV438=AW438,"Igual","Diferente"))</f>
        <v>Vacio</v>
      </c>
      <c r="AY438" s="68"/>
      <c r="AZ438" s="68"/>
      <c r="BA438" s="5">
        <f ca="1">+IF(K438&gt;21,"Revisar",0)</f>
        <v>0</v>
      </c>
      <c r="BB438" s="68" t="s">
        <v>4741</v>
      </c>
      <c r="BC438" s="129" t="s">
        <v>2919</v>
      </c>
      <c r="BF438" s="129"/>
      <c r="BG438" s="129"/>
    </row>
    <row r="439" spans="1:59" ht="14.65" customHeight="1" x14ac:dyDescent="0.25">
      <c r="A439" s="68" t="str">
        <f>CONCATENATE(E439,"_",X439)</f>
        <v>20515314424_PCR-LAP20041146</v>
      </c>
      <c r="B439" s="68" t="str">
        <f>CONCATENATE(E439,"_",Z439)</f>
        <v>20515314424_</v>
      </c>
      <c r="C439" s="6">
        <v>44135</v>
      </c>
      <c r="D439" s="6">
        <v>44165</v>
      </c>
      <c r="E439" s="192">
        <v>20515314424</v>
      </c>
      <c r="F439" s="3" t="s">
        <v>4088</v>
      </c>
      <c r="G439" s="3" t="s">
        <v>5221</v>
      </c>
      <c r="H439" s="6">
        <v>44135</v>
      </c>
      <c r="I439" s="6">
        <v>44165</v>
      </c>
      <c r="J439" s="7"/>
      <c r="K439" s="8">
        <f ca="1">+TODAY()-I439</f>
        <v>-28</v>
      </c>
      <c r="L439" s="9">
        <v>45</v>
      </c>
      <c r="M439" s="135"/>
      <c r="N439" s="9" t="str">
        <f>IF(M439="","Vacio",IF(L439=M439,"Igual","Diferente"))</f>
        <v>Vacio</v>
      </c>
      <c r="O439" s="9"/>
      <c r="P439" s="135"/>
      <c r="Q439" s="9" t="str">
        <f>IF(P439="","Vacio",IF(O439=P439,"Igual","Diferente"))</f>
        <v>Vacio</v>
      </c>
      <c r="R439" s="1">
        <f>+L439+O439/3.5</f>
        <v>45</v>
      </c>
      <c r="S439" s="1">
        <f ca="1">+IF(K439&gt;=0,IF(K439&lt;30,R439*1,IF(60&gt;K439,R439*2,IF(90&gt;K439,R439*3,IF(120&gt;K439,R439*4,IF(150&gt;K439,R439*5,IF(180&gt;K439,R439*6,IF(210&gt;K439,R439*7))))))),0)</f>
        <v>0</v>
      </c>
      <c r="T439" s="2">
        <f ca="1">+IF(K439&lt;0,0,IF(K439&lt;8,$A$1,IF(K439&lt;15,$B$1,IF(K439&lt;22,$C$1,IF(K439&lt;30,$D$1,IF(K439&lt;60,$G$1,IF(K439&lt;90,$H$1,IF(K439&lt;120,$I$1,IF(K439&lt;150,$J$1,IF(K439&lt;180,$K$1,IF(K439&lt;210,$E$1)))))))))))</f>
        <v>0</v>
      </c>
      <c r="U439" s="3" t="s">
        <v>5187</v>
      </c>
      <c r="V439" s="10"/>
      <c r="W439" s="6">
        <v>44134</v>
      </c>
      <c r="X439" s="298" t="s">
        <v>2403</v>
      </c>
      <c r="Y439" s="12" t="s">
        <v>5248</v>
      </c>
      <c r="Z439" s="12"/>
      <c r="AA439" s="12"/>
      <c r="AB439" s="15"/>
      <c r="AC439" s="15"/>
      <c r="AD439" s="15"/>
      <c r="AE439" s="15"/>
      <c r="AF439" s="4">
        <f ca="1">+TODAY()-AE439</f>
        <v>44137</v>
      </c>
      <c r="AG439" s="15"/>
      <c r="AH439" s="15"/>
      <c r="AI439" s="6"/>
      <c r="AJ439" s="6"/>
      <c r="AK439" s="3"/>
      <c r="AL439" s="6"/>
      <c r="AM439" s="10">
        <v>1</v>
      </c>
      <c r="AN439" s="3" t="s">
        <v>44</v>
      </c>
      <c r="AO439" s="3"/>
      <c r="AP439" s="3"/>
      <c r="AQ439" s="3"/>
      <c r="AR439" s="3"/>
      <c r="AS439" s="3"/>
      <c r="AT439" s="18"/>
      <c r="AU439" s="3" t="s">
        <v>5235</v>
      </c>
      <c r="AV439" s="7" t="s">
        <v>47</v>
      </c>
      <c r="AW439" s="7"/>
      <c r="AX439" s="9" t="str">
        <f>IF(AW439="","Vacio",IF(AV439=AW439,"Igual","Diferente"))</f>
        <v>Vacio</v>
      </c>
      <c r="AY439" s="68"/>
      <c r="AZ439" s="68"/>
      <c r="BA439" s="5">
        <f ca="1">+IF(K439&gt;21,"Revisar",0)</f>
        <v>0</v>
      </c>
      <c r="BB439" s="68" t="s">
        <v>4741</v>
      </c>
      <c r="BC439" s="129" t="s">
        <v>2919</v>
      </c>
      <c r="BF439" s="129"/>
      <c r="BG439" s="129"/>
    </row>
    <row r="440" spans="1:59" ht="14.65" customHeight="1" x14ac:dyDescent="0.25">
      <c r="A440" s="68" t="str">
        <f>CONCATENATE(E440,"_",X440)</f>
        <v>20515314424_PCR-LAP20041128</v>
      </c>
      <c r="B440" s="68" t="str">
        <f>CONCATENATE(E440,"_",Z440)</f>
        <v>20515314424_</v>
      </c>
      <c r="C440" s="6">
        <v>44135</v>
      </c>
      <c r="D440" s="6">
        <v>44165</v>
      </c>
      <c r="E440" s="192">
        <v>20515314424</v>
      </c>
      <c r="F440" s="3" t="s">
        <v>4088</v>
      </c>
      <c r="G440" s="3" t="s">
        <v>5221</v>
      </c>
      <c r="H440" s="6">
        <v>44135</v>
      </c>
      <c r="I440" s="6">
        <v>44165</v>
      </c>
      <c r="J440" s="7"/>
      <c r="K440" s="8">
        <f ca="1">+TODAY()-I440</f>
        <v>-28</v>
      </c>
      <c r="L440" s="9">
        <v>45</v>
      </c>
      <c r="M440" s="135"/>
      <c r="N440" s="9" t="str">
        <f>IF(M440="","Vacio",IF(L440=M440,"Igual","Diferente"))</f>
        <v>Vacio</v>
      </c>
      <c r="O440" s="9"/>
      <c r="P440" s="135"/>
      <c r="Q440" s="9" t="str">
        <f>IF(P440="","Vacio",IF(O440=P440,"Igual","Diferente"))</f>
        <v>Vacio</v>
      </c>
      <c r="R440" s="1">
        <f>+L440+O440/3.5</f>
        <v>45</v>
      </c>
      <c r="S440" s="1">
        <f ca="1">+IF(K440&gt;=0,IF(K440&lt;30,R440*1,IF(60&gt;K440,R440*2,IF(90&gt;K440,R440*3,IF(120&gt;K440,R440*4,IF(150&gt;K440,R440*5,IF(180&gt;K440,R440*6,IF(210&gt;K440,R440*7))))))),0)</f>
        <v>0</v>
      </c>
      <c r="T440" s="2">
        <f ca="1">+IF(K440&lt;0,0,IF(K440&lt;8,$A$1,IF(K440&lt;15,$B$1,IF(K440&lt;22,$C$1,IF(K440&lt;30,$D$1,IF(K440&lt;60,$G$1,IF(K440&lt;90,$H$1,IF(K440&lt;120,$I$1,IF(K440&lt;150,$J$1,IF(K440&lt;180,$K$1,IF(K440&lt;210,$E$1)))))))))))</f>
        <v>0</v>
      </c>
      <c r="U440" s="3" t="s">
        <v>5187</v>
      </c>
      <c r="V440" s="10"/>
      <c r="W440" s="6">
        <v>44134</v>
      </c>
      <c r="X440" s="298" t="s">
        <v>2387</v>
      </c>
      <c r="Y440" s="12" t="s">
        <v>5248</v>
      </c>
      <c r="Z440" s="12"/>
      <c r="AA440" s="12"/>
      <c r="AB440" s="15"/>
      <c r="AC440" s="15"/>
      <c r="AD440" s="15"/>
      <c r="AE440" s="15"/>
      <c r="AF440" s="4">
        <f ca="1">+TODAY()-AE440</f>
        <v>44137</v>
      </c>
      <c r="AG440" s="15"/>
      <c r="AH440" s="15"/>
      <c r="AI440" s="6"/>
      <c r="AJ440" s="6"/>
      <c r="AK440" s="3"/>
      <c r="AL440" s="6"/>
      <c r="AM440" s="10">
        <v>1</v>
      </c>
      <c r="AN440" s="3" t="s">
        <v>44</v>
      </c>
      <c r="AO440" s="3"/>
      <c r="AP440" s="3"/>
      <c r="AQ440" s="3"/>
      <c r="AR440" s="3"/>
      <c r="AS440" s="3"/>
      <c r="AT440" s="18"/>
      <c r="AU440" s="3" t="s">
        <v>5235</v>
      </c>
      <c r="AV440" s="7" t="s">
        <v>47</v>
      </c>
      <c r="AW440" s="7"/>
      <c r="AX440" s="9" t="str">
        <f>IF(AW440="","Vacio",IF(AV440=AW440,"Igual","Diferente"))</f>
        <v>Vacio</v>
      </c>
      <c r="AY440" s="68"/>
      <c r="AZ440" s="68"/>
      <c r="BA440" s="5">
        <f ca="1">+IF(K440&gt;21,"Revisar",0)</f>
        <v>0</v>
      </c>
      <c r="BB440" s="68" t="s">
        <v>4741</v>
      </c>
      <c r="BC440" s="129" t="s">
        <v>2919</v>
      </c>
      <c r="BF440" s="129"/>
      <c r="BG440" s="129"/>
    </row>
    <row r="441" spans="1:59" ht="14.65" customHeight="1" x14ac:dyDescent="0.25">
      <c r="A441" s="68" t="str">
        <f>CONCATENATE(E441,"_",X441)</f>
        <v>20515314424_PCR-LAP20041140</v>
      </c>
      <c r="B441" s="68" t="str">
        <f>CONCATENATE(E441,"_",Z441)</f>
        <v>20515314424_</v>
      </c>
      <c r="C441" s="6">
        <v>44135</v>
      </c>
      <c r="D441" s="6">
        <v>44165</v>
      </c>
      <c r="E441" s="192">
        <v>20515314424</v>
      </c>
      <c r="F441" s="3" t="s">
        <v>4088</v>
      </c>
      <c r="G441" s="3" t="s">
        <v>5221</v>
      </c>
      <c r="H441" s="6">
        <v>44135</v>
      </c>
      <c r="I441" s="6">
        <v>44165</v>
      </c>
      <c r="J441" s="7"/>
      <c r="K441" s="8">
        <f ca="1">+TODAY()-I441</f>
        <v>-28</v>
      </c>
      <c r="L441" s="9">
        <v>45</v>
      </c>
      <c r="M441" s="135"/>
      <c r="N441" s="9" t="str">
        <f>IF(M441="","Vacio",IF(L441=M441,"Igual","Diferente"))</f>
        <v>Vacio</v>
      </c>
      <c r="O441" s="9"/>
      <c r="P441" s="135"/>
      <c r="Q441" s="9" t="str">
        <f>IF(P441="","Vacio",IF(O441=P441,"Igual","Diferente"))</f>
        <v>Vacio</v>
      </c>
      <c r="R441" s="1">
        <f>+L441+O441/3.5</f>
        <v>45</v>
      </c>
      <c r="S441" s="1">
        <f ca="1">+IF(K441&gt;=0,IF(K441&lt;30,R441*1,IF(60&gt;K441,R441*2,IF(90&gt;K441,R441*3,IF(120&gt;K441,R441*4,IF(150&gt;K441,R441*5,IF(180&gt;K441,R441*6,IF(210&gt;K441,R441*7))))))),0)</f>
        <v>0</v>
      </c>
      <c r="T441" s="2">
        <f ca="1">+IF(K441&lt;0,0,IF(K441&lt;8,$A$1,IF(K441&lt;15,$B$1,IF(K441&lt;22,$C$1,IF(K441&lt;30,$D$1,IF(K441&lt;60,$G$1,IF(K441&lt;90,$H$1,IF(K441&lt;120,$I$1,IF(K441&lt;150,$J$1,IF(K441&lt;180,$K$1,IF(K441&lt;210,$E$1)))))))))))</f>
        <v>0</v>
      </c>
      <c r="U441" s="3" t="s">
        <v>5187</v>
      </c>
      <c r="V441" s="10"/>
      <c r="W441" s="6">
        <v>44134</v>
      </c>
      <c r="X441" s="298" t="s">
        <v>2398</v>
      </c>
      <c r="Y441" s="12" t="s">
        <v>5248</v>
      </c>
      <c r="Z441" s="12"/>
      <c r="AA441" s="12"/>
      <c r="AB441" s="15"/>
      <c r="AC441" s="15"/>
      <c r="AD441" s="15"/>
      <c r="AE441" s="15"/>
      <c r="AF441" s="4">
        <f ca="1">+TODAY()-AE441</f>
        <v>44137</v>
      </c>
      <c r="AG441" s="15"/>
      <c r="AH441" s="15"/>
      <c r="AI441" s="6"/>
      <c r="AJ441" s="6"/>
      <c r="AK441" s="3"/>
      <c r="AL441" s="6"/>
      <c r="AM441" s="10">
        <v>1</v>
      </c>
      <c r="AN441" s="3" t="s">
        <v>44</v>
      </c>
      <c r="AO441" s="3"/>
      <c r="AP441" s="3"/>
      <c r="AQ441" s="3"/>
      <c r="AR441" s="3"/>
      <c r="AS441" s="3"/>
      <c r="AT441" s="18"/>
      <c r="AU441" s="3" t="s">
        <v>5235</v>
      </c>
      <c r="AV441" s="7" t="s">
        <v>47</v>
      </c>
      <c r="AW441" s="7"/>
      <c r="AX441" s="9" t="str">
        <f>IF(AW441="","Vacio",IF(AV441=AW441,"Igual","Diferente"))</f>
        <v>Vacio</v>
      </c>
      <c r="AY441" s="68"/>
      <c r="AZ441" s="68"/>
      <c r="BA441" s="5">
        <f ca="1">+IF(K441&gt;21,"Revisar",0)</f>
        <v>0</v>
      </c>
      <c r="BB441" s="68" t="s">
        <v>4741</v>
      </c>
      <c r="BC441" s="129" t="s">
        <v>2919</v>
      </c>
      <c r="BF441" s="129"/>
      <c r="BG441" s="129"/>
    </row>
    <row r="442" spans="1:59" ht="14.65" customHeight="1" x14ac:dyDescent="0.25">
      <c r="A442" s="68" t="str">
        <f>CONCATENATE(E442,"_",X442)</f>
        <v>20515314424_PCR-LAP20041137</v>
      </c>
      <c r="B442" s="68" t="str">
        <f>CONCATENATE(E442,"_",Z442)</f>
        <v>20515314424_</v>
      </c>
      <c r="C442" s="6">
        <v>44135</v>
      </c>
      <c r="D442" s="6">
        <v>44165</v>
      </c>
      <c r="E442" s="192">
        <v>20515314424</v>
      </c>
      <c r="F442" s="3" t="s">
        <v>4088</v>
      </c>
      <c r="G442" s="3" t="s">
        <v>5221</v>
      </c>
      <c r="H442" s="6">
        <v>44135</v>
      </c>
      <c r="I442" s="6">
        <v>44165</v>
      </c>
      <c r="J442" s="7"/>
      <c r="K442" s="8">
        <f ca="1">+TODAY()-I442</f>
        <v>-28</v>
      </c>
      <c r="L442" s="9">
        <v>45</v>
      </c>
      <c r="M442" s="135"/>
      <c r="N442" s="9" t="str">
        <f>IF(M442="","Vacio",IF(L442=M442,"Igual","Diferente"))</f>
        <v>Vacio</v>
      </c>
      <c r="O442" s="9"/>
      <c r="P442" s="135"/>
      <c r="Q442" s="9" t="str">
        <f>IF(P442="","Vacio",IF(O442=P442,"Igual","Diferente"))</f>
        <v>Vacio</v>
      </c>
      <c r="R442" s="1">
        <f>+L442+O442/3.5</f>
        <v>45</v>
      </c>
      <c r="S442" s="1">
        <f ca="1">+IF(K442&gt;=0,IF(K442&lt;30,R442*1,IF(60&gt;K442,R442*2,IF(90&gt;K442,R442*3,IF(120&gt;K442,R442*4,IF(150&gt;K442,R442*5,IF(180&gt;K442,R442*6,IF(210&gt;K442,R442*7))))))),0)</f>
        <v>0</v>
      </c>
      <c r="T442" s="2">
        <f ca="1">+IF(K442&lt;0,0,IF(K442&lt;8,$A$1,IF(K442&lt;15,$B$1,IF(K442&lt;22,$C$1,IF(K442&lt;30,$D$1,IF(K442&lt;60,$G$1,IF(K442&lt;90,$H$1,IF(K442&lt;120,$I$1,IF(K442&lt;150,$J$1,IF(K442&lt;180,$K$1,IF(K442&lt;210,$E$1)))))))))))</f>
        <v>0</v>
      </c>
      <c r="U442" s="3" t="s">
        <v>5187</v>
      </c>
      <c r="V442" s="10"/>
      <c r="W442" s="6">
        <v>44134</v>
      </c>
      <c r="X442" s="298" t="s">
        <v>2395</v>
      </c>
      <c r="Y442" s="12" t="s">
        <v>5248</v>
      </c>
      <c r="Z442" s="12"/>
      <c r="AA442" s="12"/>
      <c r="AB442" s="15"/>
      <c r="AC442" s="15"/>
      <c r="AD442" s="15"/>
      <c r="AE442" s="15"/>
      <c r="AF442" s="4">
        <f ca="1">+TODAY()-AE442</f>
        <v>44137</v>
      </c>
      <c r="AG442" s="15"/>
      <c r="AH442" s="15"/>
      <c r="AI442" s="6"/>
      <c r="AJ442" s="6"/>
      <c r="AK442" s="3"/>
      <c r="AL442" s="6"/>
      <c r="AM442" s="10">
        <v>1</v>
      </c>
      <c r="AN442" s="3" t="s">
        <v>44</v>
      </c>
      <c r="AO442" s="3"/>
      <c r="AP442" s="3"/>
      <c r="AQ442" s="3"/>
      <c r="AR442" s="3"/>
      <c r="AS442" s="3"/>
      <c r="AT442" s="18"/>
      <c r="AU442" s="3" t="s">
        <v>5235</v>
      </c>
      <c r="AV442" s="7" t="s">
        <v>47</v>
      </c>
      <c r="AW442" s="7"/>
      <c r="AX442" s="9" t="str">
        <f>IF(AW442="","Vacio",IF(AV442=AW442,"Igual","Diferente"))</f>
        <v>Vacio</v>
      </c>
      <c r="AY442" s="68"/>
      <c r="AZ442" s="68"/>
      <c r="BA442" s="5">
        <f ca="1">+IF(K442&gt;21,"Revisar",0)</f>
        <v>0</v>
      </c>
      <c r="BB442" s="68" t="s">
        <v>4741</v>
      </c>
      <c r="BC442" s="129" t="s">
        <v>2919</v>
      </c>
      <c r="BF442" s="129"/>
      <c r="BG442" s="129"/>
    </row>
    <row r="443" spans="1:59" ht="14.65" customHeight="1" x14ac:dyDescent="0.25">
      <c r="A443" s="68" t="str">
        <f>CONCATENATE(E443,"_",X443)</f>
        <v>20515314424_PCR-LAP20041086</v>
      </c>
      <c r="B443" s="68" t="str">
        <f>CONCATENATE(E443,"_",Z443)</f>
        <v>20515314424_</v>
      </c>
      <c r="C443" s="6">
        <v>44135</v>
      </c>
      <c r="D443" s="6">
        <v>44165</v>
      </c>
      <c r="E443" s="192">
        <v>20515314424</v>
      </c>
      <c r="F443" s="3" t="s">
        <v>4088</v>
      </c>
      <c r="G443" s="3" t="s">
        <v>5221</v>
      </c>
      <c r="H443" s="6">
        <v>44135</v>
      </c>
      <c r="I443" s="6">
        <v>44165</v>
      </c>
      <c r="J443" s="7"/>
      <c r="K443" s="8">
        <f ca="1">+TODAY()-I443</f>
        <v>-28</v>
      </c>
      <c r="L443" s="9">
        <v>45</v>
      </c>
      <c r="M443" s="135"/>
      <c r="N443" s="9" t="str">
        <f>IF(M443="","Vacio",IF(L443=M443,"Igual","Diferente"))</f>
        <v>Vacio</v>
      </c>
      <c r="O443" s="9"/>
      <c r="P443" s="135"/>
      <c r="Q443" s="9" t="str">
        <f>IF(P443="","Vacio",IF(O443=P443,"Igual","Diferente"))</f>
        <v>Vacio</v>
      </c>
      <c r="R443" s="1">
        <f>+L443+O443/3.5</f>
        <v>45</v>
      </c>
      <c r="S443" s="1">
        <f ca="1">+IF(K443&gt;=0,IF(K443&lt;30,R443*1,IF(60&gt;K443,R443*2,IF(90&gt;K443,R443*3,IF(120&gt;K443,R443*4,IF(150&gt;K443,R443*5,IF(180&gt;K443,R443*6,IF(210&gt;K443,R443*7))))))),0)</f>
        <v>0</v>
      </c>
      <c r="T443" s="2">
        <f ca="1">+IF(K443&lt;0,0,IF(K443&lt;8,$A$1,IF(K443&lt;15,$B$1,IF(K443&lt;22,$C$1,IF(K443&lt;30,$D$1,IF(K443&lt;60,$G$1,IF(K443&lt;90,$H$1,IF(K443&lt;120,$I$1,IF(K443&lt;150,$J$1,IF(K443&lt;180,$K$1,IF(K443&lt;210,$E$1)))))))))))</f>
        <v>0</v>
      </c>
      <c r="U443" s="3" t="s">
        <v>5187</v>
      </c>
      <c r="V443" s="10"/>
      <c r="W443" s="6">
        <v>44134</v>
      </c>
      <c r="X443" s="298" t="s">
        <v>2356</v>
      </c>
      <c r="Y443" s="12" t="s">
        <v>5248</v>
      </c>
      <c r="Z443" s="12"/>
      <c r="AA443" s="12"/>
      <c r="AB443" s="15"/>
      <c r="AC443" s="15"/>
      <c r="AD443" s="15"/>
      <c r="AE443" s="15"/>
      <c r="AF443" s="4">
        <f ca="1">+TODAY()-AE443</f>
        <v>44137</v>
      </c>
      <c r="AG443" s="15"/>
      <c r="AH443" s="15"/>
      <c r="AI443" s="6"/>
      <c r="AJ443" s="6"/>
      <c r="AK443" s="3"/>
      <c r="AL443" s="6"/>
      <c r="AM443" s="10">
        <v>1</v>
      </c>
      <c r="AN443" s="3" t="s">
        <v>44</v>
      </c>
      <c r="AO443" s="3"/>
      <c r="AP443" s="3"/>
      <c r="AQ443" s="3"/>
      <c r="AR443" s="3"/>
      <c r="AS443" s="3"/>
      <c r="AT443" s="18"/>
      <c r="AU443" s="3" t="s">
        <v>5235</v>
      </c>
      <c r="AV443" s="7" t="s">
        <v>47</v>
      </c>
      <c r="AW443" s="7"/>
      <c r="AX443" s="9" t="str">
        <f>IF(AW443="","Vacio",IF(AV443=AW443,"Igual","Diferente"))</f>
        <v>Vacio</v>
      </c>
      <c r="AY443" s="68"/>
      <c r="AZ443" s="68"/>
      <c r="BA443" s="5">
        <f ca="1">+IF(K443&gt;21,"Revisar",0)</f>
        <v>0</v>
      </c>
      <c r="BB443" s="68" t="s">
        <v>4741</v>
      </c>
      <c r="BC443" s="129" t="s">
        <v>2919</v>
      </c>
      <c r="BF443" s="129"/>
      <c r="BG443" s="129"/>
    </row>
    <row r="444" spans="1:59" ht="14.65" customHeight="1" x14ac:dyDescent="0.25">
      <c r="A444" s="68" t="str">
        <f>CONCATENATE(E444,"_",X444)</f>
        <v>20515314424_PCR-LAP20041122</v>
      </c>
      <c r="B444" s="68" t="str">
        <f>CONCATENATE(E444,"_",Z444)</f>
        <v>20515314424_</v>
      </c>
      <c r="C444" s="6">
        <v>44135</v>
      </c>
      <c r="D444" s="6">
        <v>44165</v>
      </c>
      <c r="E444" s="192">
        <v>20515314424</v>
      </c>
      <c r="F444" s="3" t="s">
        <v>4088</v>
      </c>
      <c r="G444" s="3" t="s">
        <v>5221</v>
      </c>
      <c r="H444" s="6">
        <v>44135</v>
      </c>
      <c r="I444" s="6">
        <v>44165</v>
      </c>
      <c r="J444" s="7"/>
      <c r="K444" s="8">
        <f ca="1">+TODAY()-I444</f>
        <v>-28</v>
      </c>
      <c r="L444" s="9">
        <v>45</v>
      </c>
      <c r="M444" s="135"/>
      <c r="N444" s="9" t="str">
        <f>IF(M444="","Vacio",IF(L444=M444,"Igual","Diferente"))</f>
        <v>Vacio</v>
      </c>
      <c r="O444" s="9"/>
      <c r="P444" s="135"/>
      <c r="Q444" s="9" t="str">
        <f>IF(P444="","Vacio",IF(O444=P444,"Igual","Diferente"))</f>
        <v>Vacio</v>
      </c>
      <c r="R444" s="1">
        <f>+L444+O444/3.5</f>
        <v>45</v>
      </c>
      <c r="S444" s="1">
        <f ca="1">+IF(K444&gt;=0,IF(K444&lt;30,R444*1,IF(60&gt;K444,R444*2,IF(90&gt;K444,R444*3,IF(120&gt;K444,R444*4,IF(150&gt;K444,R444*5,IF(180&gt;K444,R444*6,IF(210&gt;K444,R444*7))))))),0)</f>
        <v>0</v>
      </c>
      <c r="T444" s="2">
        <f ca="1">+IF(K444&lt;0,0,IF(K444&lt;8,$A$1,IF(K444&lt;15,$B$1,IF(K444&lt;22,$C$1,IF(K444&lt;30,$D$1,IF(K444&lt;60,$G$1,IF(K444&lt;90,$H$1,IF(K444&lt;120,$I$1,IF(K444&lt;150,$J$1,IF(K444&lt;180,$K$1,IF(K444&lt;210,$E$1)))))))))))</f>
        <v>0</v>
      </c>
      <c r="U444" s="3" t="s">
        <v>5187</v>
      </c>
      <c r="V444" s="10"/>
      <c r="W444" s="6">
        <v>44134</v>
      </c>
      <c r="X444" s="298" t="s">
        <v>2385</v>
      </c>
      <c r="Y444" s="12" t="s">
        <v>5248</v>
      </c>
      <c r="Z444" s="12"/>
      <c r="AA444" s="12"/>
      <c r="AB444" s="15"/>
      <c r="AC444" s="15"/>
      <c r="AD444" s="15"/>
      <c r="AE444" s="15"/>
      <c r="AF444" s="4">
        <f ca="1">+TODAY()-AE444</f>
        <v>44137</v>
      </c>
      <c r="AG444" s="15"/>
      <c r="AH444" s="15"/>
      <c r="AI444" s="6"/>
      <c r="AJ444" s="6"/>
      <c r="AK444" s="3"/>
      <c r="AL444" s="6"/>
      <c r="AM444" s="10">
        <v>1</v>
      </c>
      <c r="AN444" s="3" t="s">
        <v>44</v>
      </c>
      <c r="AO444" s="3"/>
      <c r="AP444" s="3"/>
      <c r="AQ444" s="3"/>
      <c r="AR444" s="3"/>
      <c r="AS444" s="3"/>
      <c r="AT444" s="18"/>
      <c r="AU444" s="3" t="s">
        <v>5235</v>
      </c>
      <c r="AV444" s="7" t="s">
        <v>47</v>
      </c>
      <c r="AW444" s="7"/>
      <c r="AX444" s="9" t="str">
        <f>IF(AW444="","Vacio",IF(AV444=AW444,"Igual","Diferente"))</f>
        <v>Vacio</v>
      </c>
      <c r="AY444" s="68"/>
      <c r="AZ444" s="68"/>
      <c r="BA444" s="5">
        <f ca="1">+IF(K444&gt;21,"Revisar",0)</f>
        <v>0</v>
      </c>
      <c r="BB444" s="68" t="s">
        <v>4741</v>
      </c>
      <c r="BC444" s="129" t="s">
        <v>2919</v>
      </c>
      <c r="BF444" s="129"/>
      <c r="BG444" s="129"/>
    </row>
    <row r="445" spans="1:59" ht="14.65" customHeight="1" x14ac:dyDescent="0.25">
      <c r="A445" s="68" t="str">
        <f>CONCATENATE(E445,"_",X445)</f>
        <v>20515314424_PCR-LAP20041057</v>
      </c>
      <c r="B445" s="68" t="str">
        <f>CONCATENATE(E445,"_",Z445)</f>
        <v>20515314424_</v>
      </c>
      <c r="C445" s="6">
        <v>44135</v>
      </c>
      <c r="D445" s="6">
        <v>44165</v>
      </c>
      <c r="E445" s="192">
        <v>20515314424</v>
      </c>
      <c r="F445" s="3" t="s">
        <v>4088</v>
      </c>
      <c r="G445" s="3" t="s">
        <v>5221</v>
      </c>
      <c r="H445" s="6">
        <v>44135</v>
      </c>
      <c r="I445" s="6">
        <v>44165</v>
      </c>
      <c r="J445" s="7"/>
      <c r="K445" s="8">
        <f ca="1">+TODAY()-I445</f>
        <v>-28</v>
      </c>
      <c r="L445" s="9">
        <v>45</v>
      </c>
      <c r="M445" s="135"/>
      <c r="N445" s="9" t="str">
        <f>IF(M445="","Vacio",IF(L445=M445,"Igual","Diferente"))</f>
        <v>Vacio</v>
      </c>
      <c r="O445" s="9"/>
      <c r="P445" s="135"/>
      <c r="Q445" s="9" t="str">
        <f>IF(P445="","Vacio",IF(O445=P445,"Igual","Diferente"))</f>
        <v>Vacio</v>
      </c>
      <c r="R445" s="1">
        <f>+L445+O445/3.5</f>
        <v>45</v>
      </c>
      <c r="S445" s="1">
        <f ca="1">+IF(K445&gt;=0,IF(K445&lt;30,R445*1,IF(60&gt;K445,R445*2,IF(90&gt;K445,R445*3,IF(120&gt;K445,R445*4,IF(150&gt;K445,R445*5,IF(180&gt;K445,R445*6,IF(210&gt;K445,R445*7))))))),0)</f>
        <v>0</v>
      </c>
      <c r="T445" s="2">
        <f ca="1">+IF(K445&lt;0,0,IF(K445&lt;8,$A$1,IF(K445&lt;15,$B$1,IF(K445&lt;22,$C$1,IF(K445&lt;30,$D$1,IF(K445&lt;60,$G$1,IF(K445&lt;90,$H$1,IF(K445&lt;120,$I$1,IF(K445&lt;150,$J$1,IF(K445&lt;180,$K$1,IF(K445&lt;210,$E$1)))))))))))</f>
        <v>0</v>
      </c>
      <c r="U445" s="3" t="s">
        <v>5187</v>
      </c>
      <c r="V445" s="10"/>
      <c r="W445" s="6">
        <v>44134</v>
      </c>
      <c r="X445" s="298" t="s">
        <v>2331</v>
      </c>
      <c r="Y445" s="12" t="s">
        <v>5248</v>
      </c>
      <c r="Z445" s="12"/>
      <c r="AA445" s="12"/>
      <c r="AB445" s="15"/>
      <c r="AC445" s="15"/>
      <c r="AD445" s="15"/>
      <c r="AE445" s="15"/>
      <c r="AF445" s="4">
        <f ca="1">+TODAY()-AE445</f>
        <v>44137</v>
      </c>
      <c r="AG445" s="15"/>
      <c r="AH445" s="15"/>
      <c r="AI445" s="6"/>
      <c r="AJ445" s="6"/>
      <c r="AK445" s="3"/>
      <c r="AL445" s="6"/>
      <c r="AM445" s="10">
        <v>1</v>
      </c>
      <c r="AN445" s="3" t="s">
        <v>44</v>
      </c>
      <c r="AO445" s="3"/>
      <c r="AP445" s="3"/>
      <c r="AQ445" s="3"/>
      <c r="AR445" s="3"/>
      <c r="AS445" s="3"/>
      <c r="AT445" s="18"/>
      <c r="AU445" s="3" t="s">
        <v>5235</v>
      </c>
      <c r="AV445" s="7" t="s">
        <v>47</v>
      </c>
      <c r="AW445" s="7"/>
      <c r="AX445" s="9" t="str">
        <f>IF(AW445="","Vacio",IF(AV445=AW445,"Igual","Diferente"))</f>
        <v>Vacio</v>
      </c>
      <c r="AY445" s="68"/>
      <c r="AZ445" s="68"/>
      <c r="BA445" s="5">
        <f ca="1">+IF(K445&gt;21,"Revisar",0)</f>
        <v>0</v>
      </c>
      <c r="BB445" s="68" t="s">
        <v>4741</v>
      </c>
      <c r="BC445" s="129" t="s">
        <v>2919</v>
      </c>
      <c r="BF445" s="129"/>
      <c r="BG445" s="129"/>
    </row>
    <row r="446" spans="1:59" ht="14.65" customHeight="1" x14ac:dyDescent="0.25">
      <c r="A446" s="68" t="str">
        <f>CONCATENATE(E446,"_",X446)</f>
        <v>20515314424_PCR-LAP20041082</v>
      </c>
      <c r="B446" s="68" t="str">
        <f>CONCATENATE(E446,"_",Z446)</f>
        <v>20515314424_</v>
      </c>
      <c r="C446" s="6">
        <v>44135</v>
      </c>
      <c r="D446" s="6">
        <v>44165</v>
      </c>
      <c r="E446" s="192">
        <v>20515314424</v>
      </c>
      <c r="F446" s="3" t="s">
        <v>4088</v>
      </c>
      <c r="G446" s="3" t="s">
        <v>5221</v>
      </c>
      <c r="H446" s="6">
        <v>44135</v>
      </c>
      <c r="I446" s="6">
        <v>44165</v>
      </c>
      <c r="J446" s="7"/>
      <c r="K446" s="8">
        <f ca="1">+TODAY()-I446</f>
        <v>-28</v>
      </c>
      <c r="L446" s="9">
        <v>45</v>
      </c>
      <c r="M446" s="135"/>
      <c r="N446" s="9" t="str">
        <f>IF(M446="","Vacio",IF(L446=M446,"Igual","Diferente"))</f>
        <v>Vacio</v>
      </c>
      <c r="O446" s="9"/>
      <c r="P446" s="135"/>
      <c r="Q446" s="9" t="str">
        <f>IF(P446="","Vacio",IF(O446=P446,"Igual","Diferente"))</f>
        <v>Vacio</v>
      </c>
      <c r="R446" s="1">
        <f>+L446+O446/3.5</f>
        <v>45</v>
      </c>
      <c r="S446" s="1">
        <f ca="1">+IF(K446&gt;=0,IF(K446&lt;30,R446*1,IF(60&gt;K446,R446*2,IF(90&gt;K446,R446*3,IF(120&gt;K446,R446*4,IF(150&gt;K446,R446*5,IF(180&gt;K446,R446*6,IF(210&gt;K446,R446*7))))))),0)</f>
        <v>0</v>
      </c>
      <c r="T446" s="2">
        <f ca="1">+IF(K446&lt;0,0,IF(K446&lt;8,$A$1,IF(K446&lt;15,$B$1,IF(K446&lt;22,$C$1,IF(K446&lt;30,$D$1,IF(K446&lt;60,$G$1,IF(K446&lt;90,$H$1,IF(K446&lt;120,$I$1,IF(K446&lt;150,$J$1,IF(K446&lt;180,$K$1,IF(K446&lt;210,$E$1)))))))))))</f>
        <v>0</v>
      </c>
      <c r="U446" s="3" t="s">
        <v>5187</v>
      </c>
      <c r="V446" s="10"/>
      <c r="W446" s="6">
        <v>44134</v>
      </c>
      <c r="X446" s="298" t="s">
        <v>2352</v>
      </c>
      <c r="Y446" s="12" t="s">
        <v>5248</v>
      </c>
      <c r="Z446" s="12"/>
      <c r="AA446" s="12"/>
      <c r="AB446" s="15"/>
      <c r="AC446" s="15"/>
      <c r="AD446" s="15"/>
      <c r="AE446" s="15"/>
      <c r="AF446" s="4">
        <f ca="1">+TODAY()-AE446</f>
        <v>44137</v>
      </c>
      <c r="AG446" s="15"/>
      <c r="AH446" s="15"/>
      <c r="AI446" s="6"/>
      <c r="AJ446" s="6"/>
      <c r="AK446" s="3"/>
      <c r="AL446" s="6"/>
      <c r="AM446" s="10">
        <v>1</v>
      </c>
      <c r="AN446" s="3" t="s">
        <v>44</v>
      </c>
      <c r="AO446" s="3"/>
      <c r="AP446" s="3"/>
      <c r="AQ446" s="3"/>
      <c r="AR446" s="3"/>
      <c r="AS446" s="3"/>
      <c r="AT446" s="18"/>
      <c r="AU446" s="3" t="s">
        <v>5235</v>
      </c>
      <c r="AV446" s="7" t="s">
        <v>47</v>
      </c>
      <c r="AW446" s="7"/>
      <c r="AX446" s="9" t="str">
        <f>IF(AW446="","Vacio",IF(AV446=AW446,"Igual","Diferente"))</f>
        <v>Vacio</v>
      </c>
      <c r="AY446" s="68"/>
      <c r="AZ446" s="68"/>
      <c r="BA446" s="5">
        <f ca="1">+IF(K446&gt;21,"Revisar",0)</f>
        <v>0</v>
      </c>
      <c r="BB446" s="68" t="s">
        <v>4741</v>
      </c>
      <c r="BC446" s="129" t="s">
        <v>2919</v>
      </c>
      <c r="BF446" s="129"/>
      <c r="BG446" s="129"/>
    </row>
    <row r="447" spans="1:59" ht="14.65" customHeight="1" x14ac:dyDescent="0.25">
      <c r="A447" s="68" t="str">
        <f>CONCATENATE(E447,"_",X447)</f>
        <v>20515314424_PCR-LAP20041097</v>
      </c>
      <c r="B447" s="68" t="str">
        <f>CONCATENATE(E447,"_",Z447)</f>
        <v>20515314424_</v>
      </c>
      <c r="C447" s="6">
        <v>36830</v>
      </c>
      <c r="D447" s="6">
        <v>44165</v>
      </c>
      <c r="E447" s="192">
        <v>20515314424</v>
      </c>
      <c r="F447" s="3" t="s">
        <v>4088</v>
      </c>
      <c r="G447" s="3" t="s">
        <v>5221</v>
      </c>
      <c r="H447" s="6">
        <v>36830</v>
      </c>
      <c r="I447" s="6">
        <v>44165</v>
      </c>
      <c r="J447" s="7"/>
      <c r="K447" s="8">
        <f ca="1">+TODAY()-I447</f>
        <v>-28</v>
      </c>
      <c r="L447" s="9">
        <v>45</v>
      </c>
      <c r="M447" s="135"/>
      <c r="N447" s="9" t="str">
        <f>IF(M447="","Vacio",IF(L447=M447,"Igual","Diferente"))</f>
        <v>Vacio</v>
      </c>
      <c r="O447" s="9"/>
      <c r="P447" s="135"/>
      <c r="Q447" s="9" t="str">
        <f>IF(P447="","Vacio",IF(O447=P447,"Igual","Diferente"))</f>
        <v>Vacio</v>
      </c>
      <c r="R447" s="1">
        <f>+L447+O447/3.5</f>
        <v>45</v>
      </c>
      <c r="S447" s="1">
        <f ca="1">+IF(K447&gt;=0,IF(K447&lt;30,R447*1,IF(60&gt;K447,R447*2,IF(90&gt;K447,R447*3,IF(120&gt;K447,R447*4,IF(150&gt;K447,R447*5,IF(180&gt;K447,R447*6,IF(210&gt;K447,R447*7))))))),0)</f>
        <v>0</v>
      </c>
      <c r="T447" s="2">
        <f ca="1">+IF(K447&lt;0,0,IF(K447&lt;8,$A$1,IF(K447&lt;15,$B$1,IF(K447&lt;22,$C$1,IF(K447&lt;30,$D$1,IF(K447&lt;60,$G$1,IF(K447&lt;90,$H$1,IF(K447&lt;120,$I$1,IF(K447&lt;150,$J$1,IF(K447&lt;180,$K$1,IF(K447&lt;210,$E$1)))))))))))</f>
        <v>0</v>
      </c>
      <c r="U447" s="3" t="s">
        <v>5187</v>
      </c>
      <c r="V447" s="10"/>
      <c r="W447" s="6">
        <v>44134</v>
      </c>
      <c r="X447" s="298" t="s">
        <v>2365</v>
      </c>
      <c r="Y447" s="12" t="s">
        <v>5248</v>
      </c>
      <c r="Z447" s="12"/>
      <c r="AA447" s="12"/>
      <c r="AB447" s="15"/>
      <c r="AC447" s="15"/>
      <c r="AD447" s="15"/>
      <c r="AE447" s="15"/>
      <c r="AF447" s="4">
        <f ca="1">+TODAY()-AE447</f>
        <v>44137</v>
      </c>
      <c r="AG447" s="15"/>
      <c r="AH447" s="15"/>
      <c r="AI447" s="6"/>
      <c r="AJ447" s="6"/>
      <c r="AK447" s="3"/>
      <c r="AL447" s="6"/>
      <c r="AM447" s="10">
        <v>1</v>
      </c>
      <c r="AN447" s="3" t="s">
        <v>44</v>
      </c>
      <c r="AO447" s="3"/>
      <c r="AP447" s="3"/>
      <c r="AQ447" s="3"/>
      <c r="AR447" s="3"/>
      <c r="AS447" s="3"/>
      <c r="AT447" s="18"/>
      <c r="AU447" s="3" t="s">
        <v>5235</v>
      </c>
      <c r="AV447" s="7" t="s">
        <v>47</v>
      </c>
      <c r="AW447" s="7"/>
      <c r="AX447" s="9" t="str">
        <f>IF(AW447="","Vacio",IF(AV447=AW447,"Igual","Diferente"))</f>
        <v>Vacio</v>
      </c>
      <c r="AY447" s="68"/>
      <c r="AZ447" s="68"/>
      <c r="BA447" s="5">
        <f ca="1">+IF(K447&gt;21,"Revisar",0)</f>
        <v>0</v>
      </c>
      <c r="BB447" s="68" t="s">
        <v>4741</v>
      </c>
      <c r="BC447" s="129" t="s">
        <v>2919</v>
      </c>
      <c r="BF447" s="129"/>
      <c r="BG447" s="129"/>
    </row>
    <row r="448" spans="1:59" ht="14.65" customHeight="1" x14ac:dyDescent="0.25">
      <c r="A448" s="68" t="str">
        <f>CONCATENATE(E448,"_",X448)</f>
        <v>20515314424_PCR-LAP20041085</v>
      </c>
      <c r="B448" s="68" t="str">
        <f>CONCATENATE(E448,"_",Z448)</f>
        <v>20515314424_</v>
      </c>
      <c r="C448" s="6">
        <v>44135</v>
      </c>
      <c r="D448" s="6">
        <v>44165</v>
      </c>
      <c r="E448" s="192">
        <v>20515314424</v>
      </c>
      <c r="F448" s="3" t="s">
        <v>4088</v>
      </c>
      <c r="G448" s="3" t="s">
        <v>5221</v>
      </c>
      <c r="H448" s="6">
        <v>44135</v>
      </c>
      <c r="I448" s="6">
        <v>44165</v>
      </c>
      <c r="J448" s="7"/>
      <c r="K448" s="8">
        <f ca="1">+TODAY()-I448</f>
        <v>-28</v>
      </c>
      <c r="L448" s="9">
        <v>45</v>
      </c>
      <c r="M448" s="135"/>
      <c r="N448" s="9" t="str">
        <f>IF(M448="","Vacio",IF(L448=M448,"Igual","Diferente"))</f>
        <v>Vacio</v>
      </c>
      <c r="O448" s="9"/>
      <c r="P448" s="135"/>
      <c r="Q448" s="9" t="str">
        <f>IF(P448="","Vacio",IF(O448=P448,"Igual","Diferente"))</f>
        <v>Vacio</v>
      </c>
      <c r="R448" s="1">
        <f>+L448+O448/3.5</f>
        <v>45</v>
      </c>
      <c r="S448" s="1">
        <f ca="1">+IF(K448&gt;=0,IF(K448&lt;30,R448*1,IF(60&gt;K448,R448*2,IF(90&gt;K448,R448*3,IF(120&gt;K448,R448*4,IF(150&gt;K448,R448*5,IF(180&gt;K448,R448*6,IF(210&gt;K448,R448*7))))))),0)</f>
        <v>0</v>
      </c>
      <c r="T448" s="2">
        <f ca="1">+IF(K448&lt;0,0,IF(K448&lt;8,$A$1,IF(K448&lt;15,$B$1,IF(K448&lt;22,$C$1,IF(K448&lt;30,$D$1,IF(K448&lt;60,$G$1,IF(K448&lt;90,$H$1,IF(K448&lt;120,$I$1,IF(K448&lt;150,$J$1,IF(K448&lt;180,$K$1,IF(K448&lt;210,$E$1)))))))))))</f>
        <v>0</v>
      </c>
      <c r="U448" s="3" t="s">
        <v>5187</v>
      </c>
      <c r="V448" s="10"/>
      <c r="W448" s="6">
        <v>44134</v>
      </c>
      <c r="X448" s="298" t="s">
        <v>2355</v>
      </c>
      <c r="Y448" s="12" t="s">
        <v>5248</v>
      </c>
      <c r="Z448" s="12"/>
      <c r="AA448" s="12"/>
      <c r="AB448" s="15"/>
      <c r="AC448" s="15"/>
      <c r="AD448" s="15"/>
      <c r="AE448" s="15"/>
      <c r="AF448" s="4">
        <f ca="1">+TODAY()-AE448</f>
        <v>44137</v>
      </c>
      <c r="AG448" s="15"/>
      <c r="AH448" s="15"/>
      <c r="AI448" s="6"/>
      <c r="AJ448" s="6"/>
      <c r="AK448" s="3"/>
      <c r="AL448" s="6"/>
      <c r="AM448" s="10">
        <v>1</v>
      </c>
      <c r="AN448" s="3" t="s">
        <v>44</v>
      </c>
      <c r="AO448" s="3"/>
      <c r="AP448" s="3"/>
      <c r="AQ448" s="3"/>
      <c r="AR448" s="3"/>
      <c r="AS448" s="3"/>
      <c r="AT448" s="18"/>
      <c r="AU448" s="3" t="s">
        <v>5235</v>
      </c>
      <c r="AV448" s="7" t="s">
        <v>47</v>
      </c>
      <c r="AW448" s="7"/>
      <c r="AX448" s="9" t="str">
        <f>IF(AW448="","Vacio",IF(AV448=AW448,"Igual","Diferente"))</f>
        <v>Vacio</v>
      </c>
      <c r="AY448" s="68"/>
      <c r="AZ448" s="68"/>
      <c r="BA448" s="5">
        <f ca="1">+IF(K448&gt;21,"Revisar",0)</f>
        <v>0</v>
      </c>
      <c r="BB448" s="68" t="s">
        <v>4741</v>
      </c>
      <c r="BC448" s="129" t="s">
        <v>2919</v>
      </c>
      <c r="BF448" s="129"/>
      <c r="BG448" s="129"/>
    </row>
    <row r="449" spans="1:65" ht="14.65" customHeight="1" x14ac:dyDescent="0.25">
      <c r="A449" s="68" t="str">
        <f>CONCATENATE(E449,"_",X449)</f>
        <v>20515314424_PCR-LAP20041108</v>
      </c>
      <c r="B449" s="68" t="str">
        <f>CONCATENATE(E449,"_",Z449)</f>
        <v>20515314424_</v>
      </c>
      <c r="C449" s="6">
        <v>44135</v>
      </c>
      <c r="D449" s="6">
        <v>44165</v>
      </c>
      <c r="E449" s="192">
        <v>20515314424</v>
      </c>
      <c r="F449" s="3" t="s">
        <v>4088</v>
      </c>
      <c r="G449" s="3" t="s">
        <v>5221</v>
      </c>
      <c r="H449" s="6">
        <v>44135</v>
      </c>
      <c r="I449" s="6">
        <v>44165</v>
      </c>
      <c r="J449" s="7"/>
      <c r="K449" s="8">
        <f ca="1">+TODAY()-I449</f>
        <v>-28</v>
      </c>
      <c r="L449" s="9">
        <v>45</v>
      </c>
      <c r="M449" s="135"/>
      <c r="N449" s="9" t="str">
        <f>IF(M449="","Vacio",IF(L449=M449,"Igual","Diferente"))</f>
        <v>Vacio</v>
      </c>
      <c r="O449" s="9"/>
      <c r="P449" s="135"/>
      <c r="Q449" s="9" t="str">
        <f>IF(P449="","Vacio",IF(O449=P449,"Igual","Diferente"))</f>
        <v>Vacio</v>
      </c>
      <c r="R449" s="1">
        <f>+L449+O449/3.5</f>
        <v>45</v>
      </c>
      <c r="S449" s="1">
        <f ca="1">+IF(K449&gt;=0,IF(K449&lt;30,R449*1,IF(60&gt;K449,R449*2,IF(90&gt;K449,R449*3,IF(120&gt;K449,R449*4,IF(150&gt;K449,R449*5,IF(180&gt;K449,R449*6,IF(210&gt;K449,R449*7))))))),0)</f>
        <v>0</v>
      </c>
      <c r="T449" s="2">
        <f ca="1">+IF(K449&lt;0,0,IF(K449&lt;8,$A$1,IF(K449&lt;15,$B$1,IF(K449&lt;22,$C$1,IF(K449&lt;30,$D$1,IF(K449&lt;60,$G$1,IF(K449&lt;90,$H$1,IF(K449&lt;120,$I$1,IF(K449&lt;150,$J$1,IF(K449&lt;180,$K$1,IF(K449&lt;210,$E$1)))))))))))</f>
        <v>0</v>
      </c>
      <c r="U449" s="3" t="s">
        <v>5187</v>
      </c>
      <c r="V449" s="10"/>
      <c r="W449" s="6">
        <v>44134</v>
      </c>
      <c r="X449" s="298" t="s">
        <v>2373</v>
      </c>
      <c r="Y449" s="12" t="s">
        <v>5248</v>
      </c>
      <c r="Z449" s="12"/>
      <c r="AA449" s="12"/>
      <c r="AB449" s="15"/>
      <c r="AC449" s="15"/>
      <c r="AD449" s="15"/>
      <c r="AE449" s="15"/>
      <c r="AF449" s="4">
        <f ca="1">+TODAY()-AE449</f>
        <v>44137</v>
      </c>
      <c r="AG449" s="15"/>
      <c r="AH449" s="15"/>
      <c r="AI449" s="6"/>
      <c r="AJ449" s="6"/>
      <c r="AK449" s="3"/>
      <c r="AL449" s="6"/>
      <c r="AM449" s="10">
        <v>1</v>
      </c>
      <c r="AN449" s="3" t="s">
        <v>44</v>
      </c>
      <c r="AO449" s="3"/>
      <c r="AP449" s="3"/>
      <c r="AQ449" s="3"/>
      <c r="AR449" s="3"/>
      <c r="AS449" s="3"/>
      <c r="AT449" s="18"/>
      <c r="AU449" s="3" t="s">
        <v>5235</v>
      </c>
      <c r="AV449" s="7" t="s">
        <v>47</v>
      </c>
      <c r="AW449" s="7"/>
      <c r="AX449" s="9" t="str">
        <f>IF(AW449="","Vacio",IF(AV449=AW449,"Igual","Diferente"))</f>
        <v>Vacio</v>
      </c>
      <c r="AY449" s="68"/>
      <c r="AZ449" s="68"/>
      <c r="BA449" s="5">
        <f ca="1">+IF(K449&gt;21,"Revisar",0)</f>
        <v>0</v>
      </c>
      <c r="BB449" s="68" t="s">
        <v>4741</v>
      </c>
      <c r="BC449" s="129" t="s">
        <v>2919</v>
      </c>
      <c r="BF449" s="129"/>
      <c r="BG449" s="129"/>
    </row>
    <row r="450" spans="1:65" ht="14.65" customHeight="1" x14ac:dyDescent="0.25">
      <c r="A450" s="68" t="str">
        <f>CONCATENATE(E450,"_",X450)</f>
        <v>20515314424_PCR-LAP20041110</v>
      </c>
      <c r="B450" s="68" t="str">
        <f>CONCATENATE(E450,"_",Z450)</f>
        <v>20515314424_</v>
      </c>
      <c r="C450" s="6">
        <v>44135</v>
      </c>
      <c r="D450" s="6">
        <v>44165</v>
      </c>
      <c r="E450" s="192">
        <v>20515314424</v>
      </c>
      <c r="F450" s="3" t="s">
        <v>4088</v>
      </c>
      <c r="G450" s="3" t="s">
        <v>5221</v>
      </c>
      <c r="H450" s="6">
        <v>44135</v>
      </c>
      <c r="I450" s="6">
        <v>44165</v>
      </c>
      <c r="J450" s="7"/>
      <c r="K450" s="8">
        <f ca="1">+TODAY()-I450</f>
        <v>-28</v>
      </c>
      <c r="L450" s="9">
        <v>45</v>
      </c>
      <c r="M450" s="135"/>
      <c r="N450" s="9" t="str">
        <f>IF(M450="","Vacio",IF(L450=M450,"Igual","Diferente"))</f>
        <v>Vacio</v>
      </c>
      <c r="O450" s="9"/>
      <c r="P450" s="135"/>
      <c r="Q450" s="9" t="str">
        <f>IF(P450="","Vacio",IF(O450=P450,"Igual","Diferente"))</f>
        <v>Vacio</v>
      </c>
      <c r="R450" s="1">
        <f>+L450+O450/3.5</f>
        <v>45</v>
      </c>
      <c r="S450" s="1">
        <f ca="1">+IF(K450&gt;=0,IF(K450&lt;30,R450*1,IF(60&gt;K450,R450*2,IF(90&gt;K450,R450*3,IF(120&gt;K450,R450*4,IF(150&gt;K450,R450*5,IF(180&gt;K450,R450*6,IF(210&gt;K450,R450*7))))))),0)</f>
        <v>0</v>
      </c>
      <c r="T450" s="2">
        <f ca="1">+IF(K450&lt;0,0,IF(K450&lt;8,$A$1,IF(K450&lt;15,$B$1,IF(K450&lt;22,$C$1,IF(K450&lt;30,$D$1,IF(K450&lt;60,$G$1,IF(K450&lt;90,$H$1,IF(K450&lt;120,$I$1,IF(K450&lt;150,$J$1,IF(K450&lt;180,$K$1,IF(K450&lt;210,$E$1)))))))))))</f>
        <v>0</v>
      </c>
      <c r="U450" s="3" t="s">
        <v>5187</v>
      </c>
      <c r="V450" s="10"/>
      <c r="W450" s="6">
        <v>44134</v>
      </c>
      <c r="X450" s="298" t="s">
        <v>2375</v>
      </c>
      <c r="Y450" s="12" t="s">
        <v>5248</v>
      </c>
      <c r="Z450" s="12"/>
      <c r="AA450" s="12"/>
      <c r="AB450" s="15"/>
      <c r="AC450" s="15"/>
      <c r="AD450" s="15"/>
      <c r="AE450" s="15"/>
      <c r="AF450" s="4">
        <f ca="1">+TODAY()-AE450</f>
        <v>44137</v>
      </c>
      <c r="AG450" s="15"/>
      <c r="AH450" s="15"/>
      <c r="AI450" s="6"/>
      <c r="AJ450" s="6"/>
      <c r="AK450" s="3"/>
      <c r="AL450" s="6"/>
      <c r="AM450" s="10">
        <v>1</v>
      </c>
      <c r="AN450" s="3" t="s">
        <v>44</v>
      </c>
      <c r="AO450" s="3"/>
      <c r="AP450" s="3"/>
      <c r="AQ450" s="3"/>
      <c r="AR450" s="3"/>
      <c r="AS450" s="3"/>
      <c r="AT450" s="18"/>
      <c r="AU450" s="3" t="s">
        <v>5235</v>
      </c>
      <c r="AV450" s="7" t="s">
        <v>47</v>
      </c>
      <c r="AW450" s="7"/>
      <c r="AX450" s="9" t="str">
        <f>IF(AW450="","Vacio",IF(AV450=AW450,"Igual","Diferente"))</f>
        <v>Vacio</v>
      </c>
      <c r="AY450" s="68"/>
      <c r="AZ450" s="68"/>
      <c r="BA450" s="5">
        <f ca="1">+IF(K450&gt;21,"Revisar",0)</f>
        <v>0</v>
      </c>
      <c r="BB450" s="68" t="s">
        <v>4741</v>
      </c>
      <c r="BC450" s="129" t="s">
        <v>2919</v>
      </c>
      <c r="BF450" s="129"/>
      <c r="BG450" s="129"/>
    </row>
    <row r="451" spans="1:65" ht="14.65" customHeight="1" x14ac:dyDescent="0.25">
      <c r="A451" s="68" t="str">
        <f>CONCATENATE(E451,"_",X451)</f>
        <v>20515314424_PCR-LAP20041101</v>
      </c>
      <c r="B451" s="68" t="str">
        <f>CONCATENATE(E451,"_",Z451)</f>
        <v>20515314424_</v>
      </c>
      <c r="C451" s="6">
        <v>44135</v>
      </c>
      <c r="D451" s="6">
        <v>44165</v>
      </c>
      <c r="E451" s="192">
        <v>20515314424</v>
      </c>
      <c r="F451" s="3" t="s">
        <v>4088</v>
      </c>
      <c r="G451" s="3" t="s">
        <v>5221</v>
      </c>
      <c r="H451" s="6">
        <v>44135</v>
      </c>
      <c r="I451" s="6">
        <v>44165</v>
      </c>
      <c r="J451" s="7"/>
      <c r="K451" s="8">
        <f ca="1">+TODAY()-I451</f>
        <v>-28</v>
      </c>
      <c r="L451" s="9">
        <v>45</v>
      </c>
      <c r="M451" s="135"/>
      <c r="N451" s="9" t="str">
        <f>IF(M451="","Vacio",IF(L451=M451,"Igual","Diferente"))</f>
        <v>Vacio</v>
      </c>
      <c r="O451" s="9"/>
      <c r="P451" s="135"/>
      <c r="Q451" s="9" t="str">
        <f>IF(P451="","Vacio",IF(O451=P451,"Igual","Diferente"))</f>
        <v>Vacio</v>
      </c>
      <c r="R451" s="1">
        <f>+L451+O451/3.5</f>
        <v>45</v>
      </c>
      <c r="S451" s="1">
        <f ca="1">+IF(K451&gt;=0,IF(K451&lt;30,R451*1,IF(60&gt;K451,R451*2,IF(90&gt;K451,R451*3,IF(120&gt;K451,R451*4,IF(150&gt;K451,R451*5,IF(180&gt;K451,R451*6,IF(210&gt;K451,R451*7))))))),0)</f>
        <v>0</v>
      </c>
      <c r="T451" s="2">
        <f ca="1">+IF(K451&lt;0,0,IF(K451&lt;8,$A$1,IF(K451&lt;15,$B$1,IF(K451&lt;22,$C$1,IF(K451&lt;30,$D$1,IF(K451&lt;60,$G$1,IF(K451&lt;90,$H$1,IF(K451&lt;120,$I$1,IF(K451&lt;150,$J$1,IF(K451&lt;180,$K$1,IF(K451&lt;210,$E$1)))))))))))</f>
        <v>0</v>
      </c>
      <c r="U451" s="3" t="s">
        <v>5187</v>
      </c>
      <c r="V451" s="10"/>
      <c r="W451" s="6">
        <v>44134</v>
      </c>
      <c r="X451" s="298" t="s">
        <v>2368</v>
      </c>
      <c r="Y451" s="12" t="s">
        <v>5248</v>
      </c>
      <c r="Z451" s="12"/>
      <c r="AA451" s="12"/>
      <c r="AB451" s="15"/>
      <c r="AC451" s="15"/>
      <c r="AD451" s="15"/>
      <c r="AE451" s="15"/>
      <c r="AF451" s="4">
        <f ca="1">+TODAY()-AE451</f>
        <v>44137</v>
      </c>
      <c r="AG451" s="15"/>
      <c r="AH451" s="15"/>
      <c r="AI451" s="6"/>
      <c r="AJ451" s="6"/>
      <c r="AK451" s="3"/>
      <c r="AL451" s="6"/>
      <c r="AM451" s="10">
        <v>1</v>
      </c>
      <c r="AN451" s="3" t="s">
        <v>44</v>
      </c>
      <c r="AO451" s="3"/>
      <c r="AP451" s="3"/>
      <c r="AQ451" s="3"/>
      <c r="AR451" s="3"/>
      <c r="AS451" s="3"/>
      <c r="AT451" s="18"/>
      <c r="AU451" s="3" t="s">
        <v>5235</v>
      </c>
      <c r="AV451" s="7" t="s">
        <v>47</v>
      </c>
      <c r="AW451" s="7"/>
      <c r="AX451" s="9" t="str">
        <f>IF(AW451="","Vacio",IF(AV451=AW451,"Igual","Diferente"))</f>
        <v>Vacio</v>
      </c>
      <c r="AY451" s="68"/>
      <c r="AZ451" s="68"/>
      <c r="BA451" s="5">
        <f ca="1">+IF(K451&gt;21,"Revisar",0)</f>
        <v>0</v>
      </c>
      <c r="BB451" s="68" t="s">
        <v>4741</v>
      </c>
      <c r="BC451" s="129" t="s">
        <v>2919</v>
      </c>
      <c r="BF451" s="129"/>
      <c r="BG451" s="129"/>
    </row>
    <row r="452" spans="1:65" s="207" customFormat="1" ht="14.65" customHeight="1" x14ac:dyDescent="0.25">
      <c r="A452" s="68" t="str">
        <f>CONCATENATE(E452,"_",X452)</f>
        <v>20515314424_PCR-LAP20041058</v>
      </c>
      <c r="B452" s="68" t="str">
        <f>CONCATENATE(E452,"_",Z452)</f>
        <v>20515314424_</v>
      </c>
      <c r="C452" s="6">
        <v>44135</v>
      </c>
      <c r="D452" s="6">
        <v>44165</v>
      </c>
      <c r="E452" s="192">
        <v>20515314424</v>
      </c>
      <c r="F452" s="3" t="s">
        <v>4088</v>
      </c>
      <c r="G452" s="3" t="s">
        <v>5221</v>
      </c>
      <c r="H452" s="6">
        <v>44135</v>
      </c>
      <c r="I452" s="6">
        <v>44165</v>
      </c>
      <c r="J452" s="7"/>
      <c r="K452" s="8">
        <f ca="1">+TODAY()-I452</f>
        <v>-28</v>
      </c>
      <c r="L452" s="9">
        <v>45</v>
      </c>
      <c r="M452" s="135"/>
      <c r="N452" s="9" t="str">
        <f>IF(M452="","Vacio",IF(L452=M452,"Igual","Diferente"))</f>
        <v>Vacio</v>
      </c>
      <c r="O452" s="9"/>
      <c r="P452" s="135"/>
      <c r="Q452" s="9" t="str">
        <f>IF(P452="","Vacio",IF(O452=P452,"Igual","Diferente"))</f>
        <v>Vacio</v>
      </c>
      <c r="R452" s="1">
        <f>+L452+O452/3.5</f>
        <v>45</v>
      </c>
      <c r="S452" s="1">
        <f ca="1">+IF(K452&gt;=0,IF(K452&lt;30,R452*1,IF(60&gt;K452,R452*2,IF(90&gt;K452,R452*3,IF(120&gt;K452,R452*4,IF(150&gt;K452,R452*5,IF(180&gt;K452,R452*6,IF(210&gt;K452,R452*7))))))),0)</f>
        <v>0</v>
      </c>
      <c r="T452" s="2">
        <f ca="1">+IF(K452&lt;0,0,IF(K452&lt;8,$A$1,IF(K452&lt;15,$B$1,IF(K452&lt;22,$C$1,IF(K452&lt;30,$D$1,IF(K452&lt;60,$G$1,IF(K452&lt;90,$H$1,IF(K452&lt;120,$I$1,IF(K452&lt;150,$J$1,IF(K452&lt;180,$K$1,IF(K452&lt;210,$E$1)))))))))))</f>
        <v>0</v>
      </c>
      <c r="U452" s="3" t="s">
        <v>5187</v>
      </c>
      <c r="V452" s="10"/>
      <c r="W452" s="6">
        <v>44134</v>
      </c>
      <c r="X452" s="298" t="s">
        <v>2332</v>
      </c>
      <c r="Y452" s="12" t="s">
        <v>5248</v>
      </c>
      <c r="Z452" s="12"/>
      <c r="AA452" s="12"/>
      <c r="AB452" s="15"/>
      <c r="AC452" s="15"/>
      <c r="AD452" s="15"/>
      <c r="AE452" s="15"/>
      <c r="AF452" s="4">
        <f ca="1">+TODAY()-AE452</f>
        <v>44137</v>
      </c>
      <c r="AG452" s="15"/>
      <c r="AH452" s="15"/>
      <c r="AI452" s="6"/>
      <c r="AJ452" s="6"/>
      <c r="AK452" s="3"/>
      <c r="AL452" s="6"/>
      <c r="AM452" s="10">
        <v>1</v>
      </c>
      <c r="AN452" s="3" t="s">
        <v>44</v>
      </c>
      <c r="AO452" s="3"/>
      <c r="AP452" s="3"/>
      <c r="AQ452" s="3"/>
      <c r="AR452" s="3"/>
      <c r="AS452" s="3"/>
      <c r="AT452" s="18"/>
      <c r="AU452" s="3" t="s">
        <v>5235</v>
      </c>
      <c r="AV452" s="7" t="s">
        <v>47</v>
      </c>
      <c r="AW452" s="7"/>
      <c r="AX452" s="9" t="str">
        <f>IF(AW452="","Vacio",IF(AV452=AW452,"Igual","Diferente"))</f>
        <v>Vacio</v>
      </c>
      <c r="AY452" s="68"/>
      <c r="AZ452" s="68"/>
      <c r="BA452" s="5">
        <f ca="1">+IF(K452&gt;21,"Revisar",0)</f>
        <v>0</v>
      </c>
      <c r="BB452" s="68" t="s">
        <v>4741</v>
      </c>
      <c r="BC452" s="129" t="s">
        <v>2919</v>
      </c>
      <c r="BD452"/>
      <c r="BE452"/>
      <c r="BF452" s="129"/>
      <c r="BG452" s="129"/>
      <c r="BH452"/>
      <c r="BI452"/>
      <c r="BJ452"/>
      <c r="BK452"/>
      <c r="BL452"/>
      <c r="BM452"/>
    </row>
    <row r="453" spans="1:65" ht="14.65" customHeight="1" x14ac:dyDescent="0.25">
      <c r="A453" s="68" t="str">
        <f>CONCATENATE(E453,"_",X453)</f>
        <v>20515314424_PCR-LAP19111021</v>
      </c>
      <c r="B453" s="68" t="str">
        <f>CONCATENATE(E453,"_",Z453)</f>
        <v>20515314424_</v>
      </c>
      <c r="C453" s="6">
        <v>44107</v>
      </c>
      <c r="D453" s="6">
        <v>44137</v>
      </c>
      <c r="E453" s="192">
        <v>20515314424</v>
      </c>
      <c r="F453" s="3" t="s">
        <v>4088</v>
      </c>
      <c r="G453" s="3" t="s">
        <v>4822</v>
      </c>
      <c r="H453" s="6">
        <v>44107</v>
      </c>
      <c r="I453" s="6">
        <v>44137</v>
      </c>
      <c r="J453" s="7" t="s">
        <v>706</v>
      </c>
      <c r="K453" s="8">
        <f ca="1">+TODAY()-I453</f>
        <v>0</v>
      </c>
      <c r="L453" s="9">
        <v>70</v>
      </c>
      <c r="M453" s="135"/>
      <c r="N453" s="9" t="str">
        <f>IF(M453="","Vacio",IF(L453=M453,"Igual","Diferente"))</f>
        <v>Vacio</v>
      </c>
      <c r="O453" s="9"/>
      <c r="P453" s="135"/>
      <c r="Q453" s="9" t="str">
        <f>IF(P453="","Vacio",IF(O453=P453,"Igual","Diferente"))</f>
        <v>Vacio</v>
      </c>
      <c r="R453" s="1">
        <f>+L453+O453/3.5</f>
        <v>70</v>
      </c>
      <c r="S453" s="1">
        <f ca="1">+IF(K453&gt;=0,IF(K453&lt;30,R453*1,IF(60&gt;K453,R453*2,IF(90&gt;K453,R453*3,IF(120&gt;K453,R453*4,IF(150&gt;K453,R453*5,IF(180&gt;K453,R453*6,IF(210&gt;K453,R453*7))))))),0)</f>
        <v>70</v>
      </c>
      <c r="T453" s="2" t="str">
        <f ca="1">+IF(K453&lt;0,0,IF(K453&lt;8,$A$1,IF(K453&lt;15,$B$1,IF(K453&lt;22,$C$1,IF(K453&lt;30,$D$1,IF(K453&lt;60,$G$1,IF(K453&lt;90,$H$1,IF(K453&lt;120,$I$1,IF(K453&lt;150,$J$1,IF(K453&lt;180,$K$1,IF(K453&lt;210,$E$1)))))))))))</f>
        <v>1° Semana</v>
      </c>
      <c r="U453" s="3" t="s">
        <v>703</v>
      </c>
      <c r="V453" s="10" t="s">
        <v>707</v>
      </c>
      <c r="W453" s="6">
        <v>43825</v>
      </c>
      <c r="X453" s="12" t="s">
        <v>708</v>
      </c>
      <c r="Y453" s="12" t="s">
        <v>5248</v>
      </c>
      <c r="Z453" s="12"/>
      <c r="AA453" s="12"/>
      <c r="AB453" s="15"/>
      <c r="AC453" s="15"/>
      <c r="AD453" s="15"/>
      <c r="AE453" s="15"/>
      <c r="AF453" s="4">
        <f ca="1">+TODAY()-AE453</f>
        <v>44137</v>
      </c>
      <c r="AG453" s="15"/>
      <c r="AH453" s="15"/>
      <c r="AI453" s="6"/>
      <c r="AJ453" s="6"/>
      <c r="AK453" s="3"/>
      <c r="AL453" s="6"/>
      <c r="AM453" s="10">
        <v>1</v>
      </c>
      <c r="AN453" s="3" t="s">
        <v>44</v>
      </c>
      <c r="AO453" s="3"/>
      <c r="AP453" s="3" t="s">
        <v>161</v>
      </c>
      <c r="AQ453" s="3"/>
      <c r="AR453" s="3"/>
      <c r="AS453" s="3"/>
      <c r="AT453" s="3"/>
      <c r="AU453" s="3" t="s">
        <v>5235</v>
      </c>
      <c r="AV453" s="7" t="s">
        <v>47</v>
      </c>
      <c r="AW453" s="7" t="s">
        <v>47</v>
      </c>
      <c r="AX453" s="9" t="str">
        <f>IF(AW453="","Vacio",IF(AV453=AW453,"Igual","Diferente"))</f>
        <v>Igual</v>
      </c>
      <c r="AY453" s="68"/>
      <c r="AZ453" s="68"/>
      <c r="BA453" s="5">
        <f ca="1">+IF(K453&gt;21,"Revisar",0)</f>
        <v>0</v>
      </c>
      <c r="BB453" s="68" t="s">
        <v>146</v>
      </c>
      <c r="BC453" s="129" t="s">
        <v>2919</v>
      </c>
      <c r="BF453" s="129" t="s">
        <v>94</v>
      </c>
      <c r="BG453" s="129"/>
    </row>
    <row r="454" spans="1:65" ht="14.65" customHeight="1" x14ac:dyDescent="0.25">
      <c r="A454" s="68" t="str">
        <f>CONCATENATE(E454,"_",X454)</f>
        <v xml:space="preserve"> 2038235036_PCR-LAP0338</v>
      </c>
      <c r="B454" s="68" t="str">
        <f>CONCATENATE(E454,"_",Z454)</f>
        <v xml:space="preserve"> 2038235036_</v>
      </c>
      <c r="C454" s="6">
        <v>44122</v>
      </c>
      <c r="D454" s="6">
        <v>44152</v>
      </c>
      <c r="E454" s="428" t="s">
        <v>5052</v>
      </c>
      <c r="F454" s="3" t="s">
        <v>4089</v>
      </c>
      <c r="G454" s="3" t="s">
        <v>5053</v>
      </c>
      <c r="H454" s="6">
        <v>44122</v>
      </c>
      <c r="I454" s="6">
        <v>44152</v>
      </c>
      <c r="J454" s="7" t="s">
        <v>710</v>
      </c>
      <c r="K454" s="8">
        <f ca="1">+TODAY()-I454</f>
        <v>-15</v>
      </c>
      <c r="L454" s="9">
        <v>65</v>
      </c>
      <c r="M454" s="135"/>
      <c r="N454" s="9" t="str">
        <f>IF(M454="","Vacio",IF(L454=M454,"Igual","Diferente"))</f>
        <v>Vacio</v>
      </c>
      <c r="O454" s="9"/>
      <c r="P454" s="135"/>
      <c r="Q454" s="9" t="str">
        <f>IF(P454="","Vacio",IF(O454=P454,"Igual","Diferente"))</f>
        <v>Vacio</v>
      </c>
      <c r="R454" s="1">
        <f>+L454+O454/3.5</f>
        <v>65</v>
      </c>
      <c r="S454" s="1">
        <f ca="1">+IF(K454&gt;=0,IF(K454&lt;30,R454*1,IF(60&gt;K454,R454*2,IF(90&gt;K454,R454*3,IF(120&gt;K454,R454*4,IF(150&gt;K454,R454*5,IF(180&gt;K454,R454*6,IF(210&gt;K454,R454*7))))))),0)</f>
        <v>0</v>
      </c>
      <c r="T454" s="2">
        <f ca="1">+IF(K454&lt;0,0,IF(K454&lt;8,$A$1,IF(K454&lt;15,$B$1,IF(K454&lt;22,$C$1,IF(K454&lt;30,$D$1,IF(K454&lt;60,$G$1,IF(K454&lt;90,$H$1,IF(K454&lt;120,$I$1,IF(K454&lt;150,$J$1,IF(K454&lt;180,$K$1,IF(K454&lt;210,$E$1)))))))))))</f>
        <v>0</v>
      </c>
      <c r="U454" s="3" t="s">
        <v>441</v>
      </c>
      <c r="V454" s="10" t="s">
        <v>711</v>
      </c>
      <c r="W454" s="6">
        <v>43906</v>
      </c>
      <c r="X454" s="12" t="s">
        <v>713</v>
      </c>
      <c r="Y454" s="12" t="s">
        <v>5248</v>
      </c>
      <c r="Z454" s="12"/>
      <c r="AA454" s="12"/>
      <c r="AB454" s="15"/>
      <c r="AC454" s="15"/>
      <c r="AD454" s="15"/>
      <c r="AE454" s="15"/>
      <c r="AF454" s="4">
        <f ca="1">+TODAY()-AE454</f>
        <v>44137</v>
      </c>
      <c r="AG454" s="15"/>
      <c r="AH454" s="15"/>
      <c r="AI454" s="6"/>
      <c r="AJ454" s="6"/>
      <c r="AK454" s="3"/>
      <c r="AL454" s="6"/>
      <c r="AM454" s="10">
        <v>1</v>
      </c>
      <c r="AN454" s="3" t="s">
        <v>44</v>
      </c>
      <c r="AO454" s="3"/>
      <c r="AP454" s="3" t="s">
        <v>712</v>
      </c>
      <c r="AQ454" s="296" t="s">
        <v>888</v>
      </c>
      <c r="AR454" s="3"/>
      <c r="AS454" s="3"/>
      <c r="AT454" s="3"/>
      <c r="AU454" s="3" t="s">
        <v>46</v>
      </c>
      <c r="AV454" s="7" t="s">
        <v>47</v>
      </c>
      <c r="AW454" s="7" t="s">
        <v>47</v>
      </c>
      <c r="AX454" s="9" t="str">
        <f>IF(AW454="","Vacio",IF(AV454=AW454,"Igual","Diferente"))</f>
        <v>Igual</v>
      </c>
      <c r="AY454" s="68"/>
      <c r="AZ454" s="68"/>
      <c r="BA454" s="5">
        <f ca="1">+IF(K454&gt;21,"Revisar",0)</f>
        <v>0</v>
      </c>
      <c r="BB454" s="68" t="s">
        <v>146</v>
      </c>
      <c r="BC454" s="129" t="s">
        <v>2919</v>
      </c>
      <c r="BF454" s="129" t="s">
        <v>94</v>
      </c>
      <c r="BG454" s="129">
        <v>7.13</v>
      </c>
    </row>
    <row r="455" spans="1:65" ht="14.65" customHeight="1" x14ac:dyDescent="0.25">
      <c r="A455" s="68" t="str">
        <f>CONCATENATE(E455,"_",X455)</f>
        <v xml:space="preserve"> 2038235036_PCR-LAP0344</v>
      </c>
      <c r="B455" s="68" t="str">
        <f>CONCATENATE(E455,"_",Z455)</f>
        <v xml:space="preserve"> 2038235036_</v>
      </c>
      <c r="C455" s="6">
        <v>44122</v>
      </c>
      <c r="D455" s="6">
        <v>44152</v>
      </c>
      <c r="E455" s="428" t="s">
        <v>5052</v>
      </c>
      <c r="F455" s="3" t="s">
        <v>4089</v>
      </c>
      <c r="G455" s="3" t="s">
        <v>5053</v>
      </c>
      <c r="H455" s="6">
        <v>44122</v>
      </c>
      <c r="I455" s="6">
        <v>44152</v>
      </c>
      <c r="J455" s="7" t="s">
        <v>710</v>
      </c>
      <c r="K455" s="8">
        <f ca="1">+TODAY()-I455</f>
        <v>-15</v>
      </c>
      <c r="L455" s="9">
        <v>65</v>
      </c>
      <c r="M455" s="135"/>
      <c r="N455" s="9" t="str">
        <f>IF(M455="","Vacio",IF(L455=M455,"Igual","Diferente"))</f>
        <v>Vacio</v>
      </c>
      <c r="O455" s="9"/>
      <c r="P455" s="135"/>
      <c r="Q455" s="9" t="str">
        <f>IF(P455="","Vacio",IF(O455=P455,"Igual","Diferente"))</f>
        <v>Vacio</v>
      </c>
      <c r="R455" s="1">
        <f>+L455+O455/3.5</f>
        <v>65</v>
      </c>
      <c r="S455" s="1">
        <f ca="1">+IF(K455&gt;=0,IF(K455&lt;30,R455*1,IF(60&gt;K455,R455*2,IF(90&gt;K455,R455*3,IF(120&gt;K455,R455*4,IF(150&gt;K455,R455*5,IF(180&gt;K455,R455*6,IF(210&gt;K455,R455*7))))))),0)</f>
        <v>0</v>
      </c>
      <c r="T455" s="2">
        <f ca="1">+IF(K455&lt;0,0,IF(K455&lt;8,$A$1,IF(K455&lt;15,$B$1,IF(K455&lt;22,$C$1,IF(K455&lt;30,$D$1,IF(K455&lt;60,$G$1,IF(K455&lt;90,$H$1,IF(K455&lt;120,$I$1,IF(K455&lt;150,$J$1,IF(K455&lt;180,$K$1,IF(K455&lt;210,$E$1)))))))))))</f>
        <v>0</v>
      </c>
      <c r="U455" s="3" t="s">
        <v>441</v>
      </c>
      <c r="V455" s="10" t="s">
        <v>711</v>
      </c>
      <c r="W455" s="6">
        <v>43906</v>
      </c>
      <c r="X455" s="12" t="s">
        <v>714</v>
      </c>
      <c r="Y455" s="12" t="s">
        <v>5248</v>
      </c>
      <c r="Z455" s="12"/>
      <c r="AA455" s="12"/>
      <c r="AB455" s="15"/>
      <c r="AC455" s="15"/>
      <c r="AD455" s="15"/>
      <c r="AE455" s="15"/>
      <c r="AF455" s="4">
        <f ca="1">+TODAY()-AE455</f>
        <v>44137</v>
      </c>
      <c r="AG455" s="15"/>
      <c r="AH455" s="15"/>
      <c r="AI455" s="6"/>
      <c r="AJ455" s="6"/>
      <c r="AK455" s="3"/>
      <c r="AL455" s="6"/>
      <c r="AM455" s="10">
        <v>1</v>
      </c>
      <c r="AN455" s="3" t="s">
        <v>44</v>
      </c>
      <c r="AO455" s="3"/>
      <c r="AP455" s="3" t="s">
        <v>712</v>
      </c>
      <c r="AQ455" s="296" t="s">
        <v>888</v>
      </c>
      <c r="AR455" s="3"/>
      <c r="AS455" s="3"/>
      <c r="AT455" s="3"/>
      <c r="AU455" s="3" t="s">
        <v>46</v>
      </c>
      <c r="AV455" s="7" t="s">
        <v>47</v>
      </c>
      <c r="AW455" s="7" t="s">
        <v>47</v>
      </c>
      <c r="AX455" s="9" t="str">
        <f>IF(AW455="","Vacio",IF(AV455=AW455,"Igual","Diferente"))</f>
        <v>Igual</v>
      </c>
      <c r="AY455" s="68"/>
      <c r="AZ455" s="68"/>
      <c r="BA455" s="5">
        <f ca="1">+IF(K455&gt;21,"Revisar",0)</f>
        <v>0</v>
      </c>
      <c r="BB455" s="68" t="s">
        <v>146</v>
      </c>
      <c r="BC455" s="129" t="s">
        <v>2919</v>
      </c>
      <c r="BF455" s="129" t="s">
        <v>94</v>
      </c>
      <c r="BG455" s="129">
        <v>7.13</v>
      </c>
    </row>
    <row r="456" spans="1:65" ht="14.65" customHeight="1" x14ac:dyDescent="0.25">
      <c r="A456" s="68" t="str">
        <f>CONCATENATE(E456,"_",X456)</f>
        <v xml:space="preserve"> 2038235036_PCR-LAP0419</v>
      </c>
      <c r="B456" s="68" t="str">
        <f>CONCATENATE(E456,"_",Z456)</f>
        <v xml:space="preserve"> 2038235036_</v>
      </c>
      <c r="C456" s="6">
        <v>44122</v>
      </c>
      <c r="D456" s="6">
        <v>44152</v>
      </c>
      <c r="E456" s="428" t="s">
        <v>5052</v>
      </c>
      <c r="F456" s="3" t="s">
        <v>4089</v>
      </c>
      <c r="G456" s="3" t="s">
        <v>5053</v>
      </c>
      <c r="H456" s="6">
        <v>44122</v>
      </c>
      <c r="I456" s="6">
        <v>44152</v>
      </c>
      <c r="J456" s="7" t="s">
        <v>710</v>
      </c>
      <c r="K456" s="8">
        <f ca="1">+TODAY()-I456</f>
        <v>-15</v>
      </c>
      <c r="L456" s="9">
        <v>65</v>
      </c>
      <c r="M456" s="135"/>
      <c r="N456" s="9" t="str">
        <f>IF(M456="","Vacio",IF(L456=M456,"Igual","Diferente"))</f>
        <v>Vacio</v>
      </c>
      <c r="O456" s="9"/>
      <c r="P456" s="135"/>
      <c r="Q456" s="9" t="str">
        <f>IF(P456="","Vacio",IF(O456=P456,"Igual","Diferente"))</f>
        <v>Vacio</v>
      </c>
      <c r="R456" s="1">
        <f>+L456+O456/3.5</f>
        <v>65</v>
      </c>
      <c r="S456" s="1">
        <f ca="1">+IF(K456&gt;=0,IF(K456&lt;30,R456*1,IF(60&gt;K456,R456*2,IF(90&gt;K456,R456*3,IF(120&gt;K456,R456*4,IF(150&gt;K456,R456*5,IF(180&gt;K456,R456*6,IF(210&gt;K456,R456*7))))))),0)</f>
        <v>0</v>
      </c>
      <c r="T456" s="2">
        <f ca="1">+IF(K456&lt;0,0,IF(K456&lt;8,$A$1,IF(K456&lt;15,$B$1,IF(K456&lt;22,$C$1,IF(K456&lt;30,$D$1,IF(K456&lt;60,$G$1,IF(K456&lt;90,$H$1,IF(K456&lt;120,$I$1,IF(K456&lt;150,$J$1,IF(K456&lt;180,$K$1,IF(K456&lt;210,$E$1)))))))))))</f>
        <v>0</v>
      </c>
      <c r="U456" s="3" t="s">
        <v>441</v>
      </c>
      <c r="V456" s="10" t="s">
        <v>711</v>
      </c>
      <c r="W456" s="6">
        <v>43906</v>
      </c>
      <c r="X456" s="12" t="s">
        <v>120</v>
      </c>
      <c r="Y456" s="12" t="s">
        <v>5248</v>
      </c>
      <c r="Z456" s="12"/>
      <c r="AA456" s="12"/>
      <c r="AB456" s="15"/>
      <c r="AC456" s="15"/>
      <c r="AD456" s="15"/>
      <c r="AE456" s="15"/>
      <c r="AF456" s="4">
        <f ca="1">+TODAY()-AE456</f>
        <v>44137</v>
      </c>
      <c r="AG456" s="15"/>
      <c r="AH456" s="15"/>
      <c r="AI456" s="6"/>
      <c r="AJ456" s="6"/>
      <c r="AK456" s="3"/>
      <c r="AL456" s="6"/>
      <c r="AM456" s="10">
        <v>1</v>
      </c>
      <c r="AN456" s="3" t="s">
        <v>44</v>
      </c>
      <c r="AO456" s="3"/>
      <c r="AP456" s="3" t="s">
        <v>712</v>
      </c>
      <c r="AQ456" s="296" t="s">
        <v>888</v>
      </c>
      <c r="AR456" s="3"/>
      <c r="AS456" s="3"/>
      <c r="AT456" s="3"/>
      <c r="AU456" s="3" t="s">
        <v>46</v>
      </c>
      <c r="AV456" s="7" t="s">
        <v>47</v>
      </c>
      <c r="AW456" s="7" t="s">
        <v>47</v>
      </c>
      <c r="AX456" s="9" t="str">
        <f>IF(AW456="","Vacio",IF(AV456=AW456,"Igual","Diferente"))</f>
        <v>Igual</v>
      </c>
      <c r="AY456" s="68"/>
      <c r="AZ456" s="68"/>
      <c r="BA456" s="5">
        <f ca="1">+IF(K456&gt;21,"Revisar",0)</f>
        <v>0</v>
      </c>
      <c r="BB456" s="68" t="s">
        <v>146</v>
      </c>
      <c r="BC456" s="129" t="s">
        <v>2919</v>
      </c>
      <c r="BF456" s="129" t="s">
        <v>94</v>
      </c>
      <c r="BG456" s="129">
        <v>7.13</v>
      </c>
    </row>
    <row r="457" spans="1:65" ht="14.65" customHeight="1" x14ac:dyDescent="0.25">
      <c r="A457" s="68" t="str">
        <f>CONCATENATE(E457,"_",X457)</f>
        <v xml:space="preserve"> 2038235036_PCR-LAP0425</v>
      </c>
      <c r="B457" s="68" t="str">
        <f>CONCATENATE(E457,"_",Z457)</f>
        <v xml:space="preserve"> 2038235036_</v>
      </c>
      <c r="C457" s="6">
        <v>44122</v>
      </c>
      <c r="D457" s="6">
        <v>44152</v>
      </c>
      <c r="E457" s="428" t="s">
        <v>5052</v>
      </c>
      <c r="F457" s="3" t="s">
        <v>4089</v>
      </c>
      <c r="G457" s="3" t="s">
        <v>5053</v>
      </c>
      <c r="H457" s="6">
        <v>44122</v>
      </c>
      <c r="I457" s="6">
        <v>44152</v>
      </c>
      <c r="J457" s="7" t="s">
        <v>710</v>
      </c>
      <c r="K457" s="8">
        <f ca="1">+TODAY()-I457</f>
        <v>-15</v>
      </c>
      <c r="L457" s="9">
        <v>65</v>
      </c>
      <c r="M457" s="135"/>
      <c r="N457" s="9" t="str">
        <f>IF(M457="","Vacio",IF(L457=M457,"Igual","Diferente"))</f>
        <v>Vacio</v>
      </c>
      <c r="O457" s="9"/>
      <c r="P457" s="135"/>
      <c r="Q457" s="9" t="str">
        <f>IF(P457="","Vacio",IF(O457=P457,"Igual","Diferente"))</f>
        <v>Vacio</v>
      </c>
      <c r="R457" s="1">
        <f>+L457+O457/3.5</f>
        <v>65</v>
      </c>
      <c r="S457" s="1">
        <f ca="1">+IF(K457&gt;=0,IF(K457&lt;30,R457*1,IF(60&gt;K457,R457*2,IF(90&gt;K457,R457*3,IF(120&gt;K457,R457*4,IF(150&gt;K457,R457*5,IF(180&gt;K457,R457*6,IF(210&gt;K457,R457*7))))))),0)</f>
        <v>0</v>
      </c>
      <c r="T457" s="2">
        <f ca="1">+IF(K457&lt;0,0,IF(K457&lt;8,$A$1,IF(K457&lt;15,$B$1,IF(K457&lt;22,$C$1,IF(K457&lt;30,$D$1,IF(K457&lt;60,$G$1,IF(K457&lt;90,$H$1,IF(K457&lt;120,$I$1,IF(K457&lt;150,$J$1,IF(K457&lt;180,$K$1,IF(K457&lt;210,$E$1)))))))))))</f>
        <v>0</v>
      </c>
      <c r="U457" s="3" t="s">
        <v>441</v>
      </c>
      <c r="V457" s="10" t="s">
        <v>711</v>
      </c>
      <c r="W457" s="6">
        <v>43906</v>
      </c>
      <c r="X457" s="12" t="s">
        <v>715</v>
      </c>
      <c r="Y457" s="12" t="s">
        <v>5248</v>
      </c>
      <c r="Z457" s="12"/>
      <c r="AA457" s="12"/>
      <c r="AB457" s="15"/>
      <c r="AC457" s="15"/>
      <c r="AD457" s="15"/>
      <c r="AE457" s="15"/>
      <c r="AF457" s="4">
        <f ca="1">+TODAY()-AE457</f>
        <v>44137</v>
      </c>
      <c r="AG457" s="15"/>
      <c r="AH457" s="15"/>
      <c r="AI457" s="6"/>
      <c r="AJ457" s="6"/>
      <c r="AK457" s="3"/>
      <c r="AL457" s="6"/>
      <c r="AM457" s="10">
        <v>1</v>
      </c>
      <c r="AN457" s="3" t="s">
        <v>44</v>
      </c>
      <c r="AO457" s="3"/>
      <c r="AP457" s="3" t="s">
        <v>712</v>
      </c>
      <c r="AQ457" s="296" t="s">
        <v>888</v>
      </c>
      <c r="AR457" s="3"/>
      <c r="AS457" s="3"/>
      <c r="AT457" s="3"/>
      <c r="AU457" s="3" t="s">
        <v>46</v>
      </c>
      <c r="AV457" s="7" t="s">
        <v>47</v>
      </c>
      <c r="AW457" s="7" t="s">
        <v>47</v>
      </c>
      <c r="AX457" s="9" t="str">
        <f>IF(AW457="","Vacio",IF(AV457=AW457,"Igual","Diferente"))</f>
        <v>Igual</v>
      </c>
      <c r="AY457" s="68"/>
      <c r="AZ457" s="68"/>
      <c r="BA457" s="5">
        <f ca="1">+IF(K457&gt;21,"Revisar",0)</f>
        <v>0</v>
      </c>
      <c r="BB457" s="68" t="s">
        <v>146</v>
      </c>
      <c r="BC457" s="129" t="s">
        <v>2919</v>
      </c>
      <c r="BF457" s="129" t="s">
        <v>94</v>
      </c>
      <c r="BG457" s="129">
        <v>7.13</v>
      </c>
    </row>
    <row r="458" spans="1:65" ht="14.65" customHeight="1" x14ac:dyDescent="0.25">
      <c r="A458" s="68" t="str">
        <f>CONCATENATE(E458,"_",X458)</f>
        <v xml:space="preserve"> 2038235036_PCR-LAP0454</v>
      </c>
      <c r="B458" s="68" t="str">
        <f>CONCATENATE(E458,"_",Z458)</f>
        <v xml:space="preserve"> 2038235036_PCR-LAP0597</v>
      </c>
      <c r="C458" s="6">
        <v>44122</v>
      </c>
      <c r="D458" s="6">
        <v>44152</v>
      </c>
      <c r="E458" s="428" t="s">
        <v>5052</v>
      </c>
      <c r="F458" s="3" t="s">
        <v>4089</v>
      </c>
      <c r="G458" s="3" t="s">
        <v>5053</v>
      </c>
      <c r="H458" s="6">
        <v>44122</v>
      </c>
      <c r="I458" s="6">
        <v>44152</v>
      </c>
      <c r="J458" s="7" t="s">
        <v>710</v>
      </c>
      <c r="K458" s="8">
        <f ca="1">+TODAY()-I458</f>
        <v>-15</v>
      </c>
      <c r="L458" s="9">
        <v>65</v>
      </c>
      <c r="M458" s="135"/>
      <c r="N458" s="9" t="str">
        <f>IF(M458="","Vacio",IF(L458=M458,"Igual","Diferente"))</f>
        <v>Vacio</v>
      </c>
      <c r="O458" s="9"/>
      <c r="P458" s="135"/>
      <c r="Q458" s="9" t="str">
        <f>IF(P458="","Vacio",IF(O458=P458,"Igual","Diferente"))</f>
        <v>Vacio</v>
      </c>
      <c r="R458" s="1">
        <f>+L458+O458/3.5</f>
        <v>65</v>
      </c>
      <c r="S458" s="1">
        <f ca="1">+IF(K458&gt;=0,IF(K458&lt;30,R458*1,IF(60&gt;K458,R458*2,IF(90&gt;K458,R458*3,IF(120&gt;K458,R458*4,IF(150&gt;K458,R458*5,IF(180&gt;K458,R458*6,IF(210&gt;K458,R458*7))))))),0)</f>
        <v>0</v>
      </c>
      <c r="T458" s="2">
        <f ca="1">+IF(K458&lt;0,0,IF(K458&lt;8,$A$1,IF(K458&lt;15,$B$1,IF(K458&lt;22,$C$1,IF(K458&lt;30,$D$1,IF(K458&lt;60,$G$1,IF(K458&lt;90,$H$1,IF(K458&lt;120,$I$1,IF(K458&lt;150,$J$1,IF(K458&lt;180,$K$1,IF(K458&lt;210,$E$1)))))))))))</f>
        <v>0</v>
      </c>
      <c r="U458" s="3" t="s">
        <v>441</v>
      </c>
      <c r="V458" s="10" t="s">
        <v>711</v>
      </c>
      <c r="W458" s="6">
        <v>43906</v>
      </c>
      <c r="X458" s="12" t="s">
        <v>717</v>
      </c>
      <c r="Y458" s="12" t="s">
        <v>5248</v>
      </c>
      <c r="Z458" s="12" t="s">
        <v>463</v>
      </c>
      <c r="AA458" s="12"/>
      <c r="AB458" s="15"/>
      <c r="AC458" s="15"/>
      <c r="AD458" s="15"/>
      <c r="AE458" s="15"/>
      <c r="AF458" s="4">
        <f ca="1">+TODAY()-AE458</f>
        <v>44137</v>
      </c>
      <c r="AG458" s="15"/>
      <c r="AH458" s="15"/>
      <c r="AI458" s="6"/>
      <c r="AJ458" s="6"/>
      <c r="AK458" s="3"/>
      <c r="AL458" s="6"/>
      <c r="AM458" s="10">
        <v>1</v>
      </c>
      <c r="AN458" s="3" t="s">
        <v>44</v>
      </c>
      <c r="AO458" s="3"/>
      <c r="AP458" s="3" t="s">
        <v>712</v>
      </c>
      <c r="AQ458" s="296" t="s">
        <v>888</v>
      </c>
      <c r="AR458" s="3"/>
      <c r="AS458" s="3"/>
      <c r="AT458" s="3"/>
      <c r="AU458" s="3" t="s">
        <v>46</v>
      </c>
      <c r="AV458" s="7" t="s">
        <v>47</v>
      </c>
      <c r="AW458" s="7" t="s">
        <v>47</v>
      </c>
      <c r="AX458" s="9" t="str">
        <f>IF(AW458="","Vacio",IF(AV458=AW458,"Igual","Diferente"))</f>
        <v>Igual</v>
      </c>
      <c r="AY458" s="68"/>
      <c r="AZ458" s="68"/>
      <c r="BA458" s="5">
        <f ca="1">+IF(K458&gt;21,"Revisar",0)</f>
        <v>0</v>
      </c>
      <c r="BB458" s="68" t="s">
        <v>146</v>
      </c>
      <c r="BC458" s="129" t="s">
        <v>2919</v>
      </c>
      <c r="BF458" s="129" t="s">
        <v>94</v>
      </c>
      <c r="BG458" s="129">
        <v>7.13</v>
      </c>
    </row>
    <row r="459" spans="1:65" ht="14.65" customHeight="1" x14ac:dyDescent="0.25">
      <c r="A459" s="68" t="str">
        <f>CONCATENATE(E459,"_",X459)</f>
        <v xml:space="preserve"> 2038235036_PCR-LAP0524</v>
      </c>
      <c r="B459" s="68" t="str">
        <f>CONCATENATE(E459,"_",Z459)</f>
        <v xml:space="preserve"> 2038235036_</v>
      </c>
      <c r="C459" s="6">
        <v>44122</v>
      </c>
      <c r="D459" s="6">
        <v>44152</v>
      </c>
      <c r="E459" s="428" t="s">
        <v>5052</v>
      </c>
      <c r="F459" s="3" t="s">
        <v>4089</v>
      </c>
      <c r="G459" s="3" t="s">
        <v>5053</v>
      </c>
      <c r="H459" s="6">
        <v>44122</v>
      </c>
      <c r="I459" s="6">
        <v>44152</v>
      </c>
      <c r="J459" s="7" t="s">
        <v>710</v>
      </c>
      <c r="K459" s="8">
        <f ca="1">+TODAY()-I459</f>
        <v>-15</v>
      </c>
      <c r="L459" s="9">
        <v>65</v>
      </c>
      <c r="M459" s="135"/>
      <c r="N459" s="9" t="str">
        <f>IF(M459="","Vacio",IF(L459=M459,"Igual","Diferente"))</f>
        <v>Vacio</v>
      </c>
      <c r="O459" s="9"/>
      <c r="P459" s="135"/>
      <c r="Q459" s="9" t="str">
        <f>IF(P459="","Vacio",IF(O459=P459,"Igual","Diferente"))</f>
        <v>Vacio</v>
      </c>
      <c r="R459" s="1">
        <f>+L459+O459/3.5</f>
        <v>65</v>
      </c>
      <c r="S459" s="1">
        <f ca="1">+IF(K459&gt;=0,IF(K459&lt;30,R459*1,IF(60&gt;K459,R459*2,IF(90&gt;K459,R459*3,IF(120&gt;K459,R459*4,IF(150&gt;K459,R459*5,IF(180&gt;K459,R459*6,IF(210&gt;K459,R459*7))))))),0)</f>
        <v>0</v>
      </c>
      <c r="T459" s="2">
        <f ca="1">+IF(K459&lt;0,0,IF(K459&lt;8,$A$1,IF(K459&lt;15,$B$1,IF(K459&lt;22,$C$1,IF(K459&lt;30,$D$1,IF(K459&lt;60,$G$1,IF(K459&lt;90,$H$1,IF(K459&lt;120,$I$1,IF(K459&lt;150,$J$1,IF(K459&lt;180,$K$1,IF(K459&lt;210,$E$1)))))))))))</f>
        <v>0</v>
      </c>
      <c r="U459" s="3" t="s">
        <v>441</v>
      </c>
      <c r="V459" s="10" t="s">
        <v>711</v>
      </c>
      <c r="W459" s="6">
        <v>43906</v>
      </c>
      <c r="X459" s="12" t="s">
        <v>718</v>
      </c>
      <c r="Y459" s="12" t="s">
        <v>5248</v>
      </c>
      <c r="Z459" s="12"/>
      <c r="AA459" s="12"/>
      <c r="AB459" s="15"/>
      <c r="AC459" s="15"/>
      <c r="AD459" s="15"/>
      <c r="AE459" s="15"/>
      <c r="AF459" s="4">
        <f ca="1">+TODAY()-AE459</f>
        <v>44137</v>
      </c>
      <c r="AG459" s="15"/>
      <c r="AH459" s="15"/>
      <c r="AI459" s="6"/>
      <c r="AJ459" s="6"/>
      <c r="AK459" s="3"/>
      <c r="AL459" s="6"/>
      <c r="AM459" s="10">
        <v>1</v>
      </c>
      <c r="AN459" s="3" t="s">
        <v>44</v>
      </c>
      <c r="AO459" s="3"/>
      <c r="AP459" s="3" t="s">
        <v>712</v>
      </c>
      <c r="AQ459" s="296" t="s">
        <v>888</v>
      </c>
      <c r="AR459" s="3"/>
      <c r="AS459" s="3"/>
      <c r="AT459" s="3"/>
      <c r="AU459" s="3" t="s">
        <v>46</v>
      </c>
      <c r="AV459" s="7" t="s">
        <v>47</v>
      </c>
      <c r="AW459" s="7" t="s">
        <v>47</v>
      </c>
      <c r="AX459" s="9" t="str">
        <f>IF(AW459="","Vacio",IF(AV459=AW459,"Igual","Diferente"))</f>
        <v>Igual</v>
      </c>
      <c r="AY459" s="68"/>
      <c r="AZ459" s="68"/>
      <c r="BA459" s="5">
        <f ca="1">+IF(K459&gt;21,"Revisar",0)</f>
        <v>0</v>
      </c>
      <c r="BB459" s="68" t="s">
        <v>146</v>
      </c>
      <c r="BC459" s="129" t="s">
        <v>2919</v>
      </c>
      <c r="BF459" s="129" t="s">
        <v>94</v>
      </c>
      <c r="BG459" s="129">
        <v>7.13</v>
      </c>
    </row>
    <row r="460" spans="1:65" ht="14.65" customHeight="1" x14ac:dyDescent="0.25">
      <c r="A460" s="68" t="str">
        <f>CONCATENATE(E460,"_",X460)</f>
        <v xml:space="preserve"> 2038235036_PCR-LAP0600</v>
      </c>
      <c r="B460" s="68" t="str">
        <f>CONCATENATE(E460,"_",Z460)</f>
        <v xml:space="preserve"> 2038235036_</v>
      </c>
      <c r="C460" s="6">
        <v>44122</v>
      </c>
      <c r="D460" s="6">
        <v>44152</v>
      </c>
      <c r="E460" s="428" t="s">
        <v>5052</v>
      </c>
      <c r="F460" s="3" t="s">
        <v>4089</v>
      </c>
      <c r="G460" s="3" t="s">
        <v>5053</v>
      </c>
      <c r="H460" s="6">
        <v>44122</v>
      </c>
      <c r="I460" s="6">
        <v>44152</v>
      </c>
      <c r="J460" s="7" t="s">
        <v>710</v>
      </c>
      <c r="K460" s="8">
        <f ca="1">+TODAY()-I460</f>
        <v>-15</v>
      </c>
      <c r="L460" s="9">
        <v>65</v>
      </c>
      <c r="M460" s="135"/>
      <c r="N460" s="9" t="str">
        <f>IF(M460="","Vacio",IF(L460=M460,"Igual","Diferente"))</f>
        <v>Vacio</v>
      </c>
      <c r="O460" s="9"/>
      <c r="P460" s="135"/>
      <c r="Q460" s="9" t="str">
        <f>IF(P460="","Vacio",IF(O460=P460,"Igual","Diferente"))</f>
        <v>Vacio</v>
      </c>
      <c r="R460" s="1">
        <f>+L460+O460/3.5</f>
        <v>65</v>
      </c>
      <c r="S460" s="1">
        <f ca="1">+IF(K460&gt;=0,IF(K460&lt;30,R460*1,IF(60&gt;K460,R460*2,IF(90&gt;K460,R460*3,IF(120&gt;K460,R460*4,IF(150&gt;K460,R460*5,IF(180&gt;K460,R460*6,IF(210&gt;K460,R460*7))))))),0)</f>
        <v>0</v>
      </c>
      <c r="T460" s="2">
        <f ca="1">+IF(K460&lt;0,0,IF(K460&lt;8,$A$1,IF(K460&lt;15,$B$1,IF(K460&lt;22,$C$1,IF(K460&lt;30,$D$1,IF(K460&lt;60,$G$1,IF(K460&lt;90,$H$1,IF(K460&lt;120,$I$1,IF(K460&lt;150,$J$1,IF(K460&lt;180,$K$1,IF(K460&lt;210,$E$1)))))))))))</f>
        <v>0</v>
      </c>
      <c r="U460" s="3" t="s">
        <v>441</v>
      </c>
      <c r="V460" s="10" t="s">
        <v>711</v>
      </c>
      <c r="W460" s="6">
        <v>43906</v>
      </c>
      <c r="X460" s="12" t="s">
        <v>719</v>
      </c>
      <c r="Y460" s="12" t="s">
        <v>5248</v>
      </c>
      <c r="Z460" s="12"/>
      <c r="AA460" s="12"/>
      <c r="AB460" s="15"/>
      <c r="AC460" s="15"/>
      <c r="AD460" s="15"/>
      <c r="AE460" s="15"/>
      <c r="AF460" s="4">
        <f ca="1">+TODAY()-AE460</f>
        <v>44137</v>
      </c>
      <c r="AG460" s="15"/>
      <c r="AH460" s="15"/>
      <c r="AI460" s="6"/>
      <c r="AJ460" s="6"/>
      <c r="AK460" s="3"/>
      <c r="AL460" s="6"/>
      <c r="AM460" s="10">
        <v>1</v>
      </c>
      <c r="AN460" s="3" t="s">
        <v>44</v>
      </c>
      <c r="AO460" s="3"/>
      <c r="AP460" s="3" t="s">
        <v>712</v>
      </c>
      <c r="AQ460" s="296" t="s">
        <v>888</v>
      </c>
      <c r="AR460" s="3"/>
      <c r="AS460" s="3"/>
      <c r="AT460" s="3"/>
      <c r="AU460" s="3" t="s">
        <v>46</v>
      </c>
      <c r="AV460" s="7" t="s">
        <v>47</v>
      </c>
      <c r="AW460" s="7" t="s">
        <v>47</v>
      </c>
      <c r="AX460" s="9" t="str">
        <f>IF(AW460="","Vacio",IF(AV460=AW460,"Igual","Diferente"))</f>
        <v>Igual</v>
      </c>
      <c r="AY460" s="68"/>
      <c r="AZ460" s="68"/>
      <c r="BA460" s="5">
        <f ca="1">+IF(K460&gt;21,"Revisar",0)</f>
        <v>0</v>
      </c>
      <c r="BB460" s="68" t="s">
        <v>146</v>
      </c>
      <c r="BC460" s="129" t="s">
        <v>2919</v>
      </c>
      <c r="BF460" s="129" t="s">
        <v>94</v>
      </c>
      <c r="BG460" s="129">
        <v>7.13</v>
      </c>
    </row>
    <row r="461" spans="1:65" ht="14.65" customHeight="1" x14ac:dyDescent="0.25">
      <c r="A461" s="68" t="str">
        <f>CONCATENATE(E461,"_",X461)</f>
        <v xml:space="preserve"> 2038235036_PCR-LAP0652</v>
      </c>
      <c r="B461" s="68" t="str">
        <f>CONCATENATE(E461,"_",Z461)</f>
        <v xml:space="preserve"> 2038235036_</v>
      </c>
      <c r="C461" s="6">
        <v>44122</v>
      </c>
      <c r="D461" s="6">
        <v>44152</v>
      </c>
      <c r="E461" s="428" t="s">
        <v>5052</v>
      </c>
      <c r="F461" s="3" t="s">
        <v>4089</v>
      </c>
      <c r="G461" s="3" t="s">
        <v>5053</v>
      </c>
      <c r="H461" s="6">
        <v>44122</v>
      </c>
      <c r="I461" s="6">
        <v>44152</v>
      </c>
      <c r="J461" s="7" t="s">
        <v>710</v>
      </c>
      <c r="K461" s="8">
        <f ca="1">+TODAY()-I461</f>
        <v>-15</v>
      </c>
      <c r="L461" s="9">
        <v>65</v>
      </c>
      <c r="M461" s="135"/>
      <c r="N461" s="9" t="str">
        <f>IF(M461="","Vacio",IF(L461=M461,"Igual","Diferente"))</f>
        <v>Vacio</v>
      </c>
      <c r="O461" s="9"/>
      <c r="P461" s="135"/>
      <c r="Q461" s="9" t="str">
        <f>IF(P461="","Vacio",IF(O461=P461,"Igual","Diferente"))</f>
        <v>Vacio</v>
      </c>
      <c r="R461" s="1">
        <f>+L461+O461/3.5</f>
        <v>65</v>
      </c>
      <c r="S461" s="1">
        <f ca="1">+IF(K461&gt;=0,IF(K461&lt;30,R461*1,IF(60&gt;K461,R461*2,IF(90&gt;K461,R461*3,IF(120&gt;K461,R461*4,IF(150&gt;K461,R461*5,IF(180&gt;K461,R461*6,IF(210&gt;K461,R461*7))))))),0)</f>
        <v>0</v>
      </c>
      <c r="T461" s="2">
        <f ca="1">+IF(K461&lt;0,0,IF(K461&lt;8,$A$1,IF(K461&lt;15,$B$1,IF(K461&lt;22,$C$1,IF(K461&lt;30,$D$1,IF(K461&lt;60,$G$1,IF(K461&lt;90,$H$1,IF(K461&lt;120,$I$1,IF(K461&lt;150,$J$1,IF(K461&lt;180,$K$1,IF(K461&lt;210,$E$1)))))))))))</f>
        <v>0</v>
      </c>
      <c r="U461" s="3" t="s">
        <v>441</v>
      </c>
      <c r="V461" s="10" t="s">
        <v>711</v>
      </c>
      <c r="W461" s="6">
        <v>43906</v>
      </c>
      <c r="X461" s="12" t="s">
        <v>720</v>
      </c>
      <c r="Y461" s="12" t="s">
        <v>5248</v>
      </c>
      <c r="Z461" s="12"/>
      <c r="AA461" s="12"/>
      <c r="AB461" s="15"/>
      <c r="AC461" s="15"/>
      <c r="AD461" s="15"/>
      <c r="AE461" s="15"/>
      <c r="AF461" s="4">
        <f ca="1">+TODAY()-AE461</f>
        <v>44137</v>
      </c>
      <c r="AG461" s="15"/>
      <c r="AH461" s="15"/>
      <c r="AI461" s="6"/>
      <c r="AJ461" s="6"/>
      <c r="AK461" s="3"/>
      <c r="AL461" s="6"/>
      <c r="AM461" s="10">
        <v>1</v>
      </c>
      <c r="AN461" s="3" t="s">
        <v>44</v>
      </c>
      <c r="AO461" s="3"/>
      <c r="AP461" s="3" t="s">
        <v>712</v>
      </c>
      <c r="AQ461" s="296" t="s">
        <v>888</v>
      </c>
      <c r="AR461" s="3"/>
      <c r="AS461" s="3"/>
      <c r="AT461" s="3"/>
      <c r="AU461" s="3" t="s">
        <v>46</v>
      </c>
      <c r="AV461" s="7" t="s">
        <v>47</v>
      </c>
      <c r="AW461" s="7" t="s">
        <v>47</v>
      </c>
      <c r="AX461" s="9" t="str">
        <f>IF(AW461="","Vacio",IF(AV461=AW461,"Igual","Diferente"))</f>
        <v>Igual</v>
      </c>
      <c r="AY461" s="68"/>
      <c r="AZ461" s="68"/>
      <c r="BA461" s="5">
        <f ca="1">+IF(K461&gt;21,"Revisar",0)</f>
        <v>0</v>
      </c>
      <c r="BB461" s="68" t="s">
        <v>146</v>
      </c>
      <c r="BC461" s="129" t="s">
        <v>2919</v>
      </c>
      <c r="BF461" s="129" t="s">
        <v>94</v>
      </c>
      <c r="BG461" s="129">
        <v>7.13</v>
      </c>
    </row>
    <row r="462" spans="1:65" ht="14.65" customHeight="1" x14ac:dyDescent="0.25">
      <c r="A462" s="68" t="str">
        <f>CONCATENATE(E462,"_",X462)</f>
        <v xml:space="preserve"> 2038235036_PCR-LAP0659</v>
      </c>
      <c r="B462" s="68" t="str">
        <f>CONCATENATE(E462,"_",Z462)</f>
        <v xml:space="preserve"> 2038235036_</v>
      </c>
      <c r="C462" s="6">
        <v>44122</v>
      </c>
      <c r="D462" s="6">
        <v>44152</v>
      </c>
      <c r="E462" s="428" t="s">
        <v>5052</v>
      </c>
      <c r="F462" s="3" t="s">
        <v>4089</v>
      </c>
      <c r="G462" s="3" t="s">
        <v>5053</v>
      </c>
      <c r="H462" s="6">
        <v>44122</v>
      </c>
      <c r="I462" s="6">
        <v>44152</v>
      </c>
      <c r="J462" s="7" t="s">
        <v>710</v>
      </c>
      <c r="K462" s="8">
        <f ca="1">+TODAY()-I462</f>
        <v>-15</v>
      </c>
      <c r="L462" s="9">
        <v>65</v>
      </c>
      <c r="M462" s="135"/>
      <c r="N462" s="9" t="str">
        <f>IF(M462="","Vacio",IF(L462=M462,"Igual","Diferente"))</f>
        <v>Vacio</v>
      </c>
      <c r="O462" s="9"/>
      <c r="P462" s="135"/>
      <c r="Q462" s="9" t="str">
        <f>IF(P462="","Vacio",IF(O462=P462,"Igual","Diferente"))</f>
        <v>Vacio</v>
      </c>
      <c r="R462" s="1">
        <f>+L462+O462/3.5</f>
        <v>65</v>
      </c>
      <c r="S462" s="1">
        <f ca="1">+IF(K462&gt;=0,IF(K462&lt;30,R462*1,IF(60&gt;K462,R462*2,IF(90&gt;K462,R462*3,IF(120&gt;K462,R462*4,IF(150&gt;K462,R462*5,IF(180&gt;K462,R462*6,IF(210&gt;K462,R462*7))))))),0)</f>
        <v>0</v>
      </c>
      <c r="T462" s="2">
        <f ca="1">+IF(K462&lt;0,0,IF(K462&lt;8,$A$1,IF(K462&lt;15,$B$1,IF(K462&lt;22,$C$1,IF(K462&lt;30,$D$1,IF(K462&lt;60,$G$1,IF(K462&lt;90,$H$1,IF(K462&lt;120,$I$1,IF(K462&lt;150,$J$1,IF(K462&lt;180,$K$1,IF(K462&lt;210,$E$1)))))))))))</f>
        <v>0</v>
      </c>
      <c r="U462" s="3" t="s">
        <v>441</v>
      </c>
      <c r="V462" s="10" t="s">
        <v>711</v>
      </c>
      <c r="W462" s="6">
        <v>43906</v>
      </c>
      <c r="X462" s="12" t="s">
        <v>587</v>
      </c>
      <c r="Y462" s="12" t="s">
        <v>5248</v>
      </c>
      <c r="Z462" s="12"/>
      <c r="AA462" s="12"/>
      <c r="AB462" s="15"/>
      <c r="AC462" s="15"/>
      <c r="AD462" s="15"/>
      <c r="AE462" s="15"/>
      <c r="AF462" s="4">
        <f ca="1">+TODAY()-AE462</f>
        <v>44137</v>
      </c>
      <c r="AG462" s="15"/>
      <c r="AH462" s="15"/>
      <c r="AI462" s="6"/>
      <c r="AJ462" s="6"/>
      <c r="AK462" s="3"/>
      <c r="AL462" s="6"/>
      <c r="AM462" s="10">
        <v>1</v>
      </c>
      <c r="AN462" s="3" t="s">
        <v>44</v>
      </c>
      <c r="AO462" s="3"/>
      <c r="AP462" s="3" t="s">
        <v>712</v>
      </c>
      <c r="AQ462" s="296" t="s">
        <v>888</v>
      </c>
      <c r="AR462" s="3"/>
      <c r="AS462" s="3"/>
      <c r="AT462" s="3"/>
      <c r="AU462" s="3" t="s">
        <v>46</v>
      </c>
      <c r="AV462" s="7" t="s">
        <v>47</v>
      </c>
      <c r="AW462" s="7" t="s">
        <v>47</v>
      </c>
      <c r="AX462" s="9" t="str">
        <f>IF(AW462="","Vacio",IF(AV462=AW462,"Igual","Diferente"))</f>
        <v>Igual</v>
      </c>
      <c r="AY462" s="68"/>
      <c r="AZ462" s="68"/>
      <c r="BA462" s="5">
        <f ca="1">+IF(K462&gt;21,"Revisar",0)</f>
        <v>0</v>
      </c>
      <c r="BB462" s="68" t="s">
        <v>146</v>
      </c>
      <c r="BC462" s="129" t="s">
        <v>2919</v>
      </c>
      <c r="BF462" s="129" t="s">
        <v>94</v>
      </c>
      <c r="BG462" s="129">
        <v>7.13</v>
      </c>
    </row>
    <row r="463" spans="1:65" ht="14.65" customHeight="1" x14ac:dyDescent="0.25">
      <c r="A463" s="68" t="str">
        <f>CONCATENATE(E463,"_",X463)</f>
        <v xml:space="preserve"> 2038235036_PCR-LAP0660</v>
      </c>
      <c r="B463" s="68" t="str">
        <f>CONCATENATE(E463,"_",Z463)</f>
        <v xml:space="preserve"> 2038235036_</v>
      </c>
      <c r="C463" s="6">
        <v>44122</v>
      </c>
      <c r="D463" s="6">
        <v>44152</v>
      </c>
      <c r="E463" s="428" t="s">
        <v>5052</v>
      </c>
      <c r="F463" s="3" t="s">
        <v>4089</v>
      </c>
      <c r="G463" s="3" t="s">
        <v>5053</v>
      </c>
      <c r="H463" s="6">
        <v>44122</v>
      </c>
      <c r="I463" s="6">
        <v>44152</v>
      </c>
      <c r="J463" s="7" t="s">
        <v>710</v>
      </c>
      <c r="K463" s="8">
        <f ca="1">+TODAY()-I463</f>
        <v>-15</v>
      </c>
      <c r="L463" s="9">
        <v>65</v>
      </c>
      <c r="M463" s="135"/>
      <c r="N463" s="9" t="str">
        <f>IF(M463="","Vacio",IF(L463=M463,"Igual","Diferente"))</f>
        <v>Vacio</v>
      </c>
      <c r="O463" s="9"/>
      <c r="P463" s="135"/>
      <c r="Q463" s="9" t="str">
        <f>IF(P463="","Vacio",IF(O463=P463,"Igual","Diferente"))</f>
        <v>Vacio</v>
      </c>
      <c r="R463" s="1">
        <f>+L463+O463/3.5</f>
        <v>65</v>
      </c>
      <c r="S463" s="1">
        <f ca="1">+IF(K463&gt;=0,IF(K463&lt;30,R463*1,IF(60&gt;K463,R463*2,IF(90&gt;K463,R463*3,IF(120&gt;K463,R463*4,IF(150&gt;K463,R463*5,IF(180&gt;K463,R463*6,IF(210&gt;K463,R463*7))))))),0)</f>
        <v>0</v>
      </c>
      <c r="T463" s="2">
        <f ca="1">+IF(K463&lt;0,0,IF(K463&lt;8,$A$1,IF(K463&lt;15,$B$1,IF(K463&lt;22,$C$1,IF(K463&lt;30,$D$1,IF(K463&lt;60,$G$1,IF(K463&lt;90,$H$1,IF(K463&lt;120,$I$1,IF(K463&lt;150,$J$1,IF(K463&lt;180,$K$1,IF(K463&lt;210,$E$1)))))))))))</f>
        <v>0</v>
      </c>
      <c r="U463" s="3" t="s">
        <v>441</v>
      </c>
      <c r="V463" s="10" t="s">
        <v>711</v>
      </c>
      <c r="W463" s="6">
        <v>43906</v>
      </c>
      <c r="X463" s="12" t="s">
        <v>721</v>
      </c>
      <c r="Y463" s="12" t="s">
        <v>5248</v>
      </c>
      <c r="Z463" s="12"/>
      <c r="AA463" s="12"/>
      <c r="AB463" s="15"/>
      <c r="AC463" s="15"/>
      <c r="AD463" s="15"/>
      <c r="AE463" s="15"/>
      <c r="AF463" s="4">
        <f ca="1">+TODAY()-AE463</f>
        <v>44137</v>
      </c>
      <c r="AG463" s="15"/>
      <c r="AH463" s="15"/>
      <c r="AI463" s="6"/>
      <c r="AJ463" s="6"/>
      <c r="AK463" s="3"/>
      <c r="AL463" s="6"/>
      <c r="AM463" s="10">
        <v>1</v>
      </c>
      <c r="AN463" s="3" t="s">
        <v>44</v>
      </c>
      <c r="AO463" s="3"/>
      <c r="AP463" s="3" t="s">
        <v>712</v>
      </c>
      <c r="AQ463" s="296" t="s">
        <v>888</v>
      </c>
      <c r="AR463" s="3"/>
      <c r="AS463" s="3"/>
      <c r="AT463" s="3"/>
      <c r="AU463" s="3" t="s">
        <v>46</v>
      </c>
      <c r="AV463" s="7" t="s">
        <v>47</v>
      </c>
      <c r="AW463" s="7" t="s">
        <v>47</v>
      </c>
      <c r="AX463" s="9" t="str">
        <f>IF(AW463="","Vacio",IF(AV463=AW463,"Igual","Diferente"))</f>
        <v>Igual</v>
      </c>
      <c r="AY463" s="68"/>
      <c r="AZ463" s="68"/>
      <c r="BA463" s="5">
        <f ca="1">+IF(K463&gt;21,"Revisar",0)</f>
        <v>0</v>
      </c>
      <c r="BB463" s="68" t="s">
        <v>146</v>
      </c>
      <c r="BC463" s="129" t="s">
        <v>2919</v>
      </c>
      <c r="BF463" s="129" t="s">
        <v>94</v>
      </c>
      <c r="BG463" s="129">
        <v>7.13</v>
      </c>
    </row>
    <row r="464" spans="1:65" ht="14.65" customHeight="1" x14ac:dyDescent="0.25">
      <c r="A464" s="68" t="str">
        <f>CONCATENATE(E464,"_",X464)</f>
        <v xml:space="preserve"> 2038235036_PCR-LAP0666</v>
      </c>
      <c r="B464" s="68" t="str">
        <f>CONCATENATE(E464,"_",Z464)</f>
        <v xml:space="preserve"> 2038235036_</v>
      </c>
      <c r="C464" s="6">
        <v>44122</v>
      </c>
      <c r="D464" s="6">
        <v>44152</v>
      </c>
      <c r="E464" s="428" t="s">
        <v>5052</v>
      </c>
      <c r="F464" s="3" t="s">
        <v>4089</v>
      </c>
      <c r="G464" s="3" t="s">
        <v>5053</v>
      </c>
      <c r="H464" s="6">
        <v>44122</v>
      </c>
      <c r="I464" s="6">
        <v>44152</v>
      </c>
      <c r="J464" s="7" t="s">
        <v>710</v>
      </c>
      <c r="K464" s="8">
        <f ca="1">+TODAY()-I464</f>
        <v>-15</v>
      </c>
      <c r="L464" s="9">
        <v>65</v>
      </c>
      <c r="M464" s="135"/>
      <c r="N464" s="9" t="str">
        <f>IF(M464="","Vacio",IF(L464=M464,"Igual","Diferente"))</f>
        <v>Vacio</v>
      </c>
      <c r="O464" s="9"/>
      <c r="P464" s="135"/>
      <c r="Q464" s="9" t="str">
        <f>IF(P464="","Vacio",IF(O464=P464,"Igual","Diferente"))</f>
        <v>Vacio</v>
      </c>
      <c r="R464" s="1">
        <f>+L464+O464/3.5</f>
        <v>65</v>
      </c>
      <c r="S464" s="1">
        <f ca="1">+IF(K464&gt;=0,IF(K464&lt;30,R464*1,IF(60&gt;K464,R464*2,IF(90&gt;K464,R464*3,IF(120&gt;K464,R464*4,IF(150&gt;K464,R464*5,IF(180&gt;K464,R464*6,IF(210&gt;K464,R464*7))))))),0)</f>
        <v>0</v>
      </c>
      <c r="T464" s="2">
        <f ca="1">+IF(K464&lt;0,0,IF(K464&lt;8,$A$1,IF(K464&lt;15,$B$1,IF(K464&lt;22,$C$1,IF(K464&lt;30,$D$1,IF(K464&lt;60,$G$1,IF(K464&lt;90,$H$1,IF(K464&lt;120,$I$1,IF(K464&lt;150,$J$1,IF(K464&lt;180,$K$1,IF(K464&lt;210,$E$1)))))))))))</f>
        <v>0</v>
      </c>
      <c r="U464" s="3" t="s">
        <v>441</v>
      </c>
      <c r="V464" s="10" t="s">
        <v>711</v>
      </c>
      <c r="W464" s="6">
        <v>43906</v>
      </c>
      <c r="X464" s="12" t="s">
        <v>596</v>
      </c>
      <c r="Y464" s="12" t="s">
        <v>5248</v>
      </c>
      <c r="Z464" s="12"/>
      <c r="AA464" s="12"/>
      <c r="AB464" s="15"/>
      <c r="AC464" s="15"/>
      <c r="AD464" s="15"/>
      <c r="AE464" s="15"/>
      <c r="AF464" s="4">
        <f ca="1">+TODAY()-AE464</f>
        <v>44137</v>
      </c>
      <c r="AG464" s="15"/>
      <c r="AH464" s="15"/>
      <c r="AI464" s="6"/>
      <c r="AJ464" s="6"/>
      <c r="AK464" s="3"/>
      <c r="AL464" s="6"/>
      <c r="AM464" s="10">
        <v>1</v>
      </c>
      <c r="AN464" s="3" t="s">
        <v>44</v>
      </c>
      <c r="AO464" s="3"/>
      <c r="AP464" s="3" t="s">
        <v>712</v>
      </c>
      <c r="AQ464" s="296" t="s">
        <v>888</v>
      </c>
      <c r="AR464" s="3"/>
      <c r="AS464" s="3"/>
      <c r="AT464" s="3"/>
      <c r="AU464" s="3" t="s">
        <v>46</v>
      </c>
      <c r="AV464" s="7" t="s">
        <v>47</v>
      </c>
      <c r="AW464" s="7" t="s">
        <v>47</v>
      </c>
      <c r="AX464" s="9" t="str">
        <f>IF(AW464="","Vacio",IF(AV464=AW464,"Igual","Diferente"))</f>
        <v>Igual</v>
      </c>
      <c r="AY464" s="68"/>
      <c r="AZ464" s="68"/>
      <c r="BA464" s="5">
        <f ca="1">+IF(K464&gt;21,"Revisar",0)</f>
        <v>0</v>
      </c>
      <c r="BB464" s="68" t="s">
        <v>146</v>
      </c>
      <c r="BC464" s="129" t="s">
        <v>2919</v>
      </c>
      <c r="BF464" s="129" t="s">
        <v>94</v>
      </c>
      <c r="BG464" s="129">
        <v>7.13</v>
      </c>
    </row>
    <row r="465" spans="1:59" ht="14.65" customHeight="1" x14ac:dyDescent="0.25">
      <c r="A465" s="68" t="str">
        <f>CONCATENATE(E465,"_",X465)</f>
        <v xml:space="preserve"> 2038235036_PCR-LAP0677</v>
      </c>
      <c r="B465" s="68" t="str">
        <f>CONCATENATE(E465,"_",Z465)</f>
        <v xml:space="preserve"> 2038235036_</v>
      </c>
      <c r="C465" s="29">
        <v>44122</v>
      </c>
      <c r="D465" s="29">
        <v>44152</v>
      </c>
      <c r="E465" s="428" t="s">
        <v>5052</v>
      </c>
      <c r="F465" s="3" t="s">
        <v>4089</v>
      </c>
      <c r="G465" s="28" t="s">
        <v>5053</v>
      </c>
      <c r="H465" s="29">
        <v>44122</v>
      </c>
      <c r="I465" s="29">
        <v>44152</v>
      </c>
      <c r="J465" s="70" t="s">
        <v>710</v>
      </c>
      <c r="K465" s="8">
        <f ca="1">+TODAY()-I465</f>
        <v>-15</v>
      </c>
      <c r="L465" s="71">
        <v>65</v>
      </c>
      <c r="M465" s="135"/>
      <c r="N465" s="9" t="str">
        <f>IF(M465="","Vacio",IF(L465=M465,"Igual","Diferente"))</f>
        <v>Vacio</v>
      </c>
      <c r="O465" s="71"/>
      <c r="P465" s="135"/>
      <c r="Q465" s="9" t="str">
        <f>IF(P465="","Vacio",IF(O465=P465,"Igual","Diferente"))</f>
        <v>Vacio</v>
      </c>
      <c r="R465" s="1">
        <f>+L465+O465/3.5</f>
        <v>65</v>
      </c>
      <c r="S465" s="1">
        <f ca="1">+IF(K465&gt;=0,IF(K465&lt;30,R465*1,IF(60&gt;K465,R465*2,IF(90&gt;K465,R465*3,IF(120&gt;K465,R465*4,IF(150&gt;K465,R465*5,IF(180&gt;K465,R465*6,IF(210&gt;K465,R465*7))))))),0)</f>
        <v>0</v>
      </c>
      <c r="T465" s="2">
        <f ca="1">+IF(K465&lt;0,0,IF(K465&lt;8,$A$1,IF(K465&lt;15,$B$1,IF(K465&lt;22,$C$1,IF(K465&lt;30,$D$1,IF(K465&lt;60,$G$1,IF(K465&lt;90,$H$1,IF(K465&lt;120,$I$1,IF(K465&lt;150,$J$1,IF(K465&lt;180,$K$1,IF(K465&lt;210,$E$1)))))))))))</f>
        <v>0</v>
      </c>
      <c r="U465" s="3" t="s">
        <v>441</v>
      </c>
      <c r="V465" s="10" t="s">
        <v>711</v>
      </c>
      <c r="W465" s="6">
        <v>43906</v>
      </c>
      <c r="X465" s="12" t="s">
        <v>722</v>
      </c>
      <c r="Y465" s="12" t="s">
        <v>5248</v>
      </c>
      <c r="Z465" s="30"/>
      <c r="AA465" s="30"/>
      <c r="AB465" s="73"/>
      <c r="AC465" s="73"/>
      <c r="AD465" s="73"/>
      <c r="AE465" s="73"/>
      <c r="AF465" s="4">
        <f ca="1">+TODAY()-AE465</f>
        <v>44137</v>
      </c>
      <c r="AG465" s="73"/>
      <c r="AH465" s="73"/>
      <c r="AI465" s="29"/>
      <c r="AJ465" s="29"/>
      <c r="AK465" s="28"/>
      <c r="AL465" s="29"/>
      <c r="AM465" s="10">
        <v>1</v>
      </c>
      <c r="AN465" s="28" t="s">
        <v>44</v>
      </c>
      <c r="AO465" s="28"/>
      <c r="AP465" s="28" t="s">
        <v>712</v>
      </c>
      <c r="AQ465" s="296" t="s">
        <v>888</v>
      </c>
      <c r="AR465" s="28"/>
      <c r="AS465" s="28"/>
      <c r="AT465" s="28"/>
      <c r="AU465" s="3" t="s">
        <v>46</v>
      </c>
      <c r="AV465" s="70" t="s">
        <v>47</v>
      </c>
      <c r="AW465" s="7" t="s">
        <v>47</v>
      </c>
      <c r="AX465" s="9" t="str">
        <f>IF(AW465="","Vacio",IF(AV465=AW465,"Igual","Diferente"))</f>
        <v>Igual</v>
      </c>
      <c r="AY465" s="68"/>
      <c r="AZ465" s="68"/>
      <c r="BA465" s="5">
        <f ca="1">+IF(K465&gt;21,"Revisar",0)</f>
        <v>0</v>
      </c>
      <c r="BB465" s="68" t="s">
        <v>146</v>
      </c>
      <c r="BC465" s="129" t="s">
        <v>2919</v>
      </c>
      <c r="BF465" s="129" t="s">
        <v>94</v>
      </c>
      <c r="BG465" s="129">
        <v>7.13</v>
      </c>
    </row>
    <row r="466" spans="1:59" ht="14.65" customHeight="1" x14ac:dyDescent="0.25">
      <c r="A466" s="68" t="str">
        <f>CONCATENATE(E466,"_",X466)</f>
        <v xml:space="preserve"> 2038235036_PCR-LAP0678</v>
      </c>
      <c r="B466" s="68" t="str">
        <f>CONCATENATE(E466,"_",Z466)</f>
        <v xml:space="preserve"> 2038235036_</v>
      </c>
      <c r="C466" s="6">
        <v>44122</v>
      </c>
      <c r="D466" s="6">
        <v>44152</v>
      </c>
      <c r="E466" s="428" t="s">
        <v>5052</v>
      </c>
      <c r="F466" s="3" t="s">
        <v>4089</v>
      </c>
      <c r="G466" s="3" t="s">
        <v>5053</v>
      </c>
      <c r="H466" s="6">
        <v>44122</v>
      </c>
      <c r="I466" s="6">
        <v>44152</v>
      </c>
      <c r="J466" s="7" t="s">
        <v>710</v>
      </c>
      <c r="K466" s="8">
        <f ca="1">+TODAY()-I466</f>
        <v>-15</v>
      </c>
      <c r="L466" s="9">
        <v>65</v>
      </c>
      <c r="M466" s="135"/>
      <c r="N466" s="9" t="str">
        <f>IF(M466="","Vacio",IF(L466=M466,"Igual","Diferente"))</f>
        <v>Vacio</v>
      </c>
      <c r="O466" s="9"/>
      <c r="P466" s="135"/>
      <c r="Q466" s="9" t="str">
        <f>IF(P466="","Vacio",IF(O466=P466,"Igual","Diferente"))</f>
        <v>Vacio</v>
      </c>
      <c r="R466" s="1">
        <f>+L466+O466/3.5</f>
        <v>65</v>
      </c>
      <c r="S466" s="1">
        <f ca="1">+IF(K466&gt;=0,IF(K466&lt;30,R466*1,IF(60&gt;K466,R466*2,IF(90&gt;K466,R466*3,IF(120&gt;K466,R466*4,IF(150&gt;K466,R466*5,IF(180&gt;K466,R466*6,IF(210&gt;K466,R466*7))))))),0)</f>
        <v>0</v>
      </c>
      <c r="T466" s="2">
        <f ca="1">+IF(K466&lt;0,0,IF(K466&lt;8,$A$1,IF(K466&lt;15,$B$1,IF(K466&lt;22,$C$1,IF(K466&lt;30,$D$1,IF(K466&lt;60,$G$1,IF(K466&lt;90,$H$1,IF(K466&lt;120,$I$1,IF(K466&lt;150,$J$1,IF(K466&lt;180,$K$1,IF(K466&lt;210,$E$1)))))))))))</f>
        <v>0</v>
      </c>
      <c r="U466" s="3" t="s">
        <v>441</v>
      </c>
      <c r="V466" s="10" t="s">
        <v>711</v>
      </c>
      <c r="W466" s="6">
        <v>43906</v>
      </c>
      <c r="X466" s="12" t="s">
        <v>597</v>
      </c>
      <c r="Y466" s="12" t="s">
        <v>5248</v>
      </c>
      <c r="Z466" s="12"/>
      <c r="AA466" s="12"/>
      <c r="AB466" s="15"/>
      <c r="AC466" s="15"/>
      <c r="AD466" s="15"/>
      <c r="AE466" s="15"/>
      <c r="AF466" s="4">
        <f ca="1">+TODAY()-AE466</f>
        <v>44137</v>
      </c>
      <c r="AG466" s="15"/>
      <c r="AH466" s="15"/>
      <c r="AI466" s="6"/>
      <c r="AJ466" s="6"/>
      <c r="AK466" s="3"/>
      <c r="AL466" s="6"/>
      <c r="AM466" s="10">
        <v>1</v>
      </c>
      <c r="AN466" s="3" t="s">
        <v>44</v>
      </c>
      <c r="AO466" s="3"/>
      <c r="AP466" s="3" t="s">
        <v>712</v>
      </c>
      <c r="AQ466" s="296" t="s">
        <v>888</v>
      </c>
      <c r="AR466" s="3"/>
      <c r="AS466" s="3"/>
      <c r="AT466" s="3"/>
      <c r="AU466" s="3" t="s">
        <v>46</v>
      </c>
      <c r="AV466" s="7" t="s">
        <v>47</v>
      </c>
      <c r="AW466" s="7" t="s">
        <v>47</v>
      </c>
      <c r="AX466" s="9" t="str">
        <f>IF(AW466="","Vacio",IF(AV466=AW466,"Igual","Diferente"))</f>
        <v>Igual</v>
      </c>
      <c r="AY466" s="68"/>
      <c r="AZ466" s="68"/>
      <c r="BA466" s="5">
        <f ca="1">+IF(K466&gt;21,"Revisar",0)</f>
        <v>0</v>
      </c>
      <c r="BB466" s="68" t="s">
        <v>146</v>
      </c>
      <c r="BC466" s="129" t="s">
        <v>2919</v>
      </c>
      <c r="BF466" s="129" t="s">
        <v>94</v>
      </c>
      <c r="BG466" s="129">
        <v>7.13</v>
      </c>
    </row>
    <row r="467" spans="1:59" ht="14.65" customHeight="1" x14ac:dyDescent="0.25">
      <c r="A467" s="68" t="str">
        <f>CONCATENATE(E467,"_",X467)</f>
        <v xml:space="preserve"> 2038235036_PCR-LAP0706</v>
      </c>
      <c r="B467" s="68" t="str">
        <f>CONCATENATE(E467,"_",Z467)</f>
        <v xml:space="preserve"> 2038235036_</v>
      </c>
      <c r="C467" s="6">
        <v>44122</v>
      </c>
      <c r="D467" s="6">
        <v>44152</v>
      </c>
      <c r="E467" s="428" t="s">
        <v>5052</v>
      </c>
      <c r="F467" s="3" t="s">
        <v>4089</v>
      </c>
      <c r="G467" s="3" t="s">
        <v>5053</v>
      </c>
      <c r="H467" s="6">
        <v>44122</v>
      </c>
      <c r="I467" s="6">
        <v>44152</v>
      </c>
      <c r="J467" s="7" t="s">
        <v>710</v>
      </c>
      <c r="K467" s="8">
        <f ca="1">+TODAY()-I467</f>
        <v>-15</v>
      </c>
      <c r="L467" s="9">
        <v>65</v>
      </c>
      <c r="M467" s="135"/>
      <c r="N467" s="9" t="str">
        <f>IF(M467="","Vacio",IF(L467=M467,"Igual","Diferente"))</f>
        <v>Vacio</v>
      </c>
      <c r="O467" s="9"/>
      <c r="P467" s="135"/>
      <c r="Q467" s="9" t="str">
        <f>IF(P467="","Vacio",IF(O467=P467,"Igual","Diferente"))</f>
        <v>Vacio</v>
      </c>
      <c r="R467" s="1">
        <f>+L467+O467/3.5</f>
        <v>65</v>
      </c>
      <c r="S467" s="1">
        <f ca="1">+IF(K467&gt;=0,IF(K467&lt;30,R467*1,IF(60&gt;K467,R467*2,IF(90&gt;K467,R467*3,IF(120&gt;K467,R467*4,IF(150&gt;K467,R467*5,IF(180&gt;K467,R467*6,IF(210&gt;K467,R467*7))))))),0)</f>
        <v>0</v>
      </c>
      <c r="T467" s="2">
        <f ca="1">+IF(K467&lt;0,0,IF(K467&lt;8,$A$1,IF(K467&lt;15,$B$1,IF(K467&lt;22,$C$1,IF(K467&lt;30,$D$1,IF(K467&lt;60,$G$1,IF(K467&lt;90,$H$1,IF(K467&lt;120,$I$1,IF(K467&lt;150,$J$1,IF(K467&lt;180,$K$1,IF(K467&lt;210,$E$1)))))))))))</f>
        <v>0</v>
      </c>
      <c r="U467" s="3" t="s">
        <v>441</v>
      </c>
      <c r="V467" s="10" t="s">
        <v>711</v>
      </c>
      <c r="W467" s="6">
        <v>43906</v>
      </c>
      <c r="X467" s="12" t="s">
        <v>723</v>
      </c>
      <c r="Y467" s="12" t="s">
        <v>5248</v>
      </c>
      <c r="Z467" s="12"/>
      <c r="AA467" s="12"/>
      <c r="AB467" s="15"/>
      <c r="AC467" s="15"/>
      <c r="AD467" s="15"/>
      <c r="AE467" s="15"/>
      <c r="AF467" s="4">
        <f ca="1">+TODAY()-AE467</f>
        <v>44137</v>
      </c>
      <c r="AG467" s="15"/>
      <c r="AH467" s="15"/>
      <c r="AI467" s="6"/>
      <c r="AJ467" s="6"/>
      <c r="AK467" s="3"/>
      <c r="AL467" s="6"/>
      <c r="AM467" s="10">
        <v>1</v>
      </c>
      <c r="AN467" s="3" t="s">
        <v>44</v>
      </c>
      <c r="AO467" s="3"/>
      <c r="AP467" s="3" t="s">
        <v>712</v>
      </c>
      <c r="AQ467" s="296" t="s">
        <v>888</v>
      </c>
      <c r="AR467" s="3"/>
      <c r="AS467" s="3"/>
      <c r="AT467" s="3"/>
      <c r="AU467" s="3" t="s">
        <v>46</v>
      </c>
      <c r="AV467" s="7" t="s">
        <v>47</v>
      </c>
      <c r="AW467" s="7" t="s">
        <v>47</v>
      </c>
      <c r="AX467" s="9" t="str">
        <f>IF(AW467="","Vacio",IF(AV467=AW467,"Igual","Diferente"))</f>
        <v>Igual</v>
      </c>
      <c r="AY467" s="68"/>
      <c r="AZ467" s="68"/>
      <c r="BA467" s="5">
        <f ca="1">+IF(K467&gt;21,"Revisar",0)</f>
        <v>0</v>
      </c>
      <c r="BB467" s="68" t="s">
        <v>146</v>
      </c>
      <c r="BC467" s="129" t="s">
        <v>2919</v>
      </c>
      <c r="BF467" s="129" t="s">
        <v>94</v>
      </c>
      <c r="BG467" s="129">
        <v>7.13</v>
      </c>
    </row>
    <row r="468" spans="1:59" ht="14.65" customHeight="1" x14ac:dyDescent="0.25">
      <c r="A468" s="68" t="str">
        <f>CONCATENATE(E468,"_",X468)</f>
        <v xml:space="preserve"> 2038235036_PCR-LAP0770</v>
      </c>
      <c r="B468" s="68" t="str">
        <f>CONCATENATE(E468,"_",Z468)</f>
        <v xml:space="preserve"> 2038235036_</v>
      </c>
      <c r="C468" s="6">
        <v>44122</v>
      </c>
      <c r="D468" s="6">
        <v>44152</v>
      </c>
      <c r="E468" s="428" t="s">
        <v>5052</v>
      </c>
      <c r="F468" s="3" t="s">
        <v>4089</v>
      </c>
      <c r="G468" s="3" t="s">
        <v>5053</v>
      </c>
      <c r="H468" s="6">
        <v>44122</v>
      </c>
      <c r="I468" s="6">
        <v>44152</v>
      </c>
      <c r="J468" s="7" t="s">
        <v>710</v>
      </c>
      <c r="K468" s="8">
        <f ca="1">+TODAY()-I468</f>
        <v>-15</v>
      </c>
      <c r="L468" s="9">
        <v>65</v>
      </c>
      <c r="M468" s="135"/>
      <c r="N468" s="9" t="str">
        <f>IF(M468="","Vacio",IF(L468=M468,"Igual","Diferente"))</f>
        <v>Vacio</v>
      </c>
      <c r="O468" s="9"/>
      <c r="P468" s="135"/>
      <c r="Q468" s="9" t="str">
        <f>IF(P468="","Vacio",IF(O468=P468,"Igual","Diferente"))</f>
        <v>Vacio</v>
      </c>
      <c r="R468" s="1">
        <f>+L468+O468/3.5</f>
        <v>65</v>
      </c>
      <c r="S468" s="1">
        <f ca="1">+IF(K468&gt;=0,IF(K468&lt;30,R468*1,IF(60&gt;K468,R468*2,IF(90&gt;K468,R468*3,IF(120&gt;K468,R468*4,IF(150&gt;K468,R468*5,IF(180&gt;K468,R468*6,IF(210&gt;K468,R468*7))))))),0)</f>
        <v>0</v>
      </c>
      <c r="T468" s="2">
        <f ca="1">+IF(K468&lt;0,0,IF(K468&lt;8,$A$1,IF(K468&lt;15,$B$1,IF(K468&lt;22,$C$1,IF(K468&lt;30,$D$1,IF(K468&lt;60,$G$1,IF(K468&lt;90,$H$1,IF(K468&lt;120,$I$1,IF(K468&lt;150,$J$1,IF(K468&lt;180,$K$1,IF(K468&lt;210,$E$1)))))))))))</f>
        <v>0</v>
      </c>
      <c r="U468" s="3" t="s">
        <v>441</v>
      </c>
      <c r="V468" s="10" t="s">
        <v>711</v>
      </c>
      <c r="W468" s="6">
        <v>43906</v>
      </c>
      <c r="X468" s="12" t="s">
        <v>724</v>
      </c>
      <c r="Y468" s="12" t="s">
        <v>5248</v>
      </c>
      <c r="Z468" s="12"/>
      <c r="AA468" s="12"/>
      <c r="AB468" s="15"/>
      <c r="AC468" s="15"/>
      <c r="AD468" s="15"/>
      <c r="AE468" s="15"/>
      <c r="AF468" s="4">
        <f ca="1">+TODAY()-AE468</f>
        <v>44137</v>
      </c>
      <c r="AG468" s="15"/>
      <c r="AH468" s="15"/>
      <c r="AI468" s="6"/>
      <c r="AJ468" s="6"/>
      <c r="AK468" s="3"/>
      <c r="AL468" s="6"/>
      <c r="AM468" s="10">
        <v>1</v>
      </c>
      <c r="AN468" s="3" t="s">
        <v>44</v>
      </c>
      <c r="AO468" s="3"/>
      <c r="AP468" s="3" t="s">
        <v>712</v>
      </c>
      <c r="AQ468" s="296" t="s">
        <v>888</v>
      </c>
      <c r="AR468" s="3"/>
      <c r="AS468" s="3"/>
      <c r="AT468" s="3"/>
      <c r="AU468" s="3" t="s">
        <v>46</v>
      </c>
      <c r="AV468" s="7" t="s">
        <v>47</v>
      </c>
      <c r="AW468" s="7" t="s">
        <v>47</v>
      </c>
      <c r="AX468" s="9" t="str">
        <f>IF(AW468="","Vacio",IF(AV468=AW468,"Igual","Diferente"))</f>
        <v>Igual</v>
      </c>
      <c r="AY468" s="68"/>
      <c r="AZ468" s="68"/>
      <c r="BA468" s="5">
        <f ca="1">+IF(K468&gt;21,"Revisar",0)</f>
        <v>0</v>
      </c>
      <c r="BB468" s="68" t="s">
        <v>146</v>
      </c>
      <c r="BC468" s="129" t="s">
        <v>2919</v>
      </c>
      <c r="BF468" s="129" t="s">
        <v>94</v>
      </c>
      <c r="BG468" s="129">
        <v>7.13</v>
      </c>
    </row>
    <row r="469" spans="1:59" ht="14.65" customHeight="1" x14ac:dyDescent="0.25">
      <c r="A469" s="68" t="str">
        <f>CONCATENATE(E469,"_",X469)</f>
        <v xml:space="preserve"> 2038235036_PCR-LAP0771</v>
      </c>
      <c r="B469" s="68" t="str">
        <f>CONCATENATE(E469,"_",Z469)</f>
        <v xml:space="preserve"> 2038235036_</v>
      </c>
      <c r="C469" s="6">
        <v>44122</v>
      </c>
      <c r="D469" s="6">
        <v>44152</v>
      </c>
      <c r="E469" s="428" t="s">
        <v>5052</v>
      </c>
      <c r="F469" s="3" t="s">
        <v>4089</v>
      </c>
      <c r="G469" s="3" t="s">
        <v>5053</v>
      </c>
      <c r="H469" s="6">
        <v>44122</v>
      </c>
      <c r="I469" s="6">
        <v>44152</v>
      </c>
      <c r="J469" s="7" t="s">
        <v>710</v>
      </c>
      <c r="K469" s="8">
        <f ca="1">+TODAY()-I469</f>
        <v>-15</v>
      </c>
      <c r="L469" s="9">
        <v>65</v>
      </c>
      <c r="M469" s="135"/>
      <c r="N469" s="9" t="str">
        <f>IF(M469="","Vacio",IF(L469=M469,"Igual","Diferente"))</f>
        <v>Vacio</v>
      </c>
      <c r="O469" s="9"/>
      <c r="P469" s="135"/>
      <c r="Q469" s="9" t="str">
        <f>IF(P469="","Vacio",IF(O469=P469,"Igual","Diferente"))</f>
        <v>Vacio</v>
      </c>
      <c r="R469" s="1">
        <f>+L469+O469/3.5</f>
        <v>65</v>
      </c>
      <c r="S469" s="1">
        <f ca="1">+IF(K469&gt;=0,IF(K469&lt;30,R469*1,IF(60&gt;K469,R469*2,IF(90&gt;K469,R469*3,IF(120&gt;K469,R469*4,IF(150&gt;K469,R469*5,IF(180&gt;K469,R469*6,IF(210&gt;K469,R469*7))))))),0)</f>
        <v>0</v>
      </c>
      <c r="T469" s="2">
        <f ca="1">+IF(K469&lt;0,0,IF(K469&lt;8,$A$1,IF(K469&lt;15,$B$1,IF(K469&lt;22,$C$1,IF(K469&lt;30,$D$1,IF(K469&lt;60,$G$1,IF(K469&lt;90,$H$1,IF(K469&lt;120,$I$1,IF(K469&lt;150,$J$1,IF(K469&lt;180,$K$1,IF(K469&lt;210,$E$1)))))))))))</f>
        <v>0</v>
      </c>
      <c r="U469" s="3" t="s">
        <v>441</v>
      </c>
      <c r="V469" s="10" t="s">
        <v>711</v>
      </c>
      <c r="W469" s="6">
        <v>43906</v>
      </c>
      <c r="X469" s="12" t="s">
        <v>725</v>
      </c>
      <c r="Y469" s="12" t="s">
        <v>5248</v>
      </c>
      <c r="Z469" s="12"/>
      <c r="AA469" s="12"/>
      <c r="AB469" s="15"/>
      <c r="AC469" s="15"/>
      <c r="AD469" s="15"/>
      <c r="AE469" s="15"/>
      <c r="AF469" s="4">
        <f ca="1">+TODAY()-AE469</f>
        <v>44137</v>
      </c>
      <c r="AG469" s="15"/>
      <c r="AH469" s="15"/>
      <c r="AI469" s="6"/>
      <c r="AJ469" s="6"/>
      <c r="AK469" s="3"/>
      <c r="AL469" s="6"/>
      <c r="AM469" s="10">
        <v>1</v>
      </c>
      <c r="AN469" s="3" t="s">
        <v>44</v>
      </c>
      <c r="AO469" s="3"/>
      <c r="AP469" s="3" t="s">
        <v>712</v>
      </c>
      <c r="AQ469" s="296" t="s">
        <v>888</v>
      </c>
      <c r="AR469" s="3"/>
      <c r="AS469" s="3"/>
      <c r="AT469" s="3"/>
      <c r="AU469" s="3" t="s">
        <v>46</v>
      </c>
      <c r="AV469" s="7" t="s">
        <v>47</v>
      </c>
      <c r="AW469" s="7" t="s">
        <v>47</v>
      </c>
      <c r="AX469" s="9" t="str">
        <f>IF(AW469="","Vacio",IF(AV469=AW469,"Igual","Diferente"))</f>
        <v>Igual</v>
      </c>
      <c r="AY469" s="68"/>
      <c r="AZ469" s="68"/>
      <c r="BA469" s="5">
        <f ca="1">+IF(K469&gt;21,"Revisar",0)</f>
        <v>0</v>
      </c>
      <c r="BB469" s="68" t="s">
        <v>146</v>
      </c>
      <c r="BC469" s="129" t="s">
        <v>2919</v>
      </c>
      <c r="BF469" s="129" t="s">
        <v>94</v>
      </c>
      <c r="BG469" s="129">
        <v>7.13</v>
      </c>
    </row>
    <row r="470" spans="1:59" ht="14.65" customHeight="1" x14ac:dyDescent="0.25">
      <c r="A470" s="68" t="str">
        <f>CONCATENATE(E470,"_",X470)</f>
        <v xml:space="preserve"> 2038235036_PCR-LAP0772</v>
      </c>
      <c r="B470" s="68" t="str">
        <f>CONCATENATE(E470,"_",Z470)</f>
        <v xml:space="preserve"> 2038235036_</v>
      </c>
      <c r="C470" s="6">
        <v>44122</v>
      </c>
      <c r="D470" s="6">
        <v>44152</v>
      </c>
      <c r="E470" s="428" t="s">
        <v>5052</v>
      </c>
      <c r="F470" s="3" t="s">
        <v>4089</v>
      </c>
      <c r="G470" s="3" t="s">
        <v>5053</v>
      </c>
      <c r="H470" s="6">
        <v>44122</v>
      </c>
      <c r="I470" s="6">
        <v>44152</v>
      </c>
      <c r="J470" s="7" t="s">
        <v>710</v>
      </c>
      <c r="K470" s="8">
        <f ca="1">+TODAY()-I470</f>
        <v>-15</v>
      </c>
      <c r="L470" s="9">
        <v>65</v>
      </c>
      <c r="M470" s="135"/>
      <c r="N470" s="9" t="str">
        <f>IF(M470="","Vacio",IF(L470=M470,"Igual","Diferente"))</f>
        <v>Vacio</v>
      </c>
      <c r="O470" s="9"/>
      <c r="P470" s="135"/>
      <c r="Q470" s="9" t="str">
        <f>IF(P470="","Vacio",IF(O470=P470,"Igual","Diferente"))</f>
        <v>Vacio</v>
      </c>
      <c r="R470" s="1">
        <f>+L470+O470/3.5</f>
        <v>65</v>
      </c>
      <c r="S470" s="1">
        <f ca="1">+IF(K470&gt;=0,IF(K470&lt;30,R470*1,IF(60&gt;K470,R470*2,IF(90&gt;K470,R470*3,IF(120&gt;K470,R470*4,IF(150&gt;K470,R470*5,IF(180&gt;K470,R470*6,IF(210&gt;K470,R470*7))))))),0)</f>
        <v>0</v>
      </c>
      <c r="T470" s="2">
        <f ca="1">+IF(K470&lt;0,0,IF(K470&lt;8,$A$1,IF(K470&lt;15,$B$1,IF(K470&lt;22,$C$1,IF(K470&lt;30,$D$1,IF(K470&lt;60,$G$1,IF(K470&lt;90,$H$1,IF(K470&lt;120,$I$1,IF(K470&lt;150,$J$1,IF(K470&lt;180,$K$1,IF(K470&lt;210,$E$1)))))))))))</f>
        <v>0</v>
      </c>
      <c r="U470" s="3" t="s">
        <v>441</v>
      </c>
      <c r="V470" s="10" t="s">
        <v>711</v>
      </c>
      <c r="W470" s="6">
        <v>43906</v>
      </c>
      <c r="X470" s="12" t="s">
        <v>726</v>
      </c>
      <c r="Y470" s="12" t="s">
        <v>5248</v>
      </c>
      <c r="Z470" s="12"/>
      <c r="AA470" s="12"/>
      <c r="AB470" s="15"/>
      <c r="AC470" s="15"/>
      <c r="AD470" s="15"/>
      <c r="AE470" s="15"/>
      <c r="AF470" s="4">
        <f ca="1">+TODAY()-AE470</f>
        <v>44137</v>
      </c>
      <c r="AG470" s="15"/>
      <c r="AH470" s="15"/>
      <c r="AI470" s="6"/>
      <c r="AJ470" s="6"/>
      <c r="AK470" s="3"/>
      <c r="AL470" s="6"/>
      <c r="AM470" s="10">
        <v>1</v>
      </c>
      <c r="AN470" s="3" t="s">
        <v>44</v>
      </c>
      <c r="AO470" s="3"/>
      <c r="AP470" s="3" t="s">
        <v>712</v>
      </c>
      <c r="AQ470" s="296" t="s">
        <v>888</v>
      </c>
      <c r="AR470" s="3"/>
      <c r="AS470" s="3"/>
      <c r="AT470" s="3"/>
      <c r="AU470" s="3" t="s">
        <v>46</v>
      </c>
      <c r="AV470" s="7" t="s">
        <v>47</v>
      </c>
      <c r="AW470" s="7" t="s">
        <v>47</v>
      </c>
      <c r="AX470" s="9" t="str">
        <f>IF(AW470="","Vacio",IF(AV470=AW470,"Igual","Diferente"))</f>
        <v>Igual</v>
      </c>
      <c r="AY470" s="68"/>
      <c r="AZ470" s="68"/>
      <c r="BA470" s="5">
        <f ca="1">+IF(K470&gt;21,"Revisar",0)</f>
        <v>0</v>
      </c>
      <c r="BB470" s="68" t="s">
        <v>146</v>
      </c>
      <c r="BC470" s="129" t="s">
        <v>2919</v>
      </c>
      <c r="BF470" s="129" t="s">
        <v>94</v>
      </c>
      <c r="BG470" s="129">
        <v>7.13</v>
      </c>
    </row>
    <row r="471" spans="1:59" ht="14.65" customHeight="1" x14ac:dyDescent="0.25">
      <c r="A471" s="68" t="str">
        <f>CONCATENATE(E471,"_",X471)</f>
        <v xml:space="preserve"> 2038235036_PCR-LAP0836</v>
      </c>
      <c r="B471" s="68" t="str">
        <f>CONCATENATE(E471,"_",Z471)</f>
        <v xml:space="preserve"> 2038235036_</v>
      </c>
      <c r="C471" s="29">
        <v>44122</v>
      </c>
      <c r="D471" s="29">
        <v>44152</v>
      </c>
      <c r="E471" s="428" t="s">
        <v>5052</v>
      </c>
      <c r="F471" s="3" t="s">
        <v>4089</v>
      </c>
      <c r="G471" s="28" t="s">
        <v>5053</v>
      </c>
      <c r="H471" s="29">
        <v>44122</v>
      </c>
      <c r="I471" s="29">
        <v>44152</v>
      </c>
      <c r="J471" s="70" t="s">
        <v>710</v>
      </c>
      <c r="K471" s="8">
        <f ca="1">+TODAY()-I471</f>
        <v>-15</v>
      </c>
      <c r="L471" s="71">
        <v>65</v>
      </c>
      <c r="M471" s="135"/>
      <c r="N471" s="9" t="str">
        <f>IF(M471="","Vacio",IF(L471=M471,"Igual","Diferente"))</f>
        <v>Vacio</v>
      </c>
      <c r="O471" s="71"/>
      <c r="P471" s="135"/>
      <c r="Q471" s="9" t="str">
        <f>IF(P471="","Vacio",IF(O471=P471,"Igual","Diferente"))</f>
        <v>Vacio</v>
      </c>
      <c r="R471" s="1">
        <f>+L471+O471/3.5</f>
        <v>65</v>
      </c>
      <c r="S471" s="1">
        <f ca="1">+IF(K471&gt;=0,IF(K471&lt;30,R471*1,IF(60&gt;K471,R471*2,IF(90&gt;K471,R471*3,IF(120&gt;K471,R471*4,IF(150&gt;K471,R471*5,IF(180&gt;K471,R471*6,IF(210&gt;K471,R471*7))))))),0)</f>
        <v>0</v>
      </c>
      <c r="T471" s="2">
        <f ca="1">+IF(K471&lt;0,0,IF(K471&lt;8,$A$1,IF(K471&lt;15,$B$1,IF(K471&lt;22,$C$1,IF(K471&lt;30,$D$1,IF(K471&lt;60,$G$1,IF(K471&lt;90,$H$1,IF(K471&lt;120,$I$1,IF(K471&lt;150,$J$1,IF(K471&lt;180,$K$1,IF(K471&lt;210,$E$1)))))))))))</f>
        <v>0</v>
      </c>
      <c r="U471" s="3" t="s">
        <v>441</v>
      </c>
      <c r="V471" s="10" t="s">
        <v>711</v>
      </c>
      <c r="W471" s="6">
        <v>43906</v>
      </c>
      <c r="X471" s="12" t="s">
        <v>727</v>
      </c>
      <c r="Y471" s="12" t="s">
        <v>5248</v>
      </c>
      <c r="Z471" s="30"/>
      <c r="AA471" s="30"/>
      <c r="AB471" s="73"/>
      <c r="AC471" s="73"/>
      <c r="AD471" s="73"/>
      <c r="AE471" s="73"/>
      <c r="AF471" s="4">
        <f ca="1">+TODAY()-AE471</f>
        <v>44137</v>
      </c>
      <c r="AG471" s="73"/>
      <c r="AH471" s="73"/>
      <c r="AI471" s="29"/>
      <c r="AJ471" s="29"/>
      <c r="AK471" s="28"/>
      <c r="AL471" s="29"/>
      <c r="AM471" s="10">
        <v>1</v>
      </c>
      <c r="AN471" s="28" t="s">
        <v>44</v>
      </c>
      <c r="AO471" s="28"/>
      <c r="AP471" s="28" t="s">
        <v>712</v>
      </c>
      <c r="AQ471" s="296" t="s">
        <v>888</v>
      </c>
      <c r="AR471" s="28"/>
      <c r="AS471" s="28"/>
      <c r="AT471" s="28"/>
      <c r="AU471" s="3" t="s">
        <v>46</v>
      </c>
      <c r="AV471" s="70" t="s">
        <v>47</v>
      </c>
      <c r="AW471" s="7" t="s">
        <v>47</v>
      </c>
      <c r="AX471" s="9" t="str">
        <f>IF(AW471="","Vacio",IF(AV471=AW471,"Igual","Diferente"))</f>
        <v>Igual</v>
      </c>
      <c r="AY471" s="68"/>
      <c r="AZ471" s="68"/>
      <c r="BA471" s="5">
        <f ca="1">+IF(K471&gt;21,"Revisar",0)</f>
        <v>0</v>
      </c>
      <c r="BB471" s="68" t="s">
        <v>146</v>
      </c>
      <c r="BC471" s="129" t="s">
        <v>2919</v>
      </c>
      <c r="BF471" s="129" t="s">
        <v>94</v>
      </c>
      <c r="BG471" s="129">
        <v>7.13</v>
      </c>
    </row>
    <row r="472" spans="1:59" ht="14.65" customHeight="1" x14ac:dyDescent="0.25">
      <c r="A472" s="68" t="str">
        <f>CONCATENATE(E472,"_",X472)</f>
        <v xml:space="preserve"> 2038235036_PCR-LAP1068</v>
      </c>
      <c r="B472" s="68" t="str">
        <f>CONCATENATE(E472,"_",Z472)</f>
        <v xml:space="preserve"> 2038235036_</v>
      </c>
      <c r="C472" s="6">
        <v>44122</v>
      </c>
      <c r="D472" s="6">
        <v>44152</v>
      </c>
      <c r="E472" s="428" t="s">
        <v>5052</v>
      </c>
      <c r="F472" s="3" t="s">
        <v>4089</v>
      </c>
      <c r="G472" s="3" t="s">
        <v>5053</v>
      </c>
      <c r="H472" s="6">
        <v>44122</v>
      </c>
      <c r="I472" s="6">
        <v>44152</v>
      </c>
      <c r="J472" s="7" t="s">
        <v>710</v>
      </c>
      <c r="K472" s="8">
        <f ca="1">+TODAY()-I472</f>
        <v>-15</v>
      </c>
      <c r="L472" s="9">
        <v>65</v>
      </c>
      <c r="M472" s="135"/>
      <c r="N472" s="9" t="str">
        <f>IF(M472="","Vacio",IF(L472=M472,"Igual","Diferente"))</f>
        <v>Vacio</v>
      </c>
      <c r="O472" s="9"/>
      <c r="P472" s="135"/>
      <c r="Q472" s="9" t="str">
        <f>IF(P472="","Vacio",IF(O472=P472,"Igual","Diferente"))</f>
        <v>Vacio</v>
      </c>
      <c r="R472" s="1">
        <f>+L472+O472/3.5</f>
        <v>65</v>
      </c>
      <c r="S472" s="1">
        <f ca="1">+IF(K472&gt;=0,IF(K472&lt;30,R472*1,IF(60&gt;K472,R472*2,IF(90&gt;K472,R472*3,IF(120&gt;K472,R472*4,IF(150&gt;K472,R472*5,IF(180&gt;K472,R472*6,IF(210&gt;K472,R472*7))))))),0)</f>
        <v>0</v>
      </c>
      <c r="T472" s="2">
        <f ca="1">+IF(K472&lt;0,0,IF(K472&lt;8,$A$1,IF(K472&lt;15,$B$1,IF(K472&lt;22,$C$1,IF(K472&lt;30,$D$1,IF(K472&lt;60,$G$1,IF(K472&lt;90,$H$1,IF(K472&lt;120,$I$1,IF(K472&lt;150,$J$1,IF(K472&lt;180,$K$1,IF(K472&lt;210,$E$1)))))))))))</f>
        <v>0</v>
      </c>
      <c r="U472" s="3" t="s">
        <v>441</v>
      </c>
      <c r="V472" s="10" t="s">
        <v>711</v>
      </c>
      <c r="W472" s="6">
        <v>43906</v>
      </c>
      <c r="X472" s="12" t="s">
        <v>728</v>
      </c>
      <c r="Y472" s="12" t="s">
        <v>5248</v>
      </c>
      <c r="Z472" s="12"/>
      <c r="AA472" s="12"/>
      <c r="AB472" s="15"/>
      <c r="AC472" s="15"/>
      <c r="AD472" s="15"/>
      <c r="AE472" s="15"/>
      <c r="AF472" s="4">
        <f ca="1">+TODAY()-AE472</f>
        <v>44137</v>
      </c>
      <c r="AG472" s="15"/>
      <c r="AH472" s="15"/>
      <c r="AI472" s="6"/>
      <c r="AJ472" s="6"/>
      <c r="AK472" s="3"/>
      <c r="AL472" s="6"/>
      <c r="AM472" s="10">
        <v>1</v>
      </c>
      <c r="AN472" s="3" t="s">
        <v>44</v>
      </c>
      <c r="AO472" s="3"/>
      <c r="AP472" s="3" t="s">
        <v>712</v>
      </c>
      <c r="AQ472" s="296" t="s">
        <v>888</v>
      </c>
      <c r="AR472" s="3"/>
      <c r="AS472" s="3"/>
      <c r="AT472" s="3"/>
      <c r="AU472" s="3" t="s">
        <v>46</v>
      </c>
      <c r="AV472" s="7" t="s">
        <v>47</v>
      </c>
      <c r="AW472" s="7" t="s">
        <v>47</v>
      </c>
      <c r="AX472" s="9" t="str">
        <f>IF(AW472="","Vacio",IF(AV472=AW472,"Igual","Diferente"))</f>
        <v>Igual</v>
      </c>
      <c r="AY472" s="68"/>
      <c r="AZ472" s="68"/>
      <c r="BA472" s="5">
        <f ca="1">+IF(K472&gt;21,"Revisar",0)</f>
        <v>0</v>
      </c>
      <c r="BB472" s="68" t="s">
        <v>146</v>
      </c>
      <c r="BC472" s="129" t="s">
        <v>2919</v>
      </c>
      <c r="BF472" s="129" t="s">
        <v>94</v>
      </c>
      <c r="BG472" s="129">
        <v>7.13</v>
      </c>
    </row>
    <row r="473" spans="1:59" ht="14.65" customHeight="1" x14ac:dyDescent="0.25">
      <c r="A473" s="68" t="str">
        <f>CONCATENATE(E473,"_",X473)</f>
        <v>20556601152_PCR-LAP0779</v>
      </c>
      <c r="B473" s="68" t="str">
        <f>CONCATENATE(E473,"_",Z473)</f>
        <v>20556601152_</v>
      </c>
      <c r="C473" s="6">
        <v>44107</v>
      </c>
      <c r="D473" s="6">
        <v>44137</v>
      </c>
      <c r="E473" s="192">
        <v>20556601152</v>
      </c>
      <c r="F473" s="3" t="s">
        <v>4090</v>
      </c>
      <c r="G473" s="3" t="s">
        <v>4524</v>
      </c>
      <c r="H473" s="6">
        <v>44107</v>
      </c>
      <c r="I473" s="6">
        <v>44137</v>
      </c>
      <c r="J473" s="7">
        <v>4500025363</v>
      </c>
      <c r="K473" s="8">
        <f ca="1">+TODAY()-I473</f>
        <v>0</v>
      </c>
      <c r="L473" s="9">
        <v>85</v>
      </c>
      <c r="M473" s="135"/>
      <c r="N473" s="9" t="str">
        <f>IF(M473="","Vacio",IF(L473=M473,"Igual","Diferente"))</f>
        <v>Vacio</v>
      </c>
      <c r="O473" s="9"/>
      <c r="P473" s="135"/>
      <c r="Q473" s="9" t="str">
        <f>IF(P473="","Vacio",IF(O473=P473,"Igual","Diferente"))</f>
        <v>Vacio</v>
      </c>
      <c r="R473" s="1">
        <f>+L473+O473/3.5</f>
        <v>85</v>
      </c>
      <c r="S473" s="1">
        <f ca="1">+IF(K473&gt;=0,IF(K473&lt;30,R473*1,IF(60&gt;K473,R473*2,IF(90&gt;K473,R473*3,IF(120&gt;K473,R473*4,IF(150&gt;K473,R473*5,IF(180&gt;K473,R473*6,IF(210&gt;K473,R473*7))))))),0)</f>
        <v>85</v>
      </c>
      <c r="T473" s="2" t="str">
        <f ca="1">+IF(K473&lt;0,0,IF(K473&lt;8,$A$1,IF(K473&lt;15,$B$1,IF(K473&lt;22,$C$1,IF(K473&lt;30,$D$1,IF(K473&lt;60,$G$1,IF(K473&lt;90,$H$1,IF(K473&lt;120,$I$1,IF(K473&lt;150,$J$1,IF(K473&lt;180,$K$1,IF(K473&lt;210,$E$1)))))))))))</f>
        <v>1° Semana</v>
      </c>
      <c r="U473" s="3" t="s">
        <v>731</v>
      </c>
      <c r="V473" s="10" t="s">
        <v>732</v>
      </c>
      <c r="W473" s="6">
        <v>43893</v>
      </c>
      <c r="X473" s="12" t="s">
        <v>733</v>
      </c>
      <c r="Y473" s="12" t="s">
        <v>5248</v>
      </c>
      <c r="Z473" s="12"/>
      <c r="AA473" s="12"/>
      <c r="AB473" s="15"/>
      <c r="AC473" s="15"/>
      <c r="AD473" s="15"/>
      <c r="AE473" s="15"/>
      <c r="AF473" s="4">
        <f ca="1">+TODAY()-AE473</f>
        <v>44137</v>
      </c>
      <c r="AG473" s="15"/>
      <c r="AH473" s="15"/>
      <c r="AI473" s="6"/>
      <c r="AJ473" s="6"/>
      <c r="AK473" s="3"/>
      <c r="AL473" s="6"/>
      <c r="AM473" s="10">
        <v>1</v>
      </c>
      <c r="AN473" s="3" t="s">
        <v>44</v>
      </c>
      <c r="AO473" s="3"/>
      <c r="AP473" s="3" t="s">
        <v>712</v>
      </c>
      <c r="AQ473" s="296" t="s">
        <v>888</v>
      </c>
      <c r="AR473" s="3"/>
      <c r="AS473" s="3"/>
      <c r="AT473" s="18"/>
      <c r="AU473" s="3" t="s">
        <v>46</v>
      </c>
      <c r="AV473" s="7" t="s">
        <v>47</v>
      </c>
      <c r="AW473" s="7" t="s">
        <v>47</v>
      </c>
      <c r="AX473" s="9" t="str">
        <f>IF(AW473="","Vacio",IF(AV473=AW473,"Igual","Diferente"))</f>
        <v>Igual</v>
      </c>
      <c r="AY473" s="68"/>
      <c r="AZ473" s="68"/>
      <c r="BA473" s="5">
        <f ca="1">+IF(K473&gt;21,"Revisar",0)</f>
        <v>0</v>
      </c>
      <c r="BB473" s="68" t="s">
        <v>146</v>
      </c>
      <c r="BC473" s="129" t="s">
        <v>2919</v>
      </c>
      <c r="BF473" s="129" t="s">
        <v>94</v>
      </c>
      <c r="BG473" s="129">
        <f>VLOOKUP(X473,'[2]Costos office 365'!$A$1:$B$180,2,FALSE)</f>
        <v>7.13</v>
      </c>
    </row>
    <row r="474" spans="1:59" ht="14.65" customHeight="1" x14ac:dyDescent="0.25">
      <c r="A474" s="68" t="str">
        <f>CONCATENATE(E474,"_",X474)</f>
        <v>47470886_PCR-LAP1331</v>
      </c>
      <c r="B474" s="68" t="str">
        <f>CONCATENATE(E474,"_",Z474)</f>
        <v>47470886_</v>
      </c>
      <c r="C474" s="6">
        <v>44113</v>
      </c>
      <c r="D474" s="6">
        <v>44143</v>
      </c>
      <c r="E474" s="192">
        <v>47470886</v>
      </c>
      <c r="F474" s="3" t="s">
        <v>4683</v>
      </c>
      <c r="G474" s="3" t="s">
        <v>4726</v>
      </c>
      <c r="H474" s="6">
        <v>44113</v>
      </c>
      <c r="I474" s="6">
        <v>44143</v>
      </c>
      <c r="J474" s="7"/>
      <c r="K474" s="8">
        <f ca="1">+TODAY()-I474</f>
        <v>-6</v>
      </c>
      <c r="L474" s="9">
        <v>100</v>
      </c>
      <c r="M474" s="135"/>
      <c r="N474" s="9" t="str">
        <f>IF(M474="","Vacio",IF(L474=M474,"Igual","Diferente"))</f>
        <v>Vacio</v>
      </c>
      <c r="O474" s="9"/>
      <c r="P474" s="135"/>
      <c r="Q474" s="9" t="str">
        <f>IF(P474="","Vacio",IF(O474=P474,"Igual","Diferente"))</f>
        <v>Vacio</v>
      </c>
      <c r="R474" s="1">
        <f>+L474+O474/3.5</f>
        <v>100</v>
      </c>
      <c r="S474" s="1">
        <f ca="1">+IF(K474&gt;=0,IF(K474&lt;30,R474*1,IF(60&gt;K474,R474*2,IF(90&gt;K474,R474*3,IF(120&gt;K474,R474*4,IF(150&gt;K474,R474*5,IF(180&gt;K474,R474*6,IF(210&gt;K474,R474*7))))))),0)</f>
        <v>0</v>
      </c>
      <c r="T474" s="2">
        <f ca="1">+IF(K474&lt;0,0,IF(K474&lt;8,$A$1,IF(K474&lt;15,$B$1,IF(K474&lt;22,$C$1,IF(K474&lt;30,$D$1,IF(K474&lt;60,$G$1,IF(K474&lt;90,$H$1,IF(K474&lt;120,$I$1,IF(K474&lt;150,$J$1,IF(K474&lt;180,$K$1,IF(K474&lt;210,$E$1)))))))))))</f>
        <v>0</v>
      </c>
      <c r="U474" s="3" t="s">
        <v>4684</v>
      </c>
      <c r="V474" s="10" t="s">
        <v>4685</v>
      </c>
      <c r="W474" s="6">
        <v>44112</v>
      </c>
      <c r="X474" s="12" t="s">
        <v>2093</v>
      </c>
      <c r="Y474" s="12" t="s">
        <v>5248</v>
      </c>
      <c r="Z474" s="12"/>
      <c r="AA474" s="12"/>
      <c r="AB474" s="15"/>
      <c r="AC474" s="15"/>
      <c r="AD474" s="15"/>
      <c r="AE474" s="15"/>
      <c r="AF474" s="4">
        <f ca="1">+TODAY()-AE474</f>
        <v>44137</v>
      </c>
      <c r="AG474" s="15"/>
      <c r="AH474" s="15"/>
      <c r="AI474" s="6"/>
      <c r="AJ474" s="6"/>
      <c r="AK474" s="3"/>
      <c r="AL474" s="6"/>
      <c r="AM474" s="10">
        <v>1</v>
      </c>
      <c r="AN474" s="3" t="s">
        <v>44</v>
      </c>
      <c r="AO474" s="3"/>
      <c r="AP474" s="3" t="s">
        <v>712</v>
      </c>
      <c r="AQ474" s="296" t="s">
        <v>888</v>
      </c>
      <c r="AR474" s="3"/>
      <c r="AS474" s="3"/>
      <c r="AT474" s="18"/>
      <c r="AU474" s="288" t="s">
        <v>4686</v>
      </c>
      <c r="AV474" s="7" t="s">
        <v>47</v>
      </c>
      <c r="AW474" s="7" t="s">
        <v>47</v>
      </c>
      <c r="AX474" s="9" t="str">
        <f>IF(AW474="","Vacio",IF(AV474=AW474,"Igual","Diferente"))</f>
        <v>Igual</v>
      </c>
      <c r="AY474" s="68"/>
      <c r="AZ474" s="68"/>
      <c r="BA474" s="5">
        <f ca="1">+IF(K474&gt;21,"Revisar",0)</f>
        <v>0</v>
      </c>
      <c r="BB474" s="68" t="s">
        <v>146</v>
      </c>
      <c r="BC474" s="129" t="s">
        <v>2919</v>
      </c>
      <c r="BF474" s="129"/>
      <c r="BG474" s="129">
        <v>7.13</v>
      </c>
    </row>
    <row r="475" spans="1:59" ht="14.65" customHeight="1" x14ac:dyDescent="0.25">
      <c r="A475" s="68" t="str">
        <f>CONCATENATE(E475,"_",X475)</f>
        <v>20548187266_MOR-LAP0007</v>
      </c>
      <c r="B475" s="68" t="str">
        <f>CONCATENATE(E475,"_",Z475)</f>
        <v>20548187266_</v>
      </c>
      <c r="C475" s="6">
        <v>44105</v>
      </c>
      <c r="D475" s="6">
        <v>44135</v>
      </c>
      <c r="E475" s="192">
        <v>20548187266</v>
      </c>
      <c r="F475" s="3" t="s">
        <v>4552</v>
      </c>
      <c r="G475" s="3" t="s">
        <v>4791</v>
      </c>
      <c r="H475" s="6">
        <v>44105</v>
      </c>
      <c r="I475" s="6">
        <v>44135</v>
      </c>
      <c r="J475" s="7" t="s">
        <v>735</v>
      </c>
      <c r="K475" s="8">
        <f ca="1">+TODAY()-I475</f>
        <v>2</v>
      </c>
      <c r="L475" s="9">
        <v>85</v>
      </c>
      <c r="M475" s="152"/>
      <c r="N475" s="9" t="str">
        <f>IF(M475="","Vacio",IF(L475=M475,"Igual","Diferente"))</f>
        <v>Vacio</v>
      </c>
      <c r="O475" s="9"/>
      <c r="P475" s="152"/>
      <c r="Q475" s="9" t="str">
        <f>IF(P475="","Vacio",IF(O475=P475,"Igual","Diferente"))</f>
        <v>Vacio</v>
      </c>
      <c r="R475" s="1">
        <f>+L475+O475/3.5</f>
        <v>85</v>
      </c>
      <c r="S475" s="1">
        <f ca="1">+IF(K475&gt;=0,IF(K475&lt;30,R475*1,IF(60&gt;K475,R475*2,IF(90&gt;K475,R475*3,IF(120&gt;K475,R475*4,IF(150&gt;K475,R475*5,IF(180&gt;K475,R475*6,IF(210&gt;K475,R475*7))))))),0)</f>
        <v>85</v>
      </c>
      <c r="T475" s="2" t="str">
        <f ca="1">+IF(K475&lt;0,0,IF(K475&lt;8,$A$1,IF(K475&lt;15,$B$1,IF(K475&lt;22,$C$1,IF(K475&lt;30,$D$1,IF(K475&lt;60,$G$1,IF(K475&lt;90,$H$1,IF(K475&lt;120,$I$1,IF(K475&lt;150,$J$1,IF(K475&lt;180,$K$1,IF(K475&lt;210,$E$1)))))))))))</f>
        <v>1° Semana</v>
      </c>
      <c r="U475" s="3" t="s">
        <v>613</v>
      </c>
      <c r="V475" s="10" t="s">
        <v>736</v>
      </c>
      <c r="W475" s="6">
        <v>43721</v>
      </c>
      <c r="X475" s="12" t="s">
        <v>737</v>
      </c>
      <c r="Y475" s="12" t="s">
        <v>5248</v>
      </c>
      <c r="Z475" s="12"/>
      <c r="AA475" s="12"/>
      <c r="AB475" s="15"/>
      <c r="AC475" s="15"/>
      <c r="AD475" s="15"/>
      <c r="AE475" s="15"/>
      <c r="AF475" s="4">
        <f ca="1">+TODAY()-AE475</f>
        <v>44137</v>
      </c>
      <c r="AG475" s="15"/>
      <c r="AH475" s="15"/>
      <c r="AI475" s="6"/>
      <c r="AJ475" s="6"/>
      <c r="AK475" s="3"/>
      <c r="AL475" s="6"/>
      <c r="AM475" s="10">
        <v>1</v>
      </c>
      <c r="AN475" s="3" t="s">
        <v>44</v>
      </c>
      <c r="AO475" s="3"/>
      <c r="AP475" s="3" t="s">
        <v>45</v>
      </c>
      <c r="AQ475" s="3"/>
      <c r="AR475" s="3"/>
      <c r="AS475" s="3"/>
      <c r="AT475" s="18"/>
      <c r="AU475" s="3" t="s">
        <v>3450</v>
      </c>
      <c r="AV475" s="7" t="s">
        <v>47</v>
      </c>
      <c r="AW475" s="7" t="s">
        <v>47</v>
      </c>
      <c r="AX475" s="9" t="str">
        <f>IF(AW475="","Vacio",IF(AV475=AW475,"Igual","Diferente"))</f>
        <v>Igual</v>
      </c>
      <c r="AY475" s="129"/>
      <c r="AZ475" s="129"/>
      <c r="BA475" s="5">
        <f ca="1">+IF(K475&gt;21,"Revisar",0)</f>
        <v>0</v>
      </c>
      <c r="BB475" s="129" t="s">
        <v>146</v>
      </c>
      <c r="BC475" s="129" t="s">
        <v>2919</v>
      </c>
      <c r="BF475" s="129" t="s">
        <v>94</v>
      </c>
      <c r="BG475" s="129"/>
    </row>
    <row r="476" spans="1:59" ht="14.65" customHeight="1" x14ac:dyDescent="0.25">
      <c r="A476" s="68" t="str">
        <f>CONCATENATE(E476,"_",X476)</f>
        <v>20548187266_PCR-LAP0999</v>
      </c>
      <c r="B476" s="68" t="str">
        <f>CONCATENATE(E476,"_",Z476)</f>
        <v>20548187266_</v>
      </c>
      <c r="C476" s="6">
        <v>44075</v>
      </c>
      <c r="D476" s="6">
        <v>44104</v>
      </c>
      <c r="E476" s="192">
        <v>20548187266</v>
      </c>
      <c r="F476" s="3" t="s">
        <v>4552</v>
      </c>
      <c r="G476" s="3" t="s">
        <v>4527</v>
      </c>
      <c r="H476" s="6">
        <v>44075</v>
      </c>
      <c r="I476" s="6">
        <v>44104</v>
      </c>
      <c r="J476" s="65" t="s">
        <v>749</v>
      </c>
      <c r="K476" s="8">
        <f ca="1">+TODAY()-I476</f>
        <v>33</v>
      </c>
      <c r="L476" s="9">
        <v>105</v>
      </c>
      <c r="M476" s="152"/>
      <c r="N476" s="9" t="str">
        <f>IF(M476="","Vacio",IF(L476=M476,"Igual","Diferente"))</f>
        <v>Vacio</v>
      </c>
      <c r="O476" s="9"/>
      <c r="P476" s="152"/>
      <c r="Q476" s="9" t="str">
        <f>IF(P476="","Vacio",IF(O476=P476,"Igual","Diferente"))</f>
        <v>Vacio</v>
      </c>
      <c r="R476" s="1">
        <f>+L476+O476/3.5</f>
        <v>105</v>
      </c>
      <c r="S476" s="1">
        <f ca="1">+IF(K476&gt;=0,IF(K476&lt;30,R476*1,IF(60&gt;K476,R476*2,IF(90&gt;K476,R476*3,IF(120&gt;K476,R476*4,IF(150&gt;K476,R476*5,IF(180&gt;K476,R476*6,IF(210&gt;K476,R476*7))))))),0)</f>
        <v>210</v>
      </c>
      <c r="T476" s="2">
        <f ca="1">+IF(K476&lt;0,0,IF(K476&lt;8,$A$1,IF(K476&lt;15,$B$1,IF(K476&lt;22,$C$1,IF(K476&lt;30,$D$1,IF(K476&lt;60,$G$1,IF(K476&lt;90,$H$1,IF(K476&lt;120,$I$1,IF(K476&lt;150,$J$1,IF(K476&lt;180,$K$1,IF(K476&lt;210,$E$1)))))))))))</f>
        <v>2</v>
      </c>
      <c r="U476" s="63" t="s">
        <v>750</v>
      </c>
      <c r="V476" s="66" t="s">
        <v>751</v>
      </c>
      <c r="W476" s="64">
        <v>43564</v>
      </c>
      <c r="X476" s="12" t="s">
        <v>752</v>
      </c>
      <c r="Y476" s="12" t="s">
        <v>5248</v>
      </c>
      <c r="Z476" s="12"/>
      <c r="AA476" s="12"/>
      <c r="AB476" s="15"/>
      <c r="AC476" s="15"/>
      <c r="AD476" s="15"/>
      <c r="AE476" s="15"/>
      <c r="AF476" s="4">
        <f ca="1">+TODAY()-AE476</f>
        <v>44137</v>
      </c>
      <c r="AG476" s="15"/>
      <c r="AH476" s="15"/>
      <c r="AI476" s="64"/>
      <c r="AJ476" s="64"/>
      <c r="AK476" s="63" t="s">
        <v>56</v>
      </c>
      <c r="AL476" s="64"/>
      <c r="AM476" s="66">
        <v>1</v>
      </c>
      <c r="AN476" s="63" t="s">
        <v>44</v>
      </c>
      <c r="AO476" s="63"/>
      <c r="AP476" s="63" t="s">
        <v>45</v>
      </c>
      <c r="AQ476" s="63"/>
      <c r="AR476" s="63"/>
      <c r="AS476" s="63"/>
      <c r="AT476" s="67"/>
      <c r="AU476" s="3" t="s">
        <v>3450</v>
      </c>
      <c r="AV476" s="7" t="s">
        <v>47</v>
      </c>
      <c r="AW476" s="7" t="s">
        <v>47</v>
      </c>
      <c r="AX476" s="9" t="str">
        <f>IF(AW476="","Vacio",IF(AV476=AW476,"Igual","Diferente"))</f>
        <v>Igual</v>
      </c>
      <c r="AY476" s="129"/>
      <c r="AZ476" s="129"/>
      <c r="BA476" s="5" t="str">
        <f ca="1">+IF(K476&gt;21,"Revisar",0)</f>
        <v>Revisar</v>
      </c>
      <c r="BB476" s="129" t="s">
        <v>146</v>
      </c>
      <c r="BC476" s="129" t="s">
        <v>141</v>
      </c>
      <c r="BF476" s="129" t="s">
        <v>94</v>
      </c>
      <c r="BG476" s="129"/>
    </row>
    <row r="477" spans="1:59" ht="14.65" customHeight="1" x14ac:dyDescent="0.25">
      <c r="A477" s="68" t="str">
        <f>CONCATENATE(E477,"_",X477)</f>
        <v>20548187266_PCR-LAP1207</v>
      </c>
      <c r="B477" s="68" t="str">
        <f>CONCATENATE(E477,"_",Z477)</f>
        <v>20548187266_</v>
      </c>
      <c r="C477" s="6">
        <v>44105</v>
      </c>
      <c r="D477" s="6">
        <v>44135</v>
      </c>
      <c r="E477" s="192">
        <v>20548187266</v>
      </c>
      <c r="F477" s="3" t="s">
        <v>4552</v>
      </c>
      <c r="G477" s="3" t="s">
        <v>4791</v>
      </c>
      <c r="H477" s="6">
        <v>44105</v>
      </c>
      <c r="I477" s="6">
        <v>44135</v>
      </c>
      <c r="J477" s="7" t="s">
        <v>756</v>
      </c>
      <c r="K477" s="8">
        <f ca="1">+TODAY()-I477</f>
        <v>2</v>
      </c>
      <c r="L477" s="9">
        <v>80</v>
      </c>
      <c r="M477" s="152"/>
      <c r="N477" s="9" t="str">
        <f>IF(M477="","Vacio",IF(L477=M477,"Igual","Diferente"))</f>
        <v>Vacio</v>
      </c>
      <c r="O477" s="9"/>
      <c r="P477" s="152"/>
      <c r="Q477" s="9" t="str">
        <f>IF(P477="","Vacio",IF(O477=P477,"Igual","Diferente"))</f>
        <v>Vacio</v>
      </c>
      <c r="R477" s="1">
        <f>+L477+O477/3.5</f>
        <v>80</v>
      </c>
      <c r="S477" s="1">
        <f ca="1">+IF(K477&gt;=0,IF(K477&lt;30,R477*1,IF(60&gt;K477,R477*2,IF(90&gt;K477,R477*3,IF(120&gt;K477,R477*4,IF(150&gt;K477,R477*5,IF(180&gt;K477,R477*6,IF(210&gt;K477,R477*7))))))),0)</f>
        <v>80</v>
      </c>
      <c r="T477" s="2" t="str">
        <f ca="1">+IF(K477&lt;0,0,IF(K477&lt;8,$A$1,IF(K477&lt;15,$B$1,IF(K477&lt;22,$C$1,IF(K477&lt;30,$D$1,IF(K477&lt;60,$G$1,IF(K477&lt;90,$H$1,IF(K477&lt;120,$I$1,IF(K477&lt;150,$J$1,IF(K477&lt;180,$K$1,IF(K477&lt;210,$E$1)))))))))))</f>
        <v>1° Semana</v>
      </c>
      <c r="U477" s="28" t="s">
        <v>757</v>
      </c>
      <c r="V477" s="10" t="s">
        <v>758</v>
      </c>
      <c r="W477" s="6">
        <v>43878</v>
      </c>
      <c r="X477" s="12" t="s">
        <v>759</v>
      </c>
      <c r="Y477" s="12" t="s">
        <v>5248</v>
      </c>
      <c r="Z477" s="12"/>
      <c r="AA477" s="12"/>
      <c r="AB477" s="15"/>
      <c r="AC477" s="15"/>
      <c r="AD477" s="15"/>
      <c r="AE477" s="15"/>
      <c r="AF477" s="4">
        <f ca="1">+TODAY()-AE477</f>
        <v>44137</v>
      </c>
      <c r="AG477" s="15"/>
      <c r="AH477" s="15"/>
      <c r="AI477" s="6"/>
      <c r="AJ477" s="6"/>
      <c r="AK477" s="3"/>
      <c r="AL477" s="6"/>
      <c r="AM477" s="10">
        <v>1</v>
      </c>
      <c r="AN477" s="3" t="s">
        <v>44</v>
      </c>
      <c r="AO477" s="3"/>
      <c r="AP477" s="3" t="s">
        <v>712</v>
      </c>
      <c r="AQ477" s="3"/>
      <c r="AR477" s="3"/>
      <c r="AS477" s="3"/>
      <c r="AT477" s="3"/>
      <c r="AU477" s="3" t="s">
        <v>3450</v>
      </c>
      <c r="AV477" s="7" t="s">
        <v>47</v>
      </c>
      <c r="AW477" s="7" t="s">
        <v>47</v>
      </c>
      <c r="AX477" s="9" t="str">
        <f>IF(AW477="","Vacio",IF(AV477=AW477,"Igual","Diferente"))</f>
        <v>Igual</v>
      </c>
      <c r="AY477" s="129"/>
      <c r="AZ477" s="129"/>
      <c r="BA477" s="5">
        <f ca="1">+IF(K477&gt;21,"Revisar",0)</f>
        <v>0</v>
      </c>
      <c r="BB477" s="129" t="s">
        <v>146</v>
      </c>
      <c r="BC477" s="129" t="s">
        <v>2919</v>
      </c>
      <c r="BF477" s="129" t="s">
        <v>94</v>
      </c>
      <c r="BG477" s="129"/>
    </row>
    <row r="478" spans="1:59" ht="14.65" customHeight="1" x14ac:dyDescent="0.25">
      <c r="A478" s="68" t="str">
        <f>CONCATENATE(E478,"_",X478)</f>
        <v>20513504561_PCR-LAP19101077</v>
      </c>
      <c r="B478" s="68" t="str">
        <f>CONCATENATE(E478,"_",Z478)</f>
        <v>20513504561_MOR-LAP19101045</v>
      </c>
      <c r="C478" s="6">
        <v>44111</v>
      </c>
      <c r="D478" s="6">
        <v>44141</v>
      </c>
      <c r="E478" s="192">
        <v>20513504561</v>
      </c>
      <c r="F478" s="3" t="s">
        <v>761</v>
      </c>
      <c r="G478" s="3" t="s">
        <v>4626</v>
      </c>
      <c r="H478" s="6">
        <v>44111</v>
      </c>
      <c r="I478" s="6">
        <v>44141</v>
      </c>
      <c r="J478" s="7"/>
      <c r="K478" s="8">
        <f ca="1">+TODAY()-I478</f>
        <v>-4</v>
      </c>
      <c r="L478" s="9"/>
      <c r="M478" s="135"/>
      <c r="N478" s="9" t="str">
        <f>IF(M478="","Vacio",IF(L478=M478,"Igual","Diferente"))</f>
        <v>Vacio</v>
      </c>
      <c r="O478" s="9">
        <v>155</v>
      </c>
      <c r="P478" s="135"/>
      <c r="Q478" s="9" t="str">
        <f>IF(P478="","Vacio",IF(O478=P478,"Igual","Diferente"))</f>
        <v>Vacio</v>
      </c>
      <c r="R478" s="1">
        <f>+L478+O478/3.5</f>
        <v>44.285714285714285</v>
      </c>
      <c r="S478" s="1">
        <f ca="1">+IF(K478&gt;=0,IF(K478&lt;30,R478*1,IF(60&gt;K478,R478*2,IF(90&gt;K478,R478*3,IF(120&gt;K478,R478*4,IF(150&gt;K478,R478*5,IF(180&gt;K478,R478*6,IF(210&gt;K478,R478*7))))))),0)</f>
        <v>0</v>
      </c>
      <c r="T478" s="2">
        <f ca="1">+IF(K478&lt;0,0,IF(K478&lt;8,$A$1,IF(K478&lt;15,$B$1,IF(K478&lt;22,$C$1,IF(K478&lt;30,$D$1,IF(K478&lt;60,$G$1,IF(K478&lt;90,$H$1,IF(K478&lt;120,$I$1,IF(K478&lt;150,$J$1,IF(K478&lt;180,$K$1,IF(K478&lt;210,$E$1)))))))))))</f>
        <v>0</v>
      </c>
      <c r="U478" s="3" t="s">
        <v>762</v>
      </c>
      <c r="V478" s="10" t="s">
        <v>763</v>
      </c>
      <c r="W478" s="6">
        <v>43775</v>
      </c>
      <c r="X478" s="12" t="s">
        <v>764</v>
      </c>
      <c r="Y478" s="12" t="s">
        <v>5248</v>
      </c>
      <c r="Z478" s="12" t="s">
        <v>765</v>
      </c>
      <c r="AA478" s="12"/>
      <c r="AB478" s="15"/>
      <c r="AC478" s="15"/>
      <c r="AD478" s="15"/>
      <c r="AE478" s="15"/>
      <c r="AF478" s="4">
        <f ca="1">+TODAY()-AE478</f>
        <v>44137</v>
      </c>
      <c r="AG478" s="15"/>
      <c r="AH478" s="15"/>
      <c r="AI478" s="6"/>
      <c r="AJ478" s="6"/>
      <c r="AK478" s="3"/>
      <c r="AL478" s="6"/>
      <c r="AM478" s="10">
        <v>1</v>
      </c>
      <c r="AN478" s="3" t="s">
        <v>44</v>
      </c>
      <c r="AO478" s="3"/>
      <c r="AP478" s="3" t="s">
        <v>483</v>
      </c>
      <c r="AQ478" s="3"/>
      <c r="AR478" s="3"/>
      <c r="AS478" s="3"/>
      <c r="AT478" s="18"/>
      <c r="AU478" s="3" t="s">
        <v>5235</v>
      </c>
      <c r="AV478" s="7" t="s">
        <v>47</v>
      </c>
      <c r="AW478" s="7" t="s">
        <v>47</v>
      </c>
      <c r="AX478" s="9" t="str">
        <f>IF(AW478="","Vacio",IF(AV478=AW478,"Igual","Diferente"))</f>
        <v>Igual</v>
      </c>
      <c r="AY478" s="129"/>
      <c r="AZ478" s="129"/>
      <c r="BA478" s="5">
        <f ca="1">+IF(K478&gt;21,"Revisar",0)</f>
        <v>0</v>
      </c>
      <c r="BB478" s="68" t="s">
        <v>146</v>
      </c>
      <c r="BC478" s="129" t="s">
        <v>2919</v>
      </c>
      <c r="BF478" s="129" t="s">
        <v>94</v>
      </c>
      <c r="BG478" s="129"/>
    </row>
    <row r="479" spans="1:59" ht="14.65" customHeight="1" x14ac:dyDescent="0.25">
      <c r="A479" s="68" t="str">
        <f>CONCATENATE(E479,"_",X479)</f>
        <v>20513504561_MOR-LAP19101048</v>
      </c>
      <c r="B479" s="68" t="str">
        <f>CONCATENATE(E479,"_",Z479)</f>
        <v>20513504561_</v>
      </c>
      <c r="C479" s="6">
        <v>44111</v>
      </c>
      <c r="D479" s="6">
        <v>44141</v>
      </c>
      <c r="E479" s="192">
        <v>20513504561</v>
      </c>
      <c r="F479" s="3" t="s">
        <v>761</v>
      </c>
      <c r="G479" s="3" t="s">
        <v>4626</v>
      </c>
      <c r="H479" s="6">
        <v>44111</v>
      </c>
      <c r="I479" s="6">
        <v>44141</v>
      </c>
      <c r="J479" s="7"/>
      <c r="K479" s="8">
        <f ca="1">+TODAY()-I479</f>
        <v>-4</v>
      </c>
      <c r="L479" s="9"/>
      <c r="M479" s="135"/>
      <c r="N479" s="9" t="str">
        <f>IF(M479="","Vacio",IF(L479=M479,"Igual","Diferente"))</f>
        <v>Vacio</v>
      </c>
      <c r="O479" s="9">
        <v>205</v>
      </c>
      <c r="P479" s="135"/>
      <c r="Q479" s="9" t="str">
        <f>IF(P479="","Vacio",IF(O479=P479,"Igual","Diferente"))</f>
        <v>Vacio</v>
      </c>
      <c r="R479" s="1">
        <f>+L479+O479/3.5</f>
        <v>58.571428571428569</v>
      </c>
      <c r="S479" s="1">
        <f ca="1">+IF(K479&gt;=0,IF(K479&lt;30,R479*1,IF(60&gt;K479,R479*2,IF(90&gt;K479,R479*3,IF(120&gt;K479,R479*4,IF(150&gt;K479,R479*5,IF(180&gt;K479,R479*6,IF(210&gt;K479,R479*7))))))),0)</f>
        <v>0</v>
      </c>
      <c r="T479" s="2">
        <f ca="1">+IF(K479&lt;0,0,IF(K479&lt;8,$A$1,IF(K479&lt;15,$B$1,IF(K479&lt;22,$C$1,IF(K479&lt;30,$D$1,IF(K479&lt;60,$G$1,IF(K479&lt;90,$H$1,IF(K479&lt;120,$I$1,IF(K479&lt;150,$J$1,IF(K479&lt;180,$K$1,IF(K479&lt;210,$E$1)))))))))))</f>
        <v>0</v>
      </c>
      <c r="U479" s="3" t="s">
        <v>762</v>
      </c>
      <c r="V479" s="10" t="s">
        <v>763</v>
      </c>
      <c r="W479" s="6">
        <v>43775</v>
      </c>
      <c r="X479" s="12" t="s">
        <v>766</v>
      </c>
      <c r="Y479" s="12" t="s">
        <v>5248</v>
      </c>
      <c r="Z479" s="12"/>
      <c r="AA479" s="12"/>
      <c r="AB479" s="15"/>
      <c r="AC479" s="15"/>
      <c r="AD479" s="15"/>
      <c r="AE479" s="15"/>
      <c r="AF479" s="4">
        <f ca="1">+TODAY()-AE479</f>
        <v>44137</v>
      </c>
      <c r="AG479" s="15"/>
      <c r="AH479" s="15"/>
      <c r="AI479" s="6"/>
      <c r="AJ479" s="6"/>
      <c r="AK479" s="3"/>
      <c r="AL479" s="6"/>
      <c r="AM479" s="10">
        <v>1</v>
      </c>
      <c r="AN479" s="3" t="s">
        <v>44</v>
      </c>
      <c r="AO479" s="3"/>
      <c r="AP479" s="3" t="s">
        <v>483</v>
      </c>
      <c r="AQ479" s="3"/>
      <c r="AR479" s="3"/>
      <c r="AS479" s="3"/>
      <c r="AT479" s="18"/>
      <c r="AU479" s="3" t="s">
        <v>5235</v>
      </c>
      <c r="AV479" s="7" t="s">
        <v>47</v>
      </c>
      <c r="AW479" s="7" t="s">
        <v>47</v>
      </c>
      <c r="AX479" s="9" t="str">
        <f>IF(AW479="","Vacio",IF(AV479=AW479,"Igual","Diferente"))</f>
        <v>Igual</v>
      </c>
      <c r="AY479" s="129"/>
      <c r="AZ479" s="129"/>
      <c r="BA479" s="5">
        <f ca="1">+IF(K479&gt;21,"Revisar",0)</f>
        <v>0</v>
      </c>
      <c r="BB479" s="68" t="s">
        <v>146</v>
      </c>
      <c r="BC479" s="129" t="s">
        <v>2919</v>
      </c>
      <c r="BF479" s="129" t="s">
        <v>94</v>
      </c>
      <c r="BG479" s="129"/>
    </row>
    <row r="480" spans="1:59" ht="14.65" customHeight="1" x14ac:dyDescent="0.25">
      <c r="A480" s="68" t="str">
        <f>CONCATENATE(E480,"_",X480)</f>
        <v>20513504561_PCR-LAP1167</v>
      </c>
      <c r="B480" s="68" t="str">
        <f>CONCATENATE(E480,"_",Z480)</f>
        <v>20513504561_</v>
      </c>
      <c r="C480" s="6">
        <v>44128</v>
      </c>
      <c r="D480" s="6">
        <v>44165</v>
      </c>
      <c r="E480" s="192">
        <v>20513504561</v>
      </c>
      <c r="F480" s="3" t="s">
        <v>761</v>
      </c>
      <c r="G480" s="3" t="s">
        <v>5057</v>
      </c>
      <c r="H480" s="6">
        <v>44128</v>
      </c>
      <c r="I480" s="6">
        <v>44165</v>
      </c>
      <c r="J480" s="7"/>
      <c r="K480" s="8">
        <f ca="1">+TODAY()-I480</f>
        <v>-28</v>
      </c>
      <c r="L480" s="9"/>
      <c r="M480" s="135"/>
      <c r="N480" s="9" t="str">
        <f>IF(M480="","Vacio",IF(L480=M480,"Igual","Diferente"))</f>
        <v>Vacio</v>
      </c>
      <c r="O480" s="9">
        <v>180</v>
      </c>
      <c r="P480" s="135"/>
      <c r="Q480" s="9" t="str">
        <f>IF(P480="","Vacio",IF(O480=P480,"Igual","Diferente"))</f>
        <v>Vacio</v>
      </c>
      <c r="R480" s="1">
        <f>+L480+O480/3.5</f>
        <v>51.428571428571431</v>
      </c>
      <c r="S480" s="1">
        <f ca="1">+IF(K480&gt;=0,IF(K480&lt;30,R480*1,IF(60&gt;K480,R480*2,IF(90&gt;K480,R480*3,IF(120&gt;K480,R480*4,IF(150&gt;K480,R480*5,IF(180&gt;K480,R480*6,IF(210&gt;K480,R480*7))))))),0)</f>
        <v>0</v>
      </c>
      <c r="T480" s="2">
        <f ca="1">+IF(K480&lt;0,0,IF(K480&lt;8,$A$1,IF(K480&lt;15,$B$1,IF(K480&lt;22,$C$1,IF(K480&lt;30,$D$1,IF(K480&lt;60,$G$1,IF(K480&lt;90,$H$1,IF(K480&lt;120,$I$1,IF(K480&lt;150,$J$1,IF(K480&lt;180,$K$1,IF(K480&lt;210,$E$1)))))))))))</f>
        <v>0</v>
      </c>
      <c r="U480" s="3" t="s">
        <v>4214</v>
      </c>
      <c r="V480" s="10" t="s">
        <v>4213</v>
      </c>
      <c r="W480" s="6">
        <v>44098</v>
      </c>
      <c r="X480" s="12" t="s">
        <v>1690</v>
      </c>
      <c r="Y480" s="12" t="s">
        <v>5248</v>
      </c>
      <c r="Z480" s="12"/>
      <c r="AA480" s="12"/>
      <c r="AB480" s="15"/>
      <c r="AC480" s="15"/>
      <c r="AD480" s="15"/>
      <c r="AE480" s="15"/>
      <c r="AF480" s="4">
        <f ca="1">+TODAY()-AE480</f>
        <v>44137</v>
      </c>
      <c r="AG480" s="15"/>
      <c r="AH480" s="15"/>
      <c r="AI480" s="6"/>
      <c r="AJ480" s="6"/>
      <c r="AK480" s="3"/>
      <c r="AL480" s="6"/>
      <c r="AM480" s="10">
        <v>1</v>
      </c>
      <c r="AN480" s="3" t="s">
        <v>44</v>
      </c>
      <c r="AO480" s="3"/>
      <c r="AP480" s="3" t="s">
        <v>483</v>
      </c>
      <c r="AQ480" s="3"/>
      <c r="AR480" s="3"/>
      <c r="AS480" s="3"/>
      <c r="AT480" s="18"/>
      <c r="AU480" s="3" t="s">
        <v>5235</v>
      </c>
      <c r="AV480" s="7" t="s">
        <v>47</v>
      </c>
      <c r="AW480" s="7" t="s">
        <v>47</v>
      </c>
      <c r="AX480" s="9" t="str">
        <f>IF(AW480="","Vacio",IF(AV480=AW480,"Igual","Diferente"))</f>
        <v>Igual</v>
      </c>
      <c r="AY480" s="129"/>
      <c r="AZ480" s="129"/>
      <c r="BA480" s="5">
        <f ca="1">+IF(K480&gt;21,"Revisar",0)</f>
        <v>0</v>
      </c>
      <c r="BB480" s="68" t="s">
        <v>146</v>
      </c>
      <c r="BC480" s="129" t="s">
        <v>2919</v>
      </c>
      <c r="BF480" s="129"/>
      <c r="BG480" s="129"/>
    </row>
    <row r="481" spans="1:65" ht="14.65" customHeight="1" x14ac:dyDescent="0.25">
      <c r="A481" s="68" t="str">
        <f>CONCATENATE(E481,"_",X481)</f>
        <v>20513504561_PCR-LAP1035</v>
      </c>
      <c r="B481" s="68" t="str">
        <f>CONCATENATE(E481,"_",Z481)</f>
        <v>20513504561_</v>
      </c>
      <c r="C481" s="6">
        <v>44128</v>
      </c>
      <c r="D481" s="6">
        <v>44165</v>
      </c>
      <c r="E481" s="192">
        <v>20513504561</v>
      </c>
      <c r="F481" s="3" t="s">
        <v>761</v>
      </c>
      <c r="G481" s="3" t="s">
        <v>5057</v>
      </c>
      <c r="H481" s="6">
        <v>44128</v>
      </c>
      <c r="I481" s="6">
        <v>44165</v>
      </c>
      <c r="J481" s="7"/>
      <c r="K481" s="8">
        <f ca="1">+TODAY()-I481</f>
        <v>-28</v>
      </c>
      <c r="L481" s="9"/>
      <c r="M481" s="135"/>
      <c r="N481" s="9" t="str">
        <f>IF(M481="","Vacio",IF(L481=M481,"Igual","Diferente"))</f>
        <v>Vacio</v>
      </c>
      <c r="O481" s="9">
        <v>250</v>
      </c>
      <c r="P481" s="135"/>
      <c r="Q481" s="9" t="str">
        <f>IF(P481="","Vacio",IF(O481=P481,"Igual","Diferente"))</f>
        <v>Vacio</v>
      </c>
      <c r="R481" s="1">
        <f>+L481+O481/3.5</f>
        <v>71.428571428571431</v>
      </c>
      <c r="S481" s="1">
        <f ca="1">+IF(K481&gt;=0,IF(K481&lt;30,R481*1,IF(60&gt;K481,R481*2,IF(90&gt;K481,R481*3,IF(120&gt;K481,R481*4,IF(150&gt;K481,R481*5,IF(180&gt;K481,R481*6,IF(210&gt;K481,R481*7))))))),0)</f>
        <v>0</v>
      </c>
      <c r="T481" s="2">
        <f ca="1">+IF(K481&lt;0,0,IF(K481&lt;8,$A$1,IF(K481&lt;15,$B$1,IF(K481&lt;22,$C$1,IF(K481&lt;30,$D$1,IF(K481&lt;60,$G$1,IF(K481&lt;90,$H$1,IF(K481&lt;120,$I$1,IF(K481&lt;150,$J$1,IF(K481&lt;180,$K$1,IF(K481&lt;210,$E$1)))))))))))</f>
        <v>0</v>
      </c>
      <c r="U481" s="3" t="s">
        <v>4215</v>
      </c>
      <c r="V481" s="10" t="s">
        <v>4213</v>
      </c>
      <c r="W481" s="6">
        <v>44098</v>
      </c>
      <c r="X481" s="12" t="s">
        <v>4154</v>
      </c>
      <c r="Y481" s="12" t="s">
        <v>5248</v>
      </c>
      <c r="Z481" s="12"/>
      <c r="AA481" s="12"/>
      <c r="AB481" s="15"/>
      <c r="AC481" s="15"/>
      <c r="AD481" s="15"/>
      <c r="AE481" s="15"/>
      <c r="AF481" s="4">
        <f ca="1">+TODAY()-AE481</f>
        <v>44137</v>
      </c>
      <c r="AG481" s="15"/>
      <c r="AH481" s="15"/>
      <c r="AI481" s="6"/>
      <c r="AJ481" s="6"/>
      <c r="AK481" s="3"/>
      <c r="AL481" s="6"/>
      <c r="AM481" s="10">
        <v>1</v>
      </c>
      <c r="AN481" s="3" t="s">
        <v>44</v>
      </c>
      <c r="AO481" s="3"/>
      <c r="AP481" s="3" t="s">
        <v>483</v>
      </c>
      <c r="AQ481" s="3"/>
      <c r="AR481" s="3"/>
      <c r="AS481" s="3"/>
      <c r="AT481" s="18"/>
      <c r="AU481" s="3" t="s">
        <v>5235</v>
      </c>
      <c r="AV481" s="7" t="s">
        <v>47</v>
      </c>
      <c r="AW481" s="7" t="s">
        <v>47</v>
      </c>
      <c r="AX481" s="9" t="str">
        <f>IF(AW481="","Vacio",IF(AV481=AW481,"Igual","Diferente"))</f>
        <v>Igual</v>
      </c>
      <c r="AY481" s="129"/>
      <c r="AZ481" s="129"/>
      <c r="BA481" s="5">
        <f ca="1">+IF(K481&gt;21,"Revisar",0)</f>
        <v>0</v>
      </c>
      <c r="BB481" s="68" t="s">
        <v>146</v>
      </c>
      <c r="BC481" s="129" t="s">
        <v>2919</v>
      </c>
      <c r="BF481" s="129"/>
      <c r="BG481" s="129"/>
    </row>
    <row r="482" spans="1:65" ht="14.65" customHeight="1" x14ac:dyDescent="0.25">
      <c r="A482" s="68" t="str">
        <f>CONCATENATE(E482,"_",X482)</f>
        <v>20513504561_PCR-LAP0995</v>
      </c>
      <c r="B482" s="68" t="str">
        <f>CONCATENATE(E482,"_",Z482)</f>
        <v>20513504561_</v>
      </c>
      <c r="C482" s="6">
        <v>44128</v>
      </c>
      <c r="D482" s="6">
        <v>44165</v>
      </c>
      <c r="E482" s="192">
        <v>20513504561</v>
      </c>
      <c r="F482" s="3" t="s">
        <v>761</v>
      </c>
      <c r="G482" s="3" t="s">
        <v>5057</v>
      </c>
      <c r="H482" s="6">
        <v>44128</v>
      </c>
      <c r="I482" s="6">
        <v>44165</v>
      </c>
      <c r="J482" s="7"/>
      <c r="K482" s="8">
        <f ca="1">+TODAY()-I482</f>
        <v>-28</v>
      </c>
      <c r="L482" s="9"/>
      <c r="M482" s="135"/>
      <c r="N482" s="9" t="str">
        <f>IF(M482="","Vacio",IF(L482=M482,"Igual","Diferente"))</f>
        <v>Vacio</v>
      </c>
      <c r="O482" s="9">
        <v>250</v>
      </c>
      <c r="P482" s="135"/>
      <c r="Q482" s="9" t="str">
        <f>IF(P482="","Vacio",IF(O482=P482,"Igual","Diferente"))</f>
        <v>Vacio</v>
      </c>
      <c r="R482" s="1">
        <f>+L482+O482/3.5</f>
        <v>71.428571428571431</v>
      </c>
      <c r="S482" s="1">
        <f ca="1">+IF(K482&gt;=0,IF(K482&lt;30,R482*1,IF(60&gt;K482,R482*2,IF(90&gt;K482,R482*3,IF(120&gt;K482,R482*4,IF(150&gt;K482,R482*5,IF(180&gt;K482,R482*6,IF(210&gt;K482,R482*7))))))),0)</f>
        <v>0</v>
      </c>
      <c r="T482" s="2">
        <f ca="1">+IF(K482&lt;0,0,IF(K482&lt;8,$A$1,IF(K482&lt;15,$B$1,IF(K482&lt;22,$C$1,IF(K482&lt;30,$D$1,IF(K482&lt;60,$G$1,IF(K482&lt;90,$H$1,IF(K482&lt;120,$I$1,IF(K482&lt;150,$J$1,IF(K482&lt;180,$K$1,IF(K482&lt;210,$E$1)))))))))))</f>
        <v>0</v>
      </c>
      <c r="U482" s="3" t="s">
        <v>4215</v>
      </c>
      <c r="V482" s="10" t="s">
        <v>4213</v>
      </c>
      <c r="W482" s="6">
        <v>44098</v>
      </c>
      <c r="X482" s="12" t="s">
        <v>3715</v>
      </c>
      <c r="Y482" s="12" t="s">
        <v>5248</v>
      </c>
      <c r="Z482" s="12"/>
      <c r="AA482" s="12"/>
      <c r="AB482" s="15"/>
      <c r="AC482" s="15"/>
      <c r="AD482" s="15"/>
      <c r="AE482" s="15"/>
      <c r="AF482" s="4">
        <f ca="1">+TODAY()-AE482</f>
        <v>44137</v>
      </c>
      <c r="AG482" s="15"/>
      <c r="AH482" s="15"/>
      <c r="AI482" s="6"/>
      <c r="AJ482" s="6"/>
      <c r="AK482" s="3"/>
      <c r="AL482" s="6"/>
      <c r="AM482" s="10">
        <v>1</v>
      </c>
      <c r="AN482" s="3" t="s">
        <v>44</v>
      </c>
      <c r="AO482" s="3"/>
      <c r="AP482" s="3" t="s">
        <v>483</v>
      </c>
      <c r="AQ482" s="3"/>
      <c r="AR482" s="3"/>
      <c r="AS482" s="3"/>
      <c r="AT482" s="18"/>
      <c r="AU482" s="3" t="s">
        <v>5235</v>
      </c>
      <c r="AV482" s="7" t="s">
        <v>47</v>
      </c>
      <c r="AW482" s="7" t="s">
        <v>47</v>
      </c>
      <c r="AX482" s="9" t="str">
        <f>IF(AW482="","Vacio",IF(AV482=AW482,"Igual","Diferente"))</f>
        <v>Igual</v>
      </c>
      <c r="AY482" s="129"/>
      <c r="AZ482" s="129"/>
      <c r="BA482" s="5">
        <f ca="1">+IF(K482&gt;21,"Revisar",0)</f>
        <v>0</v>
      </c>
      <c r="BB482" s="68" t="s">
        <v>146</v>
      </c>
      <c r="BC482" s="129" t="s">
        <v>2919</v>
      </c>
      <c r="BF482" s="129"/>
      <c r="BG482" s="129"/>
    </row>
    <row r="483" spans="1:65" ht="14.65" customHeight="1" x14ac:dyDescent="0.25">
      <c r="A483" s="68" t="str">
        <f>CONCATENATE(E483,"_",X483)</f>
        <v>20513504561_PCR-LAP19091019</v>
      </c>
      <c r="B483" s="68" t="str">
        <f>CONCATENATE(E483,"_",Z483)</f>
        <v>20513504561_</v>
      </c>
      <c r="C483" s="6">
        <v>44128</v>
      </c>
      <c r="D483" s="6">
        <v>44165</v>
      </c>
      <c r="E483" s="192">
        <v>20513504561</v>
      </c>
      <c r="F483" s="3" t="s">
        <v>761</v>
      </c>
      <c r="G483" s="3" t="s">
        <v>5057</v>
      </c>
      <c r="H483" s="6">
        <v>44128</v>
      </c>
      <c r="I483" s="6">
        <v>44165</v>
      </c>
      <c r="J483" s="7"/>
      <c r="K483" s="8">
        <f ca="1">+TODAY()-I483</f>
        <v>-28</v>
      </c>
      <c r="L483" s="9"/>
      <c r="M483" s="135"/>
      <c r="N483" s="9" t="str">
        <f>IF(M483="","Vacio",IF(L483=M483,"Igual","Diferente"))</f>
        <v>Vacio</v>
      </c>
      <c r="O483" s="9">
        <v>250</v>
      </c>
      <c r="P483" s="135"/>
      <c r="Q483" s="9" t="str">
        <f>IF(P483="","Vacio",IF(O483=P483,"Igual","Diferente"))</f>
        <v>Vacio</v>
      </c>
      <c r="R483" s="1">
        <f>+L483+O483/3.5</f>
        <v>71.428571428571431</v>
      </c>
      <c r="S483" s="1">
        <f ca="1">+IF(K483&gt;=0,IF(K483&lt;30,R483*1,IF(60&gt;K483,R483*2,IF(90&gt;K483,R483*3,IF(120&gt;K483,R483*4,IF(150&gt;K483,R483*5,IF(180&gt;K483,R483*6,IF(210&gt;K483,R483*7))))))),0)</f>
        <v>0</v>
      </c>
      <c r="T483" s="2">
        <f ca="1">+IF(K483&lt;0,0,IF(K483&lt;8,$A$1,IF(K483&lt;15,$B$1,IF(K483&lt;22,$C$1,IF(K483&lt;30,$D$1,IF(K483&lt;60,$G$1,IF(K483&lt;90,$H$1,IF(K483&lt;120,$I$1,IF(K483&lt;150,$J$1,IF(K483&lt;180,$K$1,IF(K483&lt;210,$E$1)))))))))))</f>
        <v>0</v>
      </c>
      <c r="U483" s="3" t="s">
        <v>4216</v>
      </c>
      <c r="V483" s="10" t="s">
        <v>4213</v>
      </c>
      <c r="W483" s="6">
        <v>44098</v>
      </c>
      <c r="X483" s="12" t="s">
        <v>4152</v>
      </c>
      <c r="Y483" s="12" t="s">
        <v>5248</v>
      </c>
      <c r="Z483" s="12"/>
      <c r="AA483" s="12"/>
      <c r="AB483" s="15"/>
      <c r="AC483" s="15"/>
      <c r="AD483" s="15"/>
      <c r="AE483" s="15"/>
      <c r="AF483" s="4">
        <f ca="1">+TODAY()-AE483</f>
        <v>44137</v>
      </c>
      <c r="AG483" s="15"/>
      <c r="AH483" s="15"/>
      <c r="AI483" s="6"/>
      <c r="AJ483" s="6"/>
      <c r="AK483" s="3"/>
      <c r="AL483" s="6"/>
      <c r="AM483" s="10">
        <v>1</v>
      </c>
      <c r="AN483" s="3" t="s">
        <v>44</v>
      </c>
      <c r="AO483" s="3"/>
      <c r="AP483" s="3" t="s">
        <v>483</v>
      </c>
      <c r="AQ483" s="3"/>
      <c r="AR483" s="3"/>
      <c r="AS483" s="3"/>
      <c r="AT483" s="18"/>
      <c r="AU483" s="3" t="s">
        <v>5235</v>
      </c>
      <c r="AV483" s="7" t="s">
        <v>47</v>
      </c>
      <c r="AW483" s="7" t="s">
        <v>47</v>
      </c>
      <c r="AX483" s="9" t="str">
        <f>IF(AW483="","Vacio",IF(AV483=AW483,"Igual","Diferente"))</f>
        <v>Igual</v>
      </c>
      <c r="AY483" s="129"/>
      <c r="AZ483" s="129"/>
      <c r="BA483" s="5">
        <f ca="1">+IF(K483&gt;21,"Revisar",0)</f>
        <v>0</v>
      </c>
      <c r="BB483" s="68" t="s">
        <v>146</v>
      </c>
      <c r="BC483" s="129" t="s">
        <v>2919</v>
      </c>
      <c r="BF483" s="129"/>
      <c r="BG483" s="129"/>
    </row>
    <row r="484" spans="1:65" ht="14.65" customHeight="1" x14ac:dyDescent="0.25">
      <c r="A484" s="68" t="str">
        <f>CONCATENATE(E484,"_",X484)</f>
        <v>20513504561_PCR-LAP20031094</v>
      </c>
      <c r="B484" s="68" t="str">
        <f>CONCATENATE(E484,"_",Z484)</f>
        <v>20513504561_</v>
      </c>
      <c r="C484" s="6">
        <v>44128</v>
      </c>
      <c r="D484" s="6">
        <v>44165</v>
      </c>
      <c r="E484" s="192">
        <v>20513504561</v>
      </c>
      <c r="F484" s="3" t="s">
        <v>761</v>
      </c>
      <c r="G484" s="3" t="s">
        <v>5057</v>
      </c>
      <c r="H484" s="6">
        <v>44128</v>
      </c>
      <c r="I484" s="6">
        <v>44165</v>
      </c>
      <c r="J484" s="7"/>
      <c r="K484" s="8">
        <f ca="1">+TODAY()-I484</f>
        <v>-28</v>
      </c>
      <c r="L484" s="9"/>
      <c r="M484" s="135"/>
      <c r="N484" s="9" t="str">
        <f>IF(M484="","Vacio",IF(L484=M484,"Igual","Diferente"))</f>
        <v>Vacio</v>
      </c>
      <c r="O484" s="9">
        <v>180</v>
      </c>
      <c r="P484" s="135"/>
      <c r="Q484" s="9" t="str">
        <f>IF(P484="","Vacio",IF(O484=P484,"Igual","Diferente"))</f>
        <v>Vacio</v>
      </c>
      <c r="R484" s="1">
        <f>+L484+O484/3.5</f>
        <v>51.428571428571431</v>
      </c>
      <c r="S484" s="1">
        <f ca="1">+IF(K484&gt;=0,IF(K484&lt;30,R484*1,IF(60&gt;K484,R484*2,IF(90&gt;K484,R484*3,IF(120&gt;K484,R484*4,IF(150&gt;K484,R484*5,IF(180&gt;K484,R484*6,IF(210&gt;K484,R484*7))))))),0)</f>
        <v>0</v>
      </c>
      <c r="T484" s="2">
        <f ca="1">+IF(K484&lt;0,0,IF(K484&lt;8,$A$1,IF(K484&lt;15,$B$1,IF(K484&lt;22,$C$1,IF(K484&lt;30,$D$1,IF(K484&lt;60,$G$1,IF(K484&lt;90,$H$1,IF(K484&lt;120,$I$1,IF(K484&lt;150,$J$1,IF(K484&lt;180,$K$1,IF(K484&lt;210,$E$1)))))))))))</f>
        <v>0</v>
      </c>
      <c r="U484" s="3" t="s">
        <v>4217</v>
      </c>
      <c r="V484" s="10" t="s">
        <v>4213</v>
      </c>
      <c r="W484" s="6">
        <v>44098</v>
      </c>
      <c r="X484" s="12" t="s">
        <v>4153</v>
      </c>
      <c r="Y484" s="12" t="s">
        <v>5248</v>
      </c>
      <c r="Z484" s="12"/>
      <c r="AA484" s="12"/>
      <c r="AB484" s="15"/>
      <c r="AC484" s="15"/>
      <c r="AD484" s="15"/>
      <c r="AE484" s="15"/>
      <c r="AF484" s="4">
        <f ca="1">+TODAY()-AE484</f>
        <v>44137</v>
      </c>
      <c r="AG484" s="15"/>
      <c r="AH484" s="15"/>
      <c r="AI484" s="6"/>
      <c r="AJ484" s="6"/>
      <c r="AK484" s="3"/>
      <c r="AL484" s="6"/>
      <c r="AM484" s="10">
        <v>1</v>
      </c>
      <c r="AN484" s="3" t="s">
        <v>44</v>
      </c>
      <c r="AO484" s="3"/>
      <c r="AP484" s="3" t="s">
        <v>483</v>
      </c>
      <c r="AQ484" s="3"/>
      <c r="AR484" s="3"/>
      <c r="AS484" s="3"/>
      <c r="AT484" s="18"/>
      <c r="AU484" s="3" t="s">
        <v>5235</v>
      </c>
      <c r="AV484" s="7" t="s">
        <v>47</v>
      </c>
      <c r="AW484" s="7" t="s">
        <v>47</v>
      </c>
      <c r="AX484" s="9" t="str">
        <f>IF(AW484="","Vacio",IF(AV484=AW484,"Igual","Diferente"))</f>
        <v>Igual</v>
      </c>
      <c r="AY484" s="129"/>
      <c r="AZ484" s="129"/>
      <c r="BA484" s="5">
        <f ca="1">+IF(K484&gt;21,"Revisar",0)</f>
        <v>0</v>
      </c>
      <c r="BB484" s="68" t="s">
        <v>146</v>
      </c>
      <c r="BC484" s="129" t="s">
        <v>2919</v>
      </c>
      <c r="BF484" s="129"/>
      <c r="BG484" s="129"/>
    </row>
    <row r="485" spans="1:65" ht="14.65" customHeight="1" x14ac:dyDescent="0.25">
      <c r="A485" s="68" t="str">
        <f>CONCATENATE(E485,"_",X485)</f>
        <v>20600593847_PCR-LAP20072002</v>
      </c>
      <c r="B485" s="68" t="str">
        <f>CONCATENATE(E485,"_",Z485)</f>
        <v>20600593847_</v>
      </c>
      <c r="C485" s="6">
        <v>44119</v>
      </c>
      <c r="D485" s="6">
        <v>44149</v>
      </c>
      <c r="E485" s="192">
        <v>20600593847</v>
      </c>
      <c r="F485" s="3" t="s">
        <v>4091</v>
      </c>
      <c r="G485" s="3" t="s">
        <v>4836</v>
      </c>
      <c r="H485" s="6">
        <v>44119</v>
      </c>
      <c r="I485" s="6">
        <v>44149</v>
      </c>
      <c r="J485" s="7"/>
      <c r="K485" s="8">
        <f ca="1">+TODAY()-I485</f>
        <v>-12</v>
      </c>
      <c r="L485" s="9">
        <v>77</v>
      </c>
      <c r="M485" s="135"/>
      <c r="N485" s="9" t="str">
        <f>IF(M485="","Vacio",IF(L485=M485,"Igual","Diferente"))</f>
        <v>Vacio</v>
      </c>
      <c r="O485" s="9"/>
      <c r="P485" s="135"/>
      <c r="Q485" s="9" t="str">
        <f>IF(P485="","Vacio",IF(O485=P485,"Igual","Diferente"))</f>
        <v>Vacio</v>
      </c>
      <c r="R485" s="1">
        <f>+L485+O485/3.5</f>
        <v>77</v>
      </c>
      <c r="S485" s="1">
        <f ca="1">+IF(K485&gt;=0,IF(K485&lt;30,R485*1,IF(60&gt;K485,R485*2,IF(90&gt;K485,R485*3,IF(120&gt;K485,R485*4,IF(150&gt;K485,R485*5,IF(180&gt;K485,R485*6,IF(210&gt;K485,R485*7))))))),0)</f>
        <v>0</v>
      </c>
      <c r="T485" s="2">
        <f ca="1">+IF(K485&lt;0,0,IF(K485&lt;8,$A$1,IF(K485&lt;15,$B$1,IF(K485&lt;22,$C$1,IF(K485&lt;30,$D$1,IF(K485&lt;60,$G$1,IF(K485&lt;90,$H$1,IF(K485&lt;120,$I$1,IF(K485&lt;150,$J$1,IF(K485&lt;180,$K$1,IF(K485&lt;210,$E$1)))))))))))</f>
        <v>0</v>
      </c>
      <c r="U485" s="3" t="s">
        <v>3301</v>
      </c>
      <c r="V485" s="10" t="s">
        <v>3302</v>
      </c>
      <c r="W485" s="6">
        <v>44026</v>
      </c>
      <c r="X485" s="12" t="s">
        <v>3258</v>
      </c>
      <c r="Y485" s="12" t="s">
        <v>5248</v>
      </c>
      <c r="Z485" s="12"/>
      <c r="AA485" s="12"/>
      <c r="AB485" s="15"/>
      <c r="AC485" s="15"/>
      <c r="AD485" s="15"/>
      <c r="AE485" s="15"/>
      <c r="AF485" s="4">
        <f ca="1">+TODAY()-AE485</f>
        <v>44137</v>
      </c>
      <c r="AG485" s="15"/>
      <c r="AH485" s="15"/>
      <c r="AI485" s="6"/>
      <c r="AJ485" s="6"/>
      <c r="AK485" s="3"/>
      <c r="AL485" s="6"/>
      <c r="AM485" s="10">
        <v>1</v>
      </c>
      <c r="AN485" s="3" t="s">
        <v>44</v>
      </c>
      <c r="AO485" s="3"/>
      <c r="AP485" s="3" t="s">
        <v>712</v>
      </c>
      <c r="AQ485" s="3"/>
      <c r="AR485" s="3"/>
      <c r="AS485" s="3"/>
      <c r="AT485" s="18"/>
      <c r="AU485" s="3" t="s">
        <v>5235</v>
      </c>
      <c r="AV485" s="7" t="s">
        <v>47</v>
      </c>
      <c r="AW485" s="7" t="s">
        <v>47</v>
      </c>
      <c r="AX485" s="9" t="str">
        <f>IF(AW485="","Vacio",IF(AV485=AW485,"Igual","Diferente"))</f>
        <v>Igual</v>
      </c>
      <c r="AY485" s="68"/>
      <c r="AZ485" s="68"/>
      <c r="BA485" s="5">
        <f ca="1">+IF(K485&gt;21,"Revisar",0)</f>
        <v>0</v>
      </c>
      <c r="BB485" s="68" t="s">
        <v>146</v>
      </c>
      <c r="BC485" s="129" t="s">
        <v>2919</v>
      </c>
      <c r="BF485" s="129" t="s">
        <v>94</v>
      </c>
      <c r="BG485" s="129"/>
    </row>
    <row r="486" spans="1:65" ht="14.65" customHeight="1" x14ac:dyDescent="0.25">
      <c r="A486" s="68" t="str">
        <f>CONCATENATE(E486,"_",X486)</f>
        <v>20600593847_PCR-LAP20072003</v>
      </c>
      <c r="B486" s="68" t="str">
        <f>CONCATENATE(E486,"_",Z486)</f>
        <v>20600593847_</v>
      </c>
      <c r="C486" s="6">
        <v>44119</v>
      </c>
      <c r="D486" s="6">
        <v>44149</v>
      </c>
      <c r="E486" s="192">
        <v>20600593847</v>
      </c>
      <c r="F486" s="3" t="s">
        <v>4091</v>
      </c>
      <c r="G486" s="3" t="s">
        <v>4836</v>
      </c>
      <c r="H486" s="6">
        <v>44119</v>
      </c>
      <c r="I486" s="6">
        <v>44149</v>
      </c>
      <c r="J486" s="7"/>
      <c r="K486" s="8">
        <f ca="1">+TODAY()-I486</f>
        <v>-12</v>
      </c>
      <c r="L486" s="9">
        <v>77</v>
      </c>
      <c r="M486" s="135"/>
      <c r="N486" s="9" t="str">
        <f>IF(M486="","Vacio",IF(L486=M486,"Igual","Diferente"))</f>
        <v>Vacio</v>
      </c>
      <c r="O486" s="9"/>
      <c r="P486" s="135"/>
      <c r="Q486" s="9" t="str">
        <f>IF(P486="","Vacio",IF(O486=P486,"Igual","Diferente"))</f>
        <v>Vacio</v>
      </c>
      <c r="R486" s="1">
        <f>+L486+O486/3.5</f>
        <v>77</v>
      </c>
      <c r="S486" s="1">
        <f ca="1">+IF(K486&gt;=0,IF(K486&lt;30,R486*1,IF(60&gt;K486,R486*2,IF(90&gt;K486,R486*3,IF(120&gt;K486,R486*4,IF(150&gt;K486,R486*5,IF(180&gt;K486,R486*6,IF(210&gt;K486,R486*7))))))),0)</f>
        <v>0</v>
      </c>
      <c r="T486" s="2">
        <f ca="1">+IF(K486&lt;0,0,IF(K486&lt;8,$A$1,IF(K486&lt;15,$B$1,IF(K486&lt;22,$C$1,IF(K486&lt;30,$D$1,IF(K486&lt;60,$G$1,IF(K486&lt;90,$H$1,IF(K486&lt;120,$I$1,IF(K486&lt;150,$J$1,IF(K486&lt;180,$K$1,IF(K486&lt;210,$E$1)))))))))))</f>
        <v>0</v>
      </c>
      <c r="U486" s="3" t="s">
        <v>3301</v>
      </c>
      <c r="V486" s="10" t="s">
        <v>3302</v>
      </c>
      <c r="W486" s="6">
        <v>44026</v>
      </c>
      <c r="X486" s="12" t="s">
        <v>3257</v>
      </c>
      <c r="Y486" s="12" t="s">
        <v>5248</v>
      </c>
      <c r="Z486" s="12"/>
      <c r="AA486" s="12"/>
      <c r="AB486" s="15"/>
      <c r="AC486" s="15"/>
      <c r="AD486" s="15"/>
      <c r="AE486" s="15"/>
      <c r="AF486" s="4">
        <f ca="1">+TODAY()-AE486</f>
        <v>44137</v>
      </c>
      <c r="AG486" s="15"/>
      <c r="AH486" s="15"/>
      <c r="AI486" s="6"/>
      <c r="AJ486" s="6"/>
      <c r="AK486" s="3"/>
      <c r="AL486" s="6"/>
      <c r="AM486" s="10">
        <v>1</v>
      </c>
      <c r="AN486" s="3" t="s">
        <v>44</v>
      </c>
      <c r="AO486" s="3"/>
      <c r="AP486" s="3" t="s">
        <v>712</v>
      </c>
      <c r="AQ486" s="3"/>
      <c r="AR486" s="3"/>
      <c r="AS486" s="3"/>
      <c r="AT486" s="18"/>
      <c r="AU486" s="3" t="s">
        <v>5235</v>
      </c>
      <c r="AV486" s="7" t="s">
        <v>47</v>
      </c>
      <c r="AW486" s="7" t="s">
        <v>47</v>
      </c>
      <c r="AX486" s="9" t="str">
        <f>IF(AW486="","Vacio",IF(AV486=AW486,"Igual","Diferente"))</f>
        <v>Igual</v>
      </c>
      <c r="AY486" s="68"/>
      <c r="AZ486" s="68"/>
      <c r="BA486" s="5">
        <f ca="1">+IF(K486&gt;21,"Revisar",0)</f>
        <v>0</v>
      </c>
      <c r="BB486" s="68" t="s">
        <v>146</v>
      </c>
      <c r="BC486" s="129" t="s">
        <v>2919</v>
      </c>
      <c r="BF486" s="129" t="s">
        <v>94</v>
      </c>
      <c r="BG486" s="129"/>
    </row>
    <row r="487" spans="1:65" ht="14.65" customHeight="1" x14ac:dyDescent="0.25">
      <c r="A487" s="68" t="str">
        <f>CONCATENATE(E487,"_",X487)</f>
        <v>20521780968_PCR-LAP1069</v>
      </c>
      <c r="B487" s="68" t="str">
        <f>CONCATENATE(E487,"_",Z487)</f>
        <v>20521780968_</v>
      </c>
      <c r="C487" s="6">
        <v>44114</v>
      </c>
      <c r="D487" s="6">
        <v>44144</v>
      </c>
      <c r="E487" s="192">
        <v>20521780968</v>
      </c>
      <c r="F487" s="3" t="s">
        <v>779</v>
      </c>
      <c r="G487" s="3" t="s">
        <v>5178</v>
      </c>
      <c r="H487" s="6">
        <v>44114</v>
      </c>
      <c r="I487" s="6">
        <v>44144</v>
      </c>
      <c r="J487" s="7"/>
      <c r="K487" s="8">
        <f ca="1">+TODAY()-I487</f>
        <v>-7</v>
      </c>
      <c r="L487" s="9">
        <v>64.2</v>
      </c>
      <c r="M487" s="135"/>
      <c r="N487" s="9" t="str">
        <f>IF(M487="","Vacio",IF(L487=M487,"Igual","Diferente"))</f>
        <v>Vacio</v>
      </c>
      <c r="O487" s="9"/>
      <c r="P487" s="135"/>
      <c r="Q487" s="9" t="str">
        <f>IF(P487="","Vacio",IF(O487=P487,"Igual","Diferente"))</f>
        <v>Vacio</v>
      </c>
      <c r="R487" s="1">
        <f>+L487+O487/3.5</f>
        <v>64.2</v>
      </c>
      <c r="S487" s="1">
        <f ca="1">+IF(K487&gt;=0,IF(K487&lt;30,R487*1,IF(60&gt;K487,R487*2,IF(90&gt;K487,R487*3,IF(120&gt;K487,R487*4,IF(150&gt;K487,R487*5,IF(180&gt;K487,R487*6,IF(210&gt;K487,R487*7))))))),0)</f>
        <v>0</v>
      </c>
      <c r="T487" s="2">
        <f ca="1">+IF(K487&lt;0,0,IF(K487&lt;8,$A$1,IF(K487&lt;15,$B$1,IF(K487&lt;22,$C$1,IF(K487&lt;30,$D$1,IF(K487&lt;60,$G$1,IF(K487&lt;90,$H$1,IF(K487&lt;120,$I$1,IF(K487&lt;150,$J$1,IF(K487&lt;180,$K$1,IF(K487&lt;210,$E$1)))))))))))</f>
        <v>0</v>
      </c>
      <c r="U487" s="3" t="s">
        <v>3217</v>
      </c>
      <c r="V487" s="10" t="s">
        <v>3218</v>
      </c>
      <c r="W487" s="6">
        <v>44022</v>
      </c>
      <c r="X487" s="12" t="s">
        <v>781</v>
      </c>
      <c r="Y487" s="12" t="s">
        <v>5248</v>
      </c>
      <c r="Z487" s="12"/>
      <c r="AA487" s="12"/>
      <c r="AB487" s="15"/>
      <c r="AC487" s="15"/>
      <c r="AD487" s="15"/>
      <c r="AE487" s="15"/>
      <c r="AF487" s="4">
        <f ca="1">+TODAY()-AE487</f>
        <v>44137</v>
      </c>
      <c r="AG487" s="15"/>
      <c r="AH487" s="15"/>
      <c r="AI487" s="6"/>
      <c r="AJ487" s="6"/>
      <c r="AK487" s="3"/>
      <c r="AL487" s="6"/>
      <c r="AM487" s="10">
        <v>1</v>
      </c>
      <c r="AN487" s="3" t="s">
        <v>44</v>
      </c>
      <c r="AO487" s="3"/>
      <c r="AP487" s="3" t="s">
        <v>483</v>
      </c>
      <c r="AQ487" s="296" t="s">
        <v>888</v>
      </c>
      <c r="AR487" s="3"/>
      <c r="AS487" s="3"/>
      <c r="AT487" s="18"/>
      <c r="AU487" s="288" t="s">
        <v>5235</v>
      </c>
      <c r="AV487" s="7" t="s">
        <v>47</v>
      </c>
      <c r="AW487" s="7" t="s">
        <v>47</v>
      </c>
      <c r="AX487" s="9" t="str">
        <f>IF(AW487="","Vacio",IF(AV487=AW487,"Igual","Diferente"))</f>
        <v>Igual</v>
      </c>
      <c r="AY487" s="129"/>
      <c r="AZ487" s="129"/>
      <c r="BA487" s="5">
        <f ca="1">+IF(K487&gt;21,"Revisar",0)</f>
        <v>0</v>
      </c>
      <c r="BB487" s="68" t="s">
        <v>5179</v>
      </c>
      <c r="BC487" s="129" t="s">
        <v>2919</v>
      </c>
      <c r="BF487" s="129" t="s">
        <v>94</v>
      </c>
      <c r="BG487" s="129">
        <f>VLOOKUP(X487,'[2]Costos office 365'!$A$1:$B$180,2,FALSE)</f>
        <v>7.13</v>
      </c>
    </row>
    <row r="488" spans="1:65" ht="14.65" customHeight="1" x14ac:dyDescent="0.25">
      <c r="A488" s="68" t="str">
        <f>CONCATENATE(E488,"_",X488)</f>
        <v>20521780968_PCR-LAP1109</v>
      </c>
      <c r="B488" s="68" t="str">
        <f>CONCATENATE(E488,"_",Z488)</f>
        <v>20521780968_</v>
      </c>
      <c r="C488" s="6">
        <v>44114</v>
      </c>
      <c r="D488" s="6">
        <v>44144</v>
      </c>
      <c r="E488" s="192">
        <v>20521780968</v>
      </c>
      <c r="F488" s="3" t="s">
        <v>779</v>
      </c>
      <c r="G488" s="3" t="s">
        <v>5178</v>
      </c>
      <c r="H488" s="6">
        <v>44114</v>
      </c>
      <c r="I488" s="6">
        <v>44144</v>
      </c>
      <c r="J488" s="7"/>
      <c r="K488" s="8">
        <f ca="1">+TODAY()-I488</f>
        <v>-7</v>
      </c>
      <c r="L488" s="9">
        <v>64.2</v>
      </c>
      <c r="M488" s="135"/>
      <c r="N488" s="9" t="str">
        <f>IF(M488="","Vacio",IF(L488=M488,"Igual","Diferente"))</f>
        <v>Vacio</v>
      </c>
      <c r="O488" s="9"/>
      <c r="P488" s="135"/>
      <c r="Q488" s="9" t="str">
        <f>IF(P488="","Vacio",IF(O488=P488,"Igual","Diferente"))</f>
        <v>Vacio</v>
      </c>
      <c r="R488" s="1">
        <f>+L488+O488/3.5</f>
        <v>64.2</v>
      </c>
      <c r="S488" s="1">
        <f ca="1">+IF(K488&gt;=0,IF(K488&lt;30,R488*1,IF(60&gt;K488,R488*2,IF(90&gt;K488,R488*3,IF(120&gt;K488,R488*4,IF(150&gt;K488,R488*5,IF(180&gt;K488,R488*6,IF(210&gt;K488,R488*7))))))),0)</f>
        <v>0</v>
      </c>
      <c r="T488" s="2">
        <f ca="1">+IF(K488&lt;0,0,IF(K488&lt;8,$A$1,IF(K488&lt;15,$B$1,IF(K488&lt;22,$C$1,IF(K488&lt;30,$D$1,IF(K488&lt;60,$G$1,IF(K488&lt;90,$H$1,IF(K488&lt;120,$I$1,IF(K488&lt;150,$J$1,IF(K488&lt;180,$K$1,IF(K488&lt;210,$E$1)))))))))))</f>
        <v>0</v>
      </c>
      <c r="U488" s="3" t="s">
        <v>3217</v>
      </c>
      <c r="V488" s="10" t="s">
        <v>3218</v>
      </c>
      <c r="W488" s="6">
        <v>44022</v>
      </c>
      <c r="X488" s="12" t="s">
        <v>782</v>
      </c>
      <c r="Y488" s="12" t="s">
        <v>5248</v>
      </c>
      <c r="Z488" s="12"/>
      <c r="AA488" s="12"/>
      <c r="AB488" s="15"/>
      <c r="AC488" s="15"/>
      <c r="AD488" s="15"/>
      <c r="AE488" s="15"/>
      <c r="AF488" s="4">
        <f ca="1">+TODAY()-AE488</f>
        <v>44137</v>
      </c>
      <c r="AG488" s="15"/>
      <c r="AH488" s="15"/>
      <c r="AI488" s="6"/>
      <c r="AJ488" s="6"/>
      <c r="AK488" s="3"/>
      <c r="AL488" s="6"/>
      <c r="AM488" s="10">
        <v>1</v>
      </c>
      <c r="AN488" s="3" t="s">
        <v>44</v>
      </c>
      <c r="AO488" s="3"/>
      <c r="AP488" s="3" t="s">
        <v>483</v>
      </c>
      <c r="AQ488" s="296" t="s">
        <v>888</v>
      </c>
      <c r="AR488" s="3"/>
      <c r="AS488" s="3"/>
      <c r="AT488" s="18"/>
      <c r="AU488" s="288" t="s">
        <v>5235</v>
      </c>
      <c r="AV488" s="7" t="s">
        <v>47</v>
      </c>
      <c r="AW488" s="7" t="s">
        <v>47</v>
      </c>
      <c r="AX488" s="9" t="str">
        <f>IF(AW488="","Vacio",IF(AV488=AW488,"Igual","Diferente"))</f>
        <v>Igual</v>
      </c>
      <c r="AY488" s="129"/>
      <c r="AZ488" s="129"/>
      <c r="BA488" s="5">
        <f ca="1">+IF(K488&gt;21,"Revisar",0)</f>
        <v>0</v>
      </c>
      <c r="BB488" s="68" t="s">
        <v>5179</v>
      </c>
      <c r="BC488" s="129" t="s">
        <v>2919</v>
      </c>
      <c r="BF488" s="129" t="s">
        <v>94</v>
      </c>
      <c r="BG488" s="129">
        <f>VLOOKUP(X488,'[2]Costos office 365'!$A$1:$B$180,2,FALSE)</f>
        <v>7.13</v>
      </c>
    </row>
    <row r="489" spans="1:65" ht="14.65" customHeight="1" x14ac:dyDescent="0.25">
      <c r="A489" s="68" t="str">
        <f>CONCATENATE(E489,"_",X489)</f>
        <v>20521780968_PCR-LAP1406</v>
      </c>
      <c r="B489" s="68" t="str">
        <f>CONCATENATE(E489,"_",Z489)</f>
        <v>20521780968_</v>
      </c>
      <c r="C489" s="6">
        <v>44114</v>
      </c>
      <c r="D489" s="6">
        <v>44144</v>
      </c>
      <c r="E489" s="192">
        <v>20521780968</v>
      </c>
      <c r="F489" s="3" t="s">
        <v>779</v>
      </c>
      <c r="G489" s="3" t="s">
        <v>5178</v>
      </c>
      <c r="H489" s="6">
        <v>44114</v>
      </c>
      <c r="I489" s="6">
        <v>44144</v>
      </c>
      <c r="J489" s="7"/>
      <c r="K489" s="8">
        <f ca="1">+TODAY()-I489</f>
        <v>-7</v>
      </c>
      <c r="L489" s="9">
        <v>64.2</v>
      </c>
      <c r="M489" s="135"/>
      <c r="N489" s="9" t="str">
        <f>IF(M489="","Vacio",IF(L489=M489,"Igual","Diferente"))</f>
        <v>Vacio</v>
      </c>
      <c r="O489" s="9"/>
      <c r="P489" s="135"/>
      <c r="Q489" s="9" t="str">
        <f>IF(P489="","Vacio",IF(O489=P489,"Igual","Diferente"))</f>
        <v>Vacio</v>
      </c>
      <c r="R489" s="1">
        <f>+L489+O489/3.5</f>
        <v>64.2</v>
      </c>
      <c r="S489" s="1">
        <f ca="1">+IF(K489&gt;=0,IF(K489&lt;30,R489*1,IF(60&gt;K489,R489*2,IF(90&gt;K489,R489*3,IF(120&gt;K489,R489*4,IF(150&gt;K489,R489*5,IF(180&gt;K489,R489*6,IF(210&gt;K489,R489*7))))))),0)</f>
        <v>0</v>
      </c>
      <c r="T489" s="2">
        <f ca="1">+IF(K489&lt;0,0,IF(K489&lt;8,$A$1,IF(K489&lt;15,$B$1,IF(K489&lt;22,$C$1,IF(K489&lt;30,$D$1,IF(K489&lt;60,$G$1,IF(K489&lt;90,$H$1,IF(K489&lt;120,$I$1,IF(K489&lt;150,$J$1,IF(K489&lt;180,$K$1,IF(K489&lt;210,$E$1)))))))))))</f>
        <v>0</v>
      </c>
      <c r="U489" s="3" t="s">
        <v>3216</v>
      </c>
      <c r="V489" s="10" t="s">
        <v>3218</v>
      </c>
      <c r="W489" s="6">
        <v>44022</v>
      </c>
      <c r="X489" s="12" t="s">
        <v>783</v>
      </c>
      <c r="Y489" s="12" t="s">
        <v>5248</v>
      </c>
      <c r="Z489" s="12"/>
      <c r="AA489" s="12"/>
      <c r="AB489" s="15"/>
      <c r="AC489" s="15"/>
      <c r="AD489" s="15"/>
      <c r="AE489" s="15"/>
      <c r="AF489" s="4">
        <f ca="1">+TODAY()-AE489</f>
        <v>44137</v>
      </c>
      <c r="AG489" s="15"/>
      <c r="AH489" s="15"/>
      <c r="AI489" s="6"/>
      <c r="AJ489" s="6"/>
      <c r="AK489" s="3"/>
      <c r="AL489" s="6"/>
      <c r="AM489" s="10">
        <v>1</v>
      </c>
      <c r="AN489" s="3" t="s">
        <v>44</v>
      </c>
      <c r="AO489" s="3"/>
      <c r="AP489" s="3" t="s">
        <v>483</v>
      </c>
      <c r="AQ489" s="296" t="s">
        <v>888</v>
      </c>
      <c r="AR489" s="3"/>
      <c r="AS489" s="3"/>
      <c r="AT489" s="18"/>
      <c r="AU489" s="288" t="s">
        <v>5235</v>
      </c>
      <c r="AV489" s="7" t="s">
        <v>47</v>
      </c>
      <c r="AW489" s="7" t="s">
        <v>47</v>
      </c>
      <c r="AX489" s="9" t="str">
        <f>IF(AW489="","Vacio",IF(AV489=AW489,"Igual","Diferente"))</f>
        <v>Igual</v>
      </c>
      <c r="AY489" s="129"/>
      <c r="AZ489" s="129"/>
      <c r="BA489" s="5">
        <f ca="1">+IF(K489&gt;21,"Revisar",0)</f>
        <v>0</v>
      </c>
      <c r="BB489" s="68" t="s">
        <v>5179</v>
      </c>
      <c r="BC489" s="129" t="s">
        <v>2919</v>
      </c>
      <c r="BF489" s="129" t="s">
        <v>94</v>
      </c>
      <c r="BG489" s="129">
        <f>VLOOKUP(X489,'[2]Costos office 365'!$A$1:$B$180,2,FALSE)</f>
        <v>7.13</v>
      </c>
    </row>
    <row r="490" spans="1:65" ht="14.65" customHeight="1" x14ac:dyDescent="0.25">
      <c r="A490" s="68" t="str">
        <f>CONCATENATE(E490,"_",X490)</f>
        <v>20603281994_PCR-LAP1292</v>
      </c>
      <c r="B490" s="68" t="str">
        <f>CONCATENATE(E490,"_",Z490)</f>
        <v>20603281994_PCR-LAP19115055</v>
      </c>
      <c r="C490" s="6">
        <v>44130</v>
      </c>
      <c r="D490" s="6">
        <v>44160</v>
      </c>
      <c r="E490" s="192">
        <v>20603281994</v>
      </c>
      <c r="F490" s="3" t="s">
        <v>4092</v>
      </c>
      <c r="G490" s="3" t="s">
        <v>5051</v>
      </c>
      <c r="H490" s="6">
        <v>44130</v>
      </c>
      <c r="I490" s="6">
        <v>44160</v>
      </c>
      <c r="J490" s="7"/>
      <c r="K490" s="8">
        <f ca="1">+TODAY()-I490</f>
        <v>-23</v>
      </c>
      <c r="L490" s="9">
        <v>45</v>
      </c>
      <c r="M490" s="135"/>
      <c r="N490" s="9" t="str">
        <f>IF(M490="","Vacio",IF(L490=M490,"Igual","Diferente"))</f>
        <v>Vacio</v>
      </c>
      <c r="O490" s="9"/>
      <c r="P490" s="135"/>
      <c r="Q490" s="9" t="str">
        <f>IF(P490="","Vacio",IF(O490=P490,"Igual","Diferente"))</f>
        <v>Vacio</v>
      </c>
      <c r="R490" s="1">
        <f>+L490+O490/3.5</f>
        <v>45</v>
      </c>
      <c r="S490" s="1">
        <f ca="1">+IF(K490&gt;=0,IF(K490&lt;30,R490*1,IF(60&gt;K490,R490*2,IF(90&gt;K490,R490*3,IF(120&gt;K490,R490*4,IF(150&gt;K490,R490*5,IF(180&gt;K490,R490*6,IF(210&gt;K490,R490*7))))))),0)</f>
        <v>0</v>
      </c>
      <c r="T490" s="2">
        <f ca="1">+IF(K490&lt;0,0,IF(K490&lt;8,$A$1,IF(K490&lt;15,$B$1,IF(K490&lt;22,$C$1,IF(K490&lt;30,$D$1,IF(K490&lt;60,$G$1,IF(K490&lt;90,$H$1,IF(K490&lt;120,$I$1,IF(K490&lt;150,$J$1,IF(K490&lt;180,$K$1,IF(K490&lt;210,$E$1)))))))))))</f>
        <v>0</v>
      </c>
      <c r="U490" s="3" t="s">
        <v>3235</v>
      </c>
      <c r="V490" s="10" t="s">
        <v>3238</v>
      </c>
      <c r="W490" s="6">
        <v>44025</v>
      </c>
      <c r="X490" s="12" t="s">
        <v>3239</v>
      </c>
      <c r="Y490" s="12" t="s">
        <v>5248</v>
      </c>
      <c r="Z490" s="12" t="s">
        <v>801</v>
      </c>
      <c r="AA490" s="12"/>
      <c r="AB490" s="15"/>
      <c r="AC490" s="15"/>
      <c r="AD490" s="15"/>
      <c r="AE490" s="15"/>
      <c r="AF490" s="4">
        <f ca="1">+TODAY()-AE490</f>
        <v>44137</v>
      </c>
      <c r="AG490" s="15"/>
      <c r="AH490" s="15"/>
      <c r="AI490" s="6"/>
      <c r="AJ490" s="6"/>
      <c r="AK490" s="3"/>
      <c r="AL490" s="6"/>
      <c r="AM490" s="10">
        <v>1</v>
      </c>
      <c r="AN490" s="3" t="s">
        <v>44</v>
      </c>
      <c r="AO490" s="3"/>
      <c r="AP490" s="3" t="s">
        <v>483</v>
      </c>
      <c r="AQ490" s="3"/>
      <c r="AR490" s="3"/>
      <c r="AS490" s="3"/>
      <c r="AT490" s="18"/>
      <c r="AU490" s="3" t="s">
        <v>46</v>
      </c>
      <c r="AV490" s="7" t="s">
        <v>47</v>
      </c>
      <c r="AW490" s="7" t="s">
        <v>47</v>
      </c>
      <c r="AX490" s="9" t="str">
        <f>IF(AW490="","Vacio",IF(AV490=AW490,"Igual","Diferente"))</f>
        <v>Igual</v>
      </c>
      <c r="AY490" s="129" t="s">
        <v>3761</v>
      </c>
      <c r="AZ490" s="129"/>
      <c r="BA490" s="5">
        <f ca="1">+IF(K490&gt;21,"Revisar",0)</f>
        <v>0</v>
      </c>
      <c r="BB490" s="68" t="s">
        <v>146</v>
      </c>
      <c r="BC490" s="129" t="s">
        <v>2919</v>
      </c>
      <c r="BF490" s="129" t="s">
        <v>94</v>
      </c>
      <c r="BG490" s="129"/>
    </row>
    <row r="491" spans="1:65" ht="14.65" customHeight="1" x14ac:dyDescent="0.25">
      <c r="A491" s="68" t="str">
        <f>CONCATENATE(E491,"_",X491)</f>
        <v>20603281994_PCR-LAP19101002</v>
      </c>
      <c r="B491" s="68" t="str">
        <f>CONCATENATE(E491,"_",Z491)</f>
        <v>20603281994_</v>
      </c>
      <c r="C491" s="78"/>
      <c r="D491" s="78"/>
      <c r="E491" s="193">
        <v>20603281994</v>
      </c>
      <c r="F491" s="3" t="s">
        <v>4092</v>
      </c>
      <c r="G491" s="77"/>
      <c r="H491" s="78"/>
      <c r="I491" s="78"/>
      <c r="J491" s="82"/>
      <c r="K491" s="289">
        <f ca="1">+TODAY()-I491</f>
        <v>44137</v>
      </c>
      <c r="L491" s="79"/>
      <c r="M491" s="137"/>
      <c r="N491" s="9" t="str">
        <f>IF(M491="","Vacio",IF(L491=M491,"Igual","Diferente"))</f>
        <v>Vacio</v>
      </c>
      <c r="O491" s="79"/>
      <c r="P491" s="137"/>
      <c r="Q491" s="79" t="str">
        <f>IF(P491="","Vacio",IF(O491=P491,"Igual","Diferente"))</f>
        <v>Vacio</v>
      </c>
      <c r="R491" s="1">
        <f>+L491+O491/3.5</f>
        <v>0</v>
      </c>
      <c r="S491" s="79" t="b">
        <f ca="1">+IF(K491&gt;=0,IF(K491&lt;30,R491*1,IF(60&gt;K491,R491*2,IF(90&gt;K491,R491*3,IF(120&gt;K491,R491*4,IF(150&gt;K491,R491*5,IF(180&gt;K491,R491*6,IF(210&gt;K491,R491*7))))))),0)</f>
        <v>0</v>
      </c>
      <c r="T491" s="2" t="b">
        <f ca="1">+IF(K491&lt;0,0,IF(K491&lt;8,$A$1,IF(K491&lt;15,$B$1,IF(K491&lt;22,$C$1,IF(K491&lt;30,$D$1,IF(K491&lt;60,$G$1,IF(K491&lt;90,$H$1,IF(K491&lt;120,$I$1,IF(K491&lt;150,$J$1,IF(K491&lt;180,$K$1,IF(K491&lt;210,$E$1)))))))))))</f>
        <v>0</v>
      </c>
      <c r="U491" s="77" t="s">
        <v>3236</v>
      </c>
      <c r="V491" s="81" t="s">
        <v>3238</v>
      </c>
      <c r="W491" s="78">
        <v>44025</v>
      </c>
      <c r="X491" s="85" t="s">
        <v>1296</v>
      </c>
      <c r="Y491" s="12" t="s">
        <v>5248</v>
      </c>
      <c r="Z491" s="85"/>
      <c r="AA491" s="85"/>
      <c r="AB491" s="80"/>
      <c r="AC491" s="80"/>
      <c r="AD491" s="80"/>
      <c r="AE491" s="80"/>
      <c r="AF491" s="161">
        <f ca="1">+TODAY()-AE491</f>
        <v>44137</v>
      </c>
      <c r="AG491" s="80"/>
      <c r="AH491" s="80"/>
      <c r="AI491" s="78"/>
      <c r="AJ491" s="78"/>
      <c r="AK491" s="77"/>
      <c r="AL491" s="78"/>
      <c r="AM491" s="81">
        <v>1</v>
      </c>
      <c r="AN491" s="77" t="s">
        <v>44</v>
      </c>
      <c r="AO491" s="77"/>
      <c r="AP491" s="77" t="s">
        <v>483</v>
      </c>
      <c r="AQ491" s="77"/>
      <c r="AR491" s="77"/>
      <c r="AS491" s="77"/>
      <c r="AT491" s="83"/>
      <c r="AU491" s="3" t="s">
        <v>46</v>
      </c>
      <c r="AV491" s="82" t="s">
        <v>47</v>
      </c>
      <c r="AW491" s="82" t="s">
        <v>47</v>
      </c>
      <c r="AX491" s="9" t="str">
        <f>IF(AW491="","Vacio",IF(AV491=AW491,"Igual","Diferente"))</f>
        <v>Igual</v>
      </c>
      <c r="AY491" s="138" t="s">
        <v>3759</v>
      </c>
      <c r="AZ491" s="138"/>
      <c r="BA491" s="5" t="str">
        <f ca="1">+IF(K491&gt;21,"Revisar",0)</f>
        <v>Revisar</v>
      </c>
      <c r="BB491" s="137" t="s">
        <v>146</v>
      </c>
      <c r="BC491" s="138" t="s">
        <v>141</v>
      </c>
      <c r="BD491" s="139"/>
      <c r="BE491" s="139"/>
      <c r="BF491" s="138" t="s">
        <v>94</v>
      </c>
      <c r="BG491" s="138"/>
      <c r="BH491" s="139"/>
      <c r="BI491" s="139"/>
      <c r="BJ491" s="139"/>
      <c r="BK491" s="139"/>
      <c r="BL491" s="139"/>
      <c r="BM491" s="139"/>
    </row>
    <row r="492" spans="1:65" ht="14.65" customHeight="1" x14ac:dyDescent="0.25">
      <c r="A492" s="68" t="str">
        <f>CONCATENATE(E492,"_",X492)</f>
        <v>20603281994_PCR-LAP19111048</v>
      </c>
      <c r="B492" s="68" t="str">
        <f>CONCATENATE(E492,"_",Z492)</f>
        <v>20603281994_PCR-LAP19101089</v>
      </c>
      <c r="C492" s="6">
        <v>44130</v>
      </c>
      <c r="D492" s="6">
        <v>44160</v>
      </c>
      <c r="E492" s="192">
        <v>20603281994</v>
      </c>
      <c r="F492" s="3" t="s">
        <v>4092</v>
      </c>
      <c r="G492" s="3" t="s">
        <v>5051</v>
      </c>
      <c r="H492" s="6">
        <v>44130</v>
      </c>
      <c r="I492" s="6">
        <v>44160</v>
      </c>
      <c r="J492" s="7"/>
      <c r="K492" s="8">
        <f ca="1">+TODAY()-I492</f>
        <v>-23</v>
      </c>
      <c r="L492" s="9">
        <v>64</v>
      </c>
      <c r="M492" s="135"/>
      <c r="N492" s="9" t="str">
        <f>IF(M492="","Vacio",IF(L492=M492,"Igual","Diferente"))</f>
        <v>Vacio</v>
      </c>
      <c r="O492" s="9"/>
      <c r="P492" s="135"/>
      <c r="Q492" s="9" t="str">
        <f>IF(P492="","Vacio",IF(O492=P492,"Igual","Diferente"))</f>
        <v>Vacio</v>
      </c>
      <c r="R492" s="1">
        <f>+L492+O492/3.5</f>
        <v>64</v>
      </c>
      <c r="S492" s="1">
        <f ca="1">+IF(K492&gt;=0,IF(K492&lt;30,R492*1,IF(60&gt;K492,R492*2,IF(90&gt;K492,R492*3,IF(120&gt;K492,R492*4,IF(150&gt;K492,R492*5,IF(180&gt;K492,R492*6,IF(210&gt;K492,R492*7))))))),0)</f>
        <v>0</v>
      </c>
      <c r="T492" s="2">
        <f ca="1">+IF(K492&lt;0,0,IF(K492&lt;8,$A$1,IF(K492&lt;15,$B$1,IF(K492&lt;22,$C$1,IF(K492&lt;30,$D$1,IF(K492&lt;60,$G$1,IF(K492&lt;90,$H$1,IF(K492&lt;120,$I$1,IF(K492&lt;150,$J$1,IF(K492&lt;180,$K$1,IF(K492&lt;210,$E$1)))))))))))</f>
        <v>0</v>
      </c>
      <c r="U492" s="3" t="s">
        <v>3237</v>
      </c>
      <c r="V492" s="10" t="s">
        <v>3238</v>
      </c>
      <c r="W492" s="6">
        <v>44025</v>
      </c>
      <c r="X492" s="12" t="s">
        <v>2730</v>
      </c>
      <c r="Y492" s="12" t="s">
        <v>5248</v>
      </c>
      <c r="Z492" s="12" t="s">
        <v>794</v>
      </c>
      <c r="AA492" s="12"/>
      <c r="AB492" s="15"/>
      <c r="AC492" s="15"/>
      <c r="AD492" s="15"/>
      <c r="AE492" s="15"/>
      <c r="AF492" s="4">
        <f ca="1">+TODAY()-AE492</f>
        <v>44137</v>
      </c>
      <c r="AG492" s="15"/>
      <c r="AH492" s="15"/>
      <c r="AI492" s="6"/>
      <c r="AJ492" s="6"/>
      <c r="AK492" s="3"/>
      <c r="AL492" s="6"/>
      <c r="AM492" s="10">
        <v>1</v>
      </c>
      <c r="AN492" s="3" t="s">
        <v>44</v>
      </c>
      <c r="AO492" s="3"/>
      <c r="AP492" s="3" t="s">
        <v>483</v>
      </c>
      <c r="AQ492" s="3"/>
      <c r="AR492" s="3"/>
      <c r="AS492" s="3"/>
      <c r="AT492" s="18"/>
      <c r="AU492" s="3" t="s">
        <v>46</v>
      </c>
      <c r="AV492" s="7" t="s">
        <v>47</v>
      </c>
      <c r="AW492" s="7" t="s">
        <v>47</v>
      </c>
      <c r="AX492" s="9" t="str">
        <f>IF(AW492="","Vacio",IF(AV492=AW492,"Igual","Diferente"))</f>
        <v>Igual</v>
      </c>
      <c r="AY492" s="129"/>
      <c r="AZ492" s="129"/>
      <c r="BA492" s="5">
        <f ca="1">+IF(K492&gt;21,"Revisar",0)</f>
        <v>0</v>
      </c>
      <c r="BB492" s="68" t="s">
        <v>146</v>
      </c>
      <c r="BC492" s="129" t="s">
        <v>2919</v>
      </c>
      <c r="BF492" s="129" t="s">
        <v>94</v>
      </c>
      <c r="BG492" s="129"/>
    </row>
    <row r="493" spans="1:65" ht="14.65" customHeight="1" x14ac:dyDescent="0.25">
      <c r="A493" s="68" t="str">
        <f>CONCATENATE(E493,"_",X493)</f>
        <v>20603281994_PCR-LAP19091013</v>
      </c>
      <c r="B493" s="68" t="str">
        <f>CONCATENATE(E493,"_",Z493)</f>
        <v>20603281994_</v>
      </c>
      <c r="C493" s="78"/>
      <c r="D493" s="78"/>
      <c r="E493" s="193">
        <v>20603281994</v>
      </c>
      <c r="F493" s="3" t="s">
        <v>4092</v>
      </c>
      <c r="G493" s="77"/>
      <c r="H493" s="78"/>
      <c r="I493" s="78"/>
      <c r="J493" s="82"/>
      <c r="K493" s="289">
        <f ca="1">+TODAY()-I493</f>
        <v>44137</v>
      </c>
      <c r="L493" s="79"/>
      <c r="M493" s="137"/>
      <c r="N493" s="9" t="str">
        <f>IF(M493="","Vacio",IF(L493=M493,"Igual","Diferente"))</f>
        <v>Vacio</v>
      </c>
      <c r="O493" s="79"/>
      <c r="P493" s="137"/>
      <c r="Q493" s="79" t="str">
        <f>IF(P493="","Vacio",IF(O493=P493,"Igual","Diferente"))</f>
        <v>Vacio</v>
      </c>
      <c r="R493" s="1">
        <f>+L493+O493/3.5</f>
        <v>0</v>
      </c>
      <c r="S493" s="79" t="b">
        <f ca="1">+IF(K493&gt;=0,IF(K493&lt;30,R493*1,IF(60&gt;K493,R493*2,IF(90&gt;K493,R493*3,IF(120&gt;K493,R493*4,IF(150&gt;K493,R493*5,IF(180&gt;K493,R493*6,IF(210&gt;K493,R493*7))))))),0)</f>
        <v>0</v>
      </c>
      <c r="T493" s="2" t="b">
        <f ca="1">+IF(K493&lt;0,0,IF(K493&lt;8,$A$1,IF(K493&lt;15,$B$1,IF(K493&lt;22,$C$1,IF(K493&lt;30,$D$1,IF(K493&lt;60,$G$1,IF(K493&lt;90,$H$1,IF(K493&lt;120,$I$1,IF(K493&lt;150,$J$1,IF(K493&lt;180,$K$1,IF(K493&lt;210,$E$1)))))))))))</f>
        <v>0</v>
      </c>
      <c r="U493" s="77" t="s">
        <v>3237</v>
      </c>
      <c r="V493" s="81" t="s">
        <v>3238</v>
      </c>
      <c r="W493" s="78">
        <v>44025</v>
      </c>
      <c r="X493" s="85" t="s">
        <v>2721</v>
      </c>
      <c r="Y493" s="12" t="s">
        <v>5248</v>
      </c>
      <c r="Z493" s="85"/>
      <c r="AA493" s="85"/>
      <c r="AB493" s="80"/>
      <c r="AC493" s="80"/>
      <c r="AD493" s="80"/>
      <c r="AE493" s="80"/>
      <c r="AF493" s="161">
        <f ca="1">+TODAY()-AE493</f>
        <v>44137</v>
      </c>
      <c r="AG493" s="80"/>
      <c r="AH493" s="80"/>
      <c r="AI493" s="78"/>
      <c r="AJ493" s="78"/>
      <c r="AK493" s="77"/>
      <c r="AL493" s="78"/>
      <c r="AM493" s="81">
        <v>1</v>
      </c>
      <c r="AN493" s="77" t="s">
        <v>44</v>
      </c>
      <c r="AO493" s="77"/>
      <c r="AP493" s="77" t="s">
        <v>483</v>
      </c>
      <c r="AQ493" s="77"/>
      <c r="AR493" s="77"/>
      <c r="AS493" s="77"/>
      <c r="AT493" s="83"/>
      <c r="AU493" s="3" t="s">
        <v>46</v>
      </c>
      <c r="AV493" s="82" t="s">
        <v>47</v>
      </c>
      <c r="AW493" s="82" t="s">
        <v>47</v>
      </c>
      <c r="AX493" s="9" t="str">
        <f>IF(AW493="","Vacio",IF(AV493=AW493,"Igual","Diferente"))</f>
        <v>Igual</v>
      </c>
      <c r="AY493" s="138" t="s">
        <v>3759</v>
      </c>
      <c r="AZ493" s="138"/>
      <c r="BA493" s="5" t="str">
        <f ca="1">+IF(K493&gt;21,"Revisar",0)</f>
        <v>Revisar</v>
      </c>
      <c r="BB493" s="137" t="s">
        <v>146</v>
      </c>
      <c r="BC493" s="138" t="s">
        <v>141</v>
      </c>
      <c r="BD493" s="139"/>
      <c r="BE493" s="139"/>
      <c r="BF493" s="138" t="s">
        <v>94</v>
      </c>
      <c r="BG493" s="138"/>
      <c r="BH493" s="139"/>
      <c r="BI493" s="139"/>
      <c r="BJ493" s="139"/>
      <c r="BK493" s="139"/>
      <c r="BL493" s="139"/>
      <c r="BM493" s="139"/>
    </row>
    <row r="494" spans="1:65" ht="14.65" customHeight="1" x14ac:dyDescent="0.25">
      <c r="A494" s="68" t="str">
        <f>CONCATENATE(E494,"_",X494)</f>
        <v>20603281994_PCR-LAP19091014</v>
      </c>
      <c r="B494" s="68" t="str">
        <f>CONCATENATE(E494,"_",Z494)</f>
        <v>20603281994_PCR-LAP19101083</v>
      </c>
      <c r="C494" s="6">
        <v>44130</v>
      </c>
      <c r="D494" s="6">
        <v>44160</v>
      </c>
      <c r="E494" s="192">
        <v>20603281994</v>
      </c>
      <c r="F494" s="3" t="s">
        <v>4092</v>
      </c>
      <c r="G494" s="3" t="s">
        <v>5051</v>
      </c>
      <c r="H494" s="6">
        <v>44130</v>
      </c>
      <c r="I494" s="6">
        <v>44160</v>
      </c>
      <c r="J494" s="7"/>
      <c r="K494" s="8">
        <f ca="1">+TODAY()-I494</f>
        <v>-23</v>
      </c>
      <c r="L494" s="9">
        <v>64</v>
      </c>
      <c r="M494" s="135"/>
      <c r="N494" s="9" t="str">
        <f>IF(M494="","Vacio",IF(L494=M494,"Igual","Diferente"))</f>
        <v>Vacio</v>
      </c>
      <c r="O494" s="9"/>
      <c r="P494" s="135"/>
      <c r="Q494" s="9" t="str">
        <f>IF(P494="","Vacio",IF(O494=P494,"Igual","Diferente"))</f>
        <v>Vacio</v>
      </c>
      <c r="R494" s="1">
        <f>+L494+O494/3.5</f>
        <v>64</v>
      </c>
      <c r="S494" s="1">
        <f ca="1">+IF(K494&gt;=0,IF(K494&lt;30,R494*1,IF(60&gt;K494,R494*2,IF(90&gt;K494,R494*3,IF(120&gt;K494,R494*4,IF(150&gt;K494,R494*5,IF(180&gt;K494,R494*6,IF(210&gt;K494,R494*7))))))),0)</f>
        <v>0</v>
      </c>
      <c r="T494" s="2">
        <f ca="1">+IF(K494&lt;0,0,IF(K494&lt;8,$A$1,IF(K494&lt;15,$B$1,IF(K494&lt;22,$C$1,IF(K494&lt;30,$D$1,IF(K494&lt;60,$G$1,IF(K494&lt;90,$H$1,IF(K494&lt;120,$I$1,IF(K494&lt;150,$J$1,IF(K494&lt;180,$K$1,IF(K494&lt;210,$E$1)))))))))))</f>
        <v>0</v>
      </c>
      <c r="U494" s="3" t="s">
        <v>3237</v>
      </c>
      <c r="V494" s="10" t="s">
        <v>3238</v>
      </c>
      <c r="W494" s="6">
        <v>44025</v>
      </c>
      <c r="X494" s="12" t="s">
        <v>2722</v>
      </c>
      <c r="Y494" s="12" t="s">
        <v>5248</v>
      </c>
      <c r="Z494" s="12" t="s">
        <v>792</v>
      </c>
      <c r="AA494" s="12"/>
      <c r="AB494" s="15"/>
      <c r="AC494" s="15"/>
      <c r="AD494" s="15"/>
      <c r="AE494" s="15"/>
      <c r="AF494" s="4">
        <f ca="1">+TODAY()-AE494</f>
        <v>44137</v>
      </c>
      <c r="AG494" s="15"/>
      <c r="AH494" s="15"/>
      <c r="AI494" s="6"/>
      <c r="AJ494" s="6"/>
      <c r="AK494" s="3"/>
      <c r="AL494" s="6"/>
      <c r="AM494" s="10">
        <v>1</v>
      </c>
      <c r="AN494" s="3" t="s">
        <v>44</v>
      </c>
      <c r="AO494" s="3"/>
      <c r="AP494" s="3" t="s">
        <v>483</v>
      </c>
      <c r="AQ494" s="3"/>
      <c r="AR494" s="3"/>
      <c r="AS494" s="3"/>
      <c r="AT494" s="18"/>
      <c r="AU494" s="3" t="s">
        <v>46</v>
      </c>
      <c r="AV494" s="7" t="s">
        <v>47</v>
      </c>
      <c r="AW494" s="7" t="s">
        <v>47</v>
      </c>
      <c r="AX494" s="9" t="str">
        <f>IF(AW494="","Vacio",IF(AV494=AW494,"Igual","Diferente"))</f>
        <v>Igual</v>
      </c>
      <c r="AY494" s="129"/>
      <c r="AZ494" s="129"/>
      <c r="BA494" s="5">
        <f ca="1">+IF(K494&gt;21,"Revisar",0)</f>
        <v>0</v>
      </c>
      <c r="BB494" s="68" t="s">
        <v>146</v>
      </c>
      <c r="BC494" s="129" t="s">
        <v>2919</v>
      </c>
      <c r="BF494" s="129" t="s">
        <v>94</v>
      </c>
      <c r="BG494" s="129"/>
    </row>
    <row r="495" spans="1:65" ht="14.65" customHeight="1" x14ac:dyDescent="0.25">
      <c r="A495" s="68" t="str">
        <f>CONCATENATE(E495,"_",X495)</f>
        <v>20603281994_PCR-LAP20061019</v>
      </c>
      <c r="B495" s="68" t="str">
        <f>CONCATENATE(E495,"_",Z495)</f>
        <v>20603281994_</v>
      </c>
      <c r="C495" s="6"/>
      <c r="D495" s="6"/>
      <c r="E495" s="192">
        <v>20603281994</v>
      </c>
      <c r="F495" s="3" t="s">
        <v>4092</v>
      </c>
      <c r="G495" s="3"/>
      <c r="H495" s="6"/>
      <c r="I495" s="6"/>
      <c r="J495" s="7"/>
      <c r="K495" s="8">
        <f ca="1">+TODAY()-I495</f>
        <v>44137</v>
      </c>
      <c r="L495" s="9"/>
      <c r="M495" s="135"/>
      <c r="N495" s="9" t="str">
        <f>IF(M495="","Vacio",IF(L495=M495,"Igual","Diferente"))</f>
        <v>Vacio</v>
      </c>
      <c r="O495" s="9"/>
      <c r="P495" s="135"/>
      <c r="Q495" s="9" t="str">
        <f>IF(P495="","Vacio",IF(O495=P495,"Igual","Diferente"))</f>
        <v>Vacio</v>
      </c>
      <c r="R495" s="1">
        <f>+L495+O495/3.5</f>
        <v>0</v>
      </c>
      <c r="S495" s="1" t="b">
        <f ca="1">+IF(K495&gt;=0,IF(K495&lt;30,R495*1,IF(60&gt;K495,R495*2,IF(90&gt;K495,R495*3,IF(120&gt;K495,R495*4,IF(150&gt;K495,R495*5,IF(180&gt;K495,R495*6,IF(210&gt;K495,R495*7))))))),0)</f>
        <v>0</v>
      </c>
      <c r="T495" s="2" t="b">
        <f ca="1">+IF(K495&lt;0,0,IF(K495&lt;8,$A$1,IF(K495&lt;15,$B$1,IF(K495&lt;22,$C$1,IF(K495&lt;30,$D$1,IF(K495&lt;60,$G$1,IF(K495&lt;90,$H$1,IF(K495&lt;120,$I$1,IF(K495&lt;150,$J$1,IF(K495&lt;180,$K$1,IF(K495&lt;210,$E$1)))))))))))</f>
        <v>0</v>
      </c>
      <c r="U495" s="3" t="s">
        <v>4853</v>
      </c>
      <c r="V495" s="10" t="s">
        <v>4852</v>
      </c>
      <c r="W495" s="6">
        <v>44117</v>
      </c>
      <c r="X495" s="12" t="s">
        <v>3073</v>
      </c>
      <c r="Y495" s="12" t="s">
        <v>5248</v>
      </c>
      <c r="Z495" s="12"/>
      <c r="AA495" s="12"/>
      <c r="AB495" s="15"/>
      <c r="AC495" s="15"/>
      <c r="AD495" s="15"/>
      <c r="AE495" s="15"/>
      <c r="AF495" s="4">
        <f ca="1">+TODAY()-AE495</f>
        <v>44137</v>
      </c>
      <c r="AG495" s="15"/>
      <c r="AH495" s="15"/>
      <c r="AI495" s="6"/>
      <c r="AJ495" s="6"/>
      <c r="AK495" s="3"/>
      <c r="AL495" s="6"/>
      <c r="AM495" s="10">
        <v>1</v>
      </c>
      <c r="AN495" s="3" t="s">
        <v>44</v>
      </c>
      <c r="AO495" s="3"/>
      <c r="AP495" s="3" t="s">
        <v>483</v>
      </c>
      <c r="AQ495" s="3"/>
      <c r="AR495" s="3"/>
      <c r="AS495" s="3"/>
      <c r="AT495" s="18"/>
      <c r="AU495" s="3" t="s">
        <v>46</v>
      </c>
      <c r="AV495" s="7" t="s">
        <v>47</v>
      </c>
      <c r="AW495" s="7" t="s">
        <v>47</v>
      </c>
      <c r="AX495" s="9" t="str">
        <f>IF(AW495="","Vacio",IF(AV495=AW495,"Igual","Diferente"))</f>
        <v>Igual</v>
      </c>
      <c r="AY495" s="129"/>
      <c r="AZ495" s="129"/>
      <c r="BA495" s="5" t="str">
        <f ca="1">+IF(K495&gt;21,"Revisar",0)</f>
        <v>Revisar</v>
      </c>
      <c r="BB495" s="68" t="s">
        <v>146</v>
      </c>
      <c r="BC495" s="129" t="s">
        <v>141</v>
      </c>
      <c r="BF495" s="129"/>
      <c r="BG495" s="129"/>
    </row>
    <row r="496" spans="1:65" ht="14.65" customHeight="1" x14ac:dyDescent="0.25">
      <c r="A496" s="68" t="str">
        <f>CONCATENATE(E496,"_",X496)</f>
        <v>20603281994_PCR-LAP20061029</v>
      </c>
      <c r="B496" s="68" t="str">
        <f>CONCATENATE(E496,"_",Z496)</f>
        <v>20603281994_</v>
      </c>
      <c r="C496" s="6"/>
      <c r="D496" s="6"/>
      <c r="E496" s="192">
        <v>20603281994</v>
      </c>
      <c r="F496" s="3" t="s">
        <v>4092</v>
      </c>
      <c r="G496" s="3"/>
      <c r="H496" s="6"/>
      <c r="I496" s="6"/>
      <c r="J496" s="7"/>
      <c r="K496" s="8">
        <f ca="1">+TODAY()-I496</f>
        <v>44137</v>
      </c>
      <c r="L496" s="9"/>
      <c r="M496" s="135"/>
      <c r="N496" s="9" t="str">
        <f>IF(M496="","Vacio",IF(L496=M496,"Igual","Diferente"))</f>
        <v>Vacio</v>
      </c>
      <c r="O496" s="9"/>
      <c r="P496" s="135"/>
      <c r="Q496" s="9" t="str">
        <f>IF(P496="","Vacio",IF(O496=P496,"Igual","Diferente"))</f>
        <v>Vacio</v>
      </c>
      <c r="R496" s="1">
        <f>+L496+O496/3.5</f>
        <v>0</v>
      </c>
      <c r="S496" s="1" t="b">
        <f ca="1">+IF(K496&gt;=0,IF(K496&lt;30,R496*1,IF(60&gt;K496,R496*2,IF(90&gt;K496,R496*3,IF(120&gt;K496,R496*4,IF(150&gt;K496,R496*5,IF(180&gt;K496,R496*6,IF(210&gt;K496,R496*7))))))),0)</f>
        <v>0</v>
      </c>
      <c r="T496" s="2" t="b">
        <f ca="1">+IF(K496&lt;0,0,IF(K496&lt;8,$A$1,IF(K496&lt;15,$B$1,IF(K496&lt;22,$C$1,IF(K496&lt;30,$D$1,IF(K496&lt;60,$G$1,IF(K496&lt;90,$H$1,IF(K496&lt;120,$I$1,IF(K496&lt;150,$J$1,IF(K496&lt;180,$K$1,IF(K496&lt;210,$E$1)))))))))))</f>
        <v>0</v>
      </c>
      <c r="U496" s="3" t="s">
        <v>4853</v>
      </c>
      <c r="V496" s="10" t="s">
        <v>4852</v>
      </c>
      <c r="W496" s="6">
        <v>44117</v>
      </c>
      <c r="X496" s="12" t="s">
        <v>3083</v>
      </c>
      <c r="Y496" s="12" t="s">
        <v>5248</v>
      </c>
      <c r="Z496" s="12"/>
      <c r="AA496" s="12"/>
      <c r="AB496" s="15"/>
      <c r="AC496" s="15"/>
      <c r="AD496" s="15"/>
      <c r="AE496" s="15"/>
      <c r="AF496" s="4">
        <f ca="1">+TODAY()-AE496</f>
        <v>44137</v>
      </c>
      <c r="AG496" s="15"/>
      <c r="AH496" s="15"/>
      <c r="AI496" s="6"/>
      <c r="AJ496" s="6"/>
      <c r="AK496" s="3"/>
      <c r="AL496" s="6"/>
      <c r="AM496" s="10">
        <v>1</v>
      </c>
      <c r="AN496" s="3" t="s">
        <v>44</v>
      </c>
      <c r="AO496" s="3"/>
      <c r="AP496" s="3" t="s">
        <v>483</v>
      </c>
      <c r="AQ496" s="3"/>
      <c r="AR496" s="3"/>
      <c r="AS496" s="3"/>
      <c r="AT496" s="18"/>
      <c r="AU496" s="3" t="s">
        <v>46</v>
      </c>
      <c r="AV496" s="7" t="s">
        <v>47</v>
      </c>
      <c r="AW496" s="7" t="s">
        <v>47</v>
      </c>
      <c r="AX496" s="9" t="str">
        <f>IF(AW496="","Vacio",IF(AV496=AW496,"Igual","Diferente"))</f>
        <v>Igual</v>
      </c>
      <c r="AY496" s="129"/>
      <c r="AZ496" s="129"/>
      <c r="BA496" s="5" t="str">
        <f ca="1">+IF(K496&gt;21,"Revisar",0)</f>
        <v>Revisar</v>
      </c>
      <c r="BB496" s="68" t="s">
        <v>146</v>
      </c>
      <c r="BC496" s="129" t="s">
        <v>141</v>
      </c>
      <c r="BF496" s="129"/>
      <c r="BG496" s="129"/>
    </row>
    <row r="497" spans="1:65" ht="14.65" customHeight="1" x14ac:dyDescent="0.25">
      <c r="A497" s="68" t="str">
        <f>CONCATENATE(E497,"_",X497)</f>
        <v>20603281994_PCR-LAP20061003</v>
      </c>
      <c r="B497" s="68" t="str">
        <f>CONCATENATE(E497,"_",Z497)</f>
        <v>20603281994_</v>
      </c>
      <c r="C497" s="6"/>
      <c r="D497" s="6"/>
      <c r="E497" s="192">
        <v>20603281994</v>
      </c>
      <c r="F497" s="3" t="s">
        <v>4092</v>
      </c>
      <c r="G497" s="3"/>
      <c r="H497" s="6"/>
      <c r="I497" s="6"/>
      <c r="J497" s="7"/>
      <c r="K497" s="8">
        <f ca="1">+TODAY()-I497</f>
        <v>44137</v>
      </c>
      <c r="L497" s="9"/>
      <c r="M497" s="135"/>
      <c r="N497" s="9" t="str">
        <f>IF(M497="","Vacio",IF(L497=M497,"Igual","Diferente"))</f>
        <v>Vacio</v>
      </c>
      <c r="O497" s="9"/>
      <c r="P497" s="135"/>
      <c r="Q497" s="9" t="str">
        <f>IF(P497="","Vacio",IF(O497=P497,"Igual","Diferente"))</f>
        <v>Vacio</v>
      </c>
      <c r="R497" s="1">
        <f>+L497+O497/3.5</f>
        <v>0</v>
      </c>
      <c r="S497" s="1" t="b">
        <f ca="1">+IF(K497&gt;=0,IF(K497&lt;30,R497*1,IF(60&gt;K497,R497*2,IF(90&gt;K497,R497*3,IF(120&gt;K497,R497*4,IF(150&gt;K497,R497*5,IF(180&gt;K497,R497*6,IF(210&gt;K497,R497*7))))))),0)</f>
        <v>0</v>
      </c>
      <c r="T497" s="2" t="b">
        <f ca="1">+IF(K497&lt;0,0,IF(K497&lt;8,$A$1,IF(K497&lt;15,$B$1,IF(K497&lt;22,$C$1,IF(K497&lt;30,$D$1,IF(K497&lt;60,$G$1,IF(K497&lt;90,$H$1,IF(K497&lt;120,$I$1,IF(K497&lt;150,$J$1,IF(K497&lt;180,$K$1,IF(K497&lt;210,$E$1)))))))))))</f>
        <v>0</v>
      </c>
      <c r="U497" s="3" t="s">
        <v>4853</v>
      </c>
      <c r="V497" s="10" t="s">
        <v>4852</v>
      </c>
      <c r="W497" s="6">
        <v>44117</v>
      </c>
      <c r="X497" s="12" t="s">
        <v>3057</v>
      </c>
      <c r="Y497" s="12" t="s">
        <v>5248</v>
      </c>
      <c r="Z497" s="12"/>
      <c r="AA497" s="12"/>
      <c r="AB497" s="15"/>
      <c r="AC497" s="15"/>
      <c r="AD497" s="15"/>
      <c r="AE497" s="15"/>
      <c r="AF497" s="4">
        <f ca="1">+TODAY()-AE497</f>
        <v>44137</v>
      </c>
      <c r="AG497" s="15"/>
      <c r="AH497" s="15"/>
      <c r="AI497" s="6"/>
      <c r="AJ497" s="6"/>
      <c r="AK497" s="3"/>
      <c r="AL497" s="6"/>
      <c r="AM497" s="10">
        <v>1</v>
      </c>
      <c r="AN497" s="3" t="s">
        <v>44</v>
      </c>
      <c r="AO497" s="3"/>
      <c r="AP497" s="3" t="s">
        <v>483</v>
      </c>
      <c r="AQ497" s="3"/>
      <c r="AR497" s="3"/>
      <c r="AS497" s="3"/>
      <c r="AT497" s="18"/>
      <c r="AU497" s="3" t="s">
        <v>46</v>
      </c>
      <c r="AV497" s="7" t="s">
        <v>47</v>
      </c>
      <c r="AW497" s="7" t="s">
        <v>47</v>
      </c>
      <c r="AX497" s="9" t="str">
        <f>IF(AW497="","Vacio",IF(AV497=AW497,"Igual","Diferente"))</f>
        <v>Igual</v>
      </c>
      <c r="AY497" s="129"/>
      <c r="AZ497" s="129"/>
      <c r="BA497" s="5" t="str">
        <f ca="1">+IF(K497&gt;21,"Revisar",0)</f>
        <v>Revisar</v>
      </c>
      <c r="BB497" s="68" t="s">
        <v>146</v>
      </c>
      <c r="BC497" s="129" t="s">
        <v>141</v>
      </c>
      <c r="BF497" s="129"/>
      <c r="BG497" s="129"/>
    </row>
    <row r="498" spans="1:65" ht="14.65" customHeight="1" x14ac:dyDescent="0.25">
      <c r="A498" s="68" t="str">
        <f>CONCATENATE(E498,"_",X498)</f>
        <v>20603281994_PCR-LAP20061011</v>
      </c>
      <c r="B498" s="68" t="str">
        <f>CONCATENATE(E498,"_",Z498)</f>
        <v>20603281994_</v>
      </c>
      <c r="C498" s="6"/>
      <c r="D498" s="6"/>
      <c r="E498" s="192">
        <v>20603281994</v>
      </c>
      <c r="F498" s="3" t="s">
        <v>4092</v>
      </c>
      <c r="G498" s="3"/>
      <c r="H498" s="6"/>
      <c r="I498" s="6"/>
      <c r="J498" s="7"/>
      <c r="K498" s="8">
        <f ca="1">+TODAY()-I498</f>
        <v>44137</v>
      </c>
      <c r="L498" s="9"/>
      <c r="M498" s="135"/>
      <c r="N498" s="9" t="str">
        <f>IF(M498="","Vacio",IF(L498=M498,"Igual","Diferente"))</f>
        <v>Vacio</v>
      </c>
      <c r="O498" s="9"/>
      <c r="P498" s="135"/>
      <c r="Q498" s="9" t="str">
        <f>IF(P498="","Vacio",IF(O498=P498,"Igual","Diferente"))</f>
        <v>Vacio</v>
      </c>
      <c r="R498" s="1">
        <f>+L498+O498/3.5</f>
        <v>0</v>
      </c>
      <c r="S498" s="1" t="b">
        <f ca="1">+IF(K498&gt;=0,IF(K498&lt;30,R498*1,IF(60&gt;K498,R498*2,IF(90&gt;K498,R498*3,IF(120&gt;K498,R498*4,IF(150&gt;K498,R498*5,IF(180&gt;K498,R498*6,IF(210&gt;K498,R498*7))))))),0)</f>
        <v>0</v>
      </c>
      <c r="T498" s="2" t="b">
        <f ca="1">+IF(K498&lt;0,0,IF(K498&lt;8,$A$1,IF(K498&lt;15,$B$1,IF(K498&lt;22,$C$1,IF(K498&lt;30,$D$1,IF(K498&lt;60,$G$1,IF(K498&lt;90,$H$1,IF(K498&lt;120,$I$1,IF(K498&lt;150,$J$1,IF(K498&lt;180,$K$1,IF(K498&lt;210,$E$1)))))))))))</f>
        <v>0</v>
      </c>
      <c r="U498" s="3" t="s">
        <v>4853</v>
      </c>
      <c r="V498" s="10" t="s">
        <v>4852</v>
      </c>
      <c r="W498" s="6">
        <v>44117</v>
      </c>
      <c r="X498" s="12" t="s">
        <v>3065</v>
      </c>
      <c r="Y498" s="12" t="s">
        <v>5248</v>
      </c>
      <c r="Z498" s="12"/>
      <c r="AA498" s="12"/>
      <c r="AB498" s="15"/>
      <c r="AC498" s="15"/>
      <c r="AD498" s="15"/>
      <c r="AE498" s="15"/>
      <c r="AF498" s="4">
        <f ca="1">+TODAY()-AE498</f>
        <v>44137</v>
      </c>
      <c r="AG498" s="15"/>
      <c r="AH498" s="15"/>
      <c r="AI498" s="6"/>
      <c r="AJ498" s="6"/>
      <c r="AK498" s="3"/>
      <c r="AL498" s="6"/>
      <c r="AM498" s="10">
        <v>1</v>
      </c>
      <c r="AN498" s="3" t="s">
        <v>44</v>
      </c>
      <c r="AO498" s="3"/>
      <c r="AP498" s="3" t="s">
        <v>483</v>
      </c>
      <c r="AQ498" s="3"/>
      <c r="AR498" s="3"/>
      <c r="AS498" s="3"/>
      <c r="AT498" s="18"/>
      <c r="AU498" s="3" t="s">
        <v>46</v>
      </c>
      <c r="AV498" s="7" t="s">
        <v>47</v>
      </c>
      <c r="AW498" s="7" t="s">
        <v>47</v>
      </c>
      <c r="AX498" s="9" t="str">
        <f>IF(AW498="","Vacio",IF(AV498=AW498,"Igual","Diferente"))</f>
        <v>Igual</v>
      </c>
      <c r="AY498" s="129"/>
      <c r="AZ498" s="129"/>
      <c r="BA498" s="5" t="str">
        <f ca="1">+IF(K498&gt;21,"Revisar",0)</f>
        <v>Revisar</v>
      </c>
      <c r="BB498" s="68" t="s">
        <v>146</v>
      </c>
      <c r="BC498" s="129" t="s">
        <v>141</v>
      </c>
      <c r="BF498" s="129"/>
      <c r="BG498" s="129"/>
    </row>
    <row r="499" spans="1:65" ht="14.65" customHeight="1" x14ac:dyDescent="0.25">
      <c r="A499" s="68" t="str">
        <f>CONCATENATE(E499,"_",X499)</f>
        <v>20603281994_PCR-LAP20061031</v>
      </c>
      <c r="B499" s="68" t="str">
        <f>CONCATENATE(E499,"_",Z499)</f>
        <v>20603281994_</v>
      </c>
      <c r="C499" s="6"/>
      <c r="D499" s="6"/>
      <c r="E499" s="192">
        <v>20603281994</v>
      </c>
      <c r="F499" s="3" t="s">
        <v>4092</v>
      </c>
      <c r="G499" s="3"/>
      <c r="H499" s="6"/>
      <c r="I499" s="6"/>
      <c r="J499" s="7"/>
      <c r="K499" s="8">
        <f ca="1">+TODAY()-I499</f>
        <v>44137</v>
      </c>
      <c r="L499" s="9"/>
      <c r="M499" s="135"/>
      <c r="N499" s="9" t="str">
        <f>IF(M499="","Vacio",IF(L499=M499,"Igual","Diferente"))</f>
        <v>Vacio</v>
      </c>
      <c r="O499" s="9"/>
      <c r="P499" s="135"/>
      <c r="Q499" s="9" t="str">
        <f>IF(P499="","Vacio",IF(O499=P499,"Igual","Diferente"))</f>
        <v>Vacio</v>
      </c>
      <c r="R499" s="1">
        <f>+L499+O499/3.5</f>
        <v>0</v>
      </c>
      <c r="S499" s="1" t="b">
        <f ca="1">+IF(K499&gt;=0,IF(K499&lt;30,R499*1,IF(60&gt;K499,R499*2,IF(90&gt;K499,R499*3,IF(120&gt;K499,R499*4,IF(150&gt;K499,R499*5,IF(180&gt;K499,R499*6,IF(210&gt;K499,R499*7))))))),0)</f>
        <v>0</v>
      </c>
      <c r="T499" s="2" t="b">
        <f ca="1">+IF(K499&lt;0,0,IF(K499&lt;8,$A$1,IF(K499&lt;15,$B$1,IF(K499&lt;22,$C$1,IF(K499&lt;30,$D$1,IF(K499&lt;60,$G$1,IF(K499&lt;90,$H$1,IF(K499&lt;120,$I$1,IF(K499&lt;150,$J$1,IF(K499&lt;180,$K$1,IF(K499&lt;210,$E$1)))))))))))</f>
        <v>0</v>
      </c>
      <c r="U499" s="3" t="s">
        <v>4853</v>
      </c>
      <c r="V499" s="10" t="s">
        <v>4852</v>
      </c>
      <c r="W499" s="6">
        <v>44117</v>
      </c>
      <c r="X499" s="12" t="s">
        <v>3085</v>
      </c>
      <c r="Y499" s="12" t="s">
        <v>5248</v>
      </c>
      <c r="Z499" s="12"/>
      <c r="AA499" s="12"/>
      <c r="AB499" s="15"/>
      <c r="AC499" s="15"/>
      <c r="AD499" s="15"/>
      <c r="AE499" s="15"/>
      <c r="AF499" s="4">
        <f ca="1">+TODAY()-AE499</f>
        <v>44137</v>
      </c>
      <c r="AG499" s="15"/>
      <c r="AH499" s="15"/>
      <c r="AI499" s="6"/>
      <c r="AJ499" s="6"/>
      <c r="AK499" s="3"/>
      <c r="AL499" s="6"/>
      <c r="AM499" s="10">
        <v>1</v>
      </c>
      <c r="AN499" s="3" t="s">
        <v>44</v>
      </c>
      <c r="AO499" s="3"/>
      <c r="AP499" s="3" t="s">
        <v>483</v>
      </c>
      <c r="AQ499" s="3"/>
      <c r="AR499" s="3"/>
      <c r="AS499" s="3"/>
      <c r="AT499" s="18"/>
      <c r="AU499" s="3" t="s">
        <v>46</v>
      </c>
      <c r="AV499" s="7" t="s">
        <v>47</v>
      </c>
      <c r="AW499" s="7" t="s">
        <v>47</v>
      </c>
      <c r="AX499" s="9" t="str">
        <f>IF(AW499="","Vacio",IF(AV499=AW499,"Igual","Diferente"))</f>
        <v>Igual</v>
      </c>
      <c r="AY499" s="129"/>
      <c r="AZ499" s="129"/>
      <c r="BA499" s="5" t="str">
        <f ca="1">+IF(K499&gt;21,"Revisar",0)</f>
        <v>Revisar</v>
      </c>
      <c r="BB499" s="68" t="s">
        <v>146</v>
      </c>
      <c r="BC499" s="129" t="s">
        <v>141</v>
      </c>
      <c r="BF499" s="129"/>
      <c r="BG499" s="129"/>
    </row>
    <row r="500" spans="1:65" ht="14.65" customHeight="1" x14ac:dyDescent="0.25">
      <c r="A500" s="68" t="str">
        <f>CONCATENATE(E500,"_",X500)</f>
        <v>20603281994_PCR-LAP20061002</v>
      </c>
      <c r="B500" s="68" t="str">
        <f>CONCATENATE(E500,"_",Z500)</f>
        <v>20603281994_</v>
      </c>
      <c r="C500" s="6"/>
      <c r="D500" s="6"/>
      <c r="E500" s="192">
        <v>20603281994</v>
      </c>
      <c r="F500" s="3" t="s">
        <v>4092</v>
      </c>
      <c r="G500" s="3"/>
      <c r="H500" s="6"/>
      <c r="I500" s="6"/>
      <c r="J500" s="7"/>
      <c r="K500" s="8">
        <f ca="1">+TODAY()-I500</f>
        <v>44137</v>
      </c>
      <c r="L500" s="9"/>
      <c r="M500" s="135"/>
      <c r="N500" s="9" t="str">
        <f>IF(M500="","Vacio",IF(L500=M500,"Igual","Diferente"))</f>
        <v>Vacio</v>
      </c>
      <c r="O500" s="9"/>
      <c r="P500" s="135"/>
      <c r="Q500" s="9" t="str">
        <f>IF(P500="","Vacio",IF(O500=P500,"Igual","Diferente"))</f>
        <v>Vacio</v>
      </c>
      <c r="R500" s="1">
        <f>+L500+O500/3.5</f>
        <v>0</v>
      </c>
      <c r="S500" s="1" t="b">
        <f ca="1">+IF(K500&gt;=0,IF(K500&lt;30,R500*1,IF(60&gt;K500,R500*2,IF(90&gt;K500,R500*3,IF(120&gt;K500,R500*4,IF(150&gt;K500,R500*5,IF(180&gt;K500,R500*6,IF(210&gt;K500,R500*7))))))),0)</f>
        <v>0</v>
      </c>
      <c r="T500" s="2" t="b">
        <f ca="1">+IF(K500&lt;0,0,IF(K500&lt;8,$A$1,IF(K500&lt;15,$B$1,IF(K500&lt;22,$C$1,IF(K500&lt;30,$D$1,IF(K500&lt;60,$G$1,IF(K500&lt;90,$H$1,IF(K500&lt;120,$I$1,IF(K500&lt;150,$J$1,IF(K500&lt;180,$K$1,IF(K500&lt;210,$E$1)))))))))))</f>
        <v>0</v>
      </c>
      <c r="U500" s="3" t="s">
        <v>4853</v>
      </c>
      <c r="V500" s="10" t="s">
        <v>4852</v>
      </c>
      <c r="W500" s="6">
        <v>44117</v>
      </c>
      <c r="X500" s="12" t="s">
        <v>3056</v>
      </c>
      <c r="Y500" s="12" t="s">
        <v>5248</v>
      </c>
      <c r="Z500" s="12"/>
      <c r="AA500" s="12"/>
      <c r="AB500" s="15"/>
      <c r="AC500" s="15"/>
      <c r="AD500" s="15"/>
      <c r="AE500" s="15"/>
      <c r="AF500" s="4">
        <f ca="1">+TODAY()-AE500</f>
        <v>44137</v>
      </c>
      <c r="AG500" s="15"/>
      <c r="AH500" s="15"/>
      <c r="AI500" s="6"/>
      <c r="AJ500" s="6"/>
      <c r="AK500" s="3"/>
      <c r="AL500" s="6"/>
      <c r="AM500" s="10">
        <v>1</v>
      </c>
      <c r="AN500" s="3" t="s">
        <v>44</v>
      </c>
      <c r="AO500" s="3"/>
      <c r="AP500" s="3" t="s">
        <v>483</v>
      </c>
      <c r="AQ500" s="3"/>
      <c r="AR500" s="3"/>
      <c r="AS500" s="3"/>
      <c r="AT500" s="18"/>
      <c r="AU500" s="3" t="s">
        <v>46</v>
      </c>
      <c r="AV500" s="7" t="s">
        <v>47</v>
      </c>
      <c r="AW500" s="7" t="s">
        <v>47</v>
      </c>
      <c r="AX500" s="9" t="str">
        <f>IF(AW500="","Vacio",IF(AV500=AW500,"Igual","Diferente"))</f>
        <v>Igual</v>
      </c>
      <c r="AY500" s="129"/>
      <c r="AZ500" s="129"/>
      <c r="BA500" s="5" t="str">
        <f ca="1">+IF(K500&gt;21,"Revisar",0)</f>
        <v>Revisar</v>
      </c>
      <c r="BB500" s="68" t="s">
        <v>146</v>
      </c>
      <c r="BC500" s="129" t="s">
        <v>141</v>
      </c>
      <c r="BF500" s="129"/>
      <c r="BG500" s="129"/>
    </row>
    <row r="501" spans="1:65" ht="14.65" customHeight="1" x14ac:dyDescent="0.25">
      <c r="A501" s="68" t="str">
        <f>CONCATENATE(E501,"_",X501)</f>
        <v>20603281994_PCR-LAP20074002</v>
      </c>
      <c r="B501" s="68" t="str">
        <f>CONCATENATE(E501,"_",Z501)</f>
        <v>20603281994_</v>
      </c>
      <c r="C501" s="6">
        <v>44118</v>
      </c>
      <c r="D501" s="6">
        <v>44148</v>
      </c>
      <c r="E501" s="192">
        <v>20603281994</v>
      </c>
      <c r="F501" s="3" t="s">
        <v>4092</v>
      </c>
      <c r="G501" s="3" t="s">
        <v>5050</v>
      </c>
      <c r="H501" s="6">
        <v>44118</v>
      </c>
      <c r="I501" s="6">
        <v>44148</v>
      </c>
      <c r="J501" s="7"/>
      <c r="K501" s="8">
        <f ca="1">+TODAY()-I501</f>
        <v>-11</v>
      </c>
      <c r="L501" s="9">
        <v>45</v>
      </c>
      <c r="M501" s="135"/>
      <c r="N501" s="9" t="str">
        <f>IF(M501="","Vacio",IF(L501=M501,"Igual","Diferente"))</f>
        <v>Vacio</v>
      </c>
      <c r="O501" s="9"/>
      <c r="P501" s="135"/>
      <c r="Q501" s="9" t="str">
        <f>IF(P501="","Vacio",IF(O501=P501,"Igual","Diferente"))</f>
        <v>Vacio</v>
      </c>
      <c r="R501" s="1">
        <f>+L501+O501/3.5</f>
        <v>45</v>
      </c>
      <c r="S501" s="1">
        <f ca="1">+IF(K501&gt;=0,IF(K501&lt;30,R501*1,IF(60&gt;K501,R501*2,IF(90&gt;K501,R501*3,IF(120&gt;K501,R501*4,IF(150&gt;K501,R501*5,IF(180&gt;K501,R501*6,IF(210&gt;K501,R501*7))))))),0)</f>
        <v>0</v>
      </c>
      <c r="T501" s="2">
        <f ca="1">+IF(K501&lt;0,0,IF(K501&lt;8,$A$1,IF(K501&lt;15,$B$1,IF(K501&lt;22,$C$1,IF(K501&lt;30,$D$1,IF(K501&lt;60,$G$1,IF(K501&lt;90,$H$1,IF(K501&lt;120,$I$1,IF(K501&lt;150,$J$1,IF(K501&lt;180,$K$1,IF(K501&lt;210,$E$1)))))))))))</f>
        <v>0</v>
      </c>
      <c r="U501" s="3" t="s">
        <v>3336</v>
      </c>
      <c r="V501" s="10" t="s">
        <v>3335</v>
      </c>
      <c r="W501" s="6">
        <v>44032</v>
      </c>
      <c r="X501" s="12" t="s">
        <v>3329</v>
      </c>
      <c r="Y501" s="12" t="s">
        <v>5248</v>
      </c>
      <c r="Z501" s="12"/>
      <c r="AA501" s="12"/>
      <c r="AB501" s="15"/>
      <c r="AC501" s="15"/>
      <c r="AD501" s="15"/>
      <c r="AE501" s="15"/>
      <c r="AF501" s="4">
        <f ca="1">+TODAY()-AE501</f>
        <v>44137</v>
      </c>
      <c r="AG501" s="15"/>
      <c r="AH501" s="15"/>
      <c r="AI501" s="6"/>
      <c r="AJ501" s="6"/>
      <c r="AK501" s="3"/>
      <c r="AL501" s="6"/>
      <c r="AM501" s="10">
        <v>1</v>
      </c>
      <c r="AN501" s="3" t="s">
        <v>44</v>
      </c>
      <c r="AO501" s="3"/>
      <c r="AP501" s="3" t="s">
        <v>483</v>
      </c>
      <c r="AQ501" s="3"/>
      <c r="AR501" s="3"/>
      <c r="AS501" s="3"/>
      <c r="AT501" s="18"/>
      <c r="AU501" s="3" t="s">
        <v>46</v>
      </c>
      <c r="AV501" s="7" t="s">
        <v>47</v>
      </c>
      <c r="AW501" s="7" t="s">
        <v>47</v>
      </c>
      <c r="AX501" s="9" t="str">
        <f>IF(AW501="","Vacio",IF(AV501=AW501,"Igual","Diferente"))</f>
        <v>Igual</v>
      </c>
      <c r="AY501" s="129"/>
      <c r="AZ501" s="129"/>
      <c r="BA501" s="5">
        <f ca="1">+IF(K501&gt;21,"Revisar",0)</f>
        <v>0</v>
      </c>
      <c r="BB501" s="68" t="s">
        <v>146</v>
      </c>
      <c r="BC501" s="129" t="s">
        <v>2919</v>
      </c>
      <c r="BF501" s="129" t="s">
        <v>94</v>
      </c>
      <c r="BG501" s="129"/>
    </row>
    <row r="502" spans="1:65" ht="14.65" customHeight="1" x14ac:dyDescent="0.25">
      <c r="A502" s="68" t="str">
        <f>CONCATENATE(E502,"_",X502)</f>
        <v>20603281994_PCR-LAP20074003</v>
      </c>
      <c r="B502" s="68" t="str">
        <f>CONCATENATE(E502,"_",Z502)</f>
        <v>20603281994_</v>
      </c>
      <c r="C502" s="6">
        <v>44118</v>
      </c>
      <c r="D502" s="6">
        <v>44148</v>
      </c>
      <c r="E502" s="192">
        <v>20603281994</v>
      </c>
      <c r="F502" s="3" t="s">
        <v>4092</v>
      </c>
      <c r="G502" s="3" t="s">
        <v>5050</v>
      </c>
      <c r="H502" s="6">
        <v>44118</v>
      </c>
      <c r="I502" s="6">
        <v>44148</v>
      </c>
      <c r="J502" s="7"/>
      <c r="K502" s="8">
        <f ca="1">+TODAY()-I502</f>
        <v>-11</v>
      </c>
      <c r="L502" s="9">
        <v>45</v>
      </c>
      <c r="M502" s="135"/>
      <c r="N502" s="9" t="str">
        <f>IF(M502="","Vacio",IF(L502=M502,"Igual","Diferente"))</f>
        <v>Vacio</v>
      </c>
      <c r="O502" s="9"/>
      <c r="P502" s="135"/>
      <c r="Q502" s="9" t="str">
        <f>IF(P502="","Vacio",IF(O502=P502,"Igual","Diferente"))</f>
        <v>Vacio</v>
      </c>
      <c r="R502" s="1">
        <f>+L502+O502/3.5</f>
        <v>45</v>
      </c>
      <c r="S502" s="1">
        <f ca="1">+IF(K502&gt;=0,IF(K502&lt;30,R502*1,IF(60&gt;K502,R502*2,IF(90&gt;K502,R502*3,IF(120&gt;K502,R502*4,IF(150&gt;K502,R502*5,IF(180&gt;K502,R502*6,IF(210&gt;K502,R502*7))))))),0)</f>
        <v>0</v>
      </c>
      <c r="T502" s="2">
        <f ca="1">+IF(K502&lt;0,0,IF(K502&lt;8,$A$1,IF(K502&lt;15,$B$1,IF(K502&lt;22,$C$1,IF(K502&lt;30,$D$1,IF(K502&lt;60,$G$1,IF(K502&lt;90,$H$1,IF(K502&lt;120,$I$1,IF(K502&lt;150,$J$1,IF(K502&lt;180,$K$1,IF(K502&lt;210,$E$1)))))))))))</f>
        <v>0</v>
      </c>
      <c r="U502" s="3" t="s">
        <v>3334</v>
      </c>
      <c r="V502" s="10" t="s">
        <v>3335</v>
      </c>
      <c r="W502" s="6">
        <v>44032</v>
      </c>
      <c r="X502" s="12" t="s">
        <v>3328</v>
      </c>
      <c r="Y502" s="12" t="s">
        <v>5248</v>
      </c>
      <c r="Z502" s="12"/>
      <c r="AA502" s="12"/>
      <c r="AB502" s="15"/>
      <c r="AC502" s="15"/>
      <c r="AD502" s="15"/>
      <c r="AE502" s="15"/>
      <c r="AF502" s="4">
        <f ca="1">+TODAY()-AE502</f>
        <v>44137</v>
      </c>
      <c r="AG502" s="15"/>
      <c r="AH502" s="15"/>
      <c r="AI502" s="6"/>
      <c r="AJ502" s="6"/>
      <c r="AK502" s="3"/>
      <c r="AL502" s="6"/>
      <c r="AM502" s="10">
        <v>1</v>
      </c>
      <c r="AN502" s="3" t="s">
        <v>44</v>
      </c>
      <c r="AO502" s="3"/>
      <c r="AP502" s="3" t="s">
        <v>483</v>
      </c>
      <c r="AQ502" s="3"/>
      <c r="AR502" s="3"/>
      <c r="AS502" s="3"/>
      <c r="AT502" s="18"/>
      <c r="AU502" s="3" t="s">
        <v>46</v>
      </c>
      <c r="AV502" s="7" t="s">
        <v>47</v>
      </c>
      <c r="AW502" s="7" t="s">
        <v>47</v>
      </c>
      <c r="AX502" s="9" t="str">
        <f>IF(AW502="","Vacio",IF(AV502=AW502,"Igual","Diferente"))</f>
        <v>Igual</v>
      </c>
      <c r="AY502" s="129"/>
      <c r="AZ502" s="129"/>
      <c r="BA502" s="5">
        <f ca="1">+IF(K502&gt;21,"Revisar",0)</f>
        <v>0</v>
      </c>
      <c r="BB502" s="68" t="s">
        <v>146</v>
      </c>
      <c r="BC502" s="129" t="s">
        <v>2919</v>
      </c>
      <c r="BD502" s="139"/>
      <c r="BE502" s="139"/>
      <c r="BF502" s="129" t="s">
        <v>94</v>
      </c>
      <c r="BG502" s="129"/>
      <c r="BH502" s="139"/>
      <c r="BI502" s="139"/>
      <c r="BJ502" s="139"/>
      <c r="BK502" s="139"/>
      <c r="BL502" s="139"/>
      <c r="BM502" s="139"/>
    </row>
    <row r="503" spans="1:65" ht="14.65" customHeight="1" x14ac:dyDescent="0.25">
      <c r="A503" s="68" t="str">
        <f>CONCATENATE(E503,"_",X503)</f>
        <v>20603281994_PCR-LAP20074004</v>
      </c>
      <c r="B503" s="68" t="str">
        <f>CONCATENATE(E503,"_",Z503)</f>
        <v>20603281994_</v>
      </c>
      <c r="C503" s="6">
        <v>44118</v>
      </c>
      <c r="D503" s="6">
        <v>44148</v>
      </c>
      <c r="E503" s="192">
        <v>20603281994</v>
      </c>
      <c r="F503" s="3" t="s">
        <v>4092</v>
      </c>
      <c r="G503" s="3" t="s">
        <v>5050</v>
      </c>
      <c r="H503" s="6">
        <v>44118</v>
      </c>
      <c r="I503" s="6">
        <v>44148</v>
      </c>
      <c r="J503" s="7"/>
      <c r="K503" s="8">
        <f ca="1">+TODAY()-I503</f>
        <v>-11</v>
      </c>
      <c r="L503" s="9">
        <v>45</v>
      </c>
      <c r="M503" s="135"/>
      <c r="N503" s="9" t="str">
        <f>IF(M503="","Vacio",IF(L503=M503,"Igual","Diferente"))</f>
        <v>Vacio</v>
      </c>
      <c r="O503" s="9"/>
      <c r="P503" s="135"/>
      <c r="Q503" s="9" t="str">
        <f>IF(P503="","Vacio",IF(O503=P503,"Igual","Diferente"))</f>
        <v>Vacio</v>
      </c>
      <c r="R503" s="1">
        <f>+L503+O503/3.5</f>
        <v>45</v>
      </c>
      <c r="S503" s="1">
        <f ca="1">+IF(K503&gt;=0,IF(K503&lt;30,R503*1,IF(60&gt;K503,R503*2,IF(90&gt;K503,R503*3,IF(120&gt;K503,R503*4,IF(150&gt;K503,R503*5,IF(180&gt;K503,R503*6,IF(210&gt;K503,R503*7))))))),0)</f>
        <v>0</v>
      </c>
      <c r="T503" s="2">
        <f ca="1">+IF(K503&lt;0,0,IF(K503&lt;8,$A$1,IF(K503&lt;15,$B$1,IF(K503&lt;22,$C$1,IF(K503&lt;30,$D$1,IF(K503&lt;60,$G$1,IF(K503&lt;90,$H$1,IF(K503&lt;120,$I$1,IF(K503&lt;150,$J$1,IF(K503&lt;180,$K$1,IF(K503&lt;210,$E$1)))))))))))</f>
        <v>0</v>
      </c>
      <c r="U503" s="3" t="s">
        <v>3334</v>
      </c>
      <c r="V503" s="10" t="s">
        <v>3335</v>
      </c>
      <c r="W503" s="6">
        <v>44032</v>
      </c>
      <c r="X503" s="12" t="s">
        <v>3327</v>
      </c>
      <c r="Y503" s="12" t="s">
        <v>5248</v>
      </c>
      <c r="Z503" s="12"/>
      <c r="AA503" s="12"/>
      <c r="AB503" s="15"/>
      <c r="AC503" s="15"/>
      <c r="AD503" s="15"/>
      <c r="AE503" s="15"/>
      <c r="AF503" s="4">
        <f ca="1">+TODAY()-AE503</f>
        <v>44137</v>
      </c>
      <c r="AG503" s="15"/>
      <c r="AH503" s="15"/>
      <c r="AI503" s="6"/>
      <c r="AJ503" s="6"/>
      <c r="AK503" s="3"/>
      <c r="AL503" s="6"/>
      <c r="AM503" s="10">
        <v>1</v>
      </c>
      <c r="AN503" s="3" t="s">
        <v>44</v>
      </c>
      <c r="AO503" s="3"/>
      <c r="AP503" s="3" t="s">
        <v>483</v>
      </c>
      <c r="AQ503" s="3"/>
      <c r="AR503" s="3"/>
      <c r="AS503" s="3"/>
      <c r="AT503" s="18"/>
      <c r="AU503" s="3" t="s">
        <v>46</v>
      </c>
      <c r="AV503" s="7" t="s">
        <v>47</v>
      </c>
      <c r="AW503" s="7" t="s">
        <v>47</v>
      </c>
      <c r="AX503" s="9" t="str">
        <f>IF(AW503="","Vacio",IF(AV503=AW503,"Igual","Diferente"))</f>
        <v>Igual</v>
      </c>
      <c r="AY503" s="129"/>
      <c r="AZ503" s="129"/>
      <c r="BA503" s="5">
        <f ca="1">+IF(K503&gt;21,"Revisar",0)</f>
        <v>0</v>
      </c>
      <c r="BB503" s="68" t="s">
        <v>146</v>
      </c>
      <c r="BC503" s="129" t="s">
        <v>2919</v>
      </c>
      <c r="BF503" s="129" t="s">
        <v>94</v>
      </c>
      <c r="BG503" s="129"/>
    </row>
    <row r="504" spans="1:65" ht="14.65" customHeight="1" x14ac:dyDescent="0.25">
      <c r="A504" s="68" t="str">
        <f>CONCATENATE(E504,"_",X504)</f>
        <v>20603281994_PCR-LAP20074005</v>
      </c>
      <c r="B504" s="68" t="str">
        <f>CONCATENATE(E504,"_",Z504)</f>
        <v>20603281994_</v>
      </c>
      <c r="C504" s="6">
        <v>44118</v>
      </c>
      <c r="D504" s="6">
        <v>44148</v>
      </c>
      <c r="E504" s="192">
        <v>20603281994</v>
      </c>
      <c r="F504" s="3" t="s">
        <v>4092</v>
      </c>
      <c r="G504" s="3" t="s">
        <v>5050</v>
      </c>
      <c r="H504" s="6">
        <v>44118</v>
      </c>
      <c r="I504" s="6">
        <v>44148</v>
      </c>
      <c r="J504" s="7"/>
      <c r="K504" s="8">
        <f ca="1">+TODAY()-I504</f>
        <v>-11</v>
      </c>
      <c r="L504" s="9">
        <v>45</v>
      </c>
      <c r="M504" s="135"/>
      <c r="N504" s="9" t="str">
        <f>IF(M504="","Vacio",IF(L504=M504,"Igual","Diferente"))</f>
        <v>Vacio</v>
      </c>
      <c r="O504" s="9"/>
      <c r="P504" s="135"/>
      <c r="Q504" s="9" t="str">
        <f>IF(P504="","Vacio",IF(O504=P504,"Igual","Diferente"))</f>
        <v>Vacio</v>
      </c>
      <c r="R504" s="1">
        <f>+L504+O504/3.5</f>
        <v>45</v>
      </c>
      <c r="S504" s="1">
        <f ca="1">+IF(K504&gt;=0,IF(K504&lt;30,R504*1,IF(60&gt;K504,R504*2,IF(90&gt;K504,R504*3,IF(120&gt;K504,R504*4,IF(150&gt;K504,R504*5,IF(180&gt;K504,R504*6,IF(210&gt;K504,R504*7))))))),0)</f>
        <v>0</v>
      </c>
      <c r="T504" s="2">
        <f ca="1">+IF(K504&lt;0,0,IF(K504&lt;8,$A$1,IF(K504&lt;15,$B$1,IF(K504&lt;22,$C$1,IF(K504&lt;30,$D$1,IF(K504&lt;60,$G$1,IF(K504&lt;90,$H$1,IF(K504&lt;120,$I$1,IF(K504&lt;150,$J$1,IF(K504&lt;180,$K$1,IF(K504&lt;210,$E$1)))))))))))</f>
        <v>0</v>
      </c>
      <c r="U504" s="3" t="s">
        <v>3334</v>
      </c>
      <c r="V504" s="10" t="s">
        <v>3335</v>
      </c>
      <c r="W504" s="6">
        <v>44032</v>
      </c>
      <c r="X504" s="12" t="s">
        <v>3326</v>
      </c>
      <c r="Y504" s="12" t="s">
        <v>5248</v>
      </c>
      <c r="Z504" s="12"/>
      <c r="AA504" s="12"/>
      <c r="AB504" s="15"/>
      <c r="AC504" s="15"/>
      <c r="AD504" s="15"/>
      <c r="AE504" s="15"/>
      <c r="AF504" s="4">
        <f ca="1">+TODAY()-AE504</f>
        <v>44137</v>
      </c>
      <c r="AG504" s="15"/>
      <c r="AH504" s="15"/>
      <c r="AI504" s="6"/>
      <c r="AJ504" s="6"/>
      <c r="AK504" s="3"/>
      <c r="AL504" s="6"/>
      <c r="AM504" s="10">
        <v>1</v>
      </c>
      <c r="AN504" s="3" t="s">
        <v>44</v>
      </c>
      <c r="AO504" s="3"/>
      <c r="AP504" s="3" t="s">
        <v>483</v>
      </c>
      <c r="AQ504" s="3"/>
      <c r="AR504" s="3"/>
      <c r="AS504" s="3"/>
      <c r="AT504" s="18"/>
      <c r="AU504" s="3" t="s">
        <v>46</v>
      </c>
      <c r="AV504" s="7" t="s">
        <v>47</v>
      </c>
      <c r="AW504" s="7" t="s">
        <v>47</v>
      </c>
      <c r="AX504" s="9" t="str">
        <f>IF(AW504="","Vacio",IF(AV504=AW504,"Igual","Diferente"))</f>
        <v>Igual</v>
      </c>
      <c r="AY504" s="129"/>
      <c r="AZ504" s="129"/>
      <c r="BA504" s="5">
        <f ca="1">+IF(K504&gt;21,"Revisar",0)</f>
        <v>0</v>
      </c>
      <c r="BB504" s="68" t="s">
        <v>146</v>
      </c>
      <c r="BC504" s="129" t="s">
        <v>2919</v>
      </c>
      <c r="BF504" s="129" t="s">
        <v>94</v>
      </c>
      <c r="BG504" s="129"/>
    </row>
    <row r="505" spans="1:65" ht="14.65" customHeight="1" x14ac:dyDescent="0.25">
      <c r="A505" s="68" t="str">
        <f>CONCATENATE(E505,"_",X505)</f>
        <v>20603281994_PCR-LAP20074006</v>
      </c>
      <c r="B505" s="68" t="str">
        <f>CONCATENATE(E505,"_",Z505)</f>
        <v>20603281994_</v>
      </c>
      <c r="C505" s="6">
        <v>44118</v>
      </c>
      <c r="D505" s="6">
        <v>44148</v>
      </c>
      <c r="E505" s="192">
        <v>20603281994</v>
      </c>
      <c r="F505" s="3" t="s">
        <v>4092</v>
      </c>
      <c r="G505" s="3" t="s">
        <v>5050</v>
      </c>
      <c r="H505" s="6">
        <v>44118</v>
      </c>
      <c r="I505" s="6">
        <v>44148</v>
      </c>
      <c r="J505" s="7"/>
      <c r="K505" s="8">
        <f ca="1">+TODAY()-I505</f>
        <v>-11</v>
      </c>
      <c r="L505" s="9">
        <v>45</v>
      </c>
      <c r="M505" s="135"/>
      <c r="N505" s="9" t="str">
        <f>IF(M505="","Vacio",IF(L505=M505,"Igual","Diferente"))</f>
        <v>Vacio</v>
      </c>
      <c r="O505" s="9"/>
      <c r="P505" s="135"/>
      <c r="Q505" s="9" t="str">
        <f>IF(P505="","Vacio",IF(O505=P505,"Igual","Diferente"))</f>
        <v>Vacio</v>
      </c>
      <c r="R505" s="1">
        <f>+L505+O505/3.5</f>
        <v>45</v>
      </c>
      <c r="S505" s="1">
        <f ca="1">+IF(K505&gt;=0,IF(K505&lt;30,R505*1,IF(60&gt;K505,R505*2,IF(90&gt;K505,R505*3,IF(120&gt;K505,R505*4,IF(150&gt;K505,R505*5,IF(180&gt;K505,R505*6,IF(210&gt;K505,R505*7))))))),0)</f>
        <v>0</v>
      </c>
      <c r="T505" s="2">
        <f ca="1">+IF(K505&lt;0,0,IF(K505&lt;8,$A$1,IF(K505&lt;15,$B$1,IF(K505&lt;22,$C$1,IF(K505&lt;30,$D$1,IF(K505&lt;60,$G$1,IF(K505&lt;90,$H$1,IF(K505&lt;120,$I$1,IF(K505&lt;150,$J$1,IF(K505&lt;180,$K$1,IF(K505&lt;210,$E$1)))))))))))</f>
        <v>0</v>
      </c>
      <c r="U505" s="3" t="s">
        <v>3334</v>
      </c>
      <c r="V505" s="10" t="s">
        <v>3335</v>
      </c>
      <c r="W505" s="6">
        <v>44032</v>
      </c>
      <c r="X505" s="12" t="s">
        <v>3325</v>
      </c>
      <c r="Y505" s="12" t="s">
        <v>5248</v>
      </c>
      <c r="Z505" s="12"/>
      <c r="AA505" s="12"/>
      <c r="AB505" s="15"/>
      <c r="AC505" s="15"/>
      <c r="AD505" s="15"/>
      <c r="AE505" s="15"/>
      <c r="AF505" s="4">
        <f ca="1">+TODAY()-AE505</f>
        <v>44137</v>
      </c>
      <c r="AG505" s="15"/>
      <c r="AH505" s="15"/>
      <c r="AI505" s="6"/>
      <c r="AJ505" s="6"/>
      <c r="AK505" s="3"/>
      <c r="AL505" s="6"/>
      <c r="AM505" s="10">
        <v>1</v>
      </c>
      <c r="AN505" s="3" t="s">
        <v>44</v>
      </c>
      <c r="AO505" s="3"/>
      <c r="AP505" s="3" t="s">
        <v>483</v>
      </c>
      <c r="AQ505" s="3"/>
      <c r="AR505" s="3"/>
      <c r="AS505" s="3"/>
      <c r="AT505" s="18"/>
      <c r="AU505" s="3" t="s">
        <v>46</v>
      </c>
      <c r="AV505" s="7" t="s">
        <v>47</v>
      </c>
      <c r="AW505" s="7" t="s">
        <v>47</v>
      </c>
      <c r="AX505" s="9" t="str">
        <f>IF(AW505="","Vacio",IF(AV505=AW505,"Igual","Diferente"))</f>
        <v>Igual</v>
      </c>
      <c r="AY505" s="129"/>
      <c r="AZ505" s="129"/>
      <c r="BA505" s="5">
        <f ca="1">+IF(K505&gt;21,"Revisar",0)</f>
        <v>0</v>
      </c>
      <c r="BB505" s="68" t="s">
        <v>146</v>
      </c>
      <c r="BC505" s="129" t="s">
        <v>2919</v>
      </c>
      <c r="BF505" s="129" t="s">
        <v>94</v>
      </c>
      <c r="BG505" s="129"/>
    </row>
    <row r="506" spans="1:65" ht="14.65" customHeight="1" x14ac:dyDescent="0.25">
      <c r="A506" s="68" t="str">
        <f>CONCATENATE(E506,"_",X506)</f>
        <v>20603281994_PCR-LAP20074007</v>
      </c>
      <c r="B506" s="68" t="str">
        <f>CONCATENATE(E506,"_",Z506)</f>
        <v>20603281994_</v>
      </c>
      <c r="C506" s="6">
        <v>44118</v>
      </c>
      <c r="D506" s="6">
        <v>44148</v>
      </c>
      <c r="E506" s="192">
        <v>20603281994</v>
      </c>
      <c r="F506" s="3" t="s">
        <v>4092</v>
      </c>
      <c r="G506" s="3" t="s">
        <v>5050</v>
      </c>
      <c r="H506" s="6">
        <v>44118</v>
      </c>
      <c r="I506" s="6">
        <v>44148</v>
      </c>
      <c r="J506" s="7"/>
      <c r="K506" s="8">
        <f ca="1">+TODAY()-I506</f>
        <v>-11</v>
      </c>
      <c r="L506" s="9">
        <v>45</v>
      </c>
      <c r="M506" s="135"/>
      <c r="N506" s="9" t="str">
        <f>IF(M506="","Vacio",IF(L506=M506,"Igual","Diferente"))</f>
        <v>Vacio</v>
      </c>
      <c r="O506" s="9"/>
      <c r="P506" s="135"/>
      <c r="Q506" s="9" t="str">
        <f>IF(P506="","Vacio",IF(O506=P506,"Igual","Diferente"))</f>
        <v>Vacio</v>
      </c>
      <c r="R506" s="1">
        <f>+L506+O506/3.5</f>
        <v>45</v>
      </c>
      <c r="S506" s="1">
        <f ca="1">+IF(K506&gt;=0,IF(K506&lt;30,R506*1,IF(60&gt;K506,R506*2,IF(90&gt;K506,R506*3,IF(120&gt;K506,R506*4,IF(150&gt;K506,R506*5,IF(180&gt;K506,R506*6,IF(210&gt;K506,R506*7))))))),0)</f>
        <v>0</v>
      </c>
      <c r="T506" s="2">
        <f ca="1">+IF(K506&lt;0,0,IF(K506&lt;8,$A$1,IF(K506&lt;15,$B$1,IF(K506&lt;22,$C$1,IF(K506&lt;30,$D$1,IF(K506&lt;60,$G$1,IF(K506&lt;90,$H$1,IF(K506&lt;120,$I$1,IF(K506&lt;150,$J$1,IF(K506&lt;180,$K$1,IF(K506&lt;210,$E$1)))))))))))</f>
        <v>0</v>
      </c>
      <c r="U506" s="3" t="s">
        <v>3334</v>
      </c>
      <c r="V506" s="10" t="s">
        <v>3335</v>
      </c>
      <c r="W506" s="6">
        <v>44032</v>
      </c>
      <c r="X506" s="12" t="s">
        <v>3324</v>
      </c>
      <c r="Y506" s="12" t="s">
        <v>5248</v>
      </c>
      <c r="Z506" s="12"/>
      <c r="AA506" s="12"/>
      <c r="AB506" s="15"/>
      <c r="AC506" s="15"/>
      <c r="AD506" s="15"/>
      <c r="AE506" s="15"/>
      <c r="AF506" s="4">
        <f ca="1">+TODAY()-AE506</f>
        <v>44137</v>
      </c>
      <c r="AG506" s="15"/>
      <c r="AH506" s="15"/>
      <c r="AI506" s="6"/>
      <c r="AJ506" s="6"/>
      <c r="AK506" s="3"/>
      <c r="AL506" s="6"/>
      <c r="AM506" s="10">
        <v>1</v>
      </c>
      <c r="AN506" s="3" t="s">
        <v>44</v>
      </c>
      <c r="AO506" s="3"/>
      <c r="AP506" s="3" t="s">
        <v>483</v>
      </c>
      <c r="AQ506" s="3"/>
      <c r="AR506" s="3"/>
      <c r="AS506" s="3"/>
      <c r="AT506" s="18"/>
      <c r="AU506" s="3" t="s">
        <v>46</v>
      </c>
      <c r="AV506" s="7" t="s">
        <v>47</v>
      </c>
      <c r="AW506" s="7" t="s">
        <v>47</v>
      </c>
      <c r="AX506" s="9" t="str">
        <f>IF(AW506="","Vacio",IF(AV506=AW506,"Igual","Diferente"))</f>
        <v>Igual</v>
      </c>
      <c r="AY506" s="129"/>
      <c r="AZ506" s="129"/>
      <c r="BA506" s="5">
        <f ca="1">+IF(K506&gt;21,"Revisar",0)</f>
        <v>0</v>
      </c>
      <c r="BB506" s="68" t="s">
        <v>146</v>
      </c>
      <c r="BC506" s="129" t="s">
        <v>2919</v>
      </c>
      <c r="BF506" s="129" t="s">
        <v>94</v>
      </c>
      <c r="BG506" s="129"/>
    </row>
    <row r="507" spans="1:65" ht="14.65" customHeight="1" x14ac:dyDescent="0.25">
      <c r="A507" s="68" t="str">
        <f>CONCATENATE(E507,"_",X507)</f>
        <v>20603281994_PCR-LAP20074008</v>
      </c>
      <c r="B507" s="68" t="str">
        <f>CONCATENATE(E507,"_",Z507)</f>
        <v>20603281994_</v>
      </c>
      <c r="C507" s="6">
        <v>44118</v>
      </c>
      <c r="D507" s="6">
        <v>44148</v>
      </c>
      <c r="E507" s="192">
        <v>20603281994</v>
      </c>
      <c r="F507" s="3" t="s">
        <v>4092</v>
      </c>
      <c r="G507" s="3" t="s">
        <v>5050</v>
      </c>
      <c r="H507" s="6">
        <v>44118</v>
      </c>
      <c r="I507" s="6">
        <v>44148</v>
      </c>
      <c r="J507" s="7"/>
      <c r="K507" s="8">
        <f ca="1">+TODAY()-I507</f>
        <v>-11</v>
      </c>
      <c r="L507" s="9">
        <v>45</v>
      </c>
      <c r="M507" s="135"/>
      <c r="N507" s="9" t="str">
        <f>IF(M507="","Vacio",IF(L507=M507,"Igual","Diferente"))</f>
        <v>Vacio</v>
      </c>
      <c r="O507" s="9"/>
      <c r="P507" s="135"/>
      <c r="Q507" s="9" t="str">
        <f>IF(P507="","Vacio",IF(O507=P507,"Igual","Diferente"))</f>
        <v>Vacio</v>
      </c>
      <c r="R507" s="1">
        <f>+L507+O507/3.5</f>
        <v>45</v>
      </c>
      <c r="S507" s="1">
        <f ca="1">+IF(K507&gt;=0,IF(K507&lt;30,R507*1,IF(60&gt;K507,R507*2,IF(90&gt;K507,R507*3,IF(120&gt;K507,R507*4,IF(150&gt;K507,R507*5,IF(180&gt;K507,R507*6,IF(210&gt;K507,R507*7))))))),0)</f>
        <v>0</v>
      </c>
      <c r="T507" s="2">
        <f ca="1">+IF(K507&lt;0,0,IF(K507&lt;8,$A$1,IF(K507&lt;15,$B$1,IF(K507&lt;22,$C$1,IF(K507&lt;30,$D$1,IF(K507&lt;60,$G$1,IF(K507&lt;90,$H$1,IF(K507&lt;120,$I$1,IF(K507&lt;150,$J$1,IF(K507&lt;180,$K$1,IF(K507&lt;210,$E$1)))))))))))</f>
        <v>0</v>
      </c>
      <c r="U507" s="3" t="s">
        <v>3334</v>
      </c>
      <c r="V507" s="10" t="s">
        <v>3335</v>
      </c>
      <c r="W507" s="6">
        <v>44032</v>
      </c>
      <c r="X507" s="12" t="s">
        <v>3323</v>
      </c>
      <c r="Y507" s="12" t="s">
        <v>5248</v>
      </c>
      <c r="Z507" s="12"/>
      <c r="AA507" s="12"/>
      <c r="AB507" s="15"/>
      <c r="AC507" s="15"/>
      <c r="AD507" s="15"/>
      <c r="AE507" s="15"/>
      <c r="AF507" s="4">
        <f ca="1">+TODAY()-AE507</f>
        <v>44137</v>
      </c>
      <c r="AG507" s="15"/>
      <c r="AH507" s="15"/>
      <c r="AI507" s="6"/>
      <c r="AJ507" s="6"/>
      <c r="AK507" s="3"/>
      <c r="AL507" s="6"/>
      <c r="AM507" s="10">
        <v>1</v>
      </c>
      <c r="AN507" s="3" t="s">
        <v>44</v>
      </c>
      <c r="AO507" s="3"/>
      <c r="AP507" s="3" t="s">
        <v>483</v>
      </c>
      <c r="AQ507" s="3"/>
      <c r="AR507" s="3"/>
      <c r="AS507" s="3"/>
      <c r="AT507" s="18"/>
      <c r="AU507" s="3" t="s">
        <v>46</v>
      </c>
      <c r="AV507" s="7" t="s">
        <v>47</v>
      </c>
      <c r="AW507" s="7" t="s">
        <v>47</v>
      </c>
      <c r="AX507" s="9" t="str">
        <f>IF(AW507="","Vacio",IF(AV507=AW507,"Igual","Diferente"))</f>
        <v>Igual</v>
      </c>
      <c r="AY507" s="129"/>
      <c r="AZ507" s="129"/>
      <c r="BA507" s="5">
        <f ca="1">+IF(K507&gt;21,"Revisar",0)</f>
        <v>0</v>
      </c>
      <c r="BB507" s="68" t="s">
        <v>146</v>
      </c>
      <c r="BC507" s="129" t="s">
        <v>2919</v>
      </c>
      <c r="BF507" s="129" t="s">
        <v>94</v>
      </c>
      <c r="BG507" s="129"/>
    </row>
    <row r="508" spans="1:65" ht="14.65" customHeight="1" x14ac:dyDescent="0.25">
      <c r="A508" s="68" t="str">
        <f>CONCATENATE(E508,"_",X508)</f>
        <v>20603281994_PCR-LAP20074009</v>
      </c>
      <c r="B508" s="68" t="str">
        <f>CONCATENATE(E508,"_",Z508)</f>
        <v>20603281994_</v>
      </c>
      <c r="C508" s="6">
        <v>44118</v>
      </c>
      <c r="D508" s="6">
        <v>44148</v>
      </c>
      <c r="E508" s="192">
        <v>20603281994</v>
      </c>
      <c r="F508" s="3" t="s">
        <v>4092</v>
      </c>
      <c r="G508" s="3" t="s">
        <v>5050</v>
      </c>
      <c r="H508" s="6">
        <v>44118</v>
      </c>
      <c r="I508" s="6">
        <v>44148</v>
      </c>
      <c r="J508" s="7"/>
      <c r="K508" s="8">
        <f ca="1">+TODAY()-I508</f>
        <v>-11</v>
      </c>
      <c r="L508" s="9">
        <v>45</v>
      </c>
      <c r="M508" s="135"/>
      <c r="N508" s="9" t="str">
        <f>IF(M508="","Vacio",IF(L508=M508,"Igual","Diferente"))</f>
        <v>Vacio</v>
      </c>
      <c r="O508" s="9"/>
      <c r="P508" s="135"/>
      <c r="Q508" s="9" t="str">
        <f>IF(P508="","Vacio",IF(O508=P508,"Igual","Diferente"))</f>
        <v>Vacio</v>
      </c>
      <c r="R508" s="1">
        <f>+L508+O508/3.5</f>
        <v>45</v>
      </c>
      <c r="S508" s="1">
        <f ca="1">+IF(K508&gt;=0,IF(K508&lt;30,R508*1,IF(60&gt;K508,R508*2,IF(90&gt;K508,R508*3,IF(120&gt;K508,R508*4,IF(150&gt;K508,R508*5,IF(180&gt;K508,R508*6,IF(210&gt;K508,R508*7))))))),0)</f>
        <v>0</v>
      </c>
      <c r="T508" s="2">
        <f ca="1">+IF(K508&lt;0,0,IF(K508&lt;8,$A$1,IF(K508&lt;15,$B$1,IF(K508&lt;22,$C$1,IF(K508&lt;30,$D$1,IF(K508&lt;60,$G$1,IF(K508&lt;90,$H$1,IF(K508&lt;120,$I$1,IF(K508&lt;150,$J$1,IF(K508&lt;180,$K$1,IF(K508&lt;210,$E$1)))))))))))</f>
        <v>0</v>
      </c>
      <c r="U508" s="3" t="s">
        <v>3334</v>
      </c>
      <c r="V508" s="10" t="s">
        <v>3335</v>
      </c>
      <c r="W508" s="6">
        <v>44032</v>
      </c>
      <c r="X508" s="12" t="s">
        <v>3322</v>
      </c>
      <c r="Y508" s="12" t="s">
        <v>5248</v>
      </c>
      <c r="Z508" s="12"/>
      <c r="AA508" s="12"/>
      <c r="AB508" s="15"/>
      <c r="AC508" s="15"/>
      <c r="AD508" s="15"/>
      <c r="AE508" s="15"/>
      <c r="AF508" s="4">
        <f ca="1">+TODAY()-AE508</f>
        <v>44137</v>
      </c>
      <c r="AG508" s="15"/>
      <c r="AH508" s="15"/>
      <c r="AI508" s="6"/>
      <c r="AJ508" s="6"/>
      <c r="AK508" s="3"/>
      <c r="AL508" s="6"/>
      <c r="AM508" s="10">
        <v>1</v>
      </c>
      <c r="AN508" s="3" t="s">
        <v>44</v>
      </c>
      <c r="AO508" s="3"/>
      <c r="AP508" s="3" t="s">
        <v>483</v>
      </c>
      <c r="AQ508" s="3"/>
      <c r="AR508" s="3"/>
      <c r="AS508" s="3"/>
      <c r="AT508" s="18"/>
      <c r="AU508" s="3" t="s">
        <v>46</v>
      </c>
      <c r="AV508" s="7" t="s">
        <v>47</v>
      </c>
      <c r="AW508" s="7" t="s">
        <v>47</v>
      </c>
      <c r="AX508" s="9" t="str">
        <f>IF(AW508="","Vacio",IF(AV508=AW508,"Igual","Diferente"))</f>
        <v>Igual</v>
      </c>
      <c r="AY508" s="129"/>
      <c r="AZ508" s="129"/>
      <c r="BA508" s="5">
        <f ca="1">+IF(K508&gt;21,"Revisar",0)</f>
        <v>0</v>
      </c>
      <c r="BB508" s="68" t="s">
        <v>146</v>
      </c>
      <c r="BC508" s="129" t="s">
        <v>2919</v>
      </c>
      <c r="BF508" s="129" t="s">
        <v>94</v>
      </c>
      <c r="BG508" s="129"/>
    </row>
    <row r="509" spans="1:65" ht="14.65" customHeight="1" x14ac:dyDescent="0.25">
      <c r="A509" s="68" t="str">
        <f>CONCATENATE(E509,"_",X509)</f>
        <v>20603281994_PCR-LAP20074010</v>
      </c>
      <c r="B509" s="68" t="str">
        <f>CONCATENATE(E509,"_",Z509)</f>
        <v>20603281994_</v>
      </c>
      <c r="C509" s="6">
        <v>44118</v>
      </c>
      <c r="D509" s="6">
        <v>44148</v>
      </c>
      <c r="E509" s="192">
        <v>20603281994</v>
      </c>
      <c r="F509" s="3" t="s">
        <v>4092</v>
      </c>
      <c r="G509" s="3" t="s">
        <v>5050</v>
      </c>
      <c r="H509" s="6">
        <v>44118</v>
      </c>
      <c r="I509" s="6">
        <v>44148</v>
      </c>
      <c r="J509" s="7"/>
      <c r="K509" s="8">
        <f ca="1">+TODAY()-I509</f>
        <v>-11</v>
      </c>
      <c r="L509" s="9">
        <v>45</v>
      </c>
      <c r="M509" s="135"/>
      <c r="N509" s="9" t="str">
        <f>IF(M509="","Vacio",IF(L509=M509,"Igual","Diferente"))</f>
        <v>Vacio</v>
      </c>
      <c r="O509" s="9"/>
      <c r="P509" s="135"/>
      <c r="Q509" s="9" t="str">
        <f>IF(P509="","Vacio",IF(O509=P509,"Igual","Diferente"))</f>
        <v>Vacio</v>
      </c>
      <c r="R509" s="1">
        <f>+L509+O509/3.5</f>
        <v>45</v>
      </c>
      <c r="S509" s="1">
        <f ca="1">+IF(K509&gt;=0,IF(K509&lt;30,R509*1,IF(60&gt;K509,R509*2,IF(90&gt;K509,R509*3,IF(120&gt;K509,R509*4,IF(150&gt;K509,R509*5,IF(180&gt;K509,R509*6,IF(210&gt;K509,R509*7))))))),0)</f>
        <v>0</v>
      </c>
      <c r="T509" s="2">
        <f ca="1">+IF(K509&lt;0,0,IF(K509&lt;8,$A$1,IF(K509&lt;15,$B$1,IF(K509&lt;22,$C$1,IF(K509&lt;30,$D$1,IF(K509&lt;60,$G$1,IF(K509&lt;90,$H$1,IF(K509&lt;120,$I$1,IF(K509&lt;150,$J$1,IF(K509&lt;180,$K$1,IF(K509&lt;210,$E$1)))))))))))</f>
        <v>0</v>
      </c>
      <c r="U509" s="431" t="s">
        <v>3334</v>
      </c>
      <c r="V509" s="10" t="s">
        <v>3335</v>
      </c>
      <c r="W509" s="6">
        <v>44032</v>
      </c>
      <c r="X509" s="12" t="s">
        <v>3321</v>
      </c>
      <c r="Y509" s="12" t="s">
        <v>5248</v>
      </c>
      <c r="Z509" s="12"/>
      <c r="AA509" s="12"/>
      <c r="AB509" s="15"/>
      <c r="AC509" s="15"/>
      <c r="AD509" s="15"/>
      <c r="AE509" s="15"/>
      <c r="AF509" s="4">
        <f ca="1">+TODAY()-AE509</f>
        <v>44137</v>
      </c>
      <c r="AG509" s="15"/>
      <c r="AH509" s="15"/>
      <c r="AI509" s="6"/>
      <c r="AJ509" s="6"/>
      <c r="AK509" s="3"/>
      <c r="AL509" s="6"/>
      <c r="AM509" s="10">
        <v>1</v>
      </c>
      <c r="AN509" s="3" t="s">
        <v>44</v>
      </c>
      <c r="AO509" s="3"/>
      <c r="AP509" s="3" t="s">
        <v>483</v>
      </c>
      <c r="AQ509" s="3"/>
      <c r="AR509" s="3"/>
      <c r="AS509" s="3"/>
      <c r="AT509" s="18"/>
      <c r="AU509" s="3" t="s">
        <v>46</v>
      </c>
      <c r="AV509" s="7" t="s">
        <v>47</v>
      </c>
      <c r="AW509" s="7" t="s">
        <v>47</v>
      </c>
      <c r="AX509" s="9" t="str">
        <f>IF(AW509="","Vacio",IF(AV509=AW509,"Igual","Diferente"))</f>
        <v>Igual</v>
      </c>
      <c r="AY509" s="129"/>
      <c r="AZ509" s="129"/>
      <c r="BA509" s="5">
        <f ca="1">+IF(K509&gt;21,"Revisar",0)</f>
        <v>0</v>
      </c>
      <c r="BB509" s="68" t="s">
        <v>146</v>
      </c>
      <c r="BC509" s="129" t="s">
        <v>2919</v>
      </c>
      <c r="BF509" s="129" t="s">
        <v>94</v>
      </c>
      <c r="BG509" s="129"/>
    </row>
    <row r="510" spans="1:65" ht="14.65" customHeight="1" x14ac:dyDescent="0.25">
      <c r="A510" s="68" t="str">
        <f>CONCATENATE(E510,"_",X510)</f>
        <v>20603281994_PCR-LAP20074011</v>
      </c>
      <c r="B510" s="68" t="str">
        <f>CONCATENATE(E510,"_",Z510)</f>
        <v>20603281994_</v>
      </c>
      <c r="C510" s="6">
        <v>44118</v>
      </c>
      <c r="D510" s="6">
        <v>44148</v>
      </c>
      <c r="E510" s="192">
        <v>20603281994</v>
      </c>
      <c r="F510" s="3" t="s">
        <v>4092</v>
      </c>
      <c r="G510" s="3" t="s">
        <v>5050</v>
      </c>
      <c r="H510" s="6">
        <v>44118</v>
      </c>
      <c r="I510" s="6">
        <v>44148</v>
      </c>
      <c r="J510" s="7"/>
      <c r="K510" s="8">
        <f ca="1">+TODAY()-I510</f>
        <v>-11</v>
      </c>
      <c r="L510" s="9">
        <v>45</v>
      </c>
      <c r="M510" s="135"/>
      <c r="N510" s="9" t="str">
        <f>IF(M510="","Vacio",IF(L510=M510,"Igual","Diferente"))</f>
        <v>Vacio</v>
      </c>
      <c r="O510" s="9"/>
      <c r="P510" s="135"/>
      <c r="Q510" s="9" t="str">
        <f>IF(P510="","Vacio",IF(O510=P510,"Igual","Diferente"))</f>
        <v>Vacio</v>
      </c>
      <c r="R510" s="1">
        <f>+L510+O510/3.5</f>
        <v>45</v>
      </c>
      <c r="S510" s="1">
        <f ca="1">+IF(K510&gt;=0,IF(K510&lt;30,R510*1,IF(60&gt;K510,R510*2,IF(90&gt;K510,R510*3,IF(120&gt;K510,R510*4,IF(150&gt;K510,R510*5,IF(180&gt;K510,R510*6,IF(210&gt;K510,R510*7))))))),0)</f>
        <v>0</v>
      </c>
      <c r="T510" s="2">
        <f ca="1">+IF(K510&lt;0,0,IF(K510&lt;8,$A$1,IF(K510&lt;15,$B$1,IF(K510&lt;22,$C$1,IF(K510&lt;30,$D$1,IF(K510&lt;60,$G$1,IF(K510&lt;90,$H$1,IF(K510&lt;120,$I$1,IF(K510&lt;150,$J$1,IF(K510&lt;180,$K$1,IF(K510&lt;210,$E$1)))))))))))</f>
        <v>0</v>
      </c>
      <c r="U510" s="431" t="s">
        <v>3334</v>
      </c>
      <c r="V510" s="10" t="s">
        <v>3335</v>
      </c>
      <c r="W510" s="6">
        <v>44032</v>
      </c>
      <c r="X510" s="12" t="s">
        <v>3320</v>
      </c>
      <c r="Y510" s="12" t="s">
        <v>5248</v>
      </c>
      <c r="Z510" s="12"/>
      <c r="AA510" s="12"/>
      <c r="AB510" s="15"/>
      <c r="AC510" s="15"/>
      <c r="AD510" s="15"/>
      <c r="AE510" s="15"/>
      <c r="AF510" s="4">
        <f ca="1">+TODAY()-AE510</f>
        <v>44137</v>
      </c>
      <c r="AG510" s="15"/>
      <c r="AH510" s="15"/>
      <c r="AI510" s="6"/>
      <c r="AJ510" s="6"/>
      <c r="AK510" s="3"/>
      <c r="AL510" s="6"/>
      <c r="AM510" s="10">
        <v>1</v>
      </c>
      <c r="AN510" s="3" t="s">
        <v>44</v>
      </c>
      <c r="AO510" s="3"/>
      <c r="AP510" s="3" t="s">
        <v>483</v>
      </c>
      <c r="AQ510" s="3"/>
      <c r="AR510" s="3"/>
      <c r="AS510" s="3"/>
      <c r="AT510" s="18"/>
      <c r="AU510" s="3" t="s">
        <v>46</v>
      </c>
      <c r="AV510" s="7" t="s">
        <v>47</v>
      </c>
      <c r="AW510" s="7" t="s">
        <v>47</v>
      </c>
      <c r="AX510" s="9" t="str">
        <f>IF(AW510="","Vacio",IF(AV510=AW510,"Igual","Diferente"))</f>
        <v>Igual</v>
      </c>
      <c r="AY510" s="129"/>
      <c r="AZ510" s="129"/>
      <c r="BA510" s="5">
        <f ca="1">+IF(K510&gt;21,"Revisar",0)</f>
        <v>0</v>
      </c>
      <c r="BB510" s="68" t="s">
        <v>146</v>
      </c>
      <c r="BC510" s="129" t="s">
        <v>2919</v>
      </c>
      <c r="BF510" s="129" t="s">
        <v>94</v>
      </c>
      <c r="BG510" s="129"/>
    </row>
    <row r="511" spans="1:65" ht="14.65" customHeight="1" x14ac:dyDescent="0.25">
      <c r="A511" s="68" t="str">
        <f>CONCATENATE(E511,"_",X511)</f>
        <v>20603281994_PCR-LAP20074012</v>
      </c>
      <c r="B511" s="68" t="str">
        <f>CONCATENATE(E511,"_",Z511)</f>
        <v>20603281994_</v>
      </c>
      <c r="C511" s="6">
        <v>44118</v>
      </c>
      <c r="D511" s="6">
        <v>44148</v>
      </c>
      <c r="E511" s="192">
        <v>20603281994</v>
      </c>
      <c r="F511" s="3" t="s">
        <v>4092</v>
      </c>
      <c r="G511" s="3" t="s">
        <v>5050</v>
      </c>
      <c r="H511" s="6">
        <v>44118</v>
      </c>
      <c r="I511" s="6">
        <v>44148</v>
      </c>
      <c r="J511" s="7"/>
      <c r="K511" s="8">
        <f ca="1">+TODAY()-I511</f>
        <v>-11</v>
      </c>
      <c r="L511" s="9">
        <v>45</v>
      </c>
      <c r="M511" s="135"/>
      <c r="N511" s="9" t="str">
        <f>IF(M511="","Vacio",IF(L511=M511,"Igual","Diferente"))</f>
        <v>Vacio</v>
      </c>
      <c r="O511" s="9"/>
      <c r="P511" s="135"/>
      <c r="Q511" s="9" t="str">
        <f>IF(P511="","Vacio",IF(O511=P511,"Igual","Diferente"))</f>
        <v>Vacio</v>
      </c>
      <c r="R511" s="1">
        <f>+L511+O511/3.5</f>
        <v>45</v>
      </c>
      <c r="S511" s="1">
        <f ca="1">+IF(K511&gt;=0,IF(K511&lt;30,R511*1,IF(60&gt;K511,R511*2,IF(90&gt;K511,R511*3,IF(120&gt;K511,R511*4,IF(150&gt;K511,R511*5,IF(180&gt;K511,R511*6,IF(210&gt;K511,R511*7))))))),0)</f>
        <v>0</v>
      </c>
      <c r="T511" s="2">
        <f ca="1">+IF(K511&lt;0,0,IF(K511&lt;8,$A$1,IF(K511&lt;15,$B$1,IF(K511&lt;22,$C$1,IF(K511&lt;30,$D$1,IF(K511&lt;60,$G$1,IF(K511&lt;90,$H$1,IF(K511&lt;120,$I$1,IF(K511&lt;150,$J$1,IF(K511&lt;180,$K$1,IF(K511&lt;210,$E$1)))))))))))</f>
        <v>0</v>
      </c>
      <c r="U511" s="3" t="s">
        <v>3334</v>
      </c>
      <c r="V511" s="10" t="s">
        <v>3335</v>
      </c>
      <c r="W511" s="6">
        <v>44032</v>
      </c>
      <c r="X511" s="12" t="s">
        <v>3319</v>
      </c>
      <c r="Y511" s="12" t="s">
        <v>5248</v>
      </c>
      <c r="Z511" s="12"/>
      <c r="AA511" s="12"/>
      <c r="AB511" s="15"/>
      <c r="AC511" s="15"/>
      <c r="AD511" s="15"/>
      <c r="AE511" s="15"/>
      <c r="AF511" s="4">
        <f ca="1">+TODAY()-AE511</f>
        <v>44137</v>
      </c>
      <c r="AG511" s="15"/>
      <c r="AH511" s="15"/>
      <c r="AI511" s="6"/>
      <c r="AJ511" s="6"/>
      <c r="AK511" s="3"/>
      <c r="AL511" s="6"/>
      <c r="AM511" s="10">
        <v>1</v>
      </c>
      <c r="AN511" s="3" t="s">
        <v>44</v>
      </c>
      <c r="AO511" s="3"/>
      <c r="AP511" s="3" t="s">
        <v>483</v>
      </c>
      <c r="AQ511" s="3"/>
      <c r="AR511" s="3"/>
      <c r="AS511" s="3"/>
      <c r="AT511" s="18"/>
      <c r="AU511" s="3" t="s">
        <v>46</v>
      </c>
      <c r="AV511" s="7" t="s">
        <v>47</v>
      </c>
      <c r="AW511" s="7" t="s">
        <v>47</v>
      </c>
      <c r="AX511" s="9" t="str">
        <f>IF(AW511="","Vacio",IF(AV511=AW511,"Igual","Diferente"))</f>
        <v>Igual</v>
      </c>
      <c r="AY511" s="129"/>
      <c r="AZ511" s="129"/>
      <c r="BA511" s="5">
        <f ca="1">+IF(K511&gt;21,"Revisar",0)</f>
        <v>0</v>
      </c>
      <c r="BB511" s="68" t="s">
        <v>146</v>
      </c>
      <c r="BC511" s="129" t="s">
        <v>2919</v>
      </c>
      <c r="BF511" s="129" t="s">
        <v>94</v>
      </c>
      <c r="BG511" s="129"/>
    </row>
    <row r="512" spans="1:65" ht="14.65" customHeight="1" x14ac:dyDescent="0.25">
      <c r="A512" s="68" t="str">
        <f>CONCATENATE(E512,"_",X512)</f>
        <v>20603281994_PCR-LAP19101047</v>
      </c>
      <c r="B512" s="68" t="str">
        <f>CONCATENATE(E512,"_",Z512)</f>
        <v>20603281994_</v>
      </c>
      <c r="C512" s="6">
        <v>44130</v>
      </c>
      <c r="D512" s="6">
        <v>44160</v>
      </c>
      <c r="E512" s="192">
        <v>20603281994</v>
      </c>
      <c r="F512" s="3" t="s">
        <v>4092</v>
      </c>
      <c r="G512" s="3" t="s">
        <v>5051</v>
      </c>
      <c r="H512" s="6">
        <v>44130</v>
      </c>
      <c r="I512" s="6">
        <v>44160</v>
      </c>
      <c r="J512" s="7" t="s">
        <v>785</v>
      </c>
      <c r="K512" s="8">
        <f ca="1">+TODAY()-I512</f>
        <v>-23</v>
      </c>
      <c r="L512" s="9">
        <v>45</v>
      </c>
      <c r="M512" s="135"/>
      <c r="N512" s="9" t="str">
        <f>IF(M512="","Vacio",IF(L512=M512,"Igual","Diferente"))</f>
        <v>Vacio</v>
      </c>
      <c r="O512" s="9"/>
      <c r="P512" s="135"/>
      <c r="Q512" s="9" t="str">
        <f>IF(P512="","Vacio",IF(O512=P512,"Igual","Diferente"))</f>
        <v>Vacio</v>
      </c>
      <c r="R512" s="1">
        <f>+L512+O512/3.5</f>
        <v>45</v>
      </c>
      <c r="S512" s="1">
        <f ca="1">+IF(K512&gt;=0,IF(K512&lt;30,R512*1,IF(60&gt;K512,R512*2,IF(90&gt;K512,R512*3,IF(120&gt;K512,R512*4,IF(150&gt;K512,R512*5,IF(180&gt;K512,R512*6,IF(210&gt;K512,R512*7))))))),0)</f>
        <v>0</v>
      </c>
      <c r="T512" s="2">
        <f ca="1">+IF(K512&lt;0,0,IF(K512&lt;8,$A$1,IF(K512&lt;15,$B$1,IF(K512&lt;22,$C$1,IF(K512&lt;30,$D$1,IF(K512&lt;60,$G$1,IF(K512&lt;90,$H$1,IF(K512&lt;120,$I$1,IF(K512&lt;150,$J$1,IF(K512&lt;180,$K$1,IF(K512&lt;210,$E$1)))))))))))</f>
        <v>0</v>
      </c>
      <c r="U512" s="3" t="s">
        <v>786</v>
      </c>
      <c r="V512" s="10" t="s">
        <v>787</v>
      </c>
      <c r="W512" s="6">
        <v>43874</v>
      </c>
      <c r="X512" s="12" t="s">
        <v>788</v>
      </c>
      <c r="Y512" s="12" t="s">
        <v>5248</v>
      </c>
      <c r="Z512" s="12"/>
      <c r="AA512" s="12"/>
      <c r="AB512" s="15"/>
      <c r="AC512" s="15"/>
      <c r="AD512" s="15"/>
      <c r="AE512" s="15"/>
      <c r="AF512" s="4">
        <f ca="1">+TODAY()-AE512</f>
        <v>44137</v>
      </c>
      <c r="AG512" s="15"/>
      <c r="AH512" s="15"/>
      <c r="AI512" s="6"/>
      <c r="AJ512" s="6"/>
      <c r="AK512" s="3"/>
      <c r="AL512" s="6"/>
      <c r="AM512" s="10">
        <v>1</v>
      </c>
      <c r="AN512" s="3" t="s">
        <v>44</v>
      </c>
      <c r="AO512" s="3"/>
      <c r="AP512" s="3" t="s">
        <v>483</v>
      </c>
      <c r="AQ512" s="3"/>
      <c r="AR512" s="3"/>
      <c r="AS512" s="3"/>
      <c r="AT512" s="18"/>
      <c r="AU512" s="3" t="s">
        <v>46</v>
      </c>
      <c r="AV512" s="7" t="s">
        <v>47</v>
      </c>
      <c r="AW512" s="7" t="s">
        <v>47</v>
      </c>
      <c r="AX512" s="9" t="str">
        <f>IF(AW512="","Vacio",IF(AV512=AW512,"Igual","Diferente"))</f>
        <v>Igual</v>
      </c>
      <c r="AY512" s="129"/>
      <c r="AZ512" s="129"/>
      <c r="BA512" s="5">
        <f ca="1">+IF(K512&gt;21,"Revisar",0)</f>
        <v>0</v>
      </c>
      <c r="BB512" s="68" t="s">
        <v>146</v>
      </c>
      <c r="BC512" s="129" t="s">
        <v>2919</v>
      </c>
      <c r="BF512" s="129" t="s">
        <v>94</v>
      </c>
      <c r="BG512" s="129"/>
    </row>
    <row r="513" spans="1:59" ht="14.65" customHeight="1" x14ac:dyDescent="0.25">
      <c r="A513" s="68" t="str">
        <f>CONCATENATE(E513,"_",X513)</f>
        <v>20603281994_PCR-LAP19101071</v>
      </c>
      <c r="B513" s="68" t="str">
        <f>CONCATENATE(E513,"_",Z513)</f>
        <v>20603281994_</v>
      </c>
      <c r="C513" s="6">
        <v>44130</v>
      </c>
      <c r="D513" s="6">
        <v>44160</v>
      </c>
      <c r="E513" s="192">
        <v>20603281994</v>
      </c>
      <c r="F513" s="3" t="s">
        <v>4092</v>
      </c>
      <c r="G513" s="3" t="s">
        <v>5051</v>
      </c>
      <c r="H513" s="6">
        <v>44130</v>
      </c>
      <c r="I513" s="6">
        <v>44160</v>
      </c>
      <c r="J513" s="7" t="s">
        <v>785</v>
      </c>
      <c r="K513" s="8">
        <f ca="1">+TODAY()-I513</f>
        <v>-23</v>
      </c>
      <c r="L513" s="9">
        <v>45</v>
      </c>
      <c r="M513" s="135"/>
      <c r="N513" s="9" t="str">
        <f>IF(M513="","Vacio",IF(L513=M513,"Igual","Diferente"))</f>
        <v>Vacio</v>
      </c>
      <c r="O513" s="9"/>
      <c r="P513" s="135"/>
      <c r="Q513" s="9" t="str">
        <f>IF(P513="","Vacio",IF(O513=P513,"Igual","Diferente"))</f>
        <v>Vacio</v>
      </c>
      <c r="R513" s="1">
        <f>+L513+O513/3.5</f>
        <v>45</v>
      </c>
      <c r="S513" s="1">
        <f ca="1">+IF(K513&gt;=0,IF(K513&lt;30,R513*1,IF(60&gt;K513,R513*2,IF(90&gt;K513,R513*3,IF(120&gt;K513,R513*4,IF(150&gt;K513,R513*5,IF(180&gt;K513,R513*6,IF(210&gt;K513,R513*7))))))),0)</f>
        <v>0</v>
      </c>
      <c r="T513" s="2">
        <f ca="1">+IF(K513&lt;0,0,IF(K513&lt;8,$A$1,IF(K513&lt;15,$B$1,IF(K513&lt;22,$C$1,IF(K513&lt;30,$D$1,IF(K513&lt;60,$G$1,IF(K513&lt;90,$H$1,IF(K513&lt;120,$I$1,IF(K513&lt;150,$J$1,IF(K513&lt;180,$K$1,IF(K513&lt;210,$E$1)))))))))))</f>
        <v>0</v>
      </c>
      <c r="U513" s="3" t="s">
        <v>786</v>
      </c>
      <c r="V513" s="10" t="s">
        <v>787</v>
      </c>
      <c r="W513" s="6">
        <v>43874</v>
      </c>
      <c r="X513" s="12" t="s">
        <v>789</v>
      </c>
      <c r="Y513" s="12" t="s">
        <v>5248</v>
      </c>
      <c r="Z513" s="12"/>
      <c r="AA513" s="12"/>
      <c r="AB513" s="15"/>
      <c r="AC513" s="15"/>
      <c r="AD513" s="15"/>
      <c r="AE513" s="15"/>
      <c r="AF513" s="4">
        <f ca="1">+TODAY()-AE513</f>
        <v>44137</v>
      </c>
      <c r="AG513" s="15"/>
      <c r="AH513" s="15"/>
      <c r="AI513" s="6"/>
      <c r="AJ513" s="6"/>
      <c r="AK513" s="3"/>
      <c r="AL513" s="6"/>
      <c r="AM513" s="10">
        <v>1</v>
      </c>
      <c r="AN513" s="3" t="s">
        <v>44</v>
      </c>
      <c r="AO513" s="3"/>
      <c r="AP513" s="3" t="s">
        <v>483</v>
      </c>
      <c r="AQ513" s="3"/>
      <c r="AR513" s="3"/>
      <c r="AS513" s="3"/>
      <c r="AT513" s="18"/>
      <c r="AU513" s="3" t="s">
        <v>46</v>
      </c>
      <c r="AV513" s="7" t="s">
        <v>47</v>
      </c>
      <c r="AW513" s="7" t="s">
        <v>47</v>
      </c>
      <c r="AX513" s="9" t="str">
        <f>IF(AW513="","Vacio",IF(AV513=AW513,"Igual","Diferente"))</f>
        <v>Igual</v>
      </c>
      <c r="AY513" s="129"/>
      <c r="AZ513" s="129"/>
      <c r="BA513" s="5">
        <f ca="1">+IF(K513&gt;21,"Revisar",0)</f>
        <v>0</v>
      </c>
      <c r="BB513" s="68" t="s">
        <v>146</v>
      </c>
      <c r="BC513" s="129" t="s">
        <v>2919</v>
      </c>
      <c r="BF513" s="129" t="s">
        <v>94</v>
      </c>
      <c r="BG513" s="129"/>
    </row>
    <row r="514" spans="1:59" ht="14.65" customHeight="1" x14ac:dyDescent="0.25">
      <c r="A514" s="68" t="str">
        <f>CONCATENATE(E514,"_",X514)</f>
        <v>20603281994_PCR-LAP19101084</v>
      </c>
      <c r="B514" s="68" t="str">
        <f>CONCATENATE(E514,"_",Z514)</f>
        <v>20603281994_</v>
      </c>
      <c r="C514" s="6">
        <v>44130</v>
      </c>
      <c r="D514" s="6">
        <v>44160</v>
      </c>
      <c r="E514" s="192">
        <v>20603281994</v>
      </c>
      <c r="F514" s="3" t="s">
        <v>4092</v>
      </c>
      <c r="G514" s="3" t="s">
        <v>5051</v>
      </c>
      <c r="H514" s="6">
        <v>44130</v>
      </c>
      <c r="I514" s="6">
        <v>44160</v>
      </c>
      <c r="J514" s="7" t="s">
        <v>785</v>
      </c>
      <c r="K514" s="8">
        <f ca="1">+TODAY()-I514</f>
        <v>-23</v>
      </c>
      <c r="L514" s="9">
        <v>64</v>
      </c>
      <c r="M514" s="135"/>
      <c r="N514" s="9" t="str">
        <f>IF(M514="","Vacio",IF(L514=M514,"Igual","Diferente"))</f>
        <v>Vacio</v>
      </c>
      <c r="O514" s="9"/>
      <c r="P514" s="135"/>
      <c r="Q514" s="9" t="str">
        <f>IF(P514="","Vacio",IF(O514=P514,"Igual","Diferente"))</f>
        <v>Vacio</v>
      </c>
      <c r="R514" s="1">
        <f>+L514+O514/3.5</f>
        <v>64</v>
      </c>
      <c r="S514" s="1">
        <f ca="1">+IF(K514&gt;=0,IF(K514&lt;30,R514*1,IF(60&gt;K514,R514*2,IF(90&gt;K514,R514*3,IF(120&gt;K514,R514*4,IF(150&gt;K514,R514*5,IF(180&gt;K514,R514*6,IF(210&gt;K514,R514*7))))))),0)</f>
        <v>0</v>
      </c>
      <c r="T514" s="2">
        <f ca="1">+IF(K514&lt;0,0,IF(K514&lt;8,$A$1,IF(K514&lt;15,$B$1,IF(K514&lt;22,$C$1,IF(K514&lt;30,$D$1,IF(K514&lt;60,$G$1,IF(K514&lt;90,$H$1,IF(K514&lt;120,$I$1,IF(K514&lt;150,$J$1,IF(K514&lt;180,$K$1,IF(K514&lt;210,$E$1)))))))))))</f>
        <v>0</v>
      </c>
      <c r="U514" s="3" t="s">
        <v>790</v>
      </c>
      <c r="V514" s="10" t="s">
        <v>791</v>
      </c>
      <c r="W514" s="6">
        <v>43825</v>
      </c>
      <c r="X514" s="12" t="s">
        <v>793</v>
      </c>
      <c r="Y514" s="12" t="s">
        <v>5248</v>
      </c>
      <c r="Z514" s="12"/>
      <c r="AA514" s="12"/>
      <c r="AB514" s="15"/>
      <c r="AC514" s="15"/>
      <c r="AD514" s="15"/>
      <c r="AE514" s="15"/>
      <c r="AF514" s="4">
        <f ca="1">+TODAY()-AE514</f>
        <v>44137</v>
      </c>
      <c r="AG514" s="15"/>
      <c r="AH514" s="15"/>
      <c r="AI514" s="6"/>
      <c r="AJ514" s="6"/>
      <c r="AK514" s="3"/>
      <c r="AL514" s="6"/>
      <c r="AM514" s="10">
        <v>1</v>
      </c>
      <c r="AN514" s="3" t="s">
        <v>44</v>
      </c>
      <c r="AO514" s="3"/>
      <c r="AP514" s="3" t="s">
        <v>483</v>
      </c>
      <c r="AQ514" s="3"/>
      <c r="AR514" s="3"/>
      <c r="AS514" s="3"/>
      <c r="AT514" s="18"/>
      <c r="AU514" s="3" t="s">
        <v>46</v>
      </c>
      <c r="AV514" s="7" t="s">
        <v>47</v>
      </c>
      <c r="AW514" s="7" t="s">
        <v>47</v>
      </c>
      <c r="AX514" s="9" t="str">
        <f>IF(AW514="","Vacio",IF(AV514=AW514,"Igual","Diferente"))</f>
        <v>Igual</v>
      </c>
      <c r="AY514" s="129"/>
      <c r="AZ514" s="129"/>
      <c r="BA514" s="5">
        <f ca="1">+IF(K514&gt;21,"Revisar",0)</f>
        <v>0</v>
      </c>
      <c r="BB514" s="68" t="s">
        <v>146</v>
      </c>
      <c r="BC514" s="129" t="s">
        <v>2919</v>
      </c>
      <c r="BF514" s="129" t="s">
        <v>94</v>
      </c>
      <c r="BG514" s="129"/>
    </row>
    <row r="515" spans="1:59" ht="14.65" customHeight="1" x14ac:dyDescent="0.25">
      <c r="A515" s="68" t="str">
        <f>CONCATENATE(E515,"_",X515)</f>
        <v>20603281994_PCR-LAP19111022</v>
      </c>
      <c r="B515" s="68" t="str">
        <f>CONCATENATE(E515,"_",Z515)</f>
        <v>20603281994_</v>
      </c>
      <c r="C515" s="6">
        <v>44130</v>
      </c>
      <c r="D515" s="6">
        <v>44160</v>
      </c>
      <c r="E515" s="192">
        <v>20603281994</v>
      </c>
      <c r="F515" s="3" t="s">
        <v>4092</v>
      </c>
      <c r="G515" s="3" t="s">
        <v>5051</v>
      </c>
      <c r="H515" s="6">
        <v>44130</v>
      </c>
      <c r="I515" s="6">
        <v>44160</v>
      </c>
      <c r="J515" s="7" t="s">
        <v>785</v>
      </c>
      <c r="K515" s="8">
        <f ca="1">+TODAY()-I515</f>
        <v>-23</v>
      </c>
      <c r="L515" s="9">
        <v>45</v>
      </c>
      <c r="M515" s="135"/>
      <c r="N515" s="9" t="str">
        <f>IF(M515="","Vacio",IF(L515=M515,"Igual","Diferente"))</f>
        <v>Vacio</v>
      </c>
      <c r="O515" s="9"/>
      <c r="P515" s="135"/>
      <c r="Q515" s="9" t="str">
        <f>IF(P515="","Vacio",IF(O515=P515,"Igual","Diferente"))</f>
        <v>Vacio</v>
      </c>
      <c r="R515" s="1">
        <f>+L515+O515/3.5</f>
        <v>45</v>
      </c>
      <c r="S515" s="1">
        <f ca="1">+IF(K515&gt;=0,IF(K515&lt;30,R515*1,IF(60&gt;K515,R515*2,IF(90&gt;K515,R515*3,IF(120&gt;K515,R515*4,IF(150&gt;K515,R515*5,IF(180&gt;K515,R515*6,IF(210&gt;K515,R515*7))))))),0)</f>
        <v>0</v>
      </c>
      <c r="T515" s="2">
        <f ca="1">+IF(K515&lt;0,0,IF(K515&lt;8,$A$1,IF(K515&lt;15,$B$1,IF(K515&lt;22,$C$1,IF(K515&lt;30,$D$1,IF(K515&lt;60,$G$1,IF(K515&lt;90,$H$1,IF(K515&lt;120,$I$1,IF(K515&lt;150,$J$1,IF(K515&lt;180,$K$1,IF(K515&lt;210,$E$1)))))))))))</f>
        <v>0</v>
      </c>
      <c r="U515" s="3" t="s">
        <v>786</v>
      </c>
      <c r="V515" s="10" t="s">
        <v>787</v>
      </c>
      <c r="W515" s="6">
        <v>43874</v>
      </c>
      <c r="X515" s="12" t="s">
        <v>795</v>
      </c>
      <c r="Y515" s="12" t="s">
        <v>5248</v>
      </c>
      <c r="Z515" s="12"/>
      <c r="AA515" s="12"/>
      <c r="AB515" s="15"/>
      <c r="AC515" s="15"/>
      <c r="AD515" s="15"/>
      <c r="AE515" s="15"/>
      <c r="AF515" s="4">
        <f ca="1">+TODAY()-AE515</f>
        <v>44137</v>
      </c>
      <c r="AG515" s="15"/>
      <c r="AH515" s="15"/>
      <c r="AI515" s="6"/>
      <c r="AJ515" s="6"/>
      <c r="AK515" s="3"/>
      <c r="AL515" s="6"/>
      <c r="AM515" s="10">
        <v>1</v>
      </c>
      <c r="AN515" s="3" t="s">
        <v>44</v>
      </c>
      <c r="AO515" s="3"/>
      <c r="AP515" s="3" t="s">
        <v>483</v>
      </c>
      <c r="AQ515" s="3"/>
      <c r="AR515" s="3"/>
      <c r="AS515" s="3"/>
      <c r="AT515" s="18"/>
      <c r="AU515" s="3" t="s">
        <v>46</v>
      </c>
      <c r="AV515" s="7" t="s">
        <v>47</v>
      </c>
      <c r="AW515" s="7" t="s">
        <v>47</v>
      </c>
      <c r="AX515" s="9" t="str">
        <f>IF(AW515="","Vacio",IF(AV515=AW515,"Igual","Diferente"))</f>
        <v>Igual</v>
      </c>
      <c r="AY515" s="129"/>
      <c r="AZ515" s="129"/>
      <c r="BA515" s="5">
        <f ca="1">+IF(K515&gt;21,"Revisar",0)</f>
        <v>0</v>
      </c>
      <c r="BB515" s="68" t="s">
        <v>146</v>
      </c>
      <c r="BC515" s="129" t="s">
        <v>2919</v>
      </c>
      <c r="BF515" s="129" t="s">
        <v>94</v>
      </c>
      <c r="BG515" s="129"/>
    </row>
    <row r="516" spans="1:59" ht="14.65" customHeight="1" x14ac:dyDescent="0.25">
      <c r="A516" s="68" t="str">
        <f>CONCATENATE(E516,"_",X516)</f>
        <v>20603281994_PCR-LAP19115053</v>
      </c>
      <c r="B516" s="68" t="str">
        <f>CONCATENATE(E516,"_",Z516)</f>
        <v>20603281994_</v>
      </c>
      <c r="C516" s="6">
        <v>44130</v>
      </c>
      <c r="D516" s="6">
        <v>44160</v>
      </c>
      <c r="E516" s="192">
        <v>20603281994</v>
      </c>
      <c r="F516" s="3" t="s">
        <v>4092</v>
      </c>
      <c r="G516" s="3" t="s">
        <v>5051</v>
      </c>
      <c r="H516" s="6">
        <v>44130</v>
      </c>
      <c r="I516" s="6">
        <v>44160</v>
      </c>
      <c r="J516" s="7" t="s">
        <v>785</v>
      </c>
      <c r="K516" s="8">
        <f ca="1">+TODAY()-I516</f>
        <v>-23</v>
      </c>
      <c r="L516" s="9">
        <v>45</v>
      </c>
      <c r="M516" s="135"/>
      <c r="N516" s="9" t="str">
        <f>IF(M516="","Vacio",IF(L516=M516,"Igual","Diferente"))</f>
        <v>Vacio</v>
      </c>
      <c r="O516" s="9"/>
      <c r="P516" s="135"/>
      <c r="Q516" s="9" t="str">
        <f>IF(P516="","Vacio",IF(O516=P516,"Igual","Diferente"))</f>
        <v>Vacio</v>
      </c>
      <c r="R516" s="1">
        <f>+L516+O516/3.5</f>
        <v>45</v>
      </c>
      <c r="S516" s="1">
        <f ca="1">+IF(K516&gt;=0,IF(K516&lt;30,R516*1,IF(60&gt;K516,R516*2,IF(90&gt;K516,R516*3,IF(120&gt;K516,R516*4,IF(150&gt;K516,R516*5,IF(180&gt;K516,R516*6,IF(210&gt;K516,R516*7))))))),0)</f>
        <v>0</v>
      </c>
      <c r="T516" s="2">
        <f ca="1">+IF(K516&lt;0,0,IF(K516&lt;8,$A$1,IF(K516&lt;15,$B$1,IF(K516&lt;22,$C$1,IF(K516&lt;30,$D$1,IF(K516&lt;60,$G$1,IF(K516&lt;90,$H$1,IF(K516&lt;120,$I$1,IF(K516&lt;150,$J$1,IF(K516&lt;180,$K$1,IF(K516&lt;210,$E$1)))))))))))</f>
        <v>0</v>
      </c>
      <c r="U516" s="3" t="s">
        <v>796</v>
      </c>
      <c r="V516" s="10" t="s">
        <v>797</v>
      </c>
      <c r="W516" s="6">
        <v>43825</v>
      </c>
      <c r="X516" s="12" t="s">
        <v>798</v>
      </c>
      <c r="Y516" s="12" t="s">
        <v>5248</v>
      </c>
      <c r="Z516" s="12"/>
      <c r="AA516" s="12"/>
      <c r="AB516" s="15"/>
      <c r="AC516" s="15"/>
      <c r="AD516" s="15"/>
      <c r="AE516" s="15"/>
      <c r="AF516" s="4">
        <f ca="1">+TODAY()-AE516</f>
        <v>44137</v>
      </c>
      <c r="AG516" s="15"/>
      <c r="AH516" s="15"/>
      <c r="AI516" s="6"/>
      <c r="AJ516" s="6"/>
      <c r="AK516" s="3"/>
      <c r="AL516" s="6"/>
      <c r="AM516" s="10">
        <v>1</v>
      </c>
      <c r="AN516" s="3" t="s">
        <v>44</v>
      </c>
      <c r="AO516" s="3"/>
      <c r="AP516" s="3" t="s">
        <v>483</v>
      </c>
      <c r="AQ516" s="3"/>
      <c r="AR516" s="3"/>
      <c r="AS516" s="3"/>
      <c r="AT516" s="18"/>
      <c r="AU516" s="3" t="s">
        <v>46</v>
      </c>
      <c r="AV516" s="7" t="s">
        <v>47</v>
      </c>
      <c r="AW516" s="7" t="s">
        <v>47</v>
      </c>
      <c r="AX516" s="9" t="str">
        <f>IF(AW516="","Vacio",IF(AV516=AW516,"Igual","Diferente"))</f>
        <v>Igual</v>
      </c>
      <c r="AY516" s="129"/>
      <c r="AZ516" s="129"/>
      <c r="BA516" s="5">
        <f ca="1">+IF(K516&gt;21,"Revisar",0)</f>
        <v>0</v>
      </c>
      <c r="BB516" s="68" t="s">
        <v>146</v>
      </c>
      <c r="BC516" s="129" t="s">
        <v>2919</v>
      </c>
      <c r="BF516" s="129" t="s">
        <v>94</v>
      </c>
      <c r="BG516" s="129"/>
    </row>
    <row r="517" spans="1:59" ht="14.65" customHeight="1" x14ac:dyDescent="0.25">
      <c r="A517" s="68" t="str">
        <f>CONCATENATE(E517,"_",X517)</f>
        <v>20603281994_PCR-LAP19115054</v>
      </c>
      <c r="B517" s="68" t="str">
        <f>CONCATENATE(E517,"_",Z517)</f>
        <v>20603281994_</v>
      </c>
      <c r="C517" s="6">
        <v>44130</v>
      </c>
      <c r="D517" s="6">
        <v>44160</v>
      </c>
      <c r="E517" s="192">
        <v>20603281994</v>
      </c>
      <c r="F517" s="3" t="s">
        <v>4092</v>
      </c>
      <c r="G517" s="3" t="s">
        <v>5051</v>
      </c>
      <c r="H517" s="6">
        <v>44130</v>
      </c>
      <c r="I517" s="6">
        <v>44160</v>
      </c>
      <c r="J517" s="7" t="s">
        <v>785</v>
      </c>
      <c r="K517" s="8">
        <f ca="1">+TODAY()-I517</f>
        <v>-23</v>
      </c>
      <c r="L517" s="9">
        <v>45</v>
      </c>
      <c r="M517" s="135"/>
      <c r="N517" s="9" t="str">
        <f>IF(M517="","Vacio",IF(L517=M517,"Igual","Diferente"))</f>
        <v>Vacio</v>
      </c>
      <c r="O517" s="9"/>
      <c r="P517" s="135"/>
      <c r="Q517" s="9" t="str">
        <f>IF(P517="","Vacio",IF(O517=P517,"Igual","Diferente"))</f>
        <v>Vacio</v>
      </c>
      <c r="R517" s="1">
        <f>+L517+O517/3.5</f>
        <v>45</v>
      </c>
      <c r="S517" s="1">
        <f ca="1">+IF(K517&gt;=0,IF(K517&lt;30,R517*1,IF(60&gt;K517,R517*2,IF(90&gt;K517,R517*3,IF(120&gt;K517,R517*4,IF(150&gt;K517,R517*5,IF(180&gt;K517,R517*6,IF(210&gt;K517,R517*7))))))),0)</f>
        <v>0</v>
      </c>
      <c r="T517" s="2">
        <f ca="1">+IF(K517&lt;0,0,IF(K517&lt;8,$A$1,IF(K517&lt;15,$B$1,IF(K517&lt;22,$C$1,IF(K517&lt;30,$D$1,IF(K517&lt;60,$G$1,IF(K517&lt;90,$H$1,IF(K517&lt;120,$I$1,IF(K517&lt;150,$J$1,IF(K517&lt;180,$K$1,IF(K517&lt;210,$E$1)))))))))))</f>
        <v>0</v>
      </c>
      <c r="U517" s="3" t="s">
        <v>796</v>
      </c>
      <c r="V517" s="10" t="s">
        <v>799</v>
      </c>
      <c r="W517" s="6">
        <v>43854</v>
      </c>
      <c r="X517" s="12" t="s">
        <v>800</v>
      </c>
      <c r="Y517" s="12" t="s">
        <v>5248</v>
      </c>
      <c r="Z517" s="12"/>
      <c r="AA517" s="12"/>
      <c r="AB517" s="15"/>
      <c r="AC517" s="15"/>
      <c r="AD517" s="15"/>
      <c r="AE517" s="15"/>
      <c r="AF517" s="4">
        <f ca="1">+TODAY()-AE517</f>
        <v>44137</v>
      </c>
      <c r="AG517" s="15"/>
      <c r="AH517" s="15"/>
      <c r="AI517" s="6"/>
      <c r="AJ517" s="6"/>
      <c r="AK517" s="3"/>
      <c r="AL517" s="6"/>
      <c r="AM517" s="10">
        <v>1</v>
      </c>
      <c r="AN517" s="3" t="s">
        <v>44</v>
      </c>
      <c r="AO517" s="3"/>
      <c r="AP517" s="3" t="s">
        <v>483</v>
      </c>
      <c r="AQ517" s="3"/>
      <c r="AR517" s="3"/>
      <c r="AS517" s="3"/>
      <c r="AT517" s="18"/>
      <c r="AU517" s="3" t="s">
        <v>46</v>
      </c>
      <c r="AV517" s="7" t="s">
        <v>47</v>
      </c>
      <c r="AW517" s="7" t="s">
        <v>47</v>
      </c>
      <c r="AX517" s="9" t="str">
        <f>IF(AW517="","Vacio",IF(AV517=AW517,"Igual","Diferente"))</f>
        <v>Igual</v>
      </c>
      <c r="AY517" s="129"/>
      <c r="AZ517" s="129"/>
      <c r="BA517" s="5">
        <f ca="1">+IF(K517&gt;21,"Revisar",0)</f>
        <v>0</v>
      </c>
      <c r="BB517" s="68" t="s">
        <v>146</v>
      </c>
      <c r="BC517" s="129" t="s">
        <v>2919</v>
      </c>
      <c r="BF517" s="129" t="s">
        <v>94</v>
      </c>
      <c r="BG517" s="129"/>
    </row>
    <row r="518" spans="1:59" ht="14.65" customHeight="1" x14ac:dyDescent="0.25">
      <c r="A518" s="68" t="str">
        <f>CONCATENATE(E518,"_",X518)</f>
        <v>20603281994_PCR-LAP19115056</v>
      </c>
      <c r="B518" s="68" t="str">
        <f>CONCATENATE(E518,"_",Z518)</f>
        <v>20603281994_</v>
      </c>
      <c r="C518" s="6">
        <v>44130</v>
      </c>
      <c r="D518" s="6">
        <v>44160</v>
      </c>
      <c r="E518" s="192">
        <v>20603281994</v>
      </c>
      <c r="F518" s="3" t="s">
        <v>4092</v>
      </c>
      <c r="G518" s="3" t="s">
        <v>5051</v>
      </c>
      <c r="H518" s="6">
        <v>44130</v>
      </c>
      <c r="I518" s="6">
        <v>44160</v>
      </c>
      <c r="J518" s="7" t="s">
        <v>785</v>
      </c>
      <c r="K518" s="8">
        <f ca="1">+TODAY()-I518</f>
        <v>-23</v>
      </c>
      <c r="L518" s="9">
        <v>45</v>
      </c>
      <c r="M518" s="135"/>
      <c r="N518" s="9" t="str">
        <f>IF(M518="","Vacio",IF(L518=M518,"Igual","Diferente"))</f>
        <v>Vacio</v>
      </c>
      <c r="O518" s="9"/>
      <c r="P518" s="135"/>
      <c r="Q518" s="9" t="str">
        <f>IF(P518="","Vacio",IF(O518=P518,"Igual","Diferente"))</f>
        <v>Vacio</v>
      </c>
      <c r="R518" s="1">
        <f>+L518+O518/3.5</f>
        <v>45</v>
      </c>
      <c r="S518" s="1">
        <f ca="1">+IF(K518&gt;=0,IF(K518&lt;30,R518*1,IF(60&gt;K518,R518*2,IF(90&gt;K518,R518*3,IF(120&gt;K518,R518*4,IF(150&gt;K518,R518*5,IF(180&gt;K518,R518*6,IF(210&gt;K518,R518*7))))))),0)</f>
        <v>0</v>
      </c>
      <c r="T518" s="2">
        <f ca="1">+IF(K518&lt;0,0,IF(K518&lt;8,$A$1,IF(K518&lt;15,$B$1,IF(K518&lt;22,$C$1,IF(K518&lt;30,$D$1,IF(K518&lt;60,$G$1,IF(K518&lt;90,$H$1,IF(K518&lt;120,$I$1,IF(K518&lt;150,$J$1,IF(K518&lt;180,$K$1,IF(K518&lt;210,$E$1)))))))))))</f>
        <v>0</v>
      </c>
      <c r="U518" s="3" t="s">
        <v>796</v>
      </c>
      <c r="V518" s="10" t="s">
        <v>797</v>
      </c>
      <c r="W518" s="6">
        <v>43825</v>
      </c>
      <c r="X518" s="12" t="s">
        <v>802</v>
      </c>
      <c r="Y518" s="12" t="s">
        <v>5248</v>
      </c>
      <c r="Z518" s="12"/>
      <c r="AA518" s="12"/>
      <c r="AB518" s="15"/>
      <c r="AC518" s="15"/>
      <c r="AD518" s="15"/>
      <c r="AE518" s="15"/>
      <c r="AF518" s="4">
        <f ca="1">+TODAY()-AE518</f>
        <v>44137</v>
      </c>
      <c r="AG518" s="15"/>
      <c r="AH518" s="15"/>
      <c r="AI518" s="6"/>
      <c r="AJ518" s="6"/>
      <c r="AK518" s="3"/>
      <c r="AL518" s="6"/>
      <c r="AM518" s="10">
        <v>1</v>
      </c>
      <c r="AN518" s="3" t="s">
        <v>44</v>
      </c>
      <c r="AO518" s="3"/>
      <c r="AP518" s="3" t="s">
        <v>483</v>
      </c>
      <c r="AQ518" s="3"/>
      <c r="AR518" s="3"/>
      <c r="AS518" s="3"/>
      <c r="AT518" s="18"/>
      <c r="AU518" s="3" t="s">
        <v>46</v>
      </c>
      <c r="AV518" s="7" t="s">
        <v>47</v>
      </c>
      <c r="AW518" s="7" t="s">
        <v>47</v>
      </c>
      <c r="AX518" s="9" t="str">
        <f>IF(AW518="","Vacio",IF(AV518=AW518,"Igual","Diferente"))</f>
        <v>Igual</v>
      </c>
      <c r="AY518" s="129"/>
      <c r="AZ518" s="129"/>
      <c r="BA518" s="5">
        <f ca="1">+IF(K518&gt;21,"Revisar",0)</f>
        <v>0</v>
      </c>
      <c r="BB518" s="68" t="s">
        <v>146</v>
      </c>
      <c r="BC518" s="129" t="s">
        <v>2919</v>
      </c>
      <c r="BF518" s="129" t="s">
        <v>94</v>
      </c>
      <c r="BG518" s="129"/>
    </row>
    <row r="519" spans="1:59" ht="14.65" customHeight="1" x14ac:dyDescent="0.25">
      <c r="A519" s="68" t="str">
        <f>CONCATENATE(E519,"_",X519)</f>
        <v>20603281994_PCR-LAP19115057</v>
      </c>
      <c r="B519" s="68" t="str">
        <f>CONCATENATE(E519,"_",Z519)</f>
        <v>20603281994_</v>
      </c>
      <c r="C519" s="6">
        <v>44130</v>
      </c>
      <c r="D519" s="6">
        <v>44160</v>
      </c>
      <c r="E519" s="192">
        <v>20603281994</v>
      </c>
      <c r="F519" s="3" t="s">
        <v>4092</v>
      </c>
      <c r="G519" s="3" t="s">
        <v>5051</v>
      </c>
      <c r="H519" s="6">
        <v>44130</v>
      </c>
      <c r="I519" s="6">
        <v>44160</v>
      </c>
      <c r="J519" s="7" t="s">
        <v>785</v>
      </c>
      <c r="K519" s="8">
        <f ca="1">+TODAY()-I519</f>
        <v>-23</v>
      </c>
      <c r="L519" s="9">
        <v>45</v>
      </c>
      <c r="M519" s="135"/>
      <c r="N519" s="9" t="str">
        <f>IF(M519="","Vacio",IF(L519=M519,"Igual","Diferente"))</f>
        <v>Vacio</v>
      </c>
      <c r="O519" s="9"/>
      <c r="P519" s="135"/>
      <c r="Q519" s="9" t="str">
        <f>IF(P519="","Vacio",IF(O519=P519,"Igual","Diferente"))</f>
        <v>Vacio</v>
      </c>
      <c r="R519" s="1">
        <f>+L519+O519/3.5</f>
        <v>45</v>
      </c>
      <c r="S519" s="1">
        <f ca="1">+IF(K519&gt;=0,IF(K519&lt;30,R519*1,IF(60&gt;K519,R519*2,IF(90&gt;K519,R519*3,IF(120&gt;K519,R519*4,IF(150&gt;K519,R519*5,IF(180&gt;K519,R519*6,IF(210&gt;K519,R519*7))))))),0)</f>
        <v>0</v>
      </c>
      <c r="T519" s="2">
        <f ca="1">+IF(K519&lt;0,0,IF(K519&lt;8,$A$1,IF(K519&lt;15,$B$1,IF(K519&lt;22,$C$1,IF(K519&lt;30,$D$1,IF(K519&lt;60,$G$1,IF(K519&lt;90,$H$1,IF(K519&lt;120,$I$1,IF(K519&lt;150,$J$1,IF(K519&lt;180,$K$1,IF(K519&lt;210,$E$1)))))))))))</f>
        <v>0</v>
      </c>
      <c r="U519" s="3" t="s">
        <v>796</v>
      </c>
      <c r="V519" s="10" t="s">
        <v>797</v>
      </c>
      <c r="W519" s="6">
        <v>43825</v>
      </c>
      <c r="X519" s="12" t="s">
        <v>803</v>
      </c>
      <c r="Y519" s="12" t="s">
        <v>5248</v>
      </c>
      <c r="Z519" s="12"/>
      <c r="AA519" s="12"/>
      <c r="AB519" s="15"/>
      <c r="AC519" s="15"/>
      <c r="AD519" s="15"/>
      <c r="AE519" s="15"/>
      <c r="AF519" s="4">
        <f ca="1">+TODAY()-AE519</f>
        <v>44137</v>
      </c>
      <c r="AG519" s="15"/>
      <c r="AH519" s="15"/>
      <c r="AI519" s="6"/>
      <c r="AJ519" s="6"/>
      <c r="AK519" s="3"/>
      <c r="AL519" s="6"/>
      <c r="AM519" s="10">
        <v>1</v>
      </c>
      <c r="AN519" s="3" t="s">
        <v>44</v>
      </c>
      <c r="AO519" s="3"/>
      <c r="AP519" s="3" t="s">
        <v>483</v>
      </c>
      <c r="AQ519" s="3"/>
      <c r="AR519" s="3"/>
      <c r="AS519" s="3"/>
      <c r="AT519" s="18"/>
      <c r="AU519" s="3" t="s">
        <v>46</v>
      </c>
      <c r="AV519" s="7" t="s">
        <v>47</v>
      </c>
      <c r="AW519" s="7" t="s">
        <v>47</v>
      </c>
      <c r="AX519" s="9" t="str">
        <f>IF(AW519="","Vacio",IF(AV519=AW519,"Igual","Diferente"))</f>
        <v>Igual</v>
      </c>
      <c r="AY519" s="129"/>
      <c r="AZ519" s="129"/>
      <c r="BA519" s="5">
        <f ca="1">+IF(K519&gt;21,"Revisar",0)</f>
        <v>0</v>
      </c>
      <c r="BB519" s="68" t="s">
        <v>146</v>
      </c>
      <c r="BC519" s="129" t="s">
        <v>2919</v>
      </c>
      <c r="BF519" s="129" t="s">
        <v>94</v>
      </c>
      <c r="BG519" s="129"/>
    </row>
    <row r="520" spans="1:59" ht="14.65" customHeight="1" x14ac:dyDescent="0.25">
      <c r="A520" s="68" t="str">
        <f>CONCATENATE(E520,"_",X520)</f>
        <v>20603281994_PCR-LAP19115058</v>
      </c>
      <c r="B520" s="68" t="str">
        <f>CONCATENATE(E520,"_",Z520)</f>
        <v>20603281994_</v>
      </c>
      <c r="C520" s="6">
        <v>44130</v>
      </c>
      <c r="D520" s="6">
        <v>44160</v>
      </c>
      <c r="E520" s="192">
        <v>20603281994</v>
      </c>
      <c r="F520" s="3" t="s">
        <v>4092</v>
      </c>
      <c r="G520" s="3" t="s">
        <v>5051</v>
      </c>
      <c r="H520" s="6">
        <v>44130</v>
      </c>
      <c r="I520" s="6">
        <v>44160</v>
      </c>
      <c r="J520" s="7" t="s">
        <v>785</v>
      </c>
      <c r="K520" s="8">
        <f ca="1">+TODAY()-I520</f>
        <v>-23</v>
      </c>
      <c r="L520" s="9">
        <v>45</v>
      </c>
      <c r="M520" s="135"/>
      <c r="N520" s="9" t="str">
        <f>IF(M520="","Vacio",IF(L520=M520,"Igual","Diferente"))</f>
        <v>Vacio</v>
      </c>
      <c r="O520" s="9"/>
      <c r="P520" s="135"/>
      <c r="Q520" s="9" t="str">
        <f>IF(P520="","Vacio",IF(O520=P520,"Igual","Diferente"))</f>
        <v>Vacio</v>
      </c>
      <c r="R520" s="1">
        <f>+L520+O520/3.5</f>
        <v>45</v>
      </c>
      <c r="S520" s="1">
        <f ca="1">+IF(K520&gt;=0,IF(K520&lt;30,R520*1,IF(60&gt;K520,R520*2,IF(90&gt;K520,R520*3,IF(120&gt;K520,R520*4,IF(150&gt;K520,R520*5,IF(180&gt;K520,R520*6,IF(210&gt;K520,R520*7))))))),0)</f>
        <v>0</v>
      </c>
      <c r="T520" s="2">
        <f ca="1">+IF(K520&lt;0,0,IF(K520&lt;8,$A$1,IF(K520&lt;15,$B$1,IF(K520&lt;22,$C$1,IF(K520&lt;30,$D$1,IF(K520&lt;60,$G$1,IF(K520&lt;90,$H$1,IF(K520&lt;120,$I$1,IF(K520&lt;150,$J$1,IF(K520&lt;180,$K$1,IF(K520&lt;210,$E$1)))))))))))</f>
        <v>0</v>
      </c>
      <c r="U520" s="3" t="s">
        <v>796</v>
      </c>
      <c r="V520" s="10" t="s">
        <v>797</v>
      </c>
      <c r="W520" s="6">
        <v>43825</v>
      </c>
      <c r="X520" s="12" t="s">
        <v>804</v>
      </c>
      <c r="Y520" s="12" t="s">
        <v>5248</v>
      </c>
      <c r="Z520" s="12"/>
      <c r="AA520" s="12"/>
      <c r="AB520" s="15"/>
      <c r="AC520" s="15"/>
      <c r="AD520" s="15"/>
      <c r="AE520" s="15"/>
      <c r="AF520" s="4">
        <f ca="1">+TODAY()-AE520</f>
        <v>44137</v>
      </c>
      <c r="AG520" s="15"/>
      <c r="AH520" s="15"/>
      <c r="AI520" s="6"/>
      <c r="AJ520" s="6"/>
      <c r="AK520" s="3"/>
      <c r="AL520" s="6"/>
      <c r="AM520" s="10">
        <v>1</v>
      </c>
      <c r="AN520" s="3" t="s">
        <v>44</v>
      </c>
      <c r="AO520" s="3"/>
      <c r="AP520" s="3" t="s">
        <v>483</v>
      </c>
      <c r="AQ520" s="3"/>
      <c r="AR520" s="3"/>
      <c r="AS520" s="3"/>
      <c r="AT520" s="18"/>
      <c r="AU520" s="3" t="s">
        <v>46</v>
      </c>
      <c r="AV520" s="7" t="s">
        <v>47</v>
      </c>
      <c r="AW520" s="7" t="s">
        <v>47</v>
      </c>
      <c r="AX520" s="9" t="str">
        <f>IF(AW520="","Vacio",IF(AV520=AW520,"Igual","Diferente"))</f>
        <v>Igual</v>
      </c>
      <c r="AY520" s="129"/>
      <c r="AZ520" s="129"/>
      <c r="BA520" s="5">
        <f ca="1">+IF(K520&gt;21,"Revisar",0)</f>
        <v>0</v>
      </c>
      <c r="BB520" s="68" t="s">
        <v>146</v>
      </c>
      <c r="BC520" s="129" t="s">
        <v>2919</v>
      </c>
      <c r="BF520" s="129" t="s">
        <v>94</v>
      </c>
      <c r="BG520" s="129"/>
    </row>
    <row r="521" spans="1:59" ht="14.65" customHeight="1" x14ac:dyDescent="0.25">
      <c r="A521" s="68" t="str">
        <f>CONCATENATE(E521,"_",X521)</f>
        <v>20603281994_PCR-LAP19115059</v>
      </c>
      <c r="B521" s="68" t="str">
        <f>CONCATENATE(E521,"_",Z521)</f>
        <v>20603281994_</v>
      </c>
      <c r="C521" s="6">
        <v>44130</v>
      </c>
      <c r="D521" s="6">
        <v>44160</v>
      </c>
      <c r="E521" s="192">
        <v>20603281994</v>
      </c>
      <c r="F521" s="3" t="s">
        <v>4092</v>
      </c>
      <c r="G521" s="3" t="s">
        <v>5051</v>
      </c>
      <c r="H521" s="6">
        <v>44130</v>
      </c>
      <c r="I521" s="6">
        <v>44160</v>
      </c>
      <c r="J521" s="7" t="s">
        <v>785</v>
      </c>
      <c r="K521" s="8">
        <f ca="1">+TODAY()-I521</f>
        <v>-23</v>
      </c>
      <c r="L521" s="9">
        <v>45</v>
      </c>
      <c r="M521" s="135"/>
      <c r="N521" s="9" t="str">
        <f>IF(M521="","Vacio",IF(L521=M521,"Igual","Diferente"))</f>
        <v>Vacio</v>
      </c>
      <c r="O521" s="9"/>
      <c r="P521" s="135"/>
      <c r="Q521" s="9" t="str">
        <f>IF(P521="","Vacio",IF(O521=P521,"Igual","Diferente"))</f>
        <v>Vacio</v>
      </c>
      <c r="R521" s="1">
        <f>+L521+O521/3.5</f>
        <v>45</v>
      </c>
      <c r="S521" s="1">
        <f ca="1">+IF(K521&gt;=0,IF(K521&lt;30,R521*1,IF(60&gt;K521,R521*2,IF(90&gt;K521,R521*3,IF(120&gt;K521,R521*4,IF(150&gt;K521,R521*5,IF(180&gt;K521,R521*6,IF(210&gt;K521,R521*7))))))),0)</f>
        <v>0</v>
      </c>
      <c r="T521" s="2">
        <f ca="1">+IF(K521&lt;0,0,IF(K521&lt;8,$A$1,IF(K521&lt;15,$B$1,IF(K521&lt;22,$C$1,IF(K521&lt;30,$D$1,IF(K521&lt;60,$G$1,IF(K521&lt;90,$H$1,IF(K521&lt;120,$I$1,IF(K521&lt;150,$J$1,IF(K521&lt;180,$K$1,IF(K521&lt;210,$E$1)))))))))))</f>
        <v>0</v>
      </c>
      <c r="U521" s="3" t="s">
        <v>796</v>
      </c>
      <c r="V521" s="10" t="s">
        <v>797</v>
      </c>
      <c r="W521" s="6">
        <v>43825</v>
      </c>
      <c r="X521" s="12" t="s">
        <v>805</v>
      </c>
      <c r="Y521" s="12" t="s">
        <v>5248</v>
      </c>
      <c r="Z521" s="12"/>
      <c r="AA521" s="12"/>
      <c r="AB521" s="15"/>
      <c r="AC521" s="15"/>
      <c r="AD521" s="15"/>
      <c r="AE521" s="15"/>
      <c r="AF521" s="4">
        <f ca="1">+TODAY()-AE521</f>
        <v>44137</v>
      </c>
      <c r="AG521" s="15"/>
      <c r="AH521" s="15"/>
      <c r="AI521" s="6"/>
      <c r="AJ521" s="6"/>
      <c r="AK521" s="3"/>
      <c r="AL521" s="6"/>
      <c r="AM521" s="10">
        <v>1</v>
      </c>
      <c r="AN521" s="3" t="s">
        <v>44</v>
      </c>
      <c r="AO521" s="3"/>
      <c r="AP521" s="3" t="s">
        <v>483</v>
      </c>
      <c r="AQ521" s="3"/>
      <c r="AR521" s="3"/>
      <c r="AS521" s="3"/>
      <c r="AT521" s="18"/>
      <c r="AU521" s="3" t="s">
        <v>46</v>
      </c>
      <c r="AV521" s="7" t="s">
        <v>47</v>
      </c>
      <c r="AW521" s="7" t="s">
        <v>47</v>
      </c>
      <c r="AX521" s="9" t="str">
        <f>IF(AW521="","Vacio",IF(AV521=AW521,"Igual","Diferente"))</f>
        <v>Igual</v>
      </c>
      <c r="AY521" s="129"/>
      <c r="AZ521" s="129"/>
      <c r="BA521" s="5">
        <f ca="1">+IF(K521&gt;21,"Revisar",0)</f>
        <v>0</v>
      </c>
      <c r="BB521" s="68" t="s">
        <v>146</v>
      </c>
      <c r="BC521" s="129" t="s">
        <v>2919</v>
      </c>
      <c r="BF521" s="129" t="s">
        <v>94</v>
      </c>
      <c r="BG521" s="129"/>
    </row>
    <row r="522" spans="1:59" ht="14.65" customHeight="1" x14ac:dyDescent="0.25">
      <c r="A522" s="68" t="str">
        <f>CONCATENATE(E522,"_",X522)</f>
        <v>20603281994_PCR-LAP19115063</v>
      </c>
      <c r="B522" s="68" t="str">
        <f>CONCATENATE(E522,"_",Z522)</f>
        <v>20603281994_</v>
      </c>
      <c r="C522" s="6">
        <v>44130</v>
      </c>
      <c r="D522" s="6">
        <v>44160</v>
      </c>
      <c r="E522" s="192">
        <v>20603281994</v>
      </c>
      <c r="F522" s="3" t="s">
        <v>4092</v>
      </c>
      <c r="G522" s="3" t="s">
        <v>5051</v>
      </c>
      <c r="H522" s="6">
        <v>44130</v>
      </c>
      <c r="I522" s="6">
        <v>44160</v>
      </c>
      <c r="J522" s="7" t="s">
        <v>785</v>
      </c>
      <c r="K522" s="8">
        <f ca="1">+TODAY()-I522</f>
        <v>-23</v>
      </c>
      <c r="L522" s="9">
        <v>45</v>
      </c>
      <c r="M522" s="135"/>
      <c r="N522" s="9" t="str">
        <f>IF(M522="","Vacio",IF(L522=M522,"Igual","Diferente"))</f>
        <v>Vacio</v>
      </c>
      <c r="O522" s="9"/>
      <c r="P522" s="135"/>
      <c r="Q522" s="9" t="str">
        <f>IF(P522="","Vacio",IF(O522=P522,"Igual","Diferente"))</f>
        <v>Vacio</v>
      </c>
      <c r="R522" s="1">
        <f>+L522+O522/3.5</f>
        <v>45</v>
      </c>
      <c r="S522" s="1">
        <f ca="1">+IF(K522&gt;=0,IF(K522&lt;30,R522*1,IF(60&gt;K522,R522*2,IF(90&gt;K522,R522*3,IF(120&gt;K522,R522*4,IF(150&gt;K522,R522*5,IF(180&gt;K522,R522*6,IF(210&gt;K522,R522*7))))))),0)</f>
        <v>0</v>
      </c>
      <c r="T522" s="2">
        <f ca="1">+IF(K522&lt;0,0,IF(K522&lt;8,$A$1,IF(K522&lt;15,$B$1,IF(K522&lt;22,$C$1,IF(K522&lt;30,$D$1,IF(K522&lt;60,$G$1,IF(K522&lt;90,$H$1,IF(K522&lt;120,$I$1,IF(K522&lt;150,$J$1,IF(K522&lt;180,$K$1,IF(K522&lt;210,$E$1)))))))))))</f>
        <v>0</v>
      </c>
      <c r="U522" s="3" t="s">
        <v>796</v>
      </c>
      <c r="V522" s="10" t="s">
        <v>797</v>
      </c>
      <c r="W522" s="6">
        <v>43825</v>
      </c>
      <c r="X522" s="12" t="s">
        <v>807</v>
      </c>
      <c r="Y522" s="12" t="s">
        <v>5248</v>
      </c>
      <c r="Z522" s="12"/>
      <c r="AA522" s="12"/>
      <c r="AB522" s="15"/>
      <c r="AC522" s="15"/>
      <c r="AD522" s="15"/>
      <c r="AE522" s="15"/>
      <c r="AF522" s="4">
        <f ca="1">+TODAY()-AE522</f>
        <v>44137</v>
      </c>
      <c r="AG522" s="15"/>
      <c r="AH522" s="15"/>
      <c r="AI522" s="6"/>
      <c r="AJ522" s="6"/>
      <c r="AK522" s="3"/>
      <c r="AL522" s="6"/>
      <c r="AM522" s="10">
        <v>1</v>
      </c>
      <c r="AN522" s="3" t="s">
        <v>44</v>
      </c>
      <c r="AO522" s="3"/>
      <c r="AP522" s="3" t="s">
        <v>483</v>
      </c>
      <c r="AQ522" s="3"/>
      <c r="AR522" s="3"/>
      <c r="AS522" s="3"/>
      <c r="AT522" s="18"/>
      <c r="AU522" s="3" t="s">
        <v>46</v>
      </c>
      <c r="AV522" s="7" t="s">
        <v>47</v>
      </c>
      <c r="AW522" s="7" t="s">
        <v>47</v>
      </c>
      <c r="AX522" s="9" t="str">
        <f>IF(AW522="","Vacio",IF(AV522=AW522,"Igual","Diferente"))</f>
        <v>Igual</v>
      </c>
      <c r="AY522" s="129"/>
      <c r="AZ522" s="129"/>
      <c r="BA522" s="5">
        <f ca="1">+IF(K522&gt;21,"Revisar",0)</f>
        <v>0</v>
      </c>
      <c r="BB522" s="68" t="s">
        <v>146</v>
      </c>
      <c r="BC522" s="129" t="s">
        <v>2919</v>
      </c>
      <c r="BF522" s="129" t="s">
        <v>94</v>
      </c>
      <c r="BG522" s="129"/>
    </row>
    <row r="523" spans="1:59" ht="14.65" customHeight="1" x14ac:dyDescent="0.25">
      <c r="A523" s="68" t="str">
        <f>CONCATENATE(E523,"_",X523)</f>
        <v>20603281994_PCR-LAP19115064</v>
      </c>
      <c r="B523" s="68" t="str">
        <f>CONCATENATE(E523,"_",Z523)</f>
        <v>20603281994_</v>
      </c>
      <c r="C523" s="6">
        <v>44130</v>
      </c>
      <c r="D523" s="6">
        <v>44160</v>
      </c>
      <c r="E523" s="192">
        <v>20603281994</v>
      </c>
      <c r="F523" s="3" t="s">
        <v>4092</v>
      </c>
      <c r="G523" s="3" t="s">
        <v>5051</v>
      </c>
      <c r="H523" s="6">
        <v>44130</v>
      </c>
      <c r="I523" s="6">
        <v>44160</v>
      </c>
      <c r="J523" s="7" t="s">
        <v>785</v>
      </c>
      <c r="K523" s="8">
        <f ca="1">+TODAY()-I523</f>
        <v>-23</v>
      </c>
      <c r="L523" s="9">
        <v>45</v>
      </c>
      <c r="M523" s="135"/>
      <c r="N523" s="9" t="str">
        <f>IF(M523="","Vacio",IF(L523=M523,"Igual","Diferente"))</f>
        <v>Vacio</v>
      </c>
      <c r="O523" s="9"/>
      <c r="P523" s="135"/>
      <c r="Q523" s="9" t="str">
        <f>IF(P523="","Vacio",IF(O523=P523,"Igual","Diferente"))</f>
        <v>Vacio</v>
      </c>
      <c r="R523" s="1">
        <f>+L523+O523/3.5</f>
        <v>45</v>
      </c>
      <c r="S523" s="1">
        <f ca="1">+IF(K523&gt;=0,IF(K523&lt;30,R523*1,IF(60&gt;K523,R523*2,IF(90&gt;K523,R523*3,IF(120&gt;K523,R523*4,IF(150&gt;K523,R523*5,IF(180&gt;K523,R523*6,IF(210&gt;K523,R523*7))))))),0)</f>
        <v>0</v>
      </c>
      <c r="T523" s="2">
        <f ca="1">+IF(K523&lt;0,0,IF(K523&lt;8,$A$1,IF(K523&lt;15,$B$1,IF(K523&lt;22,$C$1,IF(K523&lt;30,$D$1,IF(K523&lt;60,$G$1,IF(K523&lt;90,$H$1,IF(K523&lt;120,$I$1,IF(K523&lt;150,$J$1,IF(K523&lt;180,$K$1,IF(K523&lt;210,$E$1)))))))))))</f>
        <v>0</v>
      </c>
      <c r="U523" s="3" t="s">
        <v>796</v>
      </c>
      <c r="V523" s="10" t="s">
        <v>797</v>
      </c>
      <c r="W523" s="6">
        <v>43825</v>
      </c>
      <c r="X523" s="12" t="s">
        <v>808</v>
      </c>
      <c r="Y523" s="12" t="s">
        <v>5248</v>
      </c>
      <c r="Z523" s="12"/>
      <c r="AA523" s="12"/>
      <c r="AB523" s="15"/>
      <c r="AC523" s="15"/>
      <c r="AD523" s="15"/>
      <c r="AE523" s="15"/>
      <c r="AF523" s="4">
        <f ca="1">+TODAY()-AE523</f>
        <v>44137</v>
      </c>
      <c r="AG523" s="15"/>
      <c r="AH523" s="15"/>
      <c r="AI523" s="6"/>
      <c r="AJ523" s="6"/>
      <c r="AK523" s="3"/>
      <c r="AL523" s="6"/>
      <c r="AM523" s="10">
        <v>1</v>
      </c>
      <c r="AN523" s="3" t="s">
        <v>44</v>
      </c>
      <c r="AO523" s="3"/>
      <c r="AP523" s="3" t="s">
        <v>483</v>
      </c>
      <c r="AQ523" s="3"/>
      <c r="AR523" s="3"/>
      <c r="AS523" s="3"/>
      <c r="AT523" s="18"/>
      <c r="AU523" s="3" t="s">
        <v>46</v>
      </c>
      <c r="AV523" s="7" t="s">
        <v>47</v>
      </c>
      <c r="AW523" s="7" t="s">
        <v>47</v>
      </c>
      <c r="AX523" s="9" t="str">
        <f>IF(AW523="","Vacio",IF(AV523=AW523,"Igual","Diferente"))</f>
        <v>Igual</v>
      </c>
      <c r="AY523" s="129"/>
      <c r="AZ523" s="129"/>
      <c r="BA523" s="5">
        <f ca="1">+IF(K523&gt;21,"Revisar",0)</f>
        <v>0</v>
      </c>
      <c r="BB523" s="68" t="s">
        <v>146</v>
      </c>
      <c r="BC523" s="129" t="s">
        <v>2919</v>
      </c>
      <c r="BF523" s="129" t="s">
        <v>94</v>
      </c>
      <c r="BG523" s="129"/>
    </row>
    <row r="524" spans="1:59" ht="14.65" customHeight="1" x14ac:dyDescent="0.25">
      <c r="A524" s="68" t="str">
        <f>CONCATENATE(E524,"_",X524)</f>
        <v>20603281994_PCR-LAP19115065</v>
      </c>
      <c r="B524" s="68" t="str">
        <f>CONCATENATE(E524,"_",Z524)</f>
        <v>20603281994_</v>
      </c>
      <c r="C524" s="6">
        <v>44130</v>
      </c>
      <c r="D524" s="6">
        <v>44160</v>
      </c>
      <c r="E524" s="192">
        <v>20603281994</v>
      </c>
      <c r="F524" s="3" t="s">
        <v>4092</v>
      </c>
      <c r="G524" s="3" t="s">
        <v>5051</v>
      </c>
      <c r="H524" s="6">
        <v>44130</v>
      </c>
      <c r="I524" s="6">
        <v>44160</v>
      </c>
      <c r="J524" s="7" t="s">
        <v>785</v>
      </c>
      <c r="K524" s="8">
        <f ca="1">+TODAY()-I524</f>
        <v>-23</v>
      </c>
      <c r="L524" s="9">
        <v>45</v>
      </c>
      <c r="M524" s="135"/>
      <c r="N524" s="9" t="str">
        <f>IF(M524="","Vacio",IF(L524=M524,"Igual","Diferente"))</f>
        <v>Vacio</v>
      </c>
      <c r="O524" s="9"/>
      <c r="P524" s="135"/>
      <c r="Q524" s="9" t="str">
        <f>IF(P524="","Vacio",IF(O524=P524,"Igual","Diferente"))</f>
        <v>Vacio</v>
      </c>
      <c r="R524" s="1">
        <f>+L524+O524/3.5</f>
        <v>45</v>
      </c>
      <c r="S524" s="1">
        <f ca="1">+IF(K524&gt;=0,IF(K524&lt;30,R524*1,IF(60&gt;K524,R524*2,IF(90&gt;K524,R524*3,IF(120&gt;K524,R524*4,IF(150&gt;K524,R524*5,IF(180&gt;K524,R524*6,IF(210&gt;K524,R524*7))))))),0)</f>
        <v>0</v>
      </c>
      <c r="T524" s="2">
        <f ca="1">+IF(K524&lt;0,0,IF(K524&lt;8,$A$1,IF(K524&lt;15,$B$1,IF(K524&lt;22,$C$1,IF(K524&lt;30,$D$1,IF(K524&lt;60,$G$1,IF(K524&lt;90,$H$1,IF(K524&lt;120,$I$1,IF(K524&lt;150,$J$1,IF(K524&lt;180,$K$1,IF(K524&lt;210,$E$1)))))))))))</f>
        <v>0</v>
      </c>
      <c r="U524" s="3" t="s">
        <v>796</v>
      </c>
      <c r="V524" s="10" t="s">
        <v>799</v>
      </c>
      <c r="W524" s="6">
        <v>43854</v>
      </c>
      <c r="X524" s="12" t="s">
        <v>809</v>
      </c>
      <c r="Y524" s="12" t="s">
        <v>5248</v>
      </c>
      <c r="Z524" s="12"/>
      <c r="AA524" s="12"/>
      <c r="AB524" s="15"/>
      <c r="AC524" s="15"/>
      <c r="AD524" s="15"/>
      <c r="AE524" s="15"/>
      <c r="AF524" s="4">
        <f ca="1">+TODAY()-AE524</f>
        <v>44137</v>
      </c>
      <c r="AG524" s="15"/>
      <c r="AH524" s="15"/>
      <c r="AI524" s="6"/>
      <c r="AJ524" s="6"/>
      <c r="AK524" s="3"/>
      <c r="AL524" s="6"/>
      <c r="AM524" s="10">
        <v>1</v>
      </c>
      <c r="AN524" s="3" t="s">
        <v>44</v>
      </c>
      <c r="AO524" s="3"/>
      <c r="AP524" s="3" t="s">
        <v>483</v>
      </c>
      <c r="AQ524" s="3"/>
      <c r="AR524" s="3"/>
      <c r="AS524" s="3"/>
      <c r="AT524" s="18"/>
      <c r="AU524" s="3" t="s">
        <v>46</v>
      </c>
      <c r="AV524" s="7" t="s">
        <v>47</v>
      </c>
      <c r="AW524" s="7" t="s">
        <v>47</v>
      </c>
      <c r="AX524" s="9" t="str">
        <f>IF(AW524="","Vacio",IF(AV524=AW524,"Igual","Diferente"))</f>
        <v>Igual</v>
      </c>
      <c r="AY524" s="129"/>
      <c r="AZ524" s="129"/>
      <c r="BA524" s="5">
        <f ca="1">+IF(K524&gt;21,"Revisar",0)</f>
        <v>0</v>
      </c>
      <c r="BB524" s="68" t="s">
        <v>146</v>
      </c>
      <c r="BC524" s="129" t="s">
        <v>2919</v>
      </c>
      <c r="BF524" s="129" t="s">
        <v>94</v>
      </c>
      <c r="BG524" s="129"/>
    </row>
    <row r="525" spans="1:59" ht="14.65" customHeight="1" x14ac:dyDescent="0.25">
      <c r="A525" s="68" t="str">
        <f>CONCATENATE(E525,"_",X525)</f>
        <v>20603281994_PCR-LAP19115067</v>
      </c>
      <c r="B525" s="68" t="str">
        <f>CONCATENATE(E525,"_",Z525)</f>
        <v>20603281994_</v>
      </c>
      <c r="C525" s="6">
        <v>44130</v>
      </c>
      <c r="D525" s="6">
        <v>44160</v>
      </c>
      <c r="E525" s="192">
        <v>20603281994</v>
      </c>
      <c r="F525" s="3" t="s">
        <v>4092</v>
      </c>
      <c r="G525" s="3" t="s">
        <v>5051</v>
      </c>
      <c r="H525" s="6">
        <v>44130</v>
      </c>
      <c r="I525" s="6">
        <v>44160</v>
      </c>
      <c r="J525" s="7" t="s">
        <v>785</v>
      </c>
      <c r="K525" s="8">
        <f ca="1">+TODAY()-I525</f>
        <v>-23</v>
      </c>
      <c r="L525" s="9">
        <v>45</v>
      </c>
      <c r="M525" s="135"/>
      <c r="N525" s="9" t="str">
        <f>IF(M525="","Vacio",IF(L525=M525,"Igual","Diferente"))</f>
        <v>Vacio</v>
      </c>
      <c r="O525" s="9"/>
      <c r="P525" s="135"/>
      <c r="Q525" s="9" t="str">
        <f>IF(P525="","Vacio",IF(O525=P525,"Igual","Diferente"))</f>
        <v>Vacio</v>
      </c>
      <c r="R525" s="1">
        <f>+L525+O525/3.5</f>
        <v>45</v>
      </c>
      <c r="S525" s="1">
        <f ca="1">+IF(K525&gt;=0,IF(K525&lt;30,R525*1,IF(60&gt;K525,R525*2,IF(90&gt;K525,R525*3,IF(120&gt;K525,R525*4,IF(150&gt;K525,R525*5,IF(180&gt;K525,R525*6,IF(210&gt;K525,R525*7))))))),0)</f>
        <v>0</v>
      </c>
      <c r="T525" s="2">
        <f ca="1">+IF(K525&lt;0,0,IF(K525&lt;8,$A$1,IF(K525&lt;15,$B$1,IF(K525&lt;22,$C$1,IF(K525&lt;30,$D$1,IF(K525&lt;60,$G$1,IF(K525&lt;90,$H$1,IF(K525&lt;120,$I$1,IF(K525&lt;150,$J$1,IF(K525&lt;180,$K$1,IF(K525&lt;210,$E$1)))))))))))</f>
        <v>0</v>
      </c>
      <c r="U525" s="3" t="s">
        <v>796</v>
      </c>
      <c r="V525" s="10" t="s">
        <v>797</v>
      </c>
      <c r="W525" s="6">
        <v>43825</v>
      </c>
      <c r="X525" s="12" t="s">
        <v>810</v>
      </c>
      <c r="Y525" s="12" t="s">
        <v>5248</v>
      </c>
      <c r="Z525" s="12"/>
      <c r="AA525" s="12"/>
      <c r="AB525" s="15"/>
      <c r="AC525" s="15"/>
      <c r="AD525" s="15"/>
      <c r="AE525" s="15"/>
      <c r="AF525" s="4">
        <f ca="1">+TODAY()-AE525</f>
        <v>44137</v>
      </c>
      <c r="AG525" s="15"/>
      <c r="AH525" s="15"/>
      <c r="AI525" s="6"/>
      <c r="AJ525" s="6"/>
      <c r="AK525" s="3"/>
      <c r="AL525" s="6"/>
      <c r="AM525" s="10">
        <v>1</v>
      </c>
      <c r="AN525" s="3" t="s">
        <v>44</v>
      </c>
      <c r="AO525" s="3"/>
      <c r="AP525" s="3" t="s">
        <v>483</v>
      </c>
      <c r="AQ525" s="3"/>
      <c r="AR525" s="3"/>
      <c r="AS525" s="3"/>
      <c r="AT525" s="18"/>
      <c r="AU525" s="3" t="s">
        <v>46</v>
      </c>
      <c r="AV525" s="7" t="s">
        <v>47</v>
      </c>
      <c r="AW525" s="7" t="s">
        <v>47</v>
      </c>
      <c r="AX525" s="9" t="str">
        <f>IF(AW525="","Vacio",IF(AV525=AW525,"Igual","Diferente"))</f>
        <v>Igual</v>
      </c>
      <c r="AY525" s="129"/>
      <c r="AZ525" s="129"/>
      <c r="BA525" s="5">
        <f ca="1">+IF(K525&gt;21,"Revisar",0)</f>
        <v>0</v>
      </c>
      <c r="BB525" s="68" t="s">
        <v>146</v>
      </c>
      <c r="BC525" s="129" t="s">
        <v>2919</v>
      </c>
      <c r="BF525" s="129" t="s">
        <v>94</v>
      </c>
      <c r="BG525" s="129"/>
    </row>
    <row r="526" spans="1:59" ht="14.65" customHeight="1" x14ac:dyDescent="0.25">
      <c r="A526" s="68" t="str">
        <f>CONCATENATE(E526,"_",X526)</f>
        <v>20603281994_PCR-LAP19115068</v>
      </c>
      <c r="B526" s="68" t="str">
        <f>CONCATENATE(E526,"_",Z526)</f>
        <v>20603281994_</v>
      </c>
      <c r="C526" s="6">
        <v>44130</v>
      </c>
      <c r="D526" s="6">
        <v>44160</v>
      </c>
      <c r="E526" s="192">
        <v>20603281994</v>
      </c>
      <c r="F526" s="3" t="s">
        <v>4092</v>
      </c>
      <c r="G526" s="3" t="s">
        <v>5051</v>
      </c>
      <c r="H526" s="6">
        <v>44130</v>
      </c>
      <c r="I526" s="6">
        <v>44160</v>
      </c>
      <c r="J526" s="7" t="s">
        <v>785</v>
      </c>
      <c r="K526" s="8">
        <f ca="1">+TODAY()-I526</f>
        <v>-23</v>
      </c>
      <c r="L526" s="9">
        <v>45</v>
      </c>
      <c r="M526" s="135"/>
      <c r="N526" s="9" t="str">
        <f>IF(M526="","Vacio",IF(L526=M526,"Igual","Diferente"))</f>
        <v>Vacio</v>
      </c>
      <c r="O526" s="9"/>
      <c r="P526" s="135"/>
      <c r="Q526" s="9" t="str">
        <f>IF(P526="","Vacio",IF(O526=P526,"Igual","Diferente"))</f>
        <v>Vacio</v>
      </c>
      <c r="R526" s="1">
        <f>+L526+O526/3.5</f>
        <v>45</v>
      </c>
      <c r="S526" s="1">
        <f ca="1">+IF(K526&gt;=0,IF(K526&lt;30,R526*1,IF(60&gt;K526,R526*2,IF(90&gt;K526,R526*3,IF(120&gt;K526,R526*4,IF(150&gt;K526,R526*5,IF(180&gt;K526,R526*6,IF(210&gt;K526,R526*7))))))),0)</f>
        <v>0</v>
      </c>
      <c r="T526" s="2">
        <f ca="1">+IF(K526&lt;0,0,IF(K526&lt;8,$A$1,IF(K526&lt;15,$B$1,IF(K526&lt;22,$C$1,IF(K526&lt;30,$D$1,IF(K526&lt;60,$G$1,IF(K526&lt;90,$H$1,IF(K526&lt;120,$I$1,IF(K526&lt;150,$J$1,IF(K526&lt;180,$K$1,IF(K526&lt;210,$E$1)))))))))))</f>
        <v>0</v>
      </c>
      <c r="U526" s="3" t="s">
        <v>811</v>
      </c>
      <c r="V526" s="10" t="s">
        <v>812</v>
      </c>
      <c r="W526" s="6">
        <v>43867</v>
      </c>
      <c r="X526" s="12" t="s">
        <v>813</v>
      </c>
      <c r="Y526" s="12" t="s">
        <v>5248</v>
      </c>
      <c r="Z526" s="12"/>
      <c r="AA526" s="12"/>
      <c r="AB526" s="15"/>
      <c r="AC526" s="15"/>
      <c r="AD526" s="15"/>
      <c r="AE526" s="15"/>
      <c r="AF526" s="4">
        <f ca="1">+TODAY()-AE526</f>
        <v>44137</v>
      </c>
      <c r="AG526" s="15"/>
      <c r="AH526" s="15"/>
      <c r="AI526" s="6"/>
      <c r="AJ526" s="6"/>
      <c r="AK526" s="3"/>
      <c r="AL526" s="6"/>
      <c r="AM526" s="10">
        <v>1</v>
      </c>
      <c r="AN526" s="3" t="s">
        <v>44</v>
      </c>
      <c r="AO526" s="3"/>
      <c r="AP526" s="3" t="s">
        <v>161</v>
      </c>
      <c r="AQ526" s="3"/>
      <c r="AR526" s="3"/>
      <c r="AS526" s="3"/>
      <c r="AT526" s="18"/>
      <c r="AU526" s="3" t="s">
        <v>46</v>
      </c>
      <c r="AV526" s="7" t="s">
        <v>47</v>
      </c>
      <c r="AW526" s="7" t="s">
        <v>47</v>
      </c>
      <c r="AX526" s="9" t="str">
        <f>IF(AW526="","Vacio",IF(AV526=AW526,"Igual","Diferente"))</f>
        <v>Igual</v>
      </c>
      <c r="AY526" s="129"/>
      <c r="AZ526" s="129"/>
      <c r="BA526" s="5">
        <f ca="1">+IF(K526&gt;21,"Revisar",0)</f>
        <v>0</v>
      </c>
      <c r="BB526" s="68" t="s">
        <v>146</v>
      </c>
      <c r="BC526" s="129" t="s">
        <v>2919</v>
      </c>
      <c r="BF526" s="129" t="s">
        <v>94</v>
      </c>
      <c r="BG526" s="129"/>
    </row>
    <row r="527" spans="1:59" ht="14.65" customHeight="1" x14ac:dyDescent="0.25">
      <c r="A527" s="68" t="str">
        <f>CONCATENATE(E527,"_",X527)</f>
        <v>20603281994_PCR-LAP19115069</v>
      </c>
      <c r="B527" s="68" t="str">
        <f>CONCATENATE(E527,"_",Z527)</f>
        <v>20603281994_</v>
      </c>
      <c r="C527" s="6">
        <v>44130</v>
      </c>
      <c r="D527" s="6">
        <v>44160</v>
      </c>
      <c r="E527" s="192">
        <v>20603281994</v>
      </c>
      <c r="F527" s="3" t="s">
        <v>4092</v>
      </c>
      <c r="G527" s="3" t="s">
        <v>5051</v>
      </c>
      <c r="H527" s="6">
        <v>44130</v>
      </c>
      <c r="I527" s="6">
        <v>44160</v>
      </c>
      <c r="J527" s="7" t="s">
        <v>785</v>
      </c>
      <c r="K527" s="8">
        <f ca="1">+TODAY()-I527</f>
        <v>-23</v>
      </c>
      <c r="L527" s="9">
        <v>45</v>
      </c>
      <c r="M527" s="135"/>
      <c r="N527" s="9" t="str">
        <f>IF(M527="","Vacio",IF(L527=M527,"Igual","Diferente"))</f>
        <v>Vacio</v>
      </c>
      <c r="O527" s="9"/>
      <c r="P527" s="135"/>
      <c r="Q527" s="9" t="str">
        <f>IF(P527="","Vacio",IF(O527=P527,"Igual","Diferente"))</f>
        <v>Vacio</v>
      </c>
      <c r="R527" s="1">
        <f>+L527+O527/3.5</f>
        <v>45</v>
      </c>
      <c r="S527" s="1">
        <f ca="1">+IF(K527&gt;=0,IF(K527&lt;30,R527*1,IF(60&gt;K527,R527*2,IF(90&gt;K527,R527*3,IF(120&gt;K527,R527*4,IF(150&gt;K527,R527*5,IF(180&gt;K527,R527*6,IF(210&gt;K527,R527*7))))))),0)</f>
        <v>0</v>
      </c>
      <c r="T527" s="2">
        <f ca="1">+IF(K527&lt;0,0,IF(K527&lt;8,$A$1,IF(K527&lt;15,$B$1,IF(K527&lt;22,$C$1,IF(K527&lt;30,$D$1,IF(K527&lt;60,$G$1,IF(K527&lt;90,$H$1,IF(K527&lt;120,$I$1,IF(K527&lt;150,$J$1,IF(K527&lt;180,$K$1,IF(K527&lt;210,$E$1)))))))))))</f>
        <v>0</v>
      </c>
      <c r="U527" s="3" t="s">
        <v>796</v>
      </c>
      <c r="V527" s="10" t="s">
        <v>797</v>
      </c>
      <c r="W527" s="6">
        <v>43825</v>
      </c>
      <c r="X527" s="12" t="s">
        <v>814</v>
      </c>
      <c r="Y527" s="12" t="s">
        <v>5248</v>
      </c>
      <c r="Z527" s="12"/>
      <c r="AA527" s="12"/>
      <c r="AB527" s="15"/>
      <c r="AC527" s="15"/>
      <c r="AD527" s="15"/>
      <c r="AE527" s="15"/>
      <c r="AF527" s="4">
        <f ca="1">+TODAY()-AE527</f>
        <v>44137</v>
      </c>
      <c r="AG527" s="15"/>
      <c r="AH527" s="15"/>
      <c r="AI527" s="6"/>
      <c r="AJ527" s="6"/>
      <c r="AK527" s="3"/>
      <c r="AL527" s="6"/>
      <c r="AM527" s="10">
        <v>1</v>
      </c>
      <c r="AN527" s="3" t="s">
        <v>44</v>
      </c>
      <c r="AO527" s="3"/>
      <c r="AP527" s="3" t="s">
        <v>483</v>
      </c>
      <c r="AQ527" s="3"/>
      <c r="AR527" s="3"/>
      <c r="AS527" s="3"/>
      <c r="AT527" s="18"/>
      <c r="AU527" s="3" t="s">
        <v>46</v>
      </c>
      <c r="AV527" s="7" t="s">
        <v>47</v>
      </c>
      <c r="AW527" s="7" t="s">
        <v>47</v>
      </c>
      <c r="AX527" s="9" t="str">
        <f>IF(AW527="","Vacio",IF(AV527=AW527,"Igual","Diferente"))</f>
        <v>Igual</v>
      </c>
      <c r="AY527" s="129"/>
      <c r="AZ527" s="129"/>
      <c r="BA527" s="5">
        <f ca="1">+IF(K527&gt;21,"Revisar",0)</f>
        <v>0</v>
      </c>
      <c r="BB527" s="68" t="s">
        <v>146</v>
      </c>
      <c r="BC527" s="129" t="s">
        <v>2919</v>
      </c>
      <c r="BF527" s="129" t="s">
        <v>94</v>
      </c>
      <c r="BG527" s="129"/>
    </row>
    <row r="528" spans="1:59" ht="14.65" customHeight="1" x14ac:dyDescent="0.25">
      <c r="A528" s="68" t="str">
        <f>CONCATENATE(E528,"_",X528)</f>
        <v>20603281994_PCR-LAP19115070</v>
      </c>
      <c r="B528" s="68" t="str">
        <f>CONCATENATE(E528,"_",Z528)</f>
        <v>20603281994_</v>
      </c>
      <c r="C528" s="6">
        <v>44130</v>
      </c>
      <c r="D528" s="6">
        <v>44160</v>
      </c>
      <c r="E528" s="192">
        <v>20603281994</v>
      </c>
      <c r="F528" s="3" t="s">
        <v>4092</v>
      </c>
      <c r="G528" s="3" t="s">
        <v>5051</v>
      </c>
      <c r="H528" s="6">
        <v>44130</v>
      </c>
      <c r="I528" s="6">
        <v>44160</v>
      </c>
      <c r="J528" s="7" t="s">
        <v>785</v>
      </c>
      <c r="K528" s="8">
        <f ca="1">+TODAY()-I528</f>
        <v>-23</v>
      </c>
      <c r="L528" s="9">
        <v>45</v>
      </c>
      <c r="M528" s="135"/>
      <c r="N528" s="9" t="str">
        <f>IF(M528="","Vacio",IF(L528=M528,"Igual","Diferente"))</f>
        <v>Vacio</v>
      </c>
      <c r="O528" s="9"/>
      <c r="P528" s="135"/>
      <c r="Q528" s="9" t="str">
        <f>IF(P528="","Vacio",IF(O528=P528,"Igual","Diferente"))</f>
        <v>Vacio</v>
      </c>
      <c r="R528" s="1">
        <f>+L528+O528/3.5</f>
        <v>45</v>
      </c>
      <c r="S528" s="1">
        <f ca="1">+IF(K528&gt;=0,IF(K528&lt;30,R528*1,IF(60&gt;K528,R528*2,IF(90&gt;K528,R528*3,IF(120&gt;K528,R528*4,IF(150&gt;K528,R528*5,IF(180&gt;K528,R528*6,IF(210&gt;K528,R528*7))))))),0)</f>
        <v>0</v>
      </c>
      <c r="T528" s="2">
        <f ca="1">+IF(K528&lt;0,0,IF(K528&lt;8,$A$1,IF(K528&lt;15,$B$1,IF(K528&lt;22,$C$1,IF(K528&lt;30,$D$1,IF(K528&lt;60,$G$1,IF(K528&lt;90,$H$1,IF(K528&lt;120,$I$1,IF(K528&lt;150,$J$1,IF(K528&lt;180,$K$1,IF(K528&lt;210,$E$1)))))))))))</f>
        <v>0</v>
      </c>
      <c r="U528" s="3" t="s">
        <v>796</v>
      </c>
      <c r="V528" s="10" t="s">
        <v>799</v>
      </c>
      <c r="W528" s="6">
        <v>43854</v>
      </c>
      <c r="X528" s="12" t="s">
        <v>815</v>
      </c>
      <c r="Y528" s="12" t="s">
        <v>5248</v>
      </c>
      <c r="Z528" s="12"/>
      <c r="AA528" s="12"/>
      <c r="AB528" s="15"/>
      <c r="AC528" s="15"/>
      <c r="AD528" s="15"/>
      <c r="AE528" s="15"/>
      <c r="AF528" s="4">
        <f ca="1">+TODAY()-AE528</f>
        <v>44137</v>
      </c>
      <c r="AG528" s="15"/>
      <c r="AH528" s="15"/>
      <c r="AI528" s="6"/>
      <c r="AJ528" s="6"/>
      <c r="AK528" s="3"/>
      <c r="AL528" s="6"/>
      <c r="AM528" s="10">
        <v>1</v>
      </c>
      <c r="AN528" s="3" t="s">
        <v>44</v>
      </c>
      <c r="AO528" s="3"/>
      <c r="AP528" s="3" t="s">
        <v>483</v>
      </c>
      <c r="AQ528" s="3"/>
      <c r="AR528" s="3"/>
      <c r="AS528" s="3"/>
      <c r="AT528" s="18"/>
      <c r="AU528" s="3" t="s">
        <v>46</v>
      </c>
      <c r="AV528" s="7" t="s">
        <v>47</v>
      </c>
      <c r="AW528" s="7" t="s">
        <v>47</v>
      </c>
      <c r="AX528" s="9" t="str">
        <f>IF(AW528="","Vacio",IF(AV528=AW528,"Igual","Diferente"))</f>
        <v>Igual</v>
      </c>
      <c r="AY528" s="129"/>
      <c r="AZ528" s="129"/>
      <c r="BA528" s="5">
        <f ca="1">+IF(K528&gt;21,"Revisar",0)</f>
        <v>0</v>
      </c>
      <c r="BB528" s="68" t="s">
        <v>146</v>
      </c>
      <c r="BC528" s="129" t="s">
        <v>2919</v>
      </c>
      <c r="BF528" s="129" t="s">
        <v>94</v>
      </c>
      <c r="BG528" s="129"/>
    </row>
    <row r="529" spans="1:65" ht="14.65" customHeight="1" x14ac:dyDescent="0.25">
      <c r="A529" s="68" t="str">
        <f>CONCATENATE(E529,"_",X529)</f>
        <v>20603281994_PCR-LAP19115072</v>
      </c>
      <c r="B529" s="68" t="str">
        <f>CONCATENATE(E529,"_",Z529)</f>
        <v>20603281994_</v>
      </c>
      <c r="C529" s="6">
        <v>44130</v>
      </c>
      <c r="D529" s="6">
        <v>44160</v>
      </c>
      <c r="E529" s="192">
        <v>20603281994</v>
      </c>
      <c r="F529" s="3" t="s">
        <v>4092</v>
      </c>
      <c r="G529" s="3" t="s">
        <v>5051</v>
      </c>
      <c r="H529" s="6">
        <v>44130</v>
      </c>
      <c r="I529" s="6">
        <v>44160</v>
      </c>
      <c r="J529" s="7" t="s">
        <v>785</v>
      </c>
      <c r="K529" s="8">
        <f ca="1">+TODAY()-I529</f>
        <v>-23</v>
      </c>
      <c r="L529" s="9">
        <v>45</v>
      </c>
      <c r="M529" s="135"/>
      <c r="N529" s="9" t="str">
        <f>IF(M529="","Vacio",IF(L529=M529,"Igual","Diferente"))</f>
        <v>Vacio</v>
      </c>
      <c r="O529" s="9"/>
      <c r="P529" s="135"/>
      <c r="Q529" s="9" t="str">
        <f>IF(P529="","Vacio",IF(O529=P529,"Igual","Diferente"))</f>
        <v>Vacio</v>
      </c>
      <c r="R529" s="1">
        <f>+L529+O529/3.5</f>
        <v>45</v>
      </c>
      <c r="S529" s="1">
        <f ca="1">+IF(K529&gt;=0,IF(K529&lt;30,R529*1,IF(60&gt;K529,R529*2,IF(90&gt;K529,R529*3,IF(120&gt;K529,R529*4,IF(150&gt;K529,R529*5,IF(180&gt;K529,R529*6,IF(210&gt;K529,R529*7))))))),0)</f>
        <v>0</v>
      </c>
      <c r="T529" s="2">
        <f ca="1">+IF(K529&lt;0,0,IF(K529&lt;8,$A$1,IF(K529&lt;15,$B$1,IF(K529&lt;22,$C$1,IF(K529&lt;30,$D$1,IF(K529&lt;60,$G$1,IF(K529&lt;90,$H$1,IF(K529&lt;120,$I$1,IF(K529&lt;150,$J$1,IF(K529&lt;180,$K$1,IF(K529&lt;210,$E$1)))))))))))</f>
        <v>0</v>
      </c>
      <c r="U529" s="3" t="s">
        <v>796</v>
      </c>
      <c r="V529" s="10" t="s">
        <v>799</v>
      </c>
      <c r="W529" s="6">
        <v>43854</v>
      </c>
      <c r="X529" s="12" t="s">
        <v>816</v>
      </c>
      <c r="Y529" s="12" t="s">
        <v>5248</v>
      </c>
      <c r="Z529" s="12"/>
      <c r="AA529" s="12"/>
      <c r="AB529" s="15"/>
      <c r="AC529" s="15"/>
      <c r="AD529" s="15"/>
      <c r="AE529" s="15"/>
      <c r="AF529" s="4">
        <f ca="1">+TODAY()-AE529</f>
        <v>44137</v>
      </c>
      <c r="AG529" s="15"/>
      <c r="AH529" s="15"/>
      <c r="AI529" s="6"/>
      <c r="AJ529" s="6"/>
      <c r="AK529" s="3"/>
      <c r="AL529" s="6"/>
      <c r="AM529" s="10">
        <v>1</v>
      </c>
      <c r="AN529" s="3" t="s">
        <v>44</v>
      </c>
      <c r="AO529" s="3"/>
      <c r="AP529" s="3" t="s">
        <v>483</v>
      </c>
      <c r="AQ529" s="3"/>
      <c r="AR529" s="3"/>
      <c r="AS529" s="3"/>
      <c r="AT529" s="18"/>
      <c r="AU529" s="3" t="s">
        <v>46</v>
      </c>
      <c r="AV529" s="7" t="s">
        <v>47</v>
      </c>
      <c r="AW529" s="7" t="s">
        <v>47</v>
      </c>
      <c r="AX529" s="9" t="str">
        <f>IF(AW529="","Vacio",IF(AV529=AW529,"Igual","Diferente"))</f>
        <v>Igual</v>
      </c>
      <c r="AY529" s="129"/>
      <c r="AZ529" s="129"/>
      <c r="BA529" s="5">
        <f ca="1">+IF(K529&gt;21,"Revisar",0)</f>
        <v>0</v>
      </c>
      <c r="BB529" s="68" t="s">
        <v>146</v>
      </c>
      <c r="BC529" s="129" t="s">
        <v>2919</v>
      </c>
      <c r="BF529" s="129" t="s">
        <v>94</v>
      </c>
      <c r="BG529" s="129"/>
    </row>
    <row r="530" spans="1:65" ht="14.65" customHeight="1" x14ac:dyDescent="0.25">
      <c r="A530" s="68" t="str">
        <f>CONCATENATE(E530,"_",X530)</f>
        <v>20603281994_PCR-LAP19115073</v>
      </c>
      <c r="B530" s="68" t="str">
        <f>CONCATENATE(E530,"_",Z530)</f>
        <v>20603281994_</v>
      </c>
      <c r="C530" s="6">
        <v>44130</v>
      </c>
      <c r="D530" s="6">
        <v>44160</v>
      </c>
      <c r="E530" s="192">
        <v>20603281994</v>
      </c>
      <c r="F530" s="3" t="s">
        <v>4092</v>
      </c>
      <c r="G530" s="3" t="s">
        <v>5051</v>
      </c>
      <c r="H530" s="6">
        <v>44130</v>
      </c>
      <c r="I530" s="6">
        <v>44160</v>
      </c>
      <c r="J530" s="7" t="s">
        <v>785</v>
      </c>
      <c r="K530" s="8">
        <f ca="1">+TODAY()-I530</f>
        <v>-23</v>
      </c>
      <c r="L530" s="9">
        <v>45</v>
      </c>
      <c r="M530" s="135"/>
      <c r="N530" s="9" t="str">
        <f>IF(M530="","Vacio",IF(L530=M530,"Igual","Diferente"))</f>
        <v>Vacio</v>
      </c>
      <c r="O530" s="9"/>
      <c r="P530" s="135"/>
      <c r="Q530" s="9" t="str">
        <f>IF(P530="","Vacio",IF(O530=P530,"Igual","Diferente"))</f>
        <v>Vacio</v>
      </c>
      <c r="R530" s="1">
        <f>+L530+O530/3.5</f>
        <v>45</v>
      </c>
      <c r="S530" s="1">
        <f ca="1">+IF(K530&gt;=0,IF(K530&lt;30,R530*1,IF(60&gt;K530,R530*2,IF(90&gt;K530,R530*3,IF(120&gt;K530,R530*4,IF(150&gt;K530,R530*5,IF(180&gt;K530,R530*6,IF(210&gt;K530,R530*7))))))),0)</f>
        <v>0</v>
      </c>
      <c r="T530" s="2">
        <f ca="1">+IF(K530&lt;0,0,IF(K530&lt;8,$A$1,IF(K530&lt;15,$B$1,IF(K530&lt;22,$C$1,IF(K530&lt;30,$D$1,IF(K530&lt;60,$G$1,IF(K530&lt;90,$H$1,IF(K530&lt;120,$I$1,IF(K530&lt;150,$J$1,IF(K530&lt;180,$K$1,IF(K530&lt;210,$E$1)))))))))))</f>
        <v>0</v>
      </c>
      <c r="U530" s="3" t="s">
        <v>796</v>
      </c>
      <c r="V530" s="10" t="s">
        <v>799</v>
      </c>
      <c r="W530" s="6">
        <v>43854</v>
      </c>
      <c r="X530" s="12" t="s">
        <v>817</v>
      </c>
      <c r="Y530" s="12" t="s">
        <v>5248</v>
      </c>
      <c r="Z530" s="12"/>
      <c r="AA530" s="12"/>
      <c r="AB530" s="15"/>
      <c r="AC530" s="15"/>
      <c r="AD530" s="15"/>
      <c r="AE530" s="15"/>
      <c r="AF530" s="4">
        <f ca="1">+TODAY()-AE530</f>
        <v>44137</v>
      </c>
      <c r="AG530" s="15"/>
      <c r="AH530" s="15"/>
      <c r="AI530" s="6"/>
      <c r="AJ530" s="6"/>
      <c r="AK530" s="3"/>
      <c r="AL530" s="6"/>
      <c r="AM530" s="10">
        <v>1</v>
      </c>
      <c r="AN530" s="3" t="s">
        <v>44</v>
      </c>
      <c r="AO530" s="3"/>
      <c r="AP530" s="3" t="s">
        <v>483</v>
      </c>
      <c r="AQ530" s="3"/>
      <c r="AR530" s="3"/>
      <c r="AS530" s="3"/>
      <c r="AT530" s="18"/>
      <c r="AU530" s="3" t="s">
        <v>46</v>
      </c>
      <c r="AV530" s="7" t="s">
        <v>47</v>
      </c>
      <c r="AW530" s="7" t="s">
        <v>47</v>
      </c>
      <c r="AX530" s="9" t="str">
        <f>IF(AW530="","Vacio",IF(AV530=AW530,"Igual","Diferente"))</f>
        <v>Igual</v>
      </c>
      <c r="AY530" s="129"/>
      <c r="AZ530" s="129"/>
      <c r="BA530" s="5">
        <f ca="1">+IF(K530&gt;21,"Revisar",0)</f>
        <v>0</v>
      </c>
      <c r="BB530" s="68" t="s">
        <v>146</v>
      </c>
      <c r="BC530" s="129" t="s">
        <v>2919</v>
      </c>
      <c r="BF530" s="129" t="s">
        <v>94</v>
      </c>
      <c r="BG530" s="129"/>
    </row>
    <row r="531" spans="1:65" ht="14.65" customHeight="1" x14ac:dyDescent="0.25">
      <c r="A531" s="68" t="str">
        <f>CONCATENATE(E531,"_",X531)</f>
        <v>20603281994_PCR-LAP19121003</v>
      </c>
      <c r="B531" s="68" t="str">
        <f>CONCATENATE(E531,"_",Z531)</f>
        <v>20603281994_</v>
      </c>
      <c r="C531" s="6">
        <v>44130</v>
      </c>
      <c r="D531" s="6">
        <v>44160</v>
      </c>
      <c r="E531" s="192">
        <v>20603281994</v>
      </c>
      <c r="F531" s="3" t="s">
        <v>4092</v>
      </c>
      <c r="G531" s="3" t="s">
        <v>5051</v>
      </c>
      <c r="H531" s="6">
        <v>44130</v>
      </c>
      <c r="I531" s="6">
        <v>44160</v>
      </c>
      <c r="J531" s="7" t="s">
        <v>785</v>
      </c>
      <c r="K531" s="8">
        <f ca="1">+TODAY()-I531</f>
        <v>-23</v>
      </c>
      <c r="L531" s="9">
        <v>54</v>
      </c>
      <c r="M531" s="135"/>
      <c r="N531" s="9" t="str">
        <f>IF(M531="","Vacio",IF(L531=M531,"Igual","Diferente"))</f>
        <v>Vacio</v>
      </c>
      <c r="O531" s="9"/>
      <c r="P531" s="135"/>
      <c r="Q531" s="9" t="str">
        <f>IF(P531="","Vacio",IF(O531=P531,"Igual","Diferente"))</f>
        <v>Vacio</v>
      </c>
      <c r="R531" s="1">
        <f>+L531+O531/3.5</f>
        <v>54</v>
      </c>
      <c r="S531" s="1">
        <f ca="1">+IF(K531&gt;=0,IF(K531&lt;30,R531*1,IF(60&gt;K531,R531*2,IF(90&gt;K531,R531*3,IF(120&gt;K531,R531*4,IF(150&gt;K531,R531*5,IF(180&gt;K531,R531*6,IF(210&gt;K531,R531*7))))))),0)</f>
        <v>0</v>
      </c>
      <c r="T531" s="2">
        <f ca="1">+IF(K531&lt;0,0,IF(K531&lt;8,$A$1,IF(K531&lt;15,$B$1,IF(K531&lt;22,$C$1,IF(K531&lt;30,$D$1,IF(K531&lt;60,$G$1,IF(K531&lt;90,$H$1,IF(K531&lt;120,$I$1,IF(K531&lt;150,$J$1,IF(K531&lt;180,$K$1,IF(K531&lt;210,$E$1)))))))))))</f>
        <v>0</v>
      </c>
      <c r="U531" s="3" t="s">
        <v>818</v>
      </c>
      <c r="V531" s="10" t="s">
        <v>819</v>
      </c>
      <c r="W531" s="6">
        <v>43825</v>
      </c>
      <c r="X531" s="12" t="s">
        <v>820</v>
      </c>
      <c r="Y531" s="12" t="s">
        <v>5248</v>
      </c>
      <c r="Z531" s="12"/>
      <c r="AA531" s="12"/>
      <c r="AB531" s="15"/>
      <c r="AC531" s="15"/>
      <c r="AD531" s="15"/>
      <c r="AE531" s="15"/>
      <c r="AF531" s="4">
        <f ca="1">+TODAY()-AE531</f>
        <v>44137</v>
      </c>
      <c r="AG531" s="15"/>
      <c r="AH531" s="15"/>
      <c r="AI531" s="6"/>
      <c r="AJ531" s="6"/>
      <c r="AK531" s="3"/>
      <c r="AL531" s="6"/>
      <c r="AM531" s="10">
        <v>1</v>
      </c>
      <c r="AN531" s="3" t="s">
        <v>44</v>
      </c>
      <c r="AO531" s="3"/>
      <c r="AP531" s="3" t="s">
        <v>483</v>
      </c>
      <c r="AQ531" s="3"/>
      <c r="AR531" s="3"/>
      <c r="AS531" s="3"/>
      <c r="AT531" s="18"/>
      <c r="AU531" s="3" t="s">
        <v>46</v>
      </c>
      <c r="AV531" s="7" t="s">
        <v>47</v>
      </c>
      <c r="AW531" s="7" t="s">
        <v>47</v>
      </c>
      <c r="AX531" s="9" t="str">
        <f>IF(AW531="","Vacio",IF(AV531=AW531,"Igual","Diferente"))</f>
        <v>Igual</v>
      </c>
      <c r="AY531" s="129"/>
      <c r="AZ531" s="129"/>
      <c r="BA531" s="5">
        <f ca="1">+IF(K531&gt;21,"Revisar",0)</f>
        <v>0</v>
      </c>
      <c r="BB531" s="68" t="s">
        <v>146</v>
      </c>
      <c r="BC531" s="129" t="s">
        <v>2919</v>
      </c>
      <c r="BF531" s="129" t="s">
        <v>94</v>
      </c>
      <c r="BG531" s="129"/>
    </row>
    <row r="532" spans="1:65" ht="14.65" customHeight="1" x14ac:dyDescent="0.25">
      <c r="A532" s="68" t="str">
        <f>CONCATENATE(E532,"_",X532)</f>
        <v>20603281994_PCR-LAP19121004</v>
      </c>
      <c r="B532" s="68" t="str">
        <f>CONCATENATE(E532,"_",Z532)</f>
        <v>20603281994_</v>
      </c>
      <c r="C532" s="6">
        <v>44130</v>
      </c>
      <c r="D532" s="6">
        <v>44160</v>
      </c>
      <c r="E532" s="192">
        <v>20603281994</v>
      </c>
      <c r="F532" s="3" t="s">
        <v>4092</v>
      </c>
      <c r="G532" s="3" t="s">
        <v>5051</v>
      </c>
      <c r="H532" s="6">
        <v>44130</v>
      </c>
      <c r="I532" s="6">
        <v>44160</v>
      </c>
      <c r="J532" s="7" t="s">
        <v>785</v>
      </c>
      <c r="K532" s="8">
        <f ca="1">+TODAY()-I532</f>
        <v>-23</v>
      </c>
      <c r="L532" s="9">
        <v>54</v>
      </c>
      <c r="M532" s="135"/>
      <c r="N532" s="9" t="str">
        <f>IF(M532="","Vacio",IF(L532=M532,"Igual","Diferente"))</f>
        <v>Vacio</v>
      </c>
      <c r="O532" s="9"/>
      <c r="P532" s="135"/>
      <c r="Q532" s="9" t="str">
        <f>IF(P532="","Vacio",IF(O532=P532,"Igual","Diferente"))</f>
        <v>Vacio</v>
      </c>
      <c r="R532" s="1">
        <f>+L532+O532/3.5</f>
        <v>54</v>
      </c>
      <c r="S532" s="1">
        <f ca="1">+IF(K532&gt;=0,IF(K532&lt;30,R532*1,IF(60&gt;K532,R532*2,IF(90&gt;K532,R532*3,IF(120&gt;K532,R532*4,IF(150&gt;K532,R532*5,IF(180&gt;K532,R532*6,IF(210&gt;K532,R532*7))))))),0)</f>
        <v>0</v>
      </c>
      <c r="T532" s="2">
        <f ca="1">+IF(K532&lt;0,0,IF(K532&lt;8,$A$1,IF(K532&lt;15,$B$1,IF(K532&lt;22,$C$1,IF(K532&lt;30,$D$1,IF(K532&lt;60,$G$1,IF(K532&lt;90,$H$1,IF(K532&lt;120,$I$1,IF(K532&lt;150,$J$1,IF(K532&lt;180,$K$1,IF(K532&lt;210,$E$1)))))))))))</f>
        <v>0</v>
      </c>
      <c r="U532" s="3" t="s">
        <v>818</v>
      </c>
      <c r="V532" s="10" t="s">
        <v>819</v>
      </c>
      <c r="W532" s="6">
        <v>43825</v>
      </c>
      <c r="X532" s="12" t="s">
        <v>821</v>
      </c>
      <c r="Y532" s="12" t="s">
        <v>5248</v>
      </c>
      <c r="Z532" s="12"/>
      <c r="AA532" s="12"/>
      <c r="AB532" s="15"/>
      <c r="AC532" s="15"/>
      <c r="AD532" s="15"/>
      <c r="AE532" s="15"/>
      <c r="AF532" s="4">
        <f ca="1">+TODAY()-AE532</f>
        <v>44137</v>
      </c>
      <c r="AG532" s="15"/>
      <c r="AH532" s="15"/>
      <c r="AI532" s="6"/>
      <c r="AJ532" s="6"/>
      <c r="AK532" s="3"/>
      <c r="AL532" s="6"/>
      <c r="AM532" s="10">
        <v>1</v>
      </c>
      <c r="AN532" s="3" t="s">
        <v>44</v>
      </c>
      <c r="AO532" s="3"/>
      <c r="AP532" s="3" t="s">
        <v>483</v>
      </c>
      <c r="AQ532" s="3"/>
      <c r="AR532" s="3"/>
      <c r="AS532" s="3"/>
      <c r="AT532" s="18"/>
      <c r="AU532" s="3" t="s">
        <v>46</v>
      </c>
      <c r="AV532" s="7" t="s">
        <v>47</v>
      </c>
      <c r="AW532" s="7" t="s">
        <v>47</v>
      </c>
      <c r="AX532" s="9" t="str">
        <f>IF(AW532="","Vacio",IF(AV532=AW532,"Igual","Diferente"))</f>
        <v>Igual</v>
      </c>
      <c r="AY532" s="129"/>
      <c r="AZ532" s="129"/>
      <c r="BA532" s="5">
        <f ca="1">+IF(K532&gt;21,"Revisar",0)</f>
        <v>0</v>
      </c>
      <c r="BB532" s="68" t="s">
        <v>146</v>
      </c>
      <c r="BC532" s="129" t="s">
        <v>2919</v>
      </c>
      <c r="BF532" s="129" t="s">
        <v>94</v>
      </c>
      <c r="BG532" s="129"/>
    </row>
    <row r="533" spans="1:65" ht="14.65" customHeight="1" x14ac:dyDescent="0.25">
      <c r="A533" s="68" t="str">
        <f>CONCATENATE(E533,"_",X533)</f>
        <v>20603281994_PCR-LAP19121005</v>
      </c>
      <c r="B533" s="68" t="str">
        <f>CONCATENATE(E533,"_",Z533)</f>
        <v>20603281994_</v>
      </c>
      <c r="C533" s="6">
        <v>44130</v>
      </c>
      <c r="D533" s="6">
        <v>44160</v>
      </c>
      <c r="E533" s="192">
        <v>20603281994</v>
      </c>
      <c r="F533" s="3" t="s">
        <v>4092</v>
      </c>
      <c r="G533" s="3" t="s">
        <v>5051</v>
      </c>
      <c r="H533" s="6">
        <v>44130</v>
      </c>
      <c r="I533" s="6">
        <v>44160</v>
      </c>
      <c r="J533" s="7" t="s">
        <v>785</v>
      </c>
      <c r="K533" s="8">
        <f ca="1">+TODAY()-I533</f>
        <v>-23</v>
      </c>
      <c r="L533" s="9">
        <v>54</v>
      </c>
      <c r="M533" s="135"/>
      <c r="N533" s="9" t="str">
        <f>IF(M533="","Vacio",IF(L533=M533,"Igual","Diferente"))</f>
        <v>Vacio</v>
      </c>
      <c r="O533" s="9"/>
      <c r="P533" s="135"/>
      <c r="Q533" s="9" t="str">
        <f>IF(P533="","Vacio",IF(O533=P533,"Igual","Diferente"))</f>
        <v>Vacio</v>
      </c>
      <c r="R533" s="1">
        <f>+L533+O533/3.5</f>
        <v>54</v>
      </c>
      <c r="S533" s="1">
        <f ca="1">+IF(K533&gt;=0,IF(K533&lt;30,R533*1,IF(60&gt;K533,R533*2,IF(90&gt;K533,R533*3,IF(120&gt;K533,R533*4,IF(150&gt;K533,R533*5,IF(180&gt;K533,R533*6,IF(210&gt;K533,R533*7))))))),0)</f>
        <v>0</v>
      </c>
      <c r="T533" s="2">
        <f ca="1">+IF(K533&lt;0,0,IF(K533&lt;8,$A$1,IF(K533&lt;15,$B$1,IF(K533&lt;22,$C$1,IF(K533&lt;30,$D$1,IF(K533&lt;60,$G$1,IF(K533&lt;90,$H$1,IF(K533&lt;120,$I$1,IF(K533&lt;150,$J$1,IF(K533&lt;180,$K$1,IF(K533&lt;210,$E$1)))))))))))</f>
        <v>0</v>
      </c>
      <c r="U533" s="3" t="s">
        <v>818</v>
      </c>
      <c r="V533" s="10" t="s">
        <v>819</v>
      </c>
      <c r="W533" s="6">
        <v>43825</v>
      </c>
      <c r="X533" s="12" t="s">
        <v>822</v>
      </c>
      <c r="Y533" s="12" t="s">
        <v>5248</v>
      </c>
      <c r="Z533" s="12"/>
      <c r="AA533" s="12"/>
      <c r="AB533" s="15"/>
      <c r="AC533" s="15"/>
      <c r="AD533" s="15"/>
      <c r="AE533" s="15"/>
      <c r="AF533" s="4">
        <f ca="1">+TODAY()-AE533</f>
        <v>44137</v>
      </c>
      <c r="AG533" s="15"/>
      <c r="AH533" s="15"/>
      <c r="AI533" s="6"/>
      <c r="AJ533" s="6"/>
      <c r="AK533" s="3"/>
      <c r="AL533" s="6"/>
      <c r="AM533" s="10">
        <v>1</v>
      </c>
      <c r="AN533" s="3" t="s">
        <v>44</v>
      </c>
      <c r="AO533" s="3"/>
      <c r="AP533" s="3" t="s">
        <v>483</v>
      </c>
      <c r="AQ533" s="3"/>
      <c r="AR533" s="3"/>
      <c r="AS533" s="3"/>
      <c r="AT533" s="18"/>
      <c r="AU533" s="3" t="s">
        <v>46</v>
      </c>
      <c r="AV533" s="7" t="s">
        <v>47</v>
      </c>
      <c r="AW533" s="7" t="s">
        <v>47</v>
      </c>
      <c r="AX533" s="9" t="str">
        <f>IF(AW533="","Vacio",IF(AV533=AW533,"Igual","Diferente"))</f>
        <v>Igual</v>
      </c>
      <c r="AY533" s="129"/>
      <c r="AZ533" s="129"/>
      <c r="BA533" s="5">
        <f ca="1">+IF(K533&gt;21,"Revisar",0)</f>
        <v>0</v>
      </c>
      <c r="BB533" s="68" t="s">
        <v>146</v>
      </c>
      <c r="BC533" s="129" t="s">
        <v>2919</v>
      </c>
      <c r="BF533" s="129" t="s">
        <v>94</v>
      </c>
      <c r="BG533" s="129"/>
    </row>
    <row r="534" spans="1:65" ht="14.65" customHeight="1" x14ac:dyDescent="0.25">
      <c r="A534" s="68" t="str">
        <f>CONCATENATE(E534,"_",X534)</f>
        <v>20603281994_PCR-LAP19124001</v>
      </c>
      <c r="B534" s="68" t="str">
        <f>CONCATENATE(E534,"_",Z534)</f>
        <v>20603281994_</v>
      </c>
      <c r="C534" s="6">
        <v>44130</v>
      </c>
      <c r="D534" s="6">
        <v>44160</v>
      </c>
      <c r="E534" s="192">
        <v>20603281994</v>
      </c>
      <c r="F534" s="3" t="s">
        <v>4092</v>
      </c>
      <c r="G534" s="3" t="s">
        <v>5051</v>
      </c>
      <c r="H534" s="6">
        <v>44130</v>
      </c>
      <c r="I534" s="6">
        <v>44160</v>
      </c>
      <c r="J534" s="7" t="s">
        <v>785</v>
      </c>
      <c r="K534" s="8">
        <f ca="1">+TODAY()-I534</f>
        <v>-23</v>
      </c>
      <c r="L534" s="9">
        <v>68</v>
      </c>
      <c r="M534" s="135"/>
      <c r="N534" s="9" t="str">
        <f>IF(M534="","Vacio",IF(L534=M534,"Igual","Diferente"))</f>
        <v>Vacio</v>
      </c>
      <c r="O534" s="9"/>
      <c r="P534" s="135"/>
      <c r="Q534" s="9" t="str">
        <f>IF(P534="","Vacio",IF(O534=P534,"Igual","Diferente"))</f>
        <v>Vacio</v>
      </c>
      <c r="R534" s="1">
        <f>+L534+O534/3.5</f>
        <v>68</v>
      </c>
      <c r="S534" s="1">
        <f ca="1">+IF(K534&gt;=0,IF(K534&lt;30,R534*1,IF(60&gt;K534,R534*2,IF(90&gt;K534,R534*3,IF(120&gt;K534,R534*4,IF(150&gt;K534,R534*5,IF(180&gt;K534,R534*6,IF(210&gt;K534,R534*7))))))),0)</f>
        <v>0</v>
      </c>
      <c r="T534" s="2">
        <f ca="1">+IF(K534&lt;0,0,IF(K534&lt;8,$A$1,IF(K534&lt;15,$B$1,IF(K534&lt;22,$C$1,IF(K534&lt;30,$D$1,IF(K534&lt;60,$G$1,IF(K534&lt;90,$H$1,IF(K534&lt;120,$I$1,IF(K534&lt;150,$J$1,IF(K534&lt;180,$K$1,IF(K534&lt;210,$E$1)))))))))))</f>
        <v>0</v>
      </c>
      <c r="U534" s="3" t="s">
        <v>823</v>
      </c>
      <c r="V534" s="10" t="s">
        <v>791</v>
      </c>
      <c r="W534" s="6">
        <v>43825</v>
      </c>
      <c r="X534" s="12" t="s">
        <v>824</v>
      </c>
      <c r="Y534" s="12" t="s">
        <v>5248</v>
      </c>
      <c r="Z534" s="12"/>
      <c r="AA534" s="12"/>
      <c r="AB534" s="15"/>
      <c r="AC534" s="15"/>
      <c r="AD534" s="15"/>
      <c r="AE534" s="15"/>
      <c r="AF534" s="4">
        <f ca="1">+TODAY()-AE534</f>
        <v>44137</v>
      </c>
      <c r="AG534" s="15"/>
      <c r="AH534" s="15"/>
      <c r="AI534" s="6"/>
      <c r="AJ534" s="6"/>
      <c r="AK534" s="3"/>
      <c r="AL534" s="6"/>
      <c r="AM534" s="10">
        <v>1</v>
      </c>
      <c r="AN534" s="3" t="s">
        <v>44</v>
      </c>
      <c r="AO534" s="3"/>
      <c r="AP534" s="3" t="s">
        <v>483</v>
      </c>
      <c r="AQ534" s="3"/>
      <c r="AR534" s="3"/>
      <c r="AS534" s="3"/>
      <c r="AT534" s="18"/>
      <c r="AU534" s="3" t="s">
        <v>46</v>
      </c>
      <c r="AV534" s="7" t="s">
        <v>47</v>
      </c>
      <c r="AW534" s="7" t="s">
        <v>47</v>
      </c>
      <c r="AX534" s="9" t="str">
        <f>IF(AW534="","Vacio",IF(AV534=AW534,"Igual","Diferente"))</f>
        <v>Igual</v>
      </c>
      <c r="AY534" s="129"/>
      <c r="AZ534" s="129"/>
      <c r="BA534" s="5">
        <f ca="1">+IF(K534&gt;21,"Revisar",0)</f>
        <v>0</v>
      </c>
      <c r="BB534" s="68" t="s">
        <v>146</v>
      </c>
      <c r="BC534" s="129" t="s">
        <v>2919</v>
      </c>
      <c r="BF534" s="129" t="s">
        <v>94</v>
      </c>
      <c r="BG534" s="129"/>
    </row>
    <row r="535" spans="1:65" ht="14.65" customHeight="1" x14ac:dyDescent="0.25">
      <c r="A535" s="68" t="str">
        <f>CONCATENATE(E535,"_",X535)</f>
        <v>20603281994_PCR-LAP19124002</v>
      </c>
      <c r="B535" s="68" t="str">
        <f>CONCATENATE(E535,"_",Z535)</f>
        <v>20603281994_</v>
      </c>
      <c r="C535" s="6">
        <v>44130</v>
      </c>
      <c r="D535" s="6">
        <v>44160</v>
      </c>
      <c r="E535" s="192">
        <v>20603281994</v>
      </c>
      <c r="F535" s="3" t="s">
        <v>4092</v>
      </c>
      <c r="G535" s="3" t="s">
        <v>5051</v>
      </c>
      <c r="H535" s="6">
        <v>44130</v>
      </c>
      <c r="I535" s="6">
        <v>44160</v>
      </c>
      <c r="J535" s="7" t="s">
        <v>785</v>
      </c>
      <c r="K535" s="8">
        <f ca="1">+TODAY()-I535</f>
        <v>-23</v>
      </c>
      <c r="L535" s="9">
        <v>68</v>
      </c>
      <c r="M535" s="135"/>
      <c r="N535" s="9" t="str">
        <f>IF(M535="","Vacio",IF(L535=M535,"Igual","Diferente"))</f>
        <v>Vacio</v>
      </c>
      <c r="O535" s="9"/>
      <c r="P535" s="135"/>
      <c r="Q535" s="9" t="str">
        <f>IF(P535="","Vacio",IF(O535=P535,"Igual","Diferente"))</f>
        <v>Vacio</v>
      </c>
      <c r="R535" s="1">
        <f>+L535+O535/3.5</f>
        <v>68</v>
      </c>
      <c r="S535" s="1">
        <f ca="1">+IF(K535&gt;=0,IF(K535&lt;30,R535*1,IF(60&gt;K535,R535*2,IF(90&gt;K535,R535*3,IF(120&gt;K535,R535*4,IF(150&gt;K535,R535*5,IF(180&gt;K535,R535*6,IF(210&gt;K535,R535*7))))))),0)</f>
        <v>0</v>
      </c>
      <c r="T535" s="2">
        <f ca="1">+IF(K535&lt;0,0,IF(K535&lt;8,$A$1,IF(K535&lt;15,$B$1,IF(K535&lt;22,$C$1,IF(K535&lt;30,$D$1,IF(K535&lt;60,$G$1,IF(K535&lt;90,$H$1,IF(K535&lt;120,$I$1,IF(K535&lt;150,$J$1,IF(K535&lt;180,$K$1,IF(K535&lt;210,$E$1)))))))))))</f>
        <v>0</v>
      </c>
      <c r="U535" s="3" t="s">
        <v>823</v>
      </c>
      <c r="V535" s="10" t="s">
        <v>791</v>
      </c>
      <c r="W535" s="6">
        <v>43825</v>
      </c>
      <c r="X535" s="12" t="s">
        <v>825</v>
      </c>
      <c r="Y535" s="12" t="s">
        <v>5248</v>
      </c>
      <c r="Z535" s="12"/>
      <c r="AA535" s="12"/>
      <c r="AB535" s="15"/>
      <c r="AC535" s="15"/>
      <c r="AD535" s="15"/>
      <c r="AE535" s="15"/>
      <c r="AF535" s="4">
        <f ca="1">+TODAY()-AE535</f>
        <v>44137</v>
      </c>
      <c r="AG535" s="15"/>
      <c r="AH535" s="15"/>
      <c r="AI535" s="6"/>
      <c r="AJ535" s="6"/>
      <c r="AK535" s="3"/>
      <c r="AL535" s="6"/>
      <c r="AM535" s="10">
        <v>1</v>
      </c>
      <c r="AN535" s="3" t="s">
        <v>44</v>
      </c>
      <c r="AO535" s="3"/>
      <c r="AP535" s="3" t="s">
        <v>483</v>
      </c>
      <c r="AQ535" s="3"/>
      <c r="AR535" s="3"/>
      <c r="AS535" s="3"/>
      <c r="AT535" s="18"/>
      <c r="AU535" s="3" t="s">
        <v>46</v>
      </c>
      <c r="AV535" s="7" t="s">
        <v>47</v>
      </c>
      <c r="AW535" s="7" t="s">
        <v>47</v>
      </c>
      <c r="AX535" s="9" t="str">
        <f>IF(AW535="","Vacio",IF(AV535=AW535,"Igual","Diferente"))</f>
        <v>Igual</v>
      </c>
      <c r="AY535" s="129"/>
      <c r="AZ535" s="129"/>
      <c r="BA535" s="5">
        <f ca="1">+IF(K535&gt;21,"Revisar",0)</f>
        <v>0</v>
      </c>
      <c r="BB535" s="68" t="s">
        <v>146</v>
      </c>
      <c r="BC535" s="129" t="s">
        <v>2919</v>
      </c>
      <c r="BF535" s="129" t="s">
        <v>94</v>
      </c>
      <c r="BG535" s="129"/>
    </row>
    <row r="536" spans="1:65" ht="14.65" customHeight="1" x14ac:dyDescent="0.25">
      <c r="A536" s="68" t="str">
        <f>CONCATENATE(E536,"_",X536)</f>
        <v>20603281994_PCR-LAP20041002</v>
      </c>
      <c r="B536" s="68" t="str">
        <f>CONCATENATE(E536,"_",Z536)</f>
        <v>20603281994_</v>
      </c>
      <c r="C536" s="6">
        <v>44130</v>
      </c>
      <c r="D536" s="6">
        <v>44160</v>
      </c>
      <c r="E536" s="192">
        <v>20603281994</v>
      </c>
      <c r="F536" s="3" t="s">
        <v>4092</v>
      </c>
      <c r="G536" s="3" t="s">
        <v>5051</v>
      </c>
      <c r="H536" s="6">
        <v>44130</v>
      </c>
      <c r="I536" s="6">
        <v>44160</v>
      </c>
      <c r="J536" s="7" t="s">
        <v>785</v>
      </c>
      <c r="K536" s="8">
        <f ca="1">+TODAY()-I536</f>
        <v>-23</v>
      </c>
      <c r="L536" s="9">
        <v>45</v>
      </c>
      <c r="M536" s="135"/>
      <c r="N536" s="9" t="str">
        <f>IF(M536="","Vacio",IF(L536=M536,"Igual","Diferente"))</f>
        <v>Vacio</v>
      </c>
      <c r="O536" s="9"/>
      <c r="P536" s="135"/>
      <c r="Q536" s="9" t="str">
        <f>IF(P536="","Vacio",IF(O536=P536,"Igual","Diferente"))</f>
        <v>Vacio</v>
      </c>
      <c r="R536" s="1">
        <f>+L536+O536/3.5</f>
        <v>45</v>
      </c>
      <c r="S536" s="1">
        <f ca="1">+IF(K536&gt;=0,IF(K536&lt;30,R536*1,IF(60&gt;K536,R536*2,IF(90&gt;K536,R536*3,IF(120&gt;K536,R536*4,IF(150&gt;K536,R536*5,IF(180&gt;K536,R536*6,IF(210&gt;K536,R536*7))))))),0)</f>
        <v>0</v>
      </c>
      <c r="T536" s="2">
        <f ca="1">+IF(K536&lt;0,0,IF(K536&lt;8,$A$1,IF(K536&lt;15,$B$1,IF(K536&lt;22,$C$1,IF(K536&lt;30,$D$1,IF(K536&lt;60,$G$1,IF(K536&lt;90,$H$1,IF(K536&lt;120,$I$1,IF(K536&lt;150,$J$1,IF(K536&lt;180,$K$1,IF(K536&lt;210,$E$1)))))))))))</f>
        <v>0</v>
      </c>
      <c r="U536" s="3" t="s">
        <v>826</v>
      </c>
      <c r="V536" s="10" t="s">
        <v>827</v>
      </c>
      <c r="W536" s="6">
        <v>43936</v>
      </c>
      <c r="X536" s="12" t="s">
        <v>828</v>
      </c>
      <c r="Y536" s="12" t="s">
        <v>5248</v>
      </c>
      <c r="Z536" s="12"/>
      <c r="AA536" s="12"/>
      <c r="AB536" s="15"/>
      <c r="AC536" s="15"/>
      <c r="AD536" s="15"/>
      <c r="AE536" s="15"/>
      <c r="AF536" s="4">
        <f ca="1">+TODAY()-AE536</f>
        <v>44137</v>
      </c>
      <c r="AG536" s="15"/>
      <c r="AH536" s="15"/>
      <c r="AI536" s="6"/>
      <c r="AJ536" s="6"/>
      <c r="AK536" s="3"/>
      <c r="AL536" s="6"/>
      <c r="AM536" s="10">
        <v>1</v>
      </c>
      <c r="AN536" s="3" t="s">
        <v>51</v>
      </c>
      <c r="AO536" s="3"/>
      <c r="AP536" s="3" t="s">
        <v>483</v>
      </c>
      <c r="AQ536" s="3"/>
      <c r="AR536" s="3"/>
      <c r="AS536" s="3"/>
      <c r="AT536" s="18"/>
      <c r="AU536" s="3" t="s">
        <v>46</v>
      </c>
      <c r="AV536" s="7" t="s">
        <v>47</v>
      </c>
      <c r="AW536" s="7" t="s">
        <v>47</v>
      </c>
      <c r="AX536" s="9" t="str">
        <f>IF(AW536="","Vacio",IF(AV536=AW536,"Igual","Diferente"))</f>
        <v>Igual</v>
      </c>
      <c r="AY536" s="129"/>
      <c r="AZ536" s="129"/>
      <c r="BA536" s="5">
        <f ca="1">+IF(K536&gt;21,"Revisar",0)</f>
        <v>0</v>
      </c>
      <c r="BB536" s="68" t="s">
        <v>146</v>
      </c>
      <c r="BC536" s="129" t="s">
        <v>2919</v>
      </c>
      <c r="BF536" s="129" t="s">
        <v>94</v>
      </c>
      <c r="BG536" s="129"/>
    </row>
    <row r="537" spans="1:65" ht="14.65" customHeight="1" x14ac:dyDescent="0.25">
      <c r="A537" s="68" t="str">
        <f>CONCATENATE(E537,"_",X537)</f>
        <v>20603281994_PCR-LAP20041003</v>
      </c>
      <c r="B537" s="68" t="str">
        <f>CONCATENATE(E537,"_",Z537)</f>
        <v>20603281994_</v>
      </c>
      <c r="C537" s="6">
        <v>44130</v>
      </c>
      <c r="D537" s="6">
        <v>44160</v>
      </c>
      <c r="E537" s="192">
        <v>20603281994</v>
      </c>
      <c r="F537" s="3" t="s">
        <v>4092</v>
      </c>
      <c r="G537" s="3" t="s">
        <v>5051</v>
      </c>
      <c r="H537" s="6">
        <v>44130</v>
      </c>
      <c r="I537" s="6">
        <v>44160</v>
      </c>
      <c r="J537" s="7" t="s">
        <v>785</v>
      </c>
      <c r="K537" s="8">
        <f ca="1">+TODAY()-I537</f>
        <v>-23</v>
      </c>
      <c r="L537" s="9">
        <v>45</v>
      </c>
      <c r="M537" s="135"/>
      <c r="N537" s="9" t="str">
        <f>IF(M537="","Vacio",IF(L537=M537,"Igual","Diferente"))</f>
        <v>Vacio</v>
      </c>
      <c r="O537" s="9"/>
      <c r="P537" s="135"/>
      <c r="Q537" s="9" t="str">
        <f>IF(P537="","Vacio",IF(O537=P537,"Igual","Diferente"))</f>
        <v>Vacio</v>
      </c>
      <c r="R537" s="1">
        <f>+L537+O537/3.5</f>
        <v>45</v>
      </c>
      <c r="S537" s="1">
        <f ca="1">+IF(K537&gt;=0,IF(K537&lt;30,R537*1,IF(60&gt;K537,R537*2,IF(90&gt;K537,R537*3,IF(120&gt;K537,R537*4,IF(150&gt;K537,R537*5,IF(180&gt;K537,R537*6,IF(210&gt;K537,R537*7))))))),0)</f>
        <v>0</v>
      </c>
      <c r="T537" s="2">
        <f ca="1">+IF(K537&lt;0,0,IF(K537&lt;8,$A$1,IF(K537&lt;15,$B$1,IF(K537&lt;22,$C$1,IF(K537&lt;30,$D$1,IF(K537&lt;60,$G$1,IF(K537&lt;90,$H$1,IF(K537&lt;120,$I$1,IF(K537&lt;150,$J$1,IF(K537&lt;180,$K$1,IF(K537&lt;210,$E$1)))))))))))</f>
        <v>0</v>
      </c>
      <c r="U537" s="3" t="s">
        <v>826</v>
      </c>
      <c r="V537" s="10" t="s">
        <v>827</v>
      </c>
      <c r="W537" s="6">
        <v>43936</v>
      </c>
      <c r="X537" s="12" t="s">
        <v>829</v>
      </c>
      <c r="Y537" s="12" t="s">
        <v>5248</v>
      </c>
      <c r="Z537" s="12"/>
      <c r="AA537" s="12"/>
      <c r="AB537" s="15"/>
      <c r="AC537" s="15"/>
      <c r="AD537" s="15"/>
      <c r="AE537" s="15"/>
      <c r="AF537" s="4">
        <f ca="1">+TODAY()-AE537</f>
        <v>44137</v>
      </c>
      <c r="AG537" s="15"/>
      <c r="AH537" s="15"/>
      <c r="AI537" s="6"/>
      <c r="AJ537" s="6"/>
      <c r="AK537" s="3"/>
      <c r="AL537" s="6"/>
      <c r="AM537" s="10">
        <v>1</v>
      </c>
      <c r="AN537" s="3" t="s">
        <v>51</v>
      </c>
      <c r="AO537" s="3"/>
      <c r="AP537" s="3" t="s">
        <v>483</v>
      </c>
      <c r="AQ537" s="3"/>
      <c r="AR537" s="3"/>
      <c r="AS537" s="3"/>
      <c r="AT537" s="18"/>
      <c r="AU537" s="3" t="s">
        <v>46</v>
      </c>
      <c r="AV537" s="7" t="s">
        <v>47</v>
      </c>
      <c r="AW537" s="7" t="s">
        <v>47</v>
      </c>
      <c r="AX537" s="9" t="str">
        <f>IF(AW537="","Vacio",IF(AV537=AW537,"Igual","Diferente"))</f>
        <v>Igual</v>
      </c>
      <c r="AY537" s="129"/>
      <c r="AZ537" s="129"/>
      <c r="BA537" s="5">
        <f ca="1">+IF(K537&gt;21,"Revisar",0)</f>
        <v>0</v>
      </c>
      <c r="BB537" s="68" t="s">
        <v>146</v>
      </c>
      <c r="BC537" s="129" t="s">
        <v>2919</v>
      </c>
      <c r="BF537" s="129" t="s">
        <v>94</v>
      </c>
      <c r="BG537" s="129"/>
    </row>
    <row r="538" spans="1:65" ht="14.65" customHeight="1" x14ac:dyDescent="0.25">
      <c r="A538" s="68" t="str">
        <f>CONCATENATE(E538,"_",X538)</f>
        <v>20603281994_PCR-LAP20041004</v>
      </c>
      <c r="B538" s="68" t="str">
        <f>CONCATENATE(E538,"_",Z538)</f>
        <v>20603281994_</v>
      </c>
      <c r="C538" s="6">
        <v>44130</v>
      </c>
      <c r="D538" s="6">
        <v>44160</v>
      </c>
      <c r="E538" s="192">
        <v>20603281994</v>
      </c>
      <c r="F538" s="3" t="s">
        <v>4092</v>
      </c>
      <c r="G538" s="3" t="s">
        <v>5051</v>
      </c>
      <c r="H538" s="6">
        <v>44130</v>
      </c>
      <c r="I538" s="6">
        <v>44160</v>
      </c>
      <c r="J538" s="7" t="s">
        <v>785</v>
      </c>
      <c r="K538" s="8">
        <f ca="1">+TODAY()-I538</f>
        <v>-23</v>
      </c>
      <c r="L538" s="9">
        <v>45</v>
      </c>
      <c r="M538" s="135"/>
      <c r="N538" s="9" t="str">
        <f>IF(M538="","Vacio",IF(L538=M538,"Igual","Diferente"))</f>
        <v>Vacio</v>
      </c>
      <c r="O538" s="9"/>
      <c r="P538" s="135"/>
      <c r="Q538" s="9" t="str">
        <f>IF(P538="","Vacio",IF(O538=P538,"Igual","Diferente"))</f>
        <v>Vacio</v>
      </c>
      <c r="R538" s="1">
        <f>+L538+O538/3.5</f>
        <v>45</v>
      </c>
      <c r="S538" s="1">
        <f ca="1">+IF(K538&gt;=0,IF(K538&lt;30,R538*1,IF(60&gt;K538,R538*2,IF(90&gt;K538,R538*3,IF(120&gt;K538,R538*4,IF(150&gt;K538,R538*5,IF(180&gt;K538,R538*6,IF(210&gt;K538,R538*7))))))),0)</f>
        <v>0</v>
      </c>
      <c r="T538" s="2">
        <f ca="1">+IF(K538&lt;0,0,IF(K538&lt;8,$A$1,IF(K538&lt;15,$B$1,IF(K538&lt;22,$C$1,IF(K538&lt;30,$D$1,IF(K538&lt;60,$G$1,IF(K538&lt;90,$H$1,IF(K538&lt;120,$I$1,IF(K538&lt;150,$J$1,IF(K538&lt;180,$K$1,IF(K538&lt;210,$E$1)))))))))))</f>
        <v>0</v>
      </c>
      <c r="U538" s="3" t="s">
        <v>826</v>
      </c>
      <c r="V538" s="10" t="s">
        <v>827</v>
      </c>
      <c r="W538" s="6">
        <v>43936</v>
      </c>
      <c r="X538" s="12" t="s">
        <v>830</v>
      </c>
      <c r="Y538" s="12" t="s">
        <v>5248</v>
      </c>
      <c r="Z538" s="12"/>
      <c r="AA538" s="12"/>
      <c r="AB538" s="15"/>
      <c r="AC538" s="15"/>
      <c r="AD538" s="15"/>
      <c r="AE538" s="15"/>
      <c r="AF538" s="4">
        <f ca="1">+TODAY()-AE538</f>
        <v>44137</v>
      </c>
      <c r="AG538" s="15"/>
      <c r="AH538" s="15"/>
      <c r="AI538" s="6"/>
      <c r="AJ538" s="6"/>
      <c r="AK538" s="3"/>
      <c r="AL538" s="6"/>
      <c r="AM538" s="10">
        <v>1</v>
      </c>
      <c r="AN538" s="3" t="s">
        <v>51</v>
      </c>
      <c r="AO538" s="3"/>
      <c r="AP538" s="3" t="s">
        <v>483</v>
      </c>
      <c r="AQ538" s="3"/>
      <c r="AR538" s="3"/>
      <c r="AS538" s="3"/>
      <c r="AT538" s="18"/>
      <c r="AU538" s="3" t="s">
        <v>46</v>
      </c>
      <c r="AV538" s="7" t="s">
        <v>47</v>
      </c>
      <c r="AW538" s="7" t="s">
        <v>47</v>
      </c>
      <c r="AX538" s="9" t="str">
        <f>IF(AW538="","Vacio",IF(AV538=AW538,"Igual","Diferente"))</f>
        <v>Igual</v>
      </c>
      <c r="AY538" s="129"/>
      <c r="AZ538" s="129"/>
      <c r="BA538" s="5">
        <f ca="1">+IF(K538&gt;21,"Revisar",0)</f>
        <v>0</v>
      </c>
      <c r="BB538" s="68" t="s">
        <v>146</v>
      </c>
      <c r="BC538" s="129" t="s">
        <v>2919</v>
      </c>
      <c r="BF538" s="129" t="s">
        <v>94</v>
      </c>
      <c r="BG538" s="129"/>
    </row>
    <row r="539" spans="1:65" ht="14.65" customHeight="1" x14ac:dyDescent="0.25">
      <c r="A539" s="68" t="str">
        <f>CONCATENATE(E539,"_",X539)</f>
        <v>20603281994_PCR-LAP1483</v>
      </c>
      <c r="B539" s="68" t="str">
        <f>CONCATENATE(E539,"_",Z539)</f>
        <v>20603281994_PCR-LAP20041005</v>
      </c>
      <c r="C539" s="6">
        <v>44130</v>
      </c>
      <c r="D539" s="6">
        <v>44160</v>
      </c>
      <c r="E539" s="192">
        <v>20603281994</v>
      </c>
      <c r="F539" s="3" t="s">
        <v>4092</v>
      </c>
      <c r="G539" s="3" t="s">
        <v>5051</v>
      </c>
      <c r="H539" s="6">
        <v>44130</v>
      </c>
      <c r="I539" s="6">
        <v>44160</v>
      </c>
      <c r="J539" s="7" t="s">
        <v>785</v>
      </c>
      <c r="K539" s="8">
        <f ca="1">+TODAY()-I539</f>
        <v>-23</v>
      </c>
      <c r="L539" s="9">
        <v>45</v>
      </c>
      <c r="M539" s="135"/>
      <c r="N539" s="9" t="str">
        <f>IF(M539="","Vacio",IF(L539=M539,"Igual","Diferente"))</f>
        <v>Vacio</v>
      </c>
      <c r="O539" s="9"/>
      <c r="P539" s="135"/>
      <c r="Q539" s="9" t="str">
        <f>IF(P539="","Vacio",IF(O539=P539,"Igual","Diferente"))</f>
        <v>Vacio</v>
      </c>
      <c r="R539" s="1">
        <f>+L539+O539/3.5</f>
        <v>45</v>
      </c>
      <c r="S539" s="1">
        <f ca="1">+IF(K539&gt;=0,IF(K539&lt;30,R539*1,IF(60&gt;K539,R539*2,IF(90&gt;K539,R539*3,IF(120&gt;K539,R539*4,IF(150&gt;K539,R539*5,IF(180&gt;K539,R539*6,IF(210&gt;K539,R539*7))))))),0)</f>
        <v>0</v>
      </c>
      <c r="T539" s="2">
        <f ca="1">+IF(K539&lt;0,0,IF(K539&lt;8,$A$1,IF(K539&lt;15,$B$1,IF(K539&lt;22,$C$1,IF(K539&lt;30,$D$1,IF(K539&lt;60,$G$1,IF(K539&lt;90,$H$1,IF(K539&lt;120,$I$1,IF(K539&lt;150,$J$1,IF(K539&lt;180,$K$1,IF(K539&lt;210,$E$1)))))))))))</f>
        <v>0</v>
      </c>
      <c r="U539" s="3" t="s">
        <v>826</v>
      </c>
      <c r="V539" s="10" t="s">
        <v>827</v>
      </c>
      <c r="W539" s="6">
        <v>43936</v>
      </c>
      <c r="X539" s="12" t="s">
        <v>771</v>
      </c>
      <c r="Y539" s="12" t="s">
        <v>5248</v>
      </c>
      <c r="Z539" s="12" t="s">
        <v>831</v>
      </c>
      <c r="AA539" s="12"/>
      <c r="AB539" s="15"/>
      <c r="AC539" s="15"/>
      <c r="AD539" s="15"/>
      <c r="AE539" s="15"/>
      <c r="AF539" s="4">
        <f ca="1">+TODAY()-AE539</f>
        <v>44137</v>
      </c>
      <c r="AG539" s="15"/>
      <c r="AH539" s="15"/>
      <c r="AI539" s="6"/>
      <c r="AJ539" s="6"/>
      <c r="AK539" s="3"/>
      <c r="AL539" s="6"/>
      <c r="AM539" s="10">
        <v>1</v>
      </c>
      <c r="AN539" s="3" t="s">
        <v>51</v>
      </c>
      <c r="AO539" s="3"/>
      <c r="AP539" s="3" t="s">
        <v>483</v>
      </c>
      <c r="AQ539" s="3"/>
      <c r="AR539" s="3"/>
      <c r="AS539" s="3"/>
      <c r="AT539" s="18"/>
      <c r="AU539" s="3" t="s">
        <v>46</v>
      </c>
      <c r="AV539" s="7" t="s">
        <v>47</v>
      </c>
      <c r="AW539" s="7" t="s">
        <v>47</v>
      </c>
      <c r="AX539" s="9" t="str">
        <f>IF(AW539="","Vacio",IF(AV539=AW539,"Igual","Diferente"))</f>
        <v>Igual</v>
      </c>
      <c r="AY539" s="232" t="s">
        <v>3176</v>
      </c>
      <c r="AZ539" s="129"/>
      <c r="BA539" s="5">
        <f ca="1">+IF(K539&gt;21,"Revisar",0)</f>
        <v>0</v>
      </c>
      <c r="BB539" s="68" t="s">
        <v>146</v>
      </c>
      <c r="BC539" s="129" t="s">
        <v>2919</v>
      </c>
      <c r="BF539" s="129" t="s">
        <v>94</v>
      </c>
      <c r="BG539" s="129"/>
    </row>
    <row r="540" spans="1:65" ht="14.65" customHeight="1" x14ac:dyDescent="0.25">
      <c r="A540" s="68" t="str">
        <f>CONCATENATE(E540,"_",X540)</f>
        <v>20603281994_PCR-LAP20041006</v>
      </c>
      <c r="B540" s="68" t="str">
        <f>CONCATENATE(E540,"_",Z540)</f>
        <v>20603281994_</v>
      </c>
      <c r="C540" s="6">
        <v>44130</v>
      </c>
      <c r="D540" s="6">
        <v>44160</v>
      </c>
      <c r="E540" s="192">
        <v>20603281994</v>
      </c>
      <c r="F540" s="3" t="s">
        <v>4092</v>
      </c>
      <c r="G540" s="3" t="s">
        <v>5051</v>
      </c>
      <c r="H540" s="6">
        <v>44130</v>
      </c>
      <c r="I540" s="6">
        <v>44160</v>
      </c>
      <c r="J540" s="7" t="s">
        <v>785</v>
      </c>
      <c r="K540" s="8">
        <f ca="1">+TODAY()-I540</f>
        <v>-23</v>
      </c>
      <c r="L540" s="9">
        <v>45</v>
      </c>
      <c r="M540" s="135"/>
      <c r="N540" s="9" t="str">
        <f>IF(M540="","Vacio",IF(L540=M540,"Igual","Diferente"))</f>
        <v>Vacio</v>
      </c>
      <c r="O540" s="9"/>
      <c r="P540" s="135"/>
      <c r="Q540" s="9" t="str">
        <f>IF(P540="","Vacio",IF(O540=P540,"Igual","Diferente"))</f>
        <v>Vacio</v>
      </c>
      <c r="R540" s="1">
        <f>+L540+O540/3.5</f>
        <v>45</v>
      </c>
      <c r="S540" s="1">
        <f ca="1">+IF(K540&gt;=0,IF(K540&lt;30,R540*1,IF(60&gt;K540,R540*2,IF(90&gt;K540,R540*3,IF(120&gt;K540,R540*4,IF(150&gt;K540,R540*5,IF(180&gt;K540,R540*6,IF(210&gt;K540,R540*7))))))),0)</f>
        <v>0</v>
      </c>
      <c r="T540" s="2">
        <f ca="1">+IF(K540&lt;0,0,IF(K540&lt;8,$A$1,IF(K540&lt;15,$B$1,IF(K540&lt;22,$C$1,IF(K540&lt;30,$D$1,IF(K540&lt;60,$G$1,IF(K540&lt;90,$H$1,IF(K540&lt;120,$I$1,IF(K540&lt;150,$J$1,IF(K540&lt;180,$K$1,IF(K540&lt;210,$E$1)))))))))))</f>
        <v>0</v>
      </c>
      <c r="U540" s="3" t="s">
        <v>826</v>
      </c>
      <c r="V540" s="10" t="s">
        <v>827</v>
      </c>
      <c r="W540" s="6">
        <v>43936</v>
      </c>
      <c r="X540" s="12" t="s">
        <v>832</v>
      </c>
      <c r="Y540" s="12" t="s">
        <v>5248</v>
      </c>
      <c r="Z540" s="12"/>
      <c r="AA540" s="12"/>
      <c r="AB540" s="15"/>
      <c r="AC540" s="15"/>
      <c r="AD540" s="15"/>
      <c r="AE540" s="15"/>
      <c r="AF540" s="4">
        <f ca="1">+TODAY()-AE540</f>
        <v>44137</v>
      </c>
      <c r="AG540" s="15"/>
      <c r="AH540" s="15"/>
      <c r="AI540" s="6"/>
      <c r="AJ540" s="6"/>
      <c r="AK540" s="3"/>
      <c r="AL540" s="6"/>
      <c r="AM540" s="10">
        <v>1</v>
      </c>
      <c r="AN540" s="3" t="s">
        <v>51</v>
      </c>
      <c r="AO540" s="3"/>
      <c r="AP540" s="3" t="s">
        <v>483</v>
      </c>
      <c r="AQ540" s="3"/>
      <c r="AR540" s="3"/>
      <c r="AS540" s="3"/>
      <c r="AT540" s="18"/>
      <c r="AU540" s="3" t="s">
        <v>46</v>
      </c>
      <c r="AV540" s="7" t="s">
        <v>47</v>
      </c>
      <c r="AW540" s="7" t="s">
        <v>47</v>
      </c>
      <c r="AX540" s="9" t="str">
        <f>IF(AW540="","Vacio",IF(AV540=AW540,"Igual","Diferente"))</f>
        <v>Igual</v>
      </c>
      <c r="AY540" s="129"/>
      <c r="AZ540" s="129"/>
      <c r="BA540" s="5">
        <f ca="1">+IF(K540&gt;21,"Revisar",0)</f>
        <v>0</v>
      </c>
      <c r="BB540" s="68" t="s">
        <v>146</v>
      </c>
      <c r="BC540" s="129" t="s">
        <v>2919</v>
      </c>
      <c r="BF540" s="129" t="s">
        <v>94</v>
      </c>
      <c r="BG540" s="129"/>
    </row>
    <row r="541" spans="1:65" ht="14.65" customHeight="1" x14ac:dyDescent="0.25">
      <c r="A541" s="68" t="str">
        <f>CONCATENATE(E541,"_",X541)</f>
        <v>20603281994_PCR-LAP20041007</v>
      </c>
      <c r="B541" s="68" t="str">
        <f>CONCATENATE(E541,"_",Z541)</f>
        <v>20603281994_</v>
      </c>
      <c r="C541" s="6">
        <v>44130</v>
      </c>
      <c r="D541" s="6">
        <v>44160</v>
      </c>
      <c r="E541" s="192">
        <v>20603281994</v>
      </c>
      <c r="F541" s="3" t="s">
        <v>4092</v>
      </c>
      <c r="G541" s="3" t="s">
        <v>5051</v>
      </c>
      <c r="H541" s="6">
        <v>44130</v>
      </c>
      <c r="I541" s="6">
        <v>44160</v>
      </c>
      <c r="J541" s="7" t="s">
        <v>785</v>
      </c>
      <c r="K541" s="8">
        <f ca="1">+TODAY()-I541</f>
        <v>-23</v>
      </c>
      <c r="L541" s="9">
        <v>45</v>
      </c>
      <c r="M541" s="135"/>
      <c r="N541" s="9" t="str">
        <f>IF(M541="","Vacio",IF(L541=M541,"Igual","Diferente"))</f>
        <v>Vacio</v>
      </c>
      <c r="O541" s="9"/>
      <c r="P541" s="135"/>
      <c r="Q541" s="9" t="str">
        <f>IF(P541="","Vacio",IF(O541=P541,"Igual","Diferente"))</f>
        <v>Vacio</v>
      </c>
      <c r="R541" s="1">
        <f>+L541+O541/3.5</f>
        <v>45</v>
      </c>
      <c r="S541" s="1">
        <f ca="1">+IF(K541&gt;=0,IF(K541&lt;30,R541*1,IF(60&gt;K541,R541*2,IF(90&gt;K541,R541*3,IF(120&gt;K541,R541*4,IF(150&gt;K541,R541*5,IF(180&gt;K541,R541*6,IF(210&gt;K541,R541*7))))))),0)</f>
        <v>0</v>
      </c>
      <c r="T541" s="2">
        <f ca="1">+IF(K541&lt;0,0,IF(K541&lt;8,$A$1,IF(K541&lt;15,$B$1,IF(K541&lt;22,$C$1,IF(K541&lt;30,$D$1,IF(K541&lt;60,$G$1,IF(K541&lt;90,$H$1,IF(K541&lt;120,$I$1,IF(K541&lt;150,$J$1,IF(K541&lt;180,$K$1,IF(K541&lt;210,$E$1)))))))))))</f>
        <v>0</v>
      </c>
      <c r="U541" s="3" t="s">
        <v>826</v>
      </c>
      <c r="V541" s="10" t="s">
        <v>827</v>
      </c>
      <c r="W541" s="6">
        <v>43936</v>
      </c>
      <c r="X541" s="12" t="s">
        <v>833</v>
      </c>
      <c r="Y541" s="12" t="s">
        <v>5248</v>
      </c>
      <c r="Z541" s="12"/>
      <c r="AA541" s="12"/>
      <c r="AB541" s="15"/>
      <c r="AC541" s="15"/>
      <c r="AD541" s="15"/>
      <c r="AE541" s="15"/>
      <c r="AF541" s="4">
        <f ca="1">+TODAY()-AE541</f>
        <v>44137</v>
      </c>
      <c r="AG541" s="15"/>
      <c r="AH541" s="15"/>
      <c r="AI541" s="6"/>
      <c r="AJ541" s="6"/>
      <c r="AK541" s="3"/>
      <c r="AL541" s="6"/>
      <c r="AM541" s="10">
        <v>1</v>
      </c>
      <c r="AN541" s="3" t="s">
        <v>51</v>
      </c>
      <c r="AO541" s="3"/>
      <c r="AP541" s="3" t="s">
        <v>483</v>
      </c>
      <c r="AQ541" s="3"/>
      <c r="AR541" s="3"/>
      <c r="AS541" s="3"/>
      <c r="AT541" s="18"/>
      <c r="AU541" s="3" t="s">
        <v>46</v>
      </c>
      <c r="AV541" s="7" t="s">
        <v>47</v>
      </c>
      <c r="AW541" s="7" t="s">
        <v>47</v>
      </c>
      <c r="AX541" s="9" t="str">
        <f>IF(AW541="","Vacio",IF(AV541=AW541,"Igual","Diferente"))</f>
        <v>Igual</v>
      </c>
      <c r="AY541" s="129"/>
      <c r="AZ541" s="129"/>
      <c r="BA541" s="5">
        <f ca="1">+IF(K541&gt;21,"Revisar",0)</f>
        <v>0</v>
      </c>
      <c r="BB541" s="68" t="s">
        <v>146</v>
      </c>
      <c r="BC541" s="129" t="s">
        <v>2919</v>
      </c>
      <c r="BF541" s="129" t="s">
        <v>94</v>
      </c>
      <c r="BG541" s="129"/>
    </row>
    <row r="542" spans="1:65" ht="14.65" customHeight="1" x14ac:dyDescent="0.25">
      <c r="A542" s="68" t="str">
        <f>CONCATENATE(E542,"_",X542)</f>
        <v>20603281994_PCR-LAP20041008</v>
      </c>
      <c r="B542" s="68" t="str">
        <f>CONCATENATE(E542,"_",Z542)</f>
        <v>20603281994_</v>
      </c>
      <c r="C542" s="6">
        <v>44130</v>
      </c>
      <c r="D542" s="6">
        <v>44160</v>
      </c>
      <c r="E542" s="192">
        <v>20603281994</v>
      </c>
      <c r="F542" s="3" t="s">
        <v>4092</v>
      </c>
      <c r="G542" s="3" t="s">
        <v>5051</v>
      </c>
      <c r="H542" s="6">
        <v>44130</v>
      </c>
      <c r="I542" s="6">
        <v>44160</v>
      </c>
      <c r="J542" s="7" t="s">
        <v>785</v>
      </c>
      <c r="K542" s="8">
        <f ca="1">+TODAY()-I542</f>
        <v>-23</v>
      </c>
      <c r="L542" s="9">
        <v>45</v>
      </c>
      <c r="M542" s="135"/>
      <c r="N542" s="9" t="str">
        <f>IF(M542="","Vacio",IF(L542=M542,"Igual","Diferente"))</f>
        <v>Vacio</v>
      </c>
      <c r="O542" s="9"/>
      <c r="P542" s="135"/>
      <c r="Q542" s="9" t="str">
        <f>IF(P542="","Vacio",IF(O542=P542,"Igual","Diferente"))</f>
        <v>Vacio</v>
      </c>
      <c r="R542" s="1">
        <f>+L542+O542/3.5</f>
        <v>45</v>
      </c>
      <c r="S542" s="1">
        <f ca="1">+IF(K542&gt;=0,IF(K542&lt;30,R542*1,IF(60&gt;K542,R542*2,IF(90&gt;K542,R542*3,IF(120&gt;K542,R542*4,IF(150&gt;K542,R542*5,IF(180&gt;K542,R542*6,IF(210&gt;K542,R542*7))))))),0)</f>
        <v>0</v>
      </c>
      <c r="T542" s="2">
        <f ca="1">+IF(K542&lt;0,0,IF(K542&lt;8,$A$1,IF(K542&lt;15,$B$1,IF(K542&lt;22,$C$1,IF(K542&lt;30,$D$1,IF(K542&lt;60,$G$1,IF(K542&lt;90,$H$1,IF(K542&lt;120,$I$1,IF(K542&lt;150,$J$1,IF(K542&lt;180,$K$1,IF(K542&lt;210,$E$1)))))))))))</f>
        <v>0</v>
      </c>
      <c r="U542" s="3" t="s">
        <v>826</v>
      </c>
      <c r="V542" s="10" t="s">
        <v>827</v>
      </c>
      <c r="W542" s="6">
        <v>43936</v>
      </c>
      <c r="X542" s="12" t="s">
        <v>834</v>
      </c>
      <c r="Y542" s="12" t="s">
        <v>5248</v>
      </c>
      <c r="Z542" s="12"/>
      <c r="AA542" s="12"/>
      <c r="AB542" s="15"/>
      <c r="AC542" s="15"/>
      <c r="AD542" s="15"/>
      <c r="AE542" s="15"/>
      <c r="AF542" s="4">
        <f ca="1">+TODAY()-AE542</f>
        <v>44137</v>
      </c>
      <c r="AG542" s="15"/>
      <c r="AH542" s="15"/>
      <c r="AI542" s="6"/>
      <c r="AJ542" s="6"/>
      <c r="AK542" s="3"/>
      <c r="AL542" s="6"/>
      <c r="AM542" s="10">
        <v>1</v>
      </c>
      <c r="AN542" s="3" t="s">
        <v>51</v>
      </c>
      <c r="AO542" s="3"/>
      <c r="AP542" s="3" t="s">
        <v>483</v>
      </c>
      <c r="AQ542" s="3"/>
      <c r="AR542" s="3"/>
      <c r="AS542" s="3"/>
      <c r="AT542" s="18"/>
      <c r="AU542" s="3" t="s">
        <v>46</v>
      </c>
      <c r="AV542" s="7" t="s">
        <v>47</v>
      </c>
      <c r="AW542" s="7" t="s">
        <v>47</v>
      </c>
      <c r="AX542" s="9" t="str">
        <f>IF(AW542="","Vacio",IF(AV542=AW542,"Igual","Diferente"))</f>
        <v>Igual</v>
      </c>
      <c r="AY542" s="129"/>
      <c r="AZ542" s="129"/>
      <c r="BA542" s="5">
        <f ca="1">+IF(K542&gt;21,"Revisar",0)</f>
        <v>0</v>
      </c>
      <c r="BB542" s="68" t="s">
        <v>146</v>
      </c>
      <c r="BC542" s="129" t="s">
        <v>2919</v>
      </c>
      <c r="BF542" s="129" t="s">
        <v>94</v>
      </c>
      <c r="BG542" s="129"/>
    </row>
    <row r="543" spans="1:65" ht="14.65" customHeight="1" x14ac:dyDescent="0.25">
      <c r="A543" s="68" t="str">
        <f>CONCATENATE(E543,"_",X543)</f>
        <v>20603281994_PCR-LAP20041040</v>
      </c>
      <c r="B543" s="68" t="str">
        <f>CONCATENATE(E543,"_",Z543)</f>
        <v>20603281994_PCR-LAP19115060</v>
      </c>
      <c r="C543" s="64">
        <v>44130</v>
      </c>
      <c r="D543" s="64">
        <v>44160</v>
      </c>
      <c r="E543" s="194">
        <v>20603281994</v>
      </c>
      <c r="F543" s="3" t="s">
        <v>4092</v>
      </c>
      <c r="G543" s="63" t="s">
        <v>5051</v>
      </c>
      <c r="H543" s="64">
        <v>44130</v>
      </c>
      <c r="I543" s="64">
        <v>44160</v>
      </c>
      <c r="J543" s="7" t="s">
        <v>785</v>
      </c>
      <c r="K543" s="8">
        <f ca="1">+TODAY()-I543</f>
        <v>-23</v>
      </c>
      <c r="L543" s="9">
        <v>45</v>
      </c>
      <c r="M543" s="135"/>
      <c r="N543" s="9" t="str">
        <f>IF(M543="","Vacio",IF(L543=M543,"Igual","Diferente"))</f>
        <v>Vacio</v>
      </c>
      <c r="O543" s="9"/>
      <c r="P543" s="135"/>
      <c r="Q543" s="9" t="str">
        <f>IF(P543="","Vacio",IF(O543=P543,"Igual","Diferente"))</f>
        <v>Vacio</v>
      </c>
      <c r="R543" s="1">
        <f>+L543+O543/3.5</f>
        <v>45</v>
      </c>
      <c r="S543" s="1">
        <f ca="1">+IF(K543&gt;=0,IF(K543&lt;30,R543*1,IF(60&gt;K543,R543*2,IF(90&gt;K543,R543*3,IF(120&gt;K543,R543*4,IF(150&gt;K543,R543*5,IF(180&gt;K543,R543*6,IF(210&gt;K543,R543*7))))))),0)</f>
        <v>0</v>
      </c>
      <c r="T543" s="2">
        <f ca="1">+IF(K543&lt;0,0,IF(K543&lt;8,$A$1,IF(K543&lt;15,$B$1,IF(K543&lt;22,$C$1,IF(K543&lt;30,$D$1,IF(K543&lt;60,$G$1,IF(K543&lt;90,$H$1,IF(K543&lt;120,$I$1,IF(K543&lt;150,$J$1,IF(K543&lt;180,$K$1,IF(K543&lt;210,$E$1)))))))))))</f>
        <v>0</v>
      </c>
      <c r="U543" s="290" t="s">
        <v>835</v>
      </c>
      <c r="V543" s="66" t="s">
        <v>836</v>
      </c>
      <c r="W543" s="64">
        <v>43980</v>
      </c>
      <c r="X543" s="12" t="s">
        <v>837</v>
      </c>
      <c r="Y543" s="12" t="s">
        <v>5248</v>
      </c>
      <c r="Z543" s="12" t="s">
        <v>806</v>
      </c>
      <c r="AA543" s="12"/>
      <c r="AB543" s="102"/>
      <c r="AC543" s="102"/>
      <c r="AD543" s="102"/>
      <c r="AE543" s="102"/>
      <c r="AF543" s="184">
        <f ca="1">+TODAY()-AE543</f>
        <v>44137</v>
      </c>
      <c r="AG543" s="102"/>
      <c r="AH543" s="102"/>
      <c r="AI543" s="64"/>
      <c r="AJ543" s="64"/>
      <c r="AK543" s="63"/>
      <c r="AL543" s="64"/>
      <c r="AM543" s="66">
        <v>1</v>
      </c>
      <c r="AN543" s="63" t="s">
        <v>51</v>
      </c>
      <c r="AO543" s="63"/>
      <c r="AP543" s="3" t="s">
        <v>483</v>
      </c>
      <c r="AQ543" s="3"/>
      <c r="AR543" s="63"/>
      <c r="AS543" s="63"/>
      <c r="AT543" s="67"/>
      <c r="AU543" s="3" t="s">
        <v>46</v>
      </c>
      <c r="AV543" s="65" t="s">
        <v>47</v>
      </c>
      <c r="AW543" s="65" t="s">
        <v>47</v>
      </c>
      <c r="AX543" s="9" t="str">
        <f>IF(AW543="","Vacio",IF(AV543=AW543,"Igual","Diferente"))</f>
        <v>Igual</v>
      </c>
      <c r="AY543" s="182" t="s">
        <v>3760</v>
      </c>
      <c r="AZ543" s="182"/>
      <c r="BA543" s="5">
        <f ca="1">+IF(K543&gt;21,"Revisar",0)</f>
        <v>0</v>
      </c>
      <c r="BB543" s="181" t="s">
        <v>146</v>
      </c>
      <c r="BC543" s="182" t="s">
        <v>2919</v>
      </c>
      <c r="BD543" s="183"/>
      <c r="BE543" s="183"/>
      <c r="BF543" s="182" t="s">
        <v>94</v>
      </c>
      <c r="BG543" s="182"/>
      <c r="BH543" s="183"/>
      <c r="BI543" s="183"/>
      <c r="BJ543" s="183"/>
      <c r="BK543" s="183"/>
      <c r="BL543" s="183"/>
      <c r="BM543" s="183"/>
    </row>
    <row r="544" spans="1:65" ht="14.65" customHeight="1" x14ac:dyDescent="0.25">
      <c r="A544" s="68" t="str">
        <f>CONCATENATE(E544,"_",X544)</f>
        <v>20603281994_PCR-LAP20041009</v>
      </c>
      <c r="B544" s="68" t="str">
        <f>CONCATENATE(E544,"_",Z544)</f>
        <v>20603281994_MOR-LAP19101043</v>
      </c>
      <c r="C544" s="64">
        <v>44130</v>
      </c>
      <c r="D544" s="64">
        <v>44160</v>
      </c>
      <c r="E544" s="194">
        <v>20603281994</v>
      </c>
      <c r="F544" s="3" t="s">
        <v>4092</v>
      </c>
      <c r="G544" s="63" t="s">
        <v>5051</v>
      </c>
      <c r="H544" s="64">
        <v>44130</v>
      </c>
      <c r="I544" s="64">
        <v>44160</v>
      </c>
      <c r="J544" s="65" t="s">
        <v>785</v>
      </c>
      <c r="K544" s="8">
        <f ca="1">+TODAY()-I544</f>
        <v>-23</v>
      </c>
      <c r="L544" s="9">
        <v>45</v>
      </c>
      <c r="M544" s="135"/>
      <c r="N544" s="9" t="str">
        <f>IF(M544="","Vacio",IF(L544=M544,"Igual","Diferente"))</f>
        <v>Vacio</v>
      </c>
      <c r="O544" s="9"/>
      <c r="P544" s="135"/>
      <c r="Q544" s="9" t="str">
        <f>IF(P544="","Vacio",IF(O544=P544,"Igual","Diferente"))</f>
        <v>Vacio</v>
      </c>
      <c r="R544" s="1">
        <f>+L544+O544/3.5</f>
        <v>45</v>
      </c>
      <c r="S544" s="1">
        <f ca="1">+IF(K544&gt;=0,IF(K544&lt;30,R544*1,IF(60&gt;K544,R544*2,IF(90&gt;K544,R544*3,IF(120&gt;K544,R544*4,IF(150&gt;K544,R544*5,IF(180&gt;K544,R544*6,IF(210&gt;K544,R544*7))))))),0)</f>
        <v>0</v>
      </c>
      <c r="T544" s="2">
        <f ca="1">+IF(K544&lt;0,0,IF(K544&lt;8,$A$1,IF(K544&lt;15,$B$1,IF(K544&lt;22,$C$1,IF(K544&lt;30,$D$1,IF(K544&lt;60,$G$1,IF(K544&lt;90,$H$1,IF(K544&lt;120,$I$1,IF(K544&lt;150,$J$1,IF(K544&lt;180,$K$1,IF(K544&lt;210,$E$1)))))))))))</f>
        <v>0</v>
      </c>
      <c r="U544" s="63" t="s">
        <v>826</v>
      </c>
      <c r="V544" s="66" t="s">
        <v>838</v>
      </c>
      <c r="W544" s="64">
        <v>43874</v>
      </c>
      <c r="X544" s="12" t="s">
        <v>839</v>
      </c>
      <c r="Y544" s="12" t="s">
        <v>5248</v>
      </c>
      <c r="Z544" s="12" t="s">
        <v>840</v>
      </c>
      <c r="AA544" s="12"/>
      <c r="AB544" s="102"/>
      <c r="AC544" s="92"/>
      <c r="AD544" s="92"/>
      <c r="AE544" s="92"/>
      <c r="AF544" s="184">
        <f ca="1">+TODAY()-AE544</f>
        <v>44137</v>
      </c>
      <c r="AG544" s="92"/>
      <c r="AH544" s="92"/>
      <c r="AI544" s="64"/>
      <c r="AJ544" s="64"/>
      <c r="AK544" s="63"/>
      <c r="AL544" s="64"/>
      <c r="AM544" s="66">
        <v>1</v>
      </c>
      <c r="AN544" s="63" t="s">
        <v>44</v>
      </c>
      <c r="AO544" s="63"/>
      <c r="AP544" s="63" t="s">
        <v>483</v>
      </c>
      <c r="AQ544" s="63"/>
      <c r="AR544" s="63"/>
      <c r="AS544" s="63"/>
      <c r="AT544" s="67"/>
      <c r="AU544" s="3" t="s">
        <v>46</v>
      </c>
      <c r="AV544" s="65" t="s">
        <v>47</v>
      </c>
      <c r="AW544" s="65" t="s">
        <v>47</v>
      </c>
      <c r="AX544" s="9" t="str">
        <f>IF(AW544="","Vacio",IF(AV544=AW544,"Igual","Diferente"))</f>
        <v>Igual</v>
      </c>
      <c r="AY544" s="233" t="s">
        <v>3177</v>
      </c>
      <c r="AZ544" s="182"/>
      <c r="BA544" s="5">
        <f ca="1">+IF(K544&gt;21,"Revisar",0)</f>
        <v>0</v>
      </c>
      <c r="BB544" s="181" t="s">
        <v>146</v>
      </c>
      <c r="BC544" s="182" t="s">
        <v>2919</v>
      </c>
      <c r="BF544" s="182" t="s">
        <v>94</v>
      </c>
      <c r="BG544" s="182"/>
    </row>
    <row r="545" spans="1:65" ht="14.65" customHeight="1" x14ac:dyDescent="0.25">
      <c r="A545" s="68" t="str">
        <f>CONCATENATE(E545,"_",X545)</f>
        <v>20605235515_PCR-LAP19101008</v>
      </c>
      <c r="B545" s="68" t="str">
        <f>CONCATENATE(E545,"_",Z545)</f>
        <v>20605235515_</v>
      </c>
      <c r="C545" s="6">
        <v>44130</v>
      </c>
      <c r="D545" s="6">
        <v>44160</v>
      </c>
      <c r="E545" s="192">
        <v>20605235515</v>
      </c>
      <c r="F545" s="3" t="s">
        <v>4553</v>
      </c>
      <c r="G545" s="3" t="s">
        <v>5098</v>
      </c>
      <c r="H545" s="6">
        <v>44130</v>
      </c>
      <c r="I545" s="6">
        <v>44160</v>
      </c>
      <c r="J545" s="7"/>
      <c r="K545" s="8">
        <f ca="1">+TODAY()-I545</f>
        <v>-23</v>
      </c>
      <c r="L545" s="9">
        <v>65</v>
      </c>
      <c r="M545" s="135"/>
      <c r="N545" s="9" t="str">
        <f>IF(M545="","Vacio",IF(L545=M545,"Igual","Diferente"))</f>
        <v>Vacio</v>
      </c>
      <c r="O545" s="9"/>
      <c r="P545" s="135"/>
      <c r="Q545" s="9" t="str">
        <f>IF(P545="","Vacio",IF(O545=P545,"Igual","Diferente"))</f>
        <v>Vacio</v>
      </c>
      <c r="R545" s="1">
        <f>+L545+O545/3.5</f>
        <v>65</v>
      </c>
      <c r="S545" s="1">
        <f ca="1">+IF(K545&gt;=0,IF(K545&lt;30,R545*1,IF(60&gt;K545,R545*2,IF(90&gt;K545,R545*3,IF(120&gt;K545,R545*4,IF(150&gt;K545,R545*5,IF(180&gt;K545,R545*6,IF(210&gt;K545,R545*7))))))),0)</f>
        <v>0</v>
      </c>
      <c r="T545" s="2">
        <f ca="1">+IF(K545&lt;0,0,IF(K545&lt;8,$A$1,IF(K545&lt;15,$B$1,IF(K545&lt;22,$C$1,IF(K545&lt;30,$D$1,IF(K545&lt;60,$G$1,IF(K545&lt;90,$H$1,IF(K545&lt;120,$I$1,IF(K545&lt;150,$J$1,IF(K545&lt;180,$K$1,IF(K545&lt;210,$E$1)))))))))))</f>
        <v>0</v>
      </c>
      <c r="U545" s="3" t="s">
        <v>842</v>
      </c>
      <c r="V545" s="10" t="s">
        <v>843</v>
      </c>
      <c r="W545" s="6">
        <v>43886</v>
      </c>
      <c r="X545" s="12" t="s">
        <v>844</v>
      </c>
      <c r="Y545" s="12" t="s">
        <v>5248</v>
      </c>
      <c r="Z545" s="12"/>
      <c r="AA545" s="12"/>
      <c r="AB545" s="15"/>
      <c r="AC545" s="15"/>
      <c r="AD545" s="15"/>
      <c r="AE545" s="15"/>
      <c r="AF545" s="4">
        <f ca="1">+TODAY()-AE545</f>
        <v>44137</v>
      </c>
      <c r="AG545" s="15"/>
      <c r="AH545" s="15"/>
      <c r="AI545" s="6"/>
      <c r="AJ545" s="6"/>
      <c r="AK545" s="3"/>
      <c r="AL545" s="6"/>
      <c r="AM545" s="10">
        <v>1</v>
      </c>
      <c r="AN545" s="3" t="s">
        <v>44</v>
      </c>
      <c r="AO545" s="3"/>
      <c r="AP545" s="3" t="s">
        <v>483</v>
      </c>
      <c r="AQ545" s="3"/>
      <c r="AR545" s="3"/>
      <c r="AS545" s="3"/>
      <c r="AT545" s="18"/>
      <c r="AU545" s="3" t="s">
        <v>5235</v>
      </c>
      <c r="AV545" s="7" t="s">
        <v>47</v>
      </c>
      <c r="AW545" s="7" t="s">
        <v>47</v>
      </c>
      <c r="AX545" s="9" t="str">
        <f>IF(AW545="","Vacio",IF(AV545=AW545,"Igual","Diferente"))</f>
        <v>Igual</v>
      </c>
      <c r="AY545" s="68"/>
      <c r="AZ545" s="68"/>
      <c r="BA545" s="5">
        <f ca="1">+IF(K545&gt;21,"Revisar",0)</f>
        <v>0</v>
      </c>
      <c r="BB545" s="68" t="s">
        <v>146</v>
      </c>
      <c r="BC545" s="129" t="s">
        <v>2919</v>
      </c>
      <c r="BD545" s="139"/>
      <c r="BE545" s="139"/>
      <c r="BF545" s="129" t="s">
        <v>94</v>
      </c>
      <c r="BG545" s="129"/>
      <c r="BH545" s="139"/>
      <c r="BI545" s="139"/>
      <c r="BJ545" s="139"/>
      <c r="BK545" s="139"/>
      <c r="BL545" s="139"/>
      <c r="BM545" s="139"/>
    </row>
    <row r="546" spans="1:65" ht="14.65" customHeight="1" x14ac:dyDescent="0.25">
      <c r="A546" s="68" t="str">
        <f>CONCATENATE(E546,"_",X546)</f>
        <v>20605235515_MOR-LAP19101026</v>
      </c>
      <c r="B546" s="68" t="str">
        <f>CONCATENATE(E546,"_",Z546)</f>
        <v>20605235515_</v>
      </c>
      <c r="C546" s="6">
        <v>44130</v>
      </c>
      <c r="D546" s="6">
        <v>44160</v>
      </c>
      <c r="E546" s="192">
        <v>20605235515</v>
      </c>
      <c r="F546" s="3" t="s">
        <v>4553</v>
      </c>
      <c r="G546" s="3" t="s">
        <v>5098</v>
      </c>
      <c r="H546" s="6">
        <v>44130</v>
      </c>
      <c r="I546" s="6">
        <v>44160</v>
      </c>
      <c r="J546" s="7"/>
      <c r="K546" s="8">
        <f ca="1">+TODAY()-I546</f>
        <v>-23</v>
      </c>
      <c r="L546" s="9">
        <v>65</v>
      </c>
      <c r="M546" s="135"/>
      <c r="N546" s="9" t="str">
        <f>IF(M546="","Vacio",IF(L546=M546,"Igual","Diferente"))</f>
        <v>Vacio</v>
      </c>
      <c r="O546" s="9"/>
      <c r="P546" s="135"/>
      <c r="Q546" s="9" t="str">
        <f>IF(P546="","Vacio",IF(O546=P546,"Igual","Diferente"))</f>
        <v>Vacio</v>
      </c>
      <c r="R546" s="1">
        <f>+L546+O546/3.5</f>
        <v>65</v>
      </c>
      <c r="S546" s="1">
        <f ca="1">+IF(K546&gt;=0,IF(K546&lt;30,R546*1,IF(60&gt;K546,R546*2,IF(90&gt;K546,R546*3,IF(120&gt;K546,R546*4,IF(150&gt;K546,R546*5,IF(180&gt;K546,R546*6,IF(210&gt;K546,R546*7))))))),0)</f>
        <v>0</v>
      </c>
      <c r="T546" s="2">
        <f ca="1">+IF(K546&lt;0,0,IF(K546&lt;8,$A$1,IF(K546&lt;15,$B$1,IF(K546&lt;22,$C$1,IF(K546&lt;30,$D$1,IF(K546&lt;60,$G$1,IF(K546&lt;90,$H$1,IF(K546&lt;120,$I$1,IF(K546&lt;150,$J$1,IF(K546&lt;180,$K$1,IF(K546&lt;210,$E$1)))))))))))</f>
        <v>0</v>
      </c>
      <c r="U546" s="3" t="s">
        <v>842</v>
      </c>
      <c r="V546" s="10" t="s">
        <v>843</v>
      </c>
      <c r="W546" s="6">
        <v>43886</v>
      </c>
      <c r="X546" s="12" t="s">
        <v>845</v>
      </c>
      <c r="Y546" s="12" t="s">
        <v>5248</v>
      </c>
      <c r="Z546" s="12"/>
      <c r="AA546" s="12"/>
      <c r="AB546" s="15"/>
      <c r="AC546" s="15"/>
      <c r="AD546" s="15"/>
      <c r="AE546" s="15"/>
      <c r="AF546" s="4">
        <f ca="1">+TODAY()-AE546</f>
        <v>44137</v>
      </c>
      <c r="AG546" s="15"/>
      <c r="AH546" s="15"/>
      <c r="AI546" s="6"/>
      <c r="AJ546" s="6"/>
      <c r="AK546" s="3"/>
      <c r="AL546" s="6"/>
      <c r="AM546" s="10">
        <v>1</v>
      </c>
      <c r="AN546" s="3" t="s">
        <v>44</v>
      </c>
      <c r="AO546" s="3"/>
      <c r="AP546" s="3" t="s">
        <v>483</v>
      </c>
      <c r="AQ546" s="3"/>
      <c r="AR546" s="3"/>
      <c r="AS546" s="3"/>
      <c r="AT546" s="18"/>
      <c r="AU546" s="3" t="s">
        <v>5235</v>
      </c>
      <c r="AV546" s="7" t="s">
        <v>47</v>
      </c>
      <c r="AW546" s="7" t="s">
        <v>47</v>
      </c>
      <c r="AX546" s="9" t="str">
        <f>IF(AW546="","Vacio",IF(AV546=AW546,"Igual","Diferente"))</f>
        <v>Igual</v>
      </c>
      <c r="AY546" s="68"/>
      <c r="AZ546" s="68"/>
      <c r="BA546" s="5">
        <f ca="1">+IF(K546&gt;21,"Revisar",0)</f>
        <v>0</v>
      </c>
      <c r="BB546" s="68" t="s">
        <v>146</v>
      </c>
      <c r="BC546" s="129" t="s">
        <v>2919</v>
      </c>
      <c r="BD546" s="183"/>
      <c r="BE546" s="183"/>
      <c r="BF546" s="129" t="s">
        <v>94</v>
      </c>
      <c r="BG546" s="129"/>
      <c r="BH546" s="183"/>
      <c r="BI546" s="183"/>
      <c r="BJ546" s="183"/>
      <c r="BK546" s="183"/>
      <c r="BL546" s="183"/>
      <c r="BM546" s="183"/>
    </row>
    <row r="547" spans="1:65" ht="14.65" customHeight="1" x14ac:dyDescent="0.25">
      <c r="A547" s="68" t="str">
        <f>CONCATENATE(E547,"_",X547)</f>
        <v>20557738828_PCR-LAP20041247</v>
      </c>
      <c r="B547" s="68" t="str">
        <f>CONCATENATE(E547,"_",Z547)</f>
        <v>20557738828_</v>
      </c>
      <c r="C547" s="6">
        <v>44109</v>
      </c>
      <c r="D547" s="6">
        <v>44139</v>
      </c>
      <c r="E547" s="192">
        <v>20557738828</v>
      </c>
      <c r="F547" s="3" t="s">
        <v>4093</v>
      </c>
      <c r="G547" s="3" t="s">
        <v>4601</v>
      </c>
      <c r="H547" s="6">
        <v>44109</v>
      </c>
      <c r="I547" s="6">
        <v>44139</v>
      </c>
      <c r="J547" s="7"/>
      <c r="K547" s="8">
        <f ca="1">+TODAY()-I547</f>
        <v>-2</v>
      </c>
      <c r="L547" s="9">
        <v>55</v>
      </c>
      <c r="M547" s="135"/>
      <c r="N547" s="9" t="str">
        <f>IF(M547="","Vacio",IF(L547=M547,"Igual","Diferente"))</f>
        <v>Vacio</v>
      </c>
      <c r="O547" s="9"/>
      <c r="P547" s="135"/>
      <c r="Q547" s="9" t="str">
        <f>IF(P547="","Vacio",IF(O547=P547,"Igual","Diferente"))</f>
        <v>Vacio</v>
      </c>
      <c r="R547" s="1">
        <f>+L547+O547/3.5</f>
        <v>55</v>
      </c>
      <c r="S547" s="1">
        <f ca="1">+IF(K547&gt;=0,IF(K547&lt;30,R547*1,IF(60&gt;K547,R547*2,IF(90&gt;K547,R547*3,IF(120&gt;K547,R547*4,IF(150&gt;K547,R547*5,IF(180&gt;K547,R547*6,IF(210&gt;K547,R547*7))))))),0)</f>
        <v>0</v>
      </c>
      <c r="T547" s="2">
        <f ca="1">+IF(K547&lt;0,0,IF(K547&lt;8,$A$1,IF(K547&lt;15,$B$1,IF(K547&lt;22,$C$1,IF(K547&lt;30,$D$1,IF(K547&lt;60,$G$1,IF(K547&lt;90,$H$1,IF(K547&lt;120,$I$1,IF(K547&lt;150,$J$1,IF(K547&lt;180,$K$1,IF(K547&lt;210,$E$1)))))))))))</f>
        <v>0</v>
      </c>
      <c r="U547" s="3" t="s">
        <v>181</v>
      </c>
      <c r="V547" s="10" t="s">
        <v>847</v>
      </c>
      <c r="W547" s="6">
        <v>43986</v>
      </c>
      <c r="X547" s="12" t="s">
        <v>848</v>
      </c>
      <c r="Y547" s="12" t="s">
        <v>5248</v>
      </c>
      <c r="Z547" s="12"/>
      <c r="AA547" s="12"/>
      <c r="AB547" s="15"/>
      <c r="AC547" s="15"/>
      <c r="AD547" s="15"/>
      <c r="AE547" s="15"/>
      <c r="AF547" s="4">
        <f ca="1">+TODAY()-AE547</f>
        <v>44137</v>
      </c>
      <c r="AG547" s="15"/>
      <c r="AH547" s="15"/>
      <c r="AI547" s="6"/>
      <c r="AJ547" s="6"/>
      <c r="AK547" s="3"/>
      <c r="AL547" s="6"/>
      <c r="AM547" s="10">
        <v>1</v>
      </c>
      <c r="AN547" s="3" t="s">
        <v>44</v>
      </c>
      <c r="AO547" s="3"/>
      <c r="AP547" s="3" t="s">
        <v>151</v>
      </c>
      <c r="AQ547" s="3"/>
      <c r="AR547" s="3"/>
      <c r="AS547" s="3"/>
      <c r="AT547" s="3"/>
      <c r="AU547" s="3" t="s">
        <v>3450</v>
      </c>
      <c r="AV547" s="7" t="s">
        <v>47</v>
      </c>
      <c r="AW547" s="7" t="s">
        <v>47</v>
      </c>
      <c r="AX547" s="9" t="str">
        <f>IF(AW547="","Vacio",IF(AV547=AW547,"Igual","Diferente"))</f>
        <v>Igual</v>
      </c>
      <c r="AY547" s="68"/>
      <c r="AZ547" s="68"/>
      <c r="BA547" s="5">
        <f ca="1">+IF(K547&gt;21,"Revisar",0)</f>
        <v>0</v>
      </c>
      <c r="BB547" s="68" t="s">
        <v>146</v>
      </c>
      <c r="BC547" s="129" t="s">
        <v>2919</v>
      </c>
      <c r="BF547" s="129" t="s">
        <v>94</v>
      </c>
      <c r="BG547" s="129"/>
    </row>
    <row r="548" spans="1:65" ht="14.65" customHeight="1" x14ac:dyDescent="0.25">
      <c r="A548" s="68" t="str">
        <f>CONCATENATE(E548,"_",X548)</f>
        <v>20557738828_PCR-LAP20041248</v>
      </c>
      <c r="B548" s="68" t="str">
        <f>CONCATENATE(E548,"_",Z548)</f>
        <v>20557738828_</v>
      </c>
      <c r="C548" s="6">
        <v>44109</v>
      </c>
      <c r="D548" s="6">
        <v>44139</v>
      </c>
      <c r="E548" s="192">
        <v>20557738828</v>
      </c>
      <c r="F548" s="3" t="s">
        <v>4093</v>
      </c>
      <c r="G548" s="3" t="s">
        <v>4601</v>
      </c>
      <c r="H548" s="6">
        <v>44109</v>
      </c>
      <c r="I548" s="6">
        <v>44139</v>
      </c>
      <c r="J548" s="7"/>
      <c r="K548" s="8">
        <f ca="1">+TODAY()-I548</f>
        <v>-2</v>
      </c>
      <c r="L548" s="9">
        <v>55</v>
      </c>
      <c r="M548" s="135"/>
      <c r="N548" s="9" t="str">
        <f>IF(M548="","Vacio",IF(L548=M548,"Igual","Diferente"))</f>
        <v>Vacio</v>
      </c>
      <c r="O548" s="9"/>
      <c r="P548" s="135"/>
      <c r="Q548" s="9" t="str">
        <f>IF(P548="","Vacio",IF(O548=P548,"Igual","Diferente"))</f>
        <v>Vacio</v>
      </c>
      <c r="R548" s="1">
        <f>+L548+O548/3.5</f>
        <v>55</v>
      </c>
      <c r="S548" s="1">
        <f ca="1">+IF(K548&gt;=0,IF(K548&lt;30,R548*1,IF(60&gt;K548,R548*2,IF(90&gt;K548,R548*3,IF(120&gt;K548,R548*4,IF(150&gt;K548,R548*5,IF(180&gt;K548,R548*6,IF(210&gt;K548,R548*7))))))),0)</f>
        <v>0</v>
      </c>
      <c r="T548" s="2">
        <f ca="1">+IF(K548&lt;0,0,IF(K548&lt;8,$A$1,IF(K548&lt;15,$B$1,IF(K548&lt;22,$C$1,IF(K548&lt;30,$D$1,IF(K548&lt;60,$G$1,IF(K548&lt;90,$H$1,IF(K548&lt;120,$I$1,IF(K548&lt;150,$J$1,IF(K548&lt;180,$K$1,IF(K548&lt;210,$E$1)))))))))))</f>
        <v>0</v>
      </c>
      <c r="U548" s="3" t="s">
        <v>181</v>
      </c>
      <c r="V548" s="10" t="s">
        <v>847</v>
      </c>
      <c r="W548" s="6">
        <v>43986</v>
      </c>
      <c r="X548" s="12" t="s">
        <v>849</v>
      </c>
      <c r="Y548" s="12" t="s">
        <v>5248</v>
      </c>
      <c r="Z548" s="12"/>
      <c r="AA548" s="12"/>
      <c r="AB548" s="15"/>
      <c r="AC548" s="15"/>
      <c r="AD548" s="15"/>
      <c r="AE548" s="15"/>
      <c r="AF548" s="4">
        <f ca="1">+TODAY()-AE548</f>
        <v>44137</v>
      </c>
      <c r="AG548" s="15"/>
      <c r="AH548" s="15"/>
      <c r="AI548" s="6"/>
      <c r="AJ548" s="6"/>
      <c r="AK548" s="3"/>
      <c r="AL548" s="6"/>
      <c r="AM548" s="10">
        <v>1</v>
      </c>
      <c r="AN548" s="3" t="s">
        <v>44</v>
      </c>
      <c r="AO548" s="3"/>
      <c r="AP548" s="3" t="s">
        <v>151</v>
      </c>
      <c r="AQ548" s="3"/>
      <c r="AR548" s="3"/>
      <c r="AS548" s="3"/>
      <c r="AT548" s="3"/>
      <c r="AU548" s="3" t="s">
        <v>3450</v>
      </c>
      <c r="AV548" s="7" t="s">
        <v>47</v>
      </c>
      <c r="AW548" s="7" t="s">
        <v>47</v>
      </c>
      <c r="AX548" s="9" t="str">
        <f>IF(AW548="","Vacio",IF(AV548=AW548,"Igual","Diferente"))</f>
        <v>Igual</v>
      </c>
      <c r="AY548" s="68"/>
      <c r="AZ548" s="68"/>
      <c r="BA548" s="5">
        <f ca="1">+IF(K548&gt;21,"Revisar",0)</f>
        <v>0</v>
      </c>
      <c r="BB548" s="68" t="s">
        <v>146</v>
      </c>
      <c r="BC548" s="129" t="s">
        <v>2919</v>
      </c>
      <c r="BF548" s="129" t="s">
        <v>94</v>
      </c>
      <c r="BG548" s="129"/>
    </row>
    <row r="549" spans="1:65" ht="14.65" customHeight="1" x14ac:dyDescent="0.25">
      <c r="A549" s="68" t="str">
        <f>CONCATENATE(E549,"_",X549)</f>
        <v>20504039120_PCR-LAP0936</v>
      </c>
      <c r="B549" s="68" t="str">
        <f>CONCATENATE(E549,"_",Z549)</f>
        <v>20504039120_</v>
      </c>
      <c r="C549" s="6">
        <v>44119</v>
      </c>
      <c r="D549" s="6">
        <v>44149</v>
      </c>
      <c r="E549" s="192">
        <v>20504039120</v>
      </c>
      <c r="F549" s="3" t="s">
        <v>4095</v>
      </c>
      <c r="G549" s="3" t="s">
        <v>5008</v>
      </c>
      <c r="H549" s="6">
        <v>44119</v>
      </c>
      <c r="I549" s="6">
        <v>44149</v>
      </c>
      <c r="J549" s="7"/>
      <c r="K549" s="8">
        <f ca="1">+TODAY()-I549</f>
        <v>-12</v>
      </c>
      <c r="L549" s="9">
        <v>55</v>
      </c>
      <c r="M549" s="135"/>
      <c r="N549" s="9" t="str">
        <f>IF(M549="","Vacio",IF(L549=M549,"Igual","Diferente"))</f>
        <v>Vacio</v>
      </c>
      <c r="O549" s="9"/>
      <c r="P549" s="135"/>
      <c r="Q549" s="9" t="str">
        <f>IF(P549="","Vacio",IF(O549=P549,"Igual","Diferente"))</f>
        <v>Vacio</v>
      </c>
      <c r="R549" s="1">
        <f>+L549+O549/3.5</f>
        <v>55</v>
      </c>
      <c r="S549" s="1">
        <f ca="1">+IF(K549&gt;=0,IF(K549&lt;30,R549*1,IF(60&gt;K549,R549*2,IF(90&gt;K549,R549*3,IF(120&gt;K549,R549*4,IF(150&gt;K549,R549*5,IF(180&gt;K549,R549*6,IF(210&gt;K549,R549*7))))))),0)</f>
        <v>0</v>
      </c>
      <c r="T549" s="2">
        <f ca="1">+IF(K549&lt;0,0,IF(K549&lt;8,$A$1,IF(K549&lt;15,$B$1,IF(K549&lt;22,$C$1,IF(K549&lt;30,$D$1,IF(K549&lt;60,$G$1,IF(K549&lt;90,$H$1,IF(K549&lt;120,$I$1,IF(K549&lt;150,$J$1,IF(K549&lt;180,$K$1,IF(K549&lt;210,$E$1)))))))))))</f>
        <v>0</v>
      </c>
      <c r="U549" s="3" t="s">
        <v>863</v>
      </c>
      <c r="V549" s="10" t="s">
        <v>644</v>
      </c>
      <c r="W549" s="6">
        <v>43998</v>
      </c>
      <c r="X549" s="12" t="s">
        <v>864</v>
      </c>
      <c r="Y549" s="12" t="s">
        <v>5248</v>
      </c>
      <c r="Z549" s="12"/>
      <c r="AA549" s="12"/>
      <c r="AB549" s="15"/>
      <c r="AC549" s="15"/>
      <c r="AD549" s="15"/>
      <c r="AE549" s="15"/>
      <c r="AF549" s="4">
        <f ca="1">+TODAY()-AE549</f>
        <v>44137</v>
      </c>
      <c r="AG549" s="15"/>
      <c r="AH549" s="15"/>
      <c r="AI549" s="6"/>
      <c r="AJ549" s="6"/>
      <c r="AK549" s="3"/>
      <c r="AL549" s="6"/>
      <c r="AM549" s="10">
        <v>1</v>
      </c>
      <c r="AN549" s="3" t="s">
        <v>44</v>
      </c>
      <c r="AO549" s="3"/>
      <c r="AP549" s="3" t="s">
        <v>185</v>
      </c>
      <c r="AQ549" s="3"/>
      <c r="AR549" s="3"/>
      <c r="AS549" s="3"/>
      <c r="AT549" s="18"/>
      <c r="AU549" s="3" t="s">
        <v>3450</v>
      </c>
      <c r="AV549" s="7" t="s">
        <v>47</v>
      </c>
      <c r="AW549" s="7" t="s">
        <v>47</v>
      </c>
      <c r="AX549" s="9" t="str">
        <f>IF(AW549="","Vacio",IF(AV549=AW549,"Igual","Diferente"))</f>
        <v>Igual</v>
      </c>
      <c r="AY549" s="68"/>
      <c r="AZ549" s="68"/>
      <c r="BA549" s="5">
        <f ca="1">+IF(K549&gt;21,"Revisar",0)</f>
        <v>0</v>
      </c>
      <c r="BB549" s="68" t="s">
        <v>146</v>
      </c>
      <c r="BC549" s="129" t="s">
        <v>2919</v>
      </c>
      <c r="BF549" s="129" t="s">
        <v>94</v>
      </c>
      <c r="BG549" s="129"/>
    </row>
    <row r="550" spans="1:65" ht="14.65" customHeight="1" x14ac:dyDescent="0.25">
      <c r="A550" s="68" t="str">
        <f>CONCATENATE(E550,"_",X550)</f>
        <v>20503957231_PCR-LAP0500</v>
      </c>
      <c r="B550" s="68" t="str">
        <f>CONCATENATE(E550,"_",Z550)</f>
        <v>20503957231_</v>
      </c>
      <c r="C550" s="6">
        <v>44120</v>
      </c>
      <c r="D550" s="6">
        <v>44150</v>
      </c>
      <c r="E550" s="192">
        <v>20503957231</v>
      </c>
      <c r="F550" s="3" t="s">
        <v>3739</v>
      </c>
      <c r="G550" s="3" t="s">
        <v>4994</v>
      </c>
      <c r="H550" s="6">
        <v>44120</v>
      </c>
      <c r="I550" s="6">
        <v>44150</v>
      </c>
      <c r="J550" s="7" t="s">
        <v>857</v>
      </c>
      <c r="K550" s="8">
        <f ca="1">+TODAY()-I550</f>
        <v>-13</v>
      </c>
      <c r="L550" s="9">
        <v>60</v>
      </c>
      <c r="M550" s="135"/>
      <c r="N550" s="9" t="str">
        <f>IF(M550="","Vacio",IF(L550=M550,"Igual","Diferente"))</f>
        <v>Vacio</v>
      </c>
      <c r="O550" s="9"/>
      <c r="P550" s="135"/>
      <c r="Q550" s="9" t="str">
        <f>IF(P550="","Vacio",IF(O550=P550,"Igual","Diferente"))</f>
        <v>Vacio</v>
      </c>
      <c r="R550" s="1">
        <f>+L550+O550/3.5</f>
        <v>60</v>
      </c>
      <c r="S550" s="1">
        <f ca="1">+IF(K550&gt;=0,IF(K550&lt;30,R550*1,IF(60&gt;K550,R550*2,IF(90&gt;K550,R550*3,IF(120&gt;K550,R550*4,IF(150&gt;K550,R550*5,IF(180&gt;K550,R550*6,IF(210&gt;K550,R550*7))))))),0)</f>
        <v>0</v>
      </c>
      <c r="T550" s="2">
        <f ca="1">+IF(K550&lt;0,0,IF(K550&lt;8,$A$1,IF(K550&lt;15,$B$1,IF(K550&lt;22,$C$1,IF(K550&lt;30,$D$1,IF(K550&lt;60,$G$1,IF(K550&lt;90,$H$1,IF(K550&lt;120,$I$1,IF(K550&lt;150,$J$1,IF(K550&lt;180,$K$1,IF(K550&lt;210,$E$1)))))))))))</f>
        <v>0</v>
      </c>
      <c r="U550" s="3" t="s">
        <v>858</v>
      </c>
      <c r="V550" s="10" t="s">
        <v>859</v>
      </c>
      <c r="W550" s="6">
        <v>43906</v>
      </c>
      <c r="X550" s="12" t="s">
        <v>860</v>
      </c>
      <c r="Y550" s="12" t="s">
        <v>5248</v>
      </c>
      <c r="Z550" s="12"/>
      <c r="AA550" s="12"/>
      <c r="AB550" s="15"/>
      <c r="AC550" s="15"/>
      <c r="AD550" s="15"/>
      <c r="AE550" s="15"/>
      <c r="AF550" s="4">
        <f ca="1">+TODAY()-AE550</f>
        <v>44137</v>
      </c>
      <c r="AG550" s="15"/>
      <c r="AH550" s="15"/>
      <c r="AI550" s="6"/>
      <c r="AJ550" s="6"/>
      <c r="AK550" s="3"/>
      <c r="AL550" s="6"/>
      <c r="AM550" s="10">
        <v>1</v>
      </c>
      <c r="AN550" s="3" t="s">
        <v>44</v>
      </c>
      <c r="AO550" s="3"/>
      <c r="AP550" s="3" t="s">
        <v>185</v>
      </c>
      <c r="AQ550" s="3"/>
      <c r="AR550" s="3"/>
      <c r="AS550" s="3"/>
      <c r="AT550" s="18"/>
      <c r="AU550" s="3" t="s">
        <v>3450</v>
      </c>
      <c r="AV550" s="7" t="s">
        <v>47</v>
      </c>
      <c r="AW550" s="7" t="s">
        <v>47</v>
      </c>
      <c r="AX550" s="9" t="str">
        <f>IF(AW550="","Vacio",IF(AV550=AW550,"Igual","Diferente"))</f>
        <v>Igual</v>
      </c>
      <c r="AY550" s="68"/>
      <c r="AZ550" s="68"/>
      <c r="BA550" s="5">
        <f ca="1">+IF(K550&gt;21,"Revisar",0)</f>
        <v>0</v>
      </c>
      <c r="BB550" s="68" t="s">
        <v>146</v>
      </c>
      <c r="BC550" s="129" t="s">
        <v>2919</v>
      </c>
      <c r="BF550" s="129" t="s">
        <v>94</v>
      </c>
      <c r="BG550" s="129"/>
    </row>
    <row r="551" spans="1:65" ht="14.65" customHeight="1" x14ac:dyDescent="0.25">
      <c r="A551" s="68" t="str">
        <f>CONCATENATE(E551,"_",X551)</f>
        <v>20503957231_PCR-LAP0501</v>
      </c>
      <c r="B551" s="68" t="str">
        <f>CONCATENATE(E551,"_",Z551)</f>
        <v>20503957231_</v>
      </c>
      <c r="C551" s="6">
        <v>44120</v>
      </c>
      <c r="D551" s="6">
        <v>44150</v>
      </c>
      <c r="E551" s="192">
        <v>20503957231</v>
      </c>
      <c r="F551" s="3" t="s">
        <v>3739</v>
      </c>
      <c r="G551" s="3" t="s">
        <v>4994</v>
      </c>
      <c r="H551" s="6">
        <v>44120</v>
      </c>
      <c r="I551" s="6">
        <v>44150</v>
      </c>
      <c r="J551" s="7" t="s">
        <v>857</v>
      </c>
      <c r="K551" s="8">
        <f ca="1">+TODAY()-I551</f>
        <v>-13</v>
      </c>
      <c r="L551" s="9">
        <v>60</v>
      </c>
      <c r="M551" s="135"/>
      <c r="N551" s="9" t="str">
        <f>IF(M551="","Vacio",IF(L551=M551,"Igual","Diferente"))</f>
        <v>Vacio</v>
      </c>
      <c r="O551" s="9"/>
      <c r="P551" s="135"/>
      <c r="Q551" s="9" t="str">
        <f>IF(P551="","Vacio",IF(O551=P551,"Igual","Diferente"))</f>
        <v>Vacio</v>
      </c>
      <c r="R551" s="1">
        <f>+L551+O551/3.5</f>
        <v>60</v>
      </c>
      <c r="S551" s="1">
        <f ca="1">+IF(K551&gt;=0,IF(K551&lt;30,R551*1,IF(60&gt;K551,R551*2,IF(90&gt;K551,R551*3,IF(120&gt;K551,R551*4,IF(150&gt;K551,R551*5,IF(180&gt;K551,R551*6,IF(210&gt;K551,R551*7))))))),0)</f>
        <v>0</v>
      </c>
      <c r="T551" s="2">
        <f ca="1">+IF(K551&lt;0,0,IF(K551&lt;8,$A$1,IF(K551&lt;15,$B$1,IF(K551&lt;22,$C$1,IF(K551&lt;30,$D$1,IF(K551&lt;60,$G$1,IF(K551&lt;90,$H$1,IF(K551&lt;120,$I$1,IF(K551&lt;150,$J$1,IF(K551&lt;180,$K$1,IF(K551&lt;210,$E$1)))))))))))</f>
        <v>0</v>
      </c>
      <c r="U551" s="3" t="s">
        <v>858</v>
      </c>
      <c r="V551" s="10" t="s">
        <v>859</v>
      </c>
      <c r="W551" s="6">
        <v>43906</v>
      </c>
      <c r="X551" s="12" t="s">
        <v>861</v>
      </c>
      <c r="Y551" s="12" t="s">
        <v>5248</v>
      </c>
      <c r="Z551" s="12"/>
      <c r="AA551" s="12"/>
      <c r="AB551" s="15"/>
      <c r="AC551" s="15"/>
      <c r="AD551" s="15"/>
      <c r="AE551" s="15"/>
      <c r="AF551" s="4">
        <f ca="1">+TODAY()-AE551</f>
        <v>44137</v>
      </c>
      <c r="AG551" s="15"/>
      <c r="AH551" s="15"/>
      <c r="AI551" s="6"/>
      <c r="AJ551" s="6"/>
      <c r="AK551" s="3"/>
      <c r="AL551" s="6"/>
      <c r="AM551" s="10">
        <v>1</v>
      </c>
      <c r="AN551" s="3" t="s">
        <v>44</v>
      </c>
      <c r="AO551" s="3"/>
      <c r="AP551" s="3" t="s">
        <v>185</v>
      </c>
      <c r="AQ551" s="3"/>
      <c r="AR551" s="3"/>
      <c r="AS551" s="3"/>
      <c r="AT551" s="18"/>
      <c r="AU551" s="3" t="s">
        <v>3450</v>
      </c>
      <c r="AV551" s="7" t="s">
        <v>47</v>
      </c>
      <c r="AW551" s="7" t="s">
        <v>47</v>
      </c>
      <c r="AX551" s="9" t="str">
        <f>IF(AW551="","Vacio",IF(AV551=AW551,"Igual","Diferente"))</f>
        <v>Igual</v>
      </c>
      <c r="AY551" s="68"/>
      <c r="AZ551" s="68"/>
      <c r="BA551" s="5">
        <f ca="1">+IF(K551&gt;21,"Revisar",0)</f>
        <v>0</v>
      </c>
      <c r="BB551" s="68" t="s">
        <v>146</v>
      </c>
      <c r="BC551" s="129" t="s">
        <v>2919</v>
      </c>
      <c r="BF551" s="129" t="s">
        <v>94</v>
      </c>
      <c r="BG551" s="129"/>
    </row>
    <row r="552" spans="1:65" ht="14.65" customHeight="1" x14ac:dyDescent="0.25">
      <c r="A552" s="68" t="str">
        <f>CONCATENATE(E552,"_",X552)</f>
        <v>20503957231_PCR-LAP0497</v>
      </c>
      <c r="B552" s="68" t="str">
        <f>CONCATENATE(E552,"_",Z552)</f>
        <v>20503957231_</v>
      </c>
      <c r="C552" s="6">
        <v>44120</v>
      </c>
      <c r="D552" s="6">
        <v>44150</v>
      </c>
      <c r="E552" s="192">
        <v>20503957231</v>
      </c>
      <c r="F552" s="3" t="s">
        <v>3739</v>
      </c>
      <c r="G552" s="3" t="s">
        <v>4994</v>
      </c>
      <c r="H552" s="6">
        <v>44120</v>
      </c>
      <c r="I552" s="6">
        <v>44150</v>
      </c>
      <c r="J552" s="7" t="s">
        <v>857</v>
      </c>
      <c r="K552" s="8">
        <f ca="1">+TODAY()-I552</f>
        <v>-13</v>
      </c>
      <c r="L552" s="9">
        <v>60</v>
      </c>
      <c r="M552" s="135"/>
      <c r="N552" s="9" t="str">
        <f>IF(M552="","Vacio",IF(L552=M552,"Igual","Diferente"))</f>
        <v>Vacio</v>
      </c>
      <c r="O552" s="9"/>
      <c r="P552" s="135"/>
      <c r="Q552" s="9" t="str">
        <f>IF(P552="","Vacio",IF(O552=P552,"Igual","Diferente"))</f>
        <v>Vacio</v>
      </c>
      <c r="R552" s="1">
        <f>+L552+O552/3.5</f>
        <v>60</v>
      </c>
      <c r="S552" s="1">
        <f ca="1">+IF(K552&gt;=0,IF(K552&lt;30,R552*1,IF(60&gt;K552,R552*2,IF(90&gt;K552,R552*3,IF(120&gt;K552,R552*4,IF(150&gt;K552,R552*5,IF(180&gt;K552,R552*6,IF(210&gt;K552,R552*7))))))),0)</f>
        <v>0</v>
      </c>
      <c r="T552" s="2">
        <f ca="1">+IF(K552&lt;0,0,IF(K552&lt;8,$A$1,IF(K552&lt;15,$B$1,IF(K552&lt;22,$C$1,IF(K552&lt;30,$D$1,IF(K552&lt;60,$G$1,IF(K552&lt;90,$H$1,IF(K552&lt;120,$I$1,IF(K552&lt;150,$J$1,IF(K552&lt;180,$K$1,IF(K552&lt;210,$E$1)))))))))))</f>
        <v>0</v>
      </c>
      <c r="U552" s="3" t="s">
        <v>858</v>
      </c>
      <c r="V552" s="10" t="s">
        <v>859</v>
      </c>
      <c r="W552" s="6">
        <v>43906</v>
      </c>
      <c r="X552" s="12" t="s">
        <v>862</v>
      </c>
      <c r="Y552" s="12" t="s">
        <v>5248</v>
      </c>
      <c r="Z552" s="12"/>
      <c r="AA552" s="12"/>
      <c r="AB552" s="15"/>
      <c r="AC552" s="15"/>
      <c r="AD552" s="15"/>
      <c r="AE552" s="15"/>
      <c r="AF552" s="4">
        <f ca="1">+TODAY()-AE552</f>
        <v>44137</v>
      </c>
      <c r="AG552" s="15"/>
      <c r="AH552" s="15"/>
      <c r="AI552" s="6"/>
      <c r="AJ552" s="6"/>
      <c r="AK552" s="3"/>
      <c r="AL552" s="6"/>
      <c r="AM552" s="10">
        <v>1</v>
      </c>
      <c r="AN552" s="3" t="s">
        <v>44</v>
      </c>
      <c r="AO552" s="3"/>
      <c r="AP552" s="3" t="s">
        <v>185</v>
      </c>
      <c r="AQ552" s="3"/>
      <c r="AR552" s="3"/>
      <c r="AS552" s="3"/>
      <c r="AT552" s="18"/>
      <c r="AU552" s="3" t="s">
        <v>3450</v>
      </c>
      <c r="AV552" s="7" t="s">
        <v>47</v>
      </c>
      <c r="AW552" s="7" t="s">
        <v>47</v>
      </c>
      <c r="AX552" s="9" t="str">
        <f>IF(AW552="","Vacio",IF(AV552=AW552,"Igual","Diferente"))</f>
        <v>Igual</v>
      </c>
      <c r="AY552" s="68"/>
      <c r="AZ552" s="68"/>
      <c r="BA552" s="5">
        <f ca="1">+IF(K552&gt;21,"Revisar",0)</f>
        <v>0</v>
      </c>
      <c r="BB552" s="68" t="s">
        <v>146</v>
      </c>
      <c r="BC552" s="129" t="s">
        <v>2919</v>
      </c>
      <c r="BF552" s="129" t="s">
        <v>94</v>
      </c>
      <c r="BG552" s="129"/>
    </row>
    <row r="553" spans="1:65" ht="14.65" customHeight="1" x14ac:dyDescent="0.25">
      <c r="A553" s="68" t="str">
        <f>CONCATENATE(E553,"_",X553)</f>
        <v>20503957231_PCR-LAP0471</v>
      </c>
      <c r="B553" s="68" t="str">
        <f>CONCATENATE(E553,"_",Z553)</f>
        <v>20503957231_</v>
      </c>
      <c r="C553" s="6">
        <v>44120</v>
      </c>
      <c r="D553" s="6">
        <v>44150</v>
      </c>
      <c r="E553" s="192">
        <v>20503957231</v>
      </c>
      <c r="F553" s="3" t="s">
        <v>3739</v>
      </c>
      <c r="G553" s="3" t="s">
        <v>4994</v>
      </c>
      <c r="H553" s="6">
        <v>44120</v>
      </c>
      <c r="I553" s="6">
        <v>44150</v>
      </c>
      <c r="J553" s="7" t="s">
        <v>857</v>
      </c>
      <c r="K553" s="8">
        <f ca="1">+TODAY()-I553</f>
        <v>-13</v>
      </c>
      <c r="L553" s="9">
        <v>60</v>
      </c>
      <c r="M553" s="135"/>
      <c r="N553" s="9" t="str">
        <f>IF(M553="","Vacio",IF(L553=M553,"Igual","Diferente"))</f>
        <v>Vacio</v>
      </c>
      <c r="O553" s="9"/>
      <c r="P553" s="135"/>
      <c r="Q553" s="9" t="str">
        <f>IF(P553="","Vacio",IF(O553=P553,"Igual","Diferente"))</f>
        <v>Vacio</v>
      </c>
      <c r="R553" s="1">
        <f>+L553+O553/3.5</f>
        <v>60</v>
      </c>
      <c r="S553" s="1">
        <f ca="1">+IF(K553&gt;=0,IF(K553&lt;30,R553*1,IF(60&gt;K553,R553*2,IF(90&gt;K553,R553*3,IF(120&gt;K553,R553*4,IF(150&gt;K553,R553*5,IF(180&gt;K553,R553*6,IF(210&gt;K553,R553*7))))))),0)</f>
        <v>0</v>
      </c>
      <c r="T553" s="2">
        <f ca="1">+IF(K553&lt;0,0,IF(K553&lt;8,$A$1,IF(K553&lt;15,$B$1,IF(K553&lt;22,$C$1,IF(K553&lt;30,$D$1,IF(K553&lt;60,$G$1,IF(K553&lt;90,$H$1,IF(K553&lt;120,$I$1,IF(K553&lt;150,$J$1,IF(K553&lt;180,$K$1,IF(K553&lt;210,$E$1)))))))))))</f>
        <v>0</v>
      </c>
      <c r="U553" s="3" t="s">
        <v>858</v>
      </c>
      <c r="V553" s="10" t="s">
        <v>859</v>
      </c>
      <c r="W553" s="6">
        <v>43906</v>
      </c>
      <c r="X553" s="12" t="s">
        <v>865</v>
      </c>
      <c r="Y553" s="12" t="s">
        <v>5248</v>
      </c>
      <c r="Z553" s="12"/>
      <c r="AA553" s="12"/>
      <c r="AB553" s="15"/>
      <c r="AC553" s="15"/>
      <c r="AD553" s="15"/>
      <c r="AE553" s="15"/>
      <c r="AF553" s="4">
        <f ca="1">+TODAY()-AE553</f>
        <v>44137</v>
      </c>
      <c r="AG553" s="15"/>
      <c r="AH553" s="15"/>
      <c r="AI553" s="6"/>
      <c r="AJ553" s="6"/>
      <c r="AK553" s="3"/>
      <c r="AL553" s="6"/>
      <c r="AM553" s="10">
        <v>1</v>
      </c>
      <c r="AN553" s="3" t="s">
        <v>44</v>
      </c>
      <c r="AO553" s="3"/>
      <c r="AP553" s="3" t="s">
        <v>185</v>
      </c>
      <c r="AQ553" s="3"/>
      <c r="AR553" s="3"/>
      <c r="AS553" s="3"/>
      <c r="AT553" s="18"/>
      <c r="AU553" s="3" t="s">
        <v>3450</v>
      </c>
      <c r="AV553" s="7" t="s">
        <v>47</v>
      </c>
      <c r="AW553" s="7" t="s">
        <v>47</v>
      </c>
      <c r="AX553" s="9" t="str">
        <f>IF(AW553="","Vacio",IF(AV553=AW553,"Igual","Diferente"))</f>
        <v>Igual</v>
      </c>
      <c r="AY553" s="68"/>
      <c r="AZ553" s="68"/>
      <c r="BA553" s="5">
        <f ca="1">+IF(K553&gt;21,"Revisar",0)</f>
        <v>0</v>
      </c>
      <c r="BB553" s="68" t="s">
        <v>146</v>
      </c>
      <c r="BC553" s="129" t="s">
        <v>2919</v>
      </c>
      <c r="BF553" s="129" t="s">
        <v>94</v>
      </c>
      <c r="BG553" s="129"/>
    </row>
    <row r="554" spans="1:65" ht="14.65" customHeight="1" x14ac:dyDescent="0.25">
      <c r="A554" s="68" t="str">
        <f>CONCATENATE(E554,"_",X554)</f>
        <v>20472936426_PCR-LAP0913</v>
      </c>
      <c r="B554" s="68" t="str">
        <f>CONCATENATE(E554,"_",Z554)</f>
        <v>20472936426_PCR-LAP 0810</v>
      </c>
      <c r="C554" s="6">
        <v>44105</v>
      </c>
      <c r="D554" s="6">
        <v>44135</v>
      </c>
      <c r="E554" s="192">
        <v>20472936426</v>
      </c>
      <c r="F554" s="3" t="s">
        <v>866</v>
      </c>
      <c r="G554" s="3" t="s">
        <v>5166</v>
      </c>
      <c r="H554" s="6">
        <v>44105</v>
      </c>
      <c r="I554" s="6">
        <v>44135</v>
      </c>
      <c r="J554" s="7" t="s">
        <v>875</v>
      </c>
      <c r="K554" s="8">
        <f ca="1">+TODAY()-I554</f>
        <v>2</v>
      </c>
      <c r="L554" s="9">
        <v>50</v>
      </c>
      <c r="M554" s="135"/>
      <c r="N554" s="9" t="str">
        <f>IF(M554="","Vacio",IF(L554=M554,"Igual","Diferente"))</f>
        <v>Vacio</v>
      </c>
      <c r="O554" s="9"/>
      <c r="P554" s="135"/>
      <c r="Q554" s="9" t="str">
        <f>IF(P554="","Vacio",IF(O554=P554,"Igual","Diferente"))</f>
        <v>Vacio</v>
      </c>
      <c r="R554" s="1">
        <f>+L554+O554/3.5</f>
        <v>50</v>
      </c>
      <c r="S554" s="1">
        <f ca="1">+IF(K554&gt;=0,IF(K554&lt;30,R554*1,IF(60&gt;K554,R554*2,IF(90&gt;K554,R554*3,IF(120&gt;K554,R554*4,IF(150&gt;K554,R554*5,IF(180&gt;K554,R554*6,IF(210&gt;K554,R554*7))))))),0)</f>
        <v>50</v>
      </c>
      <c r="T554" s="2" t="str">
        <f ca="1">+IF(K554&lt;0,0,IF(K554&lt;8,$A$1,IF(K554&lt;15,$B$1,IF(K554&lt;22,$C$1,IF(K554&lt;30,$D$1,IF(K554&lt;60,$G$1,IF(K554&lt;90,$H$1,IF(K554&lt;120,$I$1,IF(K554&lt;150,$J$1,IF(K554&lt;180,$K$1,IF(K554&lt;210,$E$1)))))))))))</f>
        <v>1° Semana</v>
      </c>
      <c r="U554" s="3" t="s">
        <v>876</v>
      </c>
      <c r="V554" s="10" t="s">
        <v>877</v>
      </c>
      <c r="W554" s="6">
        <v>43236</v>
      </c>
      <c r="X554" s="12" t="s">
        <v>878</v>
      </c>
      <c r="Y554" s="12" t="s">
        <v>5248</v>
      </c>
      <c r="Z554" s="12" t="s">
        <v>879</v>
      </c>
      <c r="AA554" s="12"/>
      <c r="AB554" s="15"/>
      <c r="AC554" s="15"/>
      <c r="AD554" s="15"/>
      <c r="AE554" s="15"/>
      <c r="AF554" s="4">
        <f ca="1">+TODAY()-AE554</f>
        <v>44137</v>
      </c>
      <c r="AG554" s="15"/>
      <c r="AH554" s="15"/>
      <c r="AI554" s="6"/>
      <c r="AJ554" s="6"/>
      <c r="AK554" s="3" t="s">
        <v>43</v>
      </c>
      <c r="AL554" s="6"/>
      <c r="AM554" s="10">
        <v>1</v>
      </c>
      <c r="AN554" s="3" t="s">
        <v>44</v>
      </c>
      <c r="AO554" s="3"/>
      <c r="AP554" s="3" t="s">
        <v>45</v>
      </c>
      <c r="AQ554" s="3"/>
      <c r="AR554" s="3"/>
      <c r="AS554" s="3"/>
      <c r="AT554" s="18" t="s">
        <v>880</v>
      </c>
      <c r="AU554" s="3" t="s">
        <v>46</v>
      </c>
      <c r="AV554" s="7" t="s">
        <v>47</v>
      </c>
      <c r="AW554" s="7" t="s">
        <v>47</v>
      </c>
      <c r="AX554" s="9" t="str">
        <f>IF(AW554="","Vacio",IF(AV554=AW554,"Igual","Diferente"))</f>
        <v>Igual</v>
      </c>
      <c r="AY554" s="68"/>
      <c r="AZ554" s="68"/>
      <c r="BA554" s="5">
        <f ca="1">+IF(K554&gt;21,"Revisar",0)</f>
        <v>0</v>
      </c>
      <c r="BB554" s="68" t="s">
        <v>146</v>
      </c>
      <c r="BC554" s="129" t="s">
        <v>2919</v>
      </c>
      <c r="BF554" s="129" t="s">
        <v>94</v>
      </c>
      <c r="BG554" s="129"/>
    </row>
    <row r="555" spans="1:65" ht="14.65" customHeight="1" x14ac:dyDescent="0.25">
      <c r="A555" s="68" t="str">
        <f>CONCATENATE(E555,"_",X555)</f>
        <v>20472936426_PCR-LAP1088</v>
      </c>
      <c r="B555" s="68" t="str">
        <f>CONCATENATE(E555,"_",Z555)</f>
        <v>20472936426_</v>
      </c>
      <c r="C555" s="6">
        <v>44114</v>
      </c>
      <c r="D555" s="6">
        <v>44144</v>
      </c>
      <c r="E555" s="192">
        <v>20472936426</v>
      </c>
      <c r="F555" s="3" t="s">
        <v>866</v>
      </c>
      <c r="G555" s="3" t="s">
        <v>5104</v>
      </c>
      <c r="H555" s="6">
        <v>44114</v>
      </c>
      <c r="I555" s="6">
        <v>44144</v>
      </c>
      <c r="J555" s="7"/>
      <c r="K555" s="8">
        <f ca="1">+TODAY()-I555</f>
        <v>-7</v>
      </c>
      <c r="L555" s="9">
        <v>50</v>
      </c>
      <c r="M555" s="135"/>
      <c r="N555" s="9" t="str">
        <f>IF(M555="","Vacio",IF(L555=M555,"Igual","Diferente"))</f>
        <v>Vacio</v>
      </c>
      <c r="O555" s="9"/>
      <c r="P555" s="135"/>
      <c r="Q555" s="9" t="str">
        <f>IF(P555="","Vacio",IF(O555=P555,"Igual","Diferente"))</f>
        <v>Vacio</v>
      </c>
      <c r="R555" s="1">
        <f>+L555+O555/3.5</f>
        <v>50</v>
      </c>
      <c r="S555" s="1">
        <f ca="1">+IF(K555&gt;=0,IF(K555&lt;30,R555*1,IF(60&gt;K555,R555*2,IF(90&gt;K555,R555*3,IF(120&gt;K555,R555*4,IF(150&gt;K555,R555*5,IF(180&gt;K555,R555*6,IF(210&gt;K555,R555*7))))))),0)</f>
        <v>0</v>
      </c>
      <c r="T555" s="2">
        <f ca="1">+IF(K555&lt;0,0,IF(K555&lt;8,$A$1,IF(K555&lt;15,$B$1,IF(K555&lt;22,$C$1,IF(K555&lt;30,$D$1,IF(K555&lt;60,$G$1,IF(K555&lt;90,$H$1,IF(K555&lt;120,$I$1,IF(K555&lt;150,$J$1,IF(K555&lt;180,$K$1,IF(K555&lt;210,$E$1)))))))))))</f>
        <v>0</v>
      </c>
      <c r="U555" s="3" t="s">
        <v>4720</v>
      </c>
      <c r="V555" s="10" t="s">
        <v>4719</v>
      </c>
      <c r="W555" s="6">
        <v>44113</v>
      </c>
      <c r="X555" s="12" t="s">
        <v>510</v>
      </c>
      <c r="Y555" s="12" t="s">
        <v>5248</v>
      </c>
      <c r="Z555" s="12"/>
      <c r="AA555" s="12"/>
      <c r="AB555" s="15"/>
      <c r="AC555" s="15"/>
      <c r="AD555" s="15"/>
      <c r="AE555" s="15"/>
      <c r="AF555" s="4">
        <f ca="1">+TODAY()-AE555</f>
        <v>44137</v>
      </c>
      <c r="AG555" s="15"/>
      <c r="AH555" s="15"/>
      <c r="AI555" s="6"/>
      <c r="AJ555" s="6"/>
      <c r="AK555" s="3" t="s">
        <v>43</v>
      </c>
      <c r="AL555" s="6"/>
      <c r="AM555" s="10">
        <v>1</v>
      </c>
      <c r="AN555" s="3" t="s">
        <v>44</v>
      </c>
      <c r="AO555" s="3"/>
      <c r="AP555" s="3" t="s">
        <v>45</v>
      </c>
      <c r="AQ555" s="3"/>
      <c r="AR555" s="3"/>
      <c r="AS555" s="3"/>
      <c r="AT555" s="18"/>
      <c r="AU555" s="3" t="s">
        <v>46</v>
      </c>
      <c r="AV555" s="7" t="s">
        <v>47</v>
      </c>
      <c r="AW555" s="7" t="s">
        <v>47</v>
      </c>
      <c r="AX555" s="9" t="str">
        <f>IF(AW555="","Vacio",IF(AV555=AW555,"Igual","Diferente"))</f>
        <v>Igual</v>
      </c>
      <c r="AY555" s="68"/>
      <c r="AZ555" s="68"/>
      <c r="BA555" s="5">
        <f ca="1">+IF(K555&gt;21,"Revisar",0)</f>
        <v>0</v>
      </c>
      <c r="BB555" s="68" t="s">
        <v>146</v>
      </c>
      <c r="BC555" s="129" t="s">
        <v>2919</v>
      </c>
      <c r="BF555" s="129"/>
      <c r="BG555" s="129"/>
    </row>
    <row r="556" spans="1:65" ht="14.65" customHeight="1" x14ac:dyDescent="0.25">
      <c r="A556" s="68" t="str">
        <f>CONCATENATE(E556,"_",X556)</f>
        <v>20472936426_PCR-LAP0918</v>
      </c>
      <c r="B556" s="68" t="str">
        <f>CONCATENATE(E556,"_",Z556)</f>
        <v>20472936426_PCR-LAP1063</v>
      </c>
      <c r="C556" s="6">
        <v>44105</v>
      </c>
      <c r="D556" s="6">
        <v>44135</v>
      </c>
      <c r="E556" s="192">
        <v>20472936426</v>
      </c>
      <c r="F556" s="3" t="s">
        <v>866</v>
      </c>
      <c r="G556" s="3" t="s">
        <v>5166</v>
      </c>
      <c r="H556" s="6">
        <v>44105</v>
      </c>
      <c r="I556" s="6">
        <v>44135</v>
      </c>
      <c r="J556" s="7" t="s">
        <v>867</v>
      </c>
      <c r="K556" s="8">
        <f ca="1">+TODAY()-I556</f>
        <v>2</v>
      </c>
      <c r="L556" s="9">
        <v>50</v>
      </c>
      <c r="M556" s="135"/>
      <c r="N556" s="9" t="str">
        <f>IF(M556="","Vacio",IF(L556=M556,"Igual","Diferente"))</f>
        <v>Vacio</v>
      </c>
      <c r="O556" s="9"/>
      <c r="P556" s="135"/>
      <c r="Q556" s="9" t="str">
        <f>IF(P556="","Vacio",IF(O556=P556,"Igual","Diferente"))</f>
        <v>Vacio</v>
      </c>
      <c r="R556" s="1">
        <f>+L556+O556/3.5</f>
        <v>50</v>
      </c>
      <c r="S556" s="1">
        <f ca="1">+IF(K556&gt;=0,IF(K556&lt;30,R556*1,IF(60&gt;K556,R556*2,IF(90&gt;K556,R556*3,IF(120&gt;K556,R556*4,IF(150&gt;K556,R556*5,IF(180&gt;K556,R556*6,IF(210&gt;K556,R556*7))))))),0)</f>
        <v>50</v>
      </c>
      <c r="T556" s="2" t="str">
        <f ca="1">+IF(K556&lt;0,0,IF(K556&lt;8,$A$1,IF(K556&lt;15,$B$1,IF(K556&lt;22,$C$1,IF(K556&lt;30,$D$1,IF(K556&lt;60,$G$1,IF(K556&lt;90,$H$1,IF(K556&lt;120,$I$1,IF(K556&lt;150,$J$1,IF(K556&lt;180,$K$1,IF(K556&lt;210,$E$1)))))))))))</f>
        <v>1° Semana</v>
      </c>
      <c r="U556" s="3" t="s">
        <v>868</v>
      </c>
      <c r="V556" s="10" t="s">
        <v>883</v>
      </c>
      <c r="W556" s="6">
        <v>43298</v>
      </c>
      <c r="X556" s="12" t="s">
        <v>3823</v>
      </c>
      <c r="Y556" s="12" t="s">
        <v>5248</v>
      </c>
      <c r="Z556" s="12" t="s">
        <v>884</v>
      </c>
      <c r="AA556" s="12"/>
      <c r="AB556" s="15"/>
      <c r="AC556" s="15"/>
      <c r="AD556" s="15"/>
      <c r="AE556" s="15"/>
      <c r="AF556" s="4">
        <f ca="1">+TODAY()-AE556</f>
        <v>44137</v>
      </c>
      <c r="AG556" s="15"/>
      <c r="AH556" s="15"/>
      <c r="AI556" s="6"/>
      <c r="AJ556" s="6"/>
      <c r="AK556" s="3" t="s">
        <v>43</v>
      </c>
      <c r="AL556" s="6"/>
      <c r="AM556" s="10">
        <v>1</v>
      </c>
      <c r="AN556" s="3" t="s">
        <v>44</v>
      </c>
      <c r="AO556" s="3"/>
      <c r="AP556" s="3" t="s">
        <v>45</v>
      </c>
      <c r="AQ556" s="3"/>
      <c r="AR556" s="3"/>
      <c r="AS556" s="3"/>
      <c r="AT556" s="18" t="s">
        <v>870</v>
      </c>
      <c r="AU556" s="3" t="s">
        <v>46</v>
      </c>
      <c r="AV556" s="7" t="s">
        <v>47</v>
      </c>
      <c r="AW556" s="7" t="s">
        <v>47</v>
      </c>
      <c r="AX556" s="9" t="str">
        <f>IF(AW556="","Vacio",IF(AV556=AW556,"Igual","Diferente"))</f>
        <v>Igual</v>
      </c>
      <c r="AY556" s="68" t="s">
        <v>3824</v>
      </c>
      <c r="AZ556" s="68"/>
      <c r="BA556" s="5">
        <f ca="1">+IF(K556&gt;21,"Revisar",0)</f>
        <v>0</v>
      </c>
      <c r="BB556" s="68" t="s">
        <v>146</v>
      </c>
      <c r="BC556" s="129" t="s">
        <v>2919</v>
      </c>
      <c r="BF556" s="129" t="s">
        <v>94</v>
      </c>
      <c r="BG556" s="129"/>
    </row>
    <row r="557" spans="1:65" ht="14.65" customHeight="1" x14ac:dyDescent="0.25">
      <c r="A557" s="68" t="str">
        <f>CONCATENATE(E557,"_",X557)</f>
        <v>20156399036_PCR-LAP0432</v>
      </c>
      <c r="B557" s="68" t="str">
        <f>CONCATENATE(E557,"_",Z557)</f>
        <v>20156399036_</v>
      </c>
      <c r="C557" s="6">
        <v>44137</v>
      </c>
      <c r="D557" s="6">
        <v>44166</v>
      </c>
      <c r="E557" s="192">
        <v>20156399036</v>
      </c>
      <c r="F557" s="3" t="s">
        <v>5222</v>
      </c>
      <c r="G557" s="3" t="s">
        <v>5223</v>
      </c>
      <c r="H557" s="6">
        <v>44137</v>
      </c>
      <c r="I557" s="6">
        <v>44166</v>
      </c>
      <c r="J557" s="7"/>
      <c r="K557" s="8">
        <f ca="1">+TODAY()-I557</f>
        <v>-29</v>
      </c>
      <c r="L557" s="9"/>
      <c r="M557" s="135"/>
      <c r="N557" s="9" t="str">
        <f>IF(M557="","Vacio",IF(L557=M557,"Igual","Diferente"))</f>
        <v>Vacio</v>
      </c>
      <c r="O557" s="9">
        <v>104</v>
      </c>
      <c r="P557" s="135"/>
      <c r="Q557" s="9" t="str">
        <f>IF(P557="","Vacio",IF(O557=P557,"Igual","Diferente"))</f>
        <v>Vacio</v>
      </c>
      <c r="R557" s="1">
        <f>+L557+O557/3.5</f>
        <v>29.714285714285715</v>
      </c>
      <c r="S557" s="1">
        <f ca="1">+IF(K557&gt;=0,IF(K557&lt;30,R557*1,IF(60&gt;K557,R557*2,IF(90&gt;K557,R557*3,IF(120&gt;K557,R557*4,IF(150&gt;K557,R557*5,IF(180&gt;K557,R557*6,IF(210&gt;K557,R557*7))))))),0)</f>
        <v>0</v>
      </c>
      <c r="T557" s="2">
        <f ca="1">+IF(K557&lt;0,0,IF(K557&lt;8,$A$1,IF(K557&lt;15,$B$1,IF(K557&lt;22,$C$1,IF(K557&lt;30,$D$1,IF(K557&lt;60,$G$1,IF(K557&lt;90,$H$1,IF(K557&lt;120,$I$1,IF(K557&lt;150,$J$1,IF(K557&lt;180,$K$1,IF(K557&lt;210,$E$1)))))))))))</f>
        <v>0</v>
      </c>
      <c r="U557" s="3"/>
      <c r="V557" s="10"/>
      <c r="W557" s="6"/>
      <c r="X557" s="414" t="s">
        <v>1203</v>
      </c>
      <c r="Y557" s="12" t="s">
        <v>5248</v>
      </c>
      <c r="Z557" s="12"/>
      <c r="AA557" s="12"/>
      <c r="AB557" s="15"/>
      <c r="AC557" s="15"/>
      <c r="AD557" s="15"/>
      <c r="AE557" s="15"/>
      <c r="AF557" s="4">
        <f ca="1">+TODAY()-AE557</f>
        <v>44137</v>
      </c>
      <c r="AG557" s="15"/>
      <c r="AH557" s="15"/>
      <c r="AI557" s="6"/>
      <c r="AJ557" s="6"/>
      <c r="AK557" s="3"/>
      <c r="AL557" s="6"/>
      <c r="AM557" s="10">
        <v>1</v>
      </c>
      <c r="AN557" s="3" t="s">
        <v>44</v>
      </c>
      <c r="AO557" s="3"/>
      <c r="AP557" s="3"/>
      <c r="AQ557" s="3"/>
      <c r="AR557" s="3"/>
      <c r="AS557" s="3"/>
      <c r="AT557" s="18"/>
      <c r="AU557" s="3" t="s">
        <v>46</v>
      </c>
      <c r="AV557" s="82"/>
      <c r="AW557" s="7"/>
      <c r="AX557" s="9" t="str">
        <f>IF(AW557="","Vacio",IF(AV557=AW557,"Igual","Diferente"))</f>
        <v>Vacio</v>
      </c>
      <c r="AY557" s="68"/>
      <c r="AZ557" s="68"/>
      <c r="BA557" s="5">
        <f ca="1">+IF(K557&gt;21,"Revisar",0)</f>
        <v>0</v>
      </c>
      <c r="BB557" s="68"/>
      <c r="BC557" s="129" t="s">
        <v>2919</v>
      </c>
      <c r="BF557" s="129"/>
      <c r="BG557" s="129"/>
    </row>
    <row r="558" spans="1:65" ht="14.65" customHeight="1" x14ac:dyDescent="0.25">
      <c r="A558" s="68" t="str">
        <f>CONCATENATE(E558,"_",X558)</f>
        <v>20156399036_PCR-LAP0702</v>
      </c>
      <c r="B558" s="68" t="str">
        <f>CONCATENATE(E558,"_",Z558)</f>
        <v>20156399036_</v>
      </c>
      <c r="C558" s="6">
        <v>44137</v>
      </c>
      <c r="D558" s="6">
        <v>44166</v>
      </c>
      <c r="E558" s="192">
        <v>20156399036</v>
      </c>
      <c r="F558" s="3" t="s">
        <v>5222</v>
      </c>
      <c r="G558" s="3" t="s">
        <v>5223</v>
      </c>
      <c r="H558" s="6">
        <v>44137</v>
      </c>
      <c r="I558" s="6">
        <v>44166</v>
      </c>
      <c r="J558" s="7"/>
      <c r="K558" s="8">
        <f ca="1">+TODAY()-I558</f>
        <v>-29</v>
      </c>
      <c r="L558" s="9"/>
      <c r="M558" s="135"/>
      <c r="N558" s="9" t="str">
        <f>IF(M558="","Vacio",IF(L558=M558,"Igual","Diferente"))</f>
        <v>Vacio</v>
      </c>
      <c r="O558" s="9">
        <v>104</v>
      </c>
      <c r="P558" s="135"/>
      <c r="Q558" s="9" t="str">
        <f>IF(P558="","Vacio",IF(O558=P558,"Igual","Diferente"))</f>
        <v>Vacio</v>
      </c>
      <c r="R558" s="1">
        <f>+L558+O558/3.5</f>
        <v>29.714285714285715</v>
      </c>
      <c r="S558" s="1">
        <f ca="1">+IF(K558&gt;=0,IF(K558&lt;30,R558*1,IF(60&gt;K558,R558*2,IF(90&gt;K558,R558*3,IF(120&gt;K558,R558*4,IF(150&gt;K558,R558*5,IF(180&gt;K558,R558*6,IF(210&gt;K558,R558*7))))))),0)</f>
        <v>0</v>
      </c>
      <c r="T558" s="2">
        <f ca="1">+IF(K558&lt;0,0,IF(K558&lt;8,$A$1,IF(K558&lt;15,$B$1,IF(K558&lt;22,$C$1,IF(K558&lt;30,$D$1,IF(K558&lt;60,$G$1,IF(K558&lt;90,$H$1,IF(K558&lt;120,$I$1,IF(K558&lt;150,$J$1,IF(K558&lt;180,$K$1,IF(K558&lt;210,$E$1)))))))))))</f>
        <v>0</v>
      </c>
      <c r="U558" s="3"/>
      <c r="V558" s="10"/>
      <c r="W558" s="6"/>
      <c r="X558" s="414" t="s">
        <v>1896</v>
      </c>
      <c r="Y558" s="12" t="s">
        <v>5248</v>
      </c>
      <c r="Z558" s="12"/>
      <c r="AA558" s="12"/>
      <c r="AB558" s="15"/>
      <c r="AC558" s="15"/>
      <c r="AD558" s="15"/>
      <c r="AE558" s="15"/>
      <c r="AF558" s="4">
        <f ca="1">+TODAY()-AE558</f>
        <v>44137</v>
      </c>
      <c r="AG558" s="15"/>
      <c r="AH558" s="15"/>
      <c r="AI558" s="6"/>
      <c r="AJ558" s="6"/>
      <c r="AK558" s="3"/>
      <c r="AL558" s="6"/>
      <c r="AM558" s="10">
        <v>1</v>
      </c>
      <c r="AN558" s="3" t="s">
        <v>44</v>
      </c>
      <c r="AO558" s="3"/>
      <c r="AP558" s="3"/>
      <c r="AQ558" s="3"/>
      <c r="AR558" s="3"/>
      <c r="AS558" s="3"/>
      <c r="AT558" s="18"/>
      <c r="AU558" s="3" t="s">
        <v>46</v>
      </c>
      <c r="AV558" s="82"/>
      <c r="AW558" s="7"/>
      <c r="AX558" s="9" t="str">
        <f>IF(AW558="","Vacio",IF(AV558=AW558,"Igual","Diferente"))</f>
        <v>Vacio</v>
      </c>
      <c r="AY558" s="68"/>
      <c r="AZ558" s="68"/>
      <c r="BA558" s="5">
        <f ca="1">+IF(K558&gt;21,"Revisar",0)</f>
        <v>0</v>
      </c>
      <c r="BB558" s="68"/>
      <c r="BC558" s="129" t="s">
        <v>2919</v>
      </c>
      <c r="BF558" s="129"/>
      <c r="BG558" s="129"/>
    </row>
    <row r="559" spans="1:65" ht="14.65" customHeight="1" x14ac:dyDescent="0.25">
      <c r="A559" s="68" t="str">
        <f>CONCATENATE(E559,"_",X559)</f>
        <v>20156399036_PCR-LAP0704</v>
      </c>
      <c r="B559" s="68" t="str">
        <f>CONCATENATE(E559,"_",Z559)</f>
        <v>20156399036_</v>
      </c>
      <c r="C559" s="6">
        <v>44137</v>
      </c>
      <c r="D559" s="6">
        <v>44166</v>
      </c>
      <c r="E559" s="192">
        <v>20156399036</v>
      </c>
      <c r="F559" s="3" t="s">
        <v>5222</v>
      </c>
      <c r="G559" s="3" t="s">
        <v>5223</v>
      </c>
      <c r="H559" s="6">
        <v>44137</v>
      </c>
      <c r="I559" s="6">
        <v>44166</v>
      </c>
      <c r="J559" s="7"/>
      <c r="K559" s="8">
        <f ca="1">+TODAY()-I559</f>
        <v>-29</v>
      </c>
      <c r="L559" s="9"/>
      <c r="M559" s="135"/>
      <c r="N559" s="9" t="str">
        <f>IF(M559="","Vacio",IF(L559=M559,"Igual","Diferente"))</f>
        <v>Vacio</v>
      </c>
      <c r="O559" s="9">
        <v>104</v>
      </c>
      <c r="P559" s="135"/>
      <c r="Q559" s="9" t="str">
        <f>IF(P559="","Vacio",IF(O559=P559,"Igual","Diferente"))</f>
        <v>Vacio</v>
      </c>
      <c r="R559" s="1">
        <f>+L559+O559/3.5</f>
        <v>29.714285714285715</v>
      </c>
      <c r="S559" s="1">
        <f ca="1">+IF(K559&gt;=0,IF(K559&lt;30,R559*1,IF(60&gt;K559,R559*2,IF(90&gt;K559,R559*3,IF(120&gt;K559,R559*4,IF(150&gt;K559,R559*5,IF(180&gt;K559,R559*6,IF(210&gt;K559,R559*7))))))),0)</f>
        <v>0</v>
      </c>
      <c r="T559" s="2">
        <f ca="1">+IF(K559&lt;0,0,IF(K559&lt;8,$A$1,IF(K559&lt;15,$B$1,IF(K559&lt;22,$C$1,IF(K559&lt;30,$D$1,IF(K559&lt;60,$G$1,IF(K559&lt;90,$H$1,IF(K559&lt;120,$I$1,IF(K559&lt;150,$J$1,IF(K559&lt;180,$K$1,IF(K559&lt;210,$E$1)))))))))))</f>
        <v>0</v>
      </c>
      <c r="U559" s="3"/>
      <c r="V559" s="10"/>
      <c r="W559" s="6"/>
      <c r="X559" s="414" t="s">
        <v>5224</v>
      </c>
      <c r="Y559" s="12" t="s">
        <v>5248</v>
      </c>
      <c r="Z559" s="12"/>
      <c r="AA559" s="12"/>
      <c r="AB559" s="15"/>
      <c r="AC559" s="15"/>
      <c r="AD559" s="15"/>
      <c r="AE559" s="15"/>
      <c r="AF559" s="4">
        <f ca="1">+TODAY()-AE559</f>
        <v>44137</v>
      </c>
      <c r="AG559" s="15"/>
      <c r="AH559" s="15"/>
      <c r="AI559" s="6"/>
      <c r="AJ559" s="6"/>
      <c r="AK559" s="3"/>
      <c r="AL559" s="6"/>
      <c r="AM559" s="10">
        <v>1</v>
      </c>
      <c r="AN559" s="3" t="s">
        <v>44</v>
      </c>
      <c r="AO559" s="3"/>
      <c r="AP559" s="3"/>
      <c r="AQ559" s="3"/>
      <c r="AR559" s="3"/>
      <c r="AS559" s="3"/>
      <c r="AT559" s="18"/>
      <c r="AU559" s="3" t="s">
        <v>46</v>
      </c>
      <c r="AV559" s="82"/>
      <c r="AW559" s="7"/>
      <c r="AX559" s="9" t="str">
        <f>IF(AW559="","Vacio",IF(AV559=AW559,"Igual","Diferente"))</f>
        <v>Vacio</v>
      </c>
      <c r="AY559" s="68"/>
      <c r="AZ559" s="68"/>
      <c r="BA559" s="5">
        <f ca="1">+IF(K559&gt;21,"Revisar",0)</f>
        <v>0</v>
      </c>
      <c r="BB559" s="68"/>
      <c r="BC559" s="129" t="s">
        <v>2919</v>
      </c>
      <c r="BF559" s="129"/>
      <c r="BG559" s="129"/>
    </row>
    <row r="560" spans="1:65" ht="14.65" customHeight="1" x14ac:dyDescent="0.25">
      <c r="A560" s="68" t="str">
        <f>CONCATENATE(E560,"_",X560)</f>
        <v>20156399036_PCR-LAP0748</v>
      </c>
      <c r="B560" s="68" t="str">
        <f>CONCATENATE(E560,"_",Z560)</f>
        <v>20156399036_</v>
      </c>
      <c r="C560" s="6">
        <v>44137</v>
      </c>
      <c r="D560" s="6">
        <v>44166</v>
      </c>
      <c r="E560" s="192">
        <v>20156399036</v>
      </c>
      <c r="F560" s="3" t="s">
        <v>5222</v>
      </c>
      <c r="G560" s="3" t="s">
        <v>5223</v>
      </c>
      <c r="H560" s="6">
        <v>44137</v>
      </c>
      <c r="I560" s="6">
        <v>44166</v>
      </c>
      <c r="J560" s="7"/>
      <c r="K560" s="8">
        <f ca="1">+TODAY()-I560</f>
        <v>-29</v>
      </c>
      <c r="L560" s="9"/>
      <c r="M560" s="135"/>
      <c r="N560" s="9" t="str">
        <f>IF(M560="","Vacio",IF(L560=M560,"Igual","Diferente"))</f>
        <v>Vacio</v>
      </c>
      <c r="O560" s="9">
        <v>104</v>
      </c>
      <c r="P560" s="135"/>
      <c r="Q560" s="9" t="str">
        <f>IF(P560="","Vacio",IF(O560=P560,"Igual","Diferente"))</f>
        <v>Vacio</v>
      </c>
      <c r="R560" s="1">
        <f>+L560+O560/3.5</f>
        <v>29.714285714285715</v>
      </c>
      <c r="S560" s="1">
        <f ca="1">+IF(K560&gt;=0,IF(K560&lt;30,R560*1,IF(60&gt;K560,R560*2,IF(90&gt;K560,R560*3,IF(120&gt;K560,R560*4,IF(150&gt;K560,R560*5,IF(180&gt;K560,R560*6,IF(210&gt;K560,R560*7))))))),0)</f>
        <v>0</v>
      </c>
      <c r="T560" s="2">
        <f ca="1">+IF(K560&lt;0,0,IF(K560&lt;8,$A$1,IF(K560&lt;15,$B$1,IF(K560&lt;22,$C$1,IF(K560&lt;30,$D$1,IF(K560&lt;60,$G$1,IF(K560&lt;90,$H$1,IF(K560&lt;120,$I$1,IF(K560&lt;150,$J$1,IF(K560&lt;180,$K$1,IF(K560&lt;210,$E$1)))))))))))</f>
        <v>0</v>
      </c>
      <c r="U560" s="3"/>
      <c r="V560" s="10"/>
      <c r="W560" s="6"/>
      <c r="X560" s="414" t="s">
        <v>5225</v>
      </c>
      <c r="Y560" s="12" t="s">
        <v>5248</v>
      </c>
      <c r="Z560" s="12"/>
      <c r="AA560" s="12"/>
      <c r="AB560" s="15"/>
      <c r="AC560" s="15"/>
      <c r="AD560" s="15"/>
      <c r="AE560" s="15"/>
      <c r="AF560" s="4">
        <f ca="1">+TODAY()-AE560</f>
        <v>44137</v>
      </c>
      <c r="AG560" s="15"/>
      <c r="AH560" s="15"/>
      <c r="AI560" s="6"/>
      <c r="AJ560" s="6"/>
      <c r="AK560" s="3"/>
      <c r="AL560" s="6"/>
      <c r="AM560" s="10">
        <v>1</v>
      </c>
      <c r="AN560" s="3" t="s">
        <v>44</v>
      </c>
      <c r="AO560" s="3"/>
      <c r="AP560" s="3"/>
      <c r="AQ560" s="3"/>
      <c r="AR560" s="3"/>
      <c r="AS560" s="3"/>
      <c r="AT560" s="18"/>
      <c r="AU560" s="3" t="s">
        <v>46</v>
      </c>
      <c r="AV560" s="82"/>
      <c r="AW560" s="7"/>
      <c r="AX560" s="9" t="str">
        <f>IF(AW560="","Vacio",IF(AV560=AW560,"Igual","Diferente"))</f>
        <v>Vacio</v>
      </c>
      <c r="AY560" s="68"/>
      <c r="AZ560" s="68"/>
      <c r="BA560" s="5">
        <f ca="1">+IF(K560&gt;21,"Revisar",0)</f>
        <v>0</v>
      </c>
      <c r="BB560" s="68"/>
      <c r="BC560" s="129" t="s">
        <v>2919</v>
      </c>
      <c r="BF560" s="129"/>
      <c r="BG560" s="129"/>
    </row>
    <row r="561" spans="1:65" ht="14.65" customHeight="1" x14ac:dyDescent="0.25">
      <c r="A561" s="68" t="str">
        <f>CONCATENATE(E561,"_",X561)</f>
        <v>20156399036_PCR-LAP0436</v>
      </c>
      <c r="B561" s="68" t="str">
        <f>CONCATENATE(E561,"_",Z561)</f>
        <v>20156399036_</v>
      </c>
      <c r="C561" s="6">
        <v>44137</v>
      </c>
      <c r="D561" s="6">
        <v>44166</v>
      </c>
      <c r="E561" s="192">
        <v>20156399036</v>
      </c>
      <c r="F561" s="3" t="s">
        <v>5222</v>
      </c>
      <c r="G561" s="3" t="s">
        <v>5223</v>
      </c>
      <c r="H561" s="6">
        <v>44137</v>
      </c>
      <c r="I561" s="6">
        <v>44166</v>
      </c>
      <c r="J561" s="7"/>
      <c r="K561" s="8">
        <f ca="1">+TODAY()-I561</f>
        <v>-29</v>
      </c>
      <c r="L561" s="9"/>
      <c r="M561" s="135"/>
      <c r="N561" s="9" t="str">
        <f>IF(M561="","Vacio",IF(L561=M561,"Igual","Diferente"))</f>
        <v>Vacio</v>
      </c>
      <c r="O561" s="9">
        <v>104</v>
      </c>
      <c r="P561" s="135"/>
      <c r="Q561" s="9" t="str">
        <f>IF(P561="","Vacio",IF(O561=P561,"Igual","Diferente"))</f>
        <v>Vacio</v>
      </c>
      <c r="R561" s="1">
        <f>+L561+O561/3.5</f>
        <v>29.714285714285715</v>
      </c>
      <c r="S561" s="1">
        <f ca="1">+IF(K561&gt;=0,IF(K561&lt;30,R561*1,IF(60&gt;K561,R561*2,IF(90&gt;K561,R561*3,IF(120&gt;K561,R561*4,IF(150&gt;K561,R561*5,IF(180&gt;K561,R561*6,IF(210&gt;K561,R561*7))))))),0)</f>
        <v>0</v>
      </c>
      <c r="T561" s="2">
        <f ca="1">+IF(K561&lt;0,0,IF(K561&lt;8,$A$1,IF(K561&lt;15,$B$1,IF(K561&lt;22,$C$1,IF(K561&lt;30,$D$1,IF(K561&lt;60,$G$1,IF(K561&lt;90,$H$1,IF(K561&lt;120,$I$1,IF(K561&lt;150,$J$1,IF(K561&lt;180,$K$1,IF(K561&lt;210,$E$1)))))))))))</f>
        <v>0</v>
      </c>
      <c r="U561" s="3"/>
      <c r="V561" s="10"/>
      <c r="W561" s="6"/>
      <c r="X561" s="414" t="s">
        <v>716</v>
      </c>
      <c r="Y561" s="12" t="s">
        <v>5248</v>
      </c>
      <c r="Z561" s="12"/>
      <c r="AA561" s="12"/>
      <c r="AB561" s="15"/>
      <c r="AC561" s="15"/>
      <c r="AD561" s="15"/>
      <c r="AE561" s="15"/>
      <c r="AF561" s="4">
        <f ca="1">+TODAY()-AE561</f>
        <v>44137</v>
      </c>
      <c r="AG561" s="15"/>
      <c r="AH561" s="15"/>
      <c r="AI561" s="6"/>
      <c r="AJ561" s="6"/>
      <c r="AK561" s="3"/>
      <c r="AL561" s="6"/>
      <c r="AM561" s="10">
        <v>1</v>
      </c>
      <c r="AN561" s="3" t="s">
        <v>44</v>
      </c>
      <c r="AO561" s="3"/>
      <c r="AP561" s="3"/>
      <c r="AQ561" s="3"/>
      <c r="AR561" s="3"/>
      <c r="AS561" s="3"/>
      <c r="AT561" s="18"/>
      <c r="AU561" s="3" t="s">
        <v>46</v>
      </c>
      <c r="AV561" s="82"/>
      <c r="AW561" s="7"/>
      <c r="AX561" s="9" t="str">
        <f>IF(AW561="","Vacio",IF(AV561=AW561,"Igual","Diferente"))</f>
        <v>Vacio</v>
      </c>
      <c r="AY561" s="68"/>
      <c r="AZ561" s="68"/>
      <c r="BA561" s="5">
        <f ca="1">+IF(K561&gt;21,"Revisar",0)</f>
        <v>0</v>
      </c>
      <c r="BB561" s="68"/>
      <c r="BC561" s="129" t="s">
        <v>2919</v>
      </c>
      <c r="BF561" s="129"/>
      <c r="BG561" s="129"/>
    </row>
    <row r="562" spans="1:65" ht="14.65" customHeight="1" x14ac:dyDescent="0.25">
      <c r="A562" s="68" t="str">
        <f>CONCATENATE(E562,"_",X562)</f>
        <v>20156399036_PCR-LAP0426</v>
      </c>
      <c r="B562" s="68" t="str">
        <f>CONCATENATE(E562,"_",Z562)</f>
        <v>20156399036_</v>
      </c>
      <c r="C562" s="6">
        <v>44137</v>
      </c>
      <c r="D562" s="6">
        <v>44166</v>
      </c>
      <c r="E562" s="192">
        <v>20156399036</v>
      </c>
      <c r="F562" s="3" t="s">
        <v>5222</v>
      </c>
      <c r="G562" s="3" t="s">
        <v>5223</v>
      </c>
      <c r="H562" s="6">
        <v>44137</v>
      </c>
      <c r="I562" s="6">
        <v>44166</v>
      </c>
      <c r="J562" s="7"/>
      <c r="K562" s="8">
        <f ca="1">+TODAY()-I562</f>
        <v>-29</v>
      </c>
      <c r="L562" s="9"/>
      <c r="M562" s="135"/>
      <c r="N562" s="9" t="str">
        <f>IF(M562="","Vacio",IF(L562=M562,"Igual","Diferente"))</f>
        <v>Vacio</v>
      </c>
      <c r="O562" s="9">
        <v>104</v>
      </c>
      <c r="P562" s="135"/>
      <c r="Q562" s="9" t="str">
        <f>IF(P562="","Vacio",IF(O562=P562,"Igual","Diferente"))</f>
        <v>Vacio</v>
      </c>
      <c r="R562" s="1">
        <f>+L562+O562/3.5</f>
        <v>29.714285714285715</v>
      </c>
      <c r="S562" s="1">
        <f ca="1">+IF(K562&gt;=0,IF(K562&lt;30,R562*1,IF(60&gt;K562,R562*2,IF(90&gt;K562,R562*3,IF(120&gt;K562,R562*4,IF(150&gt;K562,R562*5,IF(180&gt;K562,R562*6,IF(210&gt;K562,R562*7))))))),0)</f>
        <v>0</v>
      </c>
      <c r="T562" s="2">
        <f ca="1">+IF(K562&lt;0,0,IF(K562&lt;8,$A$1,IF(K562&lt;15,$B$1,IF(K562&lt;22,$C$1,IF(K562&lt;30,$D$1,IF(K562&lt;60,$G$1,IF(K562&lt;90,$H$1,IF(K562&lt;120,$I$1,IF(K562&lt;150,$J$1,IF(K562&lt;180,$K$1,IF(K562&lt;210,$E$1)))))))))))</f>
        <v>0</v>
      </c>
      <c r="U562" s="3"/>
      <c r="V562" s="10"/>
      <c r="W562" s="6"/>
      <c r="X562" s="414" t="s">
        <v>1470</v>
      </c>
      <c r="Y562" s="12" t="s">
        <v>5248</v>
      </c>
      <c r="Z562" s="12"/>
      <c r="AA562" s="12"/>
      <c r="AB562" s="15"/>
      <c r="AC562" s="15"/>
      <c r="AD562" s="15"/>
      <c r="AE562" s="15"/>
      <c r="AF562" s="4">
        <f ca="1">+TODAY()-AE562</f>
        <v>44137</v>
      </c>
      <c r="AG562" s="15"/>
      <c r="AH562" s="15"/>
      <c r="AI562" s="6"/>
      <c r="AJ562" s="6"/>
      <c r="AK562" s="3"/>
      <c r="AL562" s="6"/>
      <c r="AM562" s="10">
        <v>1</v>
      </c>
      <c r="AN562" s="3" t="s">
        <v>44</v>
      </c>
      <c r="AO562" s="3"/>
      <c r="AP562" s="3"/>
      <c r="AQ562" s="3"/>
      <c r="AR562" s="3"/>
      <c r="AS562" s="3"/>
      <c r="AT562" s="18"/>
      <c r="AU562" s="3" t="s">
        <v>46</v>
      </c>
      <c r="AV562" s="82"/>
      <c r="AW562" s="7"/>
      <c r="AX562" s="9" t="str">
        <f>IF(AW562="","Vacio",IF(AV562=AW562,"Igual","Diferente"))</f>
        <v>Vacio</v>
      </c>
      <c r="AY562" s="68"/>
      <c r="AZ562" s="68"/>
      <c r="BA562" s="5">
        <f ca="1">+IF(K562&gt;21,"Revisar",0)</f>
        <v>0</v>
      </c>
      <c r="BB562" s="68"/>
      <c r="BC562" s="129" t="s">
        <v>2919</v>
      </c>
      <c r="BF562" s="129"/>
      <c r="BG562" s="129"/>
    </row>
    <row r="563" spans="1:65" ht="14.65" customHeight="1" x14ac:dyDescent="0.25">
      <c r="A563" s="68" t="str">
        <f>CONCATENATE(E563,"_",X563)</f>
        <v>20156399036_PCR-LAP0379</v>
      </c>
      <c r="B563" s="68" t="str">
        <f>CONCATENATE(E563,"_",Z563)</f>
        <v>20156399036_</v>
      </c>
      <c r="C563" s="6">
        <v>44137</v>
      </c>
      <c r="D563" s="6">
        <v>44166</v>
      </c>
      <c r="E563" s="192">
        <v>20156399036</v>
      </c>
      <c r="F563" s="3" t="s">
        <v>5222</v>
      </c>
      <c r="G563" s="3" t="s">
        <v>5223</v>
      </c>
      <c r="H563" s="6">
        <v>44137</v>
      </c>
      <c r="I563" s="6">
        <v>44166</v>
      </c>
      <c r="J563" s="7"/>
      <c r="K563" s="8">
        <f ca="1">+TODAY()-I563</f>
        <v>-29</v>
      </c>
      <c r="L563" s="9"/>
      <c r="M563" s="135"/>
      <c r="N563" s="9" t="str">
        <f>IF(M563="","Vacio",IF(L563=M563,"Igual","Diferente"))</f>
        <v>Vacio</v>
      </c>
      <c r="O563" s="9">
        <v>104</v>
      </c>
      <c r="P563" s="135"/>
      <c r="Q563" s="9" t="str">
        <f>IF(P563="","Vacio",IF(O563=P563,"Igual","Diferente"))</f>
        <v>Vacio</v>
      </c>
      <c r="R563" s="1">
        <f>+L563+O563/3.5</f>
        <v>29.714285714285715</v>
      </c>
      <c r="S563" s="1">
        <f ca="1">+IF(K563&gt;=0,IF(K563&lt;30,R563*1,IF(60&gt;K563,R563*2,IF(90&gt;K563,R563*3,IF(120&gt;K563,R563*4,IF(150&gt;K563,R563*5,IF(180&gt;K563,R563*6,IF(210&gt;K563,R563*7))))))),0)</f>
        <v>0</v>
      </c>
      <c r="T563" s="2">
        <f ca="1">+IF(K563&lt;0,0,IF(K563&lt;8,$A$1,IF(K563&lt;15,$B$1,IF(K563&lt;22,$C$1,IF(K563&lt;30,$D$1,IF(K563&lt;60,$G$1,IF(K563&lt;90,$H$1,IF(K563&lt;120,$I$1,IF(K563&lt;150,$J$1,IF(K563&lt;180,$K$1,IF(K563&lt;210,$E$1)))))))))))</f>
        <v>0</v>
      </c>
      <c r="U563" s="3"/>
      <c r="V563" s="10"/>
      <c r="W563" s="6"/>
      <c r="X563" s="414" t="s">
        <v>5226</v>
      </c>
      <c r="Y563" s="12" t="s">
        <v>5248</v>
      </c>
      <c r="Z563" s="12"/>
      <c r="AA563" s="12"/>
      <c r="AB563" s="15"/>
      <c r="AC563" s="15"/>
      <c r="AD563" s="15"/>
      <c r="AE563" s="15"/>
      <c r="AF563" s="4">
        <f ca="1">+TODAY()-AE563</f>
        <v>44137</v>
      </c>
      <c r="AG563" s="15"/>
      <c r="AH563" s="15"/>
      <c r="AI563" s="6"/>
      <c r="AJ563" s="6"/>
      <c r="AK563" s="3"/>
      <c r="AL563" s="6"/>
      <c r="AM563" s="10">
        <v>1</v>
      </c>
      <c r="AN563" s="3" t="s">
        <v>44</v>
      </c>
      <c r="AO563" s="3"/>
      <c r="AP563" s="3"/>
      <c r="AQ563" s="3"/>
      <c r="AR563" s="3"/>
      <c r="AS563" s="3"/>
      <c r="AT563" s="18"/>
      <c r="AU563" s="3" t="s">
        <v>46</v>
      </c>
      <c r="AV563" s="82"/>
      <c r="AW563" s="7"/>
      <c r="AX563" s="9" t="str">
        <f>IF(AW563="","Vacio",IF(AV563=AW563,"Igual","Diferente"))</f>
        <v>Vacio</v>
      </c>
      <c r="AY563" s="68"/>
      <c r="AZ563" s="68"/>
      <c r="BA563" s="5">
        <f ca="1">+IF(K563&gt;21,"Revisar",0)</f>
        <v>0</v>
      </c>
      <c r="BB563" s="68"/>
      <c r="BC563" s="129" t="s">
        <v>2919</v>
      </c>
      <c r="BF563" s="129"/>
      <c r="BG563" s="129"/>
    </row>
    <row r="564" spans="1:65" ht="14.65" customHeight="1" x14ac:dyDescent="0.25">
      <c r="A564" s="68" t="str">
        <f>CONCATENATE(E564,"_",X564)</f>
        <v>20156399036_PCR-LAP0248</v>
      </c>
      <c r="B564" s="68" t="str">
        <f>CONCATENATE(E564,"_",Z564)</f>
        <v>20156399036_</v>
      </c>
      <c r="C564" s="6">
        <v>44137</v>
      </c>
      <c r="D564" s="6">
        <v>44166</v>
      </c>
      <c r="E564" s="192">
        <v>20156399036</v>
      </c>
      <c r="F564" s="3" t="s">
        <v>5222</v>
      </c>
      <c r="G564" s="3" t="s">
        <v>5223</v>
      </c>
      <c r="H564" s="6">
        <v>44137</v>
      </c>
      <c r="I564" s="6">
        <v>44166</v>
      </c>
      <c r="J564" s="7"/>
      <c r="K564" s="8">
        <f ca="1">+TODAY()-I564</f>
        <v>-29</v>
      </c>
      <c r="L564" s="9"/>
      <c r="M564" s="135"/>
      <c r="N564" s="9" t="str">
        <f>IF(M564="","Vacio",IF(L564=M564,"Igual","Diferente"))</f>
        <v>Vacio</v>
      </c>
      <c r="O564" s="9">
        <v>104</v>
      </c>
      <c r="P564" s="135"/>
      <c r="Q564" s="9" t="str">
        <f>IF(P564="","Vacio",IF(O564=P564,"Igual","Diferente"))</f>
        <v>Vacio</v>
      </c>
      <c r="R564" s="1">
        <f>+L564+O564/3.5</f>
        <v>29.714285714285715</v>
      </c>
      <c r="S564" s="1">
        <f ca="1">+IF(K564&gt;=0,IF(K564&lt;30,R564*1,IF(60&gt;K564,R564*2,IF(90&gt;K564,R564*3,IF(120&gt;K564,R564*4,IF(150&gt;K564,R564*5,IF(180&gt;K564,R564*6,IF(210&gt;K564,R564*7))))))),0)</f>
        <v>0</v>
      </c>
      <c r="T564" s="2">
        <f ca="1">+IF(K564&lt;0,0,IF(K564&lt;8,$A$1,IF(K564&lt;15,$B$1,IF(K564&lt;22,$C$1,IF(K564&lt;30,$D$1,IF(K564&lt;60,$G$1,IF(K564&lt;90,$H$1,IF(K564&lt;120,$I$1,IF(K564&lt;150,$J$1,IF(K564&lt;180,$K$1,IF(K564&lt;210,$E$1)))))))))))</f>
        <v>0</v>
      </c>
      <c r="U564" s="3"/>
      <c r="V564" s="10"/>
      <c r="W564" s="6"/>
      <c r="X564" s="414" t="s">
        <v>1257</v>
      </c>
      <c r="Y564" s="12" t="s">
        <v>5248</v>
      </c>
      <c r="Z564" s="12"/>
      <c r="AA564" s="12"/>
      <c r="AB564" s="15"/>
      <c r="AC564" s="15"/>
      <c r="AD564" s="15"/>
      <c r="AE564" s="15"/>
      <c r="AF564" s="4">
        <f ca="1">+TODAY()-AE564</f>
        <v>44137</v>
      </c>
      <c r="AG564" s="15"/>
      <c r="AH564" s="15"/>
      <c r="AI564" s="6"/>
      <c r="AJ564" s="6"/>
      <c r="AK564" s="3"/>
      <c r="AL564" s="6"/>
      <c r="AM564" s="10">
        <v>1</v>
      </c>
      <c r="AN564" s="3" t="s">
        <v>44</v>
      </c>
      <c r="AO564" s="3"/>
      <c r="AP564" s="3"/>
      <c r="AQ564" s="3"/>
      <c r="AR564" s="3"/>
      <c r="AS564" s="3"/>
      <c r="AT564" s="18"/>
      <c r="AU564" s="3" t="s">
        <v>46</v>
      </c>
      <c r="AV564" s="82"/>
      <c r="AW564" s="7"/>
      <c r="AX564" s="9" t="str">
        <f>IF(AW564="","Vacio",IF(AV564=AW564,"Igual","Diferente"))</f>
        <v>Vacio</v>
      </c>
      <c r="AY564" s="68"/>
      <c r="AZ564" s="68"/>
      <c r="BA564" s="5">
        <f ca="1">+IF(K564&gt;21,"Revisar",0)</f>
        <v>0</v>
      </c>
      <c r="BB564" s="68"/>
      <c r="BC564" s="129" t="s">
        <v>2919</v>
      </c>
      <c r="BF564" s="129"/>
      <c r="BG564" s="129"/>
    </row>
    <row r="565" spans="1:65" ht="14.65" customHeight="1" x14ac:dyDescent="0.25">
      <c r="A565" s="68" t="str">
        <f>CONCATENATE(E565,"_",X565)</f>
        <v>20156399036_PCR-LAP0243</v>
      </c>
      <c r="B565" s="68" t="str">
        <f>CONCATENATE(E565,"_",Z565)</f>
        <v>20156399036_</v>
      </c>
      <c r="C565" s="6">
        <v>44137</v>
      </c>
      <c r="D565" s="6">
        <v>44166</v>
      </c>
      <c r="E565" s="192">
        <v>20156399036</v>
      </c>
      <c r="F565" s="3" t="s">
        <v>5222</v>
      </c>
      <c r="G565" s="3" t="s">
        <v>5223</v>
      </c>
      <c r="H565" s="6">
        <v>44137</v>
      </c>
      <c r="I565" s="6">
        <v>44166</v>
      </c>
      <c r="J565" s="7"/>
      <c r="K565" s="8">
        <f ca="1">+TODAY()-I565</f>
        <v>-29</v>
      </c>
      <c r="L565" s="9"/>
      <c r="M565" s="135"/>
      <c r="N565" s="9" t="str">
        <f>IF(M565="","Vacio",IF(L565=M565,"Igual","Diferente"))</f>
        <v>Vacio</v>
      </c>
      <c r="O565" s="9">
        <v>104</v>
      </c>
      <c r="P565" s="135"/>
      <c r="Q565" s="9" t="str">
        <f>IF(P565="","Vacio",IF(O565=P565,"Igual","Diferente"))</f>
        <v>Vacio</v>
      </c>
      <c r="R565" s="1">
        <f>+L565+O565/3.5</f>
        <v>29.714285714285715</v>
      </c>
      <c r="S565" s="1">
        <f ca="1">+IF(K565&gt;=0,IF(K565&lt;30,R565*1,IF(60&gt;K565,R565*2,IF(90&gt;K565,R565*3,IF(120&gt;K565,R565*4,IF(150&gt;K565,R565*5,IF(180&gt;K565,R565*6,IF(210&gt;K565,R565*7))))))),0)</f>
        <v>0</v>
      </c>
      <c r="T565" s="2">
        <f ca="1">+IF(K565&lt;0,0,IF(K565&lt;8,$A$1,IF(K565&lt;15,$B$1,IF(K565&lt;22,$C$1,IF(K565&lt;30,$D$1,IF(K565&lt;60,$G$1,IF(K565&lt;90,$H$1,IF(K565&lt;120,$I$1,IF(K565&lt;150,$J$1,IF(K565&lt;180,$K$1,IF(K565&lt;210,$E$1)))))))))))</f>
        <v>0</v>
      </c>
      <c r="U565" s="3"/>
      <c r="V565" s="10"/>
      <c r="W565" s="6"/>
      <c r="X565" s="414" t="s">
        <v>1258</v>
      </c>
      <c r="Y565" s="12" t="s">
        <v>5248</v>
      </c>
      <c r="Z565" s="12"/>
      <c r="AA565" s="12"/>
      <c r="AB565" s="15"/>
      <c r="AC565" s="15"/>
      <c r="AD565" s="15"/>
      <c r="AE565" s="15"/>
      <c r="AF565" s="4">
        <f ca="1">+TODAY()-AE565</f>
        <v>44137</v>
      </c>
      <c r="AG565" s="15"/>
      <c r="AH565" s="15"/>
      <c r="AI565" s="6"/>
      <c r="AJ565" s="6"/>
      <c r="AK565" s="3"/>
      <c r="AL565" s="6"/>
      <c r="AM565" s="10">
        <v>1</v>
      </c>
      <c r="AN565" s="3" t="s">
        <v>44</v>
      </c>
      <c r="AO565" s="3"/>
      <c r="AP565" s="3"/>
      <c r="AQ565" s="3"/>
      <c r="AR565" s="3"/>
      <c r="AS565" s="3"/>
      <c r="AT565" s="18"/>
      <c r="AU565" s="3" t="s">
        <v>46</v>
      </c>
      <c r="AV565" s="82"/>
      <c r="AW565" s="7"/>
      <c r="AX565" s="9" t="str">
        <f>IF(AW565="","Vacio",IF(AV565=AW565,"Igual","Diferente"))</f>
        <v>Vacio</v>
      </c>
      <c r="AY565" s="68"/>
      <c r="AZ565" s="68"/>
      <c r="BA565" s="5">
        <f ca="1">+IF(K565&gt;21,"Revisar",0)</f>
        <v>0</v>
      </c>
      <c r="BB565" s="68"/>
      <c r="BC565" s="129" t="s">
        <v>2919</v>
      </c>
      <c r="BF565" s="129"/>
      <c r="BG565" s="129"/>
    </row>
    <row r="566" spans="1:65" ht="14.65" customHeight="1" x14ac:dyDescent="0.25">
      <c r="A566" s="68" t="str">
        <f>CONCATENATE(E566,"_",X566)</f>
        <v>20156399036_PCR-LAP0255</v>
      </c>
      <c r="B566" s="68" t="str">
        <f>CONCATENATE(E566,"_",Z566)</f>
        <v>20156399036_</v>
      </c>
      <c r="C566" s="6">
        <v>44137</v>
      </c>
      <c r="D566" s="6">
        <v>44166</v>
      </c>
      <c r="E566" s="192">
        <v>20156399036</v>
      </c>
      <c r="F566" s="3" t="s">
        <v>5222</v>
      </c>
      <c r="G566" s="3" t="s">
        <v>5223</v>
      </c>
      <c r="H566" s="6">
        <v>44137</v>
      </c>
      <c r="I566" s="6">
        <v>44166</v>
      </c>
      <c r="J566" s="7"/>
      <c r="K566" s="8">
        <f ca="1">+TODAY()-I566</f>
        <v>-29</v>
      </c>
      <c r="L566" s="9"/>
      <c r="M566" s="135"/>
      <c r="N566" s="9" t="str">
        <f>IF(M566="","Vacio",IF(L566=M566,"Igual","Diferente"))</f>
        <v>Vacio</v>
      </c>
      <c r="O566" s="9">
        <v>104</v>
      </c>
      <c r="P566" s="135"/>
      <c r="Q566" s="9" t="str">
        <f>IF(P566="","Vacio",IF(O566=P566,"Igual","Diferente"))</f>
        <v>Vacio</v>
      </c>
      <c r="R566" s="1">
        <f>+L566+O566/3.5</f>
        <v>29.714285714285715</v>
      </c>
      <c r="S566" s="1">
        <f ca="1">+IF(K566&gt;=0,IF(K566&lt;30,R566*1,IF(60&gt;K566,R566*2,IF(90&gt;K566,R566*3,IF(120&gt;K566,R566*4,IF(150&gt;K566,R566*5,IF(180&gt;K566,R566*6,IF(210&gt;K566,R566*7))))))),0)</f>
        <v>0</v>
      </c>
      <c r="T566" s="2">
        <f ca="1">+IF(K566&lt;0,0,IF(K566&lt;8,$A$1,IF(K566&lt;15,$B$1,IF(K566&lt;22,$C$1,IF(K566&lt;30,$D$1,IF(K566&lt;60,$G$1,IF(K566&lt;90,$H$1,IF(K566&lt;120,$I$1,IF(K566&lt;150,$J$1,IF(K566&lt;180,$K$1,IF(K566&lt;210,$E$1)))))))))))</f>
        <v>0</v>
      </c>
      <c r="U566" s="3"/>
      <c r="V566" s="10"/>
      <c r="W566" s="6"/>
      <c r="X566" s="414" t="s">
        <v>5227</v>
      </c>
      <c r="Y566" s="12" t="s">
        <v>5248</v>
      </c>
      <c r="Z566" s="12"/>
      <c r="AA566" s="12"/>
      <c r="AB566" s="15"/>
      <c r="AC566" s="15"/>
      <c r="AD566" s="15"/>
      <c r="AE566" s="15"/>
      <c r="AF566" s="4">
        <f ca="1">+TODAY()-AE566</f>
        <v>44137</v>
      </c>
      <c r="AG566" s="15"/>
      <c r="AH566" s="15"/>
      <c r="AI566" s="6"/>
      <c r="AJ566" s="6"/>
      <c r="AK566" s="3"/>
      <c r="AL566" s="6"/>
      <c r="AM566" s="10">
        <v>1</v>
      </c>
      <c r="AN566" s="3" t="s">
        <v>44</v>
      </c>
      <c r="AO566" s="3"/>
      <c r="AP566" s="3"/>
      <c r="AQ566" s="3"/>
      <c r="AR566" s="3"/>
      <c r="AS566" s="3"/>
      <c r="AT566" s="18"/>
      <c r="AU566" s="3" t="s">
        <v>46</v>
      </c>
      <c r="AV566" s="82"/>
      <c r="AW566" s="7"/>
      <c r="AX566" s="9" t="str">
        <f>IF(AW566="","Vacio",IF(AV566=AW566,"Igual","Diferente"))</f>
        <v>Vacio</v>
      </c>
      <c r="AY566" s="68"/>
      <c r="AZ566" s="68"/>
      <c r="BA566" s="5">
        <f ca="1">+IF(K566&gt;21,"Revisar",0)</f>
        <v>0</v>
      </c>
      <c r="BB566" s="68"/>
      <c r="BC566" s="129" t="s">
        <v>2919</v>
      </c>
      <c r="BF566" s="129"/>
      <c r="BG566" s="129"/>
    </row>
    <row r="567" spans="1:65" ht="14.65" customHeight="1" x14ac:dyDescent="0.25">
      <c r="A567" s="68" t="str">
        <f>CONCATENATE(E567,"_",X567)</f>
        <v>20156399036_PCR-LAP0450</v>
      </c>
      <c r="B567" s="68" t="str">
        <f>CONCATENATE(E567,"_",Z567)</f>
        <v>20156399036_</v>
      </c>
      <c r="C567" s="6">
        <v>44137</v>
      </c>
      <c r="D567" s="6">
        <v>44166</v>
      </c>
      <c r="E567" s="192">
        <v>20156399036</v>
      </c>
      <c r="F567" s="3" t="s">
        <v>5222</v>
      </c>
      <c r="G567" s="3" t="s">
        <v>5223</v>
      </c>
      <c r="H567" s="6">
        <v>44137</v>
      </c>
      <c r="I567" s="6">
        <v>44166</v>
      </c>
      <c r="J567" s="7"/>
      <c r="K567" s="8">
        <f ca="1">+TODAY()-I567</f>
        <v>-29</v>
      </c>
      <c r="L567" s="9"/>
      <c r="M567" s="135"/>
      <c r="N567" s="9" t="str">
        <f>IF(M567="","Vacio",IF(L567=M567,"Igual","Diferente"))</f>
        <v>Vacio</v>
      </c>
      <c r="O567" s="9">
        <v>104</v>
      </c>
      <c r="P567" s="135"/>
      <c r="Q567" s="9" t="str">
        <f>IF(P567="","Vacio",IF(O567=P567,"Igual","Diferente"))</f>
        <v>Vacio</v>
      </c>
      <c r="R567" s="1">
        <f>+L567+O567/3.5</f>
        <v>29.714285714285715</v>
      </c>
      <c r="S567" s="1">
        <f ca="1">+IF(K567&gt;=0,IF(K567&lt;30,R567*1,IF(60&gt;K567,R567*2,IF(90&gt;K567,R567*3,IF(120&gt;K567,R567*4,IF(150&gt;K567,R567*5,IF(180&gt;K567,R567*6,IF(210&gt;K567,R567*7))))))),0)</f>
        <v>0</v>
      </c>
      <c r="T567" s="2">
        <f ca="1">+IF(K567&lt;0,0,IF(K567&lt;8,$A$1,IF(K567&lt;15,$B$1,IF(K567&lt;22,$C$1,IF(K567&lt;30,$D$1,IF(K567&lt;60,$G$1,IF(K567&lt;90,$H$1,IF(K567&lt;120,$I$1,IF(K567&lt;150,$J$1,IF(K567&lt;180,$K$1,IF(K567&lt;210,$E$1)))))))))))</f>
        <v>0</v>
      </c>
      <c r="U567" s="3"/>
      <c r="V567" s="10"/>
      <c r="W567" s="6"/>
      <c r="X567" s="414" t="s">
        <v>942</v>
      </c>
      <c r="Y567" s="12" t="s">
        <v>5248</v>
      </c>
      <c r="Z567" s="12"/>
      <c r="AA567" s="12"/>
      <c r="AB567" s="15"/>
      <c r="AC567" s="15"/>
      <c r="AD567" s="15"/>
      <c r="AE567" s="15"/>
      <c r="AF567" s="4">
        <f ca="1">+TODAY()-AE567</f>
        <v>44137</v>
      </c>
      <c r="AG567" s="15"/>
      <c r="AH567" s="15"/>
      <c r="AI567" s="6"/>
      <c r="AJ567" s="6"/>
      <c r="AK567" s="3"/>
      <c r="AL567" s="6"/>
      <c r="AM567" s="10">
        <v>1</v>
      </c>
      <c r="AN567" s="3" t="s">
        <v>44</v>
      </c>
      <c r="AO567" s="3"/>
      <c r="AP567" s="3"/>
      <c r="AQ567" s="3"/>
      <c r="AR567" s="3"/>
      <c r="AS567" s="3"/>
      <c r="AT567" s="18"/>
      <c r="AU567" s="3" t="s">
        <v>46</v>
      </c>
      <c r="AV567" s="82"/>
      <c r="AW567" s="7"/>
      <c r="AX567" s="9" t="str">
        <f>IF(AW567="","Vacio",IF(AV567=AW567,"Igual","Diferente"))</f>
        <v>Vacio</v>
      </c>
      <c r="AY567" s="68"/>
      <c r="AZ567" s="68"/>
      <c r="BA567" s="5">
        <f ca="1">+IF(K567&gt;21,"Revisar",0)</f>
        <v>0</v>
      </c>
      <c r="BB567" s="68"/>
      <c r="BC567" s="129" t="s">
        <v>2919</v>
      </c>
      <c r="BF567" s="129"/>
      <c r="BG567" s="129"/>
    </row>
    <row r="568" spans="1:65" ht="14.65" customHeight="1" x14ac:dyDescent="0.25">
      <c r="A568" s="68" t="str">
        <f>CONCATENATE(E568,"_",X568)</f>
        <v>20156399036_PCR-LAP0233</v>
      </c>
      <c r="B568" s="68" t="str">
        <f>CONCATENATE(E568,"_",Z568)</f>
        <v>20156399036_</v>
      </c>
      <c r="C568" s="6">
        <v>44137</v>
      </c>
      <c r="D568" s="6">
        <v>44166</v>
      </c>
      <c r="E568" s="192">
        <v>20156399036</v>
      </c>
      <c r="F568" s="3" t="s">
        <v>5222</v>
      </c>
      <c r="G568" s="3" t="s">
        <v>5223</v>
      </c>
      <c r="H568" s="6">
        <v>44137</v>
      </c>
      <c r="I568" s="6">
        <v>44166</v>
      </c>
      <c r="J568" s="7"/>
      <c r="K568" s="8">
        <f ca="1">+TODAY()-I568</f>
        <v>-29</v>
      </c>
      <c r="L568" s="9"/>
      <c r="M568" s="135"/>
      <c r="N568" s="9" t="str">
        <f>IF(M568="","Vacio",IF(L568=M568,"Igual","Diferente"))</f>
        <v>Vacio</v>
      </c>
      <c r="O568" s="9">
        <v>104</v>
      </c>
      <c r="P568" s="135"/>
      <c r="Q568" s="9" t="str">
        <f>IF(P568="","Vacio",IF(O568=P568,"Igual","Diferente"))</f>
        <v>Vacio</v>
      </c>
      <c r="R568" s="1">
        <f>+L568+O568/3.5</f>
        <v>29.714285714285715</v>
      </c>
      <c r="S568" s="1">
        <f ca="1">+IF(K568&gt;=0,IF(K568&lt;30,R568*1,IF(60&gt;K568,R568*2,IF(90&gt;K568,R568*3,IF(120&gt;K568,R568*4,IF(150&gt;K568,R568*5,IF(180&gt;K568,R568*6,IF(210&gt;K568,R568*7))))))),0)</f>
        <v>0</v>
      </c>
      <c r="T568" s="2">
        <f ca="1">+IF(K568&lt;0,0,IF(K568&lt;8,$A$1,IF(K568&lt;15,$B$1,IF(K568&lt;22,$C$1,IF(K568&lt;30,$D$1,IF(K568&lt;60,$G$1,IF(K568&lt;90,$H$1,IF(K568&lt;120,$I$1,IF(K568&lt;150,$J$1,IF(K568&lt;180,$K$1,IF(K568&lt;210,$E$1)))))))))))</f>
        <v>0</v>
      </c>
      <c r="U568" s="3"/>
      <c r="V568" s="10"/>
      <c r="W568" s="6"/>
      <c r="X568" s="414" t="s">
        <v>1259</v>
      </c>
      <c r="Y568" s="12" t="s">
        <v>5248</v>
      </c>
      <c r="Z568" s="12"/>
      <c r="AA568" s="12"/>
      <c r="AB568" s="15"/>
      <c r="AC568" s="15"/>
      <c r="AD568" s="15"/>
      <c r="AE568" s="15"/>
      <c r="AF568" s="4">
        <f ca="1">+TODAY()-AE568</f>
        <v>44137</v>
      </c>
      <c r="AG568" s="15"/>
      <c r="AH568" s="15"/>
      <c r="AI568" s="6"/>
      <c r="AJ568" s="6"/>
      <c r="AK568" s="3"/>
      <c r="AL568" s="6"/>
      <c r="AM568" s="10">
        <v>1</v>
      </c>
      <c r="AN568" s="3" t="s">
        <v>44</v>
      </c>
      <c r="AO568" s="3"/>
      <c r="AP568" s="3"/>
      <c r="AQ568" s="3"/>
      <c r="AR568" s="3"/>
      <c r="AS568" s="3"/>
      <c r="AT568" s="18"/>
      <c r="AU568" s="3" t="s">
        <v>46</v>
      </c>
      <c r="AV568" s="82"/>
      <c r="AW568" s="7"/>
      <c r="AX568" s="9" t="str">
        <f>IF(AW568="","Vacio",IF(AV568=AW568,"Igual","Diferente"))</f>
        <v>Vacio</v>
      </c>
      <c r="AY568" s="68"/>
      <c r="AZ568" s="68"/>
      <c r="BA568" s="5">
        <f ca="1">+IF(K568&gt;21,"Revisar",0)</f>
        <v>0</v>
      </c>
      <c r="BB568" s="68"/>
      <c r="BC568" s="129" t="s">
        <v>2919</v>
      </c>
      <c r="BF568" s="129"/>
      <c r="BG568" s="129"/>
    </row>
    <row r="569" spans="1:65" ht="14.65" customHeight="1" x14ac:dyDescent="0.25">
      <c r="A569" s="68" t="str">
        <f>CONCATENATE(E569,"_",X569)</f>
        <v>20156399036_PCR-LAP0377</v>
      </c>
      <c r="B569" s="68" t="str">
        <f>CONCATENATE(E569,"_",Z569)</f>
        <v>20156399036_</v>
      </c>
      <c r="C569" s="6">
        <v>44137</v>
      </c>
      <c r="D569" s="6">
        <v>44166</v>
      </c>
      <c r="E569" s="192">
        <v>20156399036</v>
      </c>
      <c r="F569" s="3" t="s">
        <v>5222</v>
      </c>
      <c r="G569" s="3" t="s">
        <v>5223</v>
      </c>
      <c r="H569" s="6">
        <v>44137</v>
      </c>
      <c r="I569" s="6">
        <v>44166</v>
      </c>
      <c r="J569" s="7"/>
      <c r="K569" s="8">
        <f ca="1">+TODAY()-I569</f>
        <v>-29</v>
      </c>
      <c r="L569" s="9"/>
      <c r="M569" s="135"/>
      <c r="N569" s="9" t="str">
        <f>IF(M569="","Vacio",IF(L569=M569,"Igual","Diferente"))</f>
        <v>Vacio</v>
      </c>
      <c r="O569" s="9">
        <v>104</v>
      </c>
      <c r="P569" s="135"/>
      <c r="Q569" s="9" t="str">
        <f>IF(P569="","Vacio",IF(O569=P569,"Igual","Diferente"))</f>
        <v>Vacio</v>
      </c>
      <c r="R569" s="1">
        <f>+L569+O569/3.5</f>
        <v>29.714285714285715</v>
      </c>
      <c r="S569" s="1">
        <f ca="1">+IF(K569&gt;=0,IF(K569&lt;30,R569*1,IF(60&gt;K569,R569*2,IF(90&gt;K569,R569*3,IF(120&gt;K569,R569*4,IF(150&gt;K569,R569*5,IF(180&gt;K569,R569*6,IF(210&gt;K569,R569*7))))))),0)</f>
        <v>0</v>
      </c>
      <c r="T569" s="2">
        <f ca="1">+IF(K569&lt;0,0,IF(K569&lt;8,$A$1,IF(K569&lt;15,$B$1,IF(K569&lt;22,$C$1,IF(K569&lt;30,$D$1,IF(K569&lt;60,$G$1,IF(K569&lt;90,$H$1,IF(K569&lt;120,$I$1,IF(K569&lt;150,$J$1,IF(K569&lt;180,$K$1,IF(K569&lt;210,$E$1)))))))))))</f>
        <v>0</v>
      </c>
      <c r="U569" s="3"/>
      <c r="V569" s="10"/>
      <c r="W569" s="6"/>
      <c r="X569" s="414" t="s">
        <v>5228</v>
      </c>
      <c r="Y569" s="12" t="s">
        <v>5248</v>
      </c>
      <c r="Z569" s="12"/>
      <c r="AA569" s="12"/>
      <c r="AB569" s="15"/>
      <c r="AC569" s="15"/>
      <c r="AD569" s="15"/>
      <c r="AE569" s="15"/>
      <c r="AF569" s="4">
        <f ca="1">+TODAY()-AE569</f>
        <v>44137</v>
      </c>
      <c r="AG569" s="15"/>
      <c r="AH569" s="15"/>
      <c r="AI569" s="6"/>
      <c r="AJ569" s="6"/>
      <c r="AK569" s="3"/>
      <c r="AL569" s="6"/>
      <c r="AM569" s="10">
        <v>1</v>
      </c>
      <c r="AN569" s="3" t="s">
        <v>44</v>
      </c>
      <c r="AO569" s="3"/>
      <c r="AP569" s="3"/>
      <c r="AQ569" s="3"/>
      <c r="AR569" s="3"/>
      <c r="AS569" s="3"/>
      <c r="AT569" s="18"/>
      <c r="AU569" s="3" t="s">
        <v>46</v>
      </c>
      <c r="AV569" s="82"/>
      <c r="AW569" s="7"/>
      <c r="AX569" s="9" t="str">
        <f>IF(AW569="","Vacio",IF(AV569=AW569,"Igual","Diferente"))</f>
        <v>Vacio</v>
      </c>
      <c r="AY569" s="68"/>
      <c r="AZ569" s="68"/>
      <c r="BA569" s="5">
        <f ca="1">+IF(K569&gt;21,"Revisar",0)</f>
        <v>0</v>
      </c>
      <c r="BB569" s="68"/>
      <c r="BC569" s="129" t="s">
        <v>2919</v>
      </c>
      <c r="BF569" s="129"/>
      <c r="BG569" s="129"/>
    </row>
    <row r="570" spans="1:65" ht="14.65" customHeight="1" x14ac:dyDescent="0.25">
      <c r="A570" s="68" t="str">
        <f>CONCATENATE(E570,"_",X570)</f>
        <v>20156399036_PCR-LAP0512</v>
      </c>
      <c r="B570" s="68" t="str">
        <f>CONCATENATE(E570,"_",Z570)</f>
        <v>20156399036_</v>
      </c>
      <c r="C570" s="6">
        <v>44137</v>
      </c>
      <c r="D570" s="6">
        <v>44166</v>
      </c>
      <c r="E570" s="192">
        <v>20156399036</v>
      </c>
      <c r="F570" s="3" t="s">
        <v>5222</v>
      </c>
      <c r="G570" s="3" t="s">
        <v>5223</v>
      </c>
      <c r="H570" s="6">
        <v>44137</v>
      </c>
      <c r="I570" s="6">
        <v>44166</v>
      </c>
      <c r="J570" s="7"/>
      <c r="K570" s="8">
        <f ca="1">+TODAY()-I570</f>
        <v>-29</v>
      </c>
      <c r="L570" s="9"/>
      <c r="M570" s="135"/>
      <c r="N570" s="9" t="str">
        <f>IF(M570="","Vacio",IF(L570=M570,"Igual","Diferente"))</f>
        <v>Vacio</v>
      </c>
      <c r="O570" s="9">
        <v>104</v>
      </c>
      <c r="P570" s="135"/>
      <c r="Q570" s="9" t="str">
        <f>IF(P570="","Vacio",IF(O570=P570,"Igual","Diferente"))</f>
        <v>Vacio</v>
      </c>
      <c r="R570" s="1">
        <f>+L570+O570/3.5</f>
        <v>29.714285714285715</v>
      </c>
      <c r="S570" s="1">
        <f ca="1">+IF(K570&gt;=0,IF(K570&lt;30,R570*1,IF(60&gt;K570,R570*2,IF(90&gt;K570,R570*3,IF(120&gt;K570,R570*4,IF(150&gt;K570,R570*5,IF(180&gt;K570,R570*6,IF(210&gt;K570,R570*7))))))),0)</f>
        <v>0</v>
      </c>
      <c r="T570" s="2">
        <f ca="1">+IF(K570&lt;0,0,IF(K570&lt;8,$A$1,IF(K570&lt;15,$B$1,IF(K570&lt;22,$C$1,IF(K570&lt;30,$D$1,IF(K570&lt;60,$G$1,IF(K570&lt;90,$H$1,IF(K570&lt;120,$I$1,IF(K570&lt;150,$J$1,IF(K570&lt;180,$K$1,IF(K570&lt;210,$E$1)))))))))))</f>
        <v>0</v>
      </c>
      <c r="U570" s="3"/>
      <c r="V570" s="10"/>
      <c r="W570" s="6"/>
      <c r="X570" s="414" t="s">
        <v>1607</v>
      </c>
      <c r="Y570" s="12" t="s">
        <v>5248</v>
      </c>
      <c r="Z570" s="12"/>
      <c r="AA570" s="12"/>
      <c r="AB570" s="15"/>
      <c r="AC570" s="15"/>
      <c r="AD570" s="15"/>
      <c r="AE570" s="15"/>
      <c r="AF570" s="4">
        <f ca="1">+TODAY()-AE570</f>
        <v>44137</v>
      </c>
      <c r="AG570" s="15"/>
      <c r="AH570" s="15"/>
      <c r="AI570" s="6"/>
      <c r="AJ570" s="6"/>
      <c r="AK570" s="3"/>
      <c r="AL570" s="6"/>
      <c r="AM570" s="10">
        <v>1</v>
      </c>
      <c r="AN570" s="3" t="s">
        <v>44</v>
      </c>
      <c r="AO570" s="3"/>
      <c r="AP570" s="3"/>
      <c r="AQ570" s="3"/>
      <c r="AR570" s="3"/>
      <c r="AS570" s="3"/>
      <c r="AT570" s="18"/>
      <c r="AU570" s="3" t="s">
        <v>46</v>
      </c>
      <c r="AV570" s="82"/>
      <c r="AW570" s="7"/>
      <c r="AX570" s="9" t="str">
        <f>IF(AW570="","Vacio",IF(AV570=AW570,"Igual","Diferente"))</f>
        <v>Vacio</v>
      </c>
      <c r="AY570" s="68"/>
      <c r="AZ570" s="68"/>
      <c r="BA570" s="5">
        <f ca="1">+IF(K570&gt;21,"Revisar",0)</f>
        <v>0</v>
      </c>
      <c r="BB570" s="68"/>
      <c r="BC570" s="129" t="s">
        <v>2919</v>
      </c>
      <c r="BF570" s="129"/>
      <c r="BG570" s="129"/>
    </row>
    <row r="571" spans="1:65" ht="14.65" customHeight="1" x14ac:dyDescent="0.25">
      <c r="A571" s="68" t="str">
        <f>CONCATENATE(E571,"_",X571)</f>
        <v>20156399036_PCR-LAP0403</v>
      </c>
      <c r="B571" s="68" t="str">
        <f>CONCATENATE(E571,"_",Z571)</f>
        <v>20156399036_</v>
      </c>
      <c r="C571" s="6">
        <v>44137</v>
      </c>
      <c r="D571" s="6">
        <v>44166</v>
      </c>
      <c r="E571" s="192">
        <v>20156399036</v>
      </c>
      <c r="F571" s="3" t="s">
        <v>5222</v>
      </c>
      <c r="G571" s="3" t="s">
        <v>5223</v>
      </c>
      <c r="H571" s="6">
        <v>44137</v>
      </c>
      <c r="I571" s="6">
        <v>44166</v>
      </c>
      <c r="J571" s="7"/>
      <c r="K571" s="8">
        <f ca="1">+TODAY()-I571</f>
        <v>-29</v>
      </c>
      <c r="L571" s="9"/>
      <c r="M571" s="135"/>
      <c r="N571" s="9" t="str">
        <f>IF(M571="","Vacio",IF(L571=M571,"Igual","Diferente"))</f>
        <v>Vacio</v>
      </c>
      <c r="O571" s="9">
        <v>104</v>
      </c>
      <c r="P571" s="135"/>
      <c r="Q571" s="9" t="str">
        <f>IF(P571="","Vacio",IF(O571=P571,"Igual","Diferente"))</f>
        <v>Vacio</v>
      </c>
      <c r="R571" s="1">
        <f>+L571+O571/3.5</f>
        <v>29.714285714285715</v>
      </c>
      <c r="S571" s="1">
        <f ca="1">+IF(K571&gt;=0,IF(K571&lt;30,R571*1,IF(60&gt;K571,R571*2,IF(90&gt;K571,R571*3,IF(120&gt;K571,R571*4,IF(150&gt;K571,R571*5,IF(180&gt;K571,R571*6,IF(210&gt;K571,R571*7))))))),0)</f>
        <v>0</v>
      </c>
      <c r="T571" s="2">
        <f ca="1">+IF(K571&lt;0,0,IF(K571&lt;8,$A$1,IF(K571&lt;15,$B$1,IF(K571&lt;22,$C$1,IF(K571&lt;30,$D$1,IF(K571&lt;60,$G$1,IF(K571&lt;90,$H$1,IF(K571&lt;120,$I$1,IF(K571&lt;150,$J$1,IF(K571&lt;180,$K$1,IF(K571&lt;210,$E$1)))))))))))</f>
        <v>0</v>
      </c>
      <c r="U571" s="3"/>
      <c r="V571" s="10"/>
      <c r="W571" s="6"/>
      <c r="X571" s="414" t="s">
        <v>5230</v>
      </c>
      <c r="Y571" s="12" t="s">
        <v>5248</v>
      </c>
      <c r="Z571" s="12"/>
      <c r="AA571" s="12"/>
      <c r="AB571" s="15"/>
      <c r="AC571" s="15"/>
      <c r="AD571" s="15"/>
      <c r="AE571" s="15"/>
      <c r="AF571" s="4">
        <f ca="1">+TODAY()-AE571</f>
        <v>44137</v>
      </c>
      <c r="AG571" s="15"/>
      <c r="AH571" s="15"/>
      <c r="AI571" s="6"/>
      <c r="AJ571" s="6"/>
      <c r="AK571" s="3"/>
      <c r="AL571" s="6"/>
      <c r="AM571" s="10">
        <v>1</v>
      </c>
      <c r="AN571" s="3" t="s">
        <v>44</v>
      </c>
      <c r="AO571" s="3"/>
      <c r="AP571" s="3"/>
      <c r="AQ571" s="3"/>
      <c r="AR571" s="3"/>
      <c r="AS571" s="3"/>
      <c r="AT571" s="18"/>
      <c r="AU571" s="3" t="s">
        <v>46</v>
      </c>
      <c r="AV571" s="82"/>
      <c r="AW571" s="7"/>
      <c r="AX571" s="9" t="str">
        <f>IF(AW571="","Vacio",IF(AV571=AW571,"Igual","Diferente"))</f>
        <v>Vacio</v>
      </c>
      <c r="AY571" s="68"/>
      <c r="AZ571" s="68"/>
      <c r="BA571" s="5">
        <f ca="1">+IF(K571&gt;21,"Revisar",0)</f>
        <v>0</v>
      </c>
      <c r="BB571" s="68"/>
      <c r="BC571" s="129" t="s">
        <v>2919</v>
      </c>
      <c r="BF571" s="129"/>
      <c r="BG571" s="129"/>
    </row>
    <row r="572" spans="1:65" ht="14.65" customHeight="1" x14ac:dyDescent="0.25">
      <c r="A572" s="68" t="str">
        <f>CONCATENATE(E572,"_",X572)</f>
        <v>20156399036_PCR-LAP0824</v>
      </c>
      <c r="B572" s="68" t="str">
        <f>CONCATENATE(E572,"_",Z572)</f>
        <v>20156399036_</v>
      </c>
      <c r="C572" s="6">
        <v>44137</v>
      </c>
      <c r="D572" s="6">
        <v>44166</v>
      </c>
      <c r="E572" s="192">
        <v>20156399036</v>
      </c>
      <c r="F572" s="3" t="s">
        <v>5222</v>
      </c>
      <c r="G572" s="3" t="s">
        <v>5223</v>
      </c>
      <c r="H572" s="6">
        <v>44137</v>
      </c>
      <c r="I572" s="6">
        <v>44166</v>
      </c>
      <c r="J572" s="7"/>
      <c r="K572" s="8">
        <f ca="1">+TODAY()-I572</f>
        <v>-29</v>
      </c>
      <c r="L572" s="9"/>
      <c r="M572" s="135"/>
      <c r="N572" s="9" t="str">
        <f>IF(M572="","Vacio",IF(L572=M572,"Igual","Diferente"))</f>
        <v>Vacio</v>
      </c>
      <c r="O572" s="9">
        <v>104</v>
      </c>
      <c r="P572" s="135"/>
      <c r="Q572" s="9" t="str">
        <f>IF(P572="","Vacio",IF(O572=P572,"Igual","Diferente"))</f>
        <v>Vacio</v>
      </c>
      <c r="R572" s="1">
        <f>+L572+O572/3.5</f>
        <v>29.714285714285715</v>
      </c>
      <c r="S572" s="1">
        <f ca="1">+IF(K572&gt;=0,IF(K572&lt;30,R572*1,IF(60&gt;K572,R572*2,IF(90&gt;K572,R572*3,IF(120&gt;K572,R572*4,IF(150&gt;K572,R572*5,IF(180&gt;K572,R572*6,IF(210&gt;K572,R572*7))))))),0)</f>
        <v>0</v>
      </c>
      <c r="T572" s="2">
        <f ca="1">+IF(K572&lt;0,0,IF(K572&lt;8,$A$1,IF(K572&lt;15,$B$1,IF(K572&lt;22,$C$1,IF(K572&lt;30,$D$1,IF(K572&lt;60,$G$1,IF(K572&lt;90,$H$1,IF(K572&lt;120,$I$1,IF(K572&lt;150,$J$1,IF(K572&lt;180,$K$1,IF(K572&lt;210,$E$1)))))))))))</f>
        <v>0</v>
      </c>
      <c r="U572" s="3"/>
      <c r="V572" s="10"/>
      <c r="W572" s="6"/>
      <c r="X572" s="414" t="s">
        <v>1898</v>
      </c>
      <c r="Y572" s="12" t="s">
        <v>5248</v>
      </c>
      <c r="Z572" s="12"/>
      <c r="AA572" s="12"/>
      <c r="AB572" s="15"/>
      <c r="AC572" s="15"/>
      <c r="AD572" s="15"/>
      <c r="AE572" s="15"/>
      <c r="AF572" s="4">
        <f ca="1">+TODAY()-AE572</f>
        <v>44137</v>
      </c>
      <c r="AG572" s="15"/>
      <c r="AH572" s="15"/>
      <c r="AI572" s="6"/>
      <c r="AJ572" s="6"/>
      <c r="AK572" s="3"/>
      <c r="AL572" s="6"/>
      <c r="AM572" s="10">
        <v>1</v>
      </c>
      <c r="AN572" s="3" t="s">
        <v>44</v>
      </c>
      <c r="AO572" s="3"/>
      <c r="AP572" s="3"/>
      <c r="AQ572" s="3"/>
      <c r="AR572" s="3"/>
      <c r="AS572" s="3"/>
      <c r="AT572" s="18"/>
      <c r="AU572" s="3" t="s">
        <v>46</v>
      </c>
      <c r="AV572" s="82"/>
      <c r="AW572" s="7"/>
      <c r="AX572" s="9" t="str">
        <f>IF(AW572="","Vacio",IF(AV572=AW572,"Igual","Diferente"))</f>
        <v>Vacio</v>
      </c>
      <c r="AY572" s="68"/>
      <c r="AZ572" s="68"/>
      <c r="BA572" s="5">
        <f ca="1">+IF(K572&gt;21,"Revisar",0)</f>
        <v>0</v>
      </c>
      <c r="BB572" s="68"/>
      <c r="BC572" s="129" t="s">
        <v>2919</v>
      </c>
      <c r="BF572" s="129"/>
      <c r="BG572" s="129"/>
    </row>
    <row r="573" spans="1:65" ht="14.65" customHeight="1" x14ac:dyDescent="0.25">
      <c r="A573" s="68" t="str">
        <f>CONCATENATE(E573,"_",X573)</f>
        <v>20156399036_PCR-LAP0488</v>
      </c>
      <c r="B573" s="68" t="str">
        <f>CONCATENATE(E573,"_",Z573)</f>
        <v>20156399036_</v>
      </c>
      <c r="C573" s="6">
        <v>44137</v>
      </c>
      <c r="D573" s="6">
        <v>44166</v>
      </c>
      <c r="E573" s="192">
        <v>20156399036</v>
      </c>
      <c r="F573" s="3" t="s">
        <v>5222</v>
      </c>
      <c r="G573" s="3" t="s">
        <v>5223</v>
      </c>
      <c r="H573" s="6">
        <v>44137</v>
      </c>
      <c r="I573" s="6">
        <v>44166</v>
      </c>
      <c r="J573" s="7"/>
      <c r="K573" s="8">
        <f ca="1">+TODAY()-I573</f>
        <v>-29</v>
      </c>
      <c r="L573" s="9"/>
      <c r="M573" s="135"/>
      <c r="N573" s="9" t="str">
        <f>IF(M573="","Vacio",IF(L573=M573,"Igual","Diferente"))</f>
        <v>Vacio</v>
      </c>
      <c r="O573" s="9">
        <v>104</v>
      </c>
      <c r="P573" s="135"/>
      <c r="Q573" s="9" t="str">
        <f>IF(P573="","Vacio",IF(O573=P573,"Igual","Diferente"))</f>
        <v>Vacio</v>
      </c>
      <c r="R573" s="1">
        <f>+L573+O573/3.5</f>
        <v>29.714285714285715</v>
      </c>
      <c r="S573" s="1">
        <f ca="1">+IF(K573&gt;=0,IF(K573&lt;30,R573*1,IF(60&gt;K573,R573*2,IF(90&gt;K573,R573*3,IF(120&gt;K573,R573*4,IF(150&gt;K573,R573*5,IF(180&gt;K573,R573*6,IF(210&gt;K573,R573*7))))))),0)</f>
        <v>0</v>
      </c>
      <c r="T573" s="2">
        <f ca="1">+IF(K573&lt;0,0,IF(K573&lt;8,$A$1,IF(K573&lt;15,$B$1,IF(K573&lt;22,$C$1,IF(K573&lt;30,$D$1,IF(K573&lt;60,$G$1,IF(K573&lt;90,$H$1,IF(K573&lt;120,$I$1,IF(K573&lt;150,$J$1,IF(K573&lt;180,$K$1,IF(K573&lt;210,$E$1)))))))))))</f>
        <v>0</v>
      </c>
      <c r="U573" s="3"/>
      <c r="V573" s="10"/>
      <c r="W573" s="6"/>
      <c r="X573" s="414" t="s">
        <v>5229</v>
      </c>
      <c r="Y573" s="12" t="s">
        <v>5248</v>
      </c>
      <c r="Z573" s="12"/>
      <c r="AA573" s="12"/>
      <c r="AB573" s="15"/>
      <c r="AC573" s="15"/>
      <c r="AD573" s="15"/>
      <c r="AE573" s="15"/>
      <c r="AF573" s="4">
        <f ca="1">+TODAY()-AE573</f>
        <v>44137</v>
      </c>
      <c r="AG573" s="15"/>
      <c r="AH573" s="15"/>
      <c r="AI573" s="6"/>
      <c r="AJ573" s="6"/>
      <c r="AK573" s="3"/>
      <c r="AL573" s="6"/>
      <c r="AM573" s="10">
        <v>1</v>
      </c>
      <c r="AN573" s="3" t="s">
        <v>44</v>
      </c>
      <c r="AO573" s="3"/>
      <c r="AP573" s="3"/>
      <c r="AQ573" s="3"/>
      <c r="AR573" s="3"/>
      <c r="AS573" s="3"/>
      <c r="AT573" s="18"/>
      <c r="AU573" s="3" t="s">
        <v>46</v>
      </c>
      <c r="AV573" s="82"/>
      <c r="AW573" s="7"/>
      <c r="AX573" s="9" t="str">
        <f>IF(AW573="","Vacio",IF(AV573=AW573,"Igual","Diferente"))</f>
        <v>Vacio</v>
      </c>
      <c r="AY573" s="68"/>
      <c r="AZ573" s="68"/>
      <c r="BA573" s="5">
        <f ca="1">+IF(K573&gt;21,"Revisar",0)</f>
        <v>0</v>
      </c>
      <c r="BB573" s="68"/>
      <c r="BC573" s="129" t="s">
        <v>2919</v>
      </c>
      <c r="BF573" s="129"/>
      <c r="BG573" s="129"/>
    </row>
    <row r="574" spans="1:65" ht="14.65" customHeight="1" x14ac:dyDescent="0.25">
      <c r="A574" s="68" t="str">
        <f>CONCATENATE(E574,"_",X574)</f>
        <v>20156399036_PCR-LAP0289</v>
      </c>
      <c r="B574" s="68" t="str">
        <f>CONCATENATE(E574,"_",Z574)</f>
        <v>20156399036_</v>
      </c>
      <c r="C574" s="6">
        <v>44137</v>
      </c>
      <c r="D574" s="6">
        <v>44166</v>
      </c>
      <c r="E574" s="192">
        <v>20156399036</v>
      </c>
      <c r="F574" s="3" t="s">
        <v>5222</v>
      </c>
      <c r="G574" s="3" t="s">
        <v>5223</v>
      </c>
      <c r="H574" s="6">
        <v>44137</v>
      </c>
      <c r="I574" s="6">
        <v>44166</v>
      </c>
      <c r="J574" s="7"/>
      <c r="K574" s="8">
        <f ca="1">+TODAY()-I574</f>
        <v>-29</v>
      </c>
      <c r="L574" s="9"/>
      <c r="M574" s="135"/>
      <c r="N574" s="9" t="str">
        <f>IF(M574="","Vacio",IF(L574=M574,"Igual","Diferente"))</f>
        <v>Vacio</v>
      </c>
      <c r="O574" s="9">
        <v>104</v>
      </c>
      <c r="P574" s="135"/>
      <c r="Q574" s="9" t="str">
        <f>IF(P574="","Vacio",IF(O574=P574,"Igual","Diferente"))</f>
        <v>Vacio</v>
      </c>
      <c r="R574" s="1">
        <f>+L574+O574/3.5</f>
        <v>29.714285714285715</v>
      </c>
      <c r="S574" s="1">
        <f ca="1">+IF(K574&gt;=0,IF(K574&lt;30,R574*1,IF(60&gt;K574,R574*2,IF(90&gt;K574,R574*3,IF(120&gt;K574,R574*4,IF(150&gt;K574,R574*5,IF(180&gt;K574,R574*6,IF(210&gt;K574,R574*7))))))),0)</f>
        <v>0</v>
      </c>
      <c r="T574" s="2">
        <f ca="1">+IF(K574&lt;0,0,IF(K574&lt;8,$A$1,IF(K574&lt;15,$B$1,IF(K574&lt;22,$C$1,IF(K574&lt;30,$D$1,IF(K574&lt;60,$G$1,IF(K574&lt;90,$H$1,IF(K574&lt;120,$I$1,IF(K574&lt;150,$J$1,IF(K574&lt;180,$K$1,IF(K574&lt;210,$E$1)))))))))))</f>
        <v>0</v>
      </c>
      <c r="U574" s="3"/>
      <c r="V574" s="10"/>
      <c r="W574" s="6"/>
      <c r="X574" s="414" t="s">
        <v>444</v>
      </c>
      <c r="Y574" s="12" t="s">
        <v>5248</v>
      </c>
      <c r="Z574" s="12"/>
      <c r="AA574" s="12"/>
      <c r="AB574" s="15"/>
      <c r="AC574" s="15"/>
      <c r="AD574" s="15"/>
      <c r="AE574" s="15"/>
      <c r="AF574" s="4">
        <f ca="1">+TODAY()-AE574</f>
        <v>44137</v>
      </c>
      <c r="AG574" s="15"/>
      <c r="AH574" s="15"/>
      <c r="AI574" s="6"/>
      <c r="AJ574" s="6"/>
      <c r="AK574" s="3"/>
      <c r="AL574" s="6"/>
      <c r="AM574" s="10">
        <v>1</v>
      </c>
      <c r="AN574" s="3" t="s">
        <v>44</v>
      </c>
      <c r="AO574" s="3"/>
      <c r="AP574" s="3"/>
      <c r="AQ574" s="3"/>
      <c r="AR574" s="3"/>
      <c r="AS574" s="3"/>
      <c r="AT574" s="18"/>
      <c r="AU574" s="3" t="s">
        <v>46</v>
      </c>
      <c r="AV574" s="82"/>
      <c r="AW574" s="7"/>
      <c r="AX574" s="9" t="str">
        <f>IF(AW574="","Vacio",IF(AV574=AW574,"Igual","Diferente"))</f>
        <v>Vacio</v>
      </c>
      <c r="AY574" s="68"/>
      <c r="AZ574" s="68"/>
      <c r="BA574" s="5">
        <f ca="1">+IF(K574&gt;21,"Revisar",0)</f>
        <v>0</v>
      </c>
      <c r="BB574" s="68"/>
      <c r="BC574" s="129" t="s">
        <v>2919</v>
      </c>
      <c r="BF574" s="129"/>
      <c r="BG574" s="129"/>
    </row>
    <row r="575" spans="1:65" ht="14.65" customHeight="1" x14ac:dyDescent="0.25">
      <c r="A575" s="68" t="str">
        <f>CONCATENATE(E575,"_",X575)</f>
        <v>20602458921_PCR-LAP20041259</v>
      </c>
      <c r="B575" s="68" t="str">
        <f>CONCATENATE(E575,"_",Z575)</f>
        <v>20602458921_</v>
      </c>
      <c r="C575" s="6">
        <v>44109</v>
      </c>
      <c r="D575" s="6">
        <v>44139</v>
      </c>
      <c r="E575" s="192">
        <v>20602458921</v>
      </c>
      <c r="F575" s="63" t="s">
        <v>885</v>
      </c>
      <c r="G575" s="3" t="s">
        <v>4624</v>
      </c>
      <c r="H575" s="6">
        <v>44109</v>
      </c>
      <c r="I575" s="6">
        <v>44139</v>
      </c>
      <c r="J575" s="7"/>
      <c r="K575" s="8">
        <f ca="1">+TODAY()-I575</f>
        <v>-2</v>
      </c>
      <c r="L575" s="9"/>
      <c r="M575" s="135"/>
      <c r="N575" s="9" t="str">
        <f>IF(M575="","Vacio",IF(L575=M575,"Igual","Diferente"))</f>
        <v>Vacio</v>
      </c>
      <c r="O575" s="9">
        <v>198</v>
      </c>
      <c r="P575" s="152"/>
      <c r="Q575" s="9" t="str">
        <f>IF(P575="","Vacio",IF(O575=P575,"Igual","Diferente"))</f>
        <v>Vacio</v>
      </c>
      <c r="R575" s="1">
        <f>+L575+O575/3.5</f>
        <v>56.571428571428569</v>
      </c>
      <c r="S575" s="1">
        <f ca="1">+IF(K575&gt;=0,IF(K575&lt;30,R575*1,IF(60&gt;K575,R575*2,IF(90&gt;K575,R575*3,IF(120&gt;K575,R575*4,IF(150&gt;K575,R575*5,IF(180&gt;K575,R575*6,IF(210&gt;K575,R575*7))))))),0)</f>
        <v>0</v>
      </c>
      <c r="T575" s="2">
        <f ca="1">+IF(K575&lt;0,0,IF(K575&lt;8,$A$1,IF(K575&lt;15,$B$1,IF(K575&lt;22,$C$1,IF(K575&lt;30,$D$1,IF(K575&lt;60,$G$1,IF(K575&lt;90,$H$1,IF(K575&lt;120,$I$1,IF(K575&lt;150,$J$1,IF(K575&lt;180,$K$1,IF(K575&lt;210,$E$1)))))))))))</f>
        <v>0</v>
      </c>
      <c r="U575" s="3" t="s">
        <v>4637</v>
      </c>
      <c r="V575" s="10" t="s">
        <v>4660</v>
      </c>
      <c r="W575" s="6">
        <v>44109</v>
      </c>
      <c r="X575" s="12" t="s">
        <v>2992</v>
      </c>
      <c r="Y575" s="12" t="s">
        <v>5248</v>
      </c>
      <c r="Z575" s="12"/>
      <c r="AA575" s="12"/>
      <c r="AB575" s="15"/>
      <c r="AC575" s="15"/>
      <c r="AD575" s="15"/>
      <c r="AE575" s="15"/>
      <c r="AF575" s="4">
        <f ca="1">+TODAY()-AE575</f>
        <v>44137</v>
      </c>
      <c r="AG575" s="15"/>
      <c r="AH575" s="15"/>
      <c r="AI575" s="6"/>
      <c r="AJ575" s="6"/>
      <c r="AK575" s="3"/>
      <c r="AL575" s="6"/>
      <c r="AM575" s="10">
        <v>1</v>
      </c>
      <c r="AN575" s="63" t="s">
        <v>44</v>
      </c>
      <c r="AO575" s="3"/>
      <c r="AP575" s="3" t="s">
        <v>263</v>
      </c>
      <c r="AQ575" s="3" t="s">
        <v>888</v>
      </c>
      <c r="AR575" s="3"/>
      <c r="AS575" s="3"/>
      <c r="AT575" s="3"/>
      <c r="AU575" s="3" t="s">
        <v>3450</v>
      </c>
      <c r="AV575" s="65" t="s">
        <v>47</v>
      </c>
      <c r="AW575" s="7" t="s">
        <v>47</v>
      </c>
      <c r="AX575" s="9" t="str">
        <f>IF(AW575="","Vacio",IF(AV575=AW575,"Igual","Diferente"))</f>
        <v>Igual</v>
      </c>
      <c r="AY575" s="129"/>
      <c r="AZ575" s="129"/>
      <c r="BA575" s="5">
        <f ca="1">+IF(K575&gt;21,"Revisar",0)</f>
        <v>0</v>
      </c>
      <c r="BB575" s="129" t="s">
        <v>146</v>
      </c>
      <c r="BC575" s="129" t="s">
        <v>2919</v>
      </c>
      <c r="BF575" s="129"/>
      <c r="BG575" s="129">
        <v>7.13</v>
      </c>
    </row>
    <row r="576" spans="1:65" s="158" customFormat="1" ht="14.65" customHeight="1" x14ac:dyDescent="0.25">
      <c r="A576" s="68" t="str">
        <f>CONCATENATE(E576,"_",X576)</f>
        <v>20602458921_PCR-LAP1265</v>
      </c>
      <c r="B576" s="68" t="str">
        <f>CONCATENATE(E576,"_",Z576)</f>
        <v>20602458921_PCR-LAP1224</v>
      </c>
      <c r="C576" s="64">
        <v>44125</v>
      </c>
      <c r="D576" s="64">
        <v>44155</v>
      </c>
      <c r="E576" s="192">
        <v>20602458921</v>
      </c>
      <c r="F576" s="63" t="s">
        <v>885</v>
      </c>
      <c r="G576" s="63" t="s">
        <v>5025</v>
      </c>
      <c r="H576" s="64">
        <v>44125</v>
      </c>
      <c r="I576" s="64">
        <v>44155</v>
      </c>
      <c r="J576" s="65"/>
      <c r="K576" s="8">
        <f ca="1">+TODAY()-I576</f>
        <v>-18</v>
      </c>
      <c r="L576" s="9"/>
      <c r="M576" s="135"/>
      <c r="N576" s="9" t="str">
        <f>IF(M576="","Vacio",IF(L576=M576,"Igual","Diferente"))</f>
        <v>Vacio</v>
      </c>
      <c r="O576" s="9">
        <v>277</v>
      </c>
      <c r="P576" s="135"/>
      <c r="Q576" s="9" t="str">
        <f>IF(P576="","Vacio",IF(O576=P576,"Igual","Diferente"))</f>
        <v>Vacio</v>
      </c>
      <c r="R576" s="1">
        <f>+L576+O576/3.5</f>
        <v>79.142857142857139</v>
      </c>
      <c r="S576" s="1">
        <f ca="1">+IF(K576&gt;=0,IF(K576&lt;30,R576*1,IF(60&gt;K576,R576*2,IF(90&gt;K576,R576*3,IF(120&gt;K576,R576*4,IF(150&gt;K576,R576*5,IF(180&gt;K576,R576*6,IF(210&gt;K576,R576*7))))))),0)</f>
        <v>0</v>
      </c>
      <c r="T576" s="2">
        <f ca="1">+IF(K576&lt;0,0,IF(K576&lt;8,$A$1,IF(K576&lt;15,$B$1,IF(K576&lt;22,$C$1,IF(K576&lt;30,$D$1,IF(K576&lt;60,$G$1,IF(K576&lt;90,$H$1,IF(K576&lt;120,$I$1,IF(K576&lt;150,$J$1,IF(K576&lt;180,$K$1,IF(K576&lt;210,$E$1)))))))))))</f>
        <v>0</v>
      </c>
      <c r="U576" s="104" t="s">
        <v>3632</v>
      </c>
      <c r="V576" s="66" t="s">
        <v>4661</v>
      </c>
      <c r="W576" s="64">
        <v>43963</v>
      </c>
      <c r="X576" s="12" t="s">
        <v>3631</v>
      </c>
      <c r="Y576" s="12" t="s">
        <v>5248</v>
      </c>
      <c r="Z576" s="12" t="s">
        <v>886</v>
      </c>
      <c r="AA576" s="12"/>
      <c r="AB576" s="102"/>
      <c r="AC576" s="102"/>
      <c r="AD576" s="102"/>
      <c r="AE576" s="102"/>
      <c r="AF576" s="4">
        <f ca="1">+TODAY()-AE576</f>
        <v>44137</v>
      </c>
      <c r="AG576" s="102"/>
      <c r="AH576" s="102"/>
      <c r="AI576" s="64"/>
      <c r="AJ576" s="64"/>
      <c r="AK576" s="63"/>
      <c r="AL576" s="64"/>
      <c r="AM576" s="10">
        <v>1</v>
      </c>
      <c r="AN576" s="63" t="s">
        <v>44</v>
      </c>
      <c r="AO576" s="63"/>
      <c r="AP576" s="3" t="s">
        <v>263</v>
      </c>
      <c r="AQ576" s="3" t="s">
        <v>888</v>
      </c>
      <c r="AR576" s="63"/>
      <c r="AS576" s="63"/>
      <c r="AT576" s="63"/>
      <c r="AU576" s="3" t="s">
        <v>3450</v>
      </c>
      <c r="AV576" s="65" t="s">
        <v>47</v>
      </c>
      <c r="AW576" s="7" t="s">
        <v>47</v>
      </c>
      <c r="AX576" s="9" t="str">
        <f>IF(AW576="","Vacio",IF(AV576=AW576,"Igual","Diferente"))</f>
        <v>Igual</v>
      </c>
      <c r="AY576" s="68" t="s">
        <v>3633</v>
      </c>
      <c r="AZ576" s="68"/>
      <c r="BA576" s="5">
        <f ca="1">+IF(K576&gt;21,"Revisar",0)</f>
        <v>0</v>
      </c>
      <c r="BB576" s="68" t="s">
        <v>146</v>
      </c>
      <c r="BC576" s="129" t="s">
        <v>2919</v>
      </c>
      <c r="BD576"/>
      <c r="BE576"/>
      <c r="BF576" s="129" t="s">
        <v>94</v>
      </c>
      <c r="BG576" s="129">
        <v>7.13</v>
      </c>
      <c r="BH576"/>
      <c r="BI576"/>
      <c r="BJ576"/>
      <c r="BK576"/>
      <c r="BL576"/>
      <c r="BM576"/>
    </row>
    <row r="577" spans="1:65" s="158" customFormat="1" ht="14.65" customHeight="1" x14ac:dyDescent="0.25">
      <c r="A577" s="68" t="str">
        <f>CONCATENATE(E577,"_",X577)</f>
        <v>20516368994_PCR-LAP0840</v>
      </c>
      <c r="B577" s="68" t="str">
        <f>CONCATENATE(E577,"_",Z577)</f>
        <v>20516368994_</v>
      </c>
      <c r="C577" s="6">
        <v>44105</v>
      </c>
      <c r="D577" s="6">
        <v>44135</v>
      </c>
      <c r="E577" s="192">
        <v>20516368994</v>
      </c>
      <c r="F577" s="3" t="s">
        <v>4554</v>
      </c>
      <c r="G577" s="3" t="s">
        <v>4797</v>
      </c>
      <c r="H577" s="6">
        <v>44105</v>
      </c>
      <c r="I577" s="6">
        <v>44135</v>
      </c>
      <c r="J577" s="7" t="s">
        <v>4796</v>
      </c>
      <c r="K577" s="8">
        <f ca="1">+TODAY()-I577</f>
        <v>2</v>
      </c>
      <c r="L577" s="9">
        <v>85</v>
      </c>
      <c r="M577" s="297"/>
      <c r="N577" s="9" t="str">
        <f>IF(M577="","Vacio",IF(L577=M577,"Igual","Diferente"))</f>
        <v>Vacio</v>
      </c>
      <c r="O577" s="9"/>
      <c r="P577" s="152"/>
      <c r="Q577" s="9" t="str">
        <f>IF(P577="","Vacio",IF(O577=P577,"Igual","Diferente"))</f>
        <v>Vacio</v>
      </c>
      <c r="R577" s="1">
        <f>+L577+O577/3.5</f>
        <v>85</v>
      </c>
      <c r="S577" s="1">
        <f ca="1">+IF(K577&gt;=0,IF(K577&lt;30,R577*1,IF(60&gt;K577,R577*2,IF(90&gt;K577,R577*3,IF(120&gt;K577,R577*4,IF(150&gt;K577,R577*5,IF(180&gt;K577,R577*6,IF(210&gt;K577,R577*7))))))),0)</f>
        <v>85</v>
      </c>
      <c r="T577" s="2" t="str">
        <f ca="1">+IF(K577&lt;0,0,IF(K577&lt;8,$A$1,IF(K577&lt;15,$B$1,IF(K577&lt;22,$C$1,IF(K577&lt;30,$D$1,IF(K577&lt;60,$G$1,IF(K577&lt;90,$H$1,IF(K577&lt;120,$I$1,IF(K577&lt;150,$J$1,IF(K577&lt;180,$K$1,IF(K577&lt;210,$E$1)))))))))))</f>
        <v>1° Semana</v>
      </c>
      <c r="U577" s="3" t="s">
        <v>556</v>
      </c>
      <c r="V577" s="10" t="s">
        <v>557</v>
      </c>
      <c r="W577" s="6">
        <v>43749</v>
      </c>
      <c r="X577" s="12" t="s">
        <v>558</v>
      </c>
      <c r="Y577" s="12" t="s">
        <v>5248</v>
      </c>
      <c r="Z577" s="12"/>
      <c r="AA577" s="12"/>
      <c r="AB577" s="15"/>
      <c r="AC577" s="15"/>
      <c r="AD577" s="15"/>
      <c r="AE577" s="15"/>
      <c r="AF577" s="4">
        <f ca="1">+TODAY()-AE577</f>
        <v>44137</v>
      </c>
      <c r="AG577" s="15"/>
      <c r="AH577" s="15"/>
      <c r="AI577" s="6"/>
      <c r="AJ577" s="6"/>
      <c r="AK577" s="3"/>
      <c r="AL577" s="6"/>
      <c r="AM577" s="10">
        <v>1</v>
      </c>
      <c r="AN577" s="3" t="s">
        <v>44</v>
      </c>
      <c r="AO577" s="3"/>
      <c r="AP577" s="3" t="s">
        <v>45</v>
      </c>
      <c r="AQ577" s="3"/>
      <c r="AR577" s="3"/>
      <c r="AS577" s="3"/>
      <c r="AT577" s="3"/>
      <c r="AU577" s="3" t="s">
        <v>3450</v>
      </c>
      <c r="AV577" s="7" t="s">
        <v>47</v>
      </c>
      <c r="AW577" s="7" t="s">
        <v>47</v>
      </c>
      <c r="AX577" s="9" t="str">
        <f>IF(AW577="","Vacio",IF(AV577=AW577,"Igual","Diferente"))</f>
        <v>Igual</v>
      </c>
      <c r="AY577" s="129"/>
      <c r="AZ577" s="129"/>
      <c r="BA577" s="5">
        <f ca="1">+IF(K577&gt;21,"Revisar",0)</f>
        <v>0</v>
      </c>
      <c r="BB577" s="129" t="s">
        <v>146</v>
      </c>
      <c r="BC577" s="129" t="s">
        <v>2919</v>
      </c>
      <c r="BD577"/>
      <c r="BE577"/>
      <c r="BF577" s="129" t="s">
        <v>94</v>
      </c>
      <c r="BG577" s="129"/>
      <c r="BH577"/>
      <c r="BI577"/>
      <c r="BJ577"/>
      <c r="BK577"/>
      <c r="BL577"/>
      <c r="BM577"/>
    </row>
    <row r="578" spans="1:65" s="158" customFormat="1" ht="14.65" customHeight="1" x14ac:dyDescent="0.25">
      <c r="A578" s="68" t="str">
        <f>CONCATENATE(E578,"_",X578)</f>
        <v>20516368994_PCR-LAP1375</v>
      </c>
      <c r="B578" s="68" t="str">
        <f>CONCATENATE(E578,"_",Z578)</f>
        <v>20516368994_</v>
      </c>
      <c r="C578" s="6">
        <v>44105</v>
      </c>
      <c r="D578" s="6">
        <v>44135</v>
      </c>
      <c r="E578" s="192">
        <v>20516368994</v>
      </c>
      <c r="F578" s="3" t="s">
        <v>4554</v>
      </c>
      <c r="G578" s="3" t="s">
        <v>4797</v>
      </c>
      <c r="H578" s="6">
        <v>44105</v>
      </c>
      <c r="I578" s="6">
        <v>44135</v>
      </c>
      <c r="J578" s="7" t="s">
        <v>4796</v>
      </c>
      <c r="K578" s="8">
        <f ca="1">+TODAY()-I578</f>
        <v>2</v>
      </c>
      <c r="L578" s="9">
        <v>75</v>
      </c>
      <c r="M578" s="152"/>
      <c r="N578" s="9" t="str">
        <f>IF(M578="","Vacio",IF(L578=M578,"Igual","Diferente"))</f>
        <v>Vacio</v>
      </c>
      <c r="O578" s="9"/>
      <c r="P578" s="152"/>
      <c r="Q578" s="9" t="str">
        <f>IF(P578="","Vacio",IF(O578=P578,"Igual","Diferente"))</f>
        <v>Vacio</v>
      </c>
      <c r="R578" s="1">
        <f>+L578+O578/3.5</f>
        <v>75</v>
      </c>
      <c r="S578" s="1">
        <f ca="1">+IF(K578&gt;=0,IF(K578&lt;30,R578*1,IF(60&gt;K578,R578*2,IF(90&gt;K578,R578*3,IF(120&gt;K578,R578*4,IF(150&gt;K578,R578*5,IF(180&gt;K578,R578*6,IF(210&gt;K578,R578*7))))))),0)</f>
        <v>75</v>
      </c>
      <c r="T578" s="2" t="str">
        <f ca="1">+IF(K578&lt;0,0,IF(K578&lt;8,$A$1,IF(K578&lt;15,$B$1,IF(K578&lt;22,$C$1,IF(K578&lt;30,$D$1,IF(K578&lt;60,$G$1,IF(K578&lt;90,$H$1,IF(K578&lt;120,$I$1,IF(K578&lt;150,$J$1,IF(K578&lt;180,$K$1,IF(K578&lt;210,$E$1)))))))))))</f>
        <v>1° Semana</v>
      </c>
      <c r="U578" s="3" t="s">
        <v>52</v>
      </c>
      <c r="V578" s="10"/>
      <c r="W578" s="6">
        <v>43902</v>
      </c>
      <c r="X578" s="12" t="s">
        <v>574</v>
      </c>
      <c r="Y578" s="12" t="s">
        <v>5248</v>
      </c>
      <c r="Z578" s="12"/>
      <c r="AA578" s="12"/>
      <c r="AB578" s="15"/>
      <c r="AC578" s="15"/>
      <c r="AD578" s="15"/>
      <c r="AE578" s="15"/>
      <c r="AF578" s="4">
        <f ca="1">+TODAY()-AE578</f>
        <v>44137</v>
      </c>
      <c r="AG578" s="15"/>
      <c r="AH578" s="15"/>
      <c r="AI578" s="6"/>
      <c r="AJ578" s="6"/>
      <c r="AK578" s="3"/>
      <c r="AL578" s="6"/>
      <c r="AM578" s="10">
        <v>1</v>
      </c>
      <c r="AN578" s="3" t="s">
        <v>44</v>
      </c>
      <c r="AO578" s="3"/>
      <c r="AP578" s="3" t="s">
        <v>45</v>
      </c>
      <c r="AQ578" s="3"/>
      <c r="AR578" s="3"/>
      <c r="AS578" s="3"/>
      <c r="AT578" s="3"/>
      <c r="AU578" s="3" t="s">
        <v>3450</v>
      </c>
      <c r="AV578" s="7" t="s">
        <v>47</v>
      </c>
      <c r="AW578" s="7" t="s">
        <v>47</v>
      </c>
      <c r="AX578" s="9" t="str">
        <f>IF(AW578="","Vacio",IF(AV578=AW578,"Igual","Diferente"))</f>
        <v>Igual</v>
      </c>
      <c r="AY578" s="129"/>
      <c r="AZ578" s="129"/>
      <c r="BA578" s="5">
        <f ca="1">+IF(K578&gt;21,"Revisar",0)</f>
        <v>0</v>
      </c>
      <c r="BB578" s="129" t="s">
        <v>146</v>
      </c>
      <c r="BC578" s="129" t="s">
        <v>2919</v>
      </c>
      <c r="BD578" s="153"/>
      <c r="BE578" s="153"/>
      <c r="BF578" s="129"/>
      <c r="BG578" s="129"/>
      <c r="BH578" s="153"/>
      <c r="BI578" s="153"/>
      <c r="BJ578" s="153"/>
      <c r="BK578" s="153"/>
      <c r="BL578" s="153"/>
      <c r="BM578" s="153"/>
    </row>
    <row r="579" spans="1:65" s="158" customFormat="1" ht="14.65" customHeight="1" x14ac:dyDescent="0.25">
      <c r="A579" s="68" t="str">
        <f>CONCATENATE(E579,"_",X579)</f>
        <v>20516368994_PCR-LAP0804</v>
      </c>
      <c r="B579" s="68" t="str">
        <f>CONCATENATE(E579,"_",Z579)</f>
        <v>20516368994_PCR-LAP1161</v>
      </c>
      <c r="C579" s="6">
        <v>44105</v>
      </c>
      <c r="D579" s="6">
        <v>44135</v>
      </c>
      <c r="E579" s="192">
        <v>20516368994</v>
      </c>
      <c r="F579" s="3" t="s">
        <v>4554</v>
      </c>
      <c r="G579" s="3" t="s">
        <v>4794</v>
      </c>
      <c r="H579" s="6">
        <v>44105</v>
      </c>
      <c r="I579" s="6">
        <v>44135</v>
      </c>
      <c r="J579" s="7" t="s">
        <v>896</v>
      </c>
      <c r="K579" s="8">
        <f ca="1">+TODAY()-I579</f>
        <v>2</v>
      </c>
      <c r="L579" s="9">
        <v>85</v>
      </c>
      <c r="M579" s="152"/>
      <c r="N579" s="9" t="str">
        <f>IF(M579="","Vacio",IF(L579=M579,"Igual","Diferente"))</f>
        <v>Vacio</v>
      </c>
      <c r="O579" s="9"/>
      <c r="P579" s="152"/>
      <c r="Q579" s="9" t="str">
        <f>IF(P579="","Vacio",IF(O579=P579,"Igual","Diferente"))</f>
        <v>Vacio</v>
      </c>
      <c r="R579" s="1">
        <f>+L579+O579/3.5</f>
        <v>85</v>
      </c>
      <c r="S579" s="1">
        <f ca="1">+IF(K579&gt;=0,IF(K579&lt;30,R579*1,IF(60&gt;K579,R579*2,IF(90&gt;K579,R579*3,IF(120&gt;K579,R579*4,IF(150&gt;K579,R579*5,IF(180&gt;K579,R579*6,IF(210&gt;K579,R579*7))))))),0)</f>
        <v>85</v>
      </c>
      <c r="T579" s="2" t="str">
        <f ca="1">+IF(K579&lt;0,0,IF(K579&lt;8,$A$1,IF(K579&lt;15,$B$1,IF(K579&lt;22,$C$1,IF(K579&lt;30,$D$1,IF(K579&lt;60,$G$1,IF(K579&lt;90,$H$1,IF(K579&lt;120,$I$1,IF(K579&lt;150,$J$1,IF(K579&lt;180,$K$1,IF(K579&lt;210,$E$1)))))))))))</f>
        <v>1° Semana</v>
      </c>
      <c r="U579" s="3" t="s">
        <v>564</v>
      </c>
      <c r="V579" s="10" t="s">
        <v>899</v>
      </c>
      <c r="W579" s="6">
        <v>43748</v>
      </c>
      <c r="X579" s="12" t="s">
        <v>900</v>
      </c>
      <c r="Y579" s="12" t="s">
        <v>5248</v>
      </c>
      <c r="Z579" s="12" t="s">
        <v>901</v>
      </c>
      <c r="AA579" s="12"/>
      <c r="AB579" s="15"/>
      <c r="AC579" s="15"/>
      <c r="AD579" s="15"/>
      <c r="AE579" s="15"/>
      <c r="AF579" s="4">
        <f ca="1">+TODAY()-AE579</f>
        <v>44137</v>
      </c>
      <c r="AG579" s="15"/>
      <c r="AH579" s="15"/>
      <c r="AI579" s="6"/>
      <c r="AJ579" s="6"/>
      <c r="AK579" s="3"/>
      <c r="AL579" s="6"/>
      <c r="AM579" s="10">
        <v>1</v>
      </c>
      <c r="AN579" s="3" t="s">
        <v>44</v>
      </c>
      <c r="AO579" s="3"/>
      <c r="AP579" s="3" t="s">
        <v>45</v>
      </c>
      <c r="AQ579" s="3"/>
      <c r="AR579" s="3"/>
      <c r="AS579" s="3"/>
      <c r="AT579" s="3"/>
      <c r="AU579" s="3" t="s">
        <v>3450</v>
      </c>
      <c r="AV579" s="7" t="s">
        <v>47</v>
      </c>
      <c r="AW579" s="7" t="s">
        <v>47</v>
      </c>
      <c r="AX579" s="9" t="str">
        <f>IF(AW579="","Vacio",IF(AV579=AW579,"Igual","Diferente"))</f>
        <v>Igual</v>
      </c>
      <c r="AY579" s="129"/>
      <c r="AZ579" s="129"/>
      <c r="BA579" s="5">
        <f ca="1">+IF(K579&gt;21,"Revisar",0)</f>
        <v>0</v>
      </c>
      <c r="BB579" s="129" t="s">
        <v>146</v>
      </c>
      <c r="BC579" s="129" t="s">
        <v>2919</v>
      </c>
      <c r="BD579" s="153"/>
      <c r="BE579" s="153"/>
      <c r="BF579" s="129" t="s">
        <v>94</v>
      </c>
      <c r="BG579" s="129"/>
      <c r="BH579" s="153"/>
      <c r="BI579" s="153"/>
      <c r="BJ579" s="153"/>
      <c r="BK579" s="153"/>
      <c r="BL579" s="153"/>
      <c r="BM579" s="153"/>
    </row>
    <row r="580" spans="1:65" s="158" customFormat="1" ht="14.65" customHeight="1" x14ac:dyDescent="0.25">
      <c r="A580" s="68" t="str">
        <f>CONCATENATE(E580,"_",X580)</f>
        <v>20516368994_PCR-LAP0830</v>
      </c>
      <c r="B580" s="68" t="str">
        <f>CONCATENATE(E580,"_",Z580)</f>
        <v>20516368994_PCR-LAP0959</v>
      </c>
      <c r="C580" s="6">
        <v>44105</v>
      </c>
      <c r="D580" s="6">
        <v>44135</v>
      </c>
      <c r="E580" s="192">
        <v>20516368994</v>
      </c>
      <c r="F580" s="3" t="s">
        <v>4554</v>
      </c>
      <c r="G580" s="3" t="s">
        <v>4797</v>
      </c>
      <c r="H580" s="6">
        <v>44105</v>
      </c>
      <c r="I580" s="6">
        <v>44135</v>
      </c>
      <c r="J580" s="7" t="s">
        <v>902</v>
      </c>
      <c r="K580" s="8">
        <f ca="1">+TODAY()-I580</f>
        <v>2</v>
      </c>
      <c r="L580" s="9">
        <v>85</v>
      </c>
      <c r="M580" s="152"/>
      <c r="N580" s="9" t="str">
        <f>IF(M580="","Vacio",IF(L580=M580,"Igual","Diferente"))</f>
        <v>Vacio</v>
      </c>
      <c r="O580" s="9"/>
      <c r="P580" s="152"/>
      <c r="Q580" s="9" t="str">
        <f>IF(P580="","Vacio",IF(O580=P580,"Igual","Diferente"))</f>
        <v>Vacio</v>
      </c>
      <c r="R580" s="1">
        <f>+L580+O580/3.5</f>
        <v>85</v>
      </c>
      <c r="S580" s="1">
        <f ca="1">+IF(K580&gt;=0,IF(K580&lt;30,R580*1,IF(60&gt;K580,R580*2,IF(90&gt;K580,R580*3,IF(120&gt;K580,R580*4,IF(150&gt;K580,R580*5,IF(180&gt;K580,R580*6,IF(210&gt;K580,R580*7))))))),0)</f>
        <v>85</v>
      </c>
      <c r="T580" s="2" t="str">
        <f ca="1">+IF(K580&lt;0,0,IF(K580&lt;8,$A$1,IF(K580&lt;15,$B$1,IF(K580&lt;22,$C$1,IF(K580&lt;30,$D$1,IF(K580&lt;60,$G$1,IF(K580&lt;90,$H$1,IF(K580&lt;120,$I$1,IF(K580&lt;150,$J$1,IF(K580&lt;180,$K$1,IF(K580&lt;210,$E$1)))))))))))</f>
        <v>1° Semana</v>
      </c>
      <c r="U580" s="3" t="s">
        <v>451</v>
      </c>
      <c r="V580" s="10" t="s">
        <v>903</v>
      </c>
      <c r="W580" s="6">
        <v>43665</v>
      </c>
      <c r="X580" s="12" t="s">
        <v>904</v>
      </c>
      <c r="Y580" s="12" t="s">
        <v>5248</v>
      </c>
      <c r="Z580" s="12" t="s">
        <v>905</v>
      </c>
      <c r="AA580" s="12"/>
      <c r="AB580" s="15"/>
      <c r="AC580" s="15"/>
      <c r="AD580" s="15"/>
      <c r="AE580" s="15"/>
      <c r="AF580" s="4">
        <f ca="1">+TODAY()-AE580</f>
        <v>44137</v>
      </c>
      <c r="AG580" s="15"/>
      <c r="AH580" s="15"/>
      <c r="AI580" s="6"/>
      <c r="AJ580" s="6"/>
      <c r="AK580" s="3" t="s">
        <v>56</v>
      </c>
      <c r="AL580" s="6"/>
      <c r="AM580" s="10">
        <v>1</v>
      </c>
      <c r="AN580" s="3" t="s">
        <v>44</v>
      </c>
      <c r="AO580" s="3"/>
      <c r="AP580" s="3" t="s">
        <v>45</v>
      </c>
      <c r="AQ580" s="3"/>
      <c r="AR580" s="3"/>
      <c r="AS580" s="3"/>
      <c r="AT580" s="18"/>
      <c r="AU580" s="3" t="s">
        <v>3450</v>
      </c>
      <c r="AV580" s="7" t="s">
        <v>47</v>
      </c>
      <c r="AW580" s="7" t="s">
        <v>47</v>
      </c>
      <c r="AX580" s="9" t="str">
        <f>IF(AW580="","Vacio",IF(AV580=AW580,"Igual","Diferente"))</f>
        <v>Igual</v>
      </c>
      <c r="AY580" s="129"/>
      <c r="AZ580" s="129"/>
      <c r="BA580" s="5">
        <f ca="1">+IF(K580&gt;21,"Revisar",0)</f>
        <v>0</v>
      </c>
      <c r="BB580" s="129" t="s">
        <v>146</v>
      </c>
      <c r="BC580" s="129" t="s">
        <v>2919</v>
      </c>
      <c r="BD580" s="153"/>
      <c r="BE580" s="153"/>
      <c r="BF580" s="129" t="s">
        <v>94</v>
      </c>
      <c r="BG580" s="129"/>
      <c r="BH580" s="153"/>
      <c r="BI580" s="153"/>
      <c r="BJ580" s="153"/>
      <c r="BK580" s="153"/>
      <c r="BL580" s="153"/>
      <c r="BM580" s="153"/>
    </row>
    <row r="581" spans="1:65" s="158" customFormat="1" ht="14.65" customHeight="1" x14ac:dyDescent="0.25">
      <c r="A581" s="68" t="str">
        <f>CONCATENATE(E581,"_",X581)</f>
        <v>20516368994_PCR-LAP0952</v>
      </c>
      <c r="B581" s="68" t="str">
        <f>CONCATENATE(E581,"_",Z581)</f>
        <v>20516368994_</v>
      </c>
      <c r="C581" s="6">
        <v>44105</v>
      </c>
      <c r="D581" s="6">
        <v>44135</v>
      </c>
      <c r="E581" s="427">
        <v>20516368994</v>
      </c>
      <c r="F581" s="3" t="s">
        <v>4554</v>
      </c>
      <c r="G581" s="3" t="s">
        <v>4794</v>
      </c>
      <c r="H581" s="6">
        <v>44105</v>
      </c>
      <c r="I581" s="6">
        <v>44135</v>
      </c>
      <c r="J581" s="7" t="s">
        <v>896</v>
      </c>
      <c r="K581" s="8">
        <f ca="1">+TODAY()-I581</f>
        <v>2</v>
      </c>
      <c r="L581" s="9">
        <v>85</v>
      </c>
      <c r="M581" s="152"/>
      <c r="N581" s="9" t="str">
        <f>IF(M581="","Vacio",IF(L581=M581,"Igual","Diferente"))</f>
        <v>Vacio</v>
      </c>
      <c r="O581" s="9"/>
      <c r="P581" s="152"/>
      <c r="Q581" s="9" t="str">
        <f>IF(P581="","Vacio",IF(O581=P581,"Igual","Diferente"))</f>
        <v>Vacio</v>
      </c>
      <c r="R581" s="1">
        <f>+L581+O581/3.5</f>
        <v>85</v>
      </c>
      <c r="S581" s="1">
        <f ca="1">+IF(K581&gt;=0,IF(K581&lt;30,R581*1,IF(60&gt;K581,R581*2,IF(90&gt;K581,R581*3,IF(120&gt;K581,R581*4,IF(150&gt;K581,R581*5,IF(180&gt;K581,R581*6,IF(210&gt;K581,R581*7))))))),0)</f>
        <v>85</v>
      </c>
      <c r="T581" s="2" t="str">
        <f ca="1">+IF(K581&lt;0,0,IF(K581&lt;8,$A$1,IF(K581&lt;15,$B$1,IF(K581&lt;22,$C$1,IF(K581&lt;30,$D$1,IF(K581&lt;60,$G$1,IF(K581&lt;90,$H$1,IF(K581&lt;120,$I$1,IF(K581&lt;150,$J$1,IF(K581&lt;180,$K$1,IF(K581&lt;210,$E$1)))))))))))</f>
        <v>1° Semana</v>
      </c>
      <c r="U581" s="3" t="s">
        <v>451</v>
      </c>
      <c r="V581" s="10" t="s">
        <v>906</v>
      </c>
      <c r="W581" s="6">
        <v>43763</v>
      </c>
      <c r="X581" s="12" t="s">
        <v>907</v>
      </c>
      <c r="Y581" s="12" t="s">
        <v>5248</v>
      </c>
      <c r="Z581" s="12"/>
      <c r="AA581" s="12"/>
      <c r="AB581" s="15"/>
      <c r="AC581" s="15"/>
      <c r="AD581" s="15"/>
      <c r="AE581" s="15"/>
      <c r="AF581" s="4">
        <f ca="1">+TODAY()-AE581</f>
        <v>44137</v>
      </c>
      <c r="AG581" s="15"/>
      <c r="AH581" s="15"/>
      <c r="AI581" s="6"/>
      <c r="AJ581" s="6"/>
      <c r="AK581" s="3"/>
      <c r="AL581" s="6"/>
      <c r="AM581" s="10">
        <v>1</v>
      </c>
      <c r="AN581" s="3" t="s">
        <v>44</v>
      </c>
      <c r="AO581" s="3"/>
      <c r="AP581" s="3" t="s">
        <v>45</v>
      </c>
      <c r="AQ581" s="3"/>
      <c r="AR581" s="3"/>
      <c r="AS581" s="3"/>
      <c r="AT581" s="3"/>
      <c r="AU581" s="3" t="s">
        <v>3450</v>
      </c>
      <c r="AV581" s="7" t="s">
        <v>47</v>
      </c>
      <c r="AW581" s="7" t="s">
        <v>47</v>
      </c>
      <c r="AX581" s="9" t="str">
        <f>IF(AW581="","Vacio",IF(AV581=AW581,"Igual","Diferente"))</f>
        <v>Igual</v>
      </c>
      <c r="AY581" s="129"/>
      <c r="AZ581" s="129"/>
      <c r="BA581" s="5">
        <f ca="1">+IF(K581&gt;21,"Revisar",0)</f>
        <v>0</v>
      </c>
      <c r="BB581" s="129" t="s">
        <v>146</v>
      </c>
      <c r="BC581" s="129" t="s">
        <v>2919</v>
      </c>
      <c r="BD581" s="153"/>
      <c r="BE581" s="153"/>
      <c r="BF581" s="129" t="s">
        <v>94</v>
      </c>
      <c r="BG581" s="129"/>
      <c r="BH581" s="153"/>
      <c r="BI581" s="153"/>
      <c r="BJ581" s="153"/>
      <c r="BK581" s="153"/>
      <c r="BL581" s="153"/>
      <c r="BM581" s="153"/>
    </row>
    <row r="582" spans="1:65" s="158" customFormat="1" ht="14.65" customHeight="1" x14ac:dyDescent="0.25">
      <c r="A582" s="68" t="str">
        <f>CONCATENATE(E582,"_",X582)</f>
        <v>20516368994_PCR-LAP1024</v>
      </c>
      <c r="B582" s="68" t="str">
        <f>CONCATENATE(E582,"_",Z582)</f>
        <v>20516368994_</v>
      </c>
      <c r="C582" s="6">
        <v>44105</v>
      </c>
      <c r="D582" s="6">
        <v>44135</v>
      </c>
      <c r="E582" s="427">
        <v>20516368994</v>
      </c>
      <c r="F582" s="3" t="s">
        <v>4554</v>
      </c>
      <c r="G582" s="3" t="s">
        <v>4797</v>
      </c>
      <c r="H582" s="6">
        <v>44105</v>
      </c>
      <c r="I582" s="6">
        <v>44135</v>
      </c>
      <c r="J582" s="7" t="s">
        <v>892</v>
      </c>
      <c r="K582" s="8">
        <f ca="1">+TODAY()-I582</f>
        <v>2</v>
      </c>
      <c r="L582" s="9">
        <v>75</v>
      </c>
      <c r="M582" s="152"/>
      <c r="N582" s="9" t="str">
        <f>IF(M582="","Vacio",IF(L582=M582,"Igual","Diferente"))</f>
        <v>Vacio</v>
      </c>
      <c r="O582" s="9"/>
      <c r="P582" s="152"/>
      <c r="Q582" s="9" t="str">
        <f>IF(P582="","Vacio",IF(O582=P582,"Igual","Diferente"))</f>
        <v>Vacio</v>
      </c>
      <c r="R582" s="1">
        <f>+L582+O582/3.5</f>
        <v>75</v>
      </c>
      <c r="S582" s="1">
        <f ca="1">+IF(K582&gt;=0,IF(K582&lt;30,R582*1,IF(60&gt;K582,R582*2,IF(90&gt;K582,R582*3,IF(120&gt;K582,R582*4,IF(150&gt;K582,R582*5,IF(180&gt;K582,R582*6,IF(210&gt;K582,R582*7))))))),0)</f>
        <v>75</v>
      </c>
      <c r="T582" s="2" t="str">
        <f ca="1">+IF(K582&lt;0,0,IF(K582&lt;8,$A$1,IF(K582&lt;15,$B$1,IF(K582&lt;22,$C$1,IF(K582&lt;30,$D$1,IF(K582&lt;60,$G$1,IF(K582&lt;90,$H$1,IF(K582&lt;120,$I$1,IF(K582&lt;150,$J$1,IF(K582&lt;180,$K$1,IF(K582&lt;210,$E$1)))))))))))</f>
        <v>1° Semana</v>
      </c>
      <c r="U582" s="3" t="s">
        <v>893</v>
      </c>
      <c r="V582" s="10" t="s">
        <v>894</v>
      </c>
      <c r="W582" s="6">
        <v>43844</v>
      </c>
      <c r="X582" s="12" t="s">
        <v>583</v>
      </c>
      <c r="Y582" s="12" t="s">
        <v>5248</v>
      </c>
      <c r="Z582" s="12"/>
      <c r="AA582" s="12"/>
      <c r="AB582" s="15"/>
      <c r="AC582" s="15"/>
      <c r="AD582" s="15"/>
      <c r="AE582" s="15"/>
      <c r="AF582" s="4">
        <f ca="1">+TODAY()-AE582</f>
        <v>44137</v>
      </c>
      <c r="AG582" s="15"/>
      <c r="AH582" s="15"/>
      <c r="AI582" s="6"/>
      <c r="AJ582" s="6"/>
      <c r="AK582" s="3"/>
      <c r="AL582" s="6"/>
      <c r="AM582" s="10">
        <v>1</v>
      </c>
      <c r="AN582" s="3" t="s">
        <v>44</v>
      </c>
      <c r="AO582" s="3"/>
      <c r="AP582" s="3" t="s">
        <v>45</v>
      </c>
      <c r="AQ582" s="3"/>
      <c r="AR582" s="3"/>
      <c r="AS582" s="3"/>
      <c r="AT582" s="18"/>
      <c r="AU582" s="3" t="s">
        <v>3450</v>
      </c>
      <c r="AV582" s="7" t="s">
        <v>47</v>
      </c>
      <c r="AW582" s="7" t="s">
        <v>47</v>
      </c>
      <c r="AX582" s="9" t="str">
        <f>IF(AW582="","Vacio",IF(AV582=AW582,"Igual","Diferente"))</f>
        <v>Igual</v>
      </c>
      <c r="AY582" s="129"/>
      <c r="AZ582" s="129"/>
      <c r="BA582" s="5">
        <f ca="1">+IF(K582&gt;21,"Revisar",0)</f>
        <v>0</v>
      </c>
      <c r="BB582" s="129" t="s">
        <v>146</v>
      </c>
      <c r="BC582" s="129" t="s">
        <v>2919</v>
      </c>
      <c r="BD582" s="153"/>
      <c r="BE582" s="153"/>
      <c r="BF582" s="129" t="s">
        <v>94</v>
      </c>
      <c r="BG582" s="129"/>
      <c r="BH582" s="153"/>
      <c r="BI582" s="153"/>
      <c r="BJ582" s="153"/>
      <c r="BK582" s="153"/>
      <c r="BL582" s="153"/>
      <c r="BM582" s="153"/>
    </row>
    <row r="583" spans="1:65" s="158" customFormat="1" ht="14.65" customHeight="1" x14ac:dyDescent="0.25">
      <c r="A583" s="68" t="str">
        <f>CONCATENATE(E583,"_",X583)</f>
        <v>20516368994_PCR-LAP1169</v>
      </c>
      <c r="B583" s="68" t="str">
        <f>CONCATENATE(E583,"_",Z583)</f>
        <v>20516368994_</v>
      </c>
      <c r="C583" s="6">
        <v>44105</v>
      </c>
      <c r="D583" s="6">
        <v>44135</v>
      </c>
      <c r="E583" s="427">
        <v>20516368994</v>
      </c>
      <c r="F583" s="3" t="s">
        <v>4554</v>
      </c>
      <c r="G583" s="3" t="s">
        <v>4797</v>
      </c>
      <c r="H583" s="6">
        <v>44105</v>
      </c>
      <c r="I583" s="6">
        <v>44135</v>
      </c>
      <c r="J583" s="7" t="s">
        <v>902</v>
      </c>
      <c r="K583" s="8">
        <f ca="1">+TODAY()-I583</f>
        <v>2</v>
      </c>
      <c r="L583" s="9">
        <v>75</v>
      </c>
      <c r="M583" s="152"/>
      <c r="N583" s="9" t="str">
        <f>IF(M583="","Vacio",IF(L583=M583,"Igual","Diferente"))</f>
        <v>Vacio</v>
      </c>
      <c r="O583" s="9"/>
      <c r="P583" s="152"/>
      <c r="Q583" s="9" t="str">
        <f>IF(P583="","Vacio",IF(O583=P583,"Igual","Diferente"))</f>
        <v>Vacio</v>
      </c>
      <c r="R583" s="1">
        <f>+L583+O583/3.5</f>
        <v>75</v>
      </c>
      <c r="S583" s="1">
        <f ca="1">+IF(K583&gt;=0,IF(K583&lt;30,R583*1,IF(60&gt;K583,R583*2,IF(90&gt;K583,R583*3,IF(120&gt;K583,R583*4,IF(150&gt;K583,R583*5,IF(180&gt;K583,R583*6,IF(210&gt;K583,R583*7))))))),0)</f>
        <v>75</v>
      </c>
      <c r="T583" s="2" t="str">
        <f ca="1">+IF(K583&lt;0,0,IF(K583&lt;8,$A$1,IF(K583&lt;15,$B$1,IF(K583&lt;22,$C$1,IF(K583&lt;30,$D$1,IF(K583&lt;60,$G$1,IF(K583&lt;90,$H$1,IF(K583&lt;120,$I$1,IF(K583&lt;150,$J$1,IF(K583&lt;180,$K$1,IF(K583&lt;210,$E$1)))))))))))</f>
        <v>1° Semana</v>
      </c>
      <c r="U583" s="3" t="s">
        <v>909</v>
      </c>
      <c r="V583" s="10" t="s">
        <v>911</v>
      </c>
      <c r="W583" s="6">
        <v>43760</v>
      </c>
      <c r="X583" s="12" t="s">
        <v>912</v>
      </c>
      <c r="Y583" s="12" t="s">
        <v>5248</v>
      </c>
      <c r="Z583" s="12"/>
      <c r="AA583" s="12"/>
      <c r="AB583" s="102"/>
      <c r="AC583" s="102"/>
      <c r="AD583" s="102"/>
      <c r="AE583" s="102"/>
      <c r="AF583" s="4">
        <f ca="1">+TODAY()-AE583</f>
        <v>44137</v>
      </c>
      <c r="AG583" s="102"/>
      <c r="AH583" s="102"/>
      <c r="AI583" s="64"/>
      <c r="AJ583" s="64"/>
      <c r="AK583" s="63"/>
      <c r="AL583" s="64"/>
      <c r="AM583" s="10">
        <v>1</v>
      </c>
      <c r="AN583" s="63" t="s">
        <v>44</v>
      </c>
      <c r="AO583" s="63"/>
      <c r="AP583" s="63" t="s">
        <v>45</v>
      </c>
      <c r="AQ583" s="63"/>
      <c r="AR583" s="63"/>
      <c r="AS583" s="63"/>
      <c r="AT583" s="67"/>
      <c r="AU583" s="3" t="s">
        <v>3450</v>
      </c>
      <c r="AV583" s="65" t="s">
        <v>47</v>
      </c>
      <c r="AW583" s="7" t="s">
        <v>47</v>
      </c>
      <c r="AX583" s="9" t="str">
        <f>IF(AW583="","Vacio",IF(AV583=AW583,"Igual","Diferente"))</f>
        <v>Igual</v>
      </c>
      <c r="AY583" s="129"/>
      <c r="AZ583" s="129"/>
      <c r="BA583" s="5">
        <f ca="1">+IF(K583&gt;21,"Revisar",0)</f>
        <v>0</v>
      </c>
      <c r="BB583" s="129" t="s">
        <v>146</v>
      </c>
      <c r="BC583" s="129" t="s">
        <v>2919</v>
      </c>
      <c r="BD583" s="153"/>
      <c r="BE583" s="153"/>
      <c r="BF583" s="129" t="s">
        <v>94</v>
      </c>
      <c r="BG583" s="129"/>
      <c r="BH583" s="153"/>
      <c r="BI583" s="153"/>
      <c r="BJ583" s="153"/>
      <c r="BK583" s="153"/>
      <c r="BL583" s="153"/>
      <c r="BM583" s="153"/>
    </row>
    <row r="584" spans="1:65" s="158" customFormat="1" ht="14.65" customHeight="1" x14ac:dyDescent="0.25">
      <c r="A584" s="68" t="str">
        <f>CONCATENATE(E584,"_",X584)</f>
        <v>20516368994_PCR-LAP1254</v>
      </c>
      <c r="B584" s="68" t="str">
        <f>CONCATENATE(E584,"_",Z584)</f>
        <v>20516368994_</v>
      </c>
      <c r="C584" s="6">
        <v>44105</v>
      </c>
      <c r="D584" s="6">
        <v>44135</v>
      </c>
      <c r="E584" s="427">
        <v>20516368994</v>
      </c>
      <c r="F584" s="3" t="s">
        <v>4554</v>
      </c>
      <c r="G584" s="3" t="s">
        <v>4794</v>
      </c>
      <c r="H584" s="6">
        <v>44105</v>
      </c>
      <c r="I584" s="6">
        <v>44135</v>
      </c>
      <c r="J584" s="7" t="s">
        <v>913</v>
      </c>
      <c r="K584" s="8">
        <f ca="1">+TODAY()-I584</f>
        <v>2</v>
      </c>
      <c r="L584" s="9">
        <v>80</v>
      </c>
      <c r="M584" s="152"/>
      <c r="N584" s="9" t="str">
        <f>IF(M584="","Vacio",IF(L584=M584,"Igual","Diferente"))</f>
        <v>Vacio</v>
      </c>
      <c r="O584" s="9"/>
      <c r="P584" s="152"/>
      <c r="Q584" s="9" t="str">
        <f>IF(P584="","Vacio",IF(O584=P584,"Igual","Diferente"))</f>
        <v>Vacio</v>
      </c>
      <c r="R584" s="1">
        <f>+L584+O584/3.5</f>
        <v>80</v>
      </c>
      <c r="S584" s="1">
        <f ca="1">+IF(K584&gt;=0,IF(K584&lt;30,R584*1,IF(60&gt;K584,R584*2,IF(90&gt;K584,R584*3,IF(120&gt;K584,R584*4,IF(150&gt;K584,R584*5,IF(180&gt;K584,R584*6,IF(210&gt;K584,R584*7))))))),0)</f>
        <v>80</v>
      </c>
      <c r="T584" s="2" t="str">
        <f ca="1">+IF(K584&lt;0,0,IF(K584&lt;8,$A$1,IF(K584&lt;15,$B$1,IF(K584&lt;22,$C$1,IF(K584&lt;30,$D$1,IF(K584&lt;60,$G$1,IF(K584&lt;90,$H$1,IF(K584&lt;120,$I$1,IF(K584&lt;150,$J$1,IF(K584&lt;180,$K$1,IF(K584&lt;210,$E$1)))))))))))</f>
        <v>1° Semana</v>
      </c>
      <c r="U584" s="3" t="s">
        <v>914</v>
      </c>
      <c r="V584" s="10" t="s">
        <v>915</v>
      </c>
      <c r="W584" s="6">
        <v>43488</v>
      </c>
      <c r="X584" s="12" t="s">
        <v>916</v>
      </c>
      <c r="Y584" s="12" t="s">
        <v>5248</v>
      </c>
      <c r="Z584" s="12"/>
      <c r="AA584" s="12"/>
      <c r="AB584" s="15"/>
      <c r="AC584" s="15"/>
      <c r="AD584" s="15"/>
      <c r="AE584" s="15"/>
      <c r="AF584" s="4">
        <f ca="1">+TODAY()-AE584</f>
        <v>44137</v>
      </c>
      <c r="AG584" s="15"/>
      <c r="AH584" s="15"/>
      <c r="AI584" s="6"/>
      <c r="AJ584" s="6"/>
      <c r="AK584" s="3" t="s">
        <v>56</v>
      </c>
      <c r="AL584" s="6"/>
      <c r="AM584" s="10">
        <v>1</v>
      </c>
      <c r="AN584" s="3" t="s">
        <v>44</v>
      </c>
      <c r="AO584" s="3"/>
      <c r="AP584" s="3" t="s">
        <v>45</v>
      </c>
      <c r="AQ584" s="3"/>
      <c r="AR584" s="3"/>
      <c r="AS584" s="3"/>
      <c r="AT584" s="3"/>
      <c r="AU584" s="3" t="s">
        <v>3450</v>
      </c>
      <c r="AV584" s="7" t="s">
        <v>47</v>
      </c>
      <c r="AW584" s="7" t="s">
        <v>47</v>
      </c>
      <c r="AX584" s="9" t="str">
        <f>IF(AW584="","Vacio",IF(AV584=AW584,"Igual","Diferente"))</f>
        <v>Igual</v>
      </c>
      <c r="AY584" s="129"/>
      <c r="AZ584" s="129"/>
      <c r="BA584" s="5">
        <f ca="1">+IF(K584&gt;21,"Revisar",0)</f>
        <v>0</v>
      </c>
      <c r="BB584" s="129" t="s">
        <v>146</v>
      </c>
      <c r="BC584" s="129" t="s">
        <v>2919</v>
      </c>
      <c r="BD584" s="153"/>
      <c r="BE584" s="153"/>
      <c r="BF584" s="129" t="s">
        <v>94</v>
      </c>
      <c r="BG584" s="129"/>
      <c r="BH584" s="153"/>
      <c r="BI584" s="153"/>
      <c r="BJ584" s="153"/>
      <c r="BK584" s="153"/>
      <c r="BL584" s="153"/>
      <c r="BM584" s="153"/>
    </row>
    <row r="585" spans="1:65" s="158" customFormat="1" ht="14.65" customHeight="1" x14ac:dyDescent="0.25">
      <c r="A585" s="68" t="str">
        <f>CONCATENATE(E585,"_",X585)</f>
        <v>20516368994_PCR-LAP1305</v>
      </c>
      <c r="B585" s="68" t="str">
        <f>CONCATENATE(E585,"_",Z585)</f>
        <v>20516368994_</v>
      </c>
      <c r="C585" s="6">
        <v>44105</v>
      </c>
      <c r="D585" s="6">
        <v>44135</v>
      </c>
      <c r="E585" s="427">
        <v>20516368994</v>
      </c>
      <c r="F585" s="3" t="s">
        <v>4554</v>
      </c>
      <c r="G585" s="3" t="s">
        <v>4794</v>
      </c>
      <c r="H585" s="6">
        <v>44105</v>
      </c>
      <c r="I585" s="6">
        <v>44135</v>
      </c>
      <c r="J585" s="7" t="s">
        <v>896</v>
      </c>
      <c r="K585" s="8">
        <f ca="1">+TODAY()-I585</f>
        <v>2</v>
      </c>
      <c r="L585" s="9">
        <v>75</v>
      </c>
      <c r="M585" s="152"/>
      <c r="N585" s="9" t="str">
        <f>IF(M585="","Vacio",IF(L585=M585,"Igual","Diferente"))</f>
        <v>Vacio</v>
      </c>
      <c r="O585" s="9"/>
      <c r="P585" s="152"/>
      <c r="Q585" s="9" t="str">
        <f>IF(P585="","Vacio",IF(O585=P585,"Igual","Diferente"))</f>
        <v>Vacio</v>
      </c>
      <c r="R585" s="1">
        <f>+L585+O585/3.5</f>
        <v>75</v>
      </c>
      <c r="S585" s="1">
        <f ca="1">+IF(K585&gt;=0,IF(K585&lt;30,R585*1,IF(60&gt;K585,R585*2,IF(90&gt;K585,R585*3,IF(120&gt;K585,R585*4,IF(150&gt;K585,R585*5,IF(180&gt;K585,R585*6,IF(210&gt;K585,R585*7))))))),0)</f>
        <v>75</v>
      </c>
      <c r="T585" s="2" t="str">
        <f ca="1">+IF(K585&lt;0,0,IF(K585&lt;8,$A$1,IF(K585&lt;15,$B$1,IF(K585&lt;22,$C$1,IF(K585&lt;30,$D$1,IF(K585&lt;60,$G$1,IF(K585&lt;90,$H$1,IF(K585&lt;120,$I$1,IF(K585&lt;150,$J$1,IF(K585&lt;180,$K$1,IF(K585&lt;210,$E$1)))))))))))</f>
        <v>1° Semana</v>
      </c>
      <c r="U585" s="3" t="s">
        <v>917</v>
      </c>
      <c r="V585" s="10" t="s">
        <v>918</v>
      </c>
      <c r="W585" s="6">
        <v>43895</v>
      </c>
      <c r="X585" s="12" t="s">
        <v>921</v>
      </c>
      <c r="Y585" s="12" t="s">
        <v>5248</v>
      </c>
      <c r="Z585" s="12"/>
      <c r="AA585" s="12"/>
      <c r="AB585" s="15"/>
      <c r="AC585" s="15"/>
      <c r="AD585" s="15"/>
      <c r="AE585" s="15"/>
      <c r="AF585" s="4">
        <f ca="1">+TODAY()-AE585</f>
        <v>44137</v>
      </c>
      <c r="AG585" s="15"/>
      <c r="AH585" s="15"/>
      <c r="AI585" s="6"/>
      <c r="AJ585" s="6"/>
      <c r="AK585" s="3"/>
      <c r="AL585" s="6"/>
      <c r="AM585" s="10">
        <v>1</v>
      </c>
      <c r="AN585" s="3" t="s">
        <v>44</v>
      </c>
      <c r="AO585" s="3"/>
      <c r="AP585" s="3" t="s">
        <v>185</v>
      </c>
      <c r="AQ585" s="3"/>
      <c r="AR585" s="3"/>
      <c r="AS585" s="3"/>
      <c r="AT585" s="3"/>
      <c r="AU585" s="3" t="s">
        <v>3450</v>
      </c>
      <c r="AV585" s="7" t="s">
        <v>47</v>
      </c>
      <c r="AW585" s="7" t="s">
        <v>47</v>
      </c>
      <c r="AX585" s="9" t="str">
        <f>IF(AW585="","Vacio",IF(AV585=AW585,"Igual","Diferente"))</f>
        <v>Igual</v>
      </c>
      <c r="AY585" s="129"/>
      <c r="AZ585" s="129"/>
      <c r="BA585" s="5">
        <f ca="1">+IF(K585&gt;21,"Revisar",0)</f>
        <v>0</v>
      </c>
      <c r="BB585" s="129" t="s">
        <v>146</v>
      </c>
      <c r="BC585" s="129" t="s">
        <v>2919</v>
      </c>
      <c r="BD585" s="153"/>
      <c r="BE585" s="153"/>
      <c r="BF585" s="129" t="s">
        <v>94</v>
      </c>
      <c r="BG585" s="129"/>
      <c r="BH585" s="153"/>
      <c r="BI585" s="153"/>
      <c r="BJ585" s="153"/>
      <c r="BK585" s="153"/>
      <c r="BL585" s="153"/>
      <c r="BM585" s="153"/>
    </row>
    <row r="586" spans="1:65" s="158" customFormat="1" ht="14.65" customHeight="1" x14ac:dyDescent="0.25">
      <c r="A586" s="68" t="str">
        <f>CONCATENATE(E586,"_",X586)</f>
        <v>20516368994_PCR-LAP1347</v>
      </c>
      <c r="B586" s="68" t="str">
        <f>CONCATENATE(E586,"_",Z586)</f>
        <v>20516368994_</v>
      </c>
      <c r="C586" s="6">
        <v>44105</v>
      </c>
      <c r="D586" s="6">
        <v>44135</v>
      </c>
      <c r="E586" s="192">
        <v>20516368994</v>
      </c>
      <c r="F586" s="3" t="s">
        <v>4554</v>
      </c>
      <c r="G586" s="3" t="s">
        <v>4795</v>
      </c>
      <c r="H586" s="6">
        <v>44105</v>
      </c>
      <c r="I586" s="6">
        <v>44135</v>
      </c>
      <c r="J586" s="7" t="s">
        <v>922</v>
      </c>
      <c r="K586" s="8">
        <f ca="1">+TODAY()-I586</f>
        <v>2</v>
      </c>
      <c r="L586" s="9">
        <v>90</v>
      </c>
      <c r="M586" s="152"/>
      <c r="N586" s="9" t="str">
        <f>IF(M586="","Vacio",IF(L586=M586,"Igual","Diferente"))</f>
        <v>Vacio</v>
      </c>
      <c r="O586" s="9"/>
      <c r="P586" s="152"/>
      <c r="Q586" s="9" t="str">
        <f>IF(P586="","Vacio",IF(O586=P586,"Igual","Diferente"))</f>
        <v>Vacio</v>
      </c>
      <c r="R586" s="1">
        <f>+L586+O586/3.5</f>
        <v>90</v>
      </c>
      <c r="S586" s="1">
        <f ca="1">+IF(K586&gt;=0,IF(K586&lt;30,R586*1,IF(60&gt;K586,R586*2,IF(90&gt;K586,R586*3,IF(120&gt;K586,R586*4,IF(150&gt;K586,R586*5,IF(180&gt;K586,R586*6,IF(210&gt;K586,R586*7))))))),0)</f>
        <v>90</v>
      </c>
      <c r="T586" s="2" t="str">
        <f ca="1">+IF(K586&lt;0,0,IF(K586&lt;8,$A$1,IF(K586&lt;15,$B$1,IF(K586&lt;22,$C$1,IF(K586&lt;30,$D$1,IF(K586&lt;60,$G$1,IF(K586&lt;90,$H$1,IF(K586&lt;120,$I$1,IF(K586&lt;150,$J$1,IF(K586&lt;180,$K$1,IF(K586&lt;210,$E$1)))))))))))</f>
        <v>1° Semana</v>
      </c>
      <c r="U586" s="3" t="s">
        <v>923</v>
      </c>
      <c r="V586" s="10" t="s">
        <v>924</v>
      </c>
      <c r="W586" s="6">
        <v>43713</v>
      </c>
      <c r="X586" s="12" t="s">
        <v>643</v>
      </c>
      <c r="Y586" s="12" t="s">
        <v>5248</v>
      </c>
      <c r="Z586" s="12"/>
      <c r="AA586" s="12"/>
      <c r="AB586" s="15"/>
      <c r="AC586" s="15"/>
      <c r="AD586" s="15"/>
      <c r="AE586" s="15"/>
      <c r="AF586" s="4">
        <f ca="1">+TODAY()-AE586</f>
        <v>44137</v>
      </c>
      <c r="AG586" s="15"/>
      <c r="AH586" s="15"/>
      <c r="AI586" s="6"/>
      <c r="AJ586" s="6"/>
      <c r="AK586" s="3" t="s">
        <v>56</v>
      </c>
      <c r="AL586" s="6"/>
      <c r="AM586" s="10">
        <v>1</v>
      </c>
      <c r="AN586" s="3" t="s">
        <v>44</v>
      </c>
      <c r="AO586" s="3"/>
      <c r="AP586" s="3" t="s">
        <v>45</v>
      </c>
      <c r="AQ586" s="3"/>
      <c r="AR586" s="3"/>
      <c r="AS586" s="3"/>
      <c r="AT586" s="18"/>
      <c r="AU586" s="3" t="s">
        <v>3450</v>
      </c>
      <c r="AV586" s="7" t="s">
        <v>47</v>
      </c>
      <c r="AW586" s="7" t="s">
        <v>47</v>
      </c>
      <c r="AX586" s="9" t="str">
        <f>IF(AW586="","Vacio",IF(AV586=AW586,"Igual","Diferente"))</f>
        <v>Igual</v>
      </c>
      <c r="AY586" s="129"/>
      <c r="AZ586" s="129"/>
      <c r="BA586" s="5">
        <f ca="1">+IF(K586&gt;21,"Revisar",0)</f>
        <v>0</v>
      </c>
      <c r="BB586" s="129" t="s">
        <v>146</v>
      </c>
      <c r="BC586" s="129" t="s">
        <v>2919</v>
      </c>
      <c r="BD586" s="153"/>
      <c r="BE586" s="153"/>
      <c r="BF586" s="129" t="s">
        <v>94</v>
      </c>
      <c r="BG586" s="129"/>
      <c r="BH586" s="153"/>
      <c r="BI586" s="153"/>
      <c r="BJ586" s="153"/>
      <c r="BK586" s="153"/>
      <c r="BL586" s="153"/>
      <c r="BM586" s="153"/>
    </row>
    <row r="587" spans="1:65" s="158" customFormat="1" ht="14.65" customHeight="1" x14ac:dyDescent="0.25">
      <c r="A587" s="68" t="str">
        <f>CONCATENATE(E587,"_",X587)</f>
        <v>20547839651_PCR-LAP0715</v>
      </c>
      <c r="B587" s="68" t="str">
        <f>CONCATENATE(E587,"_",Z587)</f>
        <v>20547839651_</v>
      </c>
      <c r="C587" s="96">
        <v>44105</v>
      </c>
      <c r="D587" s="96">
        <v>44135</v>
      </c>
      <c r="E587" s="192">
        <v>20547839651</v>
      </c>
      <c r="F587" s="28" t="s">
        <v>928</v>
      </c>
      <c r="G587" s="95" t="s">
        <v>4580</v>
      </c>
      <c r="H587" s="96">
        <v>44105</v>
      </c>
      <c r="I587" s="96">
        <v>44135</v>
      </c>
      <c r="J587" s="70"/>
      <c r="K587" s="199">
        <f ca="1">+TODAY()-I587</f>
        <v>2</v>
      </c>
      <c r="L587" s="71">
        <v>32</v>
      </c>
      <c r="M587" s="154"/>
      <c r="N587" s="9" t="str">
        <f>IF(M587="","Vacio",IF(L587=M587,"Igual","Diferente"))</f>
        <v>Vacio</v>
      </c>
      <c r="O587" s="71"/>
      <c r="P587" s="154"/>
      <c r="Q587" s="71" t="str">
        <f>IF(P587="","Vacio",IF(O587=P587,"Igual","Diferente"))</f>
        <v>Vacio</v>
      </c>
      <c r="R587" s="1">
        <f>+L587+O587/3.5</f>
        <v>32</v>
      </c>
      <c r="S587" s="155">
        <f ca="1">+IF(K587&gt;=0,IF(K587&lt;30,R587*1,IF(60&gt;K587,R587*2,IF(90&gt;K587,R587*3,IF(120&gt;K587,R587*4,IF(150&gt;K587,R587*5,IF(180&gt;K587,R587*6,IF(210&gt;K587,R587*7))))))),0)</f>
        <v>32</v>
      </c>
      <c r="T587" s="2" t="str">
        <f ca="1">+IF(K587&lt;0,0,IF(K587&lt;8,$A$1,IF(K587&lt;15,$B$1,IF(K587&lt;22,$C$1,IF(K587&lt;30,$D$1,IF(K587&lt;60,$G$1,IF(K587&lt;90,$H$1,IF(K587&lt;120,$I$1,IF(K587&lt;150,$J$1,IF(K587&lt;180,$K$1,IF(K587&lt;210,$E$1)))))))))))</f>
        <v>1° Semana</v>
      </c>
      <c r="U587" s="208" t="s">
        <v>929</v>
      </c>
      <c r="V587" s="72" t="s">
        <v>930</v>
      </c>
      <c r="W587" s="29">
        <v>43950</v>
      </c>
      <c r="X587" s="30" t="s">
        <v>931</v>
      </c>
      <c r="Y587" s="12" t="s">
        <v>5248</v>
      </c>
      <c r="Z587" s="30"/>
      <c r="AA587" s="30"/>
      <c r="AB587" s="73"/>
      <c r="AC587" s="73"/>
      <c r="AD587" s="73"/>
      <c r="AE587" s="73"/>
      <c r="AF587" s="156">
        <f ca="1">+TODAY()-AE587</f>
        <v>44137</v>
      </c>
      <c r="AG587" s="73"/>
      <c r="AH587" s="73"/>
      <c r="AI587" s="29"/>
      <c r="AJ587" s="29"/>
      <c r="AK587" s="28"/>
      <c r="AL587" s="29"/>
      <c r="AM587" s="10">
        <v>1</v>
      </c>
      <c r="AN587" s="28" t="s">
        <v>44</v>
      </c>
      <c r="AO587" s="28"/>
      <c r="AP587" s="28" t="s">
        <v>185</v>
      </c>
      <c r="AQ587" s="28"/>
      <c r="AR587" s="28"/>
      <c r="AS587" s="28"/>
      <c r="AT587" s="28"/>
      <c r="AU587" s="3" t="s">
        <v>5235</v>
      </c>
      <c r="AV587" s="70" t="s">
        <v>47</v>
      </c>
      <c r="AW587" s="70" t="s">
        <v>47</v>
      </c>
      <c r="AX587" s="9" t="str">
        <f>IF(AW587="","Vacio",IF(AV587=AW587,"Igual","Diferente"))</f>
        <v>Igual</v>
      </c>
      <c r="AY587" s="32"/>
      <c r="AZ587" s="32"/>
      <c r="BA587" s="5">
        <f ca="1">+IF(K587&gt;21,"Revisar",0)</f>
        <v>0</v>
      </c>
      <c r="BB587" s="32" t="s">
        <v>146</v>
      </c>
      <c r="BC587" s="32" t="s">
        <v>2919</v>
      </c>
      <c r="BF587" s="32" t="s">
        <v>94</v>
      </c>
      <c r="BG587" s="32"/>
    </row>
    <row r="588" spans="1:65" s="158" customFormat="1" ht="14.65" customHeight="1" x14ac:dyDescent="0.25">
      <c r="A588" s="68" t="str">
        <f>CONCATENATE(E588,"_",X588)</f>
        <v>20547839651_PCR-LAP0698</v>
      </c>
      <c r="B588" s="68" t="str">
        <f>CONCATENATE(E588,"_",Z588)</f>
        <v>20547839651_</v>
      </c>
      <c r="C588" s="96">
        <v>44105</v>
      </c>
      <c r="D588" s="96">
        <v>44135</v>
      </c>
      <c r="E588" s="192">
        <v>20547839651</v>
      </c>
      <c r="F588" s="28" t="s">
        <v>928</v>
      </c>
      <c r="G588" s="95" t="s">
        <v>4580</v>
      </c>
      <c r="H588" s="96">
        <v>44105</v>
      </c>
      <c r="I588" s="96">
        <v>44135</v>
      </c>
      <c r="J588" s="70"/>
      <c r="K588" s="199">
        <f ca="1">+TODAY()-I588</f>
        <v>2</v>
      </c>
      <c r="L588" s="71">
        <v>32</v>
      </c>
      <c r="M588" s="154"/>
      <c r="N588" s="9" t="str">
        <f>IF(M588="","Vacio",IF(L588=M588,"Igual","Diferente"))</f>
        <v>Vacio</v>
      </c>
      <c r="O588" s="71"/>
      <c r="P588" s="154"/>
      <c r="Q588" s="71" t="str">
        <f>IF(P588="","Vacio",IF(O588=P588,"Igual","Diferente"))</f>
        <v>Vacio</v>
      </c>
      <c r="R588" s="1">
        <f>+L588+O588/3.5</f>
        <v>32</v>
      </c>
      <c r="S588" s="155">
        <f ca="1">+IF(K588&gt;=0,IF(K588&lt;30,R588*1,IF(60&gt;K588,R588*2,IF(90&gt;K588,R588*3,IF(120&gt;K588,R588*4,IF(150&gt;K588,R588*5,IF(180&gt;K588,R588*6,IF(210&gt;K588,R588*7))))))),0)</f>
        <v>32</v>
      </c>
      <c r="T588" s="2" t="str">
        <f ca="1">+IF(K588&lt;0,0,IF(K588&lt;8,$A$1,IF(K588&lt;15,$B$1,IF(K588&lt;22,$C$1,IF(K588&lt;30,$D$1,IF(K588&lt;60,$G$1,IF(K588&lt;90,$H$1,IF(K588&lt;120,$I$1,IF(K588&lt;150,$J$1,IF(K588&lt;180,$K$1,IF(K588&lt;210,$E$1)))))))))))</f>
        <v>1° Semana</v>
      </c>
      <c r="U588" s="208" t="s">
        <v>932</v>
      </c>
      <c r="V588" s="72" t="s">
        <v>930</v>
      </c>
      <c r="W588" s="29">
        <v>43950</v>
      </c>
      <c r="X588" s="30" t="s">
        <v>933</v>
      </c>
      <c r="Y588" s="12" t="s">
        <v>5248</v>
      </c>
      <c r="Z588" s="30"/>
      <c r="AA588" s="30"/>
      <c r="AB588" s="73"/>
      <c r="AC588" s="73"/>
      <c r="AD588" s="73"/>
      <c r="AE588" s="73"/>
      <c r="AF588" s="156">
        <f ca="1">+TODAY()-AE588</f>
        <v>44137</v>
      </c>
      <c r="AG588" s="73"/>
      <c r="AH588" s="73"/>
      <c r="AI588" s="29"/>
      <c r="AJ588" s="29"/>
      <c r="AK588" s="28"/>
      <c r="AL588" s="29"/>
      <c r="AM588" s="10">
        <v>1</v>
      </c>
      <c r="AN588" s="28" t="s">
        <v>44</v>
      </c>
      <c r="AO588" s="28"/>
      <c r="AP588" s="28" t="s">
        <v>185</v>
      </c>
      <c r="AQ588" s="28"/>
      <c r="AR588" s="28"/>
      <c r="AS588" s="28"/>
      <c r="AT588" s="28"/>
      <c r="AU588" s="3" t="s">
        <v>5235</v>
      </c>
      <c r="AV588" s="70" t="s">
        <v>47</v>
      </c>
      <c r="AW588" s="70" t="s">
        <v>47</v>
      </c>
      <c r="AX588" s="9" t="str">
        <f>IF(AW588="","Vacio",IF(AV588=AW588,"Igual","Diferente"))</f>
        <v>Igual</v>
      </c>
      <c r="AY588" s="32"/>
      <c r="AZ588" s="32"/>
      <c r="BA588" s="5">
        <f ca="1">+IF(K588&gt;21,"Revisar",0)</f>
        <v>0</v>
      </c>
      <c r="BB588" s="32" t="s">
        <v>146</v>
      </c>
      <c r="BC588" s="32" t="s">
        <v>2919</v>
      </c>
      <c r="BF588" s="32" t="s">
        <v>94</v>
      </c>
      <c r="BG588" s="32"/>
    </row>
    <row r="589" spans="1:65" s="158" customFormat="1" ht="14.65" customHeight="1" x14ac:dyDescent="0.25">
      <c r="A589" s="68" t="str">
        <f>CONCATENATE(E589,"_",X589)</f>
        <v>20547839651_PCR-LAP0263</v>
      </c>
      <c r="B589" s="68" t="str">
        <f>CONCATENATE(E589,"_",Z589)</f>
        <v>20547839651_</v>
      </c>
      <c r="C589" s="96">
        <v>44105</v>
      </c>
      <c r="D589" s="96">
        <v>44135</v>
      </c>
      <c r="E589" s="192">
        <v>20547839651</v>
      </c>
      <c r="F589" s="28" t="s">
        <v>928</v>
      </c>
      <c r="G589" s="95" t="s">
        <v>4580</v>
      </c>
      <c r="H589" s="96">
        <v>44105</v>
      </c>
      <c r="I589" s="96">
        <v>44135</v>
      </c>
      <c r="J589" s="70"/>
      <c r="K589" s="199">
        <f ca="1">+TODAY()-I589</f>
        <v>2</v>
      </c>
      <c r="L589" s="71">
        <v>32</v>
      </c>
      <c r="M589" s="154"/>
      <c r="N589" s="9" t="str">
        <f>IF(M589="","Vacio",IF(L589=M589,"Igual","Diferente"))</f>
        <v>Vacio</v>
      </c>
      <c r="O589" s="71"/>
      <c r="P589" s="154"/>
      <c r="Q589" s="71" t="str">
        <f>IF(P589="","Vacio",IF(O589=P589,"Igual","Diferente"))</f>
        <v>Vacio</v>
      </c>
      <c r="R589" s="1">
        <f>+L589+O589/3.5</f>
        <v>32</v>
      </c>
      <c r="S589" s="155">
        <f ca="1">+IF(K589&gt;=0,IF(K589&lt;30,R589*1,IF(60&gt;K589,R589*2,IF(90&gt;K589,R589*3,IF(120&gt;K589,R589*4,IF(150&gt;K589,R589*5,IF(180&gt;K589,R589*6,IF(210&gt;K589,R589*7))))))),0)</f>
        <v>32</v>
      </c>
      <c r="T589" s="2" t="str">
        <f ca="1">+IF(K589&lt;0,0,IF(K589&lt;8,$A$1,IF(K589&lt;15,$B$1,IF(K589&lt;22,$C$1,IF(K589&lt;30,$D$1,IF(K589&lt;60,$G$1,IF(K589&lt;90,$H$1,IF(K589&lt;120,$I$1,IF(K589&lt;150,$J$1,IF(K589&lt;180,$K$1,IF(K589&lt;210,$E$1)))))))))))</f>
        <v>1° Semana</v>
      </c>
      <c r="U589" s="208" t="s">
        <v>3195</v>
      </c>
      <c r="V589" s="72" t="s">
        <v>3196</v>
      </c>
      <c r="W589" s="29">
        <v>44020</v>
      </c>
      <c r="X589" s="30" t="s">
        <v>3197</v>
      </c>
      <c r="Y589" s="12" t="s">
        <v>5248</v>
      </c>
      <c r="Z589" s="30"/>
      <c r="AA589" s="30"/>
      <c r="AB589" s="73"/>
      <c r="AC589" s="73"/>
      <c r="AD589" s="73"/>
      <c r="AE589" s="73"/>
      <c r="AF589" s="156">
        <f ca="1">+TODAY()-AE589</f>
        <v>44137</v>
      </c>
      <c r="AG589" s="73"/>
      <c r="AH589" s="73"/>
      <c r="AI589" s="29"/>
      <c r="AJ589" s="29"/>
      <c r="AK589" s="28"/>
      <c r="AL589" s="29"/>
      <c r="AM589" s="10">
        <v>1</v>
      </c>
      <c r="AN589" s="28" t="s">
        <v>44</v>
      </c>
      <c r="AO589" s="28"/>
      <c r="AP589" s="28" t="s">
        <v>185</v>
      </c>
      <c r="AQ589" s="28"/>
      <c r="AR589" s="28"/>
      <c r="AS589" s="28"/>
      <c r="AT589" s="28"/>
      <c r="AU589" s="3" t="s">
        <v>5235</v>
      </c>
      <c r="AV589" s="70" t="s">
        <v>47</v>
      </c>
      <c r="AW589" s="70" t="s">
        <v>47</v>
      </c>
      <c r="AX589" s="9" t="str">
        <f>IF(AW589="","Vacio",IF(AV589=AW589,"Igual","Diferente"))</f>
        <v>Igual</v>
      </c>
      <c r="AY589" s="32"/>
      <c r="AZ589" s="32"/>
      <c r="BA589" s="5">
        <f ca="1">+IF(K589&gt;21,"Revisar",0)</f>
        <v>0</v>
      </c>
      <c r="BB589" s="32" t="s">
        <v>146</v>
      </c>
      <c r="BC589" s="32" t="s">
        <v>2919</v>
      </c>
      <c r="BF589" s="32" t="s">
        <v>94</v>
      </c>
      <c r="BG589" s="32"/>
    </row>
    <row r="590" spans="1:65" s="158" customFormat="1" ht="14.65" customHeight="1" x14ac:dyDescent="0.25">
      <c r="A590" s="68" t="str">
        <f>CONCATENATE(E590,"_",X590)</f>
        <v>20547839651_PCR-LAP0441</v>
      </c>
      <c r="B590" s="68" t="str">
        <f>CONCATENATE(E590,"_",Z590)</f>
        <v>20547839651_PCR-LAP0235</v>
      </c>
      <c r="C590" s="96">
        <v>44105</v>
      </c>
      <c r="D590" s="96">
        <v>44135</v>
      </c>
      <c r="E590" s="192">
        <v>20547839651</v>
      </c>
      <c r="F590" s="28" t="s">
        <v>928</v>
      </c>
      <c r="G590" s="95" t="s">
        <v>4580</v>
      </c>
      <c r="H590" s="96">
        <v>44105</v>
      </c>
      <c r="I590" s="96">
        <v>44135</v>
      </c>
      <c r="J590" s="70"/>
      <c r="K590" s="199">
        <f ca="1">+TODAY()-I590</f>
        <v>2</v>
      </c>
      <c r="L590" s="71">
        <v>32</v>
      </c>
      <c r="M590" s="154"/>
      <c r="N590" s="9" t="str">
        <f>IF(M590="","Vacio",IF(L590=M590,"Igual","Diferente"))</f>
        <v>Vacio</v>
      </c>
      <c r="O590" s="71"/>
      <c r="P590" s="154"/>
      <c r="Q590" s="71" t="str">
        <f>IF(P590="","Vacio",IF(O590=P590,"Igual","Diferente"))</f>
        <v>Vacio</v>
      </c>
      <c r="R590" s="1">
        <f>+L590+O590/3.5</f>
        <v>32</v>
      </c>
      <c r="S590" s="155">
        <f ca="1">+IF(K590&gt;=0,IF(K590&lt;30,R590*1,IF(60&gt;K590,R590*2,IF(90&gt;K590,R590*3,IF(120&gt;K590,R590*4,IF(150&gt;K590,R590*5,IF(180&gt;K590,R590*6,IF(210&gt;K590,R590*7))))))),0)</f>
        <v>32</v>
      </c>
      <c r="T590" s="2" t="str">
        <f ca="1">+IF(K590&lt;0,0,IF(K590&lt;8,$A$1,IF(K590&lt;15,$B$1,IF(K590&lt;22,$C$1,IF(K590&lt;30,$D$1,IF(K590&lt;60,$G$1,IF(K590&lt;90,$H$1,IF(K590&lt;120,$I$1,IF(K590&lt;150,$J$1,IF(K590&lt;180,$K$1,IF(K590&lt;210,$E$1)))))))))))</f>
        <v>1° Semana</v>
      </c>
      <c r="U590" s="208" t="s">
        <v>3441</v>
      </c>
      <c r="V590" s="72" t="s">
        <v>3196</v>
      </c>
      <c r="W590" s="29">
        <v>44020</v>
      </c>
      <c r="X590" s="30" t="s">
        <v>595</v>
      </c>
      <c r="Y590" s="12" t="s">
        <v>5248</v>
      </c>
      <c r="Z590" s="30" t="s">
        <v>3198</v>
      </c>
      <c r="AA590" s="30"/>
      <c r="AB590" s="30"/>
      <c r="AC590" s="73"/>
      <c r="AD590" s="73"/>
      <c r="AE590" s="73"/>
      <c r="AF590" s="156">
        <f ca="1">+TODAY()-AE590</f>
        <v>44137</v>
      </c>
      <c r="AG590" s="73"/>
      <c r="AH590" s="73"/>
      <c r="AI590" s="29"/>
      <c r="AJ590" s="29"/>
      <c r="AK590" s="28"/>
      <c r="AL590" s="29"/>
      <c r="AM590" s="10">
        <v>1</v>
      </c>
      <c r="AN590" s="28" t="s">
        <v>44</v>
      </c>
      <c r="AO590" s="28"/>
      <c r="AP590" s="28" t="s">
        <v>185</v>
      </c>
      <c r="AQ590" s="28"/>
      <c r="AR590" s="28"/>
      <c r="AS590" s="28"/>
      <c r="AT590" s="28"/>
      <c r="AU590" s="3" t="s">
        <v>5235</v>
      </c>
      <c r="AV590" s="70" t="s">
        <v>47</v>
      </c>
      <c r="AW590" s="70" t="s">
        <v>47</v>
      </c>
      <c r="AX590" s="9" t="str">
        <f>IF(AW590="","Vacio",IF(AV590=AW590,"Igual","Diferente"))</f>
        <v>Igual</v>
      </c>
      <c r="AY590" s="32"/>
      <c r="AZ590" s="32"/>
      <c r="BA590" s="5">
        <f ca="1">+IF(K590&gt;21,"Revisar",0)</f>
        <v>0</v>
      </c>
      <c r="BB590" s="32" t="s">
        <v>146</v>
      </c>
      <c r="BC590" s="32" t="s">
        <v>2919</v>
      </c>
      <c r="BF590" s="32" t="s">
        <v>94</v>
      </c>
      <c r="BG590" s="32"/>
    </row>
    <row r="591" spans="1:65" s="158" customFormat="1" ht="14.65" customHeight="1" x14ac:dyDescent="0.25">
      <c r="A591" s="68" t="str">
        <f>CONCATENATE(E591,"_",X591)</f>
        <v>20547839651_PCR-LAP0733</v>
      </c>
      <c r="B591" s="68" t="str">
        <f>CONCATENATE(E591,"_",Z591)</f>
        <v>20547839651_</v>
      </c>
      <c r="C591" s="96">
        <v>44105</v>
      </c>
      <c r="D591" s="96">
        <v>44135</v>
      </c>
      <c r="E591" s="192">
        <v>20547839651</v>
      </c>
      <c r="F591" s="28" t="s">
        <v>928</v>
      </c>
      <c r="G591" s="95" t="s">
        <v>4580</v>
      </c>
      <c r="H591" s="96">
        <v>44105</v>
      </c>
      <c r="I591" s="96">
        <v>44135</v>
      </c>
      <c r="J591" s="70"/>
      <c r="K591" s="199">
        <f ca="1">+TODAY()-I591</f>
        <v>2</v>
      </c>
      <c r="L591" s="71">
        <v>32</v>
      </c>
      <c r="M591" s="154"/>
      <c r="N591" s="9" t="str">
        <f>IF(M591="","Vacio",IF(L591=M591,"Igual","Diferente"))</f>
        <v>Vacio</v>
      </c>
      <c r="O591" s="71"/>
      <c r="P591" s="154"/>
      <c r="Q591" s="71" t="str">
        <f>IF(P591="","Vacio",IF(O591=P591,"Igual","Diferente"))</f>
        <v>Vacio</v>
      </c>
      <c r="R591" s="1">
        <f>+L591+O591/3.5</f>
        <v>32</v>
      </c>
      <c r="S591" s="155">
        <f ca="1">+IF(K591&gt;=0,IF(K591&lt;30,R591*1,IF(60&gt;K591,R591*2,IF(90&gt;K591,R591*3,IF(120&gt;K591,R591*4,IF(150&gt;K591,R591*5,IF(180&gt;K591,R591*6,IF(210&gt;K591,R591*7))))))),0)</f>
        <v>32</v>
      </c>
      <c r="T591" s="2" t="str">
        <f ca="1">+IF(K591&lt;0,0,IF(K591&lt;8,$A$1,IF(K591&lt;15,$B$1,IF(K591&lt;22,$C$1,IF(K591&lt;30,$D$1,IF(K591&lt;60,$G$1,IF(K591&lt;90,$H$1,IF(K591&lt;120,$I$1,IF(K591&lt;150,$J$1,IF(K591&lt;180,$K$1,IF(K591&lt;210,$E$1)))))))))))</f>
        <v>1° Semana</v>
      </c>
      <c r="U591" s="208" t="s">
        <v>3414</v>
      </c>
      <c r="V591" s="72" t="s">
        <v>3416</v>
      </c>
      <c r="W591" s="29">
        <v>44036</v>
      </c>
      <c r="X591" s="30" t="s">
        <v>3417</v>
      </c>
      <c r="Y591" s="12" t="s">
        <v>5248</v>
      </c>
      <c r="Z591" s="30"/>
      <c r="AA591" s="30"/>
      <c r="AB591" s="73"/>
      <c r="AC591" s="73"/>
      <c r="AD591" s="73"/>
      <c r="AE591" s="73"/>
      <c r="AF591" s="156">
        <f ca="1">+TODAY()-AE591</f>
        <v>44137</v>
      </c>
      <c r="AG591" s="73"/>
      <c r="AH591" s="73"/>
      <c r="AI591" s="29"/>
      <c r="AJ591" s="29"/>
      <c r="AK591" s="28"/>
      <c r="AL591" s="29"/>
      <c r="AM591" s="10">
        <v>1</v>
      </c>
      <c r="AN591" s="28" t="s">
        <v>44</v>
      </c>
      <c r="AO591" s="28"/>
      <c r="AP591" s="28" t="s">
        <v>185</v>
      </c>
      <c r="AQ591" s="28"/>
      <c r="AR591" s="28"/>
      <c r="AS591" s="28"/>
      <c r="AT591" s="28"/>
      <c r="AU591" s="3" t="s">
        <v>5235</v>
      </c>
      <c r="AV591" s="70" t="s">
        <v>47</v>
      </c>
      <c r="AW591" s="70" t="s">
        <v>47</v>
      </c>
      <c r="AX591" s="9" t="str">
        <f>IF(AW591="","Vacio",IF(AV591=AW591,"Igual","Diferente"))</f>
        <v>Igual</v>
      </c>
      <c r="AY591" s="32"/>
      <c r="AZ591" s="32"/>
      <c r="BA591" s="5">
        <f ca="1">+IF(K591&gt;21,"Revisar",0)</f>
        <v>0</v>
      </c>
      <c r="BB591" s="32" t="s">
        <v>146</v>
      </c>
      <c r="BC591" s="32" t="s">
        <v>2919</v>
      </c>
      <c r="BF591" s="32" t="s">
        <v>94</v>
      </c>
      <c r="BG591" s="32"/>
    </row>
    <row r="592" spans="1:65" ht="14.65" customHeight="1" x14ac:dyDescent="0.25">
      <c r="A592" s="68" t="str">
        <f>CONCATENATE(E592,"_",X592)</f>
        <v>20547839651_PCR-LAP0239</v>
      </c>
      <c r="B592" s="68" t="str">
        <f>CONCATENATE(E592,"_",Z592)</f>
        <v>20547839651_</v>
      </c>
      <c r="C592" s="96">
        <v>44105</v>
      </c>
      <c r="D592" s="96">
        <v>44135</v>
      </c>
      <c r="E592" s="192">
        <v>20547839651</v>
      </c>
      <c r="F592" s="28" t="s">
        <v>928</v>
      </c>
      <c r="G592" s="95" t="s">
        <v>4580</v>
      </c>
      <c r="H592" s="96">
        <v>44105</v>
      </c>
      <c r="I592" s="96">
        <v>44135</v>
      </c>
      <c r="J592" s="70"/>
      <c r="K592" s="199">
        <f ca="1">+TODAY()-I592</f>
        <v>2</v>
      </c>
      <c r="L592" s="71">
        <v>32</v>
      </c>
      <c r="M592" s="154"/>
      <c r="N592" s="9" t="str">
        <f>IF(M592="","Vacio",IF(L592=M592,"Igual","Diferente"))</f>
        <v>Vacio</v>
      </c>
      <c r="O592" s="71"/>
      <c r="P592" s="154"/>
      <c r="Q592" s="71" t="str">
        <f>IF(P592="","Vacio",IF(O592=P592,"Igual","Diferente"))</f>
        <v>Vacio</v>
      </c>
      <c r="R592" s="1">
        <f>+L592+O592/3.5</f>
        <v>32</v>
      </c>
      <c r="S592" s="155">
        <f ca="1">+IF(K592&gt;=0,IF(K592&lt;30,R592*1,IF(60&gt;K592,R592*2,IF(90&gt;K592,R592*3,IF(120&gt;K592,R592*4,IF(150&gt;K592,R592*5,IF(180&gt;K592,R592*6,IF(210&gt;K592,R592*7))))))),0)</f>
        <v>32</v>
      </c>
      <c r="T592" s="2" t="str">
        <f ca="1">+IF(K592&lt;0,0,IF(K592&lt;8,$A$1,IF(K592&lt;15,$B$1,IF(K592&lt;22,$C$1,IF(K592&lt;30,$D$1,IF(K592&lt;60,$G$1,IF(K592&lt;90,$H$1,IF(K592&lt;120,$I$1,IF(K592&lt;150,$J$1,IF(K592&lt;180,$K$1,IF(K592&lt;210,$E$1)))))))))))</f>
        <v>1° Semana</v>
      </c>
      <c r="U592" s="208" t="s">
        <v>3415</v>
      </c>
      <c r="V592" s="72" t="s">
        <v>3416</v>
      </c>
      <c r="W592" s="29">
        <v>44036</v>
      </c>
      <c r="X592" s="30" t="s">
        <v>887</v>
      </c>
      <c r="Y592" s="12" t="s">
        <v>5248</v>
      </c>
      <c r="Z592" s="30"/>
      <c r="AA592" s="30"/>
      <c r="AB592" s="73"/>
      <c r="AC592" s="73"/>
      <c r="AD592" s="73"/>
      <c r="AE592" s="73"/>
      <c r="AF592" s="156">
        <f ca="1">+TODAY()-AE592</f>
        <v>44137</v>
      </c>
      <c r="AG592" s="73"/>
      <c r="AH592" s="73"/>
      <c r="AI592" s="29"/>
      <c r="AJ592" s="29"/>
      <c r="AK592" s="28"/>
      <c r="AL592" s="29"/>
      <c r="AM592" s="10">
        <v>1</v>
      </c>
      <c r="AN592" s="28" t="s">
        <v>44</v>
      </c>
      <c r="AO592" s="28"/>
      <c r="AP592" s="28" t="s">
        <v>185</v>
      </c>
      <c r="AQ592" s="28"/>
      <c r="AR592" s="28"/>
      <c r="AS592" s="28"/>
      <c r="AT592" s="28"/>
      <c r="AU592" s="3" t="s">
        <v>5235</v>
      </c>
      <c r="AV592" s="70" t="s">
        <v>47</v>
      </c>
      <c r="AW592" s="70" t="s">
        <v>47</v>
      </c>
      <c r="AX592" s="9" t="str">
        <f>IF(AW592="","Vacio",IF(AV592=AW592,"Igual","Diferente"))</f>
        <v>Igual</v>
      </c>
      <c r="AY592" s="32"/>
      <c r="AZ592" s="32"/>
      <c r="BA592" s="5">
        <f ca="1">+IF(K592&gt;21,"Revisar",0)</f>
        <v>0</v>
      </c>
      <c r="BB592" s="32" t="s">
        <v>146</v>
      </c>
      <c r="BC592" s="32" t="s">
        <v>2919</v>
      </c>
      <c r="BD592" s="158"/>
      <c r="BE592" s="158"/>
      <c r="BF592" s="32" t="s">
        <v>94</v>
      </c>
      <c r="BG592" s="32"/>
      <c r="BH592" s="158"/>
      <c r="BI592" s="158"/>
      <c r="BJ592" s="158"/>
      <c r="BK592" s="158"/>
      <c r="BL592" s="158"/>
      <c r="BM592" s="158"/>
    </row>
    <row r="593" spans="1:65" ht="14.65" customHeight="1" x14ac:dyDescent="0.25">
      <c r="A593" s="68" t="str">
        <f>CONCATENATE(E593,"_",X593)</f>
        <v>20547839651_PCR-LAP0305</v>
      </c>
      <c r="B593" s="68" t="str">
        <f>CONCATENATE(E593,"_",Z593)</f>
        <v>20547839651_</v>
      </c>
      <c r="C593" s="96">
        <v>44105</v>
      </c>
      <c r="D593" s="96">
        <v>44135</v>
      </c>
      <c r="E593" s="192">
        <v>20547839651</v>
      </c>
      <c r="F593" s="28" t="s">
        <v>928</v>
      </c>
      <c r="G593" s="95" t="s">
        <v>4580</v>
      </c>
      <c r="H593" s="96">
        <v>44105</v>
      </c>
      <c r="I593" s="96">
        <v>44135</v>
      </c>
      <c r="J593" s="70"/>
      <c r="K593" s="199">
        <f ca="1">+TODAY()-I593</f>
        <v>2</v>
      </c>
      <c r="L593" s="71">
        <v>32</v>
      </c>
      <c r="M593" s="154"/>
      <c r="N593" s="9" t="str">
        <f>IF(M593="","Vacio",IF(L593=M593,"Igual","Diferente"))</f>
        <v>Vacio</v>
      </c>
      <c r="O593" s="71"/>
      <c r="P593" s="154"/>
      <c r="Q593" s="71" t="str">
        <f>IF(P593="","Vacio",IF(O593=P593,"Igual","Diferente"))</f>
        <v>Vacio</v>
      </c>
      <c r="R593" s="1">
        <f>+L593+O593/3.5</f>
        <v>32</v>
      </c>
      <c r="S593" s="155">
        <f ca="1">+IF(K593&gt;=0,IF(K593&lt;30,R593*1,IF(60&gt;K593,R593*2,IF(90&gt;K593,R593*3,IF(120&gt;K593,R593*4,IF(150&gt;K593,R593*5,IF(180&gt;K593,R593*6,IF(210&gt;K593,R593*7))))))),0)</f>
        <v>32</v>
      </c>
      <c r="T593" s="2" t="str">
        <f ca="1">+IF(K593&lt;0,0,IF(K593&lt;8,$A$1,IF(K593&lt;15,$B$1,IF(K593&lt;22,$C$1,IF(K593&lt;30,$D$1,IF(K593&lt;60,$G$1,IF(K593&lt;90,$H$1,IF(K593&lt;120,$I$1,IF(K593&lt;150,$J$1,IF(K593&lt;180,$K$1,IF(K593&lt;210,$E$1)))))))))))</f>
        <v>1° Semana</v>
      </c>
      <c r="U593" s="208" t="s">
        <v>3306</v>
      </c>
      <c r="V593" s="72" t="s">
        <v>3305</v>
      </c>
      <c r="W593" s="29">
        <v>44026</v>
      </c>
      <c r="X593" s="30" t="s">
        <v>3254</v>
      </c>
      <c r="Y593" s="12" t="s">
        <v>5248</v>
      </c>
      <c r="Z593" s="30"/>
      <c r="AA593" s="30"/>
      <c r="AB593" s="73"/>
      <c r="AC593" s="73"/>
      <c r="AD593" s="73"/>
      <c r="AE593" s="73"/>
      <c r="AF593" s="156">
        <f ca="1">+TODAY()-AE593</f>
        <v>44137</v>
      </c>
      <c r="AG593" s="73"/>
      <c r="AH593" s="73"/>
      <c r="AI593" s="29"/>
      <c r="AJ593" s="29"/>
      <c r="AK593" s="28"/>
      <c r="AL593" s="29"/>
      <c r="AM593" s="10">
        <v>1</v>
      </c>
      <c r="AN593" s="28" t="s">
        <v>44</v>
      </c>
      <c r="AO593" s="28"/>
      <c r="AP593" s="28" t="s">
        <v>185</v>
      </c>
      <c r="AQ593" s="28"/>
      <c r="AR593" s="28"/>
      <c r="AS593" s="28"/>
      <c r="AT593" s="28"/>
      <c r="AU593" s="3" t="s">
        <v>5235</v>
      </c>
      <c r="AV593" s="70" t="s">
        <v>47</v>
      </c>
      <c r="AW593" s="70" t="s">
        <v>47</v>
      </c>
      <c r="AX593" s="9" t="str">
        <f>IF(AW593="","Vacio",IF(AV593=AW593,"Igual","Diferente"))</f>
        <v>Igual</v>
      </c>
      <c r="AY593" s="32"/>
      <c r="AZ593" s="32"/>
      <c r="BA593" s="5">
        <f ca="1">+IF(K593&gt;21,"Revisar",0)</f>
        <v>0</v>
      </c>
      <c r="BB593" s="32" t="s">
        <v>146</v>
      </c>
      <c r="BC593" s="32" t="s">
        <v>2919</v>
      </c>
      <c r="BD593" s="158"/>
      <c r="BE593" s="158"/>
      <c r="BF593" s="32" t="s">
        <v>94</v>
      </c>
      <c r="BG593" s="32"/>
      <c r="BH593" s="158"/>
      <c r="BI593" s="158"/>
      <c r="BJ593" s="158"/>
      <c r="BK593" s="158"/>
      <c r="BL593" s="158"/>
      <c r="BM593" s="158"/>
    </row>
    <row r="594" spans="1:65" ht="14.65" customHeight="1" x14ac:dyDescent="0.25">
      <c r="A594" s="68" t="str">
        <f>CONCATENATE(E594,"_",X594)</f>
        <v>20547839651_PCR-LAP0322</v>
      </c>
      <c r="B594" s="68" t="str">
        <f>CONCATENATE(E594,"_",Z594)</f>
        <v>20547839651_</v>
      </c>
      <c r="C594" s="96">
        <v>44119</v>
      </c>
      <c r="D594" s="96">
        <v>44135</v>
      </c>
      <c r="E594" s="192">
        <v>20547839651</v>
      </c>
      <c r="F594" s="28" t="s">
        <v>928</v>
      </c>
      <c r="G594" s="95" t="s">
        <v>4580</v>
      </c>
      <c r="H594" s="96">
        <v>44119</v>
      </c>
      <c r="I594" s="96">
        <v>44135</v>
      </c>
      <c r="J594" s="70"/>
      <c r="K594" s="199">
        <f ca="1">+TODAY()-I594</f>
        <v>2</v>
      </c>
      <c r="L594" s="71">
        <v>32</v>
      </c>
      <c r="M594" s="154"/>
      <c r="N594" s="9" t="str">
        <f>IF(M594="","Vacio",IF(L594=M594,"Igual","Diferente"))</f>
        <v>Vacio</v>
      </c>
      <c r="O594" s="71"/>
      <c r="P594" s="154"/>
      <c r="Q594" s="71" t="str">
        <f>IF(P594="","Vacio",IF(O594=P594,"Igual","Diferente"))</f>
        <v>Vacio</v>
      </c>
      <c r="R594" s="1">
        <f>+L594+O594/3.5</f>
        <v>32</v>
      </c>
      <c r="S594" s="155">
        <f ca="1">+IF(K594&gt;=0,IF(K594&lt;30,R594*1,IF(60&gt;K594,R594*2,IF(90&gt;K594,R594*3,IF(120&gt;K594,R594*4,IF(150&gt;K594,R594*5,IF(180&gt;K594,R594*6,IF(210&gt;K594,R594*7))))))),0)</f>
        <v>32</v>
      </c>
      <c r="T594" s="2" t="str">
        <f ca="1">+IF(K594&lt;0,0,IF(K594&lt;8,$A$1,IF(K594&lt;15,$B$1,IF(K594&lt;22,$C$1,IF(K594&lt;30,$D$1,IF(K594&lt;60,$G$1,IF(K594&lt;90,$H$1,IF(K594&lt;120,$I$1,IF(K594&lt;150,$J$1,IF(K594&lt;180,$K$1,IF(K594&lt;210,$E$1)))))))))))</f>
        <v>1° Semana</v>
      </c>
      <c r="U594" s="208" t="s">
        <v>2923</v>
      </c>
      <c r="V594" s="72" t="s">
        <v>4011</v>
      </c>
      <c r="W594" s="29">
        <v>44088</v>
      </c>
      <c r="X594" s="30" t="s">
        <v>1254</v>
      </c>
      <c r="Y594" s="12" t="s">
        <v>5248</v>
      </c>
      <c r="Z594" s="30"/>
      <c r="AA594" s="30"/>
      <c r="AB594" s="73"/>
      <c r="AC594" s="73"/>
      <c r="AD594" s="73"/>
      <c r="AE594" s="73"/>
      <c r="AF594" s="156">
        <f ca="1">+TODAY()-AE594</f>
        <v>44137</v>
      </c>
      <c r="AG594" s="73"/>
      <c r="AH594" s="73"/>
      <c r="AI594" s="29"/>
      <c r="AJ594" s="29"/>
      <c r="AK594" s="28"/>
      <c r="AL594" s="29"/>
      <c r="AM594" s="10">
        <v>1</v>
      </c>
      <c r="AN594" s="28" t="s">
        <v>44</v>
      </c>
      <c r="AO594" s="28"/>
      <c r="AP594" s="28" t="s">
        <v>185</v>
      </c>
      <c r="AQ594" s="28"/>
      <c r="AR594" s="28"/>
      <c r="AS594" s="28"/>
      <c r="AT594" s="28"/>
      <c r="AU594" s="3" t="s">
        <v>5235</v>
      </c>
      <c r="AV594" s="70" t="s">
        <v>47</v>
      </c>
      <c r="AW594" s="70" t="s">
        <v>47</v>
      </c>
      <c r="AX594" s="9" t="str">
        <f>IF(AW594="","Vacio",IF(AV594=AW594,"Igual","Diferente"))</f>
        <v>Igual</v>
      </c>
      <c r="AY594" s="32"/>
      <c r="AZ594" s="32"/>
      <c r="BA594" s="5">
        <f ca="1">+IF(K594&gt;21,"Revisar",0)</f>
        <v>0</v>
      </c>
      <c r="BB594" s="32" t="s">
        <v>146</v>
      </c>
      <c r="BC594" s="32" t="s">
        <v>2919</v>
      </c>
      <c r="BD594" s="158"/>
      <c r="BE594" s="158"/>
      <c r="BF594" s="32"/>
      <c r="BG594" s="32"/>
      <c r="BH594" s="158"/>
      <c r="BI594" s="158"/>
      <c r="BJ594" s="158"/>
      <c r="BK594" s="158"/>
      <c r="BL594" s="158"/>
      <c r="BM594" s="158"/>
    </row>
    <row r="595" spans="1:65" ht="14.65" customHeight="1" x14ac:dyDescent="0.25">
      <c r="A595" s="68" t="str">
        <f>CONCATENATE(E595,"_",X595)</f>
        <v>20547839651_PCR-LAP0333</v>
      </c>
      <c r="B595" s="68" t="str">
        <f>CONCATENATE(E595,"_",Z595)</f>
        <v>20547839651_</v>
      </c>
      <c r="C595" s="96">
        <v>44119</v>
      </c>
      <c r="D595" s="96">
        <v>44135</v>
      </c>
      <c r="E595" s="192">
        <v>20547839651</v>
      </c>
      <c r="F595" s="28" t="s">
        <v>928</v>
      </c>
      <c r="G595" s="95" t="s">
        <v>4580</v>
      </c>
      <c r="H595" s="96">
        <v>44119</v>
      </c>
      <c r="I595" s="96">
        <v>44135</v>
      </c>
      <c r="J595" s="70"/>
      <c r="K595" s="199">
        <f ca="1">+TODAY()-I595</f>
        <v>2</v>
      </c>
      <c r="L595" s="71">
        <v>32</v>
      </c>
      <c r="M595" s="154"/>
      <c r="N595" s="9" t="str">
        <f>IF(M595="","Vacio",IF(L595=M595,"Igual","Diferente"))</f>
        <v>Vacio</v>
      </c>
      <c r="O595" s="71"/>
      <c r="P595" s="154"/>
      <c r="Q595" s="71" t="str">
        <f>IF(P595="","Vacio",IF(O595=P595,"Igual","Diferente"))</f>
        <v>Vacio</v>
      </c>
      <c r="R595" s="1">
        <f>+L595+O595/3.5</f>
        <v>32</v>
      </c>
      <c r="S595" s="155">
        <f ca="1">+IF(K595&gt;=0,IF(K595&lt;30,R595*1,IF(60&gt;K595,R595*2,IF(90&gt;K595,R595*3,IF(120&gt;K595,R595*4,IF(150&gt;K595,R595*5,IF(180&gt;K595,R595*6,IF(210&gt;K595,R595*7))))))),0)</f>
        <v>32</v>
      </c>
      <c r="T595" s="2" t="str">
        <f ca="1">+IF(K595&lt;0,0,IF(K595&lt;8,$A$1,IF(K595&lt;15,$B$1,IF(K595&lt;22,$C$1,IF(K595&lt;30,$D$1,IF(K595&lt;60,$G$1,IF(K595&lt;90,$H$1,IF(K595&lt;120,$I$1,IF(K595&lt;150,$J$1,IF(K595&lt;180,$K$1,IF(K595&lt;210,$E$1)))))))))))</f>
        <v>1° Semana</v>
      </c>
      <c r="U595" s="208" t="s">
        <v>2923</v>
      </c>
      <c r="V595" s="72" t="s">
        <v>4011</v>
      </c>
      <c r="W595" s="29">
        <v>44088</v>
      </c>
      <c r="X595" s="30" t="s">
        <v>1251</v>
      </c>
      <c r="Y595" s="12" t="s">
        <v>5248</v>
      </c>
      <c r="Z595" s="30"/>
      <c r="AA595" s="30"/>
      <c r="AB595" s="73"/>
      <c r="AC595" s="73"/>
      <c r="AD595" s="73"/>
      <c r="AE595" s="73"/>
      <c r="AF595" s="156">
        <f ca="1">+TODAY()-AE595</f>
        <v>44137</v>
      </c>
      <c r="AG595" s="73"/>
      <c r="AH595" s="73"/>
      <c r="AI595" s="29"/>
      <c r="AJ595" s="29"/>
      <c r="AK595" s="28"/>
      <c r="AL595" s="29"/>
      <c r="AM595" s="10">
        <v>1</v>
      </c>
      <c r="AN595" s="28" t="s">
        <v>44</v>
      </c>
      <c r="AO595" s="28"/>
      <c r="AP595" s="28" t="s">
        <v>185</v>
      </c>
      <c r="AQ595" s="28"/>
      <c r="AR595" s="28"/>
      <c r="AS595" s="28"/>
      <c r="AT595" s="28"/>
      <c r="AU595" s="3" t="s">
        <v>5235</v>
      </c>
      <c r="AV595" s="70" t="s">
        <v>47</v>
      </c>
      <c r="AW595" s="70" t="s">
        <v>47</v>
      </c>
      <c r="AX595" s="9" t="str">
        <f>IF(AW595="","Vacio",IF(AV595=AW595,"Igual","Diferente"))</f>
        <v>Igual</v>
      </c>
      <c r="AY595" s="32"/>
      <c r="AZ595" s="32"/>
      <c r="BA595" s="5">
        <f ca="1">+IF(K595&gt;21,"Revisar",0)</f>
        <v>0</v>
      </c>
      <c r="BB595" s="32" t="s">
        <v>146</v>
      </c>
      <c r="BC595" s="32" t="s">
        <v>2919</v>
      </c>
      <c r="BD595" s="158"/>
      <c r="BE595" s="158"/>
      <c r="BF595" s="32"/>
      <c r="BG595" s="32"/>
      <c r="BH595" s="158"/>
      <c r="BI595" s="158"/>
      <c r="BJ595" s="158"/>
      <c r="BK595" s="158"/>
      <c r="BL595" s="158"/>
      <c r="BM595" s="158"/>
    </row>
    <row r="596" spans="1:65" ht="14.65" customHeight="1" x14ac:dyDescent="0.25">
      <c r="A596" s="68" t="str">
        <f>CONCATENATE(E596,"_",X596)</f>
        <v>20547839651_PCR-LAP0376</v>
      </c>
      <c r="B596" s="68" t="str">
        <f>CONCATENATE(E596,"_",Z596)</f>
        <v>20547839651_</v>
      </c>
      <c r="C596" s="96">
        <v>44105</v>
      </c>
      <c r="D596" s="96">
        <v>44135</v>
      </c>
      <c r="E596" s="427">
        <v>20547839651</v>
      </c>
      <c r="F596" s="28" t="s">
        <v>928</v>
      </c>
      <c r="G596" s="95" t="s">
        <v>4580</v>
      </c>
      <c r="H596" s="96">
        <v>44105</v>
      </c>
      <c r="I596" s="96">
        <v>44135</v>
      </c>
      <c r="J596" s="70"/>
      <c r="K596" s="199">
        <f ca="1">+TODAY()-I596</f>
        <v>2</v>
      </c>
      <c r="L596" s="71">
        <v>32</v>
      </c>
      <c r="M596" s="154"/>
      <c r="N596" s="9" t="str">
        <f>IF(M596="","Vacio",IF(L596=M596,"Igual","Diferente"))</f>
        <v>Vacio</v>
      </c>
      <c r="O596" s="71"/>
      <c r="P596" s="154"/>
      <c r="Q596" s="71" t="str">
        <f>IF(P596="","Vacio",IF(O596=P596,"Igual","Diferente"))</f>
        <v>Vacio</v>
      </c>
      <c r="R596" s="1">
        <f>+L596+O596/3.5</f>
        <v>32</v>
      </c>
      <c r="S596" s="155">
        <f ca="1">+IF(K596&gt;=0,IF(K596&lt;30,R596*1,IF(60&gt;K596,R596*2,IF(90&gt;K596,R596*3,IF(120&gt;K596,R596*4,IF(150&gt;K596,R596*5,IF(180&gt;K596,R596*6,IF(210&gt;K596,R596*7))))))),0)</f>
        <v>32</v>
      </c>
      <c r="T596" s="2" t="str">
        <f ca="1">+IF(K596&lt;0,0,IF(K596&lt;8,$A$1,IF(K596&lt;15,$B$1,IF(K596&lt;22,$C$1,IF(K596&lt;30,$D$1,IF(K596&lt;60,$G$1,IF(K596&lt;90,$H$1,IF(K596&lt;120,$I$1,IF(K596&lt;150,$J$1,IF(K596&lt;180,$K$1,IF(K596&lt;210,$E$1)))))))))))</f>
        <v>1° Semana</v>
      </c>
      <c r="U596" s="430" t="s">
        <v>3228</v>
      </c>
      <c r="V596" s="72" t="s">
        <v>3305</v>
      </c>
      <c r="W596" s="29">
        <v>44026</v>
      </c>
      <c r="X596" s="30" t="s">
        <v>1168</v>
      </c>
      <c r="Y596" s="12" t="s">
        <v>5248</v>
      </c>
      <c r="Z596" s="30"/>
      <c r="AA596" s="30"/>
      <c r="AB596" s="73"/>
      <c r="AC596" s="73"/>
      <c r="AD596" s="73"/>
      <c r="AE596" s="73"/>
      <c r="AF596" s="156">
        <f ca="1">+TODAY()-AE596</f>
        <v>44137</v>
      </c>
      <c r="AG596" s="73"/>
      <c r="AH596" s="73"/>
      <c r="AI596" s="29"/>
      <c r="AJ596" s="29"/>
      <c r="AK596" s="28"/>
      <c r="AL596" s="29"/>
      <c r="AM596" s="10">
        <v>1</v>
      </c>
      <c r="AN596" s="28" t="s">
        <v>44</v>
      </c>
      <c r="AO596" s="28"/>
      <c r="AP596" s="28" t="s">
        <v>185</v>
      </c>
      <c r="AQ596" s="28"/>
      <c r="AR596" s="28"/>
      <c r="AS596" s="28"/>
      <c r="AT596" s="28"/>
      <c r="AU596" s="3" t="s">
        <v>5235</v>
      </c>
      <c r="AV596" s="70" t="s">
        <v>47</v>
      </c>
      <c r="AW596" s="70" t="s">
        <v>47</v>
      </c>
      <c r="AX596" s="9" t="str">
        <f>IF(AW596="","Vacio",IF(AV596=AW596,"Igual","Diferente"))</f>
        <v>Igual</v>
      </c>
      <c r="AY596" s="32"/>
      <c r="AZ596" s="32"/>
      <c r="BA596" s="5">
        <f ca="1">+IF(K596&gt;21,"Revisar",0)</f>
        <v>0</v>
      </c>
      <c r="BB596" s="32" t="s">
        <v>146</v>
      </c>
      <c r="BC596" s="32" t="s">
        <v>2919</v>
      </c>
      <c r="BD596" s="158"/>
      <c r="BE596" s="158"/>
      <c r="BF596" s="32" t="s">
        <v>94</v>
      </c>
      <c r="BG596" s="32"/>
      <c r="BH596" s="158"/>
      <c r="BI596" s="158"/>
      <c r="BJ596" s="158"/>
      <c r="BK596" s="158"/>
      <c r="BL596" s="158"/>
      <c r="BM596" s="158"/>
    </row>
    <row r="597" spans="1:65" ht="14.65" customHeight="1" x14ac:dyDescent="0.25">
      <c r="A597" s="68" t="str">
        <f>CONCATENATE(E597,"_",X597)</f>
        <v>20547839651_PCR-LAP1334</v>
      </c>
      <c r="B597" s="68" t="str">
        <f>CONCATENATE(E597,"_",Z597)</f>
        <v>20547839651_PCR-LAP0365</v>
      </c>
      <c r="C597" s="96">
        <v>44105</v>
      </c>
      <c r="D597" s="96">
        <v>44135</v>
      </c>
      <c r="E597" s="192">
        <v>20547839651</v>
      </c>
      <c r="F597" s="28" t="s">
        <v>928</v>
      </c>
      <c r="G597" s="95" t="s">
        <v>4580</v>
      </c>
      <c r="H597" s="96">
        <v>44105</v>
      </c>
      <c r="I597" s="96">
        <v>44135</v>
      </c>
      <c r="J597" s="70"/>
      <c r="K597" s="199">
        <f ca="1">+TODAY()-I597</f>
        <v>2</v>
      </c>
      <c r="L597" s="71">
        <v>32</v>
      </c>
      <c r="M597" s="154"/>
      <c r="N597" s="9" t="str">
        <f>IF(M597="","Vacio",IF(L597=M597,"Igual","Diferente"))</f>
        <v>Vacio</v>
      </c>
      <c r="O597" s="71"/>
      <c r="P597" s="154"/>
      <c r="Q597" s="71" t="str">
        <f>IF(P597="","Vacio",IF(O597=P597,"Igual","Diferente"))</f>
        <v>Vacio</v>
      </c>
      <c r="R597" s="1">
        <f>+L597+O597/3.5</f>
        <v>32</v>
      </c>
      <c r="S597" s="155">
        <f ca="1">+IF(K597&gt;=0,IF(K597&lt;30,R597*1,IF(60&gt;K597,R597*2,IF(90&gt;K597,R597*3,IF(120&gt;K597,R597*4,IF(150&gt;K597,R597*5,IF(180&gt;K597,R597*6,IF(210&gt;K597,R597*7))))))),0)</f>
        <v>32</v>
      </c>
      <c r="T597" s="2" t="str">
        <f ca="1">+IF(K597&lt;0,0,IF(K597&lt;8,$A$1,IF(K597&lt;15,$B$1,IF(K597&lt;22,$C$1,IF(K597&lt;30,$D$1,IF(K597&lt;60,$G$1,IF(K597&lt;90,$H$1,IF(K597&lt;120,$I$1,IF(K597&lt;150,$J$1,IF(K597&lt;180,$K$1,IF(K597&lt;210,$E$1)))))))))))</f>
        <v>1° Semana</v>
      </c>
      <c r="U597" s="208" t="s">
        <v>3920</v>
      </c>
      <c r="V597" s="72" t="s">
        <v>3196</v>
      </c>
      <c r="W597" s="29">
        <v>44020</v>
      </c>
      <c r="X597" s="30" t="s">
        <v>2799</v>
      </c>
      <c r="Y597" s="12" t="s">
        <v>5248</v>
      </c>
      <c r="Z597" s="30" t="s">
        <v>3199</v>
      </c>
      <c r="AA597" s="30"/>
      <c r="AB597" s="73"/>
      <c r="AC597" s="73"/>
      <c r="AD597" s="73"/>
      <c r="AE597" s="73"/>
      <c r="AF597" s="156">
        <f ca="1">+TODAY()-AE597</f>
        <v>44137</v>
      </c>
      <c r="AG597" s="73"/>
      <c r="AH597" s="73"/>
      <c r="AI597" s="29"/>
      <c r="AJ597" s="29"/>
      <c r="AK597" s="28"/>
      <c r="AL597" s="29"/>
      <c r="AM597" s="10">
        <v>1</v>
      </c>
      <c r="AN597" s="28" t="s">
        <v>44</v>
      </c>
      <c r="AO597" s="28"/>
      <c r="AP597" s="28" t="s">
        <v>185</v>
      </c>
      <c r="AQ597" s="28"/>
      <c r="AR597" s="28"/>
      <c r="AS597" s="28"/>
      <c r="AT597" s="28"/>
      <c r="AU597" s="3" t="s">
        <v>5235</v>
      </c>
      <c r="AV597" s="70" t="s">
        <v>47</v>
      </c>
      <c r="AW597" s="70" t="s">
        <v>47</v>
      </c>
      <c r="AX597" s="9" t="str">
        <f>IF(AW597="","Vacio",IF(AV597=AW597,"Igual","Diferente"))</f>
        <v>Igual</v>
      </c>
      <c r="AY597" s="32"/>
      <c r="AZ597" s="32"/>
      <c r="BA597" s="5">
        <f ca="1">+IF(K597&gt;21,"Revisar",0)</f>
        <v>0</v>
      </c>
      <c r="BB597" s="32" t="s">
        <v>146</v>
      </c>
      <c r="BC597" s="32" t="s">
        <v>2919</v>
      </c>
      <c r="BD597" s="158"/>
      <c r="BE597" s="158"/>
      <c r="BF597" s="32" t="s">
        <v>94</v>
      </c>
      <c r="BG597" s="32"/>
      <c r="BH597" s="158"/>
      <c r="BI597" s="158"/>
      <c r="BJ597" s="158"/>
      <c r="BK597" s="158"/>
      <c r="BL597" s="158"/>
      <c r="BM597" s="158"/>
    </row>
    <row r="598" spans="1:65" ht="14.65" customHeight="1" x14ac:dyDescent="0.25">
      <c r="A598" s="68" t="str">
        <f>CONCATENATE(E598,"_",X598)</f>
        <v>20547839651_PCR-LAP0699</v>
      </c>
      <c r="B598" s="68" t="str">
        <f>CONCATENATE(E598,"_",Z598)</f>
        <v>20547839651_</v>
      </c>
      <c r="C598" s="96">
        <v>44110</v>
      </c>
      <c r="D598" s="96">
        <v>44140</v>
      </c>
      <c r="E598" s="192">
        <v>20547839651</v>
      </c>
      <c r="F598" s="28" t="s">
        <v>928</v>
      </c>
      <c r="G598" s="95" t="s">
        <v>4614</v>
      </c>
      <c r="H598" s="96">
        <v>44110</v>
      </c>
      <c r="I598" s="96">
        <v>44140</v>
      </c>
      <c r="J598" s="70"/>
      <c r="K598" s="199">
        <f ca="1">+TODAY()-I598</f>
        <v>-3</v>
      </c>
      <c r="L598" s="71">
        <v>32</v>
      </c>
      <c r="M598" s="154"/>
      <c r="N598" s="9" t="str">
        <f>IF(M598="","Vacio",IF(L598=M598,"Igual","Diferente"))</f>
        <v>Vacio</v>
      </c>
      <c r="O598" s="71"/>
      <c r="P598" s="154"/>
      <c r="Q598" s="71" t="str">
        <f>IF(P598="","Vacio",IF(O598=P598,"Igual","Diferente"))</f>
        <v>Vacio</v>
      </c>
      <c r="R598" s="1">
        <f>+L598+O598/3.5</f>
        <v>32</v>
      </c>
      <c r="S598" s="155">
        <f ca="1">+IF(K598&gt;=0,IF(K598&lt;30,R598*1,IF(60&gt;K598,R598*2,IF(90&gt;K598,R598*3,IF(120&gt;K598,R598*4,IF(150&gt;K598,R598*5,IF(180&gt;K598,R598*6,IF(210&gt;K598,R598*7))))))),0)</f>
        <v>0</v>
      </c>
      <c r="T598" s="2">
        <f ca="1">+IF(K598&lt;0,0,IF(K598&lt;8,$A$1,IF(K598&lt;15,$B$1,IF(K598&lt;22,$C$1,IF(K598&lt;30,$D$1,IF(K598&lt;60,$G$1,IF(K598&lt;90,$H$1,IF(K598&lt;120,$I$1,IF(K598&lt;150,$J$1,IF(K598&lt;180,$K$1,IF(K598&lt;210,$E$1)))))))))))</f>
        <v>0</v>
      </c>
      <c r="U598" s="208" t="s">
        <v>4644</v>
      </c>
      <c r="V598" s="72" t="s">
        <v>4643</v>
      </c>
      <c r="W598" s="29">
        <v>44109</v>
      </c>
      <c r="X598" s="30" t="s">
        <v>1893</v>
      </c>
      <c r="Y598" s="12" t="s">
        <v>5248</v>
      </c>
      <c r="Z598" s="30"/>
      <c r="AA598" s="30"/>
      <c r="AB598" s="73"/>
      <c r="AC598" s="73"/>
      <c r="AD598" s="73"/>
      <c r="AE598" s="73"/>
      <c r="AF598" s="156">
        <f ca="1">+TODAY()-AE598</f>
        <v>44137</v>
      </c>
      <c r="AG598" s="73"/>
      <c r="AH598" s="73"/>
      <c r="AI598" s="29"/>
      <c r="AJ598" s="29"/>
      <c r="AK598" s="28"/>
      <c r="AL598" s="29"/>
      <c r="AM598" s="10">
        <v>1</v>
      </c>
      <c r="AN598" s="28" t="s">
        <v>44</v>
      </c>
      <c r="AO598" s="28"/>
      <c r="AP598" s="28" t="s">
        <v>185</v>
      </c>
      <c r="AQ598" s="28"/>
      <c r="AR598" s="28"/>
      <c r="AS598" s="28"/>
      <c r="AT598" s="28"/>
      <c r="AU598" s="3" t="s">
        <v>5235</v>
      </c>
      <c r="AV598" s="70" t="s">
        <v>47</v>
      </c>
      <c r="AW598" s="70" t="s">
        <v>47</v>
      </c>
      <c r="AX598" s="9" t="str">
        <f>IF(AW598="","Vacio",IF(AV598=AW598,"Igual","Diferente"))</f>
        <v>Igual</v>
      </c>
      <c r="AY598" s="32"/>
      <c r="AZ598" s="32"/>
      <c r="BA598" s="5">
        <f ca="1">+IF(K598&gt;21,"Revisar",0)</f>
        <v>0</v>
      </c>
      <c r="BB598" s="32" t="s">
        <v>146</v>
      </c>
      <c r="BC598" s="32" t="s">
        <v>2919</v>
      </c>
      <c r="BD598" s="158"/>
      <c r="BE598" s="158"/>
      <c r="BF598" s="32"/>
      <c r="BG598" s="32"/>
      <c r="BH598" s="158"/>
      <c r="BI598" s="158"/>
      <c r="BJ598" s="158"/>
      <c r="BK598" s="158"/>
      <c r="BL598" s="158"/>
      <c r="BM598" s="158"/>
    </row>
    <row r="599" spans="1:65" ht="14.65" customHeight="1" x14ac:dyDescent="0.25">
      <c r="A599" s="68" t="str">
        <f>CONCATENATE(E599,"_",X599)</f>
        <v>20547839651_PCR-LAP0703</v>
      </c>
      <c r="B599" s="68" t="str">
        <f>CONCATENATE(E599,"_",Z599)</f>
        <v>20547839651_</v>
      </c>
      <c r="C599" s="96">
        <v>44110</v>
      </c>
      <c r="D599" s="96">
        <v>44140</v>
      </c>
      <c r="E599" s="192">
        <v>20547839651</v>
      </c>
      <c r="F599" s="28" t="s">
        <v>928</v>
      </c>
      <c r="G599" s="95" t="s">
        <v>4614</v>
      </c>
      <c r="H599" s="96">
        <v>44110</v>
      </c>
      <c r="I599" s="96">
        <v>44140</v>
      </c>
      <c r="J599" s="70"/>
      <c r="K599" s="199">
        <f ca="1">+TODAY()-I599</f>
        <v>-3</v>
      </c>
      <c r="L599" s="71">
        <v>32</v>
      </c>
      <c r="M599" s="154"/>
      <c r="N599" s="9" t="str">
        <f>IF(M599="","Vacio",IF(L599=M599,"Igual","Diferente"))</f>
        <v>Vacio</v>
      </c>
      <c r="O599" s="71"/>
      <c r="P599" s="154"/>
      <c r="Q599" s="71" t="str">
        <f>IF(P599="","Vacio",IF(O599=P599,"Igual","Diferente"))</f>
        <v>Vacio</v>
      </c>
      <c r="R599" s="1">
        <f>+L599+O599/3.5</f>
        <v>32</v>
      </c>
      <c r="S599" s="155">
        <f ca="1">+IF(K599&gt;=0,IF(K599&lt;30,R599*1,IF(60&gt;K599,R599*2,IF(90&gt;K599,R599*3,IF(120&gt;K599,R599*4,IF(150&gt;K599,R599*5,IF(180&gt;K599,R599*6,IF(210&gt;K599,R599*7))))))),0)</f>
        <v>0</v>
      </c>
      <c r="T599" s="2">
        <f ca="1">+IF(K599&lt;0,0,IF(K599&lt;8,$A$1,IF(K599&lt;15,$B$1,IF(K599&lt;22,$C$1,IF(K599&lt;30,$D$1,IF(K599&lt;60,$G$1,IF(K599&lt;90,$H$1,IF(K599&lt;120,$I$1,IF(K599&lt;150,$J$1,IF(K599&lt;180,$K$1,IF(K599&lt;210,$E$1)))))))))))</f>
        <v>0</v>
      </c>
      <c r="U599" s="208" t="s">
        <v>4644</v>
      </c>
      <c r="V599" s="72" t="s">
        <v>4643</v>
      </c>
      <c r="W599" s="29">
        <v>44109</v>
      </c>
      <c r="X599" s="30" t="s">
        <v>1897</v>
      </c>
      <c r="Y599" s="12" t="s">
        <v>5248</v>
      </c>
      <c r="Z599" s="30"/>
      <c r="AA599" s="30"/>
      <c r="AB599" s="73"/>
      <c r="AC599" s="73"/>
      <c r="AD599" s="73"/>
      <c r="AE599" s="73"/>
      <c r="AF599" s="156">
        <f ca="1">+TODAY()-AE599</f>
        <v>44137</v>
      </c>
      <c r="AG599" s="73"/>
      <c r="AH599" s="73"/>
      <c r="AI599" s="29"/>
      <c r="AJ599" s="29"/>
      <c r="AK599" s="28"/>
      <c r="AL599" s="29"/>
      <c r="AM599" s="10">
        <v>1</v>
      </c>
      <c r="AN599" s="28" t="s">
        <v>44</v>
      </c>
      <c r="AO599" s="28"/>
      <c r="AP599" s="28" t="s">
        <v>185</v>
      </c>
      <c r="AQ599" s="28"/>
      <c r="AR599" s="28"/>
      <c r="AS599" s="28"/>
      <c r="AT599" s="28"/>
      <c r="AU599" s="3" t="s">
        <v>5235</v>
      </c>
      <c r="AV599" s="70" t="s">
        <v>47</v>
      </c>
      <c r="AW599" s="70" t="s">
        <v>47</v>
      </c>
      <c r="AX599" s="9" t="str">
        <f>IF(AW599="","Vacio",IF(AV599=AW599,"Igual","Diferente"))</f>
        <v>Igual</v>
      </c>
      <c r="AY599" s="32"/>
      <c r="AZ599" s="32"/>
      <c r="BA599" s="5">
        <f ca="1">+IF(K599&gt;21,"Revisar",0)</f>
        <v>0</v>
      </c>
      <c r="BB599" s="32" t="s">
        <v>146</v>
      </c>
      <c r="BC599" s="32" t="s">
        <v>2919</v>
      </c>
      <c r="BD599" s="158"/>
      <c r="BE599" s="158"/>
      <c r="BF599" s="32"/>
      <c r="BG599" s="32"/>
      <c r="BH599" s="158"/>
      <c r="BI599" s="158"/>
      <c r="BJ599" s="158"/>
      <c r="BK599" s="158"/>
      <c r="BL599" s="158"/>
      <c r="BM599" s="158"/>
    </row>
    <row r="600" spans="1:65" ht="14.65" customHeight="1" x14ac:dyDescent="0.25">
      <c r="A600" s="68" t="str">
        <f>CONCATENATE(E600,"_",X600)</f>
        <v>20547839651_PCR-LAP0701</v>
      </c>
      <c r="B600" s="68" t="str">
        <f>CONCATENATE(E600,"_",Z600)</f>
        <v>20547839651_</v>
      </c>
      <c r="C600" s="96">
        <v>44110</v>
      </c>
      <c r="D600" s="96">
        <v>44140</v>
      </c>
      <c r="E600" s="192">
        <v>20547839651</v>
      </c>
      <c r="F600" s="28" t="s">
        <v>928</v>
      </c>
      <c r="G600" s="95" t="s">
        <v>4614</v>
      </c>
      <c r="H600" s="96">
        <v>44110</v>
      </c>
      <c r="I600" s="96">
        <v>44140</v>
      </c>
      <c r="J600" s="70"/>
      <c r="K600" s="199">
        <f ca="1">+TODAY()-I600</f>
        <v>-3</v>
      </c>
      <c r="L600" s="71">
        <v>32</v>
      </c>
      <c r="M600" s="154"/>
      <c r="N600" s="9" t="str">
        <f>IF(M600="","Vacio",IF(L600=M600,"Igual","Diferente"))</f>
        <v>Vacio</v>
      </c>
      <c r="O600" s="71"/>
      <c r="P600" s="154"/>
      <c r="Q600" s="71" t="str">
        <f>IF(P600="","Vacio",IF(O600=P600,"Igual","Diferente"))</f>
        <v>Vacio</v>
      </c>
      <c r="R600" s="1">
        <f>+L600+O600/3.5</f>
        <v>32</v>
      </c>
      <c r="S600" s="155">
        <f ca="1">+IF(K600&gt;=0,IF(K600&lt;30,R600*1,IF(60&gt;K600,R600*2,IF(90&gt;K600,R600*3,IF(120&gt;K600,R600*4,IF(150&gt;K600,R600*5,IF(180&gt;K600,R600*6,IF(210&gt;K600,R600*7))))))),0)</f>
        <v>0</v>
      </c>
      <c r="T600" s="2">
        <f ca="1">+IF(K600&lt;0,0,IF(K600&lt;8,$A$1,IF(K600&lt;15,$B$1,IF(K600&lt;22,$C$1,IF(K600&lt;30,$D$1,IF(K600&lt;60,$G$1,IF(K600&lt;90,$H$1,IF(K600&lt;120,$I$1,IF(K600&lt;150,$J$1,IF(K600&lt;180,$K$1,IF(K600&lt;210,$E$1)))))))))))</f>
        <v>0</v>
      </c>
      <c r="U600" s="208" t="s">
        <v>4644</v>
      </c>
      <c r="V600" s="72" t="s">
        <v>4643</v>
      </c>
      <c r="W600" s="29">
        <v>44109</v>
      </c>
      <c r="X600" s="30" t="s">
        <v>1895</v>
      </c>
      <c r="Y600" s="12" t="s">
        <v>5248</v>
      </c>
      <c r="Z600" s="30"/>
      <c r="AA600" s="30"/>
      <c r="AB600" s="73"/>
      <c r="AC600" s="73"/>
      <c r="AD600" s="73"/>
      <c r="AE600" s="73"/>
      <c r="AF600" s="156">
        <f ca="1">+TODAY()-AE600</f>
        <v>44137</v>
      </c>
      <c r="AG600" s="73"/>
      <c r="AH600" s="73"/>
      <c r="AI600" s="29"/>
      <c r="AJ600" s="29"/>
      <c r="AK600" s="28"/>
      <c r="AL600" s="29"/>
      <c r="AM600" s="10">
        <v>1</v>
      </c>
      <c r="AN600" s="28" t="s">
        <v>44</v>
      </c>
      <c r="AO600" s="28"/>
      <c r="AP600" s="28" t="s">
        <v>185</v>
      </c>
      <c r="AQ600" s="28"/>
      <c r="AR600" s="28"/>
      <c r="AS600" s="28"/>
      <c r="AT600" s="28"/>
      <c r="AU600" s="3" t="s">
        <v>5235</v>
      </c>
      <c r="AV600" s="70" t="s">
        <v>47</v>
      </c>
      <c r="AW600" s="70" t="s">
        <v>47</v>
      </c>
      <c r="AX600" s="9" t="str">
        <f>IF(AW600="","Vacio",IF(AV600=AW600,"Igual","Diferente"))</f>
        <v>Igual</v>
      </c>
      <c r="AY600" s="32"/>
      <c r="AZ600" s="32"/>
      <c r="BA600" s="5">
        <f ca="1">+IF(K600&gt;21,"Revisar",0)</f>
        <v>0</v>
      </c>
      <c r="BB600" s="32" t="s">
        <v>146</v>
      </c>
      <c r="BC600" s="32" t="s">
        <v>2919</v>
      </c>
      <c r="BD600" s="158"/>
      <c r="BE600" s="158"/>
      <c r="BF600" s="32"/>
      <c r="BG600" s="32"/>
      <c r="BH600" s="158"/>
      <c r="BI600" s="158"/>
      <c r="BJ600" s="158"/>
      <c r="BK600" s="158"/>
      <c r="BL600" s="158"/>
      <c r="BM600" s="158"/>
    </row>
    <row r="601" spans="1:65" ht="14.65" customHeight="1" x14ac:dyDescent="0.25">
      <c r="A601" s="68" t="str">
        <f>CONCATENATE(E601,"_",X601)</f>
        <v>20547839651_PCR-LAP0727</v>
      </c>
      <c r="B601" s="68" t="str">
        <f>CONCATENATE(E601,"_",Z601)</f>
        <v>20547839651_</v>
      </c>
      <c r="C601" s="29">
        <v>44105</v>
      </c>
      <c r="D601" s="96">
        <v>44135</v>
      </c>
      <c r="E601" s="192">
        <v>20547839651</v>
      </c>
      <c r="F601" s="28" t="s">
        <v>928</v>
      </c>
      <c r="G601" s="95" t="s">
        <v>4580</v>
      </c>
      <c r="H601" s="29">
        <v>44105</v>
      </c>
      <c r="I601" s="96">
        <v>44135</v>
      </c>
      <c r="J601" s="70"/>
      <c r="K601" s="199">
        <f ca="1">+TODAY()-I601</f>
        <v>2</v>
      </c>
      <c r="L601" s="71">
        <v>32</v>
      </c>
      <c r="M601" s="154"/>
      <c r="N601" s="9" t="str">
        <f>IF(M601="","Vacio",IF(L601=M601,"Igual","Diferente"))</f>
        <v>Vacio</v>
      </c>
      <c r="O601" s="71"/>
      <c r="P601" s="154"/>
      <c r="Q601" s="71" t="str">
        <f>IF(P601="","Vacio",IF(O601=P601,"Igual","Diferente"))</f>
        <v>Vacio</v>
      </c>
      <c r="R601" s="1">
        <f>+L601+O601/3.5</f>
        <v>32</v>
      </c>
      <c r="S601" s="155">
        <f ca="1">+IF(K601&gt;=0,IF(K601&lt;30,R601*1,IF(60&gt;K601,R601*2,IF(90&gt;K601,R601*3,IF(120&gt;K601,R601*4,IF(150&gt;K601,R601*5,IF(180&gt;K601,R601*6,IF(210&gt;K601,R601*7))))))),0)</f>
        <v>32</v>
      </c>
      <c r="T601" s="2" t="str">
        <f ca="1">+IF(K601&lt;0,0,IF(K601&lt;8,$A$1,IF(K601&lt;15,$B$1,IF(K601&lt;22,$C$1,IF(K601&lt;30,$D$1,IF(K601&lt;60,$G$1,IF(K601&lt;90,$H$1,IF(K601&lt;120,$I$1,IF(K601&lt;150,$J$1,IF(K601&lt;180,$K$1,IF(K601&lt;210,$E$1)))))))))))</f>
        <v>1° Semana</v>
      </c>
      <c r="U601" s="208" t="s">
        <v>934</v>
      </c>
      <c r="V601" s="72" t="s">
        <v>935</v>
      </c>
      <c r="W601" s="29">
        <v>43964</v>
      </c>
      <c r="X601" s="30" t="s">
        <v>936</v>
      </c>
      <c r="Y601" s="12" t="s">
        <v>5248</v>
      </c>
      <c r="Z601" s="30"/>
      <c r="AA601" s="30"/>
      <c r="AB601" s="73"/>
      <c r="AC601" s="73"/>
      <c r="AD601" s="73"/>
      <c r="AE601" s="73"/>
      <c r="AF601" s="156">
        <f ca="1">+TODAY()-AE601</f>
        <v>44137</v>
      </c>
      <c r="AG601" s="73"/>
      <c r="AH601" s="73"/>
      <c r="AI601" s="29"/>
      <c r="AJ601" s="29"/>
      <c r="AK601" s="28"/>
      <c r="AL601" s="29"/>
      <c r="AM601" s="10">
        <v>1</v>
      </c>
      <c r="AN601" s="28" t="s">
        <v>44</v>
      </c>
      <c r="AO601" s="28"/>
      <c r="AP601" s="28" t="s">
        <v>185</v>
      </c>
      <c r="AQ601" s="28"/>
      <c r="AR601" s="28"/>
      <c r="AS601" s="28"/>
      <c r="AT601" s="28"/>
      <c r="AU601" s="3" t="s">
        <v>5235</v>
      </c>
      <c r="AV601" s="70" t="s">
        <v>47</v>
      </c>
      <c r="AW601" s="70" t="s">
        <v>47</v>
      </c>
      <c r="AX601" s="9" t="str">
        <f>IF(AW601="","Vacio",IF(AV601=AW601,"Igual","Diferente"))</f>
        <v>Igual</v>
      </c>
      <c r="AY601" s="32"/>
      <c r="AZ601" s="32"/>
      <c r="BA601" s="5">
        <f ca="1">+IF(K601&gt;21,"Revisar",0)</f>
        <v>0</v>
      </c>
      <c r="BB601" s="32" t="s">
        <v>146</v>
      </c>
      <c r="BC601" s="32" t="s">
        <v>2919</v>
      </c>
      <c r="BD601" s="158"/>
      <c r="BE601" s="158"/>
      <c r="BF601" s="32" t="s">
        <v>94</v>
      </c>
      <c r="BG601" s="32"/>
      <c r="BH601" s="158"/>
      <c r="BI601" s="158"/>
      <c r="BJ601" s="158"/>
      <c r="BK601" s="158"/>
      <c r="BL601" s="158"/>
      <c r="BM601" s="158"/>
    </row>
    <row r="602" spans="1:65" ht="14.65" customHeight="1" x14ac:dyDescent="0.25">
      <c r="A602" s="68" t="str">
        <f>CONCATENATE(E602,"_",X602)</f>
        <v>20547839651_PCR-LAP0735</v>
      </c>
      <c r="B602" s="68" t="str">
        <f>CONCATENATE(E602,"_",Z602)</f>
        <v>20547839651_</v>
      </c>
      <c r="C602" s="29">
        <v>44105</v>
      </c>
      <c r="D602" s="96">
        <v>44135</v>
      </c>
      <c r="E602" s="192">
        <v>20547839651</v>
      </c>
      <c r="F602" s="28" t="s">
        <v>928</v>
      </c>
      <c r="G602" s="95" t="s">
        <v>4580</v>
      </c>
      <c r="H602" s="29">
        <v>44105</v>
      </c>
      <c r="I602" s="96">
        <v>44135</v>
      </c>
      <c r="J602" s="70"/>
      <c r="K602" s="199">
        <f ca="1">+TODAY()-I602</f>
        <v>2</v>
      </c>
      <c r="L602" s="71">
        <v>32</v>
      </c>
      <c r="M602" s="154"/>
      <c r="N602" s="9" t="str">
        <f>IF(M602="","Vacio",IF(L602=M602,"Igual","Diferente"))</f>
        <v>Vacio</v>
      </c>
      <c r="O602" s="71"/>
      <c r="P602" s="154"/>
      <c r="Q602" s="71" t="str">
        <f>IF(P602="","Vacio",IF(O602=P602,"Igual","Diferente"))</f>
        <v>Vacio</v>
      </c>
      <c r="R602" s="1">
        <f>+L602+O602/3.5</f>
        <v>32</v>
      </c>
      <c r="S602" s="155">
        <f ca="1">+IF(K602&gt;=0,IF(K602&lt;30,R602*1,IF(60&gt;K602,R602*2,IF(90&gt;K602,R602*3,IF(120&gt;K602,R602*4,IF(150&gt;K602,R602*5,IF(180&gt;K602,R602*6,IF(210&gt;K602,R602*7))))))),0)</f>
        <v>32</v>
      </c>
      <c r="T602" s="2" t="str">
        <f ca="1">+IF(K602&lt;0,0,IF(K602&lt;8,$A$1,IF(K602&lt;15,$B$1,IF(K602&lt;22,$C$1,IF(K602&lt;30,$D$1,IF(K602&lt;60,$G$1,IF(K602&lt;90,$H$1,IF(K602&lt;120,$I$1,IF(K602&lt;150,$J$1,IF(K602&lt;180,$K$1,IF(K602&lt;210,$E$1)))))))))))</f>
        <v>1° Semana</v>
      </c>
      <c r="U602" s="208" t="s">
        <v>934</v>
      </c>
      <c r="V602" s="72" t="s">
        <v>935</v>
      </c>
      <c r="W602" s="29">
        <v>43964</v>
      </c>
      <c r="X602" s="30" t="s">
        <v>937</v>
      </c>
      <c r="Y602" s="12" t="s">
        <v>5248</v>
      </c>
      <c r="Z602" s="30"/>
      <c r="AA602" s="30"/>
      <c r="AB602" s="73"/>
      <c r="AC602" s="73"/>
      <c r="AD602" s="73"/>
      <c r="AE602" s="73"/>
      <c r="AF602" s="156">
        <f ca="1">+TODAY()-AE602</f>
        <v>44137</v>
      </c>
      <c r="AG602" s="73"/>
      <c r="AH602" s="73"/>
      <c r="AI602" s="29"/>
      <c r="AJ602" s="29"/>
      <c r="AK602" s="28"/>
      <c r="AL602" s="29"/>
      <c r="AM602" s="10">
        <v>1</v>
      </c>
      <c r="AN602" s="28" t="s">
        <v>44</v>
      </c>
      <c r="AO602" s="28"/>
      <c r="AP602" s="28" t="s">
        <v>185</v>
      </c>
      <c r="AQ602" s="28"/>
      <c r="AR602" s="28"/>
      <c r="AS602" s="28"/>
      <c r="AT602" s="28"/>
      <c r="AU602" s="3" t="s">
        <v>5235</v>
      </c>
      <c r="AV602" s="70" t="s">
        <v>47</v>
      </c>
      <c r="AW602" s="70" t="s">
        <v>47</v>
      </c>
      <c r="AX602" s="9" t="str">
        <f>IF(AW602="","Vacio",IF(AV602=AW602,"Igual","Diferente"))</f>
        <v>Igual</v>
      </c>
      <c r="AY602" s="32"/>
      <c r="AZ602" s="32"/>
      <c r="BA602" s="5">
        <f ca="1">+IF(K602&gt;21,"Revisar",0)</f>
        <v>0</v>
      </c>
      <c r="BB602" s="32" t="s">
        <v>146</v>
      </c>
      <c r="BC602" s="32" t="s">
        <v>2919</v>
      </c>
      <c r="BD602" s="158"/>
      <c r="BE602" s="158"/>
      <c r="BF602" s="32" t="s">
        <v>94</v>
      </c>
      <c r="BG602" s="32"/>
      <c r="BH602" s="158"/>
      <c r="BI602" s="158"/>
      <c r="BJ602" s="158"/>
      <c r="BK602" s="158"/>
      <c r="BL602" s="158"/>
      <c r="BM602" s="158"/>
    </row>
    <row r="603" spans="1:65" ht="14.65" customHeight="1" x14ac:dyDescent="0.25">
      <c r="A603" s="68" t="str">
        <f>CONCATENATE(E603,"_",X603)</f>
        <v>20547839651_PCR-LAP0721</v>
      </c>
      <c r="B603" s="68" t="str">
        <f>CONCATENATE(E603,"_",Z603)</f>
        <v>20547839651_</v>
      </c>
      <c r="C603" s="29">
        <v>44105</v>
      </c>
      <c r="D603" s="96">
        <v>44135</v>
      </c>
      <c r="E603" s="192">
        <v>20547839651</v>
      </c>
      <c r="F603" s="28" t="s">
        <v>928</v>
      </c>
      <c r="G603" s="95" t="s">
        <v>4580</v>
      </c>
      <c r="H603" s="29">
        <v>44105</v>
      </c>
      <c r="I603" s="96">
        <v>44135</v>
      </c>
      <c r="J603" s="70"/>
      <c r="K603" s="199">
        <f ca="1">+TODAY()-I603</f>
        <v>2</v>
      </c>
      <c r="L603" s="71">
        <v>32</v>
      </c>
      <c r="M603" s="154"/>
      <c r="N603" s="9" t="str">
        <f>IF(M603="","Vacio",IF(L603=M603,"Igual","Diferente"))</f>
        <v>Vacio</v>
      </c>
      <c r="O603" s="71"/>
      <c r="P603" s="154"/>
      <c r="Q603" s="71" t="str">
        <f>IF(P603="","Vacio",IF(O603=P603,"Igual","Diferente"))</f>
        <v>Vacio</v>
      </c>
      <c r="R603" s="1">
        <f>+L603+O603/3.5</f>
        <v>32</v>
      </c>
      <c r="S603" s="155">
        <f ca="1">+IF(K603&gt;=0,IF(K603&lt;30,R603*1,IF(60&gt;K603,R603*2,IF(90&gt;K603,R603*3,IF(120&gt;K603,R603*4,IF(150&gt;K603,R603*5,IF(180&gt;K603,R603*6,IF(210&gt;K603,R603*7))))))),0)</f>
        <v>32</v>
      </c>
      <c r="T603" s="2" t="str">
        <f ca="1">+IF(K603&lt;0,0,IF(K603&lt;8,$A$1,IF(K603&lt;15,$B$1,IF(K603&lt;22,$C$1,IF(K603&lt;30,$D$1,IF(K603&lt;60,$G$1,IF(K603&lt;90,$H$1,IF(K603&lt;120,$I$1,IF(K603&lt;150,$J$1,IF(K603&lt;180,$K$1,IF(K603&lt;210,$E$1)))))))))))</f>
        <v>1° Semana</v>
      </c>
      <c r="U603" s="208" t="s">
        <v>938</v>
      </c>
      <c r="V603" s="72" t="s">
        <v>935</v>
      </c>
      <c r="W603" s="29">
        <v>43964</v>
      </c>
      <c r="X603" s="30" t="s">
        <v>939</v>
      </c>
      <c r="Y603" s="12" t="s">
        <v>5248</v>
      </c>
      <c r="Z603" s="30"/>
      <c r="AA603" s="30"/>
      <c r="AB603" s="73"/>
      <c r="AC603" s="73"/>
      <c r="AD603" s="73"/>
      <c r="AE603" s="73"/>
      <c r="AF603" s="156">
        <f ca="1">+TODAY()-AE603</f>
        <v>44137</v>
      </c>
      <c r="AG603" s="73"/>
      <c r="AH603" s="73"/>
      <c r="AI603" s="29"/>
      <c r="AJ603" s="29"/>
      <c r="AK603" s="28"/>
      <c r="AL603" s="29"/>
      <c r="AM603" s="10">
        <v>1</v>
      </c>
      <c r="AN603" s="28" t="s">
        <v>44</v>
      </c>
      <c r="AO603" s="28"/>
      <c r="AP603" s="28" t="s">
        <v>185</v>
      </c>
      <c r="AQ603" s="28"/>
      <c r="AR603" s="28"/>
      <c r="AS603" s="28"/>
      <c r="AT603" s="28"/>
      <c r="AU603" s="3" t="s">
        <v>5235</v>
      </c>
      <c r="AV603" s="70" t="s">
        <v>47</v>
      </c>
      <c r="AW603" s="70" t="s">
        <v>47</v>
      </c>
      <c r="AX603" s="9" t="str">
        <f>IF(AW603="","Vacio",IF(AV603=AW603,"Igual","Diferente"))</f>
        <v>Igual</v>
      </c>
      <c r="AY603" s="32"/>
      <c r="AZ603" s="32"/>
      <c r="BA603" s="5">
        <f ca="1">+IF(K603&gt;21,"Revisar",0)</f>
        <v>0</v>
      </c>
      <c r="BB603" s="32" t="s">
        <v>146</v>
      </c>
      <c r="BC603" s="32" t="s">
        <v>2919</v>
      </c>
      <c r="BD603" s="158"/>
      <c r="BE603" s="158"/>
      <c r="BF603" s="32" t="s">
        <v>94</v>
      </c>
      <c r="BG603" s="32"/>
      <c r="BH603" s="158"/>
      <c r="BI603" s="158"/>
      <c r="BJ603" s="158"/>
      <c r="BK603" s="158"/>
      <c r="BL603" s="158"/>
      <c r="BM603" s="158"/>
    </row>
    <row r="604" spans="1:65" ht="14.65" customHeight="1" x14ac:dyDescent="0.25">
      <c r="A604" s="68" t="str">
        <f>CONCATENATE(E604,"_",X604)</f>
        <v>20547839651_PCR-LAP0313</v>
      </c>
      <c r="B604" s="68" t="str">
        <f>CONCATENATE(E604,"_",Z604)</f>
        <v>20547839651_PCR-LAP0450</v>
      </c>
      <c r="C604" s="96">
        <v>44105</v>
      </c>
      <c r="D604" s="96">
        <v>44135</v>
      </c>
      <c r="E604" s="192">
        <v>20547839651</v>
      </c>
      <c r="F604" s="95" t="s">
        <v>928</v>
      </c>
      <c r="G604" s="95" t="s">
        <v>4580</v>
      </c>
      <c r="H604" s="96">
        <v>44105</v>
      </c>
      <c r="I604" s="96">
        <v>44135</v>
      </c>
      <c r="J604" s="97"/>
      <c r="K604" s="199">
        <f ca="1">+TODAY()-I604</f>
        <v>2</v>
      </c>
      <c r="L604" s="71">
        <v>32</v>
      </c>
      <c r="M604" s="154"/>
      <c r="N604" s="9" t="str">
        <f>IF(M604="","Vacio",IF(L604=M604,"Igual","Diferente"))</f>
        <v>Vacio</v>
      </c>
      <c r="O604" s="71"/>
      <c r="P604" s="154"/>
      <c r="Q604" s="71" t="str">
        <f>IF(P604="","Vacio",IF(O604=P604,"Igual","Diferente"))</f>
        <v>Vacio</v>
      </c>
      <c r="R604" s="1">
        <f>+L604+O604/3.5</f>
        <v>32</v>
      </c>
      <c r="S604" s="155">
        <f ca="1">+IF(K604&gt;=0,IF(K604&lt;30,R604*1,IF(60&gt;K604,R604*2,IF(90&gt;K604,R604*3,IF(120&gt;K604,R604*4,IF(150&gt;K604,R604*5,IF(180&gt;K604,R604*6,IF(210&gt;K604,R604*7))))))),0)</f>
        <v>32</v>
      </c>
      <c r="T604" s="2" t="str">
        <f ca="1">+IF(K604&lt;0,0,IF(K604&lt;8,$A$1,IF(K604&lt;15,$B$1,IF(K604&lt;22,$C$1,IF(K604&lt;30,$D$1,IF(K604&lt;60,$G$1,IF(K604&lt;90,$H$1,IF(K604&lt;120,$I$1,IF(K604&lt;150,$J$1,IF(K604&lt;180,$K$1,IF(K604&lt;210,$E$1)))))))))))</f>
        <v>1° Semana</v>
      </c>
      <c r="U604" s="95" t="s">
        <v>855</v>
      </c>
      <c r="V604" s="99" t="s">
        <v>940</v>
      </c>
      <c r="W604" s="96">
        <v>43953</v>
      </c>
      <c r="X604" s="30" t="s">
        <v>941</v>
      </c>
      <c r="Y604" s="12" t="s">
        <v>5248</v>
      </c>
      <c r="Z604" s="30" t="s">
        <v>942</v>
      </c>
      <c r="AA604" s="30"/>
      <c r="AB604" s="73"/>
      <c r="AC604" s="73"/>
      <c r="AD604" s="73"/>
      <c r="AE604" s="73"/>
      <c r="AF604" s="156">
        <f ca="1">+TODAY()-AE604</f>
        <v>44137</v>
      </c>
      <c r="AG604" s="73"/>
      <c r="AH604" s="73"/>
      <c r="AI604" s="96"/>
      <c r="AJ604" s="96"/>
      <c r="AK604" s="95" t="s">
        <v>56</v>
      </c>
      <c r="AL604" s="96"/>
      <c r="AM604" s="10">
        <v>1</v>
      </c>
      <c r="AN604" s="95" t="s">
        <v>44</v>
      </c>
      <c r="AO604" s="95"/>
      <c r="AP604" s="28" t="s">
        <v>185</v>
      </c>
      <c r="AQ604" s="28"/>
      <c r="AR604" s="95"/>
      <c r="AS604" s="95"/>
      <c r="AT604" s="95"/>
      <c r="AU604" s="3" t="s">
        <v>5235</v>
      </c>
      <c r="AV604" s="97" t="s">
        <v>47</v>
      </c>
      <c r="AW604" s="70" t="s">
        <v>47</v>
      </c>
      <c r="AX604" s="9" t="str">
        <f>IF(AW604="","Vacio",IF(AV604=AW604,"Igual","Diferente"))</f>
        <v>Igual</v>
      </c>
      <c r="AY604" s="32"/>
      <c r="AZ604" s="32"/>
      <c r="BA604" s="5">
        <f ca="1">+IF(K604&gt;21,"Revisar",0)</f>
        <v>0</v>
      </c>
      <c r="BB604" s="32" t="s">
        <v>146</v>
      </c>
      <c r="BC604" s="32" t="s">
        <v>2919</v>
      </c>
      <c r="BD604" s="158"/>
      <c r="BE604" s="158"/>
      <c r="BF604" s="32" t="s">
        <v>94</v>
      </c>
      <c r="BG604" s="32"/>
      <c r="BH604" s="158"/>
      <c r="BI604" s="158"/>
      <c r="BJ604" s="158"/>
      <c r="BK604" s="158"/>
      <c r="BL604" s="158"/>
      <c r="BM604" s="158"/>
    </row>
    <row r="605" spans="1:65" ht="14.65" customHeight="1" x14ac:dyDescent="0.25">
      <c r="A605" s="68" t="str">
        <f>CONCATENATE(E605,"_",X605)</f>
        <v>20415192071_PCR-LAP0510</v>
      </c>
      <c r="B605" s="68" t="str">
        <f>CONCATENATE(E605,"_",Z605)</f>
        <v>20415192071_</v>
      </c>
      <c r="C605" s="6">
        <v>44120</v>
      </c>
      <c r="D605" s="6">
        <v>44150</v>
      </c>
      <c r="E605" s="192">
        <v>20415192071</v>
      </c>
      <c r="F605" s="3" t="s">
        <v>943</v>
      </c>
      <c r="G605" s="3" t="s">
        <v>5014</v>
      </c>
      <c r="H605" s="6">
        <v>44120</v>
      </c>
      <c r="I605" s="6">
        <v>44150</v>
      </c>
      <c r="J605" s="70"/>
      <c r="K605" s="8">
        <f ca="1">+TODAY()-I605</f>
        <v>-13</v>
      </c>
      <c r="L605" s="9">
        <v>85</v>
      </c>
      <c r="M605" s="152"/>
      <c r="N605" s="9" t="str">
        <f>IF(M605="","Vacio",IF(L605=M605,"Igual","Diferente"))</f>
        <v>Vacio</v>
      </c>
      <c r="O605" s="9"/>
      <c r="P605" s="152"/>
      <c r="Q605" s="9" t="str">
        <f>IF(P605="","Vacio",IF(O605=P605,"Igual","Diferente"))</f>
        <v>Vacio</v>
      </c>
      <c r="R605" s="1">
        <f>+L605+O605/3.5</f>
        <v>85</v>
      </c>
      <c r="S605" s="1">
        <f ca="1">+IF(K605&gt;=0,IF(K605&lt;30,R605*1,IF(60&gt;K605,R605*2,IF(90&gt;K605,R605*3,IF(120&gt;K605,R605*4,IF(150&gt;K605,R605*5,IF(180&gt;K605,R605*6,IF(210&gt;K605,R605*7))))))),0)</f>
        <v>0</v>
      </c>
      <c r="T605" s="2">
        <f ca="1">+IF(K605&lt;0,0,IF(K605&lt;8,$A$1,IF(K605&lt;15,$B$1,IF(K605&lt;22,$C$1,IF(K605&lt;30,$D$1,IF(K605&lt;60,$G$1,IF(K605&lt;90,$H$1,IF(K605&lt;120,$I$1,IF(K605&lt;150,$J$1,IF(K605&lt;180,$K$1,IF(K605&lt;210,$E$1)))))))))))</f>
        <v>0</v>
      </c>
      <c r="U605" s="3" t="s">
        <v>143</v>
      </c>
      <c r="V605" s="10" t="s">
        <v>948</v>
      </c>
      <c r="W605" s="6">
        <v>43981</v>
      </c>
      <c r="X605" s="12" t="s">
        <v>354</v>
      </c>
      <c r="Y605" s="12" t="s">
        <v>5248</v>
      </c>
      <c r="Z605" s="12"/>
      <c r="AA605" s="12"/>
      <c r="AB605" s="15"/>
      <c r="AC605" s="15"/>
      <c r="AD605" s="15"/>
      <c r="AE605" s="15"/>
      <c r="AF605" s="4">
        <f ca="1">+TODAY()-AE605</f>
        <v>44137</v>
      </c>
      <c r="AG605" s="15"/>
      <c r="AH605" s="15"/>
      <c r="AI605" s="6"/>
      <c r="AJ605" s="6"/>
      <c r="AK605" s="3" t="s">
        <v>56</v>
      </c>
      <c r="AL605" s="6"/>
      <c r="AM605" s="10">
        <v>1</v>
      </c>
      <c r="AN605" s="3" t="s">
        <v>44</v>
      </c>
      <c r="AO605" s="3"/>
      <c r="AP605" s="3" t="s">
        <v>263</v>
      </c>
      <c r="AQ605" s="3" t="s">
        <v>947</v>
      </c>
      <c r="AR605" s="3"/>
      <c r="AS605" s="3"/>
      <c r="AT605" s="3"/>
      <c r="AU605" s="3" t="s">
        <v>46</v>
      </c>
      <c r="AV605" s="7" t="s">
        <v>47</v>
      </c>
      <c r="AW605" s="7" t="s">
        <v>47</v>
      </c>
      <c r="AX605" s="9" t="str">
        <f>IF(AW605="","Vacio",IF(AV605=AW605,"Igual","Diferente"))</f>
        <v>Igual</v>
      </c>
      <c r="AY605" s="129"/>
      <c r="AZ605" s="129"/>
      <c r="BA605" s="5">
        <f ca="1">+IF(K605&gt;21,"Revisar",0)</f>
        <v>0</v>
      </c>
      <c r="BB605" s="129" t="s">
        <v>146</v>
      </c>
      <c r="BC605" s="129" t="s">
        <v>2919</v>
      </c>
      <c r="BF605" s="129" t="s">
        <v>94</v>
      </c>
      <c r="BG605" s="129"/>
    </row>
    <row r="606" spans="1:65" ht="14.65" customHeight="1" x14ac:dyDescent="0.25">
      <c r="A606" s="68" t="str">
        <f>CONCATENATE(E606,"_",X606)</f>
        <v>20415192071_PCR-LAP0852</v>
      </c>
      <c r="B606" s="68" t="str">
        <f>CONCATENATE(E606,"_",Z606)</f>
        <v>20415192071_PCR-LAP0320</v>
      </c>
      <c r="C606" s="6">
        <v>44120</v>
      </c>
      <c r="D606" s="6">
        <v>44150</v>
      </c>
      <c r="E606" s="192">
        <v>20415192071</v>
      </c>
      <c r="F606" s="3" t="s">
        <v>943</v>
      </c>
      <c r="G606" s="3" t="s">
        <v>5014</v>
      </c>
      <c r="H606" s="6">
        <v>44120</v>
      </c>
      <c r="I606" s="6">
        <v>44150</v>
      </c>
      <c r="J606" s="70"/>
      <c r="K606" s="8">
        <f ca="1">+TODAY()-I606</f>
        <v>-13</v>
      </c>
      <c r="L606" s="9">
        <v>85</v>
      </c>
      <c r="M606" s="152"/>
      <c r="N606" s="9" t="str">
        <f>IF(M606="","Vacio",IF(L606=M606,"Igual","Diferente"))</f>
        <v>Vacio</v>
      </c>
      <c r="O606" s="9"/>
      <c r="P606" s="152"/>
      <c r="Q606" s="9" t="str">
        <f>IF(P606="","Vacio",IF(O606=P606,"Igual","Diferente"))</f>
        <v>Vacio</v>
      </c>
      <c r="R606" s="1">
        <f>+L606+O606/3.5</f>
        <v>85</v>
      </c>
      <c r="S606" s="1">
        <f ca="1">+IF(K606&gt;=0,IF(K606&lt;30,R606*1,IF(60&gt;K606,R606*2,IF(90&gt;K606,R606*3,IF(120&gt;K606,R606*4,IF(150&gt;K606,R606*5,IF(180&gt;K606,R606*6,IF(210&gt;K606,R606*7))))))),0)</f>
        <v>0</v>
      </c>
      <c r="T606" s="2">
        <f ca="1">+IF(K606&lt;0,0,IF(K606&lt;8,$A$1,IF(K606&lt;15,$B$1,IF(K606&lt;22,$C$1,IF(K606&lt;30,$D$1,IF(K606&lt;60,$G$1,IF(K606&lt;90,$H$1,IF(K606&lt;120,$I$1,IF(K606&lt;150,$J$1,IF(K606&lt;180,$K$1,IF(K606&lt;210,$E$1)))))))))))</f>
        <v>0</v>
      </c>
      <c r="U606" s="3" t="s">
        <v>3828</v>
      </c>
      <c r="V606" s="10" t="s">
        <v>950</v>
      </c>
      <c r="W606" s="6">
        <v>43986</v>
      </c>
      <c r="X606" s="12" t="s">
        <v>3827</v>
      </c>
      <c r="Y606" s="12" t="s">
        <v>5248</v>
      </c>
      <c r="Z606" s="12" t="s">
        <v>593</v>
      </c>
      <c r="AA606" s="12"/>
      <c r="AB606" s="12"/>
      <c r="AC606" s="15"/>
      <c r="AD606" s="15"/>
      <c r="AE606" s="15"/>
      <c r="AF606" s="4">
        <f ca="1">+TODAY()-AE606</f>
        <v>44137</v>
      </c>
      <c r="AG606" s="15"/>
      <c r="AH606" s="15"/>
      <c r="AI606" s="6"/>
      <c r="AJ606" s="6"/>
      <c r="AK606" s="3" t="s">
        <v>56</v>
      </c>
      <c r="AL606" s="6"/>
      <c r="AM606" s="10">
        <v>1</v>
      </c>
      <c r="AN606" s="3" t="s">
        <v>44</v>
      </c>
      <c r="AO606" s="3"/>
      <c r="AP606" s="3" t="s">
        <v>263</v>
      </c>
      <c r="AQ606" s="3" t="s">
        <v>947</v>
      </c>
      <c r="AR606" s="3"/>
      <c r="AS606" s="3"/>
      <c r="AT606" s="3"/>
      <c r="AU606" s="3" t="s">
        <v>46</v>
      </c>
      <c r="AV606" s="7" t="s">
        <v>47</v>
      </c>
      <c r="AW606" s="7" t="s">
        <v>47</v>
      </c>
      <c r="AX606" s="9" t="str">
        <f>IF(AW606="","Vacio",IF(AV606=AW606,"Igual","Diferente"))</f>
        <v>Igual</v>
      </c>
      <c r="AY606" s="129"/>
      <c r="AZ606" s="129"/>
      <c r="BA606" s="5">
        <f ca="1">+IF(K606&gt;21,"Revisar",0)</f>
        <v>0</v>
      </c>
      <c r="BB606" s="129" t="s">
        <v>146</v>
      </c>
      <c r="BC606" s="129" t="s">
        <v>2919</v>
      </c>
      <c r="BF606" s="129" t="s">
        <v>94</v>
      </c>
      <c r="BG606" s="129"/>
    </row>
    <row r="607" spans="1:65" ht="14.65" customHeight="1" x14ac:dyDescent="0.25">
      <c r="A607" s="68" t="str">
        <f>CONCATENATE(E607,"_",X607)</f>
        <v>20415192071_PCR-LAP0563</v>
      </c>
      <c r="B607" s="68" t="str">
        <f>CONCATENATE(E607,"_",Z607)</f>
        <v>20415192071_</v>
      </c>
      <c r="C607" s="29">
        <v>44120</v>
      </c>
      <c r="D607" s="29">
        <v>44150</v>
      </c>
      <c r="E607" s="192">
        <v>20415192071</v>
      </c>
      <c r="F607" s="28" t="s">
        <v>943</v>
      </c>
      <c r="G607" s="28" t="s">
        <v>5014</v>
      </c>
      <c r="H607" s="29">
        <v>44120</v>
      </c>
      <c r="I607" s="29">
        <v>44150</v>
      </c>
      <c r="J607" s="70"/>
      <c r="K607" s="8">
        <f ca="1">+TODAY()-I607</f>
        <v>-13</v>
      </c>
      <c r="L607" s="71">
        <v>95</v>
      </c>
      <c r="M607" s="135"/>
      <c r="N607" s="9" t="str">
        <f>IF(M607="","Vacio",IF(L607=M607,"Igual","Diferente"))</f>
        <v>Vacio</v>
      </c>
      <c r="O607" s="71"/>
      <c r="P607" s="135"/>
      <c r="Q607" s="9" t="str">
        <f>IF(P607="","Vacio",IF(O607=P607,"Igual","Diferente"))</f>
        <v>Vacio</v>
      </c>
      <c r="R607" s="1">
        <f>+L607+O607/3.5</f>
        <v>95</v>
      </c>
      <c r="S607" s="1">
        <f ca="1">+IF(K607&gt;=0,IF(K607&lt;30,R607*1,IF(60&gt;K607,R607*2,IF(90&gt;K607,R607*3,IF(120&gt;K607,R607*4,IF(150&gt;K607,R607*5,IF(180&gt;K607,R607*6,IF(210&gt;K607,R607*7))))))),0)</f>
        <v>0</v>
      </c>
      <c r="T607" s="2">
        <f ca="1">+IF(K607&lt;0,0,IF(K607&lt;8,$A$1,IF(K607&lt;15,$B$1,IF(K607&lt;22,$C$1,IF(K607&lt;30,$D$1,IF(K607&lt;60,$G$1,IF(K607&lt;90,$H$1,IF(K607&lt;120,$I$1,IF(K607&lt;150,$J$1,IF(K607&lt;180,$K$1,IF(K607&lt;210,$E$1)))))))))))</f>
        <v>0</v>
      </c>
      <c r="U607" s="3" t="s">
        <v>945</v>
      </c>
      <c r="V607" s="10" t="s">
        <v>951</v>
      </c>
      <c r="W607" s="6">
        <v>43879</v>
      </c>
      <c r="X607" s="30" t="s">
        <v>952</v>
      </c>
      <c r="Y607" s="12" t="s">
        <v>5248</v>
      </c>
      <c r="Z607" s="30"/>
      <c r="AA607" s="30"/>
      <c r="AB607" s="73"/>
      <c r="AC607" s="73"/>
      <c r="AD607" s="73"/>
      <c r="AE607" s="73"/>
      <c r="AF607" s="4">
        <f ca="1">+TODAY()-AE607</f>
        <v>44137</v>
      </c>
      <c r="AG607" s="73"/>
      <c r="AH607" s="73"/>
      <c r="AI607" s="29"/>
      <c r="AJ607" s="29"/>
      <c r="AK607" s="28" t="s">
        <v>56</v>
      </c>
      <c r="AL607" s="29"/>
      <c r="AM607" s="10">
        <v>1</v>
      </c>
      <c r="AN607" s="28" t="s">
        <v>44</v>
      </c>
      <c r="AO607" s="28"/>
      <c r="AP607" s="28" t="s">
        <v>946</v>
      </c>
      <c r="AQ607" s="28" t="s">
        <v>947</v>
      </c>
      <c r="AR607" s="28"/>
      <c r="AS607" s="28"/>
      <c r="AT607" s="28"/>
      <c r="AU607" s="3" t="s">
        <v>46</v>
      </c>
      <c r="AV607" s="70" t="s">
        <v>47</v>
      </c>
      <c r="AW607" s="7" t="s">
        <v>47</v>
      </c>
      <c r="AX607" s="9" t="str">
        <f>IF(AW607="","Vacio",IF(AV607=AW607,"Igual","Diferente"))</f>
        <v>Igual</v>
      </c>
      <c r="AY607" s="68"/>
      <c r="AZ607" s="68"/>
      <c r="BA607" s="5">
        <f ca="1">+IF(K607&gt;21,"Revisar",0)</f>
        <v>0</v>
      </c>
      <c r="BB607" s="68" t="s">
        <v>146</v>
      </c>
      <c r="BC607" s="129" t="s">
        <v>2919</v>
      </c>
      <c r="BD607" s="153"/>
      <c r="BE607" s="153"/>
      <c r="BF607" s="129" t="s">
        <v>94</v>
      </c>
      <c r="BG607" s="129"/>
      <c r="BH607" s="153"/>
      <c r="BI607" s="153"/>
      <c r="BJ607" s="153"/>
      <c r="BK607" s="153"/>
      <c r="BL607" s="153"/>
      <c r="BM607" s="153"/>
    </row>
    <row r="608" spans="1:65" ht="14.65" customHeight="1" x14ac:dyDescent="0.25">
      <c r="A608" s="68" t="str">
        <f>CONCATENATE(E608,"_",X608)</f>
        <v>20415192071_PCR-LAP0924</v>
      </c>
      <c r="B608" s="68" t="str">
        <f>CONCATENATE(E608,"_",Z608)</f>
        <v>20415192071_</v>
      </c>
      <c r="C608" s="29">
        <v>44105</v>
      </c>
      <c r="D608" s="29">
        <v>44135</v>
      </c>
      <c r="E608" s="192">
        <v>20415192071</v>
      </c>
      <c r="F608" s="28" t="s">
        <v>943</v>
      </c>
      <c r="G608" s="28" t="s">
        <v>5014</v>
      </c>
      <c r="H608" s="29">
        <v>44105</v>
      </c>
      <c r="I608" s="29">
        <v>44135</v>
      </c>
      <c r="J608" s="70"/>
      <c r="K608" s="8">
        <f ca="1">+TODAY()-I608</f>
        <v>2</v>
      </c>
      <c r="L608" s="71">
        <v>60</v>
      </c>
      <c r="M608" s="135"/>
      <c r="N608" s="9" t="str">
        <f>IF(M608="","Vacio",IF(L608=M608,"Igual","Diferente"))</f>
        <v>Vacio</v>
      </c>
      <c r="O608" s="71"/>
      <c r="P608" s="135"/>
      <c r="Q608" s="9" t="str">
        <f>IF(P608="","Vacio",IF(O608=P608,"Igual","Diferente"))</f>
        <v>Vacio</v>
      </c>
      <c r="R608" s="1">
        <f>+L608+O608/3.5</f>
        <v>60</v>
      </c>
      <c r="S608" s="1">
        <f ca="1">+IF(K608&gt;=0,IF(K608&lt;30,R608*1,IF(60&gt;K608,R608*2,IF(90&gt;K608,R608*3,IF(120&gt;K608,R608*4,IF(150&gt;K608,R608*5,IF(180&gt;K608,R608*6,IF(210&gt;K608,R608*7))))))),0)</f>
        <v>60</v>
      </c>
      <c r="T608" s="2" t="str">
        <f ca="1">+IF(K608&lt;0,0,IF(K608&lt;8,$A$1,IF(K608&lt;15,$B$1,IF(K608&lt;22,$C$1,IF(K608&lt;30,$D$1,IF(K608&lt;60,$G$1,IF(K608&lt;90,$H$1,IF(K608&lt;120,$I$1,IF(K608&lt;150,$J$1,IF(K608&lt;180,$K$1,IF(K608&lt;210,$E$1)))))))))))</f>
        <v>1° Semana</v>
      </c>
      <c r="U608" s="3" t="s">
        <v>3764</v>
      </c>
      <c r="V608" s="10" t="s">
        <v>3763</v>
      </c>
      <c r="W608" s="6">
        <v>44072</v>
      </c>
      <c r="X608" s="30" t="s">
        <v>3762</v>
      </c>
      <c r="Y608" s="12" t="s">
        <v>5248</v>
      </c>
      <c r="Z608" s="30"/>
      <c r="AA608" s="30"/>
      <c r="AB608" s="73"/>
      <c r="AC608" s="73"/>
      <c r="AD608" s="73"/>
      <c r="AE608" s="73"/>
      <c r="AF608" s="4">
        <f ca="1">+TODAY()-AE608</f>
        <v>44137</v>
      </c>
      <c r="AG608" s="73"/>
      <c r="AH608" s="73"/>
      <c r="AI608" s="29"/>
      <c r="AJ608" s="29"/>
      <c r="AK608" s="28"/>
      <c r="AL608" s="29"/>
      <c r="AM608" s="10">
        <v>1</v>
      </c>
      <c r="AN608" s="28" t="s">
        <v>44</v>
      </c>
      <c r="AO608" s="28"/>
      <c r="AP608" s="3" t="s">
        <v>263</v>
      </c>
      <c r="AQ608" s="28"/>
      <c r="AR608" s="28"/>
      <c r="AS608" s="28"/>
      <c r="AT608" s="28"/>
      <c r="AU608" s="3" t="s">
        <v>46</v>
      </c>
      <c r="AV608" s="70" t="s">
        <v>47</v>
      </c>
      <c r="AW608" s="7" t="s">
        <v>47</v>
      </c>
      <c r="AX608" s="9" t="str">
        <f>IF(AW608="","Vacio",IF(AV608=AW608,"Igual","Diferente"))</f>
        <v>Igual</v>
      </c>
      <c r="AY608" s="68"/>
      <c r="AZ608" s="68"/>
      <c r="BA608" s="5">
        <f ca="1">+IF(K608&gt;21,"Revisar",0)</f>
        <v>0</v>
      </c>
      <c r="BB608" s="68" t="s">
        <v>146</v>
      </c>
      <c r="BC608" s="129" t="s">
        <v>2919</v>
      </c>
      <c r="BD608" s="153"/>
      <c r="BE608" s="153"/>
      <c r="BF608" s="129" t="s">
        <v>94</v>
      </c>
      <c r="BG608" s="129"/>
      <c r="BH608" s="153"/>
      <c r="BI608" s="153"/>
      <c r="BJ608" s="153"/>
      <c r="BK608" s="153"/>
      <c r="BL608" s="153"/>
      <c r="BM608" s="153"/>
    </row>
    <row r="609" spans="1:65" ht="14.65" customHeight="1" x14ac:dyDescent="0.25">
      <c r="A609" s="68" t="str">
        <f>CONCATENATE(E609,"_",X609)</f>
        <v>20415192071_PCR-LAP1101</v>
      </c>
      <c r="B609" s="68" t="str">
        <f>CONCATENATE(E609,"_",Z609)</f>
        <v>20415192071_</v>
      </c>
      <c r="C609" s="29">
        <v>44114</v>
      </c>
      <c r="D609" s="29">
        <v>44144</v>
      </c>
      <c r="E609" s="192">
        <v>20415192071</v>
      </c>
      <c r="F609" s="28" t="s">
        <v>943</v>
      </c>
      <c r="G609" s="28" t="s">
        <v>4784</v>
      </c>
      <c r="H609" s="29">
        <v>44114</v>
      </c>
      <c r="I609" s="29">
        <v>44144</v>
      </c>
      <c r="J609" s="70"/>
      <c r="K609" s="8">
        <f ca="1">+TODAY()-I609</f>
        <v>-7</v>
      </c>
      <c r="L609" s="71">
        <v>69</v>
      </c>
      <c r="M609" s="135"/>
      <c r="N609" s="9" t="str">
        <f>IF(M609="","Vacio",IF(L609=M609,"Igual","Diferente"))</f>
        <v>Vacio</v>
      </c>
      <c r="O609" s="71"/>
      <c r="P609" s="135"/>
      <c r="Q609" s="9" t="str">
        <f>IF(P609="","Vacio",IF(O609=P609,"Igual","Diferente"))</f>
        <v>Vacio</v>
      </c>
      <c r="R609" s="1">
        <f>+L609+O609/3.5</f>
        <v>69</v>
      </c>
      <c r="S609" s="1">
        <f ca="1">+IF(K609&gt;=0,IF(K609&lt;30,R609*1,IF(60&gt;K609,R609*2,IF(90&gt;K609,R609*3,IF(120&gt;K609,R609*4,IF(150&gt;K609,R609*5,IF(180&gt;K609,R609*6,IF(210&gt;K609,R609*7))))))),0)</f>
        <v>0</v>
      </c>
      <c r="T609" s="2">
        <f ca="1">+IF(K609&lt;0,0,IF(K609&lt;8,$A$1,IF(K609&lt;15,$B$1,IF(K609&lt;22,$C$1,IF(K609&lt;30,$D$1,IF(K609&lt;60,$G$1,IF(K609&lt;90,$H$1,IF(K609&lt;120,$I$1,IF(K609&lt;150,$J$1,IF(K609&lt;180,$K$1,IF(K609&lt;210,$E$1)))))))))))</f>
        <v>0</v>
      </c>
      <c r="U609" s="3" t="s">
        <v>4720</v>
      </c>
      <c r="V609" s="10" t="s">
        <v>4724</v>
      </c>
      <c r="W609" s="6">
        <v>44113</v>
      </c>
      <c r="X609" s="30" t="s">
        <v>4725</v>
      </c>
      <c r="Y609" s="12" t="s">
        <v>5248</v>
      </c>
      <c r="Z609" s="30"/>
      <c r="AA609" s="30"/>
      <c r="AB609" s="73"/>
      <c r="AC609" s="73"/>
      <c r="AD609" s="73"/>
      <c r="AE609" s="73"/>
      <c r="AF609" s="4">
        <f ca="1">+TODAY()-AE609</f>
        <v>44137</v>
      </c>
      <c r="AG609" s="73"/>
      <c r="AH609" s="73"/>
      <c r="AI609" s="29"/>
      <c r="AJ609" s="29"/>
      <c r="AK609" s="28"/>
      <c r="AL609" s="29"/>
      <c r="AM609" s="10">
        <v>1</v>
      </c>
      <c r="AN609" s="28" t="s">
        <v>44</v>
      </c>
      <c r="AO609" s="28"/>
      <c r="AP609" s="3" t="s">
        <v>263</v>
      </c>
      <c r="AQ609" s="28" t="s">
        <v>888</v>
      </c>
      <c r="AR609" s="28"/>
      <c r="AS609" s="28"/>
      <c r="AT609" s="28"/>
      <c r="AU609" s="3" t="s">
        <v>46</v>
      </c>
      <c r="AV609" s="70" t="s">
        <v>47</v>
      </c>
      <c r="AW609" s="7" t="s">
        <v>47</v>
      </c>
      <c r="AX609" s="9" t="str">
        <f>IF(AW609="","Vacio",IF(AV609=AW609,"Igual","Diferente"))</f>
        <v>Igual</v>
      </c>
      <c r="AY609" s="68"/>
      <c r="AZ609" s="68"/>
      <c r="BA609" s="5">
        <f ca="1">+IF(K609&gt;21,"Revisar",0)</f>
        <v>0</v>
      </c>
      <c r="BB609" s="68" t="s">
        <v>146</v>
      </c>
      <c r="BC609" s="129" t="s">
        <v>2919</v>
      </c>
      <c r="BD609" s="153"/>
      <c r="BE609" s="153"/>
      <c r="BF609" s="129"/>
      <c r="BG609" s="129">
        <v>7.13</v>
      </c>
      <c r="BH609" s="153"/>
      <c r="BI609" s="153"/>
      <c r="BJ609" s="153"/>
      <c r="BK609" s="153"/>
      <c r="BL609" s="153"/>
      <c r="BM609" s="153"/>
    </row>
    <row r="610" spans="1:65" ht="14.65" customHeight="1" x14ac:dyDescent="0.25">
      <c r="A610" s="68" t="str">
        <f>CONCATENATE(E610,"_",X610)</f>
        <v>20415192071_PCR-LAP0756</v>
      </c>
      <c r="B610" s="68" t="str">
        <f>CONCATENATE(E610,"_",Z610)</f>
        <v>20415192071_</v>
      </c>
      <c r="C610" s="29">
        <v>44120</v>
      </c>
      <c r="D610" s="29">
        <v>44150</v>
      </c>
      <c r="E610" s="192">
        <v>20415192071</v>
      </c>
      <c r="F610" s="28" t="s">
        <v>943</v>
      </c>
      <c r="G610" s="28" t="s">
        <v>5014</v>
      </c>
      <c r="H610" s="29">
        <v>44120</v>
      </c>
      <c r="I610" s="29">
        <v>44150</v>
      </c>
      <c r="J610" s="70" t="s">
        <v>94</v>
      </c>
      <c r="K610" s="8">
        <f ca="1">+TODAY()-I610</f>
        <v>-13</v>
      </c>
      <c r="L610" s="71">
        <v>95</v>
      </c>
      <c r="M610" s="135"/>
      <c r="N610" s="9" t="str">
        <f>IF(M610="","Vacio",IF(L610=M610,"Igual","Diferente"))</f>
        <v>Vacio</v>
      </c>
      <c r="O610" s="71"/>
      <c r="P610" s="135"/>
      <c r="Q610" s="9" t="str">
        <f>IF(P610="","Vacio",IF(O610=P610,"Igual","Diferente"))</f>
        <v>Vacio</v>
      </c>
      <c r="R610" s="1">
        <f>+L610+O610/3.5</f>
        <v>95</v>
      </c>
      <c r="S610" s="1">
        <f ca="1">+IF(K610&gt;=0,IF(K610&lt;30,R610*1,IF(60&gt;K610,R610*2,IF(90&gt;K610,R610*3,IF(120&gt;K610,R610*4,IF(150&gt;K610,R610*5,IF(180&gt;K610,R610*6,IF(210&gt;K610,R610*7))))))),0)</f>
        <v>0</v>
      </c>
      <c r="T610" s="2">
        <f ca="1">+IF(K610&lt;0,0,IF(K610&lt;8,$A$1,IF(K610&lt;15,$B$1,IF(K610&lt;22,$C$1,IF(K610&lt;30,$D$1,IF(K610&lt;60,$G$1,IF(K610&lt;90,$H$1,IF(K610&lt;120,$I$1,IF(K610&lt;150,$J$1,IF(K610&lt;180,$K$1,IF(K610&lt;210,$E$1)))))))))))</f>
        <v>0</v>
      </c>
      <c r="U610" s="3" t="s">
        <v>945</v>
      </c>
      <c r="V610" s="10" t="s">
        <v>953</v>
      </c>
      <c r="W610" s="6">
        <v>43795</v>
      </c>
      <c r="X610" s="30" t="s">
        <v>954</v>
      </c>
      <c r="Y610" s="12" t="s">
        <v>5248</v>
      </c>
      <c r="Z610" s="30"/>
      <c r="AA610" s="30"/>
      <c r="AB610" s="73"/>
      <c r="AC610" s="73"/>
      <c r="AD610" s="73"/>
      <c r="AE610" s="73"/>
      <c r="AF610" s="4">
        <f ca="1">+TODAY()-AE610</f>
        <v>44137</v>
      </c>
      <c r="AG610" s="73"/>
      <c r="AH610" s="73"/>
      <c r="AI610" s="29"/>
      <c r="AJ610" s="29"/>
      <c r="AK610" s="28" t="s">
        <v>56</v>
      </c>
      <c r="AL610" s="29"/>
      <c r="AM610" s="10">
        <v>1</v>
      </c>
      <c r="AN610" s="28" t="s">
        <v>44</v>
      </c>
      <c r="AO610" s="28"/>
      <c r="AP610" s="28" t="s">
        <v>946</v>
      </c>
      <c r="AQ610" s="28" t="s">
        <v>955</v>
      </c>
      <c r="AR610" s="28"/>
      <c r="AS610" s="28"/>
      <c r="AT610" s="28"/>
      <c r="AU610" s="3" t="s">
        <v>46</v>
      </c>
      <c r="AV610" s="70" t="s">
        <v>47</v>
      </c>
      <c r="AW610" s="7" t="s">
        <v>47</v>
      </c>
      <c r="AX610" s="9" t="str">
        <f>IF(AW610="","Vacio",IF(AV610=AW610,"Igual","Diferente"))</f>
        <v>Igual</v>
      </c>
      <c r="AY610" s="68"/>
      <c r="AZ610" s="68"/>
      <c r="BA610" s="5">
        <f ca="1">+IF(K610&gt;21,"Revisar",0)</f>
        <v>0</v>
      </c>
      <c r="BB610" s="68" t="s">
        <v>146</v>
      </c>
      <c r="BC610" s="129" t="s">
        <v>2919</v>
      </c>
      <c r="BD610" s="153"/>
      <c r="BE610" s="153"/>
      <c r="BF610" s="129" t="s">
        <v>94</v>
      </c>
      <c r="BG610" s="129"/>
      <c r="BH610" s="153"/>
      <c r="BI610" s="153"/>
      <c r="BJ610" s="153"/>
      <c r="BK610" s="153"/>
      <c r="BL610" s="153"/>
      <c r="BM610" s="153"/>
    </row>
    <row r="611" spans="1:65" ht="14.65" customHeight="1" x14ac:dyDescent="0.25">
      <c r="A611" s="68" t="str">
        <f>CONCATENATE(E611,"_",X611)</f>
        <v>20136833368_MOR-LAP0005</v>
      </c>
      <c r="B611" s="68" t="str">
        <f>CONCATENATE(E611,"_",Z611)</f>
        <v>20136833368_</v>
      </c>
      <c r="C611" s="6">
        <v>44105</v>
      </c>
      <c r="D611" s="6">
        <v>44135</v>
      </c>
      <c r="E611" s="192">
        <v>20136833368</v>
      </c>
      <c r="F611" s="3" t="s">
        <v>956</v>
      </c>
      <c r="G611" s="3" t="s">
        <v>4619</v>
      </c>
      <c r="H611" s="6">
        <v>44105</v>
      </c>
      <c r="I611" s="6">
        <v>44135</v>
      </c>
      <c r="J611" s="7"/>
      <c r="K611" s="8">
        <f ca="1">+TODAY()-I611</f>
        <v>2</v>
      </c>
      <c r="L611" s="9"/>
      <c r="M611" s="135"/>
      <c r="N611" s="9" t="str">
        <f>IF(M611="","Vacio",IF(L611=M611,"Igual","Diferente"))</f>
        <v>Vacio</v>
      </c>
      <c r="O611" s="9">
        <v>301.5</v>
      </c>
      <c r="P611" s="135"/>
      <c r="Q611" s="9" t="str">
        <f>IF(P611="","Vacio",IF(O611=P611,"Igual","Diferente"))</f>
        <v>Vacio</v>
      </c>
      <c r="R611" s="1">
        <f>+L611+O611/3.5</f>
        <v>86.142857142857139</v>
      </c>
      <c r="S611" s="1">
        <f ca="1">+IF(K611&gt;=0,IF(K611&lt;30,R611*1,IF(60&gt;K611,R611*2,IF(90&gt;K611,R611*3,IF(120&gt;K611,R611*4,IF(150&gt;K611,R611*5,IF(180&gt;K611,R611*6,IF(210&gt;K611,R611*7))))))),0)</f>
        <v>86.142857142857139</v>
      </c>
      <c r="T611" s="2" t="str">
        <f ca="1">+IF(K611&lt;0,0,IF(K611&lt;8,$A$1,IF(K611&lt;15,$B$1,IF(K611&lt;22,$C$1,IF(K611&lt;30,$D$1,IF(K611&lt;60,$G$1,IF(K611&lt;90,$H$1,IF(K611&lt;120,$I$1,IF(K611&lt;150,$J$1,IF(K611&lt;180,$K$1,IF(K611&lt;210,$E$1)))))))))))</f>
        <v>1° Semana</v>
      </c>
      <c r="U611" s="3" t="s">
        <v>957</v>
      </c>
      <c r="V611" s="10" t="s">
        <v>958</v>
      </c>
      <c r="W611" s="6" t="s">
        <v>959</v>
      </c>
      <c r="X611" s="12" t="s">
        <v>960</v>
      </c>
      <c r="Y611" s="12" t="s">
        <v>5248</v>
      </c>
      <c r="Z611" s="12"/>
      <c r="AA611" s="12"/>
      <c r="AB611" s="15"/>
      <c r="AC611" s="15"/>
      <c r="AD611" s="15"/>
      <c r="AE611" s="15"/>
      <c r="AF611" s="4">
        <f ca="1">+TODAY()-AE611</f>
        <v>44137</v>
      </c>
      <c r="AG611" s="15"/>
      <c r="AH611" s="15"/>
      <c r="AI611" s="6"/>
      <c r="AJ611" s="6"/>
      <c r="AK611" s="3"/>
      <c r="AL611" s="6"/>
      <c r="AM611" s="10">
        <v>1</v>
      </c>
      <c r="AN611" s="3" t="s">
        <v>44</v>
      </c>
      <c r="AO611" s="3"/>
      <c r="AP611" s="3" t="s">
        <v>45</v>
      </c>
      <c r="AQ611" s="3"/>
      <c r="AR611" s="3"/>
      <c r="AS611" s="3"/>
      <c r="AT611" s="3"/>
      <c r="AU611" s="3" t="s">
        <v>5235</v>
      </c>
      <c r="AV611" s="7" t="s">
        <v>47</v>
      </c>
      <c r="AW611" s="7" t="s">
        <v>47</v>
      </c>
      <c r="AX611" s="9" t="str">
        <f>IF(AW611="","Vacio",IF(AV611=AW611,"Igual","Diferente"))</f>
        <v>Igual</v>
      </c>
      <c r="AY611" s="68"/>
      <c r="AZ611" s="68"/>
      <c r="BA611" s="5">
        <f ca="1">+IF(K611&gt;21,"Revisar",0)</f>
        <v>0</v>
      </c>
      <c r="BB611" s="68" t="s">
        <v>146</v>
      </c>
      <c r="BC611" s="129" t="s">
        <v>2919</v>
      </c>
      <c r="BF611" s="129" t="s">
        <v>94</v>
      </c>
      <c r="BG611" s="129"/>
    </row>
    <row r="612" spans="1:65" ht="14.65" customHeight="1" x14ac:dyDescent="0.25">
      <c r="A612" s="68" t="str">
        <f>CONCATENATE(E612,"_",X612)</f>
        <v>20136833368_PCR-LAP19101001</v>
      </c>
      <c r="B612" s="68" t="str">
        <f>CONCATENATE(E612,"_",Z612)</f>
        <v>20136833368_</v>
      </c>
      <c r="C612" s="6">
        <v>44105</v>
      </c>
      <c r="D612" s="6">
        <v>44135</v>
      </c>
      <c r="E612" s="192">
        <v>20136833368</v>
      </c>
      <c r="F612" s="3" t="s">
        <v>956</v>
      </c>
      <c r="G612" s="3" t="s">
        <v>4619</v>
      </c>
      <c r="H612" s="6">
        <v>44105</v>
      </c>
      <c r="I612" s="6">
        <v>44135</v>
      </c>
      <c r="J612" s="7"/>
      <c r="K612" s="8">
        <f ca="1">+TODAY()-I612</f>
        <v>2</v>
      </c>
      <c r="L612" s="9"/>
      <c r="M612" s="135"/>
      <c r="N612" s="9" t="str">
        <f>IF(M612="","Vacio",IF(L612=M612,"Igual","Diferente"))</f>
        <v>Vacio</v>
      </c>
      <c r="O612" s="9">
        <v>301.5</v>
      </c>
      <c r="P612" s="135"/>
      <c r="Q612" s="9" t="str">
        <f>IF(P612="","Vacio",IF(O612=P612,"Igual","Diferente"))</f>
        <v>Vacio</v>
      </c>
      <c r="R612" s="1">
        <f>+L612+O612/3.5</f>
        <v>86.142857142857139</v>
      </c>
      <c r="S612" s="1">
        <f ca="1">+IF(K612&gt;=0,IF(K612&lt;30,R612*1,IF(60&gt;K612,R612*2,IF(90&gt;K612,R612*3,IF(120&gt;K612,R612*4,IF(150&gt;K612,R612*5,IF(180&gt;K612,R612*6,IF(210&gt;K612,R612*7))))))),0)</f>
        <v>86.142857142857139</v>
      </c>
      <c r="T612" s="2" t="str">
        <f ca="1">+IF(K612&lt;0,0,IF(K612&lt;8,$A$1,IF(K612&lt;15,$B$1,IF(K612&lt;22,$C$1,IF(K612&lt;30,$D$1,IF(K612&lt;60,$G$1,IF(K612&lt;90,$H$1,IF(K612&lt;120,$I$1,IF(K612&lt;150,$J$1,IF(K612&lt;180,$K$1,IF(K612&lt;210,$E$1)))))))))))</f>
        <v>1° Semana</v>
      </c>
      <c r="U612" s="3" t="s">
        <v>957</v>
      </c>
      <c r="V612" s="10" t="s">
        <v>961</v>
      </c>
      <c r="W612" s="6">
        <v>43759</v>
      </c>
      <c r="X612" s="12" t="s">
        <v>962</v>
      </c>
      <c r="Y612" s="12" t="s">
        <v>5248</v>
      </c>
      <c r="Z612" s="12"/>
      <c r="AA612" s="12"/>
      <c r="AB612" s="15"/>
      <c r="AC612" s="15"/>
      <c r="AD612" s="15"/>
      <c r="AE612" s="15"/>
      <c r="AF612" s="4">
        <f ca="1">+TODAY()-AE612</f>
        <v>44137</v>
      </c>
      <c r="AG612" s="15"/>
      <c r="AH612" s="15"/>
      <c r="AI612" s="6"/>
      <c r="AJ612" s="6"/>
      <c r="AK612" s="3"/>
      <c r="AL612" s="6"/>
      <c r="AM612" s="10">
        <v>1</v>
      </c>
      <c r="AN612" s="3" t="s">
        <v>44</v>
      </c>
      <c r="AO612" s="3"/>
      <c r="AP612" s="3" t="s">
        <v>45</v>
      </c>
      <c r="AQ612" s="3"/>
      <c r="AR612" s="3"/>
      <c r="AS612" s="3"/>
      <c r="AT612" s="3"/>
      <c r="AU612" s="3" t="s">
        <v>5235</v>
      </c>
      <c r="AV612" s="7" t="s">
        <v>47</v>
      </c>
      <c r="AW612" s="7" t="s">
        <v>47</v>
      </c>
      <c r="AX612" s="9" t="str">
        <f>IF(AW612="","Vacio",IF(AV612=AW612,"Igual","Diferente"))</f>
        <v>Igual</v>
      </c>
      <c r="AY612" s="68"/>
      <c r="AZ612" s="68"/>
      <c r="BA612" s="5">
        <f ca="1">+IF(K612&gt;21,"Revisar",0)</f>
        <v>0</v>
      </c>
      <c r="BB612" s="68" t="s">
        <v>146</v>
      </c>
      <c r="BC612" s="129" t="s">
        <v>2919</v>
      </c>
      <c r="BF612" s="129" t="s">
        <v>94</v>
      </c>
      <c r="BG612" s="129"/>
    </row>
    <row r="613" spans="1:65" ht="14.65" customHeight="1" x14ac:dyDescent="0.25">
      <c r="A613" s="68" t="str">
        <f>CONCATENATE(E613,"_",X613)</f>
        <v>20136833368_PCR-LAP20101001</v>
      </c>
      <c r="B613" s="68" t="str">
        <f>CONCATENATE(E613,"_",Z613)</f>
        <v>20136833368_</v>
      </c>
      <c r="C613" s="6">
        <v>44119</v>
      </c>
      <c r="D613" s="6">
        <v>44149</v>
      </c>
      <c r="E613" s="192">
        <v>20136833368</v>
      </c>
      <c r="F613" s="3" t="s">
        <v>956</v>
      </c>
      <c r="G613" s="3" t="s">
        <v>4832</v>
      </c>
      <c r="H613" s="6">
        <v>44119</v>
      </c>
      <c r="I613" s="6">
        <v>44149</v>
      </c>
      <c r="J613" s="7"/>
      <c r="K613" s="8">
        <f ca="1">+TODAY()-I613</f>
        <v>-12</v>
      </c>
      <c r="L613" s="9"/>
      <c r="M613" s="135"/>
      <c r="N613" s="9" t="str">
        <f>IF(M613="","Vacio",IF(L613=M613,"Igual","Diferente"))</f>
        <v>Vacio</v>
      </c>
      <c r="O613" s="9">
        <v>324</v>
      </c>
      <c r="P613" s="135"/>
      <c r="Q613" s="9" t="str">
        <f>IF(P613="","Vacio",IF(O613=P613,"Igual","Diferente"))</f>
        <v>Vacio</v>
      </c>
      <c r="R613" s="1">
        <f>+L613+O613/3.5</f>
        <v>92.571428571428569</v>
      </c>
      <c r="S613" s="1">
        <f ca="1">+IF(K613&gt;=0,IF(K613&lt;30,R613*1,IF(60&gt;K613,R613*2,IF(90&gt;K613,R613*3,IF(120&gt;K613,R613*4,IF(150&gt;K613,R613*5,IF(180&gt;K613,R613*6,IF(210&gt;K613,R613*7))))))),0)</f>
        <v>0</v>
      </c>
      <c r="T613" s="2">
        <f ca="1">+IF(K613&lt;0,0,IF(K613&lt;8,$A$1,IF(K613&lt;15,$B$1,IF(K613&lt;22,$C$1,IF(K613&lt;30,$D$1,IF(K613&lt;60,$G$1,IF(K613&lt;90,$H$1,IF(K613&lt;120,$I$1,IF(K613&lt;150,$J$1,IF(K613&lt;180,$K$1,IF(K613&lt;210,$E$1)))))))))))</f>
        <v>0</v>
      </c>
      <c r="U613" s="3" t="s">
        <v>4878</v>
      </c>
      <c r="V613" s="10" t="s">
        <v>4879</v>
      </c>
      <c r="W613" s="6">
        <v>44118</v>
      </c>
      <c r="X613" s="12" t="s">
        <v>4831</v>
      </c>
      <c r="Y613" s="12" t="s">
        <v>5248</v>
      </c>
      <c r="Z613" s="12"/>
      <c r="AA613" s="12"/>
      <c r="AB613" s="15"/>
      <c r="AC613" s="15"/>
      <c r="AD613" s="15"/>
      <c r="AE613" s="15"/>
      <c r="AF613" s="4">
        <f ca="1">+TODAY()-AE613</f>
        <v>44137</v>
      </c>
      <c r="AG613" s="15"/>
      <c r="AH613" s="15"/>
      <c r="AI613" s="6"/>
      <c r="AJ613" s="6"/>
      <c r="AK613" s="3"/>
      <c r="AL613" s="6"/>
      <c r="AM613" s="10">
        <v>1</v>
      </c>
      <c r="AN613" s="3" t="s">
        <v>44</v>
      </c>
      <c r="AO613" s="3"/>
      <c r="AP613" s="3" t="s">
        <v>1918</v>
      </c>
      <c r="AQ613" s="3"/>
      <c r="AR613" s="3"/>
      <c r="AS613" s="3"/>
      <c r="AT613" s="3"/>
      <c r="AU613" s="3" t="s">
        <v>5235</v>
      </c>
      <c r="AV613" s="7" t="s">
        <v>47</v>
      </c>
      <c r="AW613" s="7" t="s">
        <v>47</v>
      </c>
      <c r="AX613" s="9" t="str">
        <f>IF(AW613="","Vacio",IF(AV613=AW613,"Igual","Diferente"))</f>
        <v>Igual</v>
      </c>
      <c r="AY613" s="68"/>
      <c r="AZ613" s="68"/>
      <c r="BA613" s="5">
        <f ca="1">+IF(K613&gt;21,"Revisar",0)</f>
        <v>0</v>
      </c>
      <c r="BB613" s="68" t="s">
        <v>146</v>
      </c>
      <c r="BC613" s="129" t="s">
        <v>2919</v>
      </c>
      <c r="BF613" s="129"/>
      <c r="BG613" s="129"/>
    </row>
    <row r="614" spans="1:65" ht="14.65" customHeight="1" x14ac:dyDescent="0.25">
      <c r="A614" s="68" t="str">
        <f>CONCATENATE(E614,"_",X614)</f>
        <v>20136833368_PCR-LAP1533</v>
      </c>
      <c r="B614" s="68" t="str">
        <f>CONCATENATE(E614,"_",Z614)</f>
        <v>20136833368_</v>
      </c>
      <c r="C614" s="6">
        <v>44105</v>
      </c>
      <c r="D614" s="6">
        <v>44135</v>
      </c>
      <c r="E614" s="192">
        <v>20136833368</v>
      </c>
      <c r="F614" s="3" t="s">
        <v>956</v>
      </c>
      <c r="G614" s="3" t="s">
        <v>4619</v>
      </c>
      <c r="H614" s="6">
        <v>44105</v>
      </c>
      <c r="I614" s="6">
        <v>44135</v>
      </c>
      <c r="J614" s="7"/>
      <c r="K614" s="8">
        <f ca="1">+TODAY()-I614</f>
        <v>2</v>
      </c>
      <c r="L614" s="9"/>
      <c r="M614" s="135"/>
      <c r="N614" s="9" t="str">
        <f>IF(M614="","Vacio",IF(L614=M614,"Igual","Diferente"))</f>
        <v>Vacio</v>
      </c>
      <c r="O614" s="9">
        <v>255.51</v>
      </c>
      <c r="P614" s="135"/>
      <c r="Q614" s="9" t="str">
        <f>IF(P614="","Vacio",IF(O614=P614,"Igual","Diferente"))</f>
        <v>Vacio</v>
      </c>
      <c r="R614" s="1">
        <f>+L614+O614/3.5</f>
        <v>73.002857142857138</v>
      </c>
      <c r="S614" s="1">
        <f ca="1">+IF(K614&gt;=0,IF(K614&lt;30,R614*1,IF(60&gt;K614,R614*2,IF(90&gt;K614,R614*3,IF(120&gt;K614,R614*4,IF(150&gt;K614,R614*5,IF(180&gt;K614,R614*6,IF(210&gt;K614,R614*7))))))),0)</f>
        <v>73.002857142857138</v>
      </c>
      <c r="T614" s="2" t="str">
        <f ca="1">+IF(K614&lt;0,0,IF(K614&lt;8,$A$1,IF(K614&lt;15,$B$1,IF(K614&lt;22,$C$1,IF(K614&lt;30,$D$1,IF(K614&lt;60,$G$1,IF(K614&lt;90,$H$1,IF(K614&lt;120,$I$1,IF(K614&lt;150,$J$1,IF(K614&lt;180,$K$1,IF(K614&lt;210,$E$1)))))))))))</f>
        <v>1° Semana</v>
      </c>
      <c r="U614" s="3" t="s">
        <v>3442</v>
      </c>
      <c r="V614" s="10" t="s">
        <v>3443</v>
      </c>
      <c r="W614" s="6">
        <v>44042</v>
      </c>
      <c r="X614" s="12" t="s">
        <v>310</v>
      </c>
      <c r="Y614" s="12" t="s">
        <v>5248</v>
      </c>
      <c r="Z614" s="12"/>
      <c r="AA614" s="12"/>
      <c r="AB614" s="15"/>
      <c r="AC614" s="15"/>
      <c r="AD614" s="15"/>
      <c r="AE614" s="15"/>
      <c r="AF614" s="4">
        <f ca="1">+TODAY()-AE614</f>
        <v>44137</v>
      </c>
      <c r="AG614" s="15"/>
      <c r="AH614" s="15"/>
      <c r="AI614" s="6"/>
      <c r="AJ614" s="6"/>
      <c r="AK614" s="3"/>
      <c r="AL614" s="6"/>
      <c r="AM614" s="10">
        <v>1</v>
      </c>
      <c r="AN614" s="3" t="s">
        <v>44</v>
      </c>
      <c r="AO614" s="3"/>
      <c r="AP614" s="3" t="s">
        <v>45</v>
      </c>
      <c r="AQ614" s="3"/>
      <c r="AR614" s="3"/>
      <c r="AS614" s="3"/>
      <c r="AT614" s="3"/>
      <c r="AU614" s="3" t="s">
        <v>5235</v>
      </c>
      <c r="AV614" s="7" t="s">
        <v>47</v>
      </c>
      <c r="AW614" s="7" t="s">
        <v>47</v>
      </c>
      <c r="AX614" s="9" t="str">
        <f>IF(AW614="","Vacio",IF(AV614=AW614,"Igual","Diferente"))</f>
        <v>Igual</v>
      </c>
      <c r="AY614" s="68"/>
      <c r="AZ614" s="68"/>
      <c r="BA614" s="5">
        <f ca="1">+IF(K614&gt;21,"Revisar",0)</f>
        <v>0</v>
      </c>
      <c r="BB614" s="68" t="s">
        <v>146</v>
      </c>
      <c r="BC614" s="129" t="s">
        <v>2919</v>
      </c>
      <c r="BF614" s="129" t="s">
        <v>94</v>
      </c>
      <c r="BG614" s="129"/>
    </row>
    <row r="615" spans="1:65" ht="14.65" customHeight="1" x14ac:dyDescent="0.25">
      <c r="A615" s="68" t="str">
        <f>CONCATENATE(E615,"_",X615)</f>
        <v>20606227001_PCR-LAP0807</v>
      </c>
      <c r="B615" s="68" t="str">
        <f>CONCATENATE(E615,"_",Z615)</f>
        <v>20606227001_</v>
      </c>
      <c r="C615" s="6">
        <v>44105</v>
      </c>
      <c r="D615" s="6">
        <v>44135</v>
      </c>
      <c r="E615" s="192">
        <v>20606227001</v>
      </c>
      <c r="F615" s="3" t="s">
        <v>3799</v>
      </c>
      <c r="G615" s="3" t="s">
        <v>4617</v>
      </c>
      <c r="H615" s="6">
        <v>44105</v>
      </c>
      <c r="I615" s="6">
        <v>44135</v>
      </c>
      <c r="J615" s="7"/>
      <c r="K615" s="8">
        <f ca="1">+TODAY()-I615</f>
        <v>2</v>
      </c>
      <c r="L615" s="9">
        <v>48</v>
      </c>
      <c r="M615" s="135"/>
      <c r="N615" s="9" t="str">
        <f>IF(M615="","Vacio",IF(L615=M615,"Igual","Diferente"))</f>
        <v>Vacio</v>
      </c>
      <c r="O615" s="9"/>
      <c r="P615" s="135"/>
      <c r="Q615" s="9" t="str">
        <f>IF(P615="","Vacio",IF(O615=P615,"Igual","Diferente"))</f>
        <v>Vacio</v>
      </c>
      <c r="R615" s="1">
        <f>+L615+O615/3.5</f>
        <v>48</v>
      </c>
      <c r="S615" s="1">
        <f ca="1">+IF(K615&gt;=0,IF(K615&lt;30,R615*1,IF(60&gt;K615,R615*2,IF(90&gt;K615,R615*3,IF(120&gt;K615,R615*4,IF(150&gt;K615,R615*5,IF(180&gt;K615,R615*6,IF(210&gt;K615,R615*7))))))),0)</f>
        <v>48</v>
      </c>
      <c r="T615" s="2" t="str">
        <f ca="1">+IF(K615&lt;0,0,IF(K615&lt;8,$A$1,IF(K615&lt;15,$B$1,IF(K615&lt;22,$C$1,IF(K615&lt;30,$D$1,IF(K615&lt;60,$G$1,IF(K615&lt;90,$H$1,IF(K615&lt;120,$I$1,IF(K615&lt;150,$J$1,IF(K615&lt;180,$K$1,IF(K615&lt;210,$E$1)))))))))))</f>
        <v>1° Semana</v>
      </c>
      <c r="U615" s="3" t="s">
        <v>3803</v>
      </c>
      <c r="V615" s="10" t="s">
        <v>3805</v>
      </c>
      <c r="W615" s="6">
        <v>44075</v>
      </c>
      <c r="X615" s="12" t="s">
        <v>3782</v>
      </c>
      <c r="Y615" s="12" t="s">
        <v>5248</v>
      </c>
      <c r="Z615" s="12"/>
      <c r="AA615" s="12"/>
      <c r="AB615" s="15"/>
      <c r="AC615" s="15"/>
      <c r="AD615" s="15"/>
      <c r="AE615" s="15"/>
      <c r="AF615" s="4">
        <f ca="1">+TODAY()-AE615</f>
        <v>44137</v>
      </c>
      <c r="AG615" s="15"/>
      <c r="AH615" s="15"/>
      <c r="AI615" s="6"/>
      <c r="AJ615" s="6"/>
      <c r="AK615" s="3"/>
      <c r="AL615" s="6"/>
      <c r="AM615" s="10">
        <v>1</v>
      </c>
      <c r="AN615" s="3" t="s">
        <v>44</v>
      </c>
      <c r="AO615" s="3"/>
      <c r="AP615" s="3" t="s">
        <v>1918</v>
      </c>
      <c r="AQ615" s="3"/>
      <c r="AR615" s="3"/>
      <c r="AS615" s="3"/>
      <c r="AT615" s="3"/>
      <c r="AU615" s="3" t="s">
        <v>4401</v>
      </c>
      <c r="AV615" s="7" t="s">
        <v>47</v>
      </c>
      <c r="AW615" s="7" t="s">
        <v>47</v>
      </c>
      <c r="AX615" s="9" t="str">
        <f>IF(AW615="","Vacio",IF(AV615=AW615,"Igual","Diferente"))</f>
        <v>Igual</v>
      </c>
      <c r="AY615" s="129"/>
      <c r="AZ615" s="129"/>
      <c r="BA615" s="5">
        <f ca="1">+IF(K615&gt;21,"Revisar",0)</f>
        <v>0</v>
      </c>
      <c r="BB615" s="68" t="s">
        <v>146</v>
      </c>
      <c r="BC615" s="129" t="s">
        <v>2919</v>
      </c>
      <c r="BF615" s="129"/>
      <c r="BG615" s="129"/>
    </row>
    <row r="616" spans="1:65" ht="14.65" customHeight="1" x14ac:dyDescent="0.25">
      <c r="A616" s="68" t="str">
        <f>CONCATENATE(E616,"_",X616)</f>
        <v>20606227001_PCR-LAP0330</v>
      </c>
      <c r="B616" s="68" t="str">
        <f>CONCATENATE(E616,"_",Z616)</f>
        <v>20606227001_</v>
      </c>
      <c r="C616" s="6">
        <v>44127</v>
      </c>
      <c r="D616" s="6">
        <v>44157</v>
      </c>
      <c r="E616" s="192">
        <v>20606227001</v>
      </c>
      <c r="F616" s="3" t="s">
        <v>3799</v>
      </c>
      <c r="G616" s="3" t="s">
        <v>5056</v>
      </c>
      <c r="H616" s="6">
        <v>44127</v>
      </c>
      <c r="I616" s="6">
        <v>44157</v>
      </c>
      <c r="J616" s="7"/>
      <c r="K616" s="8">
        <f ca="1">+TODAY()-I616</f>
        <v>-20</v>
      </c>
      <c r="L616" s="9">
        <v>48</v>
      </c>
      <c r="M616" s="135"/>
      <c r="N616" s="9" t="str">
        <f>IF(M616="","Vacio",IF(L616=M616,"Igual","Diferente"))</f>
        <v>Vacio</v>
      </c>
      <c r="O616" s="9"/>
      <c r="P616" s="135"/>
      <c r="Q616" s="9" t="str">
        <f>IF(P616="","Vacio",IF(O616=P616,"Igual","Diferente"))</f>
        <v>Vacio</v>
      </c>
      <c r="R616" s="1">
        <f>+L616+O616/3.5</f>
        <v>48</v>
      </c>
      <c r="S616" s="1">
        <f ca="1">+IF(K616&gt;=0,IF(K616&lt;30,R616*1,IF(60&gt;K616,R616*2,IF(90&gt;K616,R616*3,IF(120&gt;K616,R616*4,IF(150&gt;K616,R616*5,IF(180&gt;K616,R616*6,IF(210&gt;K616,R616*7))))))),0)</f>
        <v>0</v>
      </c>
      <c r="T616" s="2">
        <f ca="1">+IF(K616&lt;0,0,IF(K616&lt;8,$A$1,IF(K616&lt;15,$B$1,IF(K616&lt;22,$C$1,IF(K616&lt;30,$D$1,IF(K616&lt;60,$G$1,IF(K616&lt;90,$H$1,IF(K616&lt;120,$I$1,IF(K616&lt;150,$J$1,IF(K616&lt;180,$K$1,IF(K616&lt;210,$E$1)))))))))))</f>
        <v>0</v>
      </c>
      <c r="U616" s="3" t="s">
        <v>4176</v>
      </c>
      <c r="V616" s="10" t="s">
        <v>4175</v>
      </c>
      <c r="W616" s="6">
        <v>44096</v>
      </c>
      <c r="X616" s="12" t="s">
        <v>1190</v>
      </c>
      <c r="Y616" s="12" t="s">
        <v>5248</v>
      </c>
      <c r="Z616" s="12"/>
      <c r="AA616" s="12"/>
      <c r="AB616" s="15"/>
      <c r="AC616" s="15"/>
      <c r="AD616" s="15"/>
      <c r="AE616" s="15"/>
      <c r="AF616" s="4">
        <f ca="1">+TODAY()-AE616</f>
        <v>44137</v>
      </c>
      <c r="AG616" s="15"/>
      <c r="AH616" s="15"/>
      <c r="AI616" s="6"/>
      <c r="AJ616" s="6"/>
      <c r="AK616" s="3"/>
      <c r="AL616" s="6"/>
      <c r="AM616" s="10">
        <v>1</v>
      </c>
      <c r="AN616" s="3" t="s">
        <v>44</v>
      </c>
      <c r="AO616" s="3"/>
      <c r="AP616" s="3"/>
      <c r="AQ616" s="3"/>
      <c r="AR616" s="3"/>
      <c r="AS616" s="3"/>
      <c r="AT616" s="3"/>
      <c r="AU616" s="3" t="s">
        <v>4401</v>
      </c>
      <c r="AV616" s="7" t="s">
        <v>47</v>
      </c>
      <c r="AW616" s="7" t="s">
        <v>47</v>
      </c>
      <c r="AX616" s="9" t="str">
        <f>IF(AW616="","Vacio",IF(AV616=AW616,"Igual","Diferente"))</f>
        <v>Igual</v>
      </c>
      <c r="AY616" s="129"/>
      <c r="AZ616" s="129"/>
      <c r="BA616" s="5">
        <f ca="1">+IF(K616&gt;21,"Revisar",0)</f>
        <v>0</v>
      </c>
      <c r="BB616" s="68" t="s">
        <v>146</v>
      </c>
      <c r="BC616" s="129" t="s">
        <v>2919</v>
      </c>
      <c r="BF616" s="129"/>
      <c r="BG616" s="129"/>
    </row>
    <row r="617" spans="1:65" ht="14.65" customHeight="1" x14ac:dyDescent="0.25">
      <c r="A617" s="68" t="str">
        <f>CONCATENATE(E617,"_",X617)</f>
        <v>20606227001_PCR-LAP20041272</v>
      </c>
      <c r="B617" s="68" t="str">
        <f>CONCATENATE(E617,"_",Z617)</f>
        <v>20606227001_</v>
      </c>
      <c r="C617" s="6">
        <v>44105</v>
      </c>
      <c r="D617" s="6">
        <v>44135</v>
      </c>
      <c r="E617" s="192">
        <v>20606227001</v>
      </c>
      <c r="F617" s="3" t="s">
        <v>3799</v>
      </c>
      <c r="G617" s="3" t="s">
        <v>4617</v>
      </c>
      <c r="H617" s="6">
        <v>44105</v>
      </c>
      <c r="I617" s="6">
        <v>44135</v>
      </c>
      <c r="J617" s="7"/>
      <c r="K617" s="8">
        <f ca="1">+TODAY()-I617</f>
        <v>2</v>
      </c>
      <c r="L617" s="9">
        <v>48</v>
      </c>
      <c r="M617" s="135"/>
      <c r="N617" s="9" t="str">
        <f>IF(M617="","Vacio",IF(L617=M617,"Igual","Diferente"))</f>
        <v>Vacio</v>
      </c>
      <c r="O617" s="9"/>
      <c r="P617" s="135"/>
      <c r="Q617" s="9" t="str">
        <f>IF(P617="","Vacio",IF(O617=P617,"Igual","Diferente"))</f>
        <v>Vacio</v>
      </c>
      <c r="R617" s="1">
        <f>+L617+O617/3.5</f>
        <v>48</v>
      </c>
      <c r="S617" s="1">
        <f ca="1">+IF(K617&gt;=0,IF(K617&lt;30,R617*1,IF(60&gt;K617,R617*2,IF(90&gt;K617,R617*3,IF(120&gt;K617,R617*4,IF(150&gt;K617,R617*5,IF(180&gt;K617,R617*6,IF(210&gt;K617,R617*7))))))),0)</f>
        <v>48</v>
      </c>
      <c r="T617" s="2" t="str">
        <f ca="1">+IF(K617&lt;0,0,IF(K617&lt;8,$A$1,IF(K617&lt;15,$B$1,IF(K617&lt;22,$C$1,IF(K617&lt;30,$D$1,IF(K617&lt;60,$G$1,IF(K617&lt;90,$H$1,IF(K617&lt;120,$I$1,IF(K617&lt;150,$J$1,IF(K617&lt;180,$K$1,IF(K617&lt;210,$E$1)))))))))))</f>
        <v>1° Semana</v>
      </c>
      <c r="U617" s="3" t="s">
        <v>3804</v>
      </c>
      <c r="V617" s="10" t="s">
        <v>3806</v>
      </c>
      <c r="W617" s="6">
        <v>44075</v>
      </c>
      <c r="X617" s="12" t="s">
        <v>3781</v>
      </c>
      <c r="Y617" s="12" t="s">
        <v>5248</v>
      </c>
      <c r="Z617" s="12"/>
      <c r="AA617" s="12"/>
      <c r="AB617" s="15"/>
      <c r="AC617" s="15"/>
      <c r="AD617" s="15"/>
      <c r="AE617" s="15"/>
      <c r="AF617" s="4">
        <f ca="1">+TODAY()-AE617</f>
        <v>44137</v>
      </c>
      <c r="AG617" s="15"/>
      <c r="AH617" s="15"/>
      <c r="AI617" s="6"/>
      <c r="AJ617" s="6"/>
      <c r="AK617" s="3"/>
      <c r="AL617" s="6"/>
      <c r="AM617" s="10">
        <v>1</v>
      </c>
      <c r="AN617" s="3" t="s">
        <v>44</v>
      </c>
      <c r="AO617" s="3"/>
      <c r="AP617" s="3" t="s">
        <v>1918</v>
      </c>
      <c r="AQ617" s="3"/>
      <c r="AR617" s="3"/>
      <c r="AS617" s="3"/>
      <c r="AT617" s="3"/>
      <c r="AU617" s="3" t="s">
        <v>4401</v>
      </c>
      <c r="AV617" s="7" t="s">
        <v>47</v>
      </c>
      <c r="AW617" s="7" t="s">
        <v>47</v>
      </c>
      <c r="AX617" s="9" t="str">
        <f>IF(AW617="","Vacio",IF(AV617=AW617,"Igual","Diferente"))</f>
        <v>Igual</v>
      </c>
      <c r="AY617" s="129"/>
      <c r="AZ617" s="129"/>
      <c r="BA617" s="5">
        <f ca="1">+IF(K617&gt;21,"Revisar",0)</f>
        <v>0</v>
      </c>
      <c r="BB617" s="68" t="s">
        <v>146</v>
      </c>
      <c r="BC617" s="129" t="s">
        <v>2919</v>
      </c>
      <c r="BF617" s="129"/>
      <c r="BG617" s="129"/>
    </row>
    <row r="618" spans="1:65" ht="14.65" customHeight="1" x14ac:dyDescent="0.25">
      <c r="A618" s="68" t="str">
        <f>CONCATENATE(E618,"_",X618)</f>
        <v>20606227001_PCR-LAP20041263</v>
      </c>
      <c r="B618" s="68" t="str">
        <f>CONCATENATE(E618,"_",Z618)</f>
        <v>20606227001_</v>
      </c>
      <c r="C618" s="6">
        <v>44105</v>
      </c>
      <c r="D618" s="6">
        <v>44135</v>
      </c>
      <c r="E618" s="192">
        <v>20606227001</v>
      </c>
      <c r="F618" s="3" t="s">
        <v>3799</v>
      </c>
      <c r="G618" s="3" t="s">
        <v>4617</v>
      </c>
      <c r="H618" s="6">
        <v>44105</v>
      </c>
      <c r="I618" s="6">
        <v>44135</v>
      </c>
      <c r="J618" s="7"/>
      <c r="K618" s="8">
        <f ca="1">+TODAY()-I618</f>
        <v>2</v>
      </c>
      <c r="L618" s="9">
        <v>48</v>
      </c>
      <c r="M618" s="135"/>
      <c r="N618" s="9" t="str">
        <f>IF(M618="","Vacio",IF(L618=M618,"Igual","Diferente"))</f>
        <v>Vacio</v>
      </c>
      <c r="O618" s="9"/>
      <c r="P618" s="135"/>
      <c r="Q618" s="9" t="str">
        <f>IF(P618="","Vacio",IF(O618=P618,"Igual","Diferente"))</f>
        <v>Vacio</v>
      </c>
      <c r="R618" s="1">
        <f>+L618+O618/3.5</f>
        <v>48</v>
      </c>
      <c r="S618" s="1">
        <f ca="1">+IF(K618&gt;=0,IF(K618&lt;30,R618*1,IF(60&gt;K618,R618*2,IF(90&gt;K618,R618*3,IF(120&gt;K618,R618*4,IF(150&gt;K618,R618*5,IF(180&gt;K618,R618*6,IF(210&gt;K618,R618*7))))))),0)</f>
        <v>48</v>
      </c>
      <c r="T618" s="2" t="str">
        <f ca="1">+IF(K618&lt;0,0,IF(K618&lt;8,$A$1,IF(K618&lt;15,$B$1,IF(K618&lt;22,$C$1,IF(K618&lt;30,$D$1,IF(K618&lt;60,$G$1,IF(K618&lt;90,$H$1,IF(K618&lt;120,$I$1,IF(K618&lt;150,$J$1,IF(K618&lt;180,$K$1,IF(K618&lt;210,$E$1)))))))))))</f>
        <v>1° Semana</v>
      </c>
      <c r="U618" s="3" t="s">
        <v>3804</v>
      </c>
      <c r="V618" s="10" t="s">
        <v>3807</v>
      </c>
      <c r="W618" s="6">
        <v>44075</v>
      </c>
      <c r="X618" s="12" t="s">
        <v>3780</v>
      </c>
      <c r="Y618" s="12" t="s">
        <v>5248</v>
      </c>
      <c r="Z618" s="12"/>
      <c r="AA618" s="12"/>
      <c r="AB618" s="15"/>
      <c r="AC618" s="15"/>
      <c r="AD618" s="15"/>
      <c r="AE618" s="15"/>
      <c r="AF618" s="4">
        <f ca="1">+TODAY()-AE618</f>
        <v>44137</v>
      </c>
      <c r="AG618" s="15"/>
      <c r="AH618" s="15"/>
      <c r="AI618" s="6"/>
      <c r="AJ618" s="6"/>
      <c r="AK618" s="3"/>
      <c r="AL618" s="6"/>
      <c r="AM618" s="10">
        <v>1</v>
      </c>
      <c r="AN618" s="3" t="s">
        <v>44</v>
      </c>
      <c r="AO618" s="3"/>
      <c r="AP618" s="3" t="s">
        <v>1918</v>
      </c>
      <c r="AQ618" s="3"/>
      <c r="AR618" s="3"/>
      <c r="AS618" s="3"/>
      <c r="AT618" s="3"/>
      <c r="AU618" s="3" t="s">
        <v>4401</v>
      </c>
      <c r="AV618" s="7" t="s">
        <v>47</v>
      </c>
      <c r="AW618" s="7" t="s">
        <v>47</v>
      </c>
      <c r="AX618" s="9" t="str">
        <f>IF(AW618="","Vacio",IF(AV618=AW618,"Igual","Diferente"))</f>
        <v>Igual</v>
      </c>
      <c r="AY618" s="129"/>
      <c r="AZ618" s="129"/>
      <c r="BA618" s="5">
        <f ca="1">+IF(K618&gt;21,"Revisar",0)</f>
        <v>0</v>
      </c>
      <c r="BB618" s="68" t="s">
        <v>146</v>
      </c>
      <c r="BC618" s="129" t="s">
        <v>2919</v>
      </c>
      <c r="BF618" s="129"/>
      <c r="BG618" s="129"/>
    </row>
    <row r="619" spans="1:65" ht="14.65" customHeight="1" x14ac:dyDescent="0.25">
      <c r="A619" s="68" t="str">
        <f>CONCATENATE(E619,"_",X619)</f>
        <v>20392667092_PCR-LAP19115062</v>
      </c>
      <c r="B619" s="68" t="str">
        <f>CONCATENATE(E619,"_",Z619)</f>
        <v>20392667092_</v>
      </c>
      <c r="C619" s="6">
        <v>44109</v>
      </c>
      <c r="D619" s="6">
        <v>44139</v>
      </c>
      <c r="E619" s="192">
        <v>20392667092</v>
      </c>
      <c r="F619" s="63" t="s">
        <v>4555</v>
      </c>
      <c r="G619" s="3" t="s">
        <v>4620</v>
      </c>
      <c r="H619" s="6">
        <v>44109</v>
      </c>
      <c r="I619" s="6">
        <v>44139</v>
      </c>
      <c r="J619" s="7"/>
      <c r="K619" s="8">
        <f ca="1">+TODAY()-I619</f>
        <v>-2</v>
      </c>
      <c r="L619" s="9">
        <v>65</v>
      </c>
      <c r="M619" s="135"/>
      <c r="N619" s="9" t="str">
        <f>IF(M619="","Vacio",IF(L619=M619,"Igual","Diferente"))</f>
        <v>Vacio</v>
      </c>
      <c r="O619" s="9"/>
      <c r="P619" s="135"/>
      <c r="Q619" s="9" t="str">
        <f>IF(P619="","Vacio",IF(O619=P619,"Igual","Diferente"))</f>
        <v>Vacio</v>
      </c>
      <c r="R619" s="1">
        <f>+L619+O619/3.5</f>
        <v>65</v>
      </c>
      <c r="S619" s="1">
        <f ca="1">+IF(K619&gt;=0,IF(K619&lt;30,R619*1,IF(60&gt;K619,R619*2,IF(90&gt;K619,R619*3,IF(120&gt;K619,R619*4,IF(150&gt;K619,R619*5,IF(180&gt;K619,R619*6,IF(210&gt;K619,R619*7))))))),0)</f>
        <v>0</v>
      </c>
      <c r="T619" s="2">
        <f ca="1">+IF(K619&lt;0,0,IF(K619&lt;8,$A$1,IF(K619&lt;15,$B$1,IF(K619&lt;22,$C$1,IF(K619&lt;30,$D$1,IF(K619&lt;60,$G$1,IF(K619&lt;90,$H$1,IF(K619&lt;120,$I$1,IF(K619&lt;150,$J$1,IF(K619&lt;180,$K$1,IF(K619&lt;210,$E$1)))))))))))</f>
        <v>0</v>
      </c>
      <c r="U619" s="3" t="s">
        <v>3469</v>
      </c>
      <c r="V619" s="10" t="s">
        <v>3468</v>
      </c>
      <c r="W619" s="6">
        <v>44048</v>
      </c>
      <c r="X619" s="12" t="s">
        <v>3467</v>
      </c>
      <c r="Y619" s="12" t="s">
        <v>5248</v>
      </c>
      <c r="Z619" s="12"/>
      <c r="AA619" s="12"/>
      <c r="AB619" s="15"/>
      <c r="AC619" s="15"/>
      <c r="AD619" s="15"/>
      <c r="AE619" s="15"/>
      <c r="AF619" s="4">
        <f ca="1">+TODAY()-AE619</f>
        <v>44137</v>
      </c>
      <c r="AG619" s="15"/>
      <c r="AH619" s="15"/>
      <c r="AI619" s="6"/>
      <c r="AJ619" s="6"/>
      <c r="AK619" s="3"/>
      <c r="AL619" s="6"/>
      <c r="AM619" s="10">
        <v>1</v>
      </c>
      <c r="AN619" s="3" t="s">
        <v>44</v>
      </c>
      <c r="AO619" s="3"/>
      <c r="AP619" s="3" t="s">
        <v>1918</v>
      </c>
      <c r="AQ619" s="296" t="s">
        <v>888</v>
      </c>
      <c r="AR619" s="3"/>
      <c r="AS619" s="3"/>
      <c r="AT619" s="3"/>
      <c r="AU619" s="3" t="s">
        <v>3450</v>
      </c>
      <c r="AV619" s="7" t="s">
        <v>47</v>
      </c>
      <c r="AW619" s="7" t="s">
        <v>47</v>
      </c>
      <c r="AX619" s="9" t="str">
        <f>IF(AW619="","Vacio",IF(AV619=AW619,"Igual","Diferente"))</f>
        <v>Igual</v>
      </c>
      <c r="AY619" s="129"/>
      <c r="AZ619" s="129"/>
      <c r="BA619" s="5">
        <f ca="1">+IF(K619&gt;21,"Revisar",0)</f>
        <v>0</v>
      </c>
      <c r="BB619" s="68" t="s">
        <v>146</v>
      </c>
      <c r="BC619" s="129" t="s">
        <v>2919</v>
      </c>
      <c r="BF619" s="129" t="s">
        <v>94</v>
      </c>
      <c r="BG619" s="129">
        <f>VLOOKUP(X619,'[2]Costos office 365'!$A$1:$B$180,2,FALSE)</f>
        <v>7.13</v>
      </c>
    </row>
    <row r="620" spans="1:65" ht="14.65" customHeight="1" x14ac:dyDescent="0.25">
      <c r="A620" s="68" t="str">
        <f>CONCATENATE(E620,"_",X620)</f>
        <v>20392667092_PCR-LAP1078</v>
      </c>
      <c r="B620" s="68" t="str">
        <f>CONCATENATE(E620,"_",Z620)</f>
        <v>20392667092_</v>
      </c>
      <c r="C620" s="6">
        <v>44112</v>
      </c>
      <c r="D620" s="6">
        <v>44142</v>
      </c>
      <c r="E620" s="192">
        <v>20392667092</v>
      </c>
      <c r="F620" s="63" t="s">
        <v>4555</v>
      </c>
      <c r="G620" s="3" t="s">
        <v>4729</v>
      </c>
      <c r="H620" s="6">
        <v>44112</v>
      </c>
      <c r="I620" s="6">
        <v>44142</v>
      </c>
      <c r="J620" s="7"/>
      <c r="K620" s="8">
        <f ca="1">+TODAY()-I620</f>
        <v>-5</v>
      </c>
      <c r="L620" s="9">
        <v>50</v>
      </c>
      <c r="M620" s="135"/>
      <c r="N620" s="9" t="str">
        <f>IF(M620="","Vacio",IF(L620=M620,"Igual","Diferente"))</f>
        <v>Vacio</v>
      </c>
      <c r="O620" s="9"/>
      <c r="P620" s="135"/>
      <c r="Q620" s="9" t="str">
        <f>IF(P620="","Vacio",IF(O620=P620,"Igual","Diferente"))</f>
        <v>Vacio</v>
      </c>
      <c r="R620" s="1">
        <f>+L620+O620/3.5</f>
        <v>50</v>
      </c>
      <c r="S620" s="1">
        <f ca="1">+IF(K620&gt;=0,IF(K620&lt;30,R620*1,IF(60&gt;K620,R620*2,IF(90&gt;K620,R620*3,IF(120&gt;K620,R620*4,IF(150&gt;K620,R620*5,IF(180&gt;K620,R620*6,IF(210&gt;K620,R620*7))))))),0)</f>
        <v>0</v>
      </c>
      <c r="T620" s="2">
        <f ca="1">+IF(K620&lt;0,0,IF(K620&lt;8,$A$1,IF(K620&lt;15,$B$1,IF(K620&lt;22,$C$1,IF(K620&lt;30,$D$1,IF(K620&lt;60,$G$1,IF(K620&lt;90,$H$1,IF(K620&lt;120,$I$1,IF(K620&lt;150,$J$1,IF(K620&lt;180,$K$1,IF(K620&lt;210,$E$1)))))))))))</f>
        <v>0</v>
      </c>
      <c r="U620" s="3" t="s">
        <v>3894</v>
      </c>
      <c r="V620" s="10" t="s">
        <v>3878</v>
      </c>
      <c r="W620" s="6">
        <v>44082</v>
      </c>
      <c r="X620" s="12" t="s">
        <v>872</v>
      </c>
      <c r="Y620" s="12" t="s">
        <v>5248</v>
      </c>
      <c r="Z620" s="12"/>
      <c r="AA620" s="12"/>
      <c r="AB620" s="15"/>
      <c r="AC620" s="15"/>
      <c r="AD620" s="15"/>
      <c r="AE620" s="15"/>
      <c r="AF620" s="4">
        <f ca="1">+TODAY()-AE620</f>
        <v>44137</v>
      </c>
      <c r="AG620" s="15"/>
      <c r="AH620" s="15"/>
      <c r="AI620" s="6"/>
      <c r="AJ620" s="6"/>
      <c r="AK620" s="3"/>
      <c r="AL620" s="6"/>
      <c r="AM620" s="10">
        <v>1</v>
      </c>
      <c r="AN620" s="3" t="s">
        <v>44</v>
      </c>
      <c r="AO620" s="3"/>
      <c r="AP620" s="3" t="s">
        <v>45</v>
      </c>
      <c r="AQ620" s="3"/>
      <c r="AR620" s="3"/>
      <c r="AS620" s="3"/>
      <c r="AT620" s="3"/>
      <c r="AU620" s="3" t="s">
        <v>3450</v>
      </c>
      <c r="AV620" s="7" t="s">
        <v>47</v>
      </c>
      <c r="AW620" s="7" t="s">
        <v>47</v>
      </c>
      <c r="AX620" s="9" t="str">
        <f>IF(AW620="","Vacio",IF(AV620=AW620,"Igual","Diferente"))</f>
        <v>Igual</v>
      </c>
      <c r="AY620" s="129"/>
      <c r="AZ620" s="129"/>
      <c r="BA620" s="5">
        <f ca="1">+IF(K620&gt;21,"Revisar",0)</f>
        <v>0</v>
      </c>
      <c r="BB620" s="68" t="s">
        <v>146</v>
      </c>
      <c r="BC620" s="129" t="s">
        <v>2919</v>
      </c>
      <c r="BF620" s="129"/>
      <c r="BG620" s="129"/>
    </row>
    <row r="621" spans="1:65" ht="14.65" customHeight="1" x14ac:dyDescent="0.25">
      <c r="A621" s="68" t="str">
        <f>CONCATENATE(E621,"_",X621)</f>
        <v>20392667092_PCR-LAP0583</v>
      </c>
      <c r="B621" s="68" t="str">
        <f>CONCATENATE(E621,"_",Z621)</f>
        <v>20392667092_</v>
      </c>
      <c r="C621" s="6">
        <v>44112</v>
      </c>
      <c r="D621" s="6">
        <v>44142</v>
      </c>
      <c r="E621" s="192">
        <v>20392667092</v>
      </c>
      <c r="F621" s="63" t="s">
        <v>4555</v>
      </c>
      <c r="G621" s="3" t="s">
        <v>4729</v>
      </c>
      <c r="H621" s="6">
        <v>44112</v>
      </c>
      <c r="I621" s="6">
        <v>44142</v>
      </c>
      <c r="J621" s="7"/>
      <c r="K621" s="8">
        <f ca="1">+TODAY()-I621</f>
        <v>-5</v>
      </c>
      <c r="L621" s="9">
        <v>50</v>
      </c>
      <c r="M621" s="135"/>
      <c r="N621" s="9" t="str">
        <f>IF(M621="","Vacio",IF(L621=M621,"Igual","Diferente"))</f>
        <v>Vacio</v>
      </c>
      <c r="O621" s="9"/>
      <c r="P621" s="135"/>
      <c r="Q621" s="9" t="str">
        <f>IF(P621="","Vacio",IF(O621=P621,"Igual","Diferente"))</f>
        <v>Vacio</v>
      </c>
      <c r="R621" s="1">
        <f>+L621+O621/3.5</f>
        <v>50</v>
      </c>
      <c r="S621" s="1">
        <f ca="1">+IF(K621&gt;=0,IF(K621&lt;30,R621*1,IF(60&gt;K621,R621*2,IF(90&gt;K621,R621*3,IF(120&gt;K621,R621*4,IF(150&gt;K621,R621*5,IF(180&gt;K621,R621*6,IF(210&gt;K621,R621*7))))))),0)</f>
        <v>0</v>
      </c>
      <c r="T621" s="2">
        <f ca="1">+IF(K621&lt;0,0,IF(K621&lt;8,$A$1,IF(K621&lt;15,$B$1,IF(K621&lt;22,$C$1,IF(K621&lt;30,$D$1,IF(K621&lt;60,$G$1,IF(K621&lt;90,$H$1,IF(K621&lt;120,$I$1,IF(K621&lt;150,$J$1,IF(K621&lt;180,$K$1,IF(K621&lt;210,$E$1)))))))))))</f>
        <v>0</v>
      </c>
      <c r="U621" s="3" t="s">
        <v>3894</v>
      </c>
      <c r="V621" s="10" t="s">
        <v>3878</v>
      </c>
      <c r="W621" s="6">
        <v>44082</v>
      </c>
      <c r="X621" s="12" t="s">
        <v>3879</v>
      </c>
      <c r="Y621" s="12" t="s">
        <v>5248</v>
      </c>
      <c r="Z621" s="12"/>
      <c r="AA621" s="12"/>
      <c r="AB621" s="15"/>
      <c r="AC621" s="15"/>
      <c r="AD621" s="15"/>
      <c r="AE621" s="15"/>
      <c r="AF621" s="4">
        <f ca="1">+TODAY()-AE621</f>
        <v>44137</v>
      </c>
      <c r="AG621" s="15"/>
      <c r="AH621" s="15"/>
      <c r="AI621" s="6"/>
      <c r="AJ621" s="6"/>
      <c r="AK621" s="3"/>
      <c r="AL621" s="6"/>
      <c r="AM621" s="10">
        <v>1</v>
      </c>
      <c r="AN621" s="3" t="s">
        <v>44</v>
      </c>
      <c r="AO621" s="3"/>
      <c r="AP621" s="3" t="s">
        <v>45</v>
      </c>
      <c r="AQ621" s="3"/>
      <c r="AR621" s="3"/>
      <c r="AS621" s="3"/>
      <c r="AT621" s="3"/>
      <c r="AU621" s="3" t="s">
        <v>3450</v>
      </c>
      <c r="AV621" s="7" t="s">
        <v>47</v>
      </c>
      <c r="AW621" s="7" t="s">
        <v>47</v>
      </c>
      <c r="AX621" s="9" t="str">
        <f>IF(AW621="","Vacio",IF(AV621=AW621,"Igual","Diferente"))</f>
        <v>Igual</v>
      </c>
      <c r="AY621" s="129"/>
      <c r="AZ621" s="129"/>
      <c r="BA621" s="5">
        <f ca="1">+IF(K621&gt;21,"Revisar",0)</f>
        <v>0</v>
      </c>
      <c r="BB621" s="68" t="s">
        <v>146</v>
      </c>
      <c r="BC621" s="129" t="s">
        <v>2919</v>
      </c>
      <c r="BF621" s="129"/>
      <c r="BG621" s="129"/>
    </row>
    <row r="622" spans="1:65" ht="14.65" customHeight="1" x14ac:dyDescent="0.25">
      <c r="A622" s="68" t="str">
        <f>CONCATENATE(E622,"_",X622)</f>
        <v>20392667092_PCR-LAP0906</v>
      </c>
      <c r="B622" s="68" t="str">
        <f>CONCATENATE(E622,"_",Z622)</f>
        <v>20392667092_</v>
      </c>
      <c r="C622" s="6">
        <v>44112</v>
      </c>
      <c r="D622" s="6">
        <v>44142</v>
      </c>
      <c r="E622" s="192">
        <v>20392667092</v>
      </c>
      <c r="F622" s="63" t="s">
        <v>4555</v>
      </c>
      <c r="G622" s="3" t="s">
        <v>4729</v>
      </c>
      <c r="H622" s="6">
        <v>44112</v>
      </c>
      <c r="I622" s="6">
        <v>44142</v>
      </c>
      <c r="J622" s="7"/>
      <c r="K622" s="8">
        <f ca="1">+TODAY()-I622</f>
        <v>-5</v>
      </c>
      <c r="L622" s="9">
        <v>50</v>
      </c>
      <c r="M622" s="135"/>
      <c r="N622" s="9" t="str">
        <f>IF(M622="","Vacio",IF(L622=M622,"Igual","Diferente"))</f>
        <v>Vacio</v>
      </c>
      <c r="O622" s="9"/>
      <c r="P622" s="135"/>
      <c r="Q622" s="9" t="str">
        <f>IF(P622="","Vacio",IF(O622=P622,"Igual","Diferente"))</f>
        <v>Vacio</v>
      </c>
      <c r="R622" s="1">
        <f>+L622+O622/3.5</f>
        <v>50</v>
      </c>
      <c r="S622" s="1">
        <f ca="1">+IF(K622&gt;=0,IF(K622&lt;30,R622*1,IF(60&gt;K622,R622*2,IF(90&gt;K622,R622*3,IF(120&gt;K622,R622*4,IF(150&gt;K622,R622*5,IF(180&gt;K622,R622*6,IF(210&gt;K622,R622*7))))))),0)</f>
        <v>0</v>
      </c>
      <c r="T622" s="2">
        <f ca="1">+IF(K622&lt;0,0,IF(K622&lt;8,$A$1,IF(K622&lt;15,$B$1,IF(K622&lt;22,$C$1,IF(K622&lt;30,$D$1,IF(K622&lt;60,$G$1,IF(K622&lt;90,$H$1,IF(K622&lt;120,$I$1,IF(K622&lt;150,$J$1,IF(K622&lt;180,$K$1,IF(K622&lt;210,$E$1)))))))))))</f>
        <v>0</v>
      </c>
      <c r="U622" s="3" t="s">
        <v>3894</v>
      </c>
      <c r="V622" s="10" t="s">
        <v>3878</v>
      </c>
      <c r="W622" s="6">
        <v>44082</v>
      </c>
      <c r="X622" s="12" t="s">
        <v>3880</v>
      </c>
      <c r="Y622" s="12" t="s">
        <v>5248</v>
      </c>
      <c r="Z622" s="12"/>
      <c r="AA622" s="12"/>
      <c r="AB622" s="15"/>
      <c r="AC622" s="15"/>
      <c r="AD622" s="15"/>
      <c r="AE622" s="15"/>
      <c r="AF622" s="4">
        <f ca="1">+TODAY()-AE622</f>
        <v>44137</v>
      </c>
      <c r="AG622" s="15"/>
      <c r="AH622" s="15"/>
      <c r="AI622" s="6"/>
      <c r="AJ622" s="6"/>
      <c r="AK622" s="3"/>
      <c r="AL622" s="6"/>
      <c r="AM622" s="10">
        <v>1</v>
      </c>
      <c r="AN622" s="3" t="s">
        <v>44</v>
      </c>
      <c r="AO622" s="3"/>
      <c r="AP622" s="3" t="s">
        <v>45</v>
      </c>
      <c r="AQ622" s="3"/>
      <c r="AR622" s="3"/>
      <c r="AS622" s="3"/>
      <c r="AT622" s="3"/>
      <c r="AU622" s="3" t="s">
        <v>3450</v>
      </c>
      <c r="AV622" s="7" t="s">
        <v>47</v>
      </c>
      <c r="AW622" s="7" t="s">
        <v>47</v>
      </c>
      <c r="AX622" s="9" t="str">
        <f>IF(AW622="","Vacio",IF(AV622=AW622,"Igual","Diferente"))</f>
        <v>Igual</v>
      </c>
      <c r="AY622" s="129"/>
      <c r="AZ622" s="129"/>
      <c r="BA622" s="5">
        <f ca="1">+IF(K622&gt;21,"Revisar",0)</f>
        <v>0</v>
      </c>
      <c r="BB622" s="68" t="s">
        <v>146</v>
      </c>
      <c r="BC622" s="129" t="s">
        <v>2919</v>
      </c>
      <c r="BF622" s="129"/>
      <c r="BG622" s="129"/>
    </row>
    <row r="623" spans="1:65" ht="14.65" customHeight="1" x14ac:dyDescent="0.25">
      <c r="A623" s="68" t="str">
        <f>CONCATENATE(E623,"_",X623)</f>
        <v>20392667092_PCR-LAP19101018</v>
      </c>
      <c r="B623" s="68" t="str">
        <f>CONCATENATE(E623,"_",Z623)</f>
        <v>20392667092_</v>
      </c>
      <c r="C623" s="29">
        <v>44117</v>
      </c>
      <c r="D623" s="29">
        <v>44147</v>
      </c>
      <c r="E623" s="192">
        <v>20392667092</v>
      </c>
      <c r="F623" s="95" t="s">
        <v>4555</v>
      </c>
      <c r="G623" s="28" t="s">
        <v>4921</v>
      </c>
      <c r="H623" s="29">
        <v>44117</v>
      </c>
      <c r="I623" s="29">
        <v>44147</v>
      </c>
      <c r="J623" s="70"/>
      <c r="K623" s="199">
        <f ca="1">+TODAY()-I623</f>
        <v>-10</v>
      </c>
      <c r="L623" s="71">
        <v>50</v>
      </c>
      <c r="M623" s="154"/>
      <c r="N623" s="9" t="str">
        <f>IF(M623="","Vacio",IF(L623=M623,"Igual","Diferente"))</f>
        <v>Vacio</v>
      </c>
      <c r="O623" s="71"/>
      <c r="P623" s="154"/>
      <c r="Q623" s="71" t="str">
        <f>IF(P623="","Vacio",IF(O623=P623,"Igual","Diferente"))</f>
        <v>Vacio</v>
      </c>
      <c r="R623" s="155">
        <f>+L623+O623/3.5</f>
        <v>50</v>
      </c>
      <c r="S623" s="155">
        <f ca="1">+IF(K623&gt;=0,IF(K623&lt;30,R623*1,IF(60&gt;K623,R623*2,IF(90&gt;K623,R623*3,IF(120&gt;K623,R623*4,IF(150&gt;K623,R623*5,IF(180&gt;K623,R623*6,IF(210&gt;K623,R623*7))))))),0)</f>
        <v>0</v>
      </c>
      <c r="T623" s="2">
        <f ca="1">+IF(K623&lt;0,0,IF(K623&lt;8,$A$1,IF(K623&lt;15,$B$1,IF(K623&lt;22,$C$1,IF(K623&lt;30,$D$1,IF(K623&lt;60,$G$1,IF(K623&lt;90,$H$1,IF(K623&lt;120,$I$1,IF(K623&lt;150,$J$1,IF(K623&lt;180,$K$1,IF(K623&lt;210,$E$1)))))))))))</f>
        <v>0</v>
      </c>
      <c r="U623" s="28" t="s">
        <v>3895</v>
      </c>
      <c r="V623" s="72" t="s">
        <v>3878</v>
      </c>
      <c r="W623" s="29">
        <v>44116</v>
      </c>
      <c r="X623" s="30" t="s">
        <v>3881</v>
      </c>
      <c r="Y623" s="12" t="s">
        <v>5248</v>
      </c>
      <c r="Z623" s="30"/>
      <c r="AA623" s="30"/>
      <c r="AB623" s="73"/>
      <c r="AC623" s="73"/>
      <c r="AD623" s="73"/>
      <c r="AE623" s="73"/>
      <c r="AF623" s="156">
        <f ca="1">+TODAY()-AE623</f>
        <v>44137</v>
      </c>
      <c r="AG623" s="73"/>
      <c r="AH623" s="73"/>
      <c r="AI623" s="29"/>
      <c r="AJ623" s="29"/>
      <c r="AK623" s="28"/>
      <c r="AL623" s="29"/>
      <c r="AM623" s="72">
        <v>1</v>
      </c>
      <c r="AN623" s="28" t="s">
        <v>44</v>
      </c>
      <c r="AO623" s="28"/>
      <c r="AP623" s="28" t="s">
        <v>45</v>
      </c>
      <c r="AQ623" s="28"/>
      <c r="AR623" s="28"/>
      <c r="AS623" s="28"/>
      <c r="AT623" s="28"/>
      <c r="AU623" s="3" t="s">
        <v>3450</v>
      </c>
      <c r="AV623" s="70" t="s">
        <v>47</v>
      </c>
      <c r="AW623" s="70" t="s">
        <v>47</v>
      </c>
      <c r="AX623" s="9" t="str">
        <f>IF(AW623="","Vacio",IF(AV623=AW623,"Igual","Diferente"))</f>
        <v>Igual</v>
      </c>
      <c r="AY623" s="32"/>
      <c r="AZ623" s="32"/>
      <c r="BA623" s="157">
        <f ca="1">+IF(K623&gt;21,"Revisar",0)</f>
        <v>0</v>
      </c>
      <c r="BB623" s="32" t="s">
        <v>146</v>
      </c>
      <c r="BC623" s="32" t="s">
        <v>2919</v>
      </c>
      <c r="BD623" s="158"/>
      <c r="BE623" s="158"/>
      <c r="BF623" s="32"/>
      <c r="BG623" s="32"/>
      <c r="BH623" s="158"/>
      <c r="BI623" s="158"/>
      <c r="BJ623" s="158"/>
      <c r="BK623" s="158"/>
      <c r="BL623" s="158"/>
      <c r="BM623" s="158"/>
    </row>
    <row r="624" spans="1:65" ht="14.65" customHeight="1" x14ac:dyDescent="0.25">
      <c r="A624" s="68" t="str">
        <f>CONCATENATE(E624,"_",X624)</f>
        <v>20392667092_MOR-LAP19101008</v>
      </c>
      <c r="B624" s="68" t="str">
        <f>CONCATENATE(E624,"_",Z624)</f>
        <v>20392667092_</v>
      </c>
      <c r="C624" s="6">
        <v>44112</v>
      </c>
      <c r="D624" s="6">
        <v>44142</v>
      </c>
      <c r="E624" s="192">
        <v>20392667092</v>
      </c>
      <c r="F624" s="63" t="s">
        <v>4555</v>
      </c>
      <c r="G624" s="3" t="s">
        <v>4729</v>
      </c>
      <c r="H624" s="6">
        <v>44112</v>
      </c>
      <c r="I624" s="6">
        <v>44142</v>
      </c>
      <c r="J624" s="7"/>
      <c r="K624" s="8">
        <f ca="1">+TODAY()-I624</f>
        <v>-5</v>
      </c>
      <c r="L624" s="9">
        <v>50</v>
      </c>
      <c r="M624" s="135"/>
      <c r="N624" s="9" t="str">
        <f>IF(M624="","Vacio",IF(L624=M624,"Igual","Diferente"))</f>
        <v>Vacio</v>
      </c>
      <c r="O624" s="9"/>
      <c r="P624" s="135"/>
      <c r="Q624" s="9" t="str">
        <f>IF(P624="","Vacio",IF(O624=P624,"Igual","Diferente"))</f>
        <v>Vacio</v>
      </c>
      <c r="R624" s="1">
        <f>+L624+O624/3.5</f>
        <v>50</v>
      </c>
      <c r="S624" s="1">
        <f ca="1">+IF(K624&gt;=0,IF(K624&lt;30,R624*1,IF(60&gt;K624,R624*2,IF(90&gt;K624,R624*3,IF(120&gt;K624,R624*4,IF(150&gt;K624,R624*5,IF(180&gt;K624,R624*6,IF(210&gt;K624,R624*7))))))),0)</f>
        <v>0</v>
      </c>
      <c r="T624" s="2">
        <f ca="1">+IF(K624&lt;0,0,IF(K624&lt;8,$A$1,IF(K624&lt;15,$B$1,IF(K624&lt;22,$C$1,IF(K624&lt;30,$D$1,IF(K624&lt;60,$G$1,IF(K624&lt;90,$H$1,IF(K624&lt;120,$I$1,IF(K624&lt;150,$J$1,IF(K624&lt;180,$K$1,IF(K624&lt;210,$E$1)))))))))))</f>
        <v>0</v>
      </c>
      <c r="U624" s="3" t="s">
        <v>3895</v>
      </c>
      <c r="V624" s="10" t="s">
        <v>3878</v>
      </c>
      <c r="W624" s="6">
        <v>44082</v>
      </c>
      <c r="X624" s="12" t="s">
        <v>1013</v>
      </c>
      <c r="Y624" s="12" t="s">
        <v>5248</v>
      </c>
      <c r="Z624" s="12"/>
      <c r="AA624" s="12"/>
      <c r="AB624" s="15"/>
      <c r="AC624" s="15"/>
      <c r="AD624" s="15"/>
      <c r="AE624" s="15"/>
      <c r="AF624" s="4">
        <f ca="1">+TODAY()-AE624</f>
        <v>44137</v>
      </c>
      <c r="AG624" s="15"/>
      <c r="AH624" s="15"/>
      <c r="AI624" s="6"/>
      <c r="AJ624" s="6"/>
      <c r="AK624" s="3"/>
      <c r="AL624" s="6"/>
      <c r="AM624" s="10">
        <v>1</v>
      </c>
      <c r="AN624" s="3" t="s">
        <v>44</v>
      </c>
      <c r="AO624" s="3"/>
      <c r="AP624" s="3" t="s">
        <v>45</v>
      </c>
      <c r="AQ624" s="3"/>
      <c r="AR624" s="3"/>
      <c r="AS624" s="3"/>
      <c r="AT624" s="3"/>
      <c r="AU624" s="3" t="s">
        <v>3450</v>
      </c>
      <c r="AV624" s="7" t="s">
        <v>47</v>
      </c>
      <c r="AW624" s="7" t="s">
        <v>47</v>
      </c>
      <c r="AX624" s="9" t="str">
        <f>IF(AW624="","Vacio",IF(AV624=AW624,"Igual","Diferente"))</f>
        <v>Igual</v>
      </c>
      <c r="AY624" s="129"/>
      <c r="AZ624" s="129"/>
      <c r="BA624" s="5">
        <f ca="1">+IF(K624&gt;21,"Revisar",0)</f>
        <v>0</v>
      </c>
      <c r="BB624" s="68" t="s">
        <v>146</v>
      </c>
      <c r="BC624" s="129" t="s">
        <v>2919</v>
      </c>
      <c r="BF624" s="129"/>
      <c r="BG624" s="129"/>
    </row>
    <row r="625" spans="1:65" ht="14.65" customHeight="1" x14ac:dyDescent="0.25">
      <c r="A625" s="68" t="str">
        <f>CONCATENATE(E625,"_",X625)</f>
        <v>20392667092_PCR-LAP19091062</v>
      </c>
      <c r="B625" s="68" t="str">
        <f>CONCATENATE(E625,"_",Z625)</f>
        <v>20392667092_</v>
      </c>
      <c r="C625" s="6">
        <v>44112</v>
      </c>
      <c r="D625" s="6">
        <v>44142</v>
      </c>
      <c r="E625" s="192">
        <v>20392667092</v>
      </c>
      <c r="F625" s="63" t="s">
        <v>4555</v>
      </c>
      <c r="G625" s="3" t="s">
        <v>4729</v>
      </c>
      <c r="H625" s="6">
        <v>44112</v>
      </c>
      <c r="I625" s="6">
        <v>44142</v>
      </c>
      <c r="J625" s="7"/>
      <c r="K625" s="8">
        <f ca="1">+TODAY()-I625</f>
        <v>-5</v>
      </c>
      <c r="L625" s="9">
        <v>50</v>
      </c>
      <c r="M625" s="135"/>
      <c r="N625" s="9" t="str">
        <f>IF(M625="","Vacio",IF(L625=M625,"Igual","Diferente"))</f>
        <v>Vacio</v>
      </c>
      <c r="O625" s="9"/>
      <c r="P625" s="135"/>
      <c r="Q625" s="9" t="str">
        <f>IF(P625="","Vacio",IF(O625=P625,"Igual","Diferente"))</f>
        <v>Vacio</v>
      </c>
      <c r="R625" s="1">
        <f>+L625+O625/3.5</f>
        <v>50</v>
      </c>
      <c r="S625" s="1">
        <f ca="1">+IF(K625&gt;=0,IF(K625&lt;30,R625*1,IF(60&gt;K625,R625*2,IF(90&gt;K625,R625*3,IF(120&gt;K625,R625*4,IF(150&gt;K625,R625*5,IF(180&gt;K625,R625*6,IF(210&gt;K625,R625*7))))))),0)</f>
        <v>0</v>
      </c>
      <c r="T625" s="2">
        <f ca="1">+IF(K625&lt;0,0,IF(K625&lt;8,$A$1,IF(K625&lt;15,$B$1,IF(K625&lt;22,$C$1,IF(K625&lt;30,$D$1,IF(K625&lt;60,$G$1,IF(K625&lt;90,$H$1,IF(K625&lt;120,$I$1,IF(K625&lt;150,$J$1,IF(K625&lt;180,$K$1,IF(K625&lt;210,$E$1)))))))))))</f>
        <v>0</v>
      </c>
      <c r="U625" s="3" t="s">
        <v>3895</v>
      </c>
      <c r="V625" s="10" t="s">
        <v>3878</v>
      </c>
      <c r="W625" s="6">
        <v>44082</v>
      </c>
      <c r="X625" s="12" t="s">
        <v>3882</v>
      </c>
      <c r="Y625" s="12" t="s">
        <v>5248</v>
      </c>
      <c r="Z625" s="12"/>
      <c r="AA625" s="12"/>
      <c r="AB625" s="15"/>
      <c r="AC625" s="15"/>
      <c r="AD625" s="15"/>
      <c r="AE625" s="15"/>
      <c r="AF625" s="4">
        <f ca="1">+TODAY()-AE625</f>
        <v>44137</v>
      </c>
      <c r="AG625" s="15"/>
      <c r="AH625" s="15"/>
      <c r="AI625" s="6"/>
      <c r="AJ625" s="6"/>
      <c r="AK625" s="3"/>
      <c r="AL625" s="6"/>
      <c r="AM625" s="10">
        <v>1</v>
      </c>
      <c r="AN625" s="3" t="s">
        <v>44</v>
      </c>
      <c r="AO625" s="3"/>
      <c r="AP625" s="3" t="s">
        <v>45</v>
      </c>
      <c r="AQ625" s="3"/>
      <c r="AR625" s="3"/>
      <c r="AS625" s="3"/>
      <c r="AT625" s="3"/>
      <c r="AU625" s="3" t="s">
        <v>3450</v>
      </c>
      <c r="AV625" s="7" t="s">
        <v>47</v>
      </c>
      <c r="AW625" s="7" t="s">
        <v>47</v>
      </c>
      <c r="AX625" s="9" t="str">
        <f>IF(AW625="","Vacio",IF(AV625=AW625,"Igual","Diferente"))</f>
        <v>Igual</v>
      </c>
      <c r="AY625" s="129"/>
      <c r="AZ625" s="129"/>
      <c r="BA625" s="5">
        <f ca="1">+IF(K625&gt;21,"Revisar",0)</f>
        <v>0</v>
      </c>
      <c r="BB625" s="68" t="s">
        <v>146</v>
      </c>
      <c r="BC625" s="129" t="s">
        <v>2919</v>
      </c>
      <c r="BF625" s="129"/>
      <c r="BG625" s="129"/>
    </row>
    <row r="626" spans="1:65" ht="14.65" customHeight="1" x14ac:dyDescent="0.25">
      <c r="A626" s="68" t="str">
        <f>CONCATENATE(E626,"_",X626)</f>
        <v>20392667092_PCR-LAP0879</v>
      </c>
      <c r="B626" s="68" t="str">
        <f>CONCATENATE(E626,"_",Z626)</f>
        <v>20392667092_</v>
      </c>
      <c r="C626" s="6">
        <v>44112</v>
      </c>
      <c r="D626" s="6">
        <v>44142</v>
      </c>
      <c r="E626" s="192">
        <v>20392667092</v>
      </c>
      <c r="F626" s="63" t="s">
        <v>4555</v>
      </c>
      <c r="G626" s="3" t="s">
        <v>4729</v>
      </c>
      <c r="H626" s="6">
        <v>44112</v>
      </c>
      <c r="I626" s="6">
        <v>44142</v>
      </c>
      <c r="J626" s="7"/>
      <c r="K626" s="8">
        <f ca="1">+TODAY()-I626</f>
        <v>-5</v>
      </c>
      <c r="L626" s="9">
        <v>50</v>
      </c>
      <c r="M626" s="135"/>
      <c r="N626" s="9" t="str">
        <f>IF(M626="","Vacio",IF(L626=M626,"Igual","Diferente"))</f>
        <v>Vacio</v>
      </c>
      <c r="O626" s="9"/>
      <c r="P626" s="135"/>
      <c r="Q626" s="9" t="str">
        <f>IF(P626="","Vacio",IF(O626=P626,"Igual","Diferente"))</f>
        <v>Vacio</v>
      </c>
      <c r="R626" s="1">
        <f>+L626+O626/3.5</f>
        <v>50</v>
      </c>
      <c r="S626" s="1">
        <f ca="1">+IF(K626&gt;=0,IF(K626&lt;30,R626*1,IF(60&gt;K626,R626*2,IF(90&gt;K626,R626*3,IF(120&gt;K626,R626*4,IF(150&gt;K626,R626*5,IF(180&gt;K626,R626*6,IF(210&gt;K626,R626*7))))))),0)</f>
        <v>0</v>
      </c>
      <c r="T626" s="2">
        <f ca="1">+IF(K626&lt;0,0,IF(K626&lt;8,$A$1,IF(K626&lt;15,$B$1,IF(K626&lt;22,$C$1,IF(K626&lt;30,$D$1,IF(K626&lt;60,$G$1,IF(K626&lt;90,$H$1,IF(K626&lt;120,$I$1,IF(K626&lt;150,$J$1,IF(K626&lt;180,$K$1,IF(K626&lt;210,$E$1)))))))))))</f>
        <v>0</v>
      </c>
      <c r="U626" s="3" t="s">
        <v>3896</v>
      </c>
      <c r="V626" s="10" t="s">
        <v>3878</v>
      </c>
      <c r="W626" s="6">
        <v>44082</v>
      </c>
      <c r="X626" s="12" t="s">
        <v>3883</v>
      </c>
      <c r="Y626" s="12" t="s">
        <v>5248</v>
      </c>
      <c r="Z626" s="12"/>
      <c r="AA626" s="12"/>
      <c r="AB626" s="15"/>
      <c r="AC626" s="15"/>
      <c r="AD626" s="15"/>
      <c r="AE626" s="15"/>
      <c r="AF626" s="4">
        <f ca="1">+TODAY()-AE626</f>
        <v>44137</v>
      </c>
      <c r="AG626" s="15"/>
      <c r="AH626" s="15"/>
      <c r="AI626" s="6"/>
      <c r="AJ626" s="6"/>
      <c r="AK626" s="3"/>
      <c r="AL626" s="6"/>
      <c r="AM626" s="10">
        <v>1</v>
      </c>
      <c r="AN626" s="3" t="s">
        <v>44</v>
      </c>
      <c r="AO626" s="3"/>
      <c r="AP626" s="3" t="s">
        <v>45</v>
      </c>
      <c r="AQ626" s="3"/>
      <c r="AR626" s="3"/>
      <c r="AS626" s="3"/>
      <c r="AT626" s="3"/>
      <c r="AU626" s="3" t="s">
        <v>3450</v>
      </c>
      <c r="AV626" s="7" t="s">
        <v>47</v>
      </c>
      <c r="AW626" s="7" t="s">
        <v>47</v>
      </c>
      <c r="AX626" s="9" t="str">
        <f>IF(AW626="","Vacio",IF(AV626=AW626,"Igual","Diferente"))</f>
        <v>Igual</v>
      </c>
      <c r="AY626" s="129"/>
      <c r="AZ626" s="129"/>
      <c r="BA626" s="5">
        <f ca="1">+IF(K626&gt;21,"Revisar",0)</f>
        <v>0</v>
      </c>
      <c r="BB626" s="68" t="s">
        <v>146</v>
      </c>
      <c r="BC626" s="129" t="s">
        <v>2919</v>
      </c>
      <c r="BF626" s="129"/>
      <c r="BG626" s="129"/>
    </row>
    <row r="627" spans="1:65" ht="14.65" customHeight="1" x14ac:dyDescent="0.25">
      <c r="A627" s="68" t="str">
        <f>CONCATENATE(E627,"_",X627)</f>
        <v>20392667092_PCR-LAP20031138</v>
      </c>
      <c r="B627" s="68" t="str">
        <f>CONCATENATE(E627,"_",Z627)</f>
        <v>20392667092_</v>
      </c>
      <c r="C627" s="6">
        <v>44105</v>
      </c>
      <c r="D627" s="6">
        <v>44135</v>
      </c>
      <c r="E627" s="192">
        <v>20392667092</v>
      </c>
      <c r="F627" s="63" t="s">
        <v>4555</v>
      </c>
      <c r="G627" s="3" t="s">
        <v>4621</v>
      </c>
      <c r="H627" s="6">
        <v>44105</v>
      </c>
      <c r="I627" s="6">
        <v>44135</v>
      </c>
      <c r="J627" s="7" t="s">
        <v>987</v>
      </c>
      <c r="K627" s="8">
        <f ca="1">+TODAY()-I627</f>
        <v>2</v>
      </c>
      <c r="L627" s="9">
        <v>50</v>
      </c>
      <c r="M627" s="154"/>
      <c r="N627" s="9" t="str">
        <f>IF(M627="","Vacio",IF(L627=M627,"Igual","Diferente"))</f>
        <v>Vacio</v>
      </c>
      <c r="O627" s="9"/>
      <c r="P627" s="154"/>
      <c r="Q627" s="9" t="str">
        <f>IF(P627="","Vacio",IF(O627=P627,"Igual","Diferente"))</f>
        <v>Vacio</v>
      </c>
      <c r="R627" s="1">
        <f>+L627+O627/3.5</f>
        <v>50</v>
      </c>
      <c r="S627" s="1">
        <f ca="1">+IF(K627&gt;=0,IF(K627&lt;30,R627*1,IF(60&gt;K627,R627*2,IF(90&gt;K627,R627*3,IF(120&gt;K627,R627*4,IF(150&gt;K627,R627*5,IF(180&gt;K627,R627*6,IF(210&gt;K627,R627*7))))))),0)</f>
        <v>50</v>
      </c>
      <c r="T627" s="2" t="str">
        <f ca="1">+IF(K627&lt;0,0,IF(K627&lt;8,$A$1,IF(K627&lt;15,$B$1,IF(K627&lt;22,$C$1,IF(K627&lt;30,$D$1,IF(K627&lt;60,$G$1,IF(K627&lt;90,$H$1,IF(K627&lt;120,$I$1,IF(K627&lt;150,$J$1,IF(K627&lt;180,$K$1,IF(K627&lt;210,$E$1)))))))))))</f>
        <v>1° Semana</v>
      </c>
      <c r="U627" s="3" t="s">
        <v>3504</v>
      </c>
      <c r="V627" s="10" t="s">
        <v>988</v>
      </c>
      <c r="W627" s="6">
        <v>43995</v>
      </c>
      <c r="X627" s="12" t="s">
        <v>989</v>
      </c>
      <c r="Y627" s="12" t="s">
        <v>5248</v>
      </c>
      <c r="Z627" s="12"/>
      <c r="AA627" s="12"/>
      <c r="AB627" s="15"/>
      <c r="AC627" s="15"/>
      <c r="AD627" s="15"/>
      <c r="AE627" s="15"/>
      <c r="AF627" s="4">
        <f ca="1">+TODAY()-AE627</f>
        <v>44137</v>
      </c>
      <c r="AG627" s="15"/>
      <c r="AH627" s="15"/>
      <c r="AI627" s="6"/>
      <c r="AJ627" s="6"/>
      <c r="AK627" s="3"/>
      <c r="AL627" s="6"/>
      <c r="AM627" s="10">
        <v>1</v>
      </c>
      <c r="AN627" s="3" t="s">
        <v>44</v>
      </c>
      <c r="AO627" s="3"/>
      <c r="AP627" s="3" t="s">
        <v>45</v>
      </c>
      <c r="AQ627" s="3"/>
      <c r="AR627" s="3"/>
      <c r="AS627" s="3"/>
      <c r="AT627" s="3"/>
      <c r="AU627" s="3" t="s">
        <v>3450</v>
      </c>
      <c r="AV627" s="7" t="s">
        <v>47</v>
      </c>
      <c r="AW627" s="70" t="s">
        <v>47</v>
      </c>
      <c r="AX627" s="9" t="str">
        <f>IF(AW627="","Vacio",IF(AV627=AW627,"Igual","Diferente"))</f>
        <v>Igual</v>
      </c>
      <c r="AY627" s="129"/>
      <c r="AZ627" s="129"/>
      <c r="BA627" s="5">
        <f ca="1">+IF(K627&gt;21,"Revisar",0)</f>
        <v>0</v>
      </c>
      <c r="BB627" s="32" t="s">
        <v>146</v>
      </c>
      <c r="BC627" s="32" t="s">
        <v>2919</v>
      </c>
      <c r="BD627" s="153"/>
      <c r="BE627" s="153"/>
      <c r="BF627" s="32" t="s">
        <v>94</v>
      </c>
      <c r="BG627" s="32"/>
      <c r="BH627" s="153"/>
      <c r="BI627" s="153"/>
      <c r="BJ627" s="153"/>
      <c r="BK627" s="153"/>
      <c r="BL627" s="153"/>
      <c r="BM627" s="153"/>
    </row>
    <row r="628" spans="1:65" ht="14.65" customHeight="1" x14ac:dyDescent="0.25">
      <c r="A628" s="68" t="str">
        <f>CONCATENATE(E628,"_",X628)</f>
        <v>20392667092_PCR-LAP20031141</v>
      </c>
      <c r="B628" s="68" t="str">
        <f>CONCATENATE(E628,"_",Z628)</f>
        <v>20392667092_</v>
      </c>
      <c r="C628" s="29">
        <v>44117</v>
      </c>
      <c r="D628" s="29">
        <v>44147</v>
      </c>
      <c r="E628" s="192">
        <v>20392667092</v>
      </c>
      <c r="F628" s="95" t="s">
        <v>4555</v>
      </c>
      <c r="G628" s="28" t="s">
        <v>4921</v>
      </c>
      <c r="H628" s="29">
        <v>44117</v>
      </c>
      <c r="I628" s="29">
        <v>44147</v>
      </c>
      <c r="J628" s="70"/>
      <c r="K628" s="199">
        <f ca="1">+TODAY()-I628</f>
        <v>-10</v>
      </c>
      <c r="L628" s="71">
        <v>50</v>
      </c>
      <c r="M628" s="154"/>
      <c r="N628" s="9" t="str">
        <f>IF(M628="","Vacio",IF(L628=M628,"Igual","Diferente"))</f>
        <v>Vacio</v>
      </c>
      <c r="O628" s="71"/>
      <c r="P628" s="154"/>
      <c r="Q628" s="71" t="str">
        <f>IF(P628="","Vacio",IF(O628=P628,"Igual","Diferente"))</f>
        <v>Vacio</v>
      </c>
      <c r="R628" s="155">
        <f>+L628+O628/3.5</f>
        <v>50</v>
      </c>
      <c r="S628" s="155">
        <f ca="1">+IF(K628&gt;=0,IF(K628&lt;30,R628*1,IF(60&gt;K628,R628*2,IF(90&gt;K628,R628*3,IF(120&gt;K628,R628*4,IF(150&gt;K628,R628*5,IF(180&gt;K628,R628*6,IF(210&gt;K628,R628*7))))))),0)</f>
        <v>0</v>
      </c>
      <c r="T628" s="2">
        <f ca="1">+IF(K628&lt;0,0,IF(K628&lt;8,$A$1,IF(K628&lt;15,$B$1,IF(K628&lt;22,$C$1,IF(K628&lt;30,$D$1,IF(K628&lt;60,$G$1,IF(K628&lt;90,$H$1,IF(K628&lt;120,$I$1,IF(K628&lt;150,$J$1,IF(K628&lt;180,$K$1,IF(K628&lt;210,$E$1)))))))))))</f>
        <v>0</v>
      </c>
      <c r="U628" s="28" t="s">
        <v>3504</v>
      </c>
      <c r="V628" s="72" t="s">
        <v>988</v>
      </c>
      <c r="W628" s="29">
        <v>44116</v>
      </c>
      <c r="X628" s="30" t="s">
        <v>990</v>
      </c>
      <c r="Y628" s="12" t="s">
        <v>5248</v>
      </c>
      <c r="Z628" s="30"/>
      <c r="AA628" s="30"/>
      <c r="AB628" s="73"/>
      <c r="AC628" s="73"/>
      <c r="AD628" s="73"/>
      <c r="AE628" s="73"/>
      <c r="AF628" s="156">
        <f ca="1">+TODAY()-AE628</f>
        <v>44137</v>
      </c>
      <c r="AG628" s="73"/>
      <c r="AH628" s="73"/>
      <c r="AI628" s="29"/>
      <c r="AJ628" s="29"/>
      <c r="AK628" s="28"/>
      <c r="AL628" s="29"/>
      <c r="AM628" s="72">
        <v>1</v>
      </c>
      <c r="AN628" s="28" t="s">
        <v>44</v>
      </c>
      <c r="AO628" s="28"/>
      <c r="AP628" s="28" t="s">
        <v>45</v>
      </c>
      <c r="AQ628" s="28"/>
      <c r="AR628" s="28"/>
      <c r="AS628" s="28"/>
      <c r="AT628" s="28"/>
      <c r="AU628" s="3" t="s">
        <v>3450</v>
      </c>
      <c r="AV628" s="70" t="s">
        <v>47</v>
      </c>
      <c r="AW628" s="70" t="s">
        <v>47</v>
      </c>
      <c r="AX628" s="9" t="str">
        <f>IF(AW628="","Vacio",IF(AV628=AW628,"Igual","Diferente"))</f>
        <v>Igual</v>
      </c>
      <c r="AY628" s="32"/>
      <c r="AZ628" s="32"/>
      <c r="BA628" s="157">
        <f ca="1">+IF(K628&gt;21,"Revisar",0)</f>
        <v>0</v>
      </c>
      <c r="BB628" s="32" t="s">
        <v>146</v>
      </c>
      <c r="BC628" s="32" t="s">
        <v>2919</v>
      </c>
      <c r="BD628" s="158"/>
      <c r="BE628" s="158"/>
      <c r="BF628" s="32" t="s">
        <v>94</v>
      </c>
      <c r="BG628" s="32"/>
      <c r="BH628" s="158"/>
      <c r="BI628" s="158"/>
      <c r="BJ628" s="158"/>
      <c r="BK628" s="158"/>
      <c r="BL628" s="158"/>
      <c r="BM628" s="158"/>
    </row>
    <row r="629" spans="1:65" ht="14.65" customHeight="1" x14ac:dyDescent="0.25">
      <c r="A629" s="68" t="str">
        <f>CONCATENATE(E629,"_",X629)</f>
        <v>20392667092_PCR-LAP20031143</v>
      </c>
      <c r="B629" s="68" t="str">
        <f>CONCATENATE(E629,"_",Z629)</f>
        <v>20392667092_</v>
      </c>
      <c r="C629" s="6">
        <v>44105</v>
      </c>
      <c r="D629" s="6">
        <v>44135</v>
      </c>
      <c r="E629" s="192">
        <v>20392667092</v>
      </c>
      <c r="F629" s="63" t="s">
        <v>4555</v>
      </c>
      <c r="G629" s="3" t="s">
        <v>4621</v>
      </c>
      <c r="H629" s="6">
        <v>44105</v>
      </c>
      <c r="I629" s="6">
        <v>44135</v>
      </c>
      <c r="J629" s="7" t="s">
        <v>987</v>
      </c>
      <c r="K629" s="8">
        <f ca="1">+TODAY()-I629</f>
        <v>2</v>
      </c>
      <c r="L629" s="9">
        <v>50</v>
      </c>
      <c r="M629" s="154"/>
      <c r="N629" s="9" t="str">
        <f>IF(M629="","Vacio",IF(L629=M629,"Igual","Diferente"))</f>
        <v>Vacio</v>
      </c>
      <c r="O629" s="9"/>
      <c r="P629" s="154"/>
      <c r="Q629" s="9" t="str">
        <f>IF(P629="","Vacio",IF(O629=P629,"Igual","Diferente"))</f>
        <v>Vacio</v>
      </c>
      <c r="R629" s="1">
        <f>+L629+O629/3.5</f>
        <v>50</v>
      </c>
      <c r="S629" s="1">
        <f ca="1">+IF(K629&gt;=0,IF(K629&lt;30,R629*1,IF(60&gt;K629,R629*2,IF(90&gt;K629,R629*3,IF(120&gt;K629,R629*4,IF(150&gt;K629,R629*5,IF(180&gt;K629,R629*6,IF(210&gt;K629,R629*7))))))),0)</f>
        <v>50</v>
      </c>
      <c r="T629" s="2" t="str">
        <f ca="1">+IF(K629&lt;0,0,IF(K629&lt;8,$A$1,IF(K629&lt;15,$B$1,IF(K629&lt;22,$C$1,IF(K629&lt;30,$D$1,IF(K629&lt;60,$G$1,IF(K629&lt;90,$H$1,IF(K629&lt;120,$I$1,IF(K629&lt;150,$J$1,IF(K629&lt;180,$K$1,IF(K629&lt;210,$E$1)))))))))))</f>
        <v>1° Semana</v>
      </c>
      <c r="U629" s="3" t="s">
        <v>3504</v>
      </c>
      <c r="V629" s="10" t="s">
        <v>988</v>
      </c>
      <c r="W629" s="6">
        <v>43995</v>
      </c>
      <c r="X629" s="12" t="s">
        <v>991</v>
      </c>
      <c r="Y629" s="12" t="s">
        <v>5248</v>
      </c>
      <c r="Z629" s="12"/>
      <c r="AA629" s="12"/>
      <c r="AB629" s="15"/>
      <c r="AC629" s="15"/>
      <c r="AD629" s="15"/>
      <c r="AE629" s="15"/>
      <c r="AF629" s="4">
        <f ca="1">+TODAY()-AE629</f>
        <v>44137</v>
      </c>
      <c r="AG629" s="15"/>
      <c r="AH629" s="15"/>
      <c r="AI629" s="6"/>
      <c r="AJ629" s="6"/>
      <c r="AK629" s="3"/>
      <c r="AL629" s="6"/>
      <c r="AM629" s="10">
        <v>1</v>
      </c>
      <c r="AN629" s="3" t="s">
        <v>44</v>
      </c>
      <c r="AO629" s="3"/>
      <c r="AP629" s="3" t="s">
        <v>45</v>
      </c>
      <c r="AQ629" s="3"/>
      <c r="AR629" s="3"/>
      <c r="AS629" s="3"/>
      <c r="AT629" s="3"/>
      <c r="AU629" s="3" t="s">
        <v>3450</v>
      </c>
      <c r="AV629" s="7" t="s">
        <v>47</v>
      </c>
      <c r="AW629" s="70" t="s">
        <v>47</v>
      </c>
      <c r="AX629" s="9" t="str">
        <f>IF(AW629="","Vacio",IF(AV629=AW629,"Igual","Diferente"))</f>
        <v>Igual</v>
      </c>
      <c r="AY629" s="129"/>
      <c r="AZ629" s="129"/>
      <c r="BA629" s="5">
        <f ca="1">+IF(K629&gt;21,"Revisar",0)</f>
        <v>0</v>
      </c>
      <c r="BB629" s="32" t="s">
        <v>146</v>
      </c>
      <c r="BC629" s="32" t="s">
        <v>2919</v>
      </c>
      <c r="BD629" s="158"/>
      <c r="BE629" s="158"/>
      <c r="BF629" s="32" t="s">
        <v>94</v>
      </c>
      <c r="BG629" s="32"/>
      <c r="BH629" s="158"/>
      <c r="BI629" s="158"/>
      <c r="BJ629" s="158"/>
      <c r="BK629" s="158"/>
      <c r="BL629" s="158"/>
      <c r="BM629" s="158"/>
    </row>
    <row r="630" spans="1:65" ht="14.65" customHeight="1" x14ac:dyDescent="0.25">
      <c r="A630" s="68" t="str">
        <f>CONCATENATE(E630,"_",X630)</f>
        <v>20392667092_PCR-LAP20031151</v>
      </c>
      <c r="B630" s="68" t="str">
        <f>CONCATENATE(E630,"_",Z630)</f>
        <v>20392667092_</v>
      </c>
      <c r="C630" s="6">
        <v>44105</v>
      </c>
      <c r="D630" s="6">
        <v>44135</v>
      </c>
      <c r="E630" s="192">
        <v>20392667092</v>
      </c>
      <c r="F630" s="63" t="s">
        <v>4555</v>
      </c>
      <c r="G630" s="3" t="s">
        <v>4621</v>
      </c>
      <c r="H630" s="6">
        <v>44105</v>
      </c>
      <c r="I630" s="6">
        <v>44135</v>
      </c>
      <c r="J630" s="7" t="s">
        <v>987</v>
      </c>
      <c r="K630" s="8">
        <f ca="1">+TODAY()-I630</f>
        <v>2</v>
      </c>
      <c r="L630" s="9">
        <v>50</v>
      </c>
      <c r="M630" s="154"/>
      <c r="N630" s="9" t="str">
        <f>IF(M630="","Vacio",IF(L630=M630,"Igual","Diferente"))</f>
        <v>Vacio</v>
      </c>
      <c r="O630" s="9"/>
      <c r="P630" s="154"/>
      <c r="Q630" s="9" t="str">
        <f>IF(P630="","Vacio",IF(O630=P630,"Igual","Diferente"))</f>
        <v>Vacio</v>
      </c>
      <c r="R630" s="1">
        <f>+L630+O630/3.5</f>
        <v>50</v>
      </c>
      <c r="S630" s="1">
        <f ca="1">+IF(K630&gt;=0,IF(K630&lt;30,R630*1,IF(60&gt;K630,R630*2,IF(90&gt;K630,R630*3,IF(120&gt;K630,R630*4,IF(150&gt;K630,R630*5,IF(180&gt;K630,R630*6,IF(210&gt;K630,R630*7))))))),0)</f>
        <v>50</v>
      </c>
      <c r="T630" s="2" t="str">
        <f ca="1">+IF(K630&lt;0,0,IF(K630&lt;8,$A$1,IF(K630&lt;15,$B$1,IF(K630&lt;22,$C$1,IF(K630&lt;30,$D$1,IF(K630&lt;60,$G$1,IF(K630&lt;90,$H$1,IF(K630&lt;120,$I$1,IF(K630&lt;150,$J$1,IF(K630&lt;180,$K$1,IF(K630&lt;210,$E$1)))))))))))</f>
        <v>1° Semana</v>
      </c>
      <c r="U630" s="3" t="s">
        <v>3504</v>
      </c>
      <c r="V630" s="10" t="s">
        <v>988</v>
      </c>
      <c r="W630" s="6">
        <v>43995</v>
      </c>
      <c r="X630" s="12" t="s">
        <v>992</v>
      </c>
      <c r="Y630" s="12" t="s">
        <v>5248</v>
      </c>
      <c r="Z630" s="12"/>
      <c r="AA630" s="12"/>
      <c r="AB630" s="15"/>
      <c r="AC630" s="15"/>
      <c r="AD630" s="15"/>
      <c r="AE630" s="15"/>
      <c r="AF630" s="4">
        <f ca="1">+TODAY()-AE630</f>
        <v>44137</v>
      </c>
      <c r="AG630" s="15"/>
      <c r="AH630" s="15"/>
      <c r="AI630" s="6"/>
      <c r="AJ630" s="6"/>
      <c r="AK630" s="3"/>
      <c r="AL630" s="6"/>
      <c r="AM630" s="10">
        <v>1</v>
      </c>
      <c r="AN630" s="3" t="s">
        <v>44</v>
      </c>
      <c r="AO630" s="3"/>
      <c r="AP630" s="3" t="s">
        <v>45</v>
      </c>
      <c r="AQ630" s="3"/>
      <c r="AR630" s="3"/>
      <c r="AS630" s="3"/>
      <c r="AT630" s="3"/>
      <c r="AU630" s="3" t="s">
        <v>3450</v>
      </c>
      <c r="AV630" s="7" t="s">
        <v>47</v>
      </c>
      <c r="AW630" s="70" t="s">
        <v>47</v>
      </c>
      <c r="AX630" s="9" t="str">
        <f>IF(AW630="","Vacio",IF(AV630=AW630,"Igual","Diferente"))</f>
        <v>Igual</v>
      </c>
      <c r="AY630" s="129"/>
      <c r="AZ630" s="129"/>
      <c r="BA630" s="5">
        <f ca="1">+IF(K630&gt;21,"Revisar",0)</f>
        <v>0</v>
      </c>
      <c r="BB630" s="32" t="s">
        <v>146</v>
      </c>
      <c r="BC630" s="32" t="s">
        <v>2919</v>
      </c>
      <c r="BD630" s="158"/>
      <c r="BE630" s="158"/>
      <c r="BF630" s="32" t="s">
        <v>94</v>
      </c>
      <c r="BG630" s="32"/>
      <c r="BH630" s="158"/>
      <c r="BI630" s="158"/>
      <c r="BJ630" s="158"/>
      <c r="BK630" s="158"/>
      <c r="BL630" s="158"/>
      <c r="BM630" s="158"/>
    </row>
    <row r="631" spans="1:65" ht="14.65" customHeight="1" x14ac:dyDescent="0.25">
      <c r="A631" s="68" t="str">
        <f>CONCATENATE(E631,"_",X631)</f>
        <v>20392667092_PCR-LAP20031152</v>
      </c>
      <c r="B631" s="68" t="str">
        <f>CONCATENATE(E631,"_",Z631)</f>
        <v>20392667092_</v>
      </c>
      <c r="C631" s="6">
        <v>44105</v>
      </c>
      <c r="D631" s="6">
        <v>44135</v>
      </c>
      <c r="E631" s="192">
        <v>20392667092</v>
      </c>
      <c r="F631" s="63" t="s">
        <v>4555</v>
      </c>
      <c r="G631" s="3" t="s">
        <v>4621</v>
      </c>
      <c r="H631" s="6">
        <v>44105</v>
      </c>
      <c r="I631" s="6">
        <v>44135</v>
      </c>
      <c r="J631" s="7" t="s">
        <v>987</v>
      </c>
      <c r="K631" s="8">
        <f ca="1">+TODAY()-I631</f>
        <v>2</v>
      </c>
      <c r="L631" s="9">
        <v>50</v>
      </c>
      <c r="M631" s="154"/>
      <c r="N631" s="9" t="str">
        <f>IF(M631="","Vacio",IF(L631=M631,"Igual","Diferente"))</f>
        <v>Vacio</v>
      </c>
      <c r="O631" s="9"/>
      <c r="P631" s="154"/>
      <c r="Q631" s="9" t="str">
        <f>IF(P631="","Vacio",IF(O631=P631,"Igual","Diferente"))</f>
        <v>Vacio</v>
      </c>
      <c r="R631" s="1">
        <f>+L631+O631/3.5</f>
        <v>50</v>
      </c>
      <c r="S631" s="1">
        <f ca="1">+IF(K631&gt;=0,IF(K631&lt;30,R631*1,IF(60&gt;K631,R631*2,IF(90&gt;K631,R631*3,IF(120&gt;K631,R631*4,IF(150&gt;K631,R631*5,IF(180&gt;K631,R631*6,IF(210&gt;K631,R631*7))))))),0)</f>
        <v>50</v>
      </c>
      <c r="T631" s="2" t="str">
        <f ca="1">+IF(K631&lt;0,0,IF(K631&lt;8,$A$1,IF(K631&lt;15,$B$1,IF(K631&lt;22,$C$1,IF(K631&lt;30,$D$1,IF(K631&lt;60,$G$1,IF(K631&lt;90,$H$1,IF(K631&lt;120,$I$1,IF(K631&lt;150,$J$1,IF(K631&lt;180,$K$1,IF(K631&lt;210,$E$1)))))))))))</f>
        <v>1° Semana</v>
      </c>
      <c r="U631" s="3" t="s">
        <v>3504</v>
      </c>
      <c r="V631" s="10" t="s">
        <v>988</v>
      </c>
      <c r="W631" s="6">
        <v>43995</v>
      </c>
      <c r="X631" s="12" t="s">
        <v>993</v>
      </c>
      <c r="Y631" s="12" t="s">
        <v>5248</v>
      </c>
      <c r="Z631" s="12"/>
      <c r="AA631" s="12"/>
      <c r="AB631" s="15"/>
      <c r="AC631" s="15"/>
      <c r="AD631" s="15"/>
      <c r="AE631" s="15"/>
      <c r="AF631" s="4">
        <f ca="1">+TODAY()-AE631</f>
        <v>44137</v>
      </c>
      <c r="AG631" s="15"/>
      <c r="AH631" s="15"/>
      <c r="AI631" s="6"/>
      <c r="AJ631" s="6"/>
      <c r="AK631" s="3"/>
      <c r="AL631" s="6"/>
      <c r="AM631" s="10">
        <v>1</v>
      </c>
      <c r="AN631" s="3" t="s">
        <v>44</v>
      </c>
      <c r="AO631" s="3"/>
      <c r="AP631" s="3" t="s">
        <v>45</v>
      </c>
      <c r="AQ631" s="3"/>
      <c r="AR631" s="3"/>
      <c r="AS631" s="3"/>
      <c r="AT631" s="3"/>
      <c r="AU631" s="3" t="s">
        <v>3450</v>
      </c>
      <c r="AV631" s="7" t="s">
        <v>47</v>
      </c>
      <c r="AW631" s="70" t="s">
        <v>47</v>
      </c>
      <c r="AX631" s="9" t="str">
        <f>IF(AW631="","Vacio",IF(AV631=AW631,"Igual","Diferente"))</f>
        <v>Igual</v>
      </c>
      <c r="AY631" s="129"/>
      <c r="AZ631" s="129"/>
      <c r="BA631" s="5">
        <f ca="1">+IF(K631&gt;21,"Revisar",0)</f>
        <v>0</v>
      </c>
      <c r="BB631" s="32" t="s">
        <v>146</v>
      </c>
      <c r="BC631" s="32" t="s">
        <v>2919</v>
      </c>
      <c r="BD631" s="158"/>
      <c r="BE631" s="158"/>
      <c r="BF631" s="32" t="s">
        <v>94</v>
      </c>
      <c r="BG631" s="32"/>
      <c r="BH631" s="158"/>
      <c r="BI631" s="158"/>
      <c r="BJ631" s="158"/>
      <c r="BK631" s="158"/>
      <c r="BL631" s="158"/>
      <c r="BM631" s="158"/>
    </row>
    <row r="632" spans="1:65" ht="14.65" customHeight="1" x14ac:dyDescent="0.25">
      <c r="A632" s="68" t="str">
        <f>CONCATENATE(E632,"_",X632)</f>
        <v>20392667092_PCR-LAP20031154</v>
      </c>
      <c r="B632" s="68" t="str">
        <f>CONCATENATE(E632,"_",Z632)</f>
        <v>20392667092_</v>
      </c>
      <c r="C632" s="6">
        <v>44105</v>
      </c>
      <c r="D632" s="6">
        <v>44135</v>
      </c>
      <c r="E632" s="192">
        <v>20392667092</v>
      </c>
      <c r="F632" s="63" t="s">
        <v>4555</v>
      </c>
      <c r="G632" s="3" t="s">
        <v>4621</v>
      </c>
      <c r="H632" s="6">
        <v>44105</v>
      </c>
      <c r="I632" s="6">
        <v>44135</v>
      </c>
      <c r="J632" s="7" t="s">
        <v>987</v>
      </c>
      <c r="K632" s="8">
        <f ca="1">+TODAY()-I632</f>
        <v>2</v>
      </c>
      <c r="L632" s="9">
        <v>50</v>
      </c>
      <c r="M632" s="154"/>
      <c r="N632" s="9" t="str">
        <f>IF(M632="","Vacio",IF(L632=M632,"Igual","Diferente"))</f>
        <v>Vacio</v>
      </c>
      <c r="O632" s="9"/>
      <c r="P632" s="154"/>
      <c r="Q632" s="9" t="str">
        <f>IF(P632="","Vacio",IF(O632=P632,"Igual","Diferente"))</f>
        <v>Vacio</v>
      </c>
      <c r="R632" s="1">
        <f>+L632+O632/3.5</f>
        <v>50</v>
      </c>
      <c r="S632" s="1">
        <f ca="1">+IF(K632&gt;=0,IF(K632&lt;30,R632*1,IF(60&gt;K632,R632*2,IF(90&gt;K632,R632*3,IF(120&gt;K632,R632*4,IF(150&gt;K632,R632*5,IF(180&gt;K632,R632*6,IF(210&gt;K632,R632*7))))))),0)</f>
        <v>50</v>
      </c>
      <c r="T632" s="2" t="str">
        <f ca="1">+IF(K632&lt;0,0,IF(K632&lt;8,$A$1,IF(K632&lt;15,$B$1,IF(K632&lt;22,$C$1,IF(K632&lt;30,$D$1,IF(K632&lt;60,$G$1,IF(K632&lt;90,$H$1,IF(K632&lt;120,$I$1,IF(K632&lt;150,$J$1,IF(K632&lt;180,$K$1,IF(K632&lt;210,$E$1)))))))))))</f>
        <v>1° Semana</v>
      </c>
      <c r="U632" s="3" t="s">
        <v>3504</v>
      </c>
      <c r="V632" s="10" t="s">
        <v>988</v>
      </c>
      <c r="W632" s="6">
        <v>43995</v>
      </c>
      <c r="X632" s="12" t="s">
        <v>994</v>
      </c>
      <c r="Y632" s="12" t="s">
        <v>5248</v>
      </c>
      <c r="Z632" s="12"/>
      <c r="AA632" s="12"/>
      <c r="AB632" s="15"/>
      <c r="AC632" s="15"/>
      <c r="AD632" s="15"/>
      <c r="AE632" s="15"/>
      <c r="AF632" s="4">
        <f ca="1">+TODAY()-AE632</f>
        <v>44137</v>
      </c>
      <c r="AG632" s="15"/>
      <c r="AH632" s="15"/>
      <c r="AI632" s="6"/>
      <c r="AJ632" s="6"/>
      <c r="AK632" s="3"/>
      <c r="AL632" s="6"/>
      <c r="AM632" s="10">
        <v>1</v>
      </c>
      <c r="AN632" s="3" t="s">
        <v>44</v>
      </c>
      <c r="AO632" s="3"/>
      <c r="AP632" s="3" t="s">
        <v>45</v>
      </c>
      <c r="AQ632" s="3"/>
      <c r="AR632" s="3"/>
      <c r="AS632" s="3"/>
      <c r="AT632" s="3"/>
      <c r="AU632" s="3" t="s">
        <v>3450</v>
      </c>
      <c r="AV632" s="7" t="s">
        <v>47</v>
      </c>
      <c r="AW632" s="70" t="s">
        <v>47</v>
      </c>
      <c r="AX632" s="9" t="str">
        <f>IF(AW632="","Vacio",IF(AV632=AW632,"Igual","Diferente"))</f>
        <v>Igual</v>
      </c>
      <c r="AY632" s="129"/>
      <c r="AZ632" s="129"/>
      <c r="BA632" s="5">
        <f ca="1">+IF(K632&gt;21,"Revisar",0)</f>
        <v>0</v>
      </c>
      <c r="BB632" s="32" t="s">
        <v>146</v>
      </c>
      <c r="BC632" s="32" t="s">
        <v>2919</v>
      </c>
      <c r="BD632" s="158"/>
      <c r="BE632" s="158"/>
      <c r="BF632" s="32" t="s">
        <v>94</v>
      </c>
      <c r="BG632" s="32"/>
      <c r="BH632" s="158"/>
      <c r="BI632" s="158"/>
      <c r="BJ632" s="158"/>
      <c r="BK632" s="158"/>
      <c r="BL632" s="158"/>
      <c r="BM632" s="158"/>
    </row>
    <row r="633" spans="1:65" ht="14.65" customHeight="1" x14ac:dyDescent="0.25">
      <c r="A633" s="68" t="str">
        <f>CONCATENATE(E633,"_",X633)</f>
        <v>20392667092_PCR-LAP20031161</v>
      </c>
      <c r="B633" s="68" t="str">
        <f>CONCATENATE(E633,"_",Z633)</f>
        <v>20392667092_</v>
      </c>
      <c r="C633" s="6">
        <v>44105</v>
      </c>
      <c r="D633" s="6">
        <v>44135</v>
      </c>
      <c r="E633" s="192">
        <v>20392667092</v>
      </c>
      <c r="F633" s="63" t="s">
        <v>4555</v>
      </c>
      <c r="G633" s="3" t="s">
        <v>4621</v>
      </c>
      <c r="H633" s="6">
        <v>44105</v>
      </c>
      <c r="I633" s="6">
        <v>44135</v>
      </c>
      <c r="J633" s="7" t="s">
        <v>987</v>
      </c>
      <c r="K633" s="8">
        <f ca="1">+TODAY()-I633</f>
        <v>2</v>
      </c>
      <c r="L633" s="9">
        <v>50</v>
      </c>
      <c r="M633" s="154"/>
      <c r="N633" s="9" t="str">
        <f>IF(M633="","Vacio",IF(L633=M633,"Igual","Diferente"))</f>
        <v>Vacio</v>
      </c>
      <c r="O633" s="9"/>
      <c r="P633" s="154"/>
      <c r="Q633" s="9" t="str">
        <f>IF(P633="","Vacio",IF(O633=P633,"Igual","Diferente"))</f>
        <v>Vacio</v>
      </c>
      <c r="R633" s="1">
        <f>+L633+O633/3.5</f>
        <v>50</v>
      </c>
      <c r="S633" s="1">
        <f ca="1">+IF(K633&gt;=0,IF(K633&lt;30,R633*1,IF(60&gt;K633,R633*2,IF(90&gt;K633,R633*3,IF(120&gt;K633,R633*4,IF(150&gt;K633,R633*5,IF(180&gt;K633,R633*6,IF(210&gt;K633,R633*7))))))),0)</f>
        <v>50</v>
      </c>
      <c r="T633" s="2" t="str">
        <f ca="1">+IF(K633&lt;0,0,IF(K633&lt;8,$A$1,IF(K633&lt;15,$B$1,IF(K633&lt;22,$C$1,IF(K633&lt;30,$D$1,IF(K633&lt;60,$G$1,IF(K633&lt;90,$H$1,IF(K633&lt;120,$I$1,IF(K633&lt;150,$J$1,IF(K633&lt;180,$K$1,IF(K633&lt;210,$E$1)))))))))))</f>
        <v>1° Semana</v>
      </c>
      <c r="U633" s="3" t="s">
        <v>3504</v>
      </c>
      <c r="V633" s="10" t="s">
        <v>988</v>
      </c>
      <c r="W633" s="6">
        <v>43995</v>
      </c>
      <c r="X633" s="12" t="s">
        <v>995</v>
      </c>
      <c r="Y633" s="12" t="s">
        <v>5248</v>
      </c>
      <c r="Z633" s="12"/>
      <c r="AA633" s="12"/>
      <c r="AB633" s="15"/>
      <c r="AC633" s="15"/>
      <c r="AD633" s="15"/>
      <c r="AE633" s="15"/>
      <c r="AF633" s="4">
        <f ca="1">+TODAY()-AE633</f>
        <v>44137</v>
      </c>
      <c r="AG633" s="15"/>
      <c r="AH633" s="15"/>
      <c r="AI633" s="6"/>
      <c r="AJ633" s="6"/>
      <c r="AK633" s="3"/>
      <c r="AL633" s="6"/>
      <c r="AM633" s="10">
        <v>1</v>
      </c>
      <c r="AN633" s="3" t="s">
        <v>44</v>
      </c>
      <c r="AO633" s="3"/>
      <c r="AP633" s="3" t="s">
        <v>45</v>
      </c>
      <c r="AQ633" s="3"/>
      <c r="AR633" s="3"/>
      <c r="AS633" s="3"/>
      <c r="AT633" s="3"/>
      <c r="AU633" s="3" t="s">
        <v>3450</v>
      </c>
      <c r="AV633" s="7" t="s">
        <v>47</v>
      </c>
      <c r="AW633" s="70" t="s">
        <v>47</v>
      </c>
      <c r="AX633" s="9" t="str">
        <f>IF(AW633="","Vacio",IF(AV633=AW633,"Igual","Diferente"))</f>
        <v>Igual</v>
      </c>
      <c r="AY633" s="129"/>
      <c r="AZ633" s="129"/>
      <c r="BA633" s="5">
        <f ca="1">+IF(K633&gt;21,"Revisar",0)</f>
        <v>0</v>
      </c>
      <c r="BB633" s="32" t="s">
        <v>146</v>
      </c>
      <c r="BC633" s="32" t="s">
        <v>2919</v>
      </c>
      <c r="BD633" s="158"/>
      <c r="BE633" s="158"/>
      <c r="BF633" s="32" t="s">
        <v>94</v>
      </c>
      <c r="BG633" s="32"/>
      <c r="BH633" s="158"/>
      <c r="BI633" s="158"/>
      <c r="BJ633" s="158"/>
      <c r="BK633" s="158"/>
      <c r="BL633" s="158"/>
      <c r="BM633" s="158"/>
    </row>
    <row r="634" spans="1:65" ht="14.65" customHeight="1" x14ac:dyDescent="0.25">
      <c r="A634" s="68" t="str">
        <f>CONCATENATE(E634,"_",X634)</f>
        <v>20392667092_PCR-LAP20031164</v>
      </c>
      <c r="B634" s="68" t="str">
        <f>CONCATENATE(E634,"_",Z634)</f>
        <v>20392667092_</v>
      </c>
      <c r="C634" s="6">
        <v>44105</v>
      </c>
      <c r="D634" s="6">
        <v>44135</v>
      </c>
      <c r="E634" s="192">
        <v>20392667092</v>
      </c>
      <c r="F634" s="63" t="s">
        <v>4555</v>
      </c>
      <c r="G634" s="3" t="s">
        <v>4621</v>
      </c>
      <c r="H634" s="6">
        <v>44105</v>
      </c>
      <c r="I634" s="6">
        <v>44135</v>
      </c>
      <c r="J634" s="7" t="s">
        <v>987</v>
      </c>
      <c r="K634" s="8">
        <f ca="1">+TODAY()-I634</f>
        <v>2</v>
      </c>
      <c r="L634" s="9">
        <v>50</v>
      </c>
      <c r="M634" s="154"/>
      <c r="N634" s="9" t="str">
        <f>IF(M634="","Vacio",IF(L634=M634,"Igual","Diferente"))</f>
        <v>Vacio</v>
      </c>
      <c r="O634" s="9"/>
      <c r="P634" s="154"/>
      <c r="Q634" s="9" t="str">
        <f>IF(P634="","Vacio",IF(O634=P634,"Igual","Diferente"))</f>
        <v>Vacio</v>
      </c>
      <c r="R634" s="1">
        <f>+L634+O634/3.5</f>
        <v>50</v>
      </c>
      <c r="S634" s="1">
        <f ca="1">+IF(K634&gt;=0,IF(K634&lt;30,R634*1,IF(60&gt;K634,R634*2,IF(90&gt;K634,R634*3,IF(120&gt;K634,R634*4,IF(150&gt;K634,R634*5,IF(180&gt;K634,R634*6,IF(210&gt;K634,R634*7))))))),0)</f>
        <v>50</v>
      </c>
      <c r="T634" s="2" t="str">
        <f ca="1">+IF(K634&lt;0,0,IF(K634&lt;8,$A$1,IF(K634&lt;15,$B$1,IF(K634&lt;22,$C$1,IF(K634&lt;30,$D$1,IF(K634&lt;60,$G$1,IF(K634&lt;90,$H$1,IF(K634&lt;120,$I$1,IF(K634&lt;150,$J$1,IF(K634&lt;180,$K$1,IF(K634&lt;210,$E$1)))))))))))</f>
        <v>1° Semana</v>
      </c>
      <c r="U634" s="3" t="s">
        <v>3504</v>
      </c>
      <c r="V634" s="10" t="s">
        <v>988</v>
      </c>
      <c r="W634" s="6">
        <v>43995</v>
      </c>
      <c r="X634" s="12" t="s">
        <v>996</v>
      </c>
      <c r="Y634" s="12" t="s">
        <v>5248</v>
      </c>
      <c r="Z634" s="12"/>
      <c r="AA634" s="12"/>
      <c r="AB634" s="15"/>
      <c r="AC634" s="15"/>
      <c r="AD634" s="15"/>
      <c r="AE634" s="15"/>
      <c r="AF634" s="4">
        <f ca="1">+TODAY()-AE634</f>
        <v>44137</v>
      </c>
      <c r="AG634" s="15"/>
      <c r="AH634" s="15"/>
      <c r="AI634" s="6"/>
      <c r="AJ634" s="6"/>
      <c r="AK634" s="3"/>
      <c r="AL634" s="6"/>
      <c r="AM634" s="10">
        <v>1</v>
      </c>
      <c r="AN634" s="3" t="s">
        <v>44</v>
      </c>
      <c r="AO634" s="3"/>
      <c r="AP634" s="3" t="s">
        <v>45</v>
      </c>
      <c r="AQ634" s="3"/>
      <c r="AR634" s="3"/>
      <c r="AS634" s="3"/>
      <c r="AT634" s="3"/>
      <c r="AU634" s="3" t="s">
        <v>3450</v>
      </c>
      <c r="AV634" s="7" t="s">
        <v>47</v>
      </c>
      <c r="AW634" s="70" t="s">
        <v>47</v>
      </c>
      <c r="AX634" s="9" t="str">
        <f>IF(AW634="","Vacio",IF(AV634=AW634,"Igual","Diferente"))</f>
        <v>Igual</v>
      </c>
      <c r="AY634" s="129"/>
      <c r="AZ634" s="129"/>
      <c r="BA634" s="5">
        <f ca="1">+IF(K634&gt;21,"Revisar",0)</f>
        <v>0</v>
      </c>
      <c r="BB634" s="32" t="s">
        <v>146</v>
      </c>
      <c r="BC634" s="32" t="s">
        <v>2919</v>
      </c>
      <c r="BD634" s="158"/>
      <c r="BE634" s="158"/>
      <c r="BF634" s="32" t="s">
        <v>94</v>
      </c>
      <c r="BG634" s="32"/>
      <c r="BH634" s="158"/>
      <c r="BI634" s="158"/>
      <c r="BJ634" s="158"/>
      <c r="BK634" s="158"/>
      <c r="BL634" s="158"/>
      <c r="BM634" s="158"/>
    </row>
    <row r="635" spans="1:65" s="153" customFormat="1" ht="14.65" customHeight="1" x14ac:dyDescent="0.25">
      <c r="A635" s="68" t="str">
        <f>CONCATENATE(E635,"_",X635)</f>
        <v>20392667092_PCR-LAP20031165</v>
      </c>
      <c r="B635" s="68" t="str">
        <f>CONCATENATE(E635,"_",Z635)</f>
        <v>20392667092_</v>
      </c>
      <c r="C635" s="6">
        <v>44105</v>
      </c>
      <c r="D635" s="6">
        <v>44135</v>
      </c>
      <c r="E635" s="192">
        <v>20392667092</v>
      </c>
      <c r="F635" s="63" t="s">
        <v>4555</v>
      </c>
      <c r="G635" s="3" t="s">
        <v>4621</v>
      </c>
      <c r="H635" s="6">
        <v>44105</v>
      </c>
      <c r="I635" s="6">
        <v>44135</v>
      </c>
      <c r="J635" s="7" t="s">
        <v>987</v>
      </c>
      <c r="K635" s="8">
        <f ca="1">+TODAY()-I635</f>
        <v>2</v>
      </c>
      <c r="L635" s="9">
        <v>50</v>
      </c>
      <c r="M635" s="154"/>
      <c r="N635" s="9" t="str">
        <f>IF(M635="","Vacio",IF(L635=M635,"Igual","Diferente"))</f>
        <v>Vacio</v>
      </c>
      <c r="O635" s="9"/>
      <c r="P635" s="154"/>
      <c r="Q635" s="9" t="str">
        <f>IF(P635="","Vacio",IF(O635=P635,"Igual","Diferente"))</f>
        <v>Vacio</v>
      </c>
      <c r="R635" s="1">
        <f>+L635+O635/3.5</f>
        <v>50</v>
      </c>
      <c r="S635" s="1">
        <f ca="1">+IF(K635&gt;=0,IF(K635&lt;30,R635*1,IF(60&gt;K635,R635*2,IF(90&gt;K635,R635*3,IF(120&gt;K635,R635*4,IF(150&gt;K635,R635*5,IF(180&gt;K635,R635*6,IF(210&gt;K635,R635*7))))))),0)</f>
        <v>50</v>
      </c>
      <c r="T635" s="2" t="str">
        <f ca="1">+IF(K635&lt;0,0,IF(K635&lt;8,$A$1,IF(K635&lt;15,$B$1,IF(K635&lt;22,$C$1,IF(K635&lt;30,$D$1,IF(K635&lt;60,$G$1,IF(K635&lt;90,$H$1,IF(K635&lt;120,$I$1,IF(K635&lt;150,$J$1,IF(K635&lt;180,$K$1,IF(K635&lt;210,$E$1)))))))))))</f>
        <v>1° Semana</v>
      </c>
      <c r="U635" s="3" t="s">
        <v>3504</v>
      </c>
      <c r="V635" s="10" t="s">
        <v>988</v>
      </c>
      <c r="W635" s="6">
        <v>43995</v>
      </c>
      <c r="X635" s="12" t="s">
        <v>997</v>
      </c>
      <c r="Y635" s="12" t="s">
        <v>5248</v>
      </c>
      <c r="Z635" s="12"/>
      <c r="AA635" s="12"/>
      <c r="AB635" s="15"/>
      <c r="AC635" s="15"/>
      <c r="AD635" s="15"/>
      <c r="AE635" s="15"/>
      <c r="AF635" s="4">
        <f ca="1">+TODAY()-AE635</f>
        <v>44137</v>
      </c>
      <c r="AG635" s="15"/>
      <c r="AH635" s="15"/>
      <c r="AI635" s="6"/>
      <c r="AJ635" s="6"/>
      <c r="AK635" s="3"/>
      <c r="AL635" s="6"/>
      <c r="AM635" s="10">
        <v>1</v>
      </c>
      <c r="AN635" s="3" t="s">
        <v>44</v>
      </c>
      <c r="AO635" s="3"/>
      <c r="AP635" s="3" t="s">
        <v>45</v>
      </c>
      <c r="AQ635" s="3"/>
      <c r="AR635" s="3"/>
      <c r="AS635" s="3"/>
      <c r="AT635" s="3"/>
      <c r="AU635" s="3" t="s">
        <v>3450</v>
      </c>
      <c r="AV635" s="7" t="s">
        <v>47</v>
      </c>
      <c r="AW635" s="70" t="s">
        <v>47</v>
      </c>
      <c r="AX635" s="9" t="str">
        <f>IF(AW635="","Vacio",IF(AV635=AW635,"Igual","Diferente"))</f>
        <v>Igual</v>
      </c>
      <c r="AY635" s="129"/>
      <c r="AZ635" s="129"/>
      <c r="BA635" s="5">
        <f ca="1">+IF(K635&gt;21,"Revisar",0)</f>
        <v>0</v>
      </c>
      <c r="BB635" s="32" t="s">
        <v>146</v>
      </c>
      <c r="BC635" s="32" t="s">
        <v>2919</v>
      </c>
      <c r="BD635" s="158"/>
      <c r="BE635" s="158"/>
      <c r="BF635" s="32" t="s">
        <v>94</v>
      </c>
      <c r="BG635" s="32"/>
      <c r="BH635" s="158"/>
      <c r="BI635" s="158"/>
      <c r="BJ635" s="158"/>
      <c r="BK635" s="158"/>
      <c r="BL635" s="158"/>
      <c r="BM635" s="158"/>
    </row>
    <row r="636" spans="1:65" s="153" customFormat="1" ht="14.65" customHeight="1" x14ac:dyDescent="0.25">
      <c r="A636" s="68" t="str">
        <f>CONCATENATE(E636,"_",X636)</f>
        <v>20392667092_PCR-LAP20031177</v>
      </c>
      <c r="B636" s="68" t="str">
        <f>CONCATENATE(E636,"_",Z636)</f>
        <v>20392667092_</v>
      </c>
      <c r="C636" s="6">
        <v>44105</v>
      </c>
      <c r="D636" s="6">
        <v>44135</v>
      </c>
      <c r="E636" s="192">
        <v>20392667092</v>
      </c>
      <c r="F636" s="63" t="s">
        <v>4555</v>
      </c>
      <c r="G636" s="3" t="s">
        <v>4621</v>
      </c>
      <c r="H636" s="6">
        <v>44105</v>
      </c>
      <c r="I636" s="6">
        <v>44135</v>
      </c>
      <c r="J636" s="7" t="s">
        <v>987</v>
      </c>
      <c r="K636" s="8">
        <f ca="1">+TODAY()-I636</f>
        <v>2</v>
      </c>
      <c r="L636" s="9">
        <v>50</v>
      </c>
      <c r="M636" s="154"/>
      <c r="N636" s="9" t="str">
        <f>IF(M636="","Vacio",IF(L636=M636,"Igual","Diferente"))</f>
        <v>Vacio</v>
      </c>
      <c r="O636" s="9"/>
      <c r="P636" s="154"/>
      <c r="Q636" s="9" t="str">
        <f>IF(P636="","Vacio",IF(O636=P636,"Igual","Diferente"))</f>
        <v>Vacio</v>
      </c>
      <c r="R636" s="1">
        <f>+L636+O636/3.5</f>
        <v>50</v>
      </c>
      <c r="S636" s="1">
        <f ca="1">+IF(K636&gt;=0,IF(K636&lt;30,R636*1,IF(60&gt;K636,R636*2,IF(90&gt;K636,R636*3,IF(120&gt;K636,R636*4,IF(150&gt;K636,R636*5,IF(180&gt;K636,R636*6,IF(210&gt;K636,R636*7))))))),0)</f>
        <v>50</v>
      </c>
      <c r="T636" s="2" t="str">
        <f ca="1">+IF(K636&lt;0,0,IF(K636&lt;8,$A$1,IF(K636&lt;15,$B$1,IF(K636&lt;22,$C$1,IF(K636&lt;30,$D$1,IF(K636&lt;60,$G$1,IF(K636&lt;90,$H$1,IF(K636&lt;120,$I$1,IF(K636&lt;150,$J$1,IF(K636&lt;180,$K$1,IF(K636&lt;210,$E$1)))))))))))</f>
        <v>1° Semana</v>
      </c>
      <c r="U636" s="3" t="s">
        <v>3504</v>
      </c>
      <c r="V636" s="10" t="s">
        <v>988</v>
      </c>
      <c r="W636" s="6">
        <v>43995</v>
      </c>
      <c r="X636" s="12" t="s">
        <v>998</v>
      </c>
      <c r="Y636" s="12" t="s">
        <v>5248</v>
      </c>
      <c r="Z636" s="12"/>
      <c r="AA636" s="12"/>
      <c r="AB636" s="15"/>
      <c r="AC636" s="15"/>
      <c r="AD636" s="15"/>
      <c r="AE636" s="15"/>
      <c r="AF636" s="4">
        <f ca="1">+TODAY()-AE636</f>
        <v>44137</v>
      </c>
      <c r="AG636" s="15"/>
      <c r="AH636" s="15"/>
      <c r="AI636" s="6"/>
      <c r="AJ636" s="6"/>
      <c r="AK636" s="3"/>
      <c r="AL636" s="6"/>
      <c r="AM636" s="10">
        <v>1</v>
      </c>
      <c r="AN636" s="3" t="s">
        <v>44</v>
      </c>
      <c r="AO636" s="3"/>
      <c r="AP636" s="3" t="s">
        <v>45</v>
      </c>
      <c r="AQ636" s="3"/>
      <c r="AR636" s="3"/>
      <c r="AS636" s="3"/>
      <c r="AT636" s="3"/>
      <c r="AU636" s="3" t="s">
        <v>3450</v>
      </c>
      <c r="AV636" s="7" t="s">
        <v>47</v>
      </c>
      <c r="AW636" s="70" t="s">
        <v>47</v>
      </c>
      <c r="AX636" s="9" t="str">
        <f>IF(AW636="","Vacio",IF(AV636=AW636,"Igual","Diferente"))</f>
        <v>Igual</v>
      </c>
      <c r="AY636" s="129"/>
      <c r="AZ636" s="129"/>
      <c r="BA636" s="5">
        <f ca="1">+IF(K636&gt;21,"Revisar",0)</f>
        <v>0</v>
      </c>
      <c r="BB636" s="32" t="s">
        <v>146</v>
      </c>
      <c r="BC636" s="32" t="s">
        <v>2919</v>
      </c>
      <c r="BD636" s="158"/>
      <c r="BE636" s="158"/>
      <c r="BF636" s="32" t="s">
        <v>94</v>
      </c>
      <c r="BG636" s="32"/>
      <c r="BH636" s="158"/>
      <c r="BI636" s="158"/>
      <c r="BJ636" s="158"/>
      <c r="BK636" s="158"/>
      <c r="BL636" s="158"/>
      <c r="BM636" s="158"/>
    </row>
    <row r="637" spans="1:65" s="153" customFormat="1" ht="14.65" customHeight="1" x14ac:dyDescent="0.25">
      <c r="A637" s="68" t="str">
        <f>CONCATENATE(E637,"_",X637)</f>
        <v>20392667092_PCR-LAP20031184</v>
      </c>
      <c r="B637" s="68" t="str">
        <f>CONCATENATE(E637,"_",Z637)</f>
        <v>20392667092_</v>
      </c>
      <c r="C637" s="6">
        <v>44105</v>
      </c>
      <c r="D637" s="6">
        <v>44135</v>
      </c>
      <c r="E637" s="192">
        <v>20392667092</v>
      </c>
      <c r="F637" s="63" t="s">
        <v>4555</v>
      </c>
      <c r="G637" s="3" t="s">
        <v>4621</v>
      </c>
      <c r="H637" s="6">
        <v>44105</v>
      </c>
      <c r="I637" s="6">
        <v>44135</v>
      </c>
      <c r="J637" s="7" t="s">
        <v>987</v>
      </c>
      <c r="K637" s="8">
        <f ca="1">+TODAY()-I637</f>
        <v>2</v>
      </c>
      <c r="L637" s="9">
        <v>50</v>
      </c>
      <c r="M637" s="154"/>
      <c r="N637" s="9" t="str">
        <f>IF(M637="","Vacio",IF(L637=M637,"Igual","Diferente"))</f>
        <v>Vacio</v>
      </c>
      <c r="O637" s="9"/>
      <c r="P637" s="154"/>
      <c r="Q637" s="9" t="str">
        <f>IF(P637="","Vacio",IF(O637=P637,"Igual","Diferente"))</f>
        <v>Vacio</v>
      </c>
      <c r="R637" s="1">
        <f>+L637+O637/3.5</f>
        <v>50</v>
      </c>
      <c r="S637" s="1">
        <f ca="1">+IF(K637&gt;=0,IF(K637&lt;30,R637*1,IF(60&gt;K637,R637*2,IF(90&gt;K637,R637*3,IF(120&gt;K637,R637*4,IF(150&gt;K637,R637*5,IF(180&gt;K637,R637*6,IF(210&gt;K637,R637*7))))))),0)</f>
        <v>50</v>
      </c>
      <c r="T637" s="2" t="str">
        <f ca="1">+IF(K637&lt;0,0,IF(K637&lt;8,$A$1,IF(K637&lt;15,$B$1,IF(K637&lt;22,$C$1,IF(K637&lt;30,$D$1,IF(K637&lt;60,$G$1,IF(K637&lt;90,$H$1,IF(K637&lt;120,$I$1,IF(K637&lt;150,$J$1,IF(K637&lt;180,$K$1,IF(K637&lt;210,$E$1)))))))))))</f>
        <v>1° Semana</v>
      </c>
      <c r="U637" s="3" t="s">
        <v>3504</v>
      </c>
      <c r="V637" s="10" t="s">
        <v>988</v>
      </c>
      <c r="W637" s="6">
        <v>43995</v>
      </c>
      <c r="X637" s="12" t="s">
        <v>999</v>
      </c>
      <c r="Y637" s="12" t="s">
        <v>5248</v>
      </c>
      <c r="Z637" s="12"/>
      <c r="AA637" s="12"/>
      <c r="AB637" s="15"/>
      <c r="AC637" s="15"/>
      <c r="AD637" s="15"/>
      <c r="AE637" s="15"/>
      <c r="AF637" s="4">
        <f ca="1">+TODAY()-AE637</f>
        <v>44137</v>
      </c>
      <c r="AG637" s="15"/>
      <c r="AH637" s="15"/>
      <c r="AI637" s="6"/>
      <c r="AJ637" s="6"/>
      <c r="AK637" s="3"/>
      <c r="AL637" s="6"/>
      <c r="AM637" s="10">
        <v>1</v>
      </c>
      <c r="AN637" s="3" t="s">
        <v>44</v>
      </c>
      <c r="AO637" s="3"/>
      <c r="AP637" s="3" t="s">
        <v>45</v>
      </c>
      <c r="AQ637" s="3"/>
      <c r="AR637" s="3"/>
      <c r="AS637" s="3"/>
      <c r="AT637" s="3"/>
      <c r="AU637" s="3" t="s">
        <v>3450</v>
      </c>
      <c r="AV637" s="7" t="s">
        <v>47</v>
      </c>
      <c r="AW637" s="70" t="s">
        <v>47</v>
      </c>
      <c r="AX637" s="9" t="str">
        <f>IF(AW637="","Vacio",IF(AV637=AW637,"Igual","Diferente"))</f>
        <v>Igual</v>
      </c>
      <c r="AY637" s="129"/>
      <c r="AZ637" s="129"/>
      <c r="BA637" s="5">
        <f ca="1">+IF(K637&gt;21,"Revisar",0)</f>
        <v>0</v>
      </c>
      <c r="BB637" s="32" t="s">
        <v>146</v>
      </c>
      <c r="BC637" s="32" t="s">
        <v>2919</v>
      </c>
      <c r="BD637" s="158"/>
      <c r="BE637" s="158"/>
      <c r="BF637" s="32" t="s">
        <v>94</v>
      </c>
      <c r="BG637" s="32"/>
      <c r="BH637" s="158"/>
      <c r="BI637" s="158"/>
      <c r="BJ637" s="158"/>
      <c r="BK637" s="158"/>
      <c r="BL637" s="158"/>
      <c r="BM637" s="158"/>
    </row>
    <row r="638" spans="1:65" s="153" customFormat="1" ht="14.65" customHeight="1" x14ac:dyDescent="0.25">
      <c r="A638" s="68" t="str">
        <f>CONCATENATE(E638,"_",X638)</f>
        <v>20392667092_PCR-LAP20031187</v>
      </c>
      <c r="B638" s="68" t="str">
        <f>CONCATENATE(E638,"_",Z638)</f>
        <v>20392667092_</v>
      </c>
      <c r="C638" s="6">
        <v>44105</v>
      </c>
      <c r="D638" s="6">
        <v>44135</v>
      </c>
      <c r="E638" s="192">
        <v>20392667092</v>
      </c>
      <c r="F638" s="63" t="s">
        <v>4555</v>
      </c>
      <c r="G638" s="3" t="s">
        <v>4621</v>
      </c>
      <c r="H638" s="6">
        <v>44105</v>
      </c>
      <c r="I638" s="6">
        <v>44135</v>
      </c>
      <c r="J638" s="7" t="s">
        <v>987</v>
      </c>
      <c r="K638" s="8">
        <f ca="1">+TODAY()-I638</f>
        <v>2</v>
      </c>
      <c r="L638" s="9">
        <v>50</v>
      </c>
      <c r="M638" s="154"/>
      <c r="N638" s="9" t="str">
        <f>IF(M638="","Vacio",IF(L638=M638,"Igual","Diferente"))</f>
        <v>Vacio</v>
      </c>
      <c r="O638" s="9"/>
      <c r="P638" s="154"/>
      <c r="Q638" s="9" t="str">
        <f>IF(P638="","Vacio",IF(O638=P638,"Igual","Diferente"))</f>
        <v>Vacio</v>
      </c>
      <c r="R638" s="1">
        <f>+L638+O638/3.5</f>
        <v>50</v>
      </c>
      <c r="S638" s="1">
        <f ca="1">+IF(K638&gt;=0,IF(K638&lt;30,R638*1,IF(60&gt;K638,R638*2,IF(90&gt;K638,R638*3,IF(120&gt;K638,R638*4,IF(150&gt;K638,R638*5,IF(180&gt;K638,R638*6,IF(210&gt;K638,R638*7))))))),0)</f>
        <v>50</v>
      </c>
      <c r="T638" s="2" t="str">
        <f ca="1">+IF(K638&lt;0,0,IF(K638&lt;8,$A$1,IF(K638&lt;15,$B$1,IF(K638&lt;22,$C$1,IF(K638&lt;30,$D$1,IF(K638&lt;60,$G$1,IF(K638&lt;90,$H$1,IF(K638&lt;120,$I$1,IF(K638&lt;150,$J$1,IF(K638&lt;180,$K$1,IF(K638&lt;210,$E$1)))))))))))</f>
        <v>1° Semana</v>
      </c>
      <c r="U638" s="3" t="s">
        <v>3504</v>
      </c>
      <c r="V638" s="10" t="s">
        <v>988</v>
      </c>
      <c r="W638" s="6">
        <v>43995</v>
      </c>
      <c r="X638" s="12" t="s">
        <v>1000</v>
      </c>
      <c r="Y638" s="12" t="s">
        <v>5248</v>
      </c>
      <c r="Z638" s="12"/>
      <c r="AA638" s="12"/>
      <c r="AB638" s="15"/>
      <c r="AC638" s="15"/>
      <c r="AD638" s="15"/>
      <c r="AE638" s="15"/>
      <c r="AF638" s="4">
        <f ca="1">+TODAY()-AE638</f>
        <v>44137</v>
      </c>
      <c r="AG638" s="15"/>
      <c r="AH638" s="15"/>
      <c r="AI638" s="6"/>
      <c r="AJ638" s="6"/>
      <c r="AK638" s="3"/>
      <c r="AL638" s="6"/>
      <c r="AM638" s="10">
        <v>1</v>
      </c>
      <c r="AN638" s="3" t="s">
        <v>44</v>
      </c>
      <c r="AO638" s="3"/>
      <c r="AP638" s="3" t="s">
        <v>45</v>
      </c>
      <c r="AQ638" s="3"/>
      <c r="AR638" s="3"/>
      <c r="AS638" s="3"/>
      <c r="AT638" s="3"/>
      <c r="AU638" s="3" t="s">
        <v>3450</v>
      </c>
      <c r="AV638" s="7" t="s">
        <v>47</v>
      </c>
      <c r="AW638" s="70" t="s">
        <v>47</v>
      </c>
      <c r="AX638" s="9" t="str">
        <f>IF(AW638="","Vacio",IF(AV638=AW638,"Igual","Diferente"))</f>
        <v>Igual</v>
      </c>
      <c r="AY638" s="129"/>
      <c r="AZ638" s="129"/>
      <c r="BA638" s="5">
        <f ca="1">+IF(K638&gt;21,"Revisar",0)</f>
        <v>0</v>
      </c>
      <c r="BB638" s="32" t="s">
        <v>146</v>
      </c>
      <c r="BC638" s="32" t="s">
        <v>2919</v>
      </c>
      <c r="BD638" s="158"/>
      <c r="BE638" s="158"/>
      <c r="BF638" s="32" t="s">
        <v>94</v>
      </c>
      <c r="BG638" s="32"/>
      <c r="BH638" s="158"/>
      <c r="BI638" s="158"/>
      <c r="BJ638" s="158"/>
      <c r="BK638" s="158"/>
      <c r="BL638" s="158"/>
      <c r="BM638" s="158"/>
    </row>
    <row r="639" spans="1:65" s="153" customFormat="1" ht="14.65" customHeight="1" x14ac:dyDescent="0.25">
      <c r="A639" s="68" t="str">
        <f>CONCATENATE(E639,"_",X639)</f>
        <v>20392667092_PCR-LAP20031190</v>
      </c>
      <c r="B639" s="68" t="str">
        <f>CONCATENATE(E639,"_",Z639)</f>
        <v>20392667092_</v>
      </c>
      <c r="C639" s="6">
        <v>44105</v>
      </c>
      <c r="D639" s="6">
        <v>44135</v>
      </c>
      <c r="E639" s="192">
        <v>20392667092</v>
      </c>
      <c r="F639" s="63" t="s">
        <v>4555</v>
      </c>
      <c r="G639" s="3" t="s">
        <v>4621</v>
      </c>
      <c r="H639" s="6">
        <v>44105</v>
      </c>
      <c r="I639" s="6">
        <v>44135</v>
      </c>
      <c r="J639" s="7" t="s">
        <v>987</v>
      </c>
      <c r="K639" s="8">
        <f ca="1">+TODAY()-I639</f>
        <v>2</v>
      </c>
      <c r="L639" s="9">
        <v>50</v>
      </c>
      <c r="M639" s="154"/>
      <c r="N639" s="9" t="str">
        <f>IF(M639="","Vacio",IF(L639=M639,"Igual","Diferente"))</f>
        <v>Vacio</v>
      </c>
      <c r="O639" s="9"/>
      <c r="P639" s="154"/>
      <c r="Q639" s="9" t="str">
        <f>IF(P639="","Vacio",IF(O639=P639,"Igual","Diferente"))</f>
        <v>Vacio</v>
      </c>
      <c r="R639" s="1">
        <f>+L639+O639/3.5</f>
        <v>50</v>
      </c>
      <c r="S639" s="1">
        <f ca="1">+IF(K639&gt;=0,IF(K639&lt;30,R639*1,IF(60&gt;K639,R639*2,IF(90&gt;K639,R639*3,IF(120&gt;K639,R639*4,IF(150&gt;K639,R639*5,IF(180&gt;K639,R639*6,IF(210&gt;K639,R639*7))))))),0)</f>
        <v>50</v>
      </c>
      <c r="T639" s="2" t="str">
        <f ca="1">+IF(K639&lt;0,0,IF(K639&lt;8,$A$1,IF(K639&lt;15,$B$1,IF(K639&lt;22,$C$1,IF(K639&lt;30,$D$1,IF(K639&lt;60,$G$1,IF(K639&lt;90,$H$1,IF(K639&lt;120,$I$1,IF(K639&lt;150,$J$1,IF(K639&lt;180,$K$1,IF(K639&lt;210,$E$1)))))))))))</f>
        <v>1° Semana</v>
      </c>
      <c r="U639" s="3" t="s">
        <v>3504</v>
      </c>
      <c r="V639" s="10" t="s">
        <v>988</v>
      </c>
      <c r="W639" s="6">
        <v>43995</v>
      </c>
      <c r="X639" s="12" t="s">
        <v>1001</v>
      </c>
      <c r="Y639" s="12" t="s">
        <v>5248</v>
      </c>
      <c r="Z639" s="12"/>
      <c r="AA639" s="12"/>
      <c r="AB639" s="15"/>
      <c r="AC639" s="15"/>
      <c r="AD639" s="15"/>
      <c r="AE639" s="15"/>
      <c r="AF639" s="4">
        <f ca="1">+TODAY()-AE639</f>
        <v>44137</v>
      </c>
      <c r="AG639" s="15"/>
      <c r="AH639" s="15"/>
      <c r="AI639" s="6"/>
      <c r="AJ639" s="6"/>
      <c r="AK639" s="3"/>
      <c r="AL639" s="6"/>
      <c r="AM639" s="10">
        <v>1</v>
      </c>
      <c r="AN639" s="3" t="s">
        <v>44</v>
      </c>
      <c r="AO639" s="3"/>
      <c r="AP639" s="3" t="s">
        <v>45</v>
      </c>
      <c r="AQ639" s="3"/>
      <c r="AR639" s="3"/>
      <c r="AS639" s="3"/>
      <c r="AT639" s="3"/>
      <c r="AU639" s="3" t="s">
        <v>3450</v>
      </c>
      <c r="AV639" s="7" t="s">
        <v>47</v>
      </c>
      <c r="AW639" s="70" t="s">
        <v>47</v>
      </c>
      <c r="AX639" s="9" t="str">
        <f>IF(AW639="","Vacio",IF(AV639=AW639,"Igual","Diferente"))</f>
        <v>Igual</v>
      </c>
      <c r="AY639" s="129"/>
      <c r="AZ639" s="129"/>
      <c r="BA639" s="5">
        <f ca="1">+IF(K639&gt;21,"Revisar",0)</f>
        <v>0</v>
      </c>
      <c r="BB639" s="32" t="s">
        <v>146</v>
      </c>
      <c r="BC639" s="32" t="s">
        <v>2919</v>
      </c>
      <c r="BD639" s="158"/>
      <c r="BE639" s="158"/>
      <c r="BF639" s="32" t="s">
        <v>94</v>
      </c>
      <c r="BG639" s="32"/>
      <c r="BH639" s="158"/>
      <c r="BI639" s="158"/>
      <c r="BJ639" s="158"/>
      <c r="BK639" s="158"/>
      <c r="BL639" s="158"/>
      <c r="BM639" s="158"/>
    </row>
    <row r="640" spans="1:65" s="153" customFormat="1" ht="14.65" customHeight="1" x14ac:dyDescent="0.25">
      <c r="A640" s="68" t="str">
        <f>CONCATENATE(E640,"_",X640)</f>
        <v>20392667092_PCR-LAP20031157</v>
      </c>
      <c r="B640" s="68" t="str">
        <f>CONCATENATE(E640,"_",Z640)</f>
        <v>20392667092_</v>
      </c>
      <c r="C640" s="6">
        <v>44115</v>
      </c>
      <c r="D640" s="6">
        <v>44145</v>
      </c>
      <c r="E640" s="192">
        <v>20392667092</v>
      </c>
      <c r="F640" s="63" t="s">
        <v>4555</v>
      </c>
      <c r="G640" s="3" t="s">
        <v>4729</v>
      </c>
      <c r="H640" s="6">
        <v>44115</v>
      </c>
      <c r="I640" s="6">
        <v>44145</v>
      </c>
      <c r="J640" s="7"/>
      <c r="K640" s="8">
        <f ca="1">+TODAY()-I640</f>
        <v>-8</v>
      </c>
      <c r="L640" s="9">
        <v>50</v>
      </c>
      <c r="M640" s="154"/>
      <c r="N640" s="9" t="str">
        <f>IF(M640="","Vacio",IF(L640=M640,"Igual","Diferente"))</f>
        <v>Vacio</v>
      </c>
      <c r="O640" s="9"/>
      <c r="P640" s="154"/>
      <c r="Q640" s="9" t="str">
        <f>IF(P640="","Vacio",IF(O640=P640,"Igual","Diferente"))</f>
        <v>Vacio</v>
      </c>
      <c r="R640" s="1">
        <f>+L640+O640/3.5</f>
        <v>50</v>
      </c>
      <c r="S640" s="1">
        <f ca="1">+IF(K640&gt;=0,IF(K640&lt;30,R640*1,IF(60&gt;K640,R640*2,IF(90&gt;K640,R640*3,IF(120&gt;K640,R640*4,IF(150&gt;K640,R640*5,IF(180&gt;K640,R640*6,IF(210&gt;K640,R640*7))))))),0)</f>
        <v>0</v>
      </c>
      <c r="T640" s="2">
        <f ca="1">+IF(K640&lt;0,0,IF(K640&lt;8,$A$1,IF(K640&lt;15,$B$1,IF(K640&lt;22,$C$1,IF(K640&lt;30,$D$1,IF(K640&lt;60,$G$1,IF(K640&lt;90,$H$1,IF(K640&lt;120,$I$1,IF(K640&lt;150,$J$1,IF(K640&lt;180,$K$1,IF(K640&lt;210,$E$1)))))))))))</f>
        <v>0</v>
      </c>
      <c r="U640" s="3" t="s">
        <v>3504</v>
      </c>
      <c r="V640" s="10" t="s">
        <v>3503</v>
      </c>
      <c r="W640" s="6">
        <v>44053</v>
      </c>
      <c r="X640" s="12" t="s">
        <v>3482</v>
      </c>
      <c r="Y640" s="12" t="s">
        <v>5248</v>
      </c>
      <c r="Z640" s="12"/>
      <c r="AA640" s="12"/>
      <c r="AB640" s="15"/>
      <c r="AC640" s="15"/>
      <c r="AD640" s="15"/>
      <c r="AE640" s="15"/>
      <c r="AF640" s="4">
        <f ca="1">+TODAY()-AE640</f>
        <v>44137</v>
      </c>
      <c r="AG640" s="15"/>
      <c r="AH640" s="15"/>
      <c r="AI640" s="6"/>
      <c r="AJ640" s="6"/>
      <c r="AK640" s="3"/>
      <c r="AL640" s="6"/>
      <c r="AM640" s="10">
        <v>1</v>
      </c>
      <c r="AN640" s="3" t="s">
        <v>44</v>
      </c>
      <c r="AO640" s="3"/>
      <c r="AP640" s="3" t="s">
        <v>45</v>
      </c>
      <c r="AQ640" s="3"/>
      <c r="AR640" s="3"/>
      <c r="AS640" s="3"/>
      <c r="AT640" s="3"/>
      <c r="AU640" s="3" t="s">
        <v>3450</v>
      </c>
      <c r="AV640" s="7" t="s">
        <v>47</v>
      </c>
      <c r="AW640" s="70" t="s">
        <v>47</v>
      </c>
      <c r="AX640" s="9" t="str">
        <f>IF(AW640="","Vacio",IF(AV640=AW640,"Igual","Diferente"))</f>
        <v>Igual</v>
      </c>
      <c r="AY640" s="129"/>
      <c r="AZ640" s="129"/>
      <c r="BA640" s="5">
        <f ca="1">+IF(K640&gt;21,"Revisar",0)</f>
        <v>0</v>
      </c>
      <c r="BB640" s="32" t="s">
        <v>146</v>
      </c>
      <c r="BC640" s="32" t="s">
        <v>2919</v>
      </c>
      <c r="BD640" s="158"/>
      <c r="BE640" s="158"/>
      <c r="BF640" s="32" t="s">
        <v>94</v>
      </c>
      <c r="BG640" s="32"/>
      <c r="BH640" s="158"/>
      <c r="BI640" s="158"/>
      <c r="BJ640" s="158"/>
      <c r="BK640" s="158"/>
      <c r="BL640" s="158"/>
      <c r="BM640" s="158"/>
    </row>
    <row r="641" spans="1:65" s="153" customFormat="1" ht="14.65" customHeight="1" x14ac:dyDescent="0.25">
      <c r="A641" s="68" t="str">
        <f>CONCATENATE(E641,"_",X641)</f>
        <v>20392667092_PCR-LAP20031156</v>
      </c>
      <c r="B641" s="68" t="str">
        <f>CONCATENATE(E641,"_",Z641)</f>
        <v>20392667092_</v>
      </c>
      <c r="C641" s="6">
        <v>44115</v>
      </c>
      <c r="D641" s="6">
        <v>44145</v>
      </c>
      <c r="E641" s="192">
        <v>20392667092</v>
      </c>
      <c r="F641" s="63" t="s">
        <v>4555</v>
      </c>
      <c r="G641" s="3" t="s">
        <v>4729</v>
      </c>
      <c r="H641" s="6">
        <v>44115</v>
      </c>
      <c r="I641" s="6">
        <v>44145</v>
      </c>
      <c r="J641" s="7"/>
      <c r="K641" s="8">
        <f ca="1">+TODAY()-I641</f>
        <v>-8</v>
      </c>
      <c r="L641" s="9">
        <v>50</v>
      </c>
      <c r="M641" s="154"/>
      <c r="N641" s="9" t="str">
        <f>IF(M641="","Vacio",IF(L641=M641,"Igual","Diferente"))</f>
        <v>Vacio</v>
      </c>
      <c r="O641" s="9"/>
      <c r="P641" s="154"/>
      <c r="Q641" s="9" t="str">
        <f>IF(P641="","Vacio",IF(O641=P641,"Igual","Diferente"))</f>
        <v>Vacio</v>
      </c>
      <c r="R641" s="1">
        <f>+L641+O641/3.5</f>
        <v>50</v>
      </c>
      <c r="S641" s="1">
        <f ca="1">+IF(K641&gt;=0,IF(K641&lt;30,R641*1,IF(60&gt;K641,R641*2,IF(90&gt;K641,R641*3,IF(120&gt;K641,R641*4,IF(150&gt;K641,R641*5,IF(180&gt;K641,R641*6,IF(210&gt;K641,R641*7))))))),0)</f>
        <v>0</v>
      </c>
      <c r="T641" s="2">
        <f ca="1">+IF(K641&lt;0,0,IF(K641&lt;8,$A$1,IF(K641&lt;15,$B$1,IF(K641&lt;22,$C$1,IF(K641&lt;30,$D$1,IF(K641&lt;60,$G$1,IF(K641&lt;90,$H$1,IF(K641&lt;120,$I$1,IF(K641&lt;150,$J$1,IF(K641&lt;180,$K$1,IF(K641&lt;210,$E$1)))))))))))</f>
        <v>0</v>
      </c>
      <c r="U641" s="3" t="s">
        <v>3504</v>
      </c>
      <c r="V641" s="10" t="s">
        <v>3503</v>
      </c>
      <c r="W641" s="6">
        <v>44053</v>
      </c>
      <c r="X641" s="12" t="s">
        <v>3481</v>
      </c>
      <c r="Y641" s="12" t="s">
        <v>5248</v>
      </c>
      <c r="Z641" s="12"/>
      <c r="AA641" s="12"/>
      <c r="AB641" s="15"/>
      <c r="AC641" s="15"/>
      <c r="AD641" s="15"/>
      <c r="AE641" s="15"/>
      <c r="AF641" s="4">
        <f ca="1">+TODAY()-AE641</f>
        <v>44137</v>
      </c>
      <c r="AG641" s="15"/>
      <c r="AH641" s="15"/>
      <c r="AI641" s="6"/>
      <c r="AJ641" s="6"/>
      <c r="AK641" s="3"/>
      <c r="AL641" s="6"/>
      <c r="AM641" s="10">
        <v>1</v>
      </c>
      <c r="AN641" s="3" t="s">
        <v>44</v>
      </c>
      <c r="AO641" s="3"/>
      <c r="AP641" s="3" t="s">
        <v>45</v>
      </c>
      <c r="AQ641" s="3"/>
      <c r="AR641" s="3"/>
      <c r="AS641" s="3"/>
      <c r="AT641" s="3"/>
      <c r="AU641" s="3" t="s">
        <v>3450</v>
      </c>
      <c r="AV641" s="7" t="s">
        <v>47</v>
      </c>
      <c r="AW641" s="70" t="s">
        <v>47</v>
      </c>
      <c r="AX641" s="9" t="str">
        <f>IF(AW641="","Vacio",IF(AV641=AW641,"Igual","Diferente"))</f>
        <v>Igual</v>
      </c>
      <c r="AY641" s="129"/>
      <c r="AZ641" s="129"/>
      <c r="BA641" s="5">
        <f ca="1">+IF(K641&gt;21,"Revisar",0)</f>
        <v>0</v>
      </c>
      <c r="BB641" s="32" t="s">
        <v>146</v>
      </c>
      <c r="BC641" s="32" t="s">
        <v>2919</v>
      </c>
      <c r="BD641" s="158"/>
      <c r="BE641" s="158"/>
      <c r="BF641" s="32" t="s">
        <v>94</v>
      </c>
      <c r="BG641" s="32"/>
      <c r="BH641" s="158"/>
      <c r="BI641" s="158"/>
      <c r="BJ641" s="158"/>
      <c r="BK641" s="158"/>
      <c r="BL641" s="158"/>
      <c r="BM641" s="158"/>
    </row>
    <row r="642" spans="1:65" ht="14.65" customHeight="1" x14ac:dyDescent="0.25">
      <c r="A642" s="68" t="str">
        <f>CONCATENATE(E642,"_",X642)</f>
        <v>20392667092_PCR-LAP20031188</v>
      </c>
      <c r="B642" s="68" t="str">
        <f>CONCATENATE(E642,"_",Z642)</f>
        <v>20392667092_</v>
      </c>
      <c r="C642" s="29">
        <v>44117</v>
      </c>
      <c r="D642" s="29">
        <v>44147</v>
      </c>
      <c r="E642" s="192">
        <v>20392667092</v>
      </c>
      <c r="F642" s="95" t="s">
        <v>4555</v>
      </c>
      <c r="G642" s="28" t="s">
        <v>4921</v>
      </c>
      <c r="H642" s="29">
        <v>44117</v>
      </c>
      <c r="I642" s="29">
        <v>44147</v>
      </c>
      <c r="J642" s="70"/>
      <c r="K642" s="199">
        <f ca="1">+TODAY()-I642</f>
        <v>-10</v>
      </c>
      <c r="L642" s="71">
        <v>50</v>
      </c>
      <c r="M642" s="154"/>
      <c r="N642" s="9" t="str">
        <f>IF(M642="","Vacio",IF(L642=M642,"Igual","Diferente"))</f>
        <v>Vacio</v>
      </c>
      <c r="O642" s="71"/>
      <c r="P642" s="154"/>
      <c r="Q642" s="71" t="str">
        <f>IF(P642="","Vacio",IF(O642=P642,"Igual","Diferente"))</f>
        <v>Vacio</v>
      </c>
      <c r="R642" s="155">
        <f>+L642+O642/3.5</f>
        <v>50</v>
      </c>
      <c r="S642" s="155">
        <f ca="1">+IF(K642&gt;=0,IF(K642&lt;30,R642*1,IF(60&gt;K642,R642*2,IF(90&gt;K642,R642*3,IF(120&gt;K642,R642*4,IF(150&gt;K642,R642*5,IF(180&gt;K642,R642*6,IF(210&gt;K642,R642*7))))))),0)</f>
        <v>0</v>
      </c>
      <c r="T642" s="2">
        <f ca="1">+IF(K642&lt;0,0,IF(K642&lt;8,$A$1,IF(K642&lt;15,$B$1,IF(K642&lt;22,$C$1,IF(K642&lt;30,$D$1,IF(K642&lt;60,$G$1,IF(K642&lt;90,$H$1,IF(K642&lt;120,$I$1,IF(K642&lt;150,$J$1,IF(K642&lt;180,$K$1,IF(K642&lt;210,$E$1)))))))))))</f>
        <v>0</v>
      </c>
      <c r="U642" s="28" t="s">
        <v>3504</v>
      </c>
      <c r="V642" s="72" t="s">
        <v>3503</v>
      </c>
      <c r="W642" s="29">
        <v>44116</v>
      </c>
      <c r="X642" s="30" t="s">
        <v>3479</v>
      </c>
      <c r="Y642" s="12" t="s">
        <v>5248</v>
      </c>
      <c r="Z642" s="30"/>
      <c r="AA642" s="30"/>
      <c r="AB642" s="73"/>
      <c r="AC642" s="73"/>
      <c r="AD642" s="73"/>
      <c r="AE642" s="73"/>
      <c r="AF642" s="156">
        <f ca="1">+TODAY()-AE642</f>
        <v>44137</v>
      </c>
      <c r="AG642" s="73"/>
      <c r="AH642" s="73"/>
      <c r="AI642" s="29"/>
      <c r="AJ642" s="29"/>
      <c r="AK642" s="28"/>
      <c r="AL642" s="29"/>
      <c r="AM642" s="72">
        <v>1</v>
      </c>
      <c r="AN642" s="28" t="s">
        <v>44</v>
      </c>
      <c r="AO642" s="28"/>
      <c r="AP642" s="28" t="s">
        <v>45</v>
      </c>
      <c r="AQ642" s="28"/>
      <c r="AR642" s="28"/>
      <c r="AS642" s="28"/>
      <c r="AT642" s="28"/>
      <c r="AU642" s="3" t="s">
        <v>3450</v>
      </c>
      <c r="AV642" s="70" t="s">
        <v>47</v>
      </c>
      <c r="AW642" s="70" t="s">
        <v>47</v>
      </c>
      <c r="AX642" s="9" t="str">
        <f>IF(AW642="","Vacio",IF(AV642=AW642,"Igual","Diferente"))</f>
        <v>Igual</v>
      </c>
      <c r="AY642" s="32"/>
      <c r="AZ642" s="32"/>
      <c r="BA642" s="157">
        <f ca="1">+IF(K642&gt;21,"Revisar",0)</f>
        <v>0</v>
      </c>
      <c r="BB642" s="32" t="s">
        <v>146</v>
      </c>
      <c r="BC642" s="32" t="s">
        <v>2919</v>
      </c>
      <c r="BD642" s="158"/>
      <c r="BE642" s="158"/>
      <c r="BF642" s="32" t="s">
        <v>94</v>
      </c>
      <c r="BG642" s="32"/>
      <c r="BH642" s="158"/>
      <c r="BI642" s="158"/>
      <c r="BJ642" s="158"/>
      <c r="BK642" s="158"/>
      <c r="BL642" s="158"/>
      <c r="BM642" s="158"/>
    </row>
    <row r="643" spans="1:65" ht="14.65" customHeight="1" x14ac:dyDescent="0.25">
      <c r="A643" s="68" t="str">
        <f>CONCATENATE(E643,"_",X643)</f>
        <v>20392667092_PCR-LAP20031167</v>
      </c>
      <c r="B643" s="68" t="str">
        <f>CONCATENATE(E643,"_",Z643)</f>
        <v>20392667092_</v>
      </c>
      <c r="C643" s="6">
        <v>44115</v>
      </c>
      <c r="D643" s="6">
        <v>44145</v>
      </c>
      <c r="E643" s="192">
        <v>20392667092</v>
      </c>
      <c r="F643" s="63" t="s">
        <v>4555</v>
      </c>
      <c r="G643" s="3" t="s">
        <v>4729</v>
      </c>
      <c r="H643" s="6">
        <v>44115</v>
      </c>
      <c r="I643" s="6">
        <v>44145</v>
      </c>
      <c r="J643" s="7"/>
      <c r="K643" s="8">
        <f ca="1">+TODAY()-I643</f>
        <v>-8</v>
      </c>
      <c r="L643" s="9">
        <v>50</v>
      </c>
      <c r="M643" s="154"/>
      <c r="N643" s="9" t="str">
        <f>IF(M643="","Vacio",IF(L643=M643,"Igual","Diferente"))</f>
        <v>Vacio</v>
      </c>
      <c r="O643" s="9"/>
      <c r="P643" s="154"/>
      <c r="Q643" s="9" t="str">
        <f>IF(P643="","Vacio",IF(O643=P643,"Igual","Diferente"))</f>
        <v>Vacio</v>
      </c>
      <c r="R643" s="1">
        <f>+L643+O643/3.5</f>
        <v>50</v>
      </c>
      <c r="S643" s="1">
        <f ca="1">+IF(K643&gt;=0,IF(K643&lt;30,R643*1,IF(60&gt;K643,R643*2,IF(90&gt;K643,R643*3,IF(120&gt;K643,R643*4,IF(150&gt;K643,R643*5,IF(180&gt;K643,R643*6,IF(210&gt;K643,R643*7))))))),0)</f>
        <v>0</v>
      </c>
      <c r="T643" s="2">
        <f ca="1">+IF(K643&lt;0,0,IF(K643&lt;8,$A$1,IF(K643&lt;15,$B$1,IF(K643&lt;22,$C$1,IF(K643&lt;30,$D$1,IF(K643&lt;60,$G$1,IF(K643&lt;90,$H$1,IF(K643&lt;120,$I$1,IF(K643&lt;150,$J$1,IF(K643&lt;180,$K$1,IF(K643&lt;210,$E$1)))))))))))</f>
        <v>0</v>
      </c>
      <c r="U643" s="3" t="s">
        <v>3504</v>
      </c>
      <c r="V643" s="10" t="s">
        <v>3503</v>
      </c>
      <c r="W643" s="6">
        <v>44053</v>
      </c>
      <c r="X643" s="12" t="s">
        <v>3478</v>
      </c>
      <c r="Y643" s="12" t="s">
        <v>5248</v>
      </c>
      <c r="Z643" s="12"/>
      <c r="AA643" s="12"/>
      <c r="AB643" s="15"/>
      <c r="AC643" s="15"/>
      <c r="AD643" s="15"/>
      <c r="AE643" s="15"/>
      <c r="AF643" s="4">
        <f ca="1">+TODAY()-AE643</f>
        <v>44137</v>
      </c>
      <c r="AG643" s="15"/>
      <c r="AH643" s="15"/>
      <c r="AI643" s="6"/>
      <c r="AJ643" s="6"/>
      <c r="AK643" s="3"/>
      <c r="AL643" s="6"/>
      <c r="AM643" s="10">
        <v>1</v>
      </c>
      <c r="AN643" s="3" t="s">
        <v>44</v>
      </c>
      <c r="AO643" s="3"/>
      <c r="AP643" s="3" t="s">
        <v>45</v>
      </c>
      <c r="AQ643" s="3"/>
      <c r="AR643" s="3"/>
      <c r="AS643" s="3"/>
      <c r="AT643" s="3"/>
      <c r="AU643" s="3" t="s">
        <v>3450</v>
      </c>
      <c r="AV643" s="7" t="s">
        <v>47</v>
      </c>
      <c r="AW643" s="70" t="s">
        <v>47</v>
      </c>
      <c r="AX643" s="9" t="str">
        <f>IF(AW643="","Vacio",IF(AV643=AW643,"Igual","Diferente"))</f>
        <v>Igual</v>
      </c>
      <c r="AY643" s="129"/>
      <c r="AZ643" s="129"/>
      <c r="BA643" s="5">
        <f ca="1">+IF(K643&gt;21,"Revisar",0)</f>
        <v>0</v>
      </c>
      <c r="BB643" s="32" t="s">
        <v>146</v>
      </c>
      <c r="BC643" s="32" t="s">
        <v>2919</v>
      </c>
      <c r="BD643" s="158"/>
      <c r="BE643" s="158"/>
      <c r="BF643" s="32" t="s">
        <v>94</v>
      </c>
      <c r="BG643" s="32"/>
      <c r="BH643" s="158"/>
      <c r="BI643" s="158"/>
      <c r="BJ643" s="158"/>
      <c r="BK643" s="158"/>
      <c r="BL643" s="158"/>
      <c r="BM643" s="158"/>
    </row>
    <row r="644" spans="1:65" s="153" customFormat="1" ht="14.65" customHeight="1" x14ac:dyDescent="0.25">
      <c r="A644" s="68" t="str">
        <f>CONCATENATE(E644,"_",X644)</f>
        <v>20392667092_PCR-LAP20031139</v>
      </c>
      <c r="B644" s="68" t="str">
        <f>CONCATENATE(E644,"_",Z644)</f>
        <v>20392667092_</v>
      </c>
      <c r="C644" s="29">
        <v>44117</v>
      </c>
      <c r="D644" s="29">
        <v>44147</v>
      </c>
      <c r="E644" s="192">
        <v>20392667092</v>
      </c>
      <c r="F644" s="95" t="s">
        <v>4555</v>
      </c>
      <c r="G644" s="28" t="s">
        <v>4921</v>
      </c>
      <c r="H644" s="29">
        <v>44117</v>
      </c>
      <c r="I644" s="29">
        <v>44147</v>
      </c>
      <c r="J644" s="70"/>
      <c r="K644" s="199">
        <f ca="1">+TODAY()-I644</f>
        <v>-10</v>
      </c>
      <c r="L644" s="71">
        <v>50</v>
      </c>
      <c r="M644" s="154"/>
      <c r="N644" s="9" t="str">
        <f>IF(M644="","Vacio",IF(L644=M644,"Igual","Diferente"))</f>
        <v>Vacio</v>
      </c>
      <c r="O644" s="71"/>
      <c r="P644" s="154"/>
      <c r="Q644" s="71" t="str">
        <f>IF(P644="","Vacio",IF(O644=P644,"Igual","Diferente"))</f>
        <v>Vacio</v>
      </c>
      <c r="R644" s="155">
        <f>+L644+O644/3.5</f>
        <v>50</v>
      </c>
      <c r="S644" s="155">
        <f ca="1">+IF(K644&gt;=0,IF(K644&lt;30,R644*1,IF(60&gt;K644,R644*2,IF(90&gt;K644,R644*3,IF(120&gt;K644,R644*4,IF(150&gt;K644,R644*5,IF(180&gt;K644,R644*6,IF(210&gt;K644,R644*7))))))),0)</f>
        <v>0</v>
      </c>
      <c r="T644" s="2">
        <f ca="1">+IF(K644&lt;0,0,IF(K644&lt;8,$A$1,IF(K644&lt;15,$B$1,IF(K644&lt;22,$C$1,IF(K644&lt;30,$D$1,IF(K644&lt;60,$G$1,IF(K644&lt;90,$H$1,IF(K644&lt;120,$I$1,IF(K644&lt;150,$J$1,IF(K644&lt;180,$K$1,IF(K644&lt;210,$E$1)))))))))))</f>
        <v>0</v>
      </c>
      <c r="U644" s="28" t="s">
        <v>3504</v>
      </c>
      <c r="V644" s="72" t="s">
        <v>3503</v>
      </c>
      <c r="W644" s="29">
        <v>44116</v>
      </c>
      <c r="X644" s="30" t="s">
        <v>3477</v>
      </c>
      <c r="Y644" s="12" t="s">
        <v>5248</v>
      </c>
      <c r="Z644" s="30"/>
      <c r="AA644" s="30"/>
      <c r="AB644" s="73"/>
      <c r="AC644" s="73"/>
      <c r="AD644" s="73"/>
      <c r="AE644" s="73"/>
      <c r="AF644" s="156">
        <f ca="1">+TODAY()-AE644</f>
        <v>44137</v>
      </c>
      <c r="AG644" s="73"/>
      <c r="AH644" s="73"/>
      <c r="AI644" s="29"/>
      <c r="AJ644" s="29"/>
      <c r="AK644" s="28"/>
      <c r="AL644" s="29"/>
      <c r="AM644" s="72">
        <v>1</v>
      </c>
      <c r="AN644" s="28" t="s">
        <v>44</v>
      </c>
      <c r="AO644" s="28"/>
      <c r="AP644" s="28" t="s">
        <v>45</v>
      </c>
      <c r="AQ644" s="28"/>
      <c r="AR644" s="28"/>
      <c r="AS644" s="28"/>
      <c r="AT644" s="28"/>
      <c r="AU644" s="3" t="s">
        <v>3450</v>
      </c>
      <c r="AV644" s="70" t="s">
        <v>47</v>
      </c>
      <c r="AW644" s="70" t="s">
        <v>47</v>
      </c>
      <c r="AX644" s="9" t="str">
        <f>IF(AW644="","Vacio",IF(AV644=AW644,"Igual","Diferente"))</f>
        <v>Igual</v>
      </c>
      <c r="AY644" s="32"/>
      <c r="AZ644" s="32"/>
      <c r="BA644" s="157">
        <f ca="1">+IF(K644&gt;21,"Revisar",0)</f>
        <v>0</v>
      </c>
      <c r="BB644" s="32" t="s">
        <v>146</v>
      </c>
      <c r="BC644" s="32" t="s">
        <v>2919</v>
      </c>
      <c r="BD644" s="158"/>
      <c r="BE644" s="158"/>
      <c r="BF644" s="32" t="s">
        <v>94</v>
      </c>
      <c r="BG644" s="32"/>
      <c r="BH644" s="158"/>
      <c r="BI644" s="158"/>
      <c r="BJ644" s="158"/>
      <c r="BK644" s="158"/>
      <c r="BL644" s="158"/>
      <c r="BM644" s="158"/>
    </row>
    <row r="645" spans="1:65" ht="14.65" customHeight="1" x14ac:dyDescent="0.25">
      <c r="A645" s="68" t="str">
        <f>CONCATENATE(E645,"_",X645)</f>
        <v>20392667092_PCR-LAP20031140</v>
      </c>
      <c r="B645" s="68" t="str">
        <f>CONCATENATE(E645,"_",Z645)</f>
        <v>20392667092_</v>
      </c>
      <c r="C645" s="6">
        <v>44115</v>
      </c>
      <c r="D645" s="6">
        <v>44145</v>
      </c>
      <c r="E645" s="192">
        <v>20392667092</v>
      </c>
      <c r="F645" s="63" t="s">
        <v>4555</v>
      </c>
      <c r="G645" s="3" t="s">
        <v>4729</v>
      </c>
      <c r="H645" s="6">
        <v>44115</v>
      </c>
      <c r="I645" s="6">
        <v>44145</v>
      </c>
      <c r="J645" s="7"/>
      <c r="K645" s="8">
        <f ca="1">+TODAY()-I645</f>
        <v>-8</v>
      </c>
      <c r="L645" s="9">
        <v>50</v>
      </c>
      <c r="M645" s="154"/>
      <c r="N645" s="9" t="str">
        <f>IF(M645="","Vacio",IF(L645=M645,"Igual","Diferente"))</f>
        <v>Vacio</v>
      </c>
      <c r="O645" s="9"/>
      <c r="P645" s="154"/>
      <c r="Q645" s="9" t="str">
        <f>IF(P645="","Vacio",IF(O645=P645,"Igual","Diferente"))</f>
        <v>Vacio</v>
      </c>
      <c r="R645" s="1">
        <f>+L645+O645/3.5</f>
        <v>50</v>
      </c>
      <c r="S645" s="1">
        <f ca="1">+IF(K645&gt;=0,IF(K645&lt;30,R645*1,IF(60&gt;K645,R645*2,IF(90&gt;K645,R645*3,IF(120&gt;K645,R645*4,IF(150&gt;K645,R645*5,IF(180&gt;K645,R645*6,IF(210&gt;K645,R645*7))))))),0)</f>
        <v>0</v>
      </c>
      <c r="T645" s="2">
        <f ca="1">+IF(K645&lt;0,0,IF(K645&lt;8,$A$1,IF(K645&lt;15,$B$1,IF(K645&lt;22,$C$1,IF(K645&lt;30,$D$1,IF(K645&lt;60,$G$1,IF(K645&lt;90,$H$1,IF(K645&lt;120,$I$1,IF(K645&lt;150,$J$1,IF(K645&lt;180,$K$1,IF(K645&lt;210,$E$1)))))))))))</f>
        <v>0</v>
      </c>
      <c r="U645" s="3" t="s">
        <v>3504</v>
      </c>
      <c r="V645" s="10" t="s">
        <v>3503</v>
      </c>
      <c r="W645" s="6">
        <v>44053</v>
      </c>
      <c r="X645" s="12" t="s">
        <v>3476</v>
      </c>
      <c r="Y645" s="12" t="s">
        <v>5248</v>
      </c>
      <c r="Z645" s="12"/>
      <c r="AA645" s="12"/>
      <c r="AB645" s="15"/>
      <c r="AC645" s="15"/>
      <c r="AD645" s="15"/>
      <c r="AE645" s="15"/>
      <c r="AF645" s="4">
        <f ca="1">+TODAY()-AE645</f>
        <v>44137</v>
      </c>
      <c r="AG645" s="15"/>
      <c r="AH645" s="15"/>
      <c r="AI645" s="6"/>
      <c r="AJ645" s="6"/>
      <c r="AK645" s="3"/>
      <c r="AL645" s="6"/>
      <c r="AM645" s="10">
        <v>1</v>
      </c>
      <c r="AN645" s="3" t="s">
        <v>44</v>
      </c>
      <c r="AO645" s="3"/>
      <c r="AP645" s="3" t="s">
        <v>45</v>
      </c>
      <c r="AQ645" s="3"/>
      <c r="AR645" s="3"/>
      <c r="AS645" s="3"/>
      <c r="AT645" s="3"/>
      <c r="AU645" s="3" t="s">
        <v>3450</v>
      </c>
      <c r="AV645" s="7" t="s">
        <v>47</v>
      </c>
      <c r="AW645" s="70" t="s">
        <v>47</v>
      </c>
      <c r="AX645" s="9" t="str">
        <f>IF(AW645="","Vacio",IF(AV645=AW645,"Igual","Diferente"))</f>
        <v>Igual</v>
      </c>
      <c r="AY645" s="129"/>
      <c r="AZ645" s="129"/>
      <c r="BA645" s="5">
        <f ca="1">+IF(K645&gt;21,"Revisar",0)</f>
        <v>0</v>
      </c>
      <c r="BB645" s="32" t="s">
        <v>146</v>
      </c>
      <c r="BC645" s="32" t="s">
        <v>2919</v>
      </c>
      <c r="BD645" s="158"/>
      <c r="BE645" s="158"/>
      <c r="BF645" s="32" t="s">
        <v>94</v>
      </c>
      <c r="BG645" s="32"/>
      <c r="BH645" s="158"/>
      <c r="BI645" s="158"/>
      <c r="BJ645" s="158"/>
      <c r="BK645" s="158"/>
      <c r="BL645" s="158"/>
      <c r="BM645" s="158"/>
    </row>
    <row r="646" spans="1:65" ht="14.65" customHeight="1" x14ac:dyDescent="0.25">
      <c r="A646" s="68" t="str">
        <f>CONCATENATE(E646,"_",X646)</f>
        <v>20392667092_PCR-LAP20064101</v>
      </c>
      <c r="B646" s="68" t="str">
        <f>CONCATENATE(E646,"_",Z646)</f>
        <v>20392667092_</v>
      </c>
      <c r="C646" s="6">
        <v>44117</v>
      </c>
      <c r="D646" s="6">
        <v>44147</v>
      </c>
      <c r="E646" s="192">
        <v>20392667092</v>
      </c>
      <c r="F646" s="63" t="s">
        <v>4555</v>
      </c>
      <c r="G646" s="3" t="s">
        <v>4921</v>
      </c>
      <c r="H646" s="6">
        <v>44117</v>
      </c>
      <c r="I646" s="6">
        <v>44147</v>
      </c>
      <c r="J646" s="7"/>
      <c r="K646" s="8">
        <f ca="1">+TODAY()-I646</f>
        <v>-10</v>
      </c>
      <c r="L646" s="9">
        <v>50</v>
      </c>
      <c r="M646" s="154"/>
      <c r="N646" s="9" t="str">
        <f>IF(M646="","Vacio",IF(L646=M646,"Igual","Diferente"))</f>
        <v>Vacio</v>
      </c>
      <c r="O646" s="9"/>
      <c r="P646" s="154"/>
      <c r="Q646" s="9" t="str">
        <f>IF(P646="","Vacio",IF(O646=P646,"Igual","Diferente"))</f>
        <v>Vacio</v>
      </c>
      <c r="R646" s="1">
        <f>+L646+O646/3.5</f>
        <v>50</v>
      </c>
      <c r="S646" s="1">
        <f ca="1">+IF(K646&gt;=0,IF(K646&lt;30,R646*1,IF(60&gt;K646,R646*2,IF(90&gt;K646,R646*3,IF(120&gt;K646,R646*4,IF(150&gt;K646,R646*5,IF(180&gt;K646,R646*6,IF(210&gt;K646,R646*7))))))),0)</f>
        <v>0</v>
      </c>
      <c r="T646" s="2">
        <f ca="1">+IF(K646&lt;0,0,IF(K646&lt;8,$A$1,IF(K646&lt;15,$B$1,IF(K646&lt;22,$C$1,IF(K646&lt;30,$D$1,IF(K646&lt;60,$G$1,IF(K646&lt;90,$H$1,IF(K646&lt;120,$I$1,IF(K646&lt;150,$J$1,IF(K646&lt;180,$K$1,IF(K646&lt;210,$E$1)))))))))))</f>
        <v>0</v>
      </c>
      <c r="U646" s="3" t="s">
        <v>4537</v>
      </c>
      <c r="V646" s="10" t="s">
        <v>4866</v>
      </c>
      <c r="W646" s="6">
        <v>44117</v>
      </c>
      <c r="X646" s="12" t="s">
        <v>4858</v>
      </c>
      <c r="Y646" s="12" t="s">
        <v>5248</v>
      </c>
      <c r="Z646" s="12"/>
      <c r="AA646" s="12"/>
      <c r="AB646" s="15"/>
      <c r="AC646" s="15"/>
      <c r="AD646" s="15"/>
      <c r="AE646" s="15"/>
      <c r="AF646" s="4">
        <f ca="1">+TODAY()-AE646</f>
        <v>44137</v>
      </c>
      <c r="AG646" s="15"/>
      <c r="AH646" s="15"/>
      <c r="AI646" s="6"/>
      <c r="AJ646" s="6"/>
      <c r="AK646" s="3"/>
      <c r="AL646" s="6"/>
      <c r="AM646" s="10">
        <v>1</v>
      </c>
      <c r="AN646" s="3" t="s">
        <v>44</v>
      </c>
      <c r="AO646" s="3"/>
      <c r="AP646" s="3" t="s">
        <v>45</v>
      </c>
      <c r="AQ646" s="3"/>
      <c r="AR646" s="3"/>
      <c r="AS646" s="3"/>
      <c r="AT646" s="3"/>
      <c r="AU646" s="3" t="s">
        <v>3450</v>
      </c>
      <c r="AV646" s="7" t="s">
        <v>47</v>
      </c>
      <c r="AW646" s="70" t="s">
        <v>47</v>
      </c>
      <c r="AX646" s="9" t="str">
        <f>IF(AW646="","Vacio",IF(AV646=AW646,"Igual","Diferente"))</f>
        <v>Igual</v>
      </c>
      <c r="AY646" s="129"/>
      <c r="AZ646" s="129"/>
      <c r="BA646" s="5">
        <f ca="1">+IF(K646&gt;21,"Revisar",0)</f>
        <v>0</v>
      </c>
      <c r="BB646" s="32" t="s">
        <v>146</v>
      </c>
      <c r="BC646" s="32" t="s">
        <v>2919</v>
      </c>
      <c r="BD646" s="158"/>
      <c r="BE646" s="158"/>
      <c r="BF646" s="32"/>
      <c r="BG646" s="32"/>
      <c r="BH646" s="158"/>
      <c r="BI646" s="158"/>
      <c r="BJ646" s="158"/>
      <c r="BK646" s="158"/>
      <c r="BL646" s="158"/>
      <c r="BM646" s="158"/>
    </row>
    <row r="647" spans="1:65" ht="14.65" customHeight="1" x14ac:dyDescent="0.25">
      <c r="A647" s="68" t="str">
        <f>CONCATENATE(E647,"_",X647)</f>
        <v>20392667092_PCR-LAP20064092</v>
      </c>
      <c r="B647" s="68" t="str">
        <f>CONCATENATE(E647,"_",Z647)</f>
        <v>20392667092_</v>
      </c>
      <c r="C647" s="6">
        <v>44117</v>
      </c>
      <c r="D647" s="6">
        <v>44147</v>
      </c>
      <c r="E647" s="192">
        <v>20392667092</v>
      </c>
      <c r="F647" s="63" t="s">
        <v>4555</v>
      </c>
      <c r="G647" s="3" t="s">
        <v>4921</v>
      </c>
      <c r="H647" s="6">
        <v>44117</v>
      </c>
      <c r="I647" s="6">
        <v>44147</v>
      </c>
      <c r="J647" s="7"/>
      <c r="K647" s="8">
        <f ca="1">+TODAY()-I647</f>
        <v>-10</v>
      </c>
      <c r="L647" s="9">
        <v>50</v>
      </c>
      <c r="M647" s="154"/>
      <c r="N647" s="9" t="str">
        <f>IF(M647="","Vacio",IF(L647=M647,"Igual","Diferente"))</f>
        <v>Vacio</v>
      </c>
      <c r="O647" s="9"/>
      <c r="P647" s="154"/>
      <c r="Q647" s="9" t="str">
        <f>IF(P647="","Vacio",IF(O647=P647,"Igual","Diferente"))</f>
        <v>Vacio</v>
      </c>
      <c r="R647" s="1">
        <f>+L647+O647/3.5</f>
        <v>50</v>
      </c>
      <c r="S647" s="1">
        <f ca="1">+IF(K647&gt;=0,IF(K647&lt;30,R647*1,IF(60&gt;K647,R647*2,IF(90&gt;K647,R647*3,IF(120&gt;K647,R647*4,IF(150&gt;K647,R647*5,IF(180&gt;K647,R647*6,IF(210&gt;K647,R647*7))))))),0)</f>
        <v>0</v>
      </c>
      <c r="T647" s="2">
        <f ca="1">+IF(K647&lt;0,0,IF(K647&lt;8,$A$1,IF(K647&lt;15,$B$1,IF(K647&lt;22,$C$1,IF(K647&lt;30,$D$1,IF(K647&lt;60,$G$1,IF(K647&lt;90,$H$1,IF(K647&lt;120,$I$1,IF(K647&lt;150,$J$1,IF(K647&lt;180,$K$1,IF(K647&lt;210,$E$1)))))))))))</f>
        <v>0</v>
      </c>
      <c r="U647" s="3" t="s">
        <v>4537</v>
      </c>
      <c r="V647" s="10" t="s">
        <v>4866</v>
      </c>
      <c r="W647" s="6">
        <v>44117</v>
      </c>
      <c r="X647" s="12" t="s">
        <v>4859</v>
      </c>
      <c r="Y647" s="12" t="s">
        <v>5248</v>
      </c>
      <c r="Z647" s="12"/>
      <c r="AA647" s="12"/>
      <c r="AB647" s="15"/>
      <c r="AC647" s="15"/>
      <c r="AD647" s="15"/>
      <c r="AE647" s="15"/>
      <c r="AF647" s="4">
        <f ca="1">+TODAY()-AE647</f>
        <v>44137</v>
      </c>
      <c r="AG647" s="15"/>
      <c r="AH647" s="15"/>
      <c r="AI647" s="6"/>
      <c r="AJ647" s="6"/>
      <c r="AK647" s="3"/>
      <c r="AL647" s="6"/>
      <c r="AM647" s="10">
        <v>1</v>
      </c>
      <c r="AN647" s="3" t="s">
        <v>44</v>
      </c>
      <c r="AO647" s="3"/>
      <c r="AP647" s="3" t="s">
        <v>45</v>
      </c>
      <c r="AQ647" s="3"/>
      <c r="AR647" s="3"/>
      <c r="AS647" s="3"/>
      <c r="AT647" s="3"/>
      <c r="AU647" s="3" t="s">
        <v>3450</v>
      </c>
      <c r="AV647" s="7" t="s">
        <v>47</v>
      </c>
      <c r="AW647" s="70" t="s">
        <v>47</v>
      </c>
      <c r="AX647" s="9" t="str">
        <f>IF(AW647="","Vacio",IF(AV647=AW647,"Igual","Diferente"))</f>
        <v>Igual</v>
      </c>
      <c r="AY647" s="129"/>
      <c r="AZ647" s="129"/>
      <c r="BA647" s="5">
        <f ca="1">+IF(K647&gt;21,"Revisar",0)</f>
        <v>0</v>
      </c>
      <c r="BB647" s="32" t="s">
        <v>146</v>
      </c>
      <c r="BC647" s="32" t="s">
        <v>2919</v>
      </c>
      <c r="BD647" s="158"/>
      <c r="BE647" s="158"/>
      <c r="BF647" s="32"/>
      <c r="BG647" s="32"/>
      <c r="BH647" s="158"/>
      <c r="BI647" s="158"/>
      <c r="BJ647" s="158"/>
      <c r="BK647" s="158"/>
      <c r="BL647" s="158"/>
      <c r="BM647" s="158"/>
    </row>
    <row r="648" spans="1:65" ht="14.65" customHeight="1" x14ac:dyDescent="0.25">
      <c r="A648" s="68" t="str">
        <f>CONCATENATE(E648,"_",X648)</f>
        <v>20392667092_PCR-LAP20064093</v>
      </c>
      <c r="B648" s="68" t="str">
        <f>CONCATENATE(E648,"_",Z648)</f>
        <v>20392667092_</v>
      </c>
      <c r="C648" s="6">
        <v>44117</v>
      </c>
      <c r="D648" s="6">
        <v>44147</v>
      </c>
      <c r="E648" s="192">
        <v>20392667092</v>
      </c>
      <c r="F648" s="63" t="s">
        <v>4555</v>
      </c>
      <c r="G648" s="3" t="s">
        <v>4921</v>
      </c>
      <c r="H648" s="6">
        <v>44117</v>
      </c>
      <c r="I648" s="6">
        <v>44147</v>
      </c>
      <c r="J648" s="7"/>
      <c r="K648" s="8">
        <f ca="1">+TODAY()-I648</f>
        <v>-10</v>
      </c>
      <c r="L648" s="9">
        <v>50</v>
      </c>
      <c r="M648" s="154"/>
      <c r="N648" s="9" t="str">
        <f>IF(M648="","Vacio",IF(L648=M648,"Igual","Diferente"))</f>
        <v>Vacio</v>
      </c>
      <c r="O648" s="9"/>
      <c r="P648" s="154"/>
      <c r="Q648" s="9" t="str">
        <f>IF(P648="","Vacio",IF(O648=P648,"Igual","Diferente"))</f>
        <v>Vacio</v>
      </c>
      <c r="R648" s="1">
        <f>+L648+O648/3.5</f>
        <v>50</v>
      </c>
      <c r="S648" s="1">
        <f ca="1">+IF(K648&gt;=0,IF(K648&lt;30,R648*1,IF(60&gt;K648,R648*2,IF(90&gt;K648,R648*3,IF(120&gt;K648,R648*4,IF(150&gt;K648,R648*5,IF(180&gt;K648,R648*6,IF(210&gt;K648,R648*7))))))),0)</f>
        <v>0</v>
      </c>
      <c r="T648" s="2">
        <f ca="1">+IF(K648&lt;0,0,IF(K648&lt;8,$A$1,IF(K648&lt;15,$B$1,IF(K648&lt;22,$C$1,IF(K648&lt;30,$D$1,IF(K648&lt;60,$G$1,IF(K648&lt;90,$H$1,IF(K648&lt;120,$I$1,IF(K648&lt;150,$J$1,IF(K648&lt;180,$K$1,IF(K648&lt;210,$E$1)))))))))))</f>
        <v>0</v>
      </c>
      <c r="U648" s="3" t="s">
        <v>4537</v>
      </c>
      <c r="V648" s="10" t="s">
        <v>4866</v>
      </c>
      <c r="W648" s="6">
        <v>44117</v>
      </c>
      <c r="X648" s="12" t="s">
        <v>4860</v>
      </c>
      <c r="Y648" s="12" t="s">
        <v>5248</v>
      </c>
      <c r="Z648" s="12"/>
      <c r="AA648" s="12"/>
      <c r="AB648" s="15"/>
      <c r="AC648" s="15"/>
      <c r="AD648" s="15"/>
      <c r="AE648" s="15"/>
      <c r="AF648" s="4">
        <f ca="1">+TODAY()-AE648</f>
        <v>44137</v>
      </c>
      <c r="AG648" s="15"/>
      <c r="AH648" s="15"/>
      <c r="AI648" s="6"/>
      <c r="AJ648" s="6"/>
      <c r="AK648" s="3"/>
      <c r="AL648" s="6"/>
      <c r="AM648" s="10">
        <v>1</v>
      </c>
      <c r="AN648" s="3" t="s">
        <v>44</v>
      </c>
      <c r="AO648" s="3"/>
      <c r="AP648" s="3" t="s">
        <v>45</v>
      </c>
      <c r="AQ648" s="3"/>
      <c r="AR648" s="3"/>
      <c r="AS648" s="3"/>
      <c r="AT648" s="3"/>
      <c r="AU648" s="3" t="s">
        <v>3450</v>
      </c>
      <c r="AV648" s="7" t="s">
        <v>47</v>
      </c>
      <c r="AW648" s="70" t="s">
        <v>47</v>
      </c>
      <c r="AX648" s="9" t="str">
        <f>IF(AW648="","Vacio",IF(AV648=AW648,"Igual","Diferente"))</f>
        <v>Igual</v>
      </c>
      <c r="AY648" s="129"/>
      <c r="AZ648" s="129"/>
      <c r="BA648" s="5">
        <f ca="1">+IF(K648&gt;21,"Revisar",0)</f>
        <v>0</v>
      </c>
      <c r="BB648" s="32" t="s">
        <v>146</v>
      </c>
      <c r="BC648" s="32" t="s">
        <v>2919</v>
      </c>
      <c r="BD648" s="158"/>
      <c r="BE648" s="158"/>
      <c r="BF648" s="32"/>
      <c r="BG648" s="32"/>
      <c r="BH648" s="158"/>
      <c r="BI648" s="158"/>
      <c r="BJ648" s="158"/>
      <c r="BK648" s="158"/>
      <c r="BL648" s="158"/>
      <c r="BM648" s="158"/>
    </row>
    <row r="649" spans="1:65" ht="14.65" customHeight="1" x14ac:dyDescent="0.25">
      <c r="A649" s="68" t="str">
        <f>CONCATENATE(E649,"_",X649)</f>
        <v>20392667092_PCR-LAP20064065</v>
      </c>
      <c r="B649" s="68" t="str">
        <f>CONCATENATE(E649,"_",Z649)</f>
        <v>20392667092_</v>
      </c>
      <c r="C649" s="6">
        <v>44117</v>
      </c>
      <c r="D649" s="6">
        <v>44147</v>
      </c>
      <c r="E649" s="192">
        <v>20392667092</v>
      </c>
      <c r="F649" s="63" t="s">
        <v>4555</v>
      </c>
      <c r="G649" s="3" t="s">
        <v>4921</v>
      </c>
      <c r="H649" s="6">
        <v>44117</v>
      </c>
      <c r="I649" s="6">
        <v>44147</v>
      </c>
      <c r="J649" s="7"/>
      <c r="K649" s="8">
        <f ca="1">+TODAY()-I649</f>
        <v>-10</v>
      </c>
      <c r="L649" s="9">
        <v>50</v>
      </c>
      <c r="M649" s="154"/>
      <c r="N649" s="9" t="str">
        <f>IF(M649="","Vacio",IF(L649=M649,"Igual","Diferente"))</f>
        <v>Vacio</v>
      </c>
      <c r="O649" s="9"/>
      <c r="P649" s="154"/>
      <c r="Q649" s="9" t="str">
        <f>IF(P649="","Vacio",IF(O649=P649,"Igual","Diferente"))</f>
        <v>Vacio</v>
      </c>
      <c r="R649" s="1">
        <f>+L649+O649/3.5</f>
        <v>50</v>
      </c>
      <c r="S649" s="1">
        <f ca="1">+IF(K649&gt;=0,IF(K649&lt;30,R649*1,IF(60&gt;K649,R649*2,IF(90&gt;K649,R649*3,IF(120&gt;K649,R649*4,IF(150&gt;K649,R649*5,IF(180&gt;K649,R649*6,IF(210&gt;K649,R649*7))))))),0)</f>
        <v>0</v>
      </c>
      <c r="T649" s="2">
        <f ca="1">+IF(K649&lt;0,0,IF(K649&lt;8,$A$1,IF(K649&lt;15,$B$1,IF(K649&lt;22,$C$1,IF(K649&lt;30,$D$1,IF(K649&lt;60,$G$1,IF(K649&lt;90,$H$1,IF(K649&lt;120,$I$1,IF(K649&lt;150,$J$1,IF(K649&lt;180,$K$1,IF(K649&lt;210,$E$1)))))))))))</f>
        <v>0</v>
      </c>
      <c r="U649" s="3" t="s">
        <v>4537</v>
      </c>
      <c r="V649" s="10" t="s">
        <v>4866</v>
      </c>
      <c r="W649" s="6">
        <v>44117</v>
      </c>
      <c r="X649" s="12" t="s">
        <v>4861</v>
      </c>
      <c r="Y649" s="12" t="s">
        <v>5248</v>
      </c>
      <c r="Z649" s="12"/>
      <c r="AA649" s="12"/>
      <c r="AB649" s="15"/>
      <c r="AC649" s="15"/>
      <c r="AD649" s="15"/>
      <c r="AE649" s="15"/>
      <c r="AF649" s="4">
        <f ca="1">+TODAY()-AE649</f>
        <v>44137</v>
      </c>
      <c r="AG649" s="15"/>
      <c r="AH649" s="15"/>
      <c r="AI649" s="6"/>
      <c r="AJ649" s="6"/>
      <c r="AK649" s="3"/>
      <c r="AL649" s="6"/>
      <c r="AM649" s="10">
        <v>1</v>
      </c>
      <c r="AN649" s="3" t="s">
        <v>44</v>
      </c>
      <c r="AO649" s="3"/>
      <c r="AP649" s="3" t="s">
        <v>45</v>
      </c>
      <c r="AQ649" s="3"/>
      <c r="AR649" s="3"/>
      <c r="AS649" s="3"/>
      <c r="AT649" s="3"/>
      <c r="AU649" s="3" t="s">
        <v>3450</v>
      </c>
      <c r="AV649" s="7" t="s">
        <v>47</v>
      </c>
      <c r="AW649" s="70" t="s">
        <v>47</v>
      </c>
      <c r="AX649" s="9" t="str">
        <f>IF(AW649="","Vacio",IF(AV649=AW649,"Igual","Diferente"))</f>
        <v>Igual</v>
      </c>
      <c r="AY649" s="129"/>
      <c r="AZ649" s="129"/>
      <c r="BA649" s="5">
        <f ca="1">+IF(K649&gt;21,"Revisar",0)</f>
        <v>0</v>
      </c>
      <c r="BB649" s="32" t="s">
        <v>146</v>
      </c>
      <c r="BC649" s="32" t="s">
        <v>2919</v>
      </c>
      <c r="BD649" s="158"/>
      <c r="BE649" s="158"/>
      <c r="BF649" s="32"/>
      <c r="BG649" s="32"/>
      <c r="BH649" s="158"/>
      <c r="BI649" s="158"/>
      <c r="BJ649" s="158"/>
      <c r="BK649" s="158"/>
      <c r="BL649" s="158"/>
      <c r="BM649" s="158"/>
    </row>
    <row r="650" spans="1:65" ht="14.65" customHeight="1" x14ac:dyDescent="0.25">
      <c r="A650" s="68" t="str">
        <f>CONCATENATE(E650,"_",X650)</f>
        <v>20392667092_PCR-LAP20064074</v>
      </c>
      <c r="B650" s="68" t="str">
        <f>CONCATENATE(E650,"_",Z650)</f>
        <v>20392667092_</v>
      </c>
      <c r="C650" s="6">
        <v>44117</v>
      </c>
      <c r="D650" s="6">
        <v>44147</v>
      </c>
      <c r="E650" s="192">
        <v>20392667092</v>
      </c>
      <c r="F650" s="63" t="s">
        <v>4555</v>
      </c>
      <c r="G650" s="3" t="s">
        <v>4921</v>
      </c>
      <c r="H650" s="6">
        <v>44117</v>
      </c>
      <c r="I650" s="6">
        <v>44147</v>
      </c>
      <c r="J650" s="7"/>
      <c r="K650" s="8">
        <f ca="1">+TODAY()-I650</f>
        <v>-10</v>
      </c>
      <c r="L650" s="9">
        <v>50</v>
      </c>
      <c r="M650" s="154"/>
      <c r="N650" s="9" t="str">
        <f>IF(M650="","Vacio",IF(L650=M650,"Igual","Diferente"))</f>
        <v>Vacio</v>
      </c>
      <c r="O650" s="9"/>
      <c r="P650" s="154"/>
      <c r="Q650" s="9" t="str">
        <f>IF(P650="","Vacio",IF(O650=P650,"Igual","Diferente"))</f>
        <v>Vacio</v>
      </c>
      <c r="R650" s="1">
        <f>+L650+O650/3.5</f>
        <v>50</v>
      </c>
      <c r="S650" s="1">
        <f ca="1">+IF(K650&gt;=0,IF(K650&lt;30,R650*1,IF(60&gt;K650,R650*2,IF(90&gt;K650,R650*3,IF(120&gt;K650,R650*4,IF(150&gt;K650,R650*5,IF(180&gt;K650,R650*6,IF(210&gt;K650,R650*7))))))),0)</f>
        <v>0</v>
      </c>
      <c r="T650" s="2">
        <f ca="1">+IF(K650&lt;0,0,IF(K650&lt;8,$A$1,IF(K650&lt;15,$B$1,IF(K650&lt;22,$C$1,IF(K650&lt;30,$D$1,IF(K650&lt;60,$G$1,IF(K650&lt;90,$H$1,IF(K650&lt;120,$I$1,IF(K650&lt;150,$J$1,IF(K650&lt;180,$K$1,IF(K650&lt;210,$E$1)))))))))))</f>
        <v>0</v>
      </c>
      <c r="U650" s="3" t="s">
        <v>4537</v>
      </c>
      <c r="V650" s="10" t="s">
        <v>4866</v>
      </c>
      <c r="W650" s="6">
        <v>44117</v>
      </c>
      <c r="X650" s="12" t="s">
        <v>4862</v>
      </c>
      <c r="Y650" s="12" t="s">
        <v>5248</v>
      </c>
      <c r="Z650" s="12"/>
      <c r="AA650" s="12"/>
      <c r="AB650" s="15"/>
      <c r="AC650" s="15"/>
      <c r="AD650" s="15"/>
      <c r="AE650" s="15"/>
      <c r="AF650" s="4">
        <f ca="1">+TODAY()-AE650</f>
        <v>44137</v>
      </c>
      <c r="AG650" s="15"/>
      <c r="AH650" s="15"/>
      <c r="AI650" s="6"/>
      <c r="AJ650" s="6"/>
      <c r="AK650" s="3"/>
      <c r="AL650" s="6"/>
      <c r="AM650" s="10">
        <v>1</v>
      </c>
      <c r="AN650" s="3" t="s">
        <v>44</v>
      </c>
      <c r="AO650" s="3"/>
      <c r="AP650" s="3" t="s">
        <v>45</v>
      </c>
      <c r="AQ650" s="3"/>
      <c r="AR650" s="3"/>
      <c r="AS650" s="3"/>
      <c r="AT650" s="3"/>
      <c r="AU650" s="3" t="s">
        <v>3450</v>
      </c>
      <c r="AV650" s="7" t="s">
        <v>47</v>
      </c>
      <c r="AW650" s="70" t="s">
        <v>47</v>
      </c>
      <c r="AX650" s="9" t="str">
        <f>IF(AW650="","Vacio",IF(AV650=AW650,"Igual","Diferente"))</f>
        <v>Igual</v>
      </c>
      <c r="AY650" s="129"/>
      <c r="AZ650" s="129"/>
      <c r="BA650" s="5">
        <f ca="1">+IF(K650&gt;21,"Revisar",0)</f>
        <v>0</v>
      </c>
      <c r="BB650" s="32" t="s">
        <v>146</v>
      </c>
      <c r="BC650" s="32" t="s">
        <v>2919</v>
      </c>
      <c r="BD650" s="158"/>
      <c r="BE650" s="158"/>
      <c r="BF650" s="32"/>
      <c r="BG650" s="32"/>
      <c r="BH650" s="158"/>
      <c r="BI650" s="158"/>
      <c r="BJ650" s="158"/>
      <c r="BK650" s="158"/>
      <c r="BL650" s="158"/>
      <c r="BM650" s="158"/>
    </row>
    <row r="651" spans="1:65" ht="14.65" customHeight="1" x14ac:dyDescent="0.25">
      <c r="A651" s="68" t="str">
        <f>CONCATENATE(E651,"_",X651)</f>
        <v>20392667092_PCR-LAP20064077</v>
      </c>
      <c r="B651" s="68" t="str">
        <f>CONCATENATE(E651,"_",Z651)</f>
        <v>20392667092_</v>
      </c>
      <c r="C651" s="6">
        <v>44117</v>
      </c>
      <c r="D651" s="6">
        <v>44147</v>
      </c>
      <c r="E651" s="192">
        <v>20392667092</v>
      </c>
      <c r="F651" s="63" t="s">
        <v>4555</v>
      </c>
      <c r="G651" s="3" t="s">
        <v>4921</v>
      </c>
      <c r="H651" s="6">
        <v>44117</v>
      </c>
      <c r="I651" s="6">
        <v>44147</v>
      </c>
      <c r="J651" s="7"/>
      <c r="K651" s="8">
        <f ca="1">+TODAY()-I651</f>
        <v>-10</v>
      </c>
      <c r="L651" s="9">
        <v>50</v>
      </c>
      <c r="M651" s="154"/>
      <c r="N651" s="9" t="str">
        <f>IF(M651="","Vacio",IF(L651=M651,"Igual","Diferente"))</f>
        <v>Vacio</v>
      </c>
      <c r="O651" s="9"/>
      <c r="P651" s="154"/>
      <c r="Q651" s="9" t="str">
        <f>IF(P651="","Vacio",IF(O651=P651,"Igual","Diferente"))</f>
        <v>Vacio</v>
      </c>
      <c r="R651" s="1">
        <f>+L651+O651/3.5</f>
        <v>50</v>
      </c>
      <c r="S651" s="1">
        <f ca="1">+IF(K651&gt;=0,IF(K651&lt;30,R651*1,IF(60&gt;K651,R651*2,IF(90&gt;K651,R651*3,IF(120&gt;K651,R651*4,IF(150&gt;K651,R651*5,IF(180&gt;K651,R651*6,IF(210&gt;K651,R651*7))))))),0)</f>
        <v>0</v>
      </c>
      <c r="T651" s="2">
        <f ca="1">+IF(K651&lt;0,0,IF(K651&lt;8,$A$1,IF(K651&lt;15,$B$1,IF(K651&lt;22,$C$1,IF(K651&lt;30,$D$1,IF(K651&lt;60,$G$1,IF(K651&lt;90,$H$1,IF(K651&lt;120,$I$1,IF(K651&lt;150,$J$1,IF(K651&lt;180,$K$1,IF(K651&lt;210,$E$1)))))))))))</f>
        <v>0</v>
      </c>
      <c r="U651" s="3" t="s">
        <v>4537</v>
      </c>
      <c r="V651" s="10" t="s">
        <v>4866</v>
      </c>
      <c r="W651" s="6">
        <v>44117</v>
      </c>
      <c r="X651" s="12" t="s">
        <v>4863</v>
      </c>
      <c r="Y651" s="12" t="s">
        <v>5248</v>
      </c>
      <c r="Z651" s="12"/>
      <c r="AA651" s="12"/>
      <c r="AB651" s="15"/>
      <c r="AC651" s="15"/>
      <c r="AD651" s="15"/>
      <c r="AE651" s="15"/>
      <c r="AF651" s="4">
        <f ca="1">+TODAY()-AE651</f>
        <v>44137</v>
      </c>
      <c r="AG651" s="15"/>
      <c r="AH651" s="15"/>
      <c r="AI651" s="6"/>
      <c r="AJ651" s="6"/>
      <c r="AK651" s="3"/>
      <c r="AL651" s="6"/>
      <c r="AM651" s="10">
        <v>1</v>
      </c>
      <c r="AN651" s="3" t="s">
        <v>44</v>
      </c>
      <c r="AO651" s="3"/>
      <c r="AP651" s="3" t="s">
        <v>45</v>
      </c>
      <c r="AQ651" s="3"/>
      <c r="AR651" s="3"/>
      <c r="AS651" s="3"/>
      <c r="AT651" s="3"/>
      <c r="AU651" s="3" t="s">
        <v>3450</v>
      </c>
      <c r="AV651" s="7" t="s">
        <v>47</v>
      </c>
      <c r="AW651" s="70" t="s">
        <v>47</v>
      </c>
      <c r="AX651" s="9" t="str">
        <f>IF(AW651="","Vacio",IF(AV651=AW651,"Igual","Diferente"))</f>
        <v>Igual</v>
      </c>
      <c r="AY651" s="129"/>
      <c r="AZ651" s="129"/>
      <c r="BA651" s="5">
        <f ca="1">+IF(K651&gt;21,"Revisar",0)</f>
        <v>0</v>
      </c>
      <c r="BB651" s="32" t="s">
        <v>146</v>
      </c>
      <c r="BC651" s="32" t="s">
        <v>2919</v>
      </c>
      <c r="BD651" s="158"/>
      <c r="BE651" s="158"/>
      <c r="BF651" s="32"/>
      <c r="BG651" s="32"/>
      <c r="BH651" s="158"/>
      <c r="BI651" s="158"/>
      <c r="BJ651" s="158"/>
      <c r="BK651" s="158"/>
      <c r="BL651" s="158"/>
      <c r="BM651" s="158"/>
    </row>
    <row r="652" spans="1:65" ht="14.65" customHeight="1" x14ac:dyDescent="0.25">
      <c r="A652" s="68" t="str">
        <f>CONCATENATE(E652,"_",X652)</f>
        <v>20392667092_PCR-LAP20064079</v>
      </c>
      <c r="B652" s="68" t="str">
        <f>CONCATENATE(E652,"_",Z652)</f>
        <v>20392667092_</v>
      </c>
      <c r="C652" s="6">
        <v>44117</v>
      </c>
      <c r="D652" s="6">
        <v>44147</v>
      </c>
      <c r="E652" s="192">
        <v>20392667092</v>
      </c>
      <c r="F652" s="63" t="s">
        <v>4555</v>
      </c>
      <c r="G652" s="3" t="s">
        <v>4921</v>
      </c>
      <c r="H652" s="6">
        <v>44117</v>
      </c>
      <c r="I652" s="6">
        <v>44147</v>
      </c>
      <c r="J652" s="7"/>
      <c r="K652" s="8">
        <f ca="1">+TODAY()-I652</f>
        <v>-10</v>
      </c>
      <c r="L652" s="9">
        <v>50</v>
      </c>
      <c r="M652" s="154"/>
      <c r="N652" s="9" t="str">
        <f>IF(M652="","Vacio",IF(L652=M652,"Igual","Diferente"))</f>
        <v>Vacio</v>
      </c>
      <c r="O652" s="9"/>
      <c r="P652" s="154"/>
      <c r="Q652" s="9" t="str">
        <f>IF(P652="","Vacio",IF(O652=P652,"Igual","Diferente"))</f>
        <v>Vacio</v>
      </c>
      <c r="R652" s="1">
        <f>+L652+O652/3.5</f>
        <v>50</v>
      </c>
      <c r="S652" s="1">
        <f ca="1">+IF(K652&gt;=0,IF(K652&lt;30,R652*1,IF(60&gt;K652,R652*2,IF(90&gt;K652,R652*3,IF(120&gt;K652,R652*4,IF(150&gt;K652,R652*5,IF(180&gt;K652,R652*6,IF(210&gt;K652,R652*7))))))),0)</f>
        <v>0</v>
      </c>
      <c r="T652" s="2">
        <f ca="1">+IF(K652&lt;0,0,IF(K652&lt;8,$A$1,IF(K652&lt;15,$B$1,IF(K652&lt;22,$C$1,IF(K652&lt;30,$D$1,IF(K652&lt;60,$G$1,IF(K652&lt;90,$H$1,IF(K652&lt;120,$I$1,IF(K652&lt;150,$J$1,IF(K652&lt;180,$K$1,IF(K652&lt;210,$E$1)))))))))))</f>
        <v>0</v>
      </c>
      <c r="U652" s="3" t="s">
        <v>4537</v>
      </c>
      <c r="V652" s="10" t="s">
        <v>4866</v>
      </c>
      <c r="W652" s="6">
        <v>44117</v>
      </c>
      <c r="X652" s="12" t="s">
        <v>4864</v>
      </c>
      <c r="Y652" s="12" t="s">
        <v>5248</v>
      </c>
      <c r="Z652" s="12"/>
      <c r="AA652" s="12"/>
      <c r="AB652" s="15"/>
      <c r="AC652" s="15"/>
      <c r="AD652" s="15"/>
      <c r="AE652" s="15"/>
      <c r="AF652" s="4">
        <f ca="1">+TODAY()-AE652</f>
        <v>44137</v>
      </c>
      <c r="AG652" s="15"/>
      <c r="AH652" s="15"/>
      <c r="AI652" s="6"/>
      <c r="AJ652" s="6"/>
      <c r="AK652" s="3"/>
      <c r="AL652" s="6"/>
      <c r="AM652" s="10">
        <v>1</v>
      </c>
      <c r="AN652" s="3" t="s">
        <v>44</v>
      </c>
      <c r="AO652" s="3"/>
      <c r="AP652" s="3" t="s">
        <v>45</v>
      </c>
      <c r="AQ652" s="3"/>
      <c r="AR652" s="3"/>
      <c r="AS652" s="3"/>
      <c r="AT652" s="3"/>
      <c r="AU652" s="3" t="s">
        <v>3450</v>
      </c>
      <c r="AV652" s="7" t="s">
        <v>47</v>
      </c>
      <c r="AW652" s="70" t="s">
        <v>47</v>
      </c>
      <c r="AX652" s="9" t="str">
        <f>IF(AW652="","Vacio",IF(AV652=AW652,"Igual","Diferente"))</f>
        <v>Igual</v>
      </c>
      <c r="AY652" s="129"/>
      <c r="AZ652" s="129"/>
      <c r="BA652" s="5">
        <f ca="1">+IF(K652&gt;21,"Revisar",0)</f>
        <v>0</v>
      </c>
      <c r="BB652" s="32" t="s">
        <v>146</v>
      </c>
      <c r="BC652" s="32" t="s">
        <v>2919</v>
      </c>
      <c r="BD652" s="158"/>
      <c r="BE652" s="158"/>
      <c r="BF652" s="32"/>
      <c r="BG652" s="32"/>
      <c r="BH652" s="158"/>
      <c r="BI652" s="158"/>
      <c r="BJ652" s="158"/>
      <c r="BK652" s="158"/>
      <c r="BL652" s="158"/>
      <c r="BM652" s="158"/>
    </row>
    <row r="653" spans="1:65" ht="14.65" customHeight="1" x14ac:dyDescent="0.25">
      <c r="A653" s="68" t="str">
        <f>CONCATENATE(E653,"_",X653)</f>
        <v>20392667092_PCR-LAP20064069</v>
      </c>
      <c r="B653" s="68" t="str">
        <f>CONCATENATE(E653,"_",Z653)</f>
        <v>20392667092_</v>
      </c>
      <c r="C653" s="6">
        <v>44117</v>
      </c>
      <c r="D653" s="6">
        <v>44147</v>
      </c>
      <c r="E653" s="192">
        <v>20392667092</v>
      </c>
      <c r="F653" s="63" t="s">
        <v>4555</v>
      </c>
      <c r="G653" s="3" t="s">
        <v>4921</v>
      </c>
      <c r="H653" s="6">
        <v>44117</v>
      </c>
      <c r="I653" s="6">
        <v>44147</v>
      </c>
      <c r="J653" s="7"/>
      <c r="K653" s="8">
        <f ca="1">+TODAY()-I653</f>
        <v>-10</v>
      </c>
      <c r="L653" s="9">
        <v>50</v>
      </c>
      <c r="M653" s="154"/>
      <c r="N653" s="9" t="str">
        <f>IF(M653="","Vacio",IF(L653=M653,"Igual","Diferente"))</f>
        <v>Vacio</v>
      </c>
      <c r="O653" s="9"/>
      <c r="P653" s="154"/>
      <c r="Q653" s="9" t="str">
        <f>IF(P653="","Vacio",IF(O653=P653,"Igual","Diferente"))</f>
        <v>Vacio</v>
      </c>
      <c r="R653" s="1">
        <f>+L653+O653/3.5</f>
        <v>50</v>
      </c>
      <c r="S653" s="1">
        <f ca="1">+IF(K653&gt;=0,IF(K653&lt;30,R653*1,IF(60&gt;K653,R653*2,IF(90&gt;K653,R653*3,IF(120&gt;K653,R653*4,IF(150&gt;K653,R653*5,IF(180&gt;K653,R653*6,IF(210&gt;K653,R653*7))))))),0)</f>
        <v>0</v>
      </c>
      <c r="T653" s="2">
        <f ca="1">+IF(K653&lt;0,0,IF(K653&lt;8,$A$1,IF(K653&lt;15,$B$1,IF(K653&lt;22,$C$1,IF(K653&lt;30,$D$1,IF(K653&lt;60,$G$1,IF(K653&lt;90,$H$1,IF(K653&lt;120,$I$1,IF(K653&lt;150,$J$1,IF(K653&lt;180,$K$1,IF(K653&lt;210,$E$1)))))))))))</f>
        <v>0</v>
      </c>
      <c r="U653" s="3" t="s">
        <v>4537</v>
      </c>
      <c r="V653" s="10" t="s">
        <v>4866</v>
      </c>
      <c r="W653" s="6">
        <v>44117</v>
      </c>
      <c r="X653" s="12" t="s">
        <v>4865</v>
      </c>
      <c r="Y653" s="12" t="s">
        <v>5248</v>
      </c>
      <c r="Z653" s="12"/>
      <c r="AA653" s="12"/>
      <c r="AB653" s="15"/>
      <c r="AC653" s="15"/>
      <c r="AD653" s="15"/>
      <c r="AE653" s="15"/>
      <c r="AF653" s="4">
        <f ca="1">+TODAY()-AE653</f>
        <v>44137</v>
      </c>
      <c r="AG653" s="15"/>
      <c r="AH653" s="15"/>
      <c r="AI653" s="6"/>
      <c r="AJ653" s="6"/>
      <c r="AK653" s="3"/>
      <c r="AL653" s="6"/>
      <c r="AM653" s="10">
        <v>1</v>
      </c>
      <c r="AN653" s="3" t="s">
        <v>44</v>
      </c>
      <c r="AO653" s="3"/>
      <c r="AP653" s="3" t="s">
        <v>45</v>
      </c>
      <c r="AQ653" s="3"/>
      <c r="AR653" s="3"/>
      <c r="AS653" s="3"/>
      <c r="AT653" s="3"/>
      <c r="AU653" s="3" t="s">
        <v>3450</v>
      </c>
      <c r="AV653" s="7" t="s">
        <v>47</v>
      </c>
      <c r="AW653" s="70" t="s">
        <v>47</v>
      </c>
      <c r="AX653" s="9" t="str">
        <f>IF(AW653="","Vacio",IF(AV653=AW653,"Igual","Diferente"))</f>
        <v>Igual</v>
      </c>
      <c r="AY653" s="129"/>
      <c r="AZ653" s="129"/>
      <c r="BA653" s="5">
        <f ca="1">+IF(K653&gt;21,"Revisar",0)</f>
        <v>0</v>
      </c>
      <c r="BB653" s="32" t="s">
        <v>146</v>
      </c>
      <c r="BC653" s="32" t="s">
        <v>2919</v>
      </c>
      <c r="BD653" s="158"/>
      <c r="BE653" s="158"/>
      <c r="BF653" s="32"/>
      <c r="BG653" s="32"/>
      <c r="BH653" s="158"/>
      <c r="BI653" s="158"/>
      <c r="BJ653" s="158"/>
      <c r="BK653" s="158"/>
      <c r="BL653" s="158"/>
      <c r="BM653" s="158"/>
    </row>
    <row r="654" spans="1:65" ht="14.65" customHeight="1" x14ac:dyDescent="0.25">
      <c r="A654" s="68" t="str">
        <f>CONCATENATE(E654,"_",X654)</f>
        <v>20392667092_PCR-LAP20031191</v>
      </c>
      <c r="B654" s="68" t="str">
        <f>CONCATENATE(E654,"_",Z654)</f>
        <v>20392667092_</v>
      </c>
      <c r="C654" s="6">
        <v>44105</v>
      </c>
      <c r="D654" s="6">
        <v>44135</v>
      </c>
      <c r="E654" s="192">
        <v>20392667092</v>
      </c>
      <c r="F654" s="63" t="s">
        <v>4555</v>
      </c>
      <c r="G654" s="3" t="s">
        <v>4621</v>
      </c>
      <c r="H654" s="6">
        <v>44105</v>
      </c>
      <c r="I654" s="6">
        <v>44135</v>
      </c>
      <c r="J654" s="7" t="s">
        <v>987</v>
      </c>
      <c r="K654" s="8">
        <f ca="1">+TODAY()-I654</f>
        <v>2</v>
      </c>
      <c r="L654" s="9">
        <v>50</v>
      </c>
      <c r="M654" s="154"/>
      <c r="N654" s="9" t="str">
        <f>IF(M654="","Vacio",IF(L654=M654,"Igual","Diferente"))</f>
        <v>Vacio</v>
      </c>
      <c r="O654" s="9"/>
      <c r="P654" s="154"/>
      <c r="Q654" s="9" t="str">
        <f>IF(P654="","Vacio",IF(O654=P654,"Igual","Diferente"))</f>
        <v>Vacio</v>
      </c>
      <c r="R654" s="1">
        <f>+L654+O654/3.5</f>
        <v>50</v>
      </c>
      <c r="S654" s="1">
        <f ca="1">+IF(K654&gt;=0,IF(K654&lt;30,R654*1,IF(60&gt;K654,R654*2,IF(90&gt;K654,R654*3,IF(120&gt;K654,R654*4,IF(150&gt;K654,R654*5,IF(180&gt;K654,R654*6,IF(210&gt;K654,R654*7))))))),0)</f>
        <v>50</v>
      </c>
      <c r="T654" s="2" t="str">
        <f ca="1">+IF(K654&lt;0,0,IF(K654&lt;8,$A$1,IF(K654&lt;15,$B$1,IF(K654&lt;22,$C$1,IF(K654&lt;30,$D$1,IF(K654&lt;60,$G$1,IF(K654&lt;90,$H$1,IF(K654&lt;120,$I$1,IF(K654&lt;150,$J$1,IF(K654&lt;180,$K$1,IF(K654&lt;210,$E$1)))))))))))</f>
        <v>1° Semana</v>
      </c>
      <c r="U654" s="3" t="s">
        <v>3504</v>
      </c>
      <c r="V654" s="10" t="s">
        <v>988</v>
      </c>
      <c r="W654" s="6">
        <v>43995</v>
      </c>
      <c r="X654" s="12" t="s">
        <v>1002</v>
      </c>
      <c r="Y654" s="12" t="s">
        <v>5248</v>
      </c>
      <c r="Z654" s="12"/>
      <c r="AA654" s="12"/>
      <c r="AB654" s="15"/>
      <c r="AC654" s="15"/>
      <c r="AD654" s="15"/>
      <c r="AE654" s="15"/>
      <c r="AF654" s="4">
        <f ca="1">+TODAY()-AE654</f>
        <v>44137</v>
      </c>
      <c r="AG654" s="15"/>
      <c r="AH654" s="15"/>
      <c r="AI654" s="6"/>
      <c r="AJ654" s="6"/>
      <c r="AK654" s="3"/>
      <c r="AL654" s="6"/>
      <c r="AM654" s="10">
        <v>1</v>
      </c>
      <c r="AN654" s="3" t="s">
        <v>44</v>
      </c>
      <c r="AO654" s="3"/>
      <c r="AP654" s="3" t="s">
        <v>45</v>
      </c>
      <c r="AQ654" s="3"/>
      <c r="AR654" s="3"/>
      <c r="AS654" s="3"/>
      <c r="AT654" s="3"/>
      <c r="AU654" s="3" t="s">
        <v>3450</v>
      </c>
      <c r="AV654" s="7" t="s">
        <v>47</v>
      </c>
      <c r="AW654" s="70" t="s">
        <v>47</v>
      </c>
      <c r="AX654" s="9" t="str">
        <f>IF(AW654="","Vacio",IF(AV654=AW654,"Igual","Diferente"))</f>
        <v>Igual</v>
      </c>
      <c r="AY654" s="129"/>
      <c r="AZ654" s="129"/>
      <c r="BA654" s="5">
        <f ca="1">+IF(K654&gt;21,"Revisar",0)</f>
        <v>0</v>
      </c>
      <c r="BB654" s="32" t="s">
        <v>146</v>
      </c>
      <c r="BC654" s="32" t="s">
        <v>2919</v>
      </c>
      <c r="BD654" s="158"/>
      <c r="BE654" s="158"/>
      <c r="BF654" s="32" t="s">
        <v>94</v>
      </c>
      <c r="BG654" s="32"/>
      <c r="BH654" s="158"/>
      <c r="BI654" s="158"/>
      <c r="BJ654" s="158"/>
      <c r="BK654" s="158"/>
      <c r="BL654" s="158"/>
      <c r="BM654" s="158"/>
    </row>
    <row r="655" spans="1:65" ht="14.65" customHeight="1" x14ac:dyDescent="0.25">
      <c r="A655" s="68" t="str">
        <f>CONCATENATE(E655,"_",X655)</f>
        <v>20532703876_PCR-LAP20074013</v>
      </c>
      <c r="B655" s="68" t="str">
        <f>CONCATENATE(E655,"_",Z655)</f>
        <v>20532703876_</v>
      </c>
      <c r="C655" s="6">
        <v>44125</v>
      </c>
      <c r="D655" s="6">
        <v>44155</v>
      </c>
      <c r="E655" s="192">
        <v>20532703876</v>
      </c>
      <c r="F655" s="63" t="s">
        <v>4096</v>
      </c>
      <c r="G655" s="3" t="s">
        <v>5022</v>
      </c>
      <c r="H655" s="6">
        <v>44125</v>
      </c>
      <c r="I655" s="6">
        <v>44155</v>
      </c>
      <c r="J655" s="7"/>
      <c r="K655" s="8">
        <f ca="1">+TODAY()-I655</f>
        <v>-18</v>
      </c>
      <c r="L655" s="9">
        <v>65</v>
      </c>
      <c r="M655" s="135"/>
      <c r="N655" s="9" t="str">
        <f>IF(M655="","Vacio",IF(L655=M655,"Igual","Diferente"))</f>
        <v>Vacio</v>
      </c>
      <c r="O655" s="9"/>
      <c r="P655" s="135"/>
      <c r="Q655" s="9" t="str">
        <f>IF(P655="","Vacio",IF(O655=P655,"Igual","Diferente"))</f>
        <v>Vacio</v>
      </c>
      <c r="R655" s="1">
        <f>+L655+O655/3.5</f>
        <v>65</v>
      </c>
      <c r="S655" s="1">
        <f ca="1">+IF(K655&gt;=0,IF(K655&lt;30,R655*1,IF(60&gt;K655,R655*2,IF(90&gt;K655,R655*3,IF(120&gt;K655,R655*4,IF(150&gt;K655,R655*5,IF(180&gt;K655,R655*6,IF(210&gt;K655,R655*7))))))),0)</f>
        <v>0</v>
      </c>
      <c r="T655" s="2">
        <f ca="1">+IF(K655&lt;0,0,IF(K655&lt;8,$A$1,IF(K655&lt;15,$B$1,IF(K655&lt;22,$C$1,IF(K655&lt;30,$D$1,IF(K655&lt;60,$G$1,IF(K655&lt;90,$H$1,IF(K655&lt;120,$I$1,IF(K655&lt;150,$J$1,IF(K655&lt;180,$K$1,IF(K655&lt;210,$E$1)))))))))))</f>
        <v>0</v>
      </c>
      <c r="U655" s="3" t="s">
        <v>3334</v>
      </c>
      <c r="V655" s="10" t="s">
        <v>3344</v>
      </c>
      <c r="W655" s="6">
        <v>44032</v>
      </c>
      <c r="X655" s="12" t="s">
        <v>3339</v>
      </c>
      <c r="Y655" s="12" t="s">
        <v>5248</v>
      </c>
      <c r="Z655" s="12"/>
      <c r="AA655" s="12"/>
      <c r="AB655" s="15"/>
      <c r="AC655" s="15"/>
      <c r="AD655" s="15"/>
      <c r="AE655" s="15"/>
      <c r="AF655" s="4">
        <f ca="1">+TODAY()-AE655</f>
        <v>44137</v>
      </c>
      <c r="AG655" s="15"/>
      <c r="AH655" s="15"/>
      <c r="AI655" s="6"/>
      <c r="AJ655" s="6"/>
      <c r="AK655" s="3"/>
      <c r="AL655" s="6"/>
      <c r="AM655" s="10">
        <v>1</v>
      </c>
      <c r="AN655" s="3" t="s">
        <v>44</v>
      </c>
      <c r="AO655" s="3"/>
      <c r="AP655" s="3" t="s">
        <v>263</v>
      </c>
      <c r="AQ655" s="3"/>
      <c r="AR655" s="3"/>
      <c r="AS655" s="3"/>
      <c r="AT655" s="3"/>
      <c r="AU655" s="288" t="s">
        <v>4686</v>
      </c>
      <c r="AV655" s="7" t="s">
        <v>47</v>
      </c>
      <c r="AW655" s="7" t="s">
        <v>47</v>
      </c>
      <c r="AX655" s="9" t="str">
        <f>IF(AW655="","Vacio",IF(AV655=AW655,"Igual","Diferente"))</f>
        <v>Igual</v>
      </c>
      <c r="AY655" s="68"/>
      <c r="AZ655" s="68"/>
      <c r="BA655" s="5">
        <f ca="1">+IF(K655&gt;21,"Revisar",0)</f>
        <v>0</v>
      </c>
      <c r="BB655" s="68" t="s">
        <v>146</v>
      </c>
      <c r="BC655" s="129" t="s">
        <v>2919</v>
      </c>
      <c r="BF655" s="129" t="s">
        <v>94</v>
      </c>
      <c r="BG655" s="129"/>
    </row>
    <row r="656" spans="1:65" ht="14.65" customHeight="1" x14ac:dyDescent="0.25">
      <c r="A656" s="68" t="str">
        <f>CONCATENATE(E656,"_",X656)</f>
        <v>20532703876_PCR-LAP20074014</v>
      </c>
      <c r="B656" s="68" t="str">
        <f>CONCATENATE(E656,"_",Z656)</f>
        <v>20532703876_</v>
      </c>
      <c r="C656" s="6">
        <v>44125</v>
      </c>
      <c r="D656" s="6">
        <v>44155</v>
      </c>
      <c r="E656" s="192">
        <v>20532703876</v>
      </c>
      <c r="F656" s="63" t="s">
        <v>4096</v>
      </c>
      <c r="G656" s="3" t="s">
        <v>5022</v>
      </c>
      <c r="H656" s="6">
        <v>44125</v>
      </c>
      <c r="I656" s="6">
        <v>44155</v>
      </c>
      <c r="J656" s="7"/>
      <c r="K656" s="8">
        <f ca="1">+TODAY()-I656</f>
        <v>-18</v>
      </c>
      <c r="L656" s="9">
        <v>65</v>
      </c>
      <c r="M656" s="135"/>
      <c r="N656" s="9" t="str">
        <f>IF(M656="","Vacio",IF(L656=M656,"Igual","Diferente"))</f>
        <v>Vacio</v>
      </c>
      <c r="O656" s="9"/>
      <c r="P656" s="135"/>
      <c r="Q656" s="9" t="str">
        <f>IF(P656="","Vacio",IF(O656=P656,"Igual","Diferente"))</f>
        <v>Vacio</v>
      </c>
      <c r="R656" s="1">
        <f>+L656+O656/3.5</f>
        <v>65</v>
      </c>
      <c r="S656" s="1">
        <f ca="1">+IF(K656&gt;=0,IF(K656&lt;30,R656*1,IF(60&gt;K656,R656*2,IF(90&gt;K656,R656*3,IF(120&gt;K656,R656*4,IF(150&gt;K656,R656*5,IF(180&gt;K656,R656*6,IF(210&gt;K656,R656*7))))))),0)</f>
        <v>0</v>
      </c>
      <c r="T656" s="2">
        <f ca="1">+IF(K656&lt;0,0,IF(K656&lt;8,$A$1,IF(K656&lt;15,$B$1,IF(K656&lt;22,$C$1,IF(K656&lt;30,$D$1,IF(K656&lt;60,$G$1,IF(K656&lt;90,$H$1,IF(K656&lt;120,$I$1,IF(K656&lt;150,$J$1,IF(K656&lt;180,$K$1,IF(K656&lt;210,$E$1)))))))))))</f>
        <v>0</v>
      </c>
      <c r="U656" s="3" t="s">
        <v>3334</v>
      </c>
      <c r="V656" s="10" t="s">
        <v>3344</v>
      </c>
      <c r="W656" s="6">
        <v>44032</v>
      </c>
      <c r="X656" s="12" t="s">
        <v>3340</v>
      </c>
      <c r="Y656" s="12" t="s">
        <v>5248</v>
      </c>
      <c r="Z656" s="12"/>
      <c r="AA656" s="12"/>
      <c r="AB656" s="15"/>
      <c r="AC656" s="15"/>
      <c r="AD656" s="15"/>
      <c r="AE656" s="15"/>
      <c r="AF656" s="4">
        <f ca="1">+TODAY()-AE656</f>
        <v>44137</v>
      </c>
      <c r="AG656" s="15"/>
      <c r="AH656" s="15"/>
      <c r="AI656" s="6"/>
      <c r="AJ656" s="6"/>
      <c r="AK656" s="3"/>
      <c r="AL656" s="6"/>
      <c r="AM656" s="10">
        <v>1</v>
      </c>
      <c r="AN656" s="3" t="s">
        <v>44</v>
      </c>
      <c r="AO656" s="3"/>
      <c r="AP656" s="3" t="s">
        <v>263</v>
      </c>
      <c r="AQ656" s="3"/>
      <c r="AR656" s="3"/>
      <c r="AS656" s="3"/>
      <c r="AT656" s="3"/>
      <c r="AU656" s="288" t="s">
        <v>4686</v>
      </c>
      <c r="AV656" s="7" t="s">
        <v>47</v>
      </c>
      <c r="AW656" s="7" t="s">
        <v>47</v>
      </c>
      <c r="AX656" s="9" t="str">
        <f>IF(AW656="","Vacio",IF(AV656=AW656,"Igual","Diferente"))</f>
        <v>Igual</v>
      </c>
      <c r="AY656" s="68"/>
      <c r="AZ656" s="68"/>
      <c r="BA656" s="5">
        <f ca="1">+IF(K656&gt;21,"Revisar",0)</f>
        <v>0</v>
      </c>
      <c r="BB656" s="68" t="s">
        <v>146</v>
      </c>
      <c r="BC656" s="129" t="s">
        <v>2919</v>
      </c>
      <c r="BF656" s="129" t="s">
        <v>94</v>
      </c>
      <c r="BG656" s="129"/>
    </row>
    <row r="657" spans="1:59" ht="14.65" customHeight="1" x14ac:dyDescent="0.25">
      <c r="A657" s="68" t="str">
        <f>CONCATENATE(E657,"_",X657)</f>
        <v>20532703876_PCR-LAP20074015</v>
      </c>
      <c r="B657" s="68" t="str">
        <f>CONCATENATE(E657,"_",Z657)</f>
        <v>20532703876_</v>
      </c>
      <c r="C657" s="6">
        <v>44125</v>
      </c>
      <c r="D657" s="6">
        <v>44155</v>
      </c>
      <c r="E657" s="192">
        <v>20532703876</v>
      </c>
      <c r="F657" s="63" t="s">
        <v>4096</v>
      </c>
      <c r="G657" s="3" t="s">
        <v>5022</v>
      </c>
      <c r="H657" s="6">
        <v>44125</v>
      </c>
      <c r="I657" s="6">
        <v>44155</v>
      </c>
      <c r="J657" s="7"/>
      <c r="K657" s="8">
        <f ca="1">+TODAY()-I657</f>
        <v>-18</v>
      </c>
      <c r="L657" s="9">
        <v>65</v>
      </c>
      <c r="M657" s="135"/>
      <c r="N657" s="9" t="str">
        <f>IF(M657="","Vacio",IF(L657=M657,"Igual","Diferente"))</f>
        <v>Vacio</v>
      </c>
      <c r="O657" s="9"/>
      <c r="P657" s="135"/>
      <c r="Q657" s="9" t="str">
        <f>IF(P657="","Vacio",IF(O657=P657,"Igual","Diferente"))</f>
        <v>Vacio</v>
      </c>
      <c r="R657" s="1">
        <f>+L657+O657/3.5</f>
        <v>65</v>
      </c>
      <c r="S657" s="1">
        <f ca="1">+IF(K657&gt;=0,IF(K657&lt;30,R657*1,IF(60&gt;K657,R657*2,IF(90&gt;K657,R657*3,IF(120&gt;K657,R657*4,IF(150&gt;K657,R657*5,IF(180&gt;K657,R657*6,IF(210&gt;K657,R657*7))))))),0)</f>
        <v>0</v>
      </c>
      <c r="T657" s="2">
        <f ca="1">+IF(K657&lt;0,0,IF(K657&lt;8,$A$1,IF(K657&lt;15,$B$1,IF(K657&lt;22,$C$1,IF(K657&lt;30,$D$1,IF(K657&lt;60,$G$1,IF(K657&lt;90,$H$1,IF(K657&lt;120,$I$1,IF(K657&lt;150,$J$1,IF(K657&lt;180,$K$1,IF(K657&lt;210,$E$1)))))))))))</f>
        <v>0</v>
      </c>
      <c r="U657" s="3" t="s">
        <v>3334</v>
      </c>
      <c r="V657" s="10" t="s">
        <v>3344</v>
      </c>
      <c r="W657" s="6">
        <v>44032</v>
      </c>
      <c r="X657" s="12" t="s">
        <v>3341</v>
      </c>
      <c r="Y657" s="12" t="s">
        <v>5248</v>
      </c>
      <c r="Z657" s="12"/>
      <c r="AA657" s="12"/>
      <c r="AB657" s="15"/>
      <c r="AC657" s="15"/>
      <c r="AD657" s="15"/>
      <c r="AE657" s="15"/>
      <c r="AF657" s="4">
        <f ca="1">+TODAY()-AE657</f>
        <v>44137</v>
      </c>
      <c r="AG657" s="15"/>
      <c r="AH657" s="15"/>
      <c r="AI657" s="6"/>
      <c r="AJ657" s="6"/>
      <c r="AK657" s="3"/>
      <c r="AL657" s="6"/>
      <c r="AM657" s="10">
        <v>1</v>
      </c>
      <c r="AN657" s="3" t="s">
        <v>44</v>
      </c>
      <c r="AO657" s="3"/>
      <c r="AP657" s="3" t="s">
        <v>263</v>
      </c>
      <c r="AQ657" s="3"/>
      <c r="AR657" s="3"/>
      <c r="AS657" s="3"/>
      <c r="AT657" s="3"/>
      <c r="AU657" s="288" t="s">
        <v>4686</v>
      </c>
      <c r="AV657" s="7" t="s">
        <v>47</v>
      </c>
      <c r="AW657" s="7" t="s">
        <v>47</v>
      </c>
      <c r="AX657" s="9" t="str">
        <f>IF(AW657="","Vacio",IF(AV657=AW657,"Igual","Diferente"))</f>
        <v>Igual</v>
      </c>
      <c r="AY657" s="68"/>
      <c r="AZ657" s="68"/>
      <c r="BA657" s="5">
        <f ca="1">+IF(K657&gt;21,"Revisar",0)</f>
        <v>0</v>
      </c>
      <c r="BB657" s="68" t="s">
        <v>146</v>
      </c>
      <c r="BC657" s="129" t="s">
        <v>2919</v>
      </c>
      <c r="BF657" s="129" t="s">
        <v>94</v>
      </c>
      <c r="BG657" s="129"/>
    </row>
    <row r="658" spans="1:59" ht="14.65" customHeight="1" x14ac:dyDescent="0.25">
      <c r="A658" s="68" t="str">
        <f>CONCATENATE(E658,"_",X658)</f>
        <v>20532703876_PCR-LAP20074016</v>
      </c>
      <c r="B658" s="68" t="str">
        <f>CONCATENATE(E658,"_",Z658)</f>
        <v>20532703876_</v>
      </c>
      <c r="C658" s="6">
        <v>44125</v>
      </c>
      <c r="D658" s="6">
        <v>44155</v>
      </c>
      <c r="E658" s="192">
        <v>20532703876</v>
      </c>
      <c r="F658" s="63" t="s">
        <v>4096</v>
      </c>
      <c r="G658" s="3" t="s">
        <v>5022</v>
      </c>
      <c r="H658" s="6">
        <v>44125</v>
      </c>
      <c r="I658" s="6">
        <v>44155</v>
      </c>
      <c r="J658" s="7"/>
      <c r="K658" s="8">
        <f ca="1">+TODAY()-I658</f>
        <v>-18</v>
      </c>
      <c r="L658" s="9">
        <v>65</v>
      </c>
      <c r="M658" s="135"/>
      <c r="N658" s="9" t="str">
        <f>IF(M658="","Vacio",IF(L658=M658,"Igual","Diferente"))</f>
        <v>Vacio</v>
      </c>
      <c r="O658" s="9"/>
      <c r="P658" s="135"/>
      <c r="Q658" s="9" t="str">
        <f>IF(P658="","Vacio",IF(O658=P658,"Igual","Diferente"))</f>
        <v>Vacio</v>
      </c>
      <c r="R658" s="1">
        <f>+L658+O658/3.5</f>
        <v>65</v>
      </c>
      <c r="S658" s="1">
        <f ca="1">+IF(K658&gt;=0,IF(K658&lt;30,R658*1,IF(60&gt;K658,R658*2,IF(90&gt;K658,R658*3,IF(120&gt;K658,R658*4,IF(150&gt;K658,R658*5,IF(180&gt;K658,R658*6,IF(210&gt;K658,R658*7))))))),0)</f>
        <v>0</v>
      </c>
      <c r="T658" s="2">
        <f ca="1">+IF(K658&lt;0,0,IF(K658&lt;8,$A$1,IF(K658&lt;15,$B$1,IF(K658&lt;22,$C$1,IF(K658&lt;30,$D$1,IF(K658&lt;60,$G$1,IF(K658&lt;90,$H$1,IF(K658&lt;120,$I$1,IF(K658&lt;150,$J$1,IF(K658&lt;180,$K$1,IF(K658&lt;210,$E$1)))))))))))</f>
        <v>0</v>
      </c>
      <c r="U658" s="3" t="s">
        <v>3334</v>
      </c>
      <c r="V658" s="10" t="s">
        <v>3344</v>
      </c>
      <c r="W658" s="6">
        <v>44032</v>
      </c>
      <c r="X658" s="12" t="s">
        <v>3342</v>
      </c>
      <c r="Y658" s="12" t="s">
        <v>5248</v>
      </c>
      <c r="Z658" s="12"/>
      <c r="AA658" s="12"/>
      <c r="AB658" s="15"/>
      <c r="AC658" s="15"/>
      <c r="AD658" s="15"/>
      <c r="AE658" s="15"/>
      <c r="AF658" s="4">
        <f ca="1">+TODAY()-AE658</f>
        <v>44137</v>
      </c>
      <c r="AG658" s="15"/>
      <c r="AH658" s="15"/>
      <c r="AI658" s="6"/>
      <c r="AJ658" s="6"/>
      <c r="AK658" s="3"/>
      <c r="AL658" s="6"/>
      <c r="AM658" s="10">
        <v>1</v>
      </c>
      <c r="AN658" s="3" t="s">
        <v>44</v>
      </c>
      <c r="AO658" s="3"/>
      <c r="AP658" s="3" t="s">
        <v>263</v>
      </c>
      <c r="AQ658" s="3"/>
      <c r="AR658" s="3"/>
      <c r="AS658" s="3"/>
      <c r="AT658" s="3"/>
      <c r="AU658" s="288" t="s">
        <v>4686</v>
      </c>
      <c r="AV658" s="7" t="s">
        <v>47</v>
      </c>
      <c r="AW658" s="7" t="s">
        <v>47</v>
      </c>
      <c r="AX658" s="9" t="str">
        <f>IF(AW658="","Vacio",IF(AV658=AW658,"Igual","Diferente"))</f>
        <v>Igual</v>
      </c>
      <c r="AY658" s="68"/>
      <c r="AZ658" s="68"/>
      <c r="BA658" s="5">
        <f ca="1">+IF(K658&gt;21,"Revisar",0)</f>
        <v>0</v>
      </c>
      <c r="BB658" s="68" t="s">
        <v>146</v>
      </c>
      <c r="BC658" s="129" t="s">
        <v>2919</v>
      </c>
      <c r="BF658" s="129" t="s">
        <v>94</v>
      </c>
      <c r="BG658" s="129"/>
    </row>
    <row r="659" spans="1:59" ht="14.65" customHeight="1" x14ac:dyDescent="0.25">
      <c r="A659" s="68" t="str">
        <f>CONCATENATE(E659,"_",X659)</f>
        <v>20532703876_PCR-LAP20074017</v>
      </c>
      <c r="B659" s="68" t="str">
        <f>CONCATENATE(E659,"_",Z659)</f>
        <v>20532703876_</v>
      </c>
      <c r="C659" s="6">
        <v>44125</v>
      </c>
      <c r="D659" s="6">
        <v>44155</v>
      </c>
      <c r="E659" s="192">
        <v>20532703876</v>
      </c>
      <c r="F659" s="63" t="s">
        <v>4096</v>
      </c>
      <c r="G659" s="3" t="s">
        <v>5022</v>
      </c>
      <c r="H659" s="6">
        <v>44125</v>
      </c>
      <c r="I659" s="6">
        <v>44155</v>
      </c>
      <c r="J659" s="7"/>
      <c r="K659" s="8">
        <f ca="1">+TODAY()-I659</f>
        <v>-18</v>
      </c>
      <c r="L659" s="9">
        <v>65</v>
      </c>
      <c r="M659" s="135"/>
      <c r="N659" s="9" t="str">
        <f>IF(M659="","Vacio",IF(L659=M659,"Igual","Diferente"))</f>
        <v>Vacio</v>
      </c>
      <c r="O659" s="9"/>
      <c r="P659" s="135"/>
      <c r="Q659" s="9" t="str">
        <f>IF(P659="","Vacio",IF(O659=P659,"Igual","Diferente"))</f>
        <v>Vacio</v>
      </c>
      <c r="R659" s="1">
        <f>+L659+O659/3.5</f>
        <v>65</v>
      </c>
      <c r="S659" s="1">
        <f ca="1">+IF(K659&gt;=0,IF(K659&lt;30,R659*1,IF(60&gt;K659,R659*2,IF(90&gt;K659,R659*3,IF(120&gt;K659,R659*4,IF(150&gt;K659,R659*5,IF(180&gt;K659,R659*6,IF(210&gt;K659,R659*7))))))),0)</f>
        <v>0</v>
      </c>
      <c r="T659" s="2">
        <f ca="1">+IF(K659&lt;0,0,IF(K659&lt;8,$A$1,IF(K659&lt;15,$B$1,IF(K659&lt;22,$C$1,IF(K659&lt;30,$D$1,IF(K659&lt;60,$G$1,IF(K659&lt;90,$H$1,IF(K659&lt;120,$I$1,IF(K659&lt;150,$J$1,IF(K659&lt;180,$K$1,IF(K659&lt;210,$E$1)))))))))))</f>
        <v>0</v>
      </c>
      <c r="U659" s="3" t="s">
        <v>3334</v>
      </c>
      <c r="V659" s="10" t="s">
        <v>3344</v>
      </c>
      <c r="W659" s="6">
        <v>44032</v>
      </c>
      <c r="X659" s="12" t="s">
        <v>3343</v>
      </c>
      <c r="Y659" s="12" t="s">
        <v>5248</v>
      </c>
      <c r="Z659" s="12"/>
      <c r="AA659" s="12"/>
      <c r="AB659" s="15"/>
      <c r="AC659" s="15"/>
      <c r="AD659" s="15"/>
      <c r="AE659" s="15"/>
      <c r="AF659" s="4">
        <f ca="1">+TODAY()-AE659</f>
        <v>44137</v>
      </c>
      <c r="AG659" s="15"/>
      <c r="AH659" s="15"/>
      <c r="AI659" s="6"/>
      <c r="AJ659" s="6"/>
      <c r="AK659" s="3"/>
      <c r="AL659" s="6"/>
      <c r="AM659" s="10">
        <v>1</v>
      </c>
      <c r="AN659" s="3" t="s">
        <v>44</v>
      </c>
      <c r="AO659" s="3"/>
      <c r="AP659" s="3" t="s">
        <v>263</v>
      </c>
      <c r="AQ659" s="3"/>
      <c r="AR659" s="3"/>
      <c r="AS659" s="3"/>
      <c r="AT659" s="3"/>
      <c r="AU659" s="288" t="s">
        <v>4686</v>
      </c>
      <c r="AV659" s="7" t="s">
        <v>47</v>
      </c>
      <c r="AW659" s="7" t="s">
        <v>47</v>
      </c>
      <c r="AX659" s="9" t="str">
        <f>IF(AW659="","Vacio",IF(AV659=AW659,"Igual","Diferente"))</f>
        <v>Igual</v>
      </c>
      <c r="AY659" s="68"/>
      <c r="AZ659" s="68"/>
      <c r="BA659" s="5">
        <f ca="1">+IF(K659&gt;21,"Revisar",0)</f>
        <v>0</v>
      </c>
      <c r="BB659" s="68" t="s">
        <v>146</v>
      </c>
      <c r="BC659" s="129" t="s">
        <v>2919</v>
      </c>
      <c r="BF659" s="129" t="s">
        <v>94</v>
      </c>
      <c r="BG659" s="129"/>
    </row>
    <row r="660" spans="1:59" ht="14.65" customHeight="1" x14ac:dyDescent="0.25">
      <c r="A660" s="68" t="str">
        <f>CONCATENATE(E660,"_",X660)</f>
        <v>20562970496_PCR-LAP1497</v>
      </c>
      <c r="B660" s="68" t="str">
        <f>CONCATENATE(E660,"_",Z660)</f>
        <v>20562970496_</v>
      </c>
      <c r="C660" s="6">
        <v>43891</v>
      </c>
      <c r="D660" s="6">
        <v>43921</v>
      </c>
      <c r="E660" s="192">
        <v>20562970496</v>
      </c>
      <c r="F660" s="3" t="s">
        <v>4097</v>
      </c>
      <c r="G660" s="3" t="s">
        <v>1021</v>
      </c>
      <c r="H660" s="6">
        <v>43891</v>
      </c>
      <c r="I660" s="6">
        <v>43921</v>
      </c>
      <c r="J660" s="7"/>
      <c r="K660" s="8">
        <f ca="1">+TODAY()-I660</f>
        <v>216</v>
      </c>
      <c r="L660" s="9">
        <v>65</v>
      </c>
      <c r="M660" s="135"/>
      <c r="N660" s="9" t="str">
        <f>IF(M660="","Vacio",IF(L660=M660,"Igual","Diferente"))</f>
        <v>Vacio</v>
      </c>
      <c r="O660" s="9"/>
      <c r="P660" s="135"/>
      <c r="Q660" s="9" t="str">
        <f>IF(P660="","Vacio",IF(O660=P660,"Igual","Diferente"))</f>
        <v>Vacio</v>
      </c>
      <c r="R660" s="1">
        <f>+L660+O660/3.5</f>
        <v>65</v>
      </c>
      <c r="S660" s="1" t="b">
        <f ca="1">+IF(K660&gt;=0,IF(K660&lt;30,R660*1,IF(60&gt;K660,R660*2,IF(90&gt;K660,R660*3,IF(120&gt;K660,R660*4,IF(150&gt;K660,R660*5,IF(180&gt;K660,R660*6,IF(210&gt;K660,R660*7))))))),0)</f>
        <v>0</v>
      </c>
      <c r="T660" s="2" t="b">
        <f ca="1">+IF(K660&lt;0,0,IF(K660&lt;8,$A$1,IF(K660&lt;15,$B$1,IF(K660&lt;22,$C$1,IF(K660&lt;30,$D$1,IF(K660&lt;60,$G$1,IF(K660&lt;90,$H$1,IF(K660&lt;120,$I$1,IF(K660&lt;150,$J$1,IF(K660&lt;180,$K$1,IF(K660&lt;210,$E$1)))))))))))</f>
        <v>0</v>
      </c>
      <c r="U660" s="3" t="s">
        <v>688</v>
      </c>
      <c r="V660" s="10" t="s">
        <v>1022</v>
      </c>
      <c r="W660" s="6">
        <v>43633</v>
      </c>
      <c r="X660" s="12" t="s">
        <v>1023</v>
      </c>
      <c r="Y660" s="12" t="s">
        <v>5248</v>
      </c>
      <c r="Z660" s="12"/>
      <c r="AA660" s="12"/>
      <c r="AB660" s="15"/>
      <c r="AC660" s="15" t="s">
        <v>59</v>
      </c>
      <c r="AD660" s="15">
        <v>43972</v>
      </c>
      <c r="AE660" s="15">
        <v>43921</v>
      </c>
      <c r="AF660" s="4">
        <f ca="1">+TODAY()-AE660</f>
        <v>216</v>
      </c>
      <c r="AG660" s="15" t="s">
        <v>60</v>
      </c>
      <c r="AH660" s="15" t="s">
        <v>617</v>
      </c>
      <c r="AI660" s="6"/>
      <c r="AJ660" s="6"/>
      <c r="AK660" s="3" t="s">
        <v>56</v>
      </c>
      <c r="AL660" s="6"/>
      <c r="AM660" s="10">
        <v>1</v>
      </c>
      <c r="AN660" s="3" t="s">
        <v>44</v>
      </c>
      <c r="AO660" s="3"/>
      <c r="AP660" s="3" t="s">
        <v>45</v>
      </c>
      <c r="AQ660" s="3"/>
      <c r="AR660" s="3"/>
      <c r="AS660" s="3"/>
      <c r="AT660" s="3"/>
      <c r="AU660" s="3" t="s">
        <v>4401</v>
      </c>
      <c r="AV660" s="7" t="s">
        <v>47</v>
      </c>
      <c r="AW660" s="7" t="s">
        <v>47</v>
      </c>
      <c r="AX660" s="9" t="str">
        <f>IF(AW660="","Vacio",IF(AV660=AW660,"Igual","Diferente"))</f>
        <v>Igual</v>
      </c>
      <c r="AY660" s="68"/>
      <c r="AZ660" s="68"/>
      <c r="BA660" s="5" t="str">
        <f ca="1">+IF(K660&gt;21,"Revisar",0)</f>
        <v>Revisar</v>
      </c>
      <c r="BB660" s="68" t="s">
        <v>146</v>
      </c>
      <c r="BC660" s="129" t="s">
        <v>141</v>
      </c>
      <c r="BF660" s="129" t="s">
        <v>94</v>
      </c>
      <c r="BG660" s="129"/>
    </row>
    <row r="661" spans="1:59" ht="14.65" customHeight="1" x14ac:dyDescent="0.25">
      <c r="A661" s="68" t="str">
        <f>CONCATENATE(E661,"_",X661)</f>
        <v>20562970496_MOR-LAP0011</v>
      </c>
      <c r="B661" s="68" t="str">
        <f>CONCATENATE(E661,"_",Z661)</f>
        <v>20562970496_</v>
      </c>
      <c r="C661" s="6">
        <v>43891</v>
      </c>
      <c r="D661" s="6">
        <v>43921</v>
      </c>
      <c r="E661" s="192">
        <v>20562970496</v>
      </c>
      <c r="F661" s="3" t="s">
        <v>4097</v>
      </c>
      <c r="G661" s="3" t="s">
        <v>1021</v>
      </c>
      <c r="H661" s="6">
        <v>43891</v>
      </c>
      <c r="I661" s="6">
        <v>43921</v>
      </c>
      <c r="J661" s="7"/>
      <c r="K661" s="8">
        <f ca="1">+TODAY()-I661</f>
        <v>216</v>
      </c>
      <c r="L661" s="9">
        <v>36</v>
      </c>
      <c r="M661" s="135"/>
      <c r="N661" s="9" t="str">
        <f>IF(M661="","Vacio",IF(L661=M661,"Igual","Diferente"))</f>
        <v>Vacio</v>
      </c>
      <c r="O661" s="9"/>
      <c r="P661" s="135"/>
      <c r="Q661" s="9" t="str">
        <f>IF(P661="","Vacio",IF(O661=P661,"Igual","Diferente"))</f>
        <v>Vacio</v>
      </c>
      <c r="R661" s="1">
        <f>+L661+O661/3.5</f>
        <v>36</v>
      </c>
      <c r="S661" s="1" t="b">
        <f ca="1">+IF(K661&gt;=0,IF(K661&lt;30,R661*1,IF(60&gt;K661,R661*2,IF(90&gt;K661,R661*3,IF(120&gt;K661,R661*4,IF(150&gt;K661,R661*5,IF(180&gt;K661,R661*6,IF(210&gt;K661,R661*7))))))),0)</f>
        <v>0</v>
      </c>
      <c r="T661" s="2" t="b">
        <f ca="1">+IF(K661&lt;0,0,IF(K661&lt;8,$A$1,IF(K661&lt;15,$B$1,IF(K661&lt;22,$C$1,IF(K661&lt;30,$D$1,IF(K661&lt;60,$G$1,IF(K661&lt;90,$H$1,IF(K661&lt;120,$I$1,IF(K661&lt;150,$J$1,IF(K661&lt;180,$K$1,IF(K661&lt;210,$E$1)))))))))))</f>
        <v>0</v>
      </c>
      <c r="U661" s="3" t="s">
        <v>1024</v>
      </c>
      <c r="V661" s="10" t="s">
        <v>1025</v>
      </c>
      <c r="W661" s="6">
        <v>43678</v>
      </c>
      <c r="X661" s="12" t="s">
        <v>1026</v>
      </c>
      <c r="Y661" s="12" t="s">
        <v>5248</v>
      </c>
      <c r="Z661" s="12"/>
      <c r="AA661" s="12"/>
      <c r="AB661" s="15"/>
      <c r="AC661" s="15" t="s">
        <v>59</v>
      </c>
      <c r="AD661" s="15">
        <v>43972</v>
      </c>
      <c r="AE661" s="15">
        <v>43921</v>
      </c>
      <c r="AF661" s="4">
        <f ca="1">+TODAY()-AE661</f>
        <v>216</v>
      </c>
      <c r="AG661" s="15" t="s">
        <v>60</v>
      </c>
      <c r="AH661" s="15" t="s">
        <v>617</v>
      </c>
      <c r="AI661" s="6"/>
      <c r="AJ661" s="6"/>
      <c r="AK661" s="3" t="s">
        <v>43</v>
      </c>
      <c r="AL661" s="6"/>
      <c r="AM661" s="10">
        <v>1</v>
      </c>
      <c r="AN661" s="3" t="s">
        <v>44</v>
      </c>
      <c r="AO661" s="3"/>
      <c r="AP661" s="3" t="s">
        <v>45</v>
      </c>
      <c r="AQ661" s="3"/>
      <c r="AR661" s="3"/>
      <c r="AS661" s="3"/>
      <c r="AT661" s="3"/>
      <c r="AU661" s="3" t="s">
        <v>4401</v>
      </c>
      <c r="AV661" s="7" t="s">
        <v>47</v>
      </c>
      <c r="AW661" s="7" t="s">
        <v>47</v>
      </c>
      <c r="AX661" s="9" t="str">
        <f>IF(AW661="","Vacio",IF(AV661=AW661,"Igual","Diferente"))</f>
        <v>Igual</v>
      </c>
      <c r="AY661" s="68"/>
      <c r="AZ661" s="68"/>
      <c r="BA661" s="5" t="str">
        <f ca="1">+IF(K661&gt;21,"Revisar",0)</f>
        <v>Revisar</v>
      </c>
      <c r="BB661" s="68" t="s">
        <v>146</v>
      </c>
      <c r="BC661" s="129" t="s">
        <v>141</v>
      </c>
      <c r="BF661" s="129" t="s">
        <v>94</v>
      </c>
      <c r="BG661" s="129"/>
    </row>
    <row r="662" spans="1:59" ht="14.65" customHeight="1" x14ac:dyDescent="0.25">
      <c r="A662" s="68" t="str">
        <f>CONCATENATE(E662,"_",X662)</f>
        <v>20562970496_MOR-LAP0012</v>
      </c>
      <c r="B662" s="68" t="str">
        <f>CONCATENATE(E662,"_",Z662)</f>
        <v>20562970496_</v>
      </c>
      <c r="C662" s="6">
        <v>43891</v>
      </c>
      <c r="D662" s="6">
        <v>43921</v>
      </c>
      <c r="E662" s="192">
        <v>20562970496</v>
      </c>
      <c r="F662" s="3" t="s">
        <v>4097</v>
      </c>
      <c r="G662" s="3" t="s">
        <v>1021</v>
      </c>
      <c r="H662" s="6">
        <v>43891</v>
      </c>
      <c r="I662" s="6">
        <v>43921</v>
      </c>
      <c r="J662" s="7"/>
      <c r="K662" s="8">
        <f ca="1">+TODAY()-I662</f>
        <v>216</v>
      </c>
      <c r="L662" s="9">
        <v>36</v>
      </c>
      <c r="M662" s="135"/>
      <c r="N662" s="9" t="str">
        <f>IF(M662="","Vacio",IF(L662=M662,"Igual","Diferente"))</f>
        <v>Vacio</v>
      </c>
      <c r="O662" s="9"/>
      <c r="P662" s="135"/>
      <c r="Q662" s="9" t="str">
        <f>IF(P662="","Vacio",IF(O662=P662,"Igual","Diferente"))</f>
        <v>Vacio</v>
      </c>
      <c r="R662" s="1">
        <f>+L662+O662/3.5</f>
        <v>36</v>
      </c>
      <c r="S662" s="1" t="b">
        <f ca="1">+IF(K662&gt;=0,IF(K662&lt;30,R662*1,IF(60&gt;K662,R662*2,IF(90&gt;K662,R662*3,IF(120&gt;K662,R662*4,IF(150&gt;K662,R662*5,IF(180&gt;K662,R662*6,IF(210&gt;K662,R662*7))))))),0)</f>
        <v>0</v>
      </c>
      <c r="T662" s="2" t="b">
        <f ca="1">+IF(K662&lt;0,0,IF(K662&lt;8,$A$1,IF(K662&lt;15,$B$1,IF(K662&lt;22,$C$1,IF(K662&lt;30,$D$1,IF(K662&lt;60,$G$1,IF(K662&lt;90,$H$1,IF(K662&lt;120,$I$1,IF(K662&lt;150,$J$1,IF(K662&lt;180,$K$1,IF(K662&lt;210,$E$1)))))))))))</f>
        <v>0</v>
      </c>
      <c r="U662" s="3" t="s">
        <v>1024</v>
      </c>
      <c r="V662" s="10" t="s">
        <v>1025</v>
      </c>
      <c r="W662" s="6">
        <v>43678</v>
      </c>
      <c r="X662" s="12" t="s">
        <v>1027</v>
      </c>
      <c r="Y662" s="12" t="s">
        <v>5248</v>
      </c>
      <c r="Z662" s="12"/>
      <c r="AA662" s="12"/>
      <c r="AB662" s="15"/>
      <c r="AC662" s="15" t="s">
        <v>59</v>
      </c>
      <c r="AD662" s="15">
        <v>43972</v>
      </c>
      <c r="AE662" s="15">
        <v>43921</v>
      </c>
      <c r="AF662" s="4">
        <f ca="1">+TODAY()-AE662</f>
        <v>216</v>
      </c>
      <c r="AG662" s="15" t="s">
        <v>60</v>
      </c>
      <c r="AH662" s="15" t="s">
        <v>617</v>
      </c>
      <c r="AI662" s="6"/>
      <c r="AJ662" s="6"/>
      <c r="AK662" s="3" t="s">
        <v>43</v>
      </c>
      <c r="AL662" s="6"/>
      <c r="AM662" s="10">
        <v>1</v>
      </c>
      <c r="AN662" s="3" t="s">
        <v>44</v>
      </c>
      <c r="AO662" s="3"/>
      <c r="AP662" s="3" t="s">
        <v>45</v>
      </c>
      <c r="AQ662" s="3"/>
      <c r="AR662" s="3"/>
      <c r="AS662" s="3"/>
      <c r="AT662" s="3"/>
      <c r="AU662" s="3" t="s">
        <v>4401</v>
      </c>
      <c r="AV662" s="7" t="s">
        <v>47</v>
      </c>
      <c r="AW662" s="7" t="s">
        <v>47</v>
      </c>
      <c r="AX662" s="9" t="str">
        <f>IF(AW662="","Vacio",IF(AV662=AW662,"Igual","Diferente"))</f>
        <v>Igual</v>
      </c>
      <c r="AY662" s="68"/>
      <c r="AZ662" s="68"/>
      <c r="BA662" s="5" t="str">
        <f ca="1">+IF(K662&gt;21,"Revisar",0)</f>
        <v>Revisar</v>
      </c>
      <c r="BB662" s="68" t="s">
        <v>146</v>
      </c>
      <c r="BC662" s="129" t="s">
        <v>141</v>
      </c>
      <c r="BF662" s="129" t="s">
        <v>94</v>
      </c>
      <c r="BG662" s="129"/>
    </row>
    <row r="663" spans="1:59" ht="14.65" customHeight="1" x14ac:dyDescent="0.25">
      <c r="A663" s="68" t="str">
        <f>CONCATENATE(E663,"_",X663)</f>
        <v>20562970496_MOR-LAP0013</v>
      </c>
      <c r="B663" s="68" t="str">
        <f>CONCATENATE(E663,"_",Z663)</f>
        <v>20562970496_</v>
      </c>
      <c r="C663" s="6">
        <v>43891</v>
      </c>
      <c r="D663" s="6">
        <v>43921</v>
      </c>
      <c r="E663" s="192">
        <v>20562970496</v>
      </c>
      <c r="F663" s="3" t="s">
        <v>4097</v>
      </c>
      <c r="G663" s="3" t="s">
        <v>1021</v>
      </c>
      <c r="H663" s="6">
        <v>43891</v>
      </c>
      <c r="I663" s="6">
        <v>43921</v>
      </c>
      <c r="J663" s="7"/>
      <c r="K663" s="8">
        <f ca="1">+TODAY()-I663</f>
        <v>216</v>
      </c>
      <c r="L663" s="9">
        <v>36</v>
      </c>
      <c r="M663" s="135"/>
      <c r="N663" s="9" t="str">
        <f>IF(M663="","Vacio",IF(L663=M663,"Igual","Diferente"))</f>
        <v>Vacio</v>
      </c>
      <c r="O663" s="9"/>
      <c r="P663" s="135"/>
      <c r="Q663" s="9" t="str">
        <f>IF(P663="","Vacio",IF(O663=P663,"Igual","Diferente"))</f>
        <v>Vacio</v>
      </c>
      <c r="R663" s="1">
        <f>+L663+O663/3.5</f>
        <v>36</v>
      </c>
      <c r="S663" s="1" t="b">
        <f ca="1">+IF(K663&gt;=0,IF(K663&lt;30,R663*1,IF(60&gt;K663,R663*2,IF(90&gt;K663,R663*3,IF(120&gt;K663,R663*4,IF(150&gt;K663,R663*5,IF(180&gt;K663,R663*6,IF(210&gt;K663,R663*7))))))),0)</f>
        <v>0</v>
      </c>
      <c r="T663" s="2" t="b">
        <f ca="1">+IF(K663&lt;0,0,IF(K663&lt;8,$A$1,IF(K663&lt;15,$B$1,IF(K663&lt;22,$C$1,IF(K663&lt;30,$D$1,IF(K663&lt;60,$G$1,IF(K663&lt;90,$H$1,IF(K663&lt;120,$I$1,IF(K663&lt;150,$J$1,IF(K663&lt;180,$K$1,IF(K663&lt;210,$E$1)))))))))))</f>
        <v>0</v>
      </c>
      <c r="U663" s="3" t="s">
        <v>1024</v>
      </c>
      <c r="V663" s="10" t="s">
        <v>1025</v>
      </c>
      <c r="W663" s="6">
        <v>43678</v>
      </c>
      <c r="X663" s="12" t="s">
        <v>1028</v>
      </c>
      <c r="Y663" s="12" t="s">
        <v>5248</v>
      </c>
      <c r="Z663" s="12"/>
      <c r="AA663" s="12"/>
      <c r="AB663" s="15"/>
      <c r="AC663" s="15" t="s">
        <v>59</v>
      </c>
      <c r="AD663" s="15">
        <v>43972</v>
      </c>
      <c r="AE663" s="15">
        <v>43921</v>
      </c>
      <c r="AF663" s="4">
        <f ca="1">+TODAY()-AE663</f>
        <v>216</v>
      </c>
      <c r="AG663" s="15" t="s">
        <v>60</v>
      </c>
      <c r="AH663" s="15" t="s">
        <v>617</v>
      </c>
      <c r="AI663" s="6"/>
      <c r="AJ663" s="6"/>
      <c r="AK663" s="3" t="s">
        <v>43</v>
      </c>
      <c r="AL663" s="6"/>
      <c r="AM663" s="10">
        <v>1</v>
      </c>
      <c r="AN663" s="3" t="s">
        <v>44</v>
      </c>
      <c r="AO663" s="3"/>
      <c r="AP663" s="3" t="s">
        <v>45</v>
      </c>
      <c r="AQ663" s="3"/>
      <c r="AR663" s="3"/>
      <c r="AS663" s="3"/>
      <c r="AT663" s="3"/>
      <c r="AU663" s="3" t="s">
        <v>4401</v>
      </c>
      <c r="AV663" s="7" t="s">
        <v>47</v>
      </c>
      <c r="AW663" s="7" t="s">
        <v>47</v>
      </c>
      <c r="AX663" s="9" t="str">
        <f>IF(AW663="","Vacio",IF(AV663=AW663,"Igual","Diferente"))</f>
        <v>Igual</v>
      </c>
      <c r="AY663" s="68"/>
      <c r="AZ663" s="68"/>
      <c r="BA663" s="5" t="str">
        <f ca="1">+IF(K663&gt;21,"Revisar",0)</f>
        <v>Revisar</v>
      </c>
      <c r="BB663" s="68" t="s">
        <v>146</v>
      </c>
      <c r="BC663" s="129" t="s">
        <v>141</v>
      </c>
      <c r="BF663" s="129" t="s">
        <v>94</v>
      </c>
      <c r="BG663" s="129"/>
    </row>
    <row r="664" spans="1:59" ht="14.65" customHeight="1" x14ac:dyDescent="0.25">
      <c r="A664" s="68" t="str">
        <f>CONCATENATE(E664,"_",X664)</f>
        <v>20562970496_MOR-LAP0014</v>
      </c>
      <c r="B664" s="68" t="str">
        <f>CONCATENATE(E664,"_",Z664)</f>
        <v>20562970496_</v>
      </c>
      <c r="C664" s="6">
        <v>43891</v>
      </c>
      <c r="D664" s="6">
        <v>43921</v>
      </c>
      <c r="E664" s="192">
        <v>20562970496</v>
      </c>
      <c r="F664" s="3" t="s">
        <v>4097</v>
      </c>
      <c r="G664" s="3" t="s">
        <v>1021</v>
      </c>
      <c r="H664" s="6">
        <v>43891</v>
      </c>
      <c r="I664" s="6">
        <v>43921</v>
      </c>
      <c r="J664" s="7"/>
      <c r="K664" s="8">
        <f ca="1">+TODAY()-I664</f>
        <v>216</v>
      </c>
      <c r="L664" s="9">
        <v>36</v>
      </c>
      <c r="M664" s="135"/>
      <c r="N664" s="9" t="str">
        <f>IF(M664="","Vacio",IF(L664=M664,"Igual","Diferente"))</f>
        <v>Vacio</v>
      </c>
      <c r="O664" s="9"/>
      <c r="P664" s="135"/>
      <c r="Q664" s="9" t="str">
        <f>IF(P664="","Vacio",IF(O664=P664,"Igual","Diferente"))</f>
        <v>Vacio</v>
      </c>
      <c r="R664" s="1">
        <f>+L664+O664/3.5</f>
        <v>36</v>
      </c>
      <c r="S664" s="1" t="b">
        <f ca="1">+IF(K664&gt;=0,IF(K664&lt;30,R664*1,IF(60&gt;K664,R664*2,IF(90&gt;K664,R664*3,IF(120&gt;K664,R664*4,IF(150&gt;K664,R664*5,IF(180&gt;K664,R664*6,IF(210&gt;K664,R664*7))))))),0)</f>
        <v>0</v>
      </c>
      <c r="T664" s="2" t="b">
        <f ca="1">+IF(K664&lt;0,0,IF(K664&lt;8,$A$1,IF(K664&lt;15,$B$1,IF(K664&lt;22,$C$1,IF(K664&lt;30,$D$1,IF(K664&lt;60,$G$1,IF(K664&lt;90,$H$1,IF(K664&lt;120,$I$1,IF(K664&lt;150,$J$1,IF(K664&lt;180,$K$1,IF(K664&lt;210,$E$1)))))))))))</f>
        <v>0</v>
      </c>
      <c r="U664" s="3" t="s">
        <v>1024</v>
      </c>
      <c r="V664" s="10" t="s">
        <v>1025</v>
      </c>
      <c r="W664" s="6">
        <v>43678</v>
      </c>
      <c r="X664" s="12" t="s">
        <v>1029</v>
      </c>
      <c r="Y664" s="12" t="s">
        <v>5248</v>
      </c>
      <c r="Z664" s="12"/>
      <c r="AA664" s="12"/>
      <c r="AB664" s="15"/>
      <c r="AC664" s="15" t="s">
        <v>59</v>
      </c>
      <c r="AD664" s="15">
        <v>43972</v>
      </c>
      <c r="AE664" s="15">
        <v>43921</v>
      </c>
      <c r="AF664" s="4">
        <f ca="1">+TODAY()-AE664</f>
        <v>216</v>
      </c>
      <c r="AG664" s="15" t="s">
        <v>60</v>
      </c>
      <c r="AH664" s="15" t="s">
        <v>617</v>
      </c>
      <c r="AI664" s="6"/>
      <c r="AJ664" s="6"/>
      <c r="AK664" s="3" t="s">
        <v>43</v>
      </c>
      <c r="AL664" s="6"/>
      <c r="AM664" s="10">
        <v>1</v>
      </c>
      <c r="AN664" s="3" t="s">
        <v>44</v>
      </c>
      <c r="AO664" s="3"/>
      <c r="AP664" s="3" t="s">
        <v>45</v>
      </c>
      <c r="AQ664" s="3"/>
      <c r="AR664" s="3"/>
      <c r="AS664" s="3"/>
      <c r="AT664" s="3"/>
      <c r="AU664" s="3" t="s">
        <v>4401</v>
      </c>
      <c r="AV664" s="7" t="s">
        <v>47</v>
      </c>
      <c r="AW664" s="7" t="s">
        <v>47</v>
      </c>
      <c r="AX664" s="9" t="str">
        <f>IF(AW664="","Vacio",IF(AV664=AW664,"Igual","Diferente"))</f>
        <v>Igual</v>
      </c>
      <c r="AY664" s="68"/>
      <c r="AZ664" s="68"/>
      <c r="BA664" s="5" t="str">
        <f ca="1">+IF(K664&gt;21,"Revisar",0)</f>
        <v>Revisar</v>
      </c>
      <c r="BB664" s="68" t="s">
        <v>146</v>
      </c>
      <c r="BC664" s="129" t="s">
        <v>141</v>
      </c>
      <c r="BF664" s="129" t="s">
        <v>94</v>
      </c>
      <c r="BG664" s="129"/>
    </row>
    <row r="665" spans="1:59" ht="14.65" customHeight="1" x14ac:dyDescent="0.25">
      <c r="A665" s="68" t="str">
        <f>CONCATENATE(E665,"_",X665)</f>
        <v>20562970496_MOR-LAP0015</v>
      </c>
      <c r="B665" s="68" t="str">
        <f>CONCATENATE(E665,"_",Z665)</f>
        <v>20562970496_</v>
      </c>
      <c r="C665" s="6">
        <v>43891</v>
      </c>
      <c r="D665" s="6">
        <v>43921</v>
      </c>
      <c r="E665" s="192">
        <v>20562970496</v>
      </c>
      <c r="F665" s="3" t="s">
        <v>4097</v>
      </c>
      <c r="G665" s="3" t="s">
        <v>1021</v>
      </c>
      <c r="H665" s="6">
        <v>43891</v>
      </c>
      <c r="I665" s="6">
        <v>43921</v>
      </c>
      <c r="J665" s="7"/>
      <c r="K665" s="8">
        <f ca="1">+TODAY()-I665</f>
        <v>216</v>
      </c>
      <c r="L665" s="9">
        <v>36</v>
      </c>
      <c r="M665" s="135"/>
      <c r="N665" s="9" t="str">
        <f>IF(M665="","Vacio",IF(L665=M665,"Igual","Diferente"))</f>
        <v>Vacio</v>
      </c>
      <c r="O665" s="9"/>
      <c r="P665" s="135"/>
      <c r="Q665" s="9" t="str">
        <f>IF(P665="","Vacio",IF(O665=P665,"Igual","Diferente"))</f>
        <v>Vacio</v>
      </c>
      <c r="R665" s="1">
        <f>+L665+O665/3.5</f>
        <v>36</v>
      </c>
      <c r="S665" s="1" t="b">
        <f ca="1">+IF(K665&gt;=0,IF(K665&lt;30,R665*1,IF(60&gt;K665,R665*2,IF(90&gt;K665,R665*3,IF(120&gt;K665,R665*4,IF(150&gt;K665,R665*5,IF(180&gt;K665,R665*6,IF(210&gt;K665,R665*7))))))),0)</f>
        <v>0</v>
      </c>
      <c r="T665" s="2" t="b">
        <f ca="1">+IF(K665&lt;0,0,IF(K665&lt;8,$A$1,IF(K665&lt;15,$B$1,IF(K665&lt;22,$C$1,IF(K665&lt;30,$D$1,IF(K665&lt;60,$G$1,IF(K665&lt;90,$H$1,IF(K665&lt;120,$I$1,IF(K665&lt;150,$J$1,IF(K665&lt;180,$K$1,IF(K665&lt;210,$E$1)))))))))))</f>
        <v>0</v>
      </c>
      <c r="U665" s="3" t="s">
        <v>1024</v>
      </c>
      <c r="V665" s="10" t="s">
        <v>1025</v>
      </c>
      <c r="W665" s="6">
        <v>43678</v>
      </c>
      <c r="X665" s="12" t="s">
        <v>1030</v>
      </c>
      <c r="Y665" s="12" t="s">
        <v>5248</v>
      </c>
      <c r="Z665" s="12"/>
      <c r="AA665" s="12"/>
      <c r="AB665" s="15"/>
      <c r="AC665" s="15" t="s">
        <v>59</v>
      </c>
      <c r="AD665" s="15">
        <v>43972</v>
      </c>
      <c r="AE665" s="15">
        <v>43921</v>
      </c>
      <c r="AF665" s="4">
        <f ca="1">+TODAY()-AE665</f>
        <v>216</v>
      </c>
      <c r="AG665" s="15" t="s">
        <v>60</v>
      </c>
      <c r="AH665" s="15" t="s">
        <v>617</v>
      </c>
      <c r="AI665" s="6"/>
      <c r="AJ665" s="6"/>
      <c r="AK665" s="3" t="s">
        <v>43</v>
      </c>
      <c r="AL665" s="6"/>
      <c r="AM665" s="10">
        <v>1</v>
      </c>
      <c r="AN665" s="3" t="s">
        <v>44</v>
      </c>
      <c r="AO665" s="3"/>
      <c r="AP665" s="3" t="s">
        <v>45</v>
      </c>
      <c r="AQ665" s="3"/>
      <c r="AR665" s="3"/>
      <c r="AS665" s="3"/>
      <c r="AT665" s="3"/>
      <c r="AU665" s="3" t="s">
        <v>4401</v>
      </c>
      <c r="AV665" s="7" t="s">
        <v>47</v>
      </c>
      <c r="AW665" s="7" t="s">
        <v>47</v>
      </c>
      <c r="AX665" s="9" t="str">
        <f>IF(AW665="","Vacio",IF(AV665=AW665,"Igual","Diferente"))</f>
        <v>Igual</v>
      </c>
      <c r="AY665" s="68"/>
      <c r="AZ665" s="68"/>
      <c r="BA665" s="5" t="str">
        <f ca="1">+IF(K665&gt;21,"Revisar",0)</f>
        <v>Revisar</v>
      </c>
      <c r="BB665" s="68" t="s">
        <v>146</v>
      </c>
      <c r="BC665" s="129" t="s">
        <v>141</v>
      </c>
      <c r="BF665" s="129" t="s">
        <v>94</v>
      </c>
      <c r="BG665" s="129"/>
    </row>
    <row r="666" spans="1:59" ht="14.65" customHeight="1" x14ac:dyDescent="0.25">
      <c r="A666" s="68" t="str">
        <f>CONCATENATE(E666,"_",X666)</f>
        <v>20562970496_MOR-LAP0016</v>
      </c>
      <c r="B666" s="68" t="str">
        <f>CONCATENATE(E666,"_",Z666)</f>
        <v>20562970496_</v>
      </c>
      <c r="C666" s="6">
        <v>43891</v>
      </c>
      <c r="D666" s="6">
        <v>43921</v>
      </c>
      <c r="E666" s="192">
        <v>20562970496</v>
      </c>
      <c r="F666" s="3" t="s">
        <v>4097</v>
      </c>
      <c r="G666" s="3" t="s">
        <v>1021</v>
      </c>
      <c r="H666" s="6">
        <v>43891</v>
      </c>
      <c r="I666" s="6">
        <v>43921</v>
      </c>
      <c r="J666" s="7"/>
      <c r="K666" s="8">
        <f ca="1">+TODAY()-I666</f>
        <v>216</v>
      </c>
      <c r="L666" s="9">
        <v>36</v>
      </c>
      <c r="M666" s="135"/>
      <c r="N666" s="9" t="str">
        <f>IF(M666="","Vacio",IF(L666=M666,"Igual","Diferente"))</f>
        <v>Vacio</v>
      </c>
      <c r="O666" s="9"/>
      <c r="P666" s="135"/>
      <c r="Q666" s="9" t="str">
        <f>IF(P666="","Vacio",IF(O666=P666,"Igual","Diferente"))</f>
        <v>Vacio</v>
      </c>
      <c r="R666" s="1">
        <f>+L666+O666/3.5</f>
        <v>36</v>
      </c>
      <c r="S666" s="1" t="b">
        <f ca="1">+IF(K666&gt;=0,IF(K666&lt;30,R666*1,IF(60&gt;K666,R666*2,IF(90&gt;K666,R666*3,IF(120&gt;K666,R666*4,IF(150&gt;K666,R666*5,IF(180&gt;K666,R666*6,IF(210&gt;K666,R666*7))))))),0)</f>
        <v>0</v>
      </c>
      <c r="T666" s="2" t="b">
        <f ca="1">+IF(K666&lt;0,0,IF(K666&lt;8,$A$1,IF(K666&lt;15,$B$1,IF(K666&lt;22,$C$1,IF(K666&lt;30,$D$1,IF(K666&lt;60,$G$1,IF(K666&lt;90,$H$1,IF(K666&lt;120,$I$1,IF(K666&lt;150,$J$1,IF(K666&lt;180,$K$1,IF(K666&lt;210,$E$1)))))))))))</f>
        <v>0</v>
      </c>
      <c r="U666" s="3" t="s">
        <v>1024</v>
      </c>
      <c r="V666" s="10" t="s">
        <v>1025</v>
      </c>
      <c r="W666" s="6">
        <v>43678</v>
      </c>
      <c r="X666" s="12" t="s">
        <v>1031</v>
      </c>
      <c r="Y666" s="12" t="s">
        <v>5248</v>
      </c>
      <c r="Z666" s="12"/>
      <c r="AA666" s="12"/>
      <c r="AB666" s="15"/>
      <c r="AC666" s="15" t="s">
        <v>59</v>
      </c>
      <c r="AD666" s="15">
        <v>43972</v>
      </c>
      <c r="AE666" s="15">
        <v>43921</v>
      </c>
      <c r="AF666" s="4">
        <f ca="1">+TODAY()-AE666</f>
        <v>216</v>
      </c>
      <c r="AG666" s="15" t="s">
        <v>60</v>
      </c>
      <c r="AH666" s="15" t="s">
        <v>617</v>
      </c>
      <c r="AI666" s="6"/>
      <c r="AJ666" s="6"/>
      <c r="AK666" s="3" t="s">
        <v>43</v>
      </c>
      <c r="AL666" s="6"/>
      <c r="AM666" s="10">
        <v>1</v>
      </c>
      <c r="AN666" s="3" t="s">
        <v>44</v>
      </c>
      <c r="AO666" s="3"/>
      <c r="AP666" s="3" t="s">
        <v>45</v>
      </c>
      <c r="AQ666" s="3"/>
      <c r="AR666" s="3"/>
      <c r="AS666" s="3"/>
      <c r="AT666" s="3"/>
      <c r="AU666" s="3" t="s">
        <v>4401</v>
      </c>
      <c r="AV666" s="7" t="s">
        <v>47</v>
      </c>
      <c r="AW666" s="7" t="s">
        <v>47</v>
      </c>
      <c r="AX666" s="9" t="str">
        <f>IF(AW666="","Vacio",IF(AV666=AW666,"Igual","Diferente"))</f>
        <v>Igual</v>
      </c>
      <c r="AY666" s="68"/>
      <c r="AZ666" s="68"/>
      <c r="BA666" s="5" t="str">
        <f ca="1">+IF(K666&gt;21,"Revisar",0)</f>
        <v>Revisar</v>
      </c>
      <c r="BB666" s="68" t="s">
        <v>146</v>
      </c>
      <c r="BC666" s="129" t="s">
        <v>141</v>
      </c>
      <c r="BF666" s="129" t="s">
        <v>94</v>
      </c>
      <c r="BG666" s="129"/>
    </row>
    <row r="667" spans="1:59" ht="14.65" customHeight="1" x14ac:dyDescent="0.25">
      <c r="A667" s="68" t="str">
        <f>CONCATENATE(E667,"_",X667)</f>
        <v>20562970496_PCR-LAP0769</v>
      </c>
      <c r="B667" s="68" t="str">
        <f>CONCATENATE(E667,"_",Z667)</f>
        <v>20562970496_PCR-LAP0777,PCR-LAP0658</v>
      </c>
      <c r="C667" s="6">
        <v>43897</v>
      </c>
      <c r="D667" s="6">
        <v>43927</v>
      </c>
      <c r="E667" s="192">
        <v>20562970496</v>
      </c>
      <c r="F667" s="3" t="s">
        <v>4097</v>
      </c>
      <c r="G667" s="3" t="s">
        <v>1032</v>
      </c>
      <c r="H667" s="6">
        <v>43897</v>
      </c>
      <c r="I667" s="6">
        <v>43927</v>
      </c>
      <c r="J667" s="7"/>
      <c r="K667" s="8">
        <f ca="1">+TODAY()-I667</f>
        <v>210</v>
      </c>
      <c r="L667" s="9">
        <v>36</v>
      </c>
      <c r="M667" s="135"/>
      <c r="N667" s="9" t="str">
        <f>IF(M667="","Vacio",IF(L667=M667,"Igual","Diferente"))</f>
        <v>Vacio</v>
      </c>
      <c r="O667" s="9"/>
      <c r="P667" s="135"/>
      <c r="Q667" s="9" t="str">
        <f>IF(P667="","Vacio",IF(O667=P667,"Igual","Diferente"))</f>
        <v>Vacio</v>
      </c>
      <c r="R667" s="1">
        <f>+L667+O667/3.5</f>
        <v>36</v>
      </c>
      <c r="S667" s="1" t="b">
        <f ca="1">+IF(K667&gt;=0,IF(K667&lt;30,R667*1,IF(60&gt;K667,R667*2,IF(90&gt;K667,R667*3,IF(120&gt;K667,R667*4,IF(150&gt;K667,R667*5,IF(180&gt;K667,R667*6,IF(210&gt;K667,R667*7))))))),0)</f>
        <v>0</v>
      </c>
      <c r="T667" s="2" t="b">
        <f ca="1">+IF(K667&lt;0,0,IF(K667&lt;8,$A$1,IF(K667&lt;15,$B$1,IF(K667&lt;22,$C$1,IF(K667&lt;30,$D$1,IF(K667&lt;60,$G$1,IF(K667&lt;90,$H$1,IF(K667&lt;120,$I$1,IF(K667&lt;150,$J$1,IF(K667&lt;180,$K$1,IF(K667&lt;210,$E$1)))))))))))</f>
        <v>0</v>
      </c>
      <c r="U667" s="3" t="s">
        <v>1033</v>
      </c>
      <c r="V667" s="10" t="s">
        <v>1034</v>
      </c>
      <c r="W667" s="6">
        <v>43896</v>
      </c>
      <c r="X667" s="12" t="s">
        <v>1035</v>
      </c>
      <c r="Y667" s="12" t="s">
        <v>5248</v>
      </c>
      <c r="Z667" s="12" t="s">
        <v>1036</v>
      </c>
      <c r="AA667" s="12"/>
      <c r="AB667" s="15"/>
      <c r="AC667" s="15" t="s">
        <v>59</v>
      </c>
      <c r="AD667" s="15">
        <v>43972</v>
      </c>
      <c r="AE667" s="15">
        <v>43927</v>
      </c>
      <c r="AF667" s="4">
        <f ca="1">+TODAY()-AE667</f>
        <v>210</v>
      </c>
      <c r="AG667" s="15" t="s">
        <v>60</v>
      </c>
      <c r="AH667" s="15" t="s">
        <v>617</v>
      </c>
      <c r="AI667" s="6"/>
      <c r="AJ667" s="6"/>
      <c r="AK667" s="3"/>
      <c r="AL667" s="6"/>
      <c r="AM667" s="10">
        <v>1</v>
      </c>
      <c r="AN667" s="3" t="s">
        <v>44</v>
      </c>
      <c r="AO667" s="3"/>
      <c r="AP667" s="3" t="s">
        <v>45</v>
      </c>
      <c r="AQ667" s="3"/>
      <c r="AR667" s="3"/>
      <c r="AS667" s="3"/>
      <c r="AT667" s="3"/>
      <c r="AU667" s="3" t="s">
        <v>4401</v>
      </c>
      <c r="AV667" s="7" t="s">
        <v>47</v>
      </c>
      <c r="AW667" s="7" t="s">
        <v>47</v>
      </c>
      <c r="AX667" s="9" t="str">
        <f>IF(AW667="","Vacio",IF(AV667=AW667,"Igual","Diferente"))</f>
        <v>Igual</v>
      </c>
      <c r="AY667" s="68"/>
      <c r="AZ667" s="68"/>
      <c r="BA667" s="5" t="str">
        <f ca="1">+IF(K667&gt;21,"Revisar",0)</f>
        <v>Revisar</v>
      </c>
      <c r="BB667" s="68" t="s">
        <v>146</v>
      </c>
      <c r="BC667" s="129" t="s">
        <v>141</v>
      </c>
      <c r="BF667" s="129" t="s">
        <v>94</v>
      </c>
      <c r="BG667" s="129"/>
    </row>
    <row r="668" spans="1:59" ht="14.65" customHeight="1" x14ac:dyDescent="0.25">
      <c r="A668" s="68" t="str">
        <f>CONCATENATE(E668,"_",X668)</f>
        <v>20562970496_PCR-LAP0775</v>
      </c>
      <c r="B668" s="68" t="str">
        <f>CONCATENATE(E668,"_",Z668)</f>
        <v>20562970496_PCR-LAP0777,PCR-LAP0658</v>
      </c>
      <c r="C668" s="6">
        <v>43897</v>
      </c>
      <c r="D668" s="6">
        <v>43927</v>
      </c>
      <c r="E668" s="192">
        <v>20562970496</v>
      </c>
      <c r="F668" s="3" t="s">
        <v>4097</v>
      </c>
      <c r="G668" s="3" t="s">
        <v>1032</v>
      </c>
      <c r="H668" s="6">
        <v>43897</v>
      </c>
      <c r="I668" s="6">
        <v>43927</v>
      </c>
      <c r="J668" s="7"/>
      <c r="K668" s="8">
        <f ca="1">+TODAY()-I668</f>
        <v>210</v>
      </c>
      <c r="L668" s="9">
        <v>36</v>
      </c>
      <c r="M668" s="135"/>
      <c r="N668" s="9" t="str">
        <f>IF(M668="","Vacio",IF(L668=M668,"Igual","Diferente"))</f>
        <v>Vacio</v>
      </c>
      <c r="O668" s="9"/>
      <c r="P668" s="135"/>
      <c r="Q668" s="9" t="str">
        <f>IF(P668="","Vacio",IF(O668=P668,"Igual","Diferente"))</f>
        <v>Vacio</v>
      </c>
      <c r="R668" s="1">
        <f>+L668+O668/3.5</f>
        <v>36</v>
      </c>
      <c r="S668" s="1" t="b">
        <f ca="1">+IF(K668&gt;=0,IF(K668&lt;30,R668*1,IF(60&gt;K668,R668*2,IF(90&gt;K668,R668*3,IF(120&gt;K668,R668*4,IF(150&gt;K668,R668*5,IF(180&gt;K668,R668*6,IF(210&gt;K668,R668*7))))))),0)</f>
        <v>0</v>
      </c>
      <c r="T668" s="2" t="b">
        <f ca="1">+IF(K668&lt;0,0,IF(K668&lt;8,$A$1,IF(K668&lt;15,$B$1,IF(K668&lt;22,$C$1,IF(K668&lt;30,$D$1,IF(K668&lt;60,$G$1,IF(K668&lt;90,$H$1,IF(K668&lt;120,$I$1,IF(K668&lt;150,$J$1,IF(K668&lt;180,$K$1,IF(K668&lt;210,$E$1)))))))))))</f>
        <v>0</v>
      </c>
      <c r="U668" s="3" t="s">
        <v>1033</v>
      </c>
      <c r="V668" s="10" t="s">
        <v>1034</v>
      </c>
      <c r="W668" s="6">
        <v>43896</v>
      </c>
      <c r="X668" s="12" t="s">
        <v>1037</v>
      </c>
      <c r="Y668" s="12" t="s">
        <v>5248</v>
      </c>
      <c r="Z668" s="12" t="s">
        <v>1036</v>
      </c>
      <c r="AA668" s="12"/>
      <c r="AB668" s="15"/>
      <c r="AC668" s="15" t="s">
        <v>59</v>
      </c>
      <c r="AD668" s="15">
        <v>43972</v>
      </c>
      <c r="AE668" s="15">
        <v>43927</v>
      </c>
      <c r="AF668" s="4">
        <f ca="1">+TODAY()-AE668</f>
        <v>210</v>
      </c>
      <c r="AG668" s="15" t="s">
        <v>60</v>
      </c>
      <c r="AH668" s="15" t="s">
        <v>617</v>
      </c>
      <c r="AI668" s="6"/>
      <c r="AJ668" s="6"/>
      <c r="AK668" s="3"/>
      <c r="AL668" s="6"/>
      <c r="AM668" s="10">
        <v>1</v>
      </c>
      <c r="AN668" s="3" t="s">
        <v>44</v>
      </c>
      <c r="AO668" s="3"/>
      <c r="AP668" s="3" t="s">
        <v>45</v>
      </c>
      <c r="AQ668" s="3"/>
      <c r="AR668" s="3"/>
      <c r="AS668" s="3"/>
      <c r="AT668" s="3"/>
      <c r="AU668" s="3" t="s">
        <v>4401</v>
      </c>
      <c r="AV668" s="7" t="s">
        <v>47</v>
      </c>
      <c r="AW668" s="7" t="s">
        <v>47</v>
      </c>
      <c r="AX668" s="9" t="str">
        <f>IF(AW668="","Vacio",IF(AV668=AW668,"Igual","Diferente"))</f>
        <v>Igual</v>
      </c>
      <c r="AY668" s="68"/>
      <c r="AZ668" s="68"/>
      <c r="BA668" s="5" t="str">
        <f ca="1">+IF(K668&gt;21,"Revisar",0)</f>
        <v>Revisar</v>
      </c>
      <c r="BB668" s="68" t="s">
        <v>146</v>
      </c>
      <c r="BC668" s="129" t="s">
        <v>141</v>
      </c>
      <c r="BF668" s="129" t="s">
        <v>94</v>
      </c>
      <c r="BG668" s="129"/>
    </row>
    <row r="669" spans="1:59" ht="14.65" customHeight="1" x14ac:dyDescent="0.25">
      <c r="A669" s="68" t="str">
        <f>CONCATENATE(E669,"_",X669)</f>
        <v>20562970496_PCR-LAP0768</v>
      </c>
      <c r="B669" s="68" t="str">
        <f>CONCATENATE(E669,"_",Z669)</f>
        <v>20562970496_</v>
      </c>
      <c r="C669" s="6">
        <v>43897</v>
      </c>
      <c r="D669" s="6">
        <v>43927</v>
      </c>
      <c r="E669" s="192">
        <v>20562970496</v>
      </c>
      <c r="F669" s="3" t="s">
        <v>4097</v>
      </c>
      <c r="G669" s="3" t="s">
        <v>1032</v>
      </c>
      <c r="H669" s="6">
        <v>43897</v>
      </c>
      <c r="I669" s="6">
        <v>43927</v>
      </c>
      <c r="J669" s="7"/>
      <c r="K669" s="8">
        <f ca="1">+TODAY()-I669</f>
        <v>210</v>
      </c>
      <c r="L669" s="9">
        <v>36</v>
      </c>
      <c r="M669" s="135"/>
      <c r="N669" s="9" t="str">
        <f>IF(M669="","Vacio",IF(L669=M669,"Igual","Diferente"))</f>
        <v>Vacio</v>
      </c>
      <c r="O669" s="9"/>
      <c r="P669" s="135"/>
      <c r="Q669" s="9" t="str">
        <f>IF(P669="","Vacio",IF(O669=P669,"Igual","Diferente"))</f>
        <v>Vacio</v>
      </c>
      <c r="R669" s="1">
        <f>+L669+O669/3.5</f>
        <v>36</v>
      </c>
      <c r="S669" s="1" t="b">
        <f ca="1">+IF(K669&gt;=0,IF(K669&lt;30,R669*1,IF(60&gt;K669,R669*2,IF(90&gt;K669,R669*3,IF(120&gt;K669,R669*4,IF(150&gt;K669,R669*5,IF(180&gt;K669,R669*6,IF(210&gt;K669,R669*7))))))),0)</f>
        <v>0</v>
      </c>
      <c r="T669" s="2" t="b">
        <f ca="1">+IF(K669&lt;0,0,IF(K669&lt;8,$A$1,IF(K669&lt;15,$B$1,IF(K669&lt;22,$C$1,IF(K669&lt;30,$D$1,IF(K669&lt;60,$G$1,IF(K669&lt;90,$H$1,IF(K669&lt;120,$I$1,IF(K669&lt;150,$J$1,IF(K669&lt;180,$K$1,IF(K669&lt;210,$E$1)))))))))))</f>
        <v>0</v>
      </c>
      <c r="U669" s="3" t="s">
        <v>1033</v>
      </c>
      <c r="V669" s="10" t="s">
        <v>1034</v>
      </c>
      <c r="W669" s="6">
        <v>43896</v>
      </c>
      <c r="X669" s="12" t="s">
        <v>1038</v>
      </c>
      <c r="Y669" s="12" t="s">
        <v>5248</v>
      </c>
      <c r="Z669" s="12"/>
      <c r="AA669" s="12"/>
      <c r="AB669" s="15"/>
      <c r="AC669" s="15" t="s">
        <v>59</v>
      </c>
      <c r="AD669" s="15">
        <v>43972</v>
      </c>
      <c r="AE669" s="15">
        <v>43927</v>
      </c>
      <c r="AF669" s="4">
        <f ca="1">+TODAY()-AE669</f>
        <v>210</v>
      </c>
      <c r="AG669" s="15" t="s">
        <v>60</v>
      </c>
      <c r="AH669" s="15" t="s">
        <v>617</v>
      </c>
      <c r="AI669" s="6"/>
      <c r="AJ669" s="6"/>
      <c r="AK669" s="3"/>
      <c r="AL669" s="6"/>
      <c r="AM669" s="10">
        <v>1</v>
      </c>
      <c r="AN669" s="3" t="s">
        <v>44</v>
      </c>
      <c r="AO669" s="3"/>
      <c r="AP669" s="3" t="s">
        <v>45</v>
      </c>
      <c r="AQ669" s="3"/>
      <c r="AR669" s="3"/>
      <c r="AS669" s="3"/>
      <c r="AT669" s="3"/>
      <c r="AU669" s="3" t="s">
        <v>4401</v>
      </c>
      <c r="AV669" s="7" t="s">
        <v>47</v>
      </c>
      <c r="AW669" s="7" t="s">
        <v>47</v>
      </c>
      <c r="AX669" s="9" t="str">
        <f>IF(AW669="","Vacio",IF(AV669=AW669,"Igual","Diferente"))</f>
        <v>Igual</v>
      </c>
      <c r="AY669" s="68"/>
      <c r="AZ669" s="68"/>
      <c r="BA669" s="5" t="str">
        <f ca="1">+IF(K669&gt;21,"Revisar",0)</f>
        <v>Revisar</v>
      </c>
      <c r="BB669" s="68" t="s">
        <v>146</v>
      </c>
      <c r="BC669" s="129" t="s">
        <v>141</v>
      </c>
      <c r="BF669" s="129" t="s">
        <v>94</v>
      </c>
      <c r="BG669" s="129"/>
    </row>
    <row r="670" spans="1:59" ht="14.65" customHeight="1" x14ac:dyDescent="0.25">
      <c r="A670" s="68" t="str">
        <f>CONCATENATE(E670,"_",X670)</f>
        <v>20562970496_PCR-LAP0766</v>
      </c>
      <c r="B670" s="68" t="str">
        <f>CONCATENATE(E670,"_",Z670)</f>
        <v>20562970496_</v>
      </c>
      <c r="C670" s="6">
        <v>43897</v>
      </c>
      <c r="D670" s="6">
        <v>43927</v>
      </c>
      <c r="E670" s="192">
        <v>20562970496</v>
      </c>
      <c r="F670" s="3" t="s">
        <v>4097</v>
      </c>
      <c r="G670" s="3" t="s">
        <v>1032</v>
      </c>
      <c r="H670" s="6">
        <v>43897</v>
      </c>
      <c r="I670" s="6">
        <v>43927</v>
      </c>
      <c r="J670" s="7"/>
      <c r="K670" s="8">
        <f ca="1">+TODAY()-I670</f>
        <v>210</v>
      </c>
      <c r="L670" s="9">
        <v>36</v>
      </c>
      <c r="M670" s="135"/>
      <c r="N670" s="9" t="str">
        <f>IF(M670="","Vacio",IF(L670=M670,"Igual","Diferente"))</f>
        <v>Vacio</v>
      </c>
      <c r="O670" s="9"/>
      <c r="P670" s="135"/>
      <c r="Q670" s="9" t="str">
        <f>IF(P670="","Vacio",IF(O670=P670,"Igual","Diferente"))</f>
        <v>Vacio</v>
      </c>
      <c r="R670" s="1">
        <f>+L670+O670/3.5</f>
        <v>36</v>
      </c>
      <c r="S670" s="1" t="b">
        <f ca="1">+IF(K670&gt;=0,IF(K670&lt;30,R670*1,IF(60&gt;K670,R670*2,IF(90&gt;K670,R670*3,IF(120&gt;K670,R670*4,IF(150&gt;K670,R670*5,IF(180&gt;K670,R670*6,IF(210&gt;K670,R670*7))))))),0)</f>
        <v>0</v>
      </c>
      <c r="T670" s="2" t="b">
        <f ca="1">+IF(K670&lt;0,0,IF(K670&lt;8,$A$1,IF(K670&lt;15,$B$1,IF(K670&lt;22,$C$1,IF(K670&lt;30,$D$1,IF(K670&lt;60,$G$1,IF(K670&lt;90,$H$1,IF(K670&lt;120,$I$1,IF(K670&lt;150,$J$1,IF(K670&lt;180,$K$1,IF(K670&lt;210,$E$1)))))))))))</f>
        <v>0</v>
      </c>
      <c r="U670" s="3" t="s">
        <v>1033</v>
      </c>
      <c r="V670" s="10" t="s">
        <v>1034</v>
      </c>
      <c r="W670" s="6">
        <v>43896</v>
      </c>
      <c r="X670" s="12" t="s">
        <v>1039</v>
      </c>
      <c r="Y670" s="12" t="s">
        <v>5248</v>
      </c>
      <c r="Z670" s="12"/>
      <c r="AA670" s="12"/>
      <c r="AB670" s="15"/>
      <c r="AC670" s="15" t="s">
        <v>59</v>
      </c>
      <c r="AD670" s="15">
        <v>43972</v>
      </c>
      <c r="AE670" s="15">
        <v>43927</v>
      </c>
      <c r="AF670" s="4">
        <f ca="1">+TODAY()-AE670</f>
        <v>210</v>
      </c>
      <c r="AG670" s="15" t="s">
        <v>60</v>
      </c>
      <c r="AH670" s="15" t="s">
        <v>617</v>
      </c>
      <c r="AI670" s="6"/>
      <c r="AJ670" s="6"/>
      <c r="AK670" s="3"/>
      <c r="AL670" s="6"/>
      <c r="AM670" s="10">
        <v>1</v>
      </c>
      <c r="AN670" s="3" t="s">
        <v>44</v>
      </c>
      <c r="AO670" s="3"/>
      <c r="AP670" s="3" t="s">
        <v>45</v>
      </c>
      <c r="AQ670" s="3"/>
      <c r="AR670" s="3"/>
      <c r="AS670" s="3"/>
      <c r="AT670" s="3"/>
      <c r="AU670" s="3" t="s">
        <v>4401</v>
      </c>
      <c r="AV670" s="7" t="s">
        <v>47</v>
      </c>
      <c r="AW670" s="7" t="s">
        <v>47</v>
      </c>
      <c r="AX670" s="9" t="str">
        <f>IF(AW670="","Vacio",IF(AV670=AW670,"Igual","Diferente"))</f>
        <v>Igual</v>
      </c>
      <c r="AY670" s="68"/>
      <c r="AZ670" s="68"/>
      <c r="BA670" s="5" t="str">
        <f ca="1">+IF(K670&gt;21,"Revisar",0)</f>
        <v>Revisar</v>
      </c>
      <c r="BB670" s="68" t="s">
        <v>146</v>
      </c>
      <c r="BC670" s="129" t="s">
        <v>141</v>
      </c>
      <c r="BF670" s="129" t="s">
        <v>94</v>
      </c>
      <c r="BG670" s="129"/>
    </row>
    <row r="671" spans="1:59" ht="14.65" customHeight="1" x14ac:dyDescent="0.25">
      <c r="A671" s="68" t="str">
        <f>CONCATENATE(E671,"_",X671)</f>
        <v>20562970496_PCR-LAP0401</v>
      </c>
      <c r="B671" s="68" t="str">
        <f>CONCATENATE(E671,"_",Z671)</f>
        <v>20562970496_</v>
      </c>
      <c r="C671" s="6">
        <v>43897</v>
      </c>
      <c r="D671" s="6">
        <v>43927</v>
      </c>
      <c r="E671" s="192">
        <v>20562970496</v>
      </c>
      <c r="F671" s="3" t="s">
        <v>4097</v>
      </c>
      <c r="G671" s="3" t="s">
        <v>1032</v>
      </c>
      <c r="H671" s="6">
        <v>43897</v>
      </c>
      <c r="I671" s="6">
        <v>43927</v>
      </c>
      <c r="J671" s="7"/>
      <c r="K671" s="8">
        <f ca="1">+TODAY()-I671</f>
        <v>210</v>
      </c>
      <c r="L671" s="9">
        <v>36</v>
      </c>
      <c r="M671" s="135"/>
      <c r="N671" s="9" t="str">
        <f>IF(M671="","Vacio",IF(L671=M671,"Igual","Diferente"))</f>
        <v>Vacio</v>
      </c>
      <c r="O671" s="9"/>
      <c r="P671" s="135"/>
      <c r="Q671" s="9" t="str">
        <f>IF(P671="","Vacio",IF(O671=P671,"Igual","Diferente"))</f>
        <v>Vacio</v>
      </c>
      <c r="R671" s="1">
        <f>+L671+O671/3.5</f>
        <v>36</v>
      </c>
      <c r="S671" s="1" t="b">
        <f ca="1">+IF(K671&gt;=0,IF(K671&lt;30,R671*1,IF(60&gt;K671,R671*2,IF(90&gt;K671,R671*3,IF(120&gt;K671,R671*4,IF(150&gt;K671,R671*5,IF(180&gt;K671,R671*6,IF(210&gt;K671,R671*7))))))),0)</f>
        <v>0</v>
      </c>
      <c r="T671" s="2" t="b">
        <f ca="1">+IF(K671&lt;0,0,IF(K671&lt;8,$A$1,IF(K671&lt;15,$B$1,IF(K671&lt;22,$C$1,IF(K671&lt;30,$D$1,IF(K671&lt;60,$G$1,IF(K671&lt;90,$H$1,IF(K671&lt;120,$I$1,IF(K671&lt;150,$J$1,IF(K671&lt;180,$K$1,IF(K671&lt;210,$E$1)))))))))))</f>
        <v>0</v>
      </c>
      <c r="U671" s="3" t="s">
        <v>1033</v>
      </c>
      <c r="V671" s="10" t="s">
        <v>1034</v>
      </c>
      <c r="W671" s="6">
        <v>43896</v>
      </c>
      <c r="X671" s="12" t="s">
        <v>1040</v>
      </c>
      <c r="Y671" s="12" t="s">
        <v>5248</v>
      </c>
      <c r="Z671" s="12"/>
      <c r="AA671" s="12"/>
      <c r="AB671" s="15"/>
      <c r="AC671" s="15" t="s">
        <v>59</v>
      </c>
      <c r="AD671" s="15">
        <v>43972</v>
      </c>
      <c r="AE671" s="15">
        <v>43927</v>
      </c>
      <c r="AF671" s="4">
        <f ca="1">+TODAY()-AE671</f>
        <v>210</v>
      </c>
      <c r="AG671" s="15" t="s">
        <v>60</v>
      </c>
      <c r="AH671" s="15" t="s">
        <v>617</v>
      </c>
      <c r="AI671" s="6"/>
      <c r="AJ671" s="6"/>
      <c r="AK671" s="3"/>
      <c r="AL671" s="6"/>
      <c r="AM671" s="10">
        <v>1</v>
      </c>
      <c r="AN671" s="3" t="s">
        <v>44</v>
      </c>
      <c r="AO671" s="3"/>
      <c r="AP671" s="3" t="s">
        <v>45</v>
      </c>
      <c r="AQ671" s="3"/>
      <c r="AR671" s="3"/>
      <c r="AS671" s="3"/>
      <c r="AT671" s="3"/>
      <c r="AU671" s="3" t="s">
        <v>4401</v>
      </c>
      <c r="AV671" s="7" t="s">
        <v>47</v>
      </c>
      <c r="AW671" s="7" t="s">
        <v>47</v>
      </c>
      <c r="AX671" s="9" t="str">
        <f>IF(AW671="","Vacio",IF(AV671=AW671,"Igual","Diferente"))</f>
        <v>Igual</v>
      </c>
      <c r="AY671" s="68"/>
      <c r="AZ671" s="68"/>
      <c r="BA671" s="5" t="str">
        <f ca="1">+IF(K671&gt;21,"Revisar",0)</f>
        <v>Revisar</v>
      </c>
      <c r="BB671" s="68" t="s">
        <v>146</v>
      </c>
      <c r="BC671" s="129" t="s">
        <v>141</v>
      </c>
      <c r="BF671" s="129" t="s">
        <v>94</v>
      </c>
      <c r="BG671" s="129"/>
    </row>
    <row r="672" spans="1:59" ht="14.65" customHeight="1" x14ac:dyDescent="0.25">
      <c r="A672" s="68" t="str">
        <f>CONCATENATE(E672,"_",X672)</f>
        <v>20557041550_PCR-LAP0562</v>
      </c>
      <c r="B672" s="68" t="str">
        <f>CONCATENATE(E672,"_",Z672)</f>
        <v>20557041550_</v>
      </c>
      <c r="C672" s="6">
        <v>44125</v>
      </c>
      <c r="D672" s="6">
        <v>44185</v>
      </c>
      <c r="E672" s="192">
        <v>20557041550</v>
      </c>
      <c r="F672" s="3" t="s">
        <v>4098</v>
      </c>
      <c r="G672" s="3" t="s">
        <v>5015</v>
      </c>
      <c r="H672" s="6">
        <v>44125</v>
      </c>
      <c r="I672" s="6">
        <v>44185</v>
      </c>
      <c r="J672" s="7"/>
      <c r="K672" s="8">
        <f ca="1">+TODAY()-I672</f>
        <v>-48</v>
      </c>
      <c r="L672" s="9">
        <v>95</v>
      </c>
      <c r="M672" s="135"/>
      <c r="N672" s="9" t="str">
        <f>IF(M672="","Vacio",IF(L672=M672,"Igual","Diferente"))</f>
        <v>Vacio</v>
      </c>
      <c r="O672" s="9"/>
      <c r="P672" s="135"/>
      <c r="Q672" s="9" t="str">
        <f>IF(P672="","Vacio",IF(O672=P672,"Igual","Diferente"))</f>
        <v>Vacio</v>
      </c>
      <c r="R672" s="1">
        <f>+L672+O672/3.5</f>
        <v>95</v>
      </c>
      <c r="S672" s="1">
        <f ca="1">+IF(K672&gt;=0,IF(K672&lt;30,R672*1,IF(60&gt;K672,R672*2,IF(90&gt;K672,R672*3,IF(120&gt;K672,R672*4,IF(150&gt;K672,R672*5,IF(180&gt;K672,R672*6,IF(210&gt;K672,R672*7))))))),0)</f>
        <v>0</v>
      </c>
      <c r="T672" s="2">
        <f ca="1">+IF(K672&lt;0,0,IF(K672&lt;8,$A$1,IF(K672&lt;15,$B$1,IF(K672&lt;22,$C$1,IF(K672&lt;30,$D$1,IF(K672&lt;60,$G$1,IF(K672&lt;90,$H$1,IF(K672&lt;120,$I$1,IF(K672&lt;150,$J$1,IF(K672&lt;180,$K$1,IF(K672&lt;210,$E$1)))))))))))</f>
        <v>0</v>
      </c>
      <c r="U672" s="3" t="s">
        <v>3902</v>
      </c>
      <c r="V672" s="10" t="s">
        <v>3627</v>
      </c>
      <c r="W672" s="6">
        <v>44064</v>
      </c>
      <c r="X672" s="12" t="s">
        <v>3628</v>
      </c>
      <c r="Y672" s="12" t="s">
        <v>5248</v>
      </c>
      <c r="Z672" s="12"/>
      <c r="AA672" s="12"/>
      <c r="AB672" s="15"/>
      <c r="AC672" s="15"/>
      <c r="AD672" s="15"/>
      <c r="AE672" s="15"/>
      <c r="AF672" s="4">
        <f ca="1">+TODAY()-AE672</f>
        <v>44137</v>
      </c>
      <c r="AG672" s="15"/>
      <c r="AH672" s="15"/>
      <c r="AI672" s="6"/>
      <c r="AJ672" s="6"/>
      <c r="AK672" s="3"/>
      <c r="AL672" s="6"/>
      <c r="AM672" s="10">
        <v>1</v>
      </c>
      <c r="AN672" s="3" t="s">
        <v>44</v>
      </c>
      <c r="AO672" s="3"/>
      <c r="AP672" s="3" t="s">
        <v>263</v>
      </c>
      <c r="AQ672" s="296" t="s">
        <v>888</v>
      </c>
      <c r="AR672" s="3"/>
      <c r="AS672" s="3"/>
      <c r="AT672" s="3"/>
      <c r="AU672" s="3" t="s">
        <v>46</v>
      </c>
      <c r="AV672" s="7" t="s">
        <v>47</v>
      </c>
      <c r="AW672" s="7" t="s">
        <v>47</v>
      </c>
      <c r="AX672" s="9" t="str">
        <f>IF(AW672="","Vacio",IF(AV672=AW672,"Igual","Diferente"))</f>
        <v>Igual</v>
      </c>
      <c r="AY672" s="68"/>
      <c r="AZ672" s="68"/>
      <c r="BA672" s="5">
        <f ca="1">+IF(K672&gt;21,"Revisar",0)</f>
        <v>0</v>
      </c>
      <c r="BB672" s="68" t="s">
        <v>146</v>
      </c>
      <c r="BC672" s="129" t="s">
        <v>2919</v>
      </c>
      <c r="BF672" s="129" t="s">
        <v>94</v>
      </c>
      <c r="BG672" s="129">
        <f>VLOOKUP(X672,'[2]Costos office 365'!$A$1:$B$180,2,FALSE)</f>
        <v>7.13</v>
      </c>
    </row>
    <row r="673" spans="1:59" ht="14.65" customHeight="1" x14ac:dyDescent="0.25">
      <c r="A673" s="68" t="str">
        <f>CONCATENATE(E673,"_",X673)</f>
        <v>20557041550_PCR-LAP0755</v>
      </c>
      <c r="B673" s="68" t="str">
        <f>CONCATENATE(E673,"_",Z673)</f>
        <v>20557041550_</v>
      </c>
      <c r="C673" s="6">
        <v>44113</v>
      </c>
      <c r="D673" s="6">
        <v>44143</v>
      </c>
      <c r="E673" s="192">
        <v>20557041550</v>
      </c>
      <c r="F673" s="3" t="s">
        <v>4098</v>
      </c>
      <c r="G673" s="3" t="s">
        <v>4608</v>
      </c>
      <c r="H673" s="6">
        <v>44113</v>
      </c>
      <c r="I673" s="6">
        <v>44143</v>
      </c>
      <c r="J673" s="7"/>
      <c r="K673" s="8">
        <f ca="1">+TODAY()-I673</f>
        <v>-6</v>
      </c>
      <c r="L673" s="9">
        <v>95</v>
      </c>
      <c r="M673" s="135"/>
      <c r="N673" s="9" t="str">
        <f>IF(M673="","Vacio",IF(L673=M673,"Igual","Diferente"))</f>
        <v>Vacio</v>
      </c>
      <c r="O673" s="9"/>
      <c r="P673" s="135"/>
      <c r="Q673" s="9" t="str">
        <f>IF(P673="","Vacio",IF(O673=P673,"Igual","Diferente"))</f>
        <v>Vacio</v>
      </c>
      <c r="R673" s="1">
        <f>+L673+O673/3.5</f>
        <v>95</v>
      </c>
      <c r="S673" s="1">
        <f ca="1">+IF(K673&gt;=0,IF(K673&lt;30,R673*1,IF(60&gt;K673,R673*2,IF(90&gt;K673,R673*3,IF(120&gt;K673,R673*4,IF(150&gt;K673,R673*5,IF(180&gt;K673,R673*6,IF(210&gt;K673,R673*7))))))),0)</f>
        <v>0</v>
      </c>
      <c r="T673" s="2">
        <f ca="1">+IF(K673&lt;0,0,IF(K673&lt;8,$A$1,IF(K673&lt;15,$B$1,IF(K673&lt;22,$C$1,IF(K673&lt;30,$D$1,IF(K673&lt;60,$G$1,IF(K673&lt;90,$H$1,IF(K673&lt;120,$I$1,IF(K673&lt;150,$J$1,IF(K673&lt;180,$K$1,IF(K673&lt;210,$E$1)))))))))))</f>
        <v>0</v>
      </c>
      <c r="U673" s="3" t="s">
        <v>3902</v>
      </c>
      <c r="V673" s="10" t="s">
        <v>3901</v>
      </c>
      <c r="W673" s="6">
        <v>44082</v>
      </c>
      <c r="X673" s="12" t="s">
        <v>1947</v>
      </c>
      <c r="Y673" s="12" t="s">
        <v>5248</v>
      </c>
      <c r="Z673" s="12"/>
      <c r="AA673" s="12"/>
      <c r="AB673" s="15"/>
      <c r="AC673" s="15"/>
      <c r="AD673" s="15"/>
      <c r="AE673" s="15"/>
      <c r="AF673" s="4">
        <f ca="1">+TODAY()-AE673</f>
        <v>44137</v>
      </c>
      <c r="AG673" s="15"/>
      <c r="AH673" s="15"/>
      <c r="AI673" s="6"/>
      <c r="AJ673" s="6"/>
      <c r="AK673" s="3"/>
      <c r="AL673" s="6"/>
      <c r="AM673" s="10">
        <v>1</v>
      </c>
      <c r="AN673" s="3" t="s">
        <v>44</v>
      </c>
      <c r="AO673" s="3"/>
      <c r="AP673" s="3" t="s">
        <v>263</v>
      </c>
      <c r="AQ673" s="296" t="s">
        <v>888</v>
      </c>
      <c r="AR673" s="3"/>
      <c r="AS673" s="3"/>
      <c r="AT673" s="3"/>
      <c r="AU673" s="3" t="s">
        <v>46</v>
      </c>
      <c r="AV673" s="7" t="s">
        <v>47</v>
      </c>
      <c r="AW673" s="7" t="s">
        <v>47</v>
      </c>
      <c r="AX673" s="9" t="str">
        <f>IF(AW673="","Vacio",IF(AV673=AW673,"Igual","Diferente"))</f>
        <v>Igual</v>
      </c>
      <c r="AY673" s="68"/>
      <c r="AZ673" s="68"/>
      <c r="BA673" s="5">
        <f ca="1">+IF(K673&gt;21,"Revisar",0)</f>
        <v>0</v>
      </c>
      <c r="BB673" s="68" t="s">
        <v>146</v>
      </c>
      <c r="BC673" s="129" t="s">
        <v>2919</v>
      </c>
      <c r="BF673" s="129"/>
      <c r="BG673" s="129">
        <f>VLOOKUP(X673,'[2]Costos office 365'!$A$1:$B$180,2,FALSE)</f>
        <v>7.13</v>
      </c>
    </row>
    <row r="674" spans="1:59" ht="14.65" customHeight="1" x14ac:dyDescent="0.25">
      <c r="A674" s="68" t="str">
        <f>CONCATENATE(E674,"_",X674)</f>
        <v>20557041550_PCR-LAP0569</v>
      </c>
      <c r="B674" s="68" t="str">
        <f>CONCATENATE(E674,"_",Z674)</f>
        <v>20557041550_</v>
      </c>
      <c r="C674" s="6">
        <v>44125</v>
      </c>
      <c r="D674" s="6">
        <v>44185</v>
      </c>
      <c r="E674" s="192">
        <v>20557041550</v>
      </c>
      <c r="F674" s="3" t="s">
        <v>4098</v>
      </c>
      <c r="G674" s="3" t="s">
        <v>5015</v>
      </c>
      <c r="H674" s="6">
        <v>44125</v>
      </c>
      <c r="I674" s="6">
        <v>44185</v>
      </c>
      <c r="J674" s="7"/>
      <c r="K674" s="8">
        <f ca="1">+TODAY()-I674</f>
        <v>-48</v>
      </c>
      <c r="L674" s="9">
        <v>95</v>
      </c>
      <c r="M674" s="135"/>
      <c r="N674" s="9" t="str">
        <f>IF(M674="","Vacio",IF(L674=M674,"Igual","Diferente"))</f>
        <v>Vacio</v>
      </c>
      <c r="O674" s="9"/>
      <c r="P674" s="135"/>
      <c r="Q674" s="9" t="str">
        <f>IF(P674="","Vacio",IF(O674=P674,"Igual","Diferente"))</f>
        <v>Vacio</v>
      </c>
      <c r="R674" s="1">
        <f>+L674+O674/3.5</f>
        <v>95</v>
      </c>
      <c r="S674" s="1">
        <f ca="1">+IF(K674&gt;=0,IF(K674&lt;30,R674*1,IF(60&gt;K674,R674*2,IF(90&gt;K674,R674*3,IF(120&gt;K674,R674*4,IF(150&gt;K674,R674*5,IF(180&gt;K674,R674*6,IF(210&gt;K674,R674*7))))))),0)</f>
        <v>0</v>
      </c>
      <c r="T674" s="2">
        <f ca="1">+IF(K674&lt;0,0,IF(K674&lt;8,$A$1,IF(K674&lt;15,$B$1,IF(K674&lt;22,$C$1,IF(K674&lt;30,$D$1,IF(K674&lt;60,$G$1,IF(K674&lt;90,$H$1,IF(K674&lt;120,$I$1,IF(K674&lt;150,$J$1,IF(K674&lt;180,$K$1,IF(K674&lt;210,$E$1)))))))))))</f>
        <v>0</v>
      </c>
      <c r="U674" s="3" t="s">
        <v>3902</v>
      </c>
      <c r="V674" s="10" t="s">
        <v>3627</v>
      </c>
      <c r="W674" s="6">
        <v>44064</v>
      </c>
      <c r="X674" s="12" t="s">
        <v>1944</v>
      </c>
      <c r="Y674" s="12" t="s">
        <v>5248</v>
      </c>
      <c r="Z674" s="12"/>
      <c r="AA674" s="12"/>
      <c r="AB674" s="15"/>
      <c r="AC674" s="15"/>
      <c r="AD674" s="15"/>
      <c r="AE674" s="15"/>
      <c r="AF674" s="4">
        <f ca="1">+TODAY()-AE674</f>
        <v>44137</v>
      </c>
      <c r="AG674" s="15"/>
      <c r="AH674" s="15"/>
      <c r="AI674" s="6"/>
      <c r="AJ674" s="6"/>
      <c r="AK674" s="3"/>
      <c r="AL674" s="6"/>
      <c r="AM674" s="10">
        <v>1</v>
      </c>
      <c r="AN674" s="3" t="s">
        <v>44</v>
      </c>
      <c r="AO674" s="3"/>
      <c r="AP674" s="3" t="s">
        <v>263</v>
      </c>
      <c r="AQ674" s="3"/>
      <c r="AR674" s="3"/>
      <c r="AS674" s="3"/>
      <c r="AT674" s="3"/>
      <c r="AU674" s="3" t="s">
        <v>46</v>
      </c>
      <c r="AV674" s="7" t="s">
        <v>47</v>
      </c>
      <c r="AW674" s="7" t="s">
        <v>47</v>
      </c>
      <c r="AX674" s="9" t="str">
        <f>IF(AW674="","Vacio",IF(AV674=AW674,"Igual","Diferente"))</f>
        <v>Igual</v>
      </c>
      <c r="AY674" s="68"/>
      <c r="AZ674" s="68"/>
      <c r="BA674" s="5">
        <f ca="1">+IF(K674&gt;21,"Revisar",0)</f>
        <v>0</v>
      </c>
      <c r="BB674" s="68" t="s">
        <v>146</v>
      </c>
      <c r="BC674" s="129" t="s">
        <v>2919</v>
      </c>
      <c r="BF674" s="129" t="s">
        <v>94</v>
      </c>
      <c r="BG674" s="129"/>
    </row>
    <row r="675" spans="1:59" ht="14.65" customHeight="1" x14ac:dyDescent="0.25">
      <c r="A675" s="68" t="str">
        <f>CONCATENATE(E675,"_",X675)</f>
        <v>20600930827_PCR-LAP0690</v>
      </c>
      <c r="B675" s="68" t="str">
        <f>CONCATENATE(E675,"_",Z675)</f>
        <v>20600930827_</v>
      </c>
      <c r="C675" s="6">
        <v>44098</v>
      </c>
      <c r="D675" s="6">
        <v>44142</v>
      </c>
      <c r="E675" s="192">
        <v>20600930827</v>
      </c>
      <c r="F675" s="3" t="s">
        <v>4139</v>
      </c>
      <c r="G675" s="3" t="s">
        <v>4140</v>
      </c>
      <c r="H675" s="6">
        <v>44098</v>
      </c>
      <c r="I675" s="6">
        <v>44142</v>
      </c>
      <c r="J675" s="7"/>
      <c r="K675" s="8">
        <f ca="1">+TODAY()-I675</f>
        <v>-5</v>
      </c>
      <c r="L675" s="9">
        <v>50</v>
      </c>
      <c r="M675" s="135"/>
      <c r="N675" s="9" t="str">
        <f>IF(M675="","Vacio",IF(L675=M675,"Igual","Diferente"))</f>
        <v>Vacio</v>
      </c>
      <c r="O675" s="9"/>
      <c r="P675" s="135"/>
      <c r="Q675" s="9" t="str">
        <f>IF(P675="","Vacio",IF(O675=P675,"Igual","Diferente"))</f>
        <v>Vacio</v>
      </c>
      <c r="R675" s="1">
        <f>+L675+O675/3.5</f>
        <v>50</v>
      </c>
      <c r="S675" s="1">
        <f ca="1">+IF(K675&gt;=0,IF(K675&lt;30,R675*1,IF(60&gt;K675,R675*2,IF(90&gt;K675,R675*3,IF(120&gt;K675,R675*4,IF(150&gt;K675,R675*5,IF(180&gt;K675,R675*6,IF(210&gt;K675,R675*7))))))),0)</f>
        <v>0</v>
      </c>
      <c r="T675" s="2">
        <f ca="1">+IF(K675&lt;0,0,IF(K675&lt;8,$A$1,IF(K675&lt;15,$B$1,IF(K675&lt;22,$C$1,IF(K675&lt;30,$D$1,IF(K675&lt;60,$G$1,IF(K675&lt;90,$H$1,IF(K675&lt;120,$I$1,IF(K675&lt;150,$J$1,IF(K675&lt;180,$K$1,IF(K675&lt;210,$E$1)))))))))))</f>
        <v>0</v>
      </c>
      <c r="U675" s="3" t="s">
        <v>3143</v>
      </c>
      <c r="V675" s="10" t="s">
        <v>4183</v>
      </c>
      <c r="W675" s="6">
        <v>44097</v>
      </c>
      <c r="X675" s="12" t="s">
        <v>2686</v>
      </c>
      <c r="Y675" s="12" t="s">
        <v>5248</v>
      </c>
      <c r="Z675" s="12"/>
      <c r="AA675" s="12"/>
      <c r="AB675" s="15"/>
      <c r="AC675" s="15"/>
      <c r="AD675" s="15"/>
      <c r="AE675" s="15"/>
      <c r="AF675" s="4">
        <f ca="1">+TODAY()-AE675</f>
        <v>44137</v>
      </c>
      <c r="AG675" s="15"/>
      <c r="AH675" s="15"/>
      <c r="AI675" s="6"/>
      <c r="AJ675" s="6"/>
      <c r="AK675" s="3"/>
      <c r="AL675" s="6"/>
      <c r="AM675" s="10">
        <v>1</v>
      </c>
      <c r="AN675" s="3" t="s">
        <v>44</v>
      </c>
      <c r="AO675" s="3"/>
      <c r="AP675" s="3" t="s">
        <v>45</v>
      </c>
      <c r="AQ675" s="3"/>
      <c r="AR675" s="3"/>
      <c r="AS675" s="3"/>
      <c r="AT675" s="3"/>
      <c r="AU675" s="3" t="s">
        <v>5235</v>
      </c>
      <c r="AV675" s="7" t="s">
        <v>47</v>
      </c>
      <c r="AW675" s="7" t="s">
        <v>47</v>
      </c>
      <c r="AX675" s="9" t="str">
        <f>IF(AW675="","Vacio",IF(AV675=AW675,"Igual","Diferente"))</f>
        <v>Igual</v>
      </c>
      <c r="AY675" s="68"/>
      <c r="AZ675" s="68"/>
      <c r="BA675" s="5">
        <f ca="1">+IF(K675&gt;21,"Revisar",0)</f>
        <v>0</v>
      </c>
      <c r="BB675" s="68" t="s">
        <v>146</v>
      </c>
      <c r="BC675" s="129" t="s">
        <v>2919</v>
      </c>
      <c r="BF675" s="129"/>
      <c r="BG675" s="129"/>
    </row>
    <row r="676" spans="1:59" ht="14.65" customHeight="1" x14ac:dyDescent="0.25">
      <c r="A676" s="68" t="str">
        <f>CONCATENATE(E676,"_",X676)</f>
        <v>20606194791_PCR-LAP20041023</v>
      </c>
      <c r="B676" s="68" t="str">
        <f>CONCATENATE(E676,"_",Z676)</f>
        <v>20606194791_</v>
      </c>
      <c r="C676" s="6">
        <v>44134</v>
      </c>
      <c r="D676" s="6">
        <v>44164</v>
      </c>
      <c r="E676" s="192">
        <v>20606194791</v>
      </c>
      <c r="F676" s="3" t="s">
        <v>4099</v>
      </c>
      <c r="G676" s="3" t="s">
        <v>5125</v>
      </c>
      <c r="H676" s="6">
        <v>44134</v>
      </c>
      <c r="I676" s="6">
        <v>44164</v>
      </c>
      <c r="J676" s="7"/>
      <c r="K676" s="8">
        <f ca="1">+TODAY()-I676</f>
        <v>-27</v>
      </c>
      <c r="L676" s="9"/>
      <c r="M676" s="135"/>
      <c r="N676" s="9" t="str">
        <f>IF(M676="","Vacio",IF(L676=M676,"Igual","Diferente"))</f>
        <v>Vacio</v>
      </c>
      <c r="O676" s="9">
        <v>252</v>
      </c>
      <c r="P676" s="135"/>
      <c r="Q676" s="9" t="str">
        <f>IF(P676="","Vacio",IF(O676=P676,"Igual","Diferente"))</f>
        <v>Vacio</v>
      </c>
      <c r="R676" s="1">
        <f>+L676+O676/3.5</f>
        <v>72</v>
      </c>
      <c r="S676" s="1">
        <f ca="1">+IF(K676&gt;=0,IF(K676&lt;30,R676*1,IF(60&gt;K676,R676*2,IF(90&gt;K676,R676*3,IF(120&gt;K676,R676*4,IF(150&gt;K676,R676*5,IF(180&gt;K676,R676*6,IF(210&gt;K676,R676*7))))))),0)</f>
        <v>0</v>
      </c>
      <c r="T676" s="2">
        <f ca="1">+IF(K676&lt;0,0,IF(K676&lt;8,$A$1,IF(K676&lt;15,$B$1,IF(K676&lt;22,$C$1,IF(K676&lt;30,$D$1,IF(K676&lt;60,$G$1,IF(K676&lt;90,$H$1,IF(K676&lt;120,$I$1,IF(K676&lt;150,$J$1,IF(K676&lt;180,$K$1,IF(K676&lt;210,$E$1)))))))))))</f>
        <v>0</v>
      </c>
      <c r="U676" s="76" t="s">
        <v>4393</v>
      </c>
      <c r="V676" s="10" t="s">
        <v>4392</v>
      </c>
      <c r="W676" s="6">
        <v>44104</v>
      </c>
      <c r="X676" s="12" t="s">
        <v>4326</v>
      </c>
      <c r="Y676" s="12" t="s">
        <v>5248</v>
      </c>
      <c r="Z676" s="12"/>
      <c r="AA676" s="12"/>
      <c r="AB676" s="15"/>
      <c r="AC676" s="15"/>
      <c r="AD676" s="15"/>
      <c r="AE676" s="15"/>
      <c r="AF676" s="4">
        <f ca="1">+TODAY()-AE676</f>
        <v>44137</v>
      </c>
      <c r="AG676" s="15"/>
      <c r="AH676" s="15"/>
      <c r="AI676" s="6"/>
      <c r="AJ676" s="6"/>
      <c r="AK676" s="3"/>
      <c r="AL676" s="6"/>
      <c r="AM676" s="10">
        <v>1</v>
      </c>
      <c r="AN676" s="3" t="s">
        <v>44</v>
      </c>
      <c r="AO676" s="3"/>
      <c r="AP676" s="3" t="s">
        <v>161</v>
      </c>
      <c r="AQ676" s="3"/>
      <c r="AR676" s="3"/>
      <c r="AS676" s="3"/>
      <c r="AT676" s="3"/>
      <c r="AU676" s="291" t="s">
        <v>3450</v>
      </c>
      <c r="AV676" s="7" t="s">
        <v>47</v>
      </c>
      <c r="AW676" s="7" t="s">
        <v>47</v>
      </c>
      <c r="AX676" s="9" t="str">
        <f>IF(AW676="","Vacio",IF(AV676=AW676,"Igual","Diferente"))</f>
        <v>Igual</v>
      </c>
      <c r="AY676" s="68"/>
      <c r="AZ676" s="68"/>
      <c r="BA676" s="5">
        <f ca="1">+IF(K676&gt;21,"Revisar",0)</f>
        <v>0</v>
      </c>
      <c r="BB676" s="68" t="s">
        <v>146</v>
      </c>
      <c r="BC676" s="129" t="s">
        <v>2919</v>
      </c>
      <c r="BF676" s="129"/>
      <c r="BG676" s="129"/>
    </row>
    <row r="677" spans="1:59" ht="14.65" customHeight="1" x14ac:dyDescent="0.25">
      <c r="A677" s="68" t="str">
        <f>CONCATENATE(E677,"_",X677)</f>
        <v>20606194791_PCR-LAP1416</v>
      </c>
      <c r="B677" s="68" t="str">
        <f>CONCATENATE(E677,"_",Z677)</f>
        <v>20606194791_</v>
      </c>
      <c r="C677" s="6">
        <v>44123</v>
      </c>
      <c r="D677" s="6">
        <v>44153</v>
      </c>
      <c r="E677" s="192">
        <v>20606194791</v>
      </c>
      <c r="F677" s="3" t="s">
        <v>4099</v>
      </c>
      <c r="G677" s="3" t="s">
        <v>5019</v>
      </c>
      <c r="H677" s="6">
        <v>44123</v>
      </c>
      <c r="I677" s="6">
        <v>44153</v>
      </c>
      <c r="J677" s="7"/>
      <c r="K677" s="8">
        <f ca="1">+TODAY()-I677</f>
        <v>-16</v>
      </c>
      <c r="L677" s="9">
        <v>55</v>
      </c>
      <c r="M677" s="135"/>
      <c r="N677" s="9" t="str">
        <f>IF(M677="","Vacio",IF(L677=M677,"Igual","Diferente"))</f>
        <v>Vacio</v>
      </c>
      <c r="O677" s="9"/>
      <c r="P677" s="135"/>
      <c r="Q677" s="9" t="str">
        <f>IF(P677="","Vacio",IF(O677=P677,"Igual","Diferente"))</f>
        <v>Vacio</v>
      </c>
      <c r="R677" s="1">
        <f>+L677+O677/3.5</f>
        <v>55</v>
      </c>
      <c r="S677" s="1">
        <f ca="1">+IF(K677&gt;=0,IF(K677&lt;30,R677*1,IF(60&gt;K677,R677*2,IF(90&gt;K677,R677*3,IF(120&gt;K677,R677*4,IF(150&gt;K677,R677*5,IF(180&gt;K677,R677*6,IF(210&gt;K677,R677*7))))))),0)</f>
        <v>0</v>
      </c>
      <c r="T677" s="2">
        <f ca="1">+IF(K677&lt;0,0,IF(K677&lt;8,$A$1,IF(K677&lt;15,$B$1,IF(K677&lt;22,$C$1,IF(K677&lt;30,$D$1,IF(K677&lt;60,$G$1,IF(K677&lt;90,$H$1,IF(K677&lt;120,$I$1,IF(K677&lt;150,$J$1,IF(K677&lt;180,$K$1,IF(K677&lt;210,$E$1)))))))))))</f>
        <v>0</v>
      </c>
      <c r="U677" s="105" t="s">
        <v>1065</v>
      </c>
      <c r="V677" s="10" t="s">
        <v>1066</v>
      </c>
      <c r="W677" s="6">
        <v>43970</v>
      </c>
      <c r="X677" s="12" t="s">
        <v>1067</v>
      </c>
      <c r="Y677" s="12" t="s">
        <v>5248</v>
      </c>
      <c r="Z677" s="12"/>
      <c r="AA677" s="12"/>
      <c r="AB677" s="15"/>
      <c r="AC677" s="15"/>
      <c r="AD677" s="15"/>
      <c r="AE677" s="15"/>
      <c r="AF677" s="4">
        <f ca="1">+TODAY()-AE677</f>
        <v>44137</v>
      </c>
      <c r="AG677" s="15"/>
      <c r="AH677" s="15"/>
      <c r="AI677" s="6"/>
      <c r="AJ677" s="6"/>
      <c r="AK677" s="3"/>
      <c r="AL677" s="6"/>
      <c r="AM677" s="10">
        <v>1</v>
      </c>
      <c r="AN677" s="3" t="s">
        <v>44</v>
      </c>
      <c r="AO677" s="3"/>
      <c r="AP677" s="3" t="s">
        <v>161</v>
      </c>
      <c r="AQ677" s="3"/>
      <c r="AR677" s="3"/>
      <c r="AS677" s="3"/>
      <c r="AT677" s="3"/>
      <c r="AU677" s="291" t="s">
        <v>3450</v>
      </c>
      <c r="AV677" s="7" t="s">
        <v>47</v>
      </c>
      <c r="AW677" s="7" t="s">
        <v>47</v>
      </c>
      <c r="AX677" s="9" t="str">
        <f>IF(AW677="","Vacio",IF(AV677=AW677,"Igual","Diferente"))</f>
        <v>Igual</v>
      </c>
      <c r="AY677" s="68"/>
      <c r="AZ677" s="68"/>
      <c r="BA677" s="5">
        <f ca="1">+IF(K677&gt;21,"Revisar",0)</f>
        <v>0</v>
      </c>
      <c r="BB677" s="68" t="s">
        <v>146</v>
      </c>
      <c r="BC677" s="129" t="s">
        <v>2919</v>
      </c>
      <c r="BF677" s="129" t="s">
        <v>94</v>
      </c>
      <c r="BG677" s="129"/>
    </row>
    <row r="678" spans="1:59" ht="14.65" customHeight="1" x14ac:dyDescent="0.25">
      <c r="A678" s="68" t="str">
        <f>CONCATENATE(E678,"_",X678)</f>
        <v>20431445370_PCR-LAP0456</v>
      </c>
      <c r="B678" s="68" t="str">
        <f>CONCATENATE(E678,"_",Z678)</f>
        <v>20431445370_</v>
      </c>
      <c r="C678" s="6">
        <v>44105</v>
      </c>
      <c r="D678" s="6">
        <v>44134</v>
      </c>
      <c r="E678" s="192">
        <v>20431445370</v>
      </c>
      <c r="F678" s="3" t="s">
        <v>4100</v>
      </c>
      <c r="G678" s="3" t="s">
        <v>4518</v>
      </c>
      <c r="H678" s="6">
        <v>44105</v>
      </c>
      <c r="I678" s="6">
        <v>44134</v>
      </c>
      <c r="J678" s="7" t="s">
        <v>206</v>
      </c>
      <c r="K678" s="8">
        <f ca="1">+TODAY()-I678</f>
        <v>3</v>
      </c>
      <c r="L678" s="9">
        <v>35</v>
      </c>
      <c r="M678" s="135"/>
      <c r="N678" s="9" t="str">
        <f>IF(M678="","Vacio",IF(L678=M678,"Igual","Diferente"))</f>
        <v>Vacio</v>
      </c>
      <c r="O678" s="9"/>
      <c r="P678" s="135"/>
      <c r="Q678" s="9" t="str">
        <f>IF(P678="","Vacio",IF(O678=P678,"Igual","Diferente"))</f>
        <v>Vacio</v>
      </c>
      <c r="R678" s="1">
        <f>+L678+O678/3.5</f>
        <v>35</v>
      </c>
      <c r="S678" s="1">
        <f ca="1">+IF(K678&gt;=0,IF(K678&lt;30,R678*1,IF(60&gt;K678,R678*2,IF(90&gt;K678,R678*3,IF(120&gt;K678,R678*4,IF(150&gt;K678,R678*5,IF(180&gt;K678,R678*6,IF(210&gt;K678,R678*7))))))),0)</f>
        <v>35</v>
      </c>
      <c r="T678" s="2" t="str">
        <f ca="1">+IF(K678&lt;0,0,IF(K678&lt;8,$A$1,IF(K678&lt;15,$B$1,IF(K678&lt;22,$C$1,IF(K678&lt;30,$D$1,IF(K678&lt;60,$G$1,IF(K678&lt;90,$H$1,IF(K678&lt;120,$I$1,IF(K678&lt;150,$J$1,IF(K678&lt;180,$K$1,IF(K678&lt;210,$E$1)))))))))))</f>
        <v>1° Semana</v>
      </c>
      <c r="U678" s="3" t="s">
        <v>909</v>
      </c>
      <c r="V678" s="10" t="s">
        <v>1072</v>
      </c>
      <c r="W678" s="6">
        <v>42835</v>
      </c>
      <c r="X678" s="12" t="s">
        <v>1073</v>
      </c>
      <c r="Y678" s="12" t="s">
        <v>5248</v>
      </c>
      <c r="Z678" s="12"/>
      <c r="AA678" s="12"/>
      <c r="AB678" s="15"/>
      <c r="AC678" s="15"/>
      <c r="AD678" s="15"/>
      <c r="AE678" s="15"/>
      <c r="AF678" s="4">
        <f ca="1">+TODAY()-AE678</f>
        <v>44137</v>
      </c>
      <c r="AG678" s="15"/>
      <c r="AH678" s="15"/>
      <c r="AI678" s="6"/>
      <c r="AJ678" s="69"/>
      <c r="AK678" s="3" t="s">
        <v>43</v>
      </c>
      <c r="AL678" s="6"/>
      <c r="AM678" s="10">
        <v>1</v>
      </c>
      <c r="AN678" s="3" t="s">
        <v>44</v>
      </c>
      <c r="AO678" s="3"/>
      <c r="AP678" s="3" t="s">
        <v>45</v>
      </c>
      <c r="AQ678" s="3"/>
      <c r="AR678" s="3"/>
      <c r="AS678" s="3"/>
      <c r="AT678" s="3"/>
      <c r="AU678" s="3" t="s">
        <v>4401</v>
      </c>
      <c r="AV678" s="7" t="s">
        <v>47</v>
      </c>
      <c r="AW678" s="7" t="s">
        <v>47</v>
      </c>
      <c r="AX678" s="9" t="str">
        <f>IF(AW678="","Vacio",IF(AV678=AW678,"Igual","Diferente"))</f>
        <v>Igual</v>
      </c>
      <c r="AY678" s="129"/>
      <c r="AZ678" s="129"/>
      <c r="BA678" s="5">
        <f ca="1">+IF(K678&gt;21,"Revisar",0)</f>
        <v>0</v>
      </c>
      <c r="BB678" s="68" t="s">
        <v>146</v>
      </c>
      <c r="BC678" s="129" t="s">
        <v>141</v>
      </c>
      <c r="BF678" s="129" t="s">
        <v>94</v>
      </c>
      <c r="BG678" s="129"/>
    </row>
    <row r="679" spans="1:59" ht="14.65" customHeight="1" x14ac:dyDescent="0.25">
      <c r="A679" s="68" t="str">
        <f>CONCATENATE(E679,"_",X679)</f>
        <v>20431445370_PCR-LAP0647</v>
      </c>
      <c r="B679" s="68" t="str">
        <f>CONCATENATE(E679,"_",Z679)</f>
        <v>20431445370_</v>
      </c>
      <c r="C679" s="6">
        <v>44105</v>
      </c>
      <c r="D679" s="6">
        <v>44134</v>
      </c>
      <c r="E679" s="192">
        <v>20431445370</v>
      </c>
      <c r="F679" s="3" t="s">
        <v>4100</v>
      </c>
      <c r="G679" s="3" t="s">
        <v>4518</v>
      </c>
      <c r="H679" s="6">
        <v>44105</v>
      </c>
      <c r="I679" s="6">
        <v>44134</v>
      </c>
      <c r="J679" s="7" t="s">
        <v>206</v>
      </c>
      <c r="K679" s="8">
        <f ca="1">+TODAY()-I679</f>
        <v>3</v>
      </c>
      <c r="L679" s="9">
        <v>35</v>
      </c>
      <c r="M679" s="135"/>
      <c r="N679" s="9" t="str">
        <f>IF(M679="","Vacio",IF(L679=M679,"Igual","Diferente"))</f>
        <v>Vacio</v>
      </c>
      <c r="O679" s="9"/>
      <c r="P679" s="135"/>
      <c r="Q679" s="9" t="str">
        <f>IF(P679="","Vacio",IF(O679=P679,"Igual","Diferente"))</f>
        <v>Vacio</v>
      </c>
      <c r="R679" s="1">
        <f>+L679+O679/3.5</f>
        <v>35</v>
      </c>
      <c r="S679" s="1">
        <f ca="1">+IF(K679&gt;=0,IF(K679&lt;30,R679*1,IF(60&gt;K679,R679*2,IF(90&gt;K679,R679*3,IF(120&gt;K679,R679*4,IF(150&gt;K679,R679*5,IF(180&gt;K679,R679*6,IF(210&gt;K679,R679*7))))))),0)</f>
        <v>35</v>
      </c>
      <c r="T679" s="2" t="str">
        <f ca="1">+IF(K679&lt;0,0,IF(K679&lt;8,$A$1,IF(K679&lt;15,$B$1,IF(K679&lt;22,$C$1,IF(K679&lt;30,$D$1,IF(K679&lt;60,$G$1,IF(K679&lt;90,$H$1,IF(K679&lt;120,$I$1,IF(K679&lt;150,$J$1,IF(K679&lt;180,$K$1,IF(K679&lt;210,$E$1)))))))))))</f>
        <v>1° Semana</v>
      </c>
      <c r="U679" s="3" t="s">
        <v>1074</v>
      </c>
      <c r="V679" s="10" t="s">
        <v>1075</v>
      </c>
      <c r="W679" s="6">
        <v>43052</v>
      </c>
      <c r="X679" s="12" t="s">
        <v>1076</v>
      </c>
      <c r="Y679" s="12" t="s">
        <v>5248</v>
      </c>
      <c r="Z679" s="12"/>
      <c r="AA679" s="12"/>
      <c r="AB679" s="15"/>
      <c r="AC679" s="15"/>
      <c r="AD679" s="15"/>
      <c r="AE679" s="15"/>
      <c r="AF679" s="4">
        <f ca="1">+TODAY()-AE679</f>
        <v>44137</v>
      </c>
      <c r="AG679" s="15"/>
      <c r="AH679" s="15"/>
      <c r="AI679" s="6"/>
      <c r="AJ679" s="69"/>
      <c r="AK679" s="3" t="s">
        <v>43</v>
      </c>
      <c r="AL679" s="6"/>
      <c r="AM679" s="10">
        <v>1</v>
      </c>
      <c r="AN679" s="3" t="s">
        <v>44</v>
      </c>
      <c r="AO679" s="3"/>
      <c r="AP679" s="3" t="s">
        <v>45</v>
      </c>
      <c r="AQ679" s="3"/>
      <c r="AR679" s="3"/>
      <c r="AS679" s="3"/>
      <c r="AT679" s="3"/>
      <c r="AU679" s="3" t="s">
        <v>4401</v>
      </c>
      <c r="AV679" s="7" t="s">
        <v>47</v>
      </c>
      <c r="AW679" s="7" t="s">
        <v>47</v>
      </c>
      <c r="AX679" s="9" t="str">
        <f>IF(AW679="","Vacio",IF(AV679=AW679,"Igual","Diferente"))</f>
        <v>Igual</v>
      </c>
      <c r="AY679" s="129"/>
      <c r="AZ679" s="129"/>
      <c r="BA679" s="5">
        <f ca="1">+IF(K679&gt;21,"Revisar",0)</f>
        <v>0</v>
      </c>
      <c r="BB679" s="68" t="s">
        <v>146</v>
      </c>
      <c r="BC679" s="129" t="s">
        <v>141</v>
      </c>
      <c r="BF679" s="129" t="s">
        <v>94</v>
      </c>
      <c r="BG679" s="129"/>
    </row>
    <row r="680" spans="1:59" ht="14.65" customHeight="1" x14ac:dyDescent="0.25">
      <c r="A680" s="68" t="str">
        <f>CONCATENATE(E680,"_",X680)</f>
        <v>20431445370_PCR-LAP1128</v>
      </c>
      <c r="B680" s="68" t="str">
        <f>CONCATENATE(E680,"_",Z680)</f>
        <v>20431445370_</v>
      </c>
      <c r="C680" s="6">
        <v>44105</v>
      </c>
      <c r="D680" s="6">
        <v>44134</v>
      </c>
      <c r="E680" s="192">
        <v>20431445370</v>
      </c>
      <c r="F680" s="3" t="s">
        <v>4100</v>
      </c>
      <c r="G680" s="3" t="s">
        <v>4518</v>
      </c>
      <c r="H680" s="6">
        <v>44105</v>
      </c>
      <c r="I680" s="6">
        <v>44134</v>
      </c>
      <c r="J680" s="7"/>
      <c r="K680" s="8">
        <f ca="1">+TODAY()-I680</f>
        <v>3</v>
      </c>
      <c r="L680" s="9">
        <v>55</v>
      </c>
      <c r="M680" s="135"/>
      <c r="N680" s="9" t="str">
        <f>IF(M680="","Vacio",IF(L680=M680,"Igual","Diferente"))</f>
        <v>Vacio</v>
      </c>
      <c r="O680" s="9"/>
      <c r="P680" s="135"/>
      <c r="Q680" s="9" t="str">
        <f>IF(P680="","Vacio",IF(O680=P680,"Igual","Diferente"))</f>
        <v>Vacio</v>
      </c>
      <c r="R680" s="1">
        <f>+L680+O680/3.5</f>
        <v>55</v>
      </c>
      <c r="S680" s="1">
        <f ca="1">+IF(K680&gt;=0,IF(K680&lt;30,R680*1,IF(60&gt;K680,R680*2,IF(90&gt;K680,R680*3,IF(120&gt;K680,R680*4,IF(150&gt;K680,R680*5,IF(180&gt;K680,R680*6,IF(210&gt;K680,R680*7))))))),0)</f>
        <v>55</v>
      </c>
      <c r="T680" s="2" t="str">
        <f ca="1">+IF(K680&lt;0,0,IF(K680&lt;8,$A$1,IF(K680&lt;15,$B$1,IF(K680&lt;22,$C$1,IF(K680&lt;30,$D$1,IF(K680&lt;60,$G$1,IF(K680&lt;90,$H$1,IF(K680&lt;120,$I$1,IF(K680&lt;150,$J$1,IF(K680&lt;180,$K$1,IF(K680&lt;210,$E$1)))))))))))</f>
        <v>1° Semana</v>
      </c>
      <c r="U680" s="3" t="s">
        <v>1077</v>
      </c>
      <c r="V680" s="10" t="s">
        <v>1078</v>
      </c>
      <c r="W680" s="6">
        <v>43616</v>
      </c>
      <c r="X680" s="12" t="s">
        <v>1079</v>
      </c>
      <c r="Y680" s="12" t="s">
        <v>5248</v>
      </c>
      <c r="Z680" s="12"/>
      <c r="AA680" s="12"/>
      <c r="AB680" s="15"/>
      <c r="AC680" s="15"/>
      <c r="AD680" s="15"/>
      <c r="AE680" s="15"/>
      <c r="AF680" s="4">
        <f ca="1">+TODAY()-AE680</f>
        <v>44137</v>
      </c>
      <c r="AG680" s="15"/>
      <c r="AH680" s="15"/>
      <c r="AI680" s="6" t="s">
        <v>1069</v>
      </c>
      <c r="AJ680" s="69" t="s">
        <v>1070</v>
      </c>
      <c r="AK680" s="3" t="s">
        <v>1071</v>
      </c>
      <c r="AL680" s="6">
        <v>44347</v>
      </c>
      <c r="AM680" s="10">
        <v>1</v>
      </c>
      <c r="AN680" s="3" t="s">
        <v>44</v>
      </c>
      <c r="AO680" s="3"/>
      <c r="AP680" s="3" t="s">
        <v>45</v>
      </c>
      <c r="AQ680" s="3"/>
      <c r="AR680" s="3"/>
      <c r="AS680" s="3"/>
      <c r="AT680" s="3"/>
      <c r="AU680" s="3" t="s">
        <v>4401</v>
      </c>
      <c r="AV680" s="7" t="s">
        <v>47</v>
      </c>
      <c r="AW680" s="7" t="s">
        <v>47</v>
      </c>
      <c r="AX680" s="9" t="str">
        <f>IF(AW680="","Vacio",IF(AV680=AW680,"Igual","Diferente"))</f>
        <v>Igual</v>
      </c>
      <c r="AY680" s="129"/>
      <c r="AZ680" s="129"/>
      <c r="BA680" s="5">
        <f ca="1">+IF(K680&gt;21,"Revisar",0)</f>
        <v>0</v>
      </c>
      <c r="BB680" s="68" t="s">
        <v>146</v>
      </c>
      <c r="BC680" s="129" t="s">
        <v>141</v>
      </c>
      <c r="BF680" s="129" t="s">
        <v>94</v>
      </c>
      <c r="BG680" s="129"/>
    </row>
    <row r="681" spans="1:59" ht="14.65" customHeight="1" x14ac:dyDescent="0.25">
      <c r="A681" s="68" t="str">
        <f>CONCATENATE(E681,"_",X681)</f>
        <v>20431445370_PCR-LAP1145</v>
      </c>
      <c r="B681" s="68" t="str">
        <f>CONCATENATE(E681,"_",Z681)</f>
        <v>20431445370_</v>
      </c>
      <c r="C681" s="6">
        <v>44105</v>
      </c>
      <c r="D681" s="6">
        <v>44134</v>
      </c>
      <c r="E681" s="192">
        <v>20431445370</v>
      </c>
      <c r="F681" s="3" t="s">
        <v>4100</v>
      </c>
      <c r="G681" s="3" t="s">
        <v>4518</v>
      </c>
      <c r="H681" s="6">
        <v>44105</v>
      </c>
      <c r="I681" s="6">
        <v>44134</v>
      </c>
      <c r="J681" s="7"/>
      <c r="K681" s="8">
        <f ca="1">+TODAY()-I681</f>
        <v>3</v>
      </c>
      <c r="L681" s="9">
        <v>55</v>
      </c>
      <c r="M681" s="135"/>
      <c r="N681" s="9" t="str">
        <f>IF(M681="","Vacio",IF(L681=M681,"Igual","Diferente"))</f>
        <v>Vacio</v>
      </c>
      <c r="O681" s="9"/>
      <c r="P681" s="135"/>
      <c r="Q681" s="9" t="str">
        <f>IF(P681="","Vacio",IF(O681=P681,"Igual","Diferente"))</f>
        <v>Vacio</v>
      </c>
      <c r="R681" s="1">
        <f>+L681+O681/3.5</f>
        <v>55</v>
      </c>
      <c r="S681" s="1">
        <f ca="1">+IF(K681&gt;=0,IF(K681&lt;30,R681*1,IF(60&gt;K681,R681*2,IF(90&gt;K681,R681*3,IF(120&gt;K681,R681*4,IF(150&gt;K681,R681*5,IF(180&gt;K681,R681*6,IF(210&gt;K681,R681*7))))))),0)</f>
        <v>55</v>
      </c>
      <c r="T681" s="2" t="str">
        <f ca="1">+IF(K681&lt;0,0,IF(K681&lt;8,$A$1,IF(K681&lt;15,$B$1,IF(K681&lt;22,$C$1,IF(K681&lt;30,$D$1,IF(K681&lt;60,$G$1,IF(K681&lt;90,$H$1,IF(K681&lt;120,$I$1,IF(K681&lt;150,$J$1,IF(K681&lt;180,$K$1,IF(K681&lt;210,$E$1)))))))))))</f>
        <v>1° Semana</v>
      </c>
      <c r="U681" s="3" t="s">
        <v>1077</v>
      </c>
      <c r="V681" s="10" t="s">
        <v>1080</v>
      </c>
      <c r="W681" s="6">
        <v>43636</v>
      </c>
      <c r="X681" s="12" t="s">
        <v>1081</v>
      </c>
      <c r="Y681" s="12" t="s">
        <v>5248</v>
      </c>
      <c r="Z681" s="12"/>
      <c r="AA681" s="12"/>
      <c r="AB681" s="15"/>
      <c r="AC681" s="15"/>
      <c r="AD681" s="15"/>
      <c r="AE681" s="15"/>
      <c r="AF681" s="4">
        <f ca="1">+TODAY()-AE681</f>
        <v>44137</v>
      </c>
      <c r="AG681" s="15"/>
      <c r="AH681" s="15"/>
      <c r="AI681" s="6" t="s">
        <v>1069</v>
      </c>
      <c r="AJ681" s="69" t="s">
        <v>1070</v>
      </c>
      <c r="AK681" s="3" t="s">
        <v>1071</v>
      </c>
      <c r="AL681" s="6">
        <v>44347</v>
      </c>
      <c r="AM681" s="10">
        <v>1</v>
      </c>
      <c r="AN681" s="3" t="s">
        <v>44</v>
      </c>
      <c r="AO681" s="3"/>
      <c r="AP681" s="3" t="s">
        <v>45</v>
      </c>
      <c r="AQ681" s="3"/>
      <c r="AR681" s="3"/>
      <c r="AS681" s="3"/>
      <c r="AT681" s="3"/>
      <c r="AU681" s="3" t="s">
        <v>4401</v>
      </c>
      <c r="AV681" s="7" t="s">
        <v>47</v>
      </c>
      <c r="AW681" s="7" t="s">
        <v>47</v>
      </c>
      <c r="AX681" s="9" t="str">
        <f>IF(AW681="","Vacio",IF(AV681=AW681,"Igual","Diferente"))</f>
        <v>Igual</v>
      </c>
      <c r="AY681" s="129"/>
      <c r="AZ681" s="129"/>
      <c r="BA681" s="5">
        <f ca="1">+IF(K681&gt;21,"Revisar",0)</f>
        <v>0</v>
      </c>
      <c r="BB681" s="68" t="s">
        <v>146</v>
      </c>
      <c r="BC681" s="129" t="s">
        <v>141</v>
      </c>
      <c r="BF681" s="129" t="s">
        <v>94</v>
      </c>
      <c r="BG681" s="129"/>
    </row>
    <row r="682" spans="1:59" ht="14.65" customHeight="1" x14ac:dyDescent="0.25">
      <c r="A682" s="68" t="str">
        <f>CONCATENATE(E682,"_",X682)</f>
        <v>20431445370_PCR-LAP1155</v>
      </c>
      <c r="B682" s="68" t="str">
        <f>CONCATENATE(E682,"_",Z682)</f>
        <v>20431445370_</v>
      </c>
      <c r="C682" s="6">
        <v>44105</v>
      </c>
      <c r="D682" s="6">
        <v>44134</v>
      </c>
      <c r="E682" s="192">
        <v>20431445370</v>
      </c>
      <c r="F682" s="3" t="s">
        <v>4100</v>
      </c>
      <c r="G682" s="3" t="s">
        <v>4518</v>
      </c>
      <c r="H682" s="6">
        <v>44105</v>
      </c>
      <c r="I682" s="6">
        <v>44134</v>
      </c>
      <c r="J682" s="7"/>
      <c r="K682" s="8">
        <f ca="1">+TODAY()-I682</f>
        <v>3</v>
      </c>
      <c r="L682" s="9">
        <v>55</v>
      </c>
      <c r="M682" s="135"/>
      <c r="N682" s="9" t="str">
        <f>IF(M682="","Vacio",IF(L682=M682,"Igual","Diferente"))</f>
        <v>Vacio</v>
      </c>
      <c r="O682" s="9"/>
      <c r="P682" s="135"/>
      <c r="Q682" s="9" t="str">
        <f>IF(P682="","Vacio",IF(O682=P682,"Igual","Diferente"))</f>
        <v>Vacio</v>
      </c>
      <c r="R682" s="1">
        <f>+L682+O682/3.5</f>
        <v>55</v>
      </c>
      <c r="S682" s="1">
        <f ca="1">+IF(K682&gt;=0,IF(K682&lt;30,R682*1,IF(60&gt;K682,R682*2,IF(90&gt;K682,R682*3,IF(120&gt;K682,R682*4,IF(150&gt;K682,R682*5,IF(180&gt;K682,R682*6,IF(210&gt;K682,R682*7))))))),0)</f>
        <v>55</v>
      </c>
      <c r="T682" s="2" t="str">
        <f ca="1">+IF(K682&lt;0,0,IF(K682&lt;8,$A$1,IF(K682&lt;15,$B$1,IF(K682&lt;22,$C$1,IF(K682&lt;30,$D$1,IF(K682&lt;60,$G$1,IF(K682&lt;90,$H$1,IF(K682&lt;120,$I$1,IF(K682&lt;150,$J$1,IF(K682&lt;180,$K$1,IF(K682&lt;210,$E$1)))))))))))</f>
        <v>1° Semana</v>
      </c>
      <c r="U682" s="3" t="s">
        <v>1077</v>
      </c>
      <c r="V682" s="10" t="s">
        <v>1078</v>
      </c>
      <c r="W682" s="6">
        <v>43616</v>
      </c>
      <c r="X682" s="12" t="s">
        <v>1082</v>
      </c>
      <c r="Y682" s="12" t="s">
        <v>5248</v>
      </c>
      <c r="Z682" s="12"/>
      <c r="AA682" s="12"/>
      <c r="AB682" s="15"/>
      <c r="AC682" s="15"/>
      <c r="AD682" s="15"/>
      <c r="AE682" s="15"/>
      <c r="AF682" s="4">
        <f ca="1">+TODAY()-AE682</f>
        <v>44137</v>
      </c>
      <c r="AG682" s="15"/>
      <c r="AH682" s="15"/>
      <c r="AI682" s="6" t="s">
        <v>1069</v>
      </c>
      <c r="AJ682" s="69" t="s">
        <v>1070</v>
      </c>
      <c r="AK682" s="3" t="s">
        <v>1071</v>
      </c>
      <c r="AL682" s="6">
        <v>44347</v>
      </c>
      <c r="AM682" s="10">
        <v>1</v>
      </c>
      <c r="AN682" s="3" t="s">
        <v>44</v>
      </c>
      <c r="AO682" s="3"/>
      <c r="AP682" s="3" t="s">
        <v>45</v>
      </c>
      <c r="AQ682" s="3"/>
      <c r="AR682" s="3"/>
      <c r="AS682" s="3"/>
      <c r="AT682" s="3"/>
      <c r="AU682" s="3" t="s">
        <v>4401</v>
      </c>
      <c r="AV682" s="7" t="s">
        <v>47</v>
      </c>
      <c r="AW682" s="7" t="s">
        <v>47</v>
      </c>
      <c r="AX682" s="9" t="str">
        <f>IF(AW682="","Vacio",IF(AV682=AW682,"Igual","Diferente"))</f>
        <v>Igual</v>
      </c>
      <c r="AY682" s="129"/>
      <c r="AZ682" s="129"/>
      <c r="BA682" s="5">
        <f ca="1">+IF(K682&gt;21,"Revisar",0)</f>
        <v>0</v>
      </c>
      <c r="BB682" s="68" t="s">
        <v>146</v>
      </c>
      <c r="BC682" s="129" t="s">
        <v>141</v>
      </c>
      <c r="BF682" s="129" t="s">
        <v>94</v>
      </c>
      <c r="BG682" s="129"/>
    </row>
    <row r="683" spans="1:59" ht="14.65" customHeight="1" x14ac:dyDescent="0.25">
      <c r="A683" s="68" t="str">
        <f>CONCATENATE(E683,"_",X683)</f>
        <v>20431445370_PCR-LAP1300</v>
      </c>
      <c r="B683" s="68" t="str">
        <f>CONCATENATE(E683,"_",Z683)</f>
        <v>20431445370_</v>
      </c>
      <c r="C683" s="6">
        <v>44105</v>
      </c>
      <c r="D683" s="6">
        <v>44134</v>
      </c>
      <c r="E683" s="192">
        <v>20431445370</v>
      </c>
      <c r="F683" s="3" t="s">
        <v>4100</v>
      </c>
      <c r="G683" s="3" t="s">
        <v>4518</v>
      </c>
      <c r="H683" s="6">
        <v>44105</v>
      </c>
      <c r="I683" s="6">
        <v>44134</v>
      </c>
      <c r="J683" s="7"/>
      <c r="K683" s="8">
        <f ca="1">+TODAY()-I683</f>
        <v>3</v>
      </c>
      <c r="L683" s="9">
        <v>55</v>
      </c>
      <c r="M683" s="135"/>
      <c r="N683" s="9" t="str">
        <f>IF(M683="","Vacio",IF(L683=M683,"Igual","Diferente"))</f>
        <v>Vacio</v>
      </c>
      <c r="O683" s="9"/>
      <c r="P683" s="135"/>
      <c r="Q683" s="9" t="str">
        <f>IF(P683="","Vacio",IF(O683=P683,"Igual","Diferente"))</f>
        <v>Vacio</v>
      </c>
      <c r="R683" s="1">
        <f>+L683+O683/3.5</f>
        <v>55</v>
      </c>
      <c r="S683" s="1">
        <f ca="1">+IF(K683&gt;=0,IF(K683&lt;30,R683*1,IF(60&gt;K683,R683*2,IF(90&gt;K683,R683*3,IF(120&gt;K683,R683*4,IF(150&gt;K683,R683*5,IF(180&gt;K683,R683*6,IF(210&gt;K683,R683*7))))))),0)</f>
        <v>55</v>
      </c>
      <c r="T683" s="2" t="str">
        <f ca="1">+IF(K683&lt;0,0,IF(K683&lt;8,$A$1,IF(K683&lt;15,$B$1,IF(K683&lt;22,$C$1,IF(K683&lt;30,$D$1,IF(K683&lt;60,$G$1,IF(K683&lt;90,$H$1,IF(K683&lt;120,$I$1,IF(K683&lt;150,$J$1,IF(K683&lt;180,$K$1,IF(K683&lt;210,$E$1)))))))))))</f>
        <v>1° Semana</v>
      </c>
      <c r="U683" s="3" t="s">
        <v>1077</v>
      </c>
      <c r="V683" s="10" t="s">
        <v>1078</v>
      </c>
      <c r="W683" s="6">
        <v>43616</v>
      </c>
      <c r="X683" s="12" t="s">
        <v>1083</v>
      </c>
      <c r="Y683" s="12" t="s">
        <v>5248</v>
      </c>
      <c r="Z683" s="12"/>
      <c r="AA683" s="12"/>
      <c r="AB683" s="15"/>
      <c r="AC683" s="15"/>
      <c r="AD683" s="15"/>
      <c r="AE683" s="15"/>
      <c r="AF683" s="4">
        <f ca="1">+TODAY()-AE683</f>
        <v>44137</v>
      </c>
      <c r="AG683" s="15"/>
      <c r="AH683" s="15"/>
      <c r="AI683" s="6" t="s">
        <v>1069</v>
      </c>
      <c r="AJ683" s="69" t="s">
        <v>1070</v>
      </c>
      <c r="AK683" s="3" t="s">
        <v>1071</v>
      </c>
      <c r="AL683" s="6">
        <v>44347</v>
      </c>
      <c r="AM683" s="10">
        <v>1</v>
      </c>
      <c r="AN683" s="3" t="s">
        <v>44</v>
      </c>
      <c r="AO683" s="3"/>
      <c r="AP683" s="3" t="s">
        <v>45</v>
      </c>
      <c r="AQ683" s="3"/>
      <c r="AR683" s="3"/>
      <c r="AS683" s="3"/>
      <c r="AT683" s="3"/>
      <c r="AU683" s="3" t="s">
        <v>4401</v>
      </c>
      <c r="AV683" s="7" t="s">
        <v>47</v>
      </c>
      <c r="AW683" s="7" t="s">
        <v>47</v>
      </c>
      <c r="AX683" s="9" t="str">
        <f>IF(AW683="","Vacio",IF(AV683=AW683,"Igual","Diferente"))</f>
        <v>Igual</v>
      </c>
      <c r="AY683" s="129"/>
      <c r="AZ683" s="129"/>
      <c r="BA683" s="5">
        <f ca="1">+IF(K683&gt;21,"Revisar",0)</f>
        <v>0</v>
      </c>
      <c r="BB683" s="68" t="s">
        <v>146</v>
      </c>
      <c r="BC683" s="129" t="s">
        <v>141</v>
      </c>
      <c r="BF683" s="129" t="s">
        <v>94</v>
      </c>
      <c r="BG683" s="129"/>
    </row>
    <row r="684" spans="1:59" ht="14.65" customHeight="1" x14ac:dyDescent="0.25">
      <c r="A684" s="68" t="str">
        <f>CONCATENATE(E684,"_",X684)</f>
        <v>20431445370_PCR-LAP1301</v>
      </c>
      <c r="B684" s="68" t="str">
        <f>CONCATENATE(E684,"_",Z684)</f>
        <v>20431445370_</v>
      </c>
      <c r="C684" s="6">
        <v>44105</v>
      </c>
      <c r="D684" s="6">
        <v>44134</v>
      </c>
      <c r="E684" s="192">
        <v>20431445370</v>
      </c>
      <c r="F684" s="3" t="s">
        <v>4100</v>
      </c>
      <c r="G684" s="3" t="s">
        <v>4518</v>
      </c>
      <c r="H684" s="6">
        <v>44105</v>
      </c>
      <c r="I684" s="6">
        <v>44134</v>
      </c>
      <c r="J684" s="7"/>
      <c r="K684" s="8">
        <f ca="1">+TODAY()-I684</f>
        <v>3</v>
      </c>
      <c r="L684" s="9">
        <v>65</v>
      </c>
      <c r="M684" s="135"/>
      <c r="N684" s="9" t="str">
        <f>IF(M684="","Vacio",IF(L684=M684,"Igual","Diferente"))</f>
        <v>Vacio</v>
      </c>
      <c r="O684" s="9"/>
      <c r="P684" s="135"/>
      <c r="Q684" s="9" t="str">
        <f>IF(P684="","Vacio",IF(O684=P684,"Igual","Diferente"))</f>
        <v>Vacio</v>
      </c>
      <c r="R684" s="1">
        <f>+L684+O684/3.5</f>
        <v>65</v>
      </c>
      <c r="S684" s="1">
        <f ca="1">+IF(K684&gt;=0,IF(K684&lt;30,R684*1,IF(60&gt;K684,R684*2,IF(90&gt;K684,R684*3,IF(120&gt;K684,R684*4,IF(150&gt;K684,R684*5,IF(180&gt;K684,R684*6,IF(210&gt;K684,R684*7))))))),0)</f>
        <v>65</v>
      </c>
      <c r="T684" s="2" t="str">
        <f ca="1">+IF(K684&lt;0,0,IF(K684&lt;8,$A$1,IF(K684&lt;15,$B$1,IF(K684&lt;22,$C$1,IF(K684&lt;30,$D$1,IF(K684&lt;60,$G$1,IF(K684&lt;90,$H$1,IF(K684&lt;120,$I$1,IF(K684&lt;150,$J$1,IF(K684&lt;180,$K$1,IF(K684&lt;210,$E$1)))))))))))</f>
        <v>1° Semana</v>
      </c>
      <c r="U684" s="3" t="s">
        <v>1077</v>
      </c>
      <c r="V684" s="10" t="s">
        <v>1084</v>
      </c>
      <c r="W684" s="6">
        <v>43511</v>
      </c>
      <c r="X684" s="12" t="s">
        <v>1085</v>
      </c>
      <c r="Y684" s="12" t="s">
        <v>5248</v>
      </c>
      <c r="Z684" s="12"/>
      <c r="AA684" s="12"/>
      <c r="AB684" s="15"/>
      <c r="AC684" s="15"/>
      <c r="AD684" s="15"/>
      <c r="AE684" s="15"/>
      <c r="AF684" s="4">
        <f ca="1">+TODAY()-AE684</f>
        <v>44137</v>
      </c>
      <c r="AG684" s="15"/>
      <c r="AH684" s="15"/>
      <c r="AI684" s="6"/>
      <c r="AJ684" s="69"/>
      <c r="AK684" s="3" t="s">
        <v>56</v>
      </c>
      <c r="AL684" s="6"/>
      <c r="AM684" s="10">
        <v>1</v>
      </c>
      <c r="AN684" s="3" t="s">
        <v>44</v>
      </c>
      <c r="AO684" s="3"/>
      <c r="AP684" s="3" t="s">
        <v>45</v>
      </c>
      <c r="AQ684" s="3"/>
      <c r="AR684" s="3"/>
      <c r="AS684" s="3"/>
      <c r="AT684" s="3"/>
      <c r="AU684" s="3" t="s">
        <v>4401</v>
      </c>
      <c r="AV684" s="7" t="s">
        <v>47</v>
      </c>
      <c r="AW684" s="7" t="s">
        <v>47</v>
      </c>
      <c r="AX684" s="9" t="str">
        <f>IF(AW684="","Vacio",IF(AV684=AW684,"Igual","Diferente"))</f>
        <v>Igual</v>
      </c>
      <c r="AY684" s="129"/>
      <c r="AZ684" s="129"/>
      <c r="BA684" s="5">
        <f ca="1">+IF(K684&gt;21,"Revisar",0)</f>
        <v>0</v>
      </c>
      <c r="BB684" s="68" t="s">
        <v>146</v>
      </c>
      <c r="BC684" s="129" t="s">
        <v>141</v>
      </c>
      <c r="BF684" s="129" t="s">
        <v>94</v>
      </c>
      <c r="BG684" s="129"/>
    </row>
    <row r="685" spans="1:59" ht="14.65" customHeight="1" x14ac:dyDescent="0.25">
      <c r="A685" s="68" t="str">
        <f>CONCATENATE(E685,"_",X685)</f>
        <v>20431445370_PCR-LAP1460</v>
      </c>
      <c r="B685" s="68" t="str">
        <f>CONCATENATE(E685,"_",Z685)</f>
        <v>20431445370_</v>
      </c>
      <c r="C685" s="6">
        <v>44105</v>
      </c>
      <c r="D685" s="6">
        <v>44134</v>
      </c>
      <c r="E685" s="192">
        <v>20431445370</v>
      </c>
      <c r="F685" s="3" t="s">
        <v>4100</v>
      </c>
      <c r="G685" s="3" t="s">
        <v>4518</v>
      </c>
      <c r="H685" s="6">
        <v>44105</v>
      </c>
      <c r="I685" s="6">
        <v>44134</v>
      </c>
      <c r="J685" s="7"/>
      <c r="K685" s="8">
        <f ca="1">+TODAY()-I685</f>
        <v>3</v>
      </c>
      <c r="L685" s="9">
        <v>85</v>
      </c>
      <c r="M685" s="135"/>
      <c r="N685" s="9" t="str">
        <f>IF(M685="","Vacio",IF(L685=M685,"Igual","Diferente"))</f>
        <v>Vacio</v>
      </c>
      <c r="O685" s="9"/>
      <c r="P685" s="135"/>
      <c r="Q685" s="9" t="str">
        <f>IF(P685="","Vacio",IF(O685=P685,"Igual","Diferente"))</f>
        <v>Vacio</v>
      </c>
      <c r="R685" s="1">
        <f>+L685+O685/3.5</f>
        <v>85</v>
      </c>
      <c r="S685" s="1">
        <f ca="1">+IF(K685&gt;=0,IF(K685&lt;30,R685*1,IF(60&gt;K685,R685*2,IF(90&gt;K685,R685*3,IF(120&gt;K685,R685*4,IF(150&gt;K685,R685*5,IF(180&gt;K685,R685*6,IF(210&gt;K685,R685*7))))))),0)</f>
        <v>85</v>
      </c>
      <c r="T685" s="2" t="str">
        <f ca="1">+IF(K685&lt;0,0,IF(K685&lt;8,$A$1,IF(K685&lt;15,$B$1,IF(K685&lt;22,$C$1,IF(K685&lt;30,$D$1,IF(K685&lt;60,$G$1,IF(K685&lt;90,$H$1,IF(K685&lt;120,$I$1,IF(K685&lt;150,$J$1,IF(K685&lt;180,$K$1,IF(K685&lt;210,$E$1)))))))))))</f>
        <v>1° Semana</v>
      </c>
      <c r="U685" s="3" t="s">
        <v>1086</v>
      </c>
      <c r="V685" s="10" t="s">
        <v>1087</v>
      </c>
      <c r="W685" s="6">
        <v>43616</v>
      </c>
      <c r="X685" s="12" t="s">
        <v>1088</v>
      </c>
      <c r="Y685" s="12" t="s">
        <v>5248</v>
      </c>
      <c r="Z685" s="12"/>
      <c r="AA685" s="12"/>
      <c r="AB685" s="15"/>
      <c r="AC685" s="15"/>
      <c r="AD685" s="15"/>
      <c r="AE685" s="15"/>
      <c r="AF685" s="4">
        <f ca="1">+TODAY()-AE685</f>
        <v>44137</v>
      </c>
      <c r="AG685" s="15"/>
      <c r="AH685" s="15"/>
      <c r="AI685" s="6" t="s">
        <v>1069</v>
      </c>
      <c r="AJ685" s="69" t="s">
        <v>1070</v>
      </c>
      <c r="AK685" s="3" t="s">
        <v>1071</v>
      </c>
      <c r="AL685" s="6">
        <v>44347</v>
      </c>
      <c r="AM685" s="10">
        <v>1</v>
      </c>
      <c r="AN685" s="3" t="s">
        <v>44</v>
      </c>
      <c r="AO685" s="3"/>
      <c r="AP685" s="3" t="s">
        <v>45</v>
      </c>
      <c r="AQ685" s="3"/>
      <c r="AR685" s="3"/>
      <c r="AS685" s="3"/>
      <c r="AT685" s="3"/>
      <c r="AU685" s="3" t="s">
        <v>4401</v>
      </c>
      <c r="AV685" s="7" t="s">
        <v>47</v>
      </c>
      <c r="AW685" s="7" t="s">
        <v>47</v>
      </c>
      <c r="AX685" s="9" t="str">
        <f>IF(AW685="","Vacio",IF(AV685=AW685,"Igual","Diferente"))</f>
        <v>Igual</v>
      </c>
      <c r="AY685" s="129"/>
      <c r="AZ685" s="129"/>
      <c r="BA685" s="5">
        <f ca="1">+IF(K685&gt;21,"Revisar",0)</f>
        <v>0</v>
      </c>
      <c r="BB685" s="68" t="s">
        <v>146</v>
      </c>
      <c r="BC685" s="129" t="s">
        <v>141</v>
      </c>
      <c r="BF685" s="129" t="s">
        <v>94</v>
      </c>
      <c r="BG685" s="129"/>
    </row>
    <row r="686" spans="1:59" ht="14.65" customHeight="1" x14ac:dyDescent="0.25">
      <c r="A686" s="68" t="str">
        <f>CONCATENATE(E686,"_",X686)</f>
        <v>20431445370_PCR-LAP1283</v>
      </c>
      <c r="B686" s="68" t="str">
        <f>CONCATENATE(E686,"_",Z686)</f>
        <v>20431445370_PCR-LAP19091067</v>
      </c>
      <c r="C686" s="6">
        <v>44105</v>
      </c>
      <c r="D686" s="6">
        <v>44134</v>
      </c>
      <c r="E686" s="192">
        <v>20431445370</v>
      </c>
      <c r="F686" s="3" t="s">
        <v>4100</v>
      </c>
      <c r="G686" s="3" t="s">
        <v>4518</v>
      </c>
      <c r="H686" s="6">
        <v>44105</v>
      </c>
      <c r="I686" s="6">
        <v>44134</v>
      </c>
      <c r="J686" s="7"/>
      <c r="K686" s="8">
        <f ca="1">+TODAY()-I686</f>
        <v>3</v>
      </c>
      <c r="L686" s="9">
        <v>60</v>
      </c>
      <c r="M686" s="135"/>
      <c r="N686" s="9" t="str">
        <f>IF(M686="","Vacio",IF(L686=M686,"Igual","Diferente"))</f>
        <v>Vacio</v>
      </c>
      <c r="O686" s="9"/>
      <c r="P686" s="135"/>
      <c r="Q686" s="9" t="str">
        <f>IF(P686="","Vacio",IF(O686=P686,"Igual","Diferente"))</f>
        <v>Vacio</v>
      </c>
      <c r="R686" s="1">
        <f>+L686+O686/3.5</f>
        <v>60</v>
      </c>
      <c r="S686" s="1">
        <f ca="1">+IF(K686&gt;=0,IF(K686&lt;30,R686*1,IF(60&gt;K686,R686*2,IF(90&gt;K686,R686*3,IF(120&gt;K686,R686*4,IF(150&gt;K686,R686*5,IF(180&gt;K686,R686*6,IF(210&gt;K686,R686*7))))))),0)</f>
        <v>60</v>
      </c>
      <c r="T686" s="2" t="str">
        <f ca="1">+IF(K686&lt;0,0,IF(K686&lt;8,$A$1,IF(K686&lt;15,$B$1,IF(K686&lt;22,$C$1,IF(K686&lt;30,$D$1,IF(K686&lt;60,$G$1,IF(K686&lt;90,$H$1,IF(K686&lt;120,$I$1,IF(K686&lt;150,$J$1,IF(K686&lt;180,$K$1,IF(K686&lt;210,$E$1)))))))))))</f>
        <v>1° Semana</v>
      </c>
      <c r="U686" s="3" t="s">
        <v>1089</v>
      </c>
      <c r="V686" s="10" t="s">
        <v>1090</v>
      </c>
      <c r="W686" s="6">
        <v>43767</v>
      </c>
      <c r="X686" s="12" t="s">
        <v>3128</v>
      </c>
      <c r="Y686" s="12" t="s">
        <v>5248</v>
      </c>
      <c r="Z686" s="12" t="s">
        <v>1091</v>
      </c>
      <c r="AA686" s="12"/>
      <c r="AB686" s="15"/>
      <c r="AC686" s="15"/>
      <c r="AD686" s="15"/>
      <c r="AE686" s="15"/>
      <c r="AF686" s="4">
        <f ca="1">+TODAY()-AE686</f>
        <v>44137</v>
      </c>
      <c r="AG686" s="15"/>
      <c r="AH686" s="15"/>
      <c r="AI686" s="6"/>
      <c r="AJ686" s="69"/>
      <c r="AK686" s="3"/>
      <c r="AL686" s="6"/>
      <c r="AM686" s="10">
        <v>1</v>
      </c>
      <c r="AN686" s="3" t="s">
        <v>44</v>
      </c>
      <c r="AO686" s="3"/>
      <c r="AP686" s="3" t="s">
        <v>45</v>
      </c>
      <c r="AQ686" s="3"/>
      <c r="AR686" s="3"/>
      <c r="AS686" s="3"/>
      <c r="AT686" s="3"/>
      <c r="AU686" s="3" t="s">
        <v>4401</v>
      </c>
      <c r="AV686" s="7" t="s">
        <v>47</v>
      </c>
      <c r="AW686" s="7" t="s">
        <v>47</v>
      </c>
      <c r="AX686" s="9" t="str">
        <f>IF(AW686="","Vacio",IF(AV686=AW686,"Igual","Diferente"))</f>
        <v>Igual</v>
      </c>
      <c r="AY686" s="129"/>
      <c r="AZ686" s="129"/>
      <c r="BA686" s="5">
        <f ca="1">+IF(K686&gt;21,"Revisar",0)</f>
        <v>0</v>
      </c>
      <c r="BB686" s="68" t="s">
        <v>146</v>
      </c>
      <c r="BC686" s="129" t="s">
        <v>141</v>
      </c>
      <c r="BF686" s="129" t="s">
        <v>94</v>
      </c>
      <c r="BG686" s="129"/>
    </row>
    <row r="687" spans="1:59" ht="14.65" customHeight="1" x14ac:dyDescent="0.25">
      <c r="A687" s="68" t="str">
        <f>CONCATENATE(E687,"_",X687)</f>
        <v>20431445370_PCR-LAP20071007</v>
      </c>
      <c r="B687" s="68" t="str">
        <f>CONCATENATE(E687,"_",Z687)</f>
        <v>20431445370_</v>
      </c>
      <c r="C687" s="6">
        <v>44105</v>
      </c>
      <c r="D687" s="6">
        <v>44134</v>
      </c>
      <c r="E687" s="192">
        <v>20431445370</v>
      </c>
      <c r="F687" s="3" t="s">
        <v>4100</v>
      </c>
      <c r="G687" s="3" t="s">
        <v>4518</v>
      </c>
      <c r="H687" s="6">
        <v>44105</v>
      </c>
      <c r="I687" s="6">
        <v>44134</v>
      </c>
      <c r="J687" s="7"/>
      <c r="K687" s="8">
        <f ca="1">+TODAY()-I687</f>
        <v>3</v>
      </c>
      <c r="L687" s="9">
        <v>50</v>
      </c>
      <c r="M687" s="135"/>
      <c r="N687" s="9" t="str">
        <f>IF(M687="","Vacio",IF(L687=M687,"Igual","Diferente"))</f>
        <v>Vacio</v>
      </c>
      <c r="O687" s="9"/>
      <c r="P687" s="135"/>
      <c r="Q687" s="9" t="str">
        <f>IF(P687="","Vacio",IF(O687=P687,"Igual","Diferente"))</f>
        <v>Vacio</v>
      </c>
      <c r="R687" s="1">
        <f>+L687+O687/3.5</f>
        <v>50</v>
      </c>
      <c r="S687" s="1">
        <f ca="1">+IF(K687&gt;=0,IF(K687&lt;30,R687*1,IF(60&gt;K687,R687*2,IF(90&gt;K687,R687*3,IF(120&gt;K687,R687*4,IF(150&gt;K687,R687*5,IF(180&gt;K687,R687*6,IF(210&gt;K687,R687*7))))))),0)</f>
        <v>50</v>
      </c>
      <c r="T687" s="2" t="str">
        <f ca="1">+IF(K687&lt;0,0,IF(K687&lt;8,$A$1,IF(K687&lt;15,$B$1,IF(K687&lt;22,$C$1,IF(K687&lt;30,$D$1,IF(K687&lt;60,$G$1,IF(K687&lt;90,$H$1,IF(K687&lt;120,$I$1,IF(K687&lt;150,$J$1,IF(K687&lt;180,$K$1,IF(K687&lt;210,$E$1)))))))))))</f>
        <v>1° Semana</v>
      </c>
      <c r="U687" s="3" t="s">
        <v>3130</v>
      </c>
      <c r="V687" s="10" t="s">
        <v>3595</v>
      </c>
      <c r="W687" s="6">
        <v>44061</v>
      </c>
      <c r="X687" s="12" t="s">
        <v>3594</v>
      </c>
      <c r="Y687" s="12" t="s">
        <v>5248</v>
      </c>
      <c r="Z687" s="12"/>
      <c r="AA687" s="12"/>
      <c r="AB687" s="15"/>
      <c r="AC687" s="15"/>
      <c r="AD687" s="15"/>
      <c r="AE687" s="15"/>
      <c r="AF687" s="4">
        <f ca="1">+TODAY()-AE687</f>
        <v>44137</v>
      </c>
      <c r="AG687" s="15"/>
      <c r="AH687" s="15"/>
      <c r="AI687" s="6"/>
      <c r="AJ687" s="69"/>
      <c r="AK687" s="3"/>
      <c r="AL687" s="6"/>
      <c r="AM687" s="10">
        <v>1</v>
      </c>
      <c r="AN687" s="3" t="s">
        <v>44</v>
      </c>
      <c r="AO687" s="3"/>
      <c r="AP687" s="3" t="s">
        <v>161</v>
      </c>
      <c r="AQ687" s="3"/>
      <c r="AR687" s="3"/>
      <c r="AS687" s="3"/>
      <c r="AT687" s="3"/>
      <c r="AU687" s="3" t="s">
        <v>4401</v>
      </c>
      <c r="AV687" s="7" t="s">
        <v>47</v>
      </c>
      <c r="AW687" s="7" t="s">
        <v>47</v>
      </c>
      <c r="AX687" s="9" t="str">
        <f>IF(AW687="","Vacio",IF(AV687=AW687,"Igual","Diferente"))</f>
        <v>Igual</v>
      </c>
      <c r="AY687" s="129"/>
      <c r="AZ687" s="129"/>
      <c r="BA687" s="5">
        <f ca="1">+IF(K687&gt;21,"Revisar",0)</f>
        <v>0</v>
      </c>
      <c r="BB687" s="68" t="s">
        <v>146</v>
      </c>
      <c r="BC687" s="129" t="s">
        <v>141</v>
      </c>
      <c r="BF687" s="129" t="s">
        <v>94</v>
      </c>
      <c r="BG687" s="129"/>
    </row>
    <row r="688" spans="1:59" ht="14.65" customHeight="1" x14ac:dyDescent="0.25">
      <c r="A688" s="68" t="str">
        <f>CONCATENATE(E688,"_",X688)</f>
        <v>20431445370_PCR-LAP19102038</v>
      </c>
      <c r="B688" s="68" t="str">
        <f>CONCATENATE(E688,"_",Z688)</f>
        <v>20431445370_</v>
      </c>
      <c r="C688" s="6">
        <v>44105</v>
      </c>
      <c r="D688" s="6">
        <v>44134</v>
      </c>
      <c r="E688" s="192">
        <v>20431445370</v>
      </c>
      <c r="F688" s="3" t="s">
        <v>4100</v>
      </c>
      <c r="G688" s="3" t="s">
        <v>4518</v>
      </c>
      <c r="H688" s="6">
        <v>44105</v>
      </c>
      <c r="I688" s="6">
        <v>44134</v>
      </c>
      <c r="J688" s="7"/>
      <c r="K688" s="8">
        <f ca="1">+TODAY()-I688</f>
        <v>3</v>
      </c>
      <c r="L688" s="9">
        <v>85</v>
      </c>
      <c r="M688" s="135"/>
      <c r="N688" s="9" t="str">
        <f>IF(M688="","Vacio",IF(L688=M688,"Igual","Diferente"))</f>
        <v>Vacio</v>
      </c>
      <c r="O688" s="9"/>
      <c r="P688" s="135"/>
      <c r="Q688" s="9" t="str">
        <f>IF(P688="","Vacio",IF(O688=P688,"Igual","Diferente"))</f>
        <v>Vacio</v>
      </c>
      <c r="R688" s="1">
        <f>+L688+O688/3.5</f>
        <v>85</v>
      </c>
      <c r="S688" s="1">
        <f ca="1">+IF(K688&gt;=0,IF(K688&lt;30,R688*1,IF(60&gt;K688,R688*2,IF(90&gt;K688,R688*3,IF(120&gt;K688,R688*4,IF(150&gt;K688,R688*5,IF(180&gt;K688,R688*6,IF(210&gt;K688,R688*7))))))),0)</f>
        <v>85</v>
      </c>
      <c r="T688" s="2" t="str">
        <f ca="1">+IF(K688&lt;0,0,IF(K688&lt;8,$A$1,IF(K688&lt;15,$B$1,IF(K688&lt;22,$C$1,IF(K688&lt;30,$D$1,IF(K688&lt;60,$G$1,IF(K688&lt;90,$H$1,IF(K688&lt;120,$I$1,IF(K688&lt;150,$J$1,IF(K688&lt;180,$K$1,IF(K688&lt;210,$E$1)))))))))))</f>
        <v>1° Semana</v>
      </c>
      <c r="U688" s="3" t="s">
        <v>1092</v>
      </c>
      <c r="V688" s="10" t="s">
        <v>1090</v>
      </c>
      <c r="W688" s="6">
        <v>43767</v>
      </c>
      <c r="X688" s="12" t="s">
        <v>1093</v>
      </c>
      <c r="Y688" s="12" t="s">
        <v>5248</v>
      </c>
      <c r="Z688" s="12"/>
      <c r="AA688" s="12"/>
      <c r="AB688" s="15"/>
      <c r="AC688" s="15"/>
      <c r="AD688" s="15"/>
      <c r="AE688" s="15"/>
      <c r="AF688" s="4">
        <f ca="1">+TODAY()-AE688</f>
        <v>44137</v>
      </c>
      <c r="AG688" s="15"/>
      <c r="AH688" s="15"/>
      <c r="AI688" s="6"/>
      <c r="AJ688" s="69"/>
      <c r="AK688" s="3"/>
      <c r="AL688" s="6"/>
      <c r="AM688" s="10">
        <v>1</v>
      </c>
      <c r="AN688" s="3" t="s">
        <v>44</v>
      </c>
      <c r="AO688" s="3"/>
      <c r="AP688" s="3" t="s">
        <v>161</v>
      </c>
      <c r="AQ688" s="3"/>
      <c r="AR688" s="3"/>
      <c r="AS688" s="3"/>
      <c r="AT688" s="3"/>
      <c r="AU688" s="3" t="s">
        <v>4401</v>
      </c>
      <c r="AV688" s="7" t="s">
        <v>47</v>
      </c>
      <c r="AW688" s="7" t="s">
        <v>47</v>
      </c>
      <c r="AX688" s="9" t="str">
        <f>IF(AW688="","Vacio",IF(AV688=AW688,"Igual","Diferente"))</f>
        <v>Igual</v>
      </c>
      <c r="AY688" s="129"/>
      <c r="AZ688" s="129"/>
      <c r="BA688" s="5">
        <f ca="1">+IF(K688&gt;21,"Revisar",0)</f>
        <v>0</v>
      </c>
      <c r="BB688" s="68" t="s">
        <v>146</v>
      </c>
      <c r="BC688" s="129" t="s">
        <v>141</v>
      </c>
      <c r="BF688" s="129" t="s">
        <v>94</v>
      </c>
      <c r="BG688" s="129"/>
    </row>
    <row r="689" spans="1:59" ht="14.65" customHeight="1" x14ac:dyDescent="0.25">
      <c r="A689" s="68" t="str">
        <f>CONCATENATE(E689,"_",X689)</f>
        <v>20547858281_PCR-LAP1213</v>
      </c>
      <c r="B689" s="68" t="str">
        <f>CONCATENATE(E689,"_",Z689)</f>
        <v>20547858281_PCR-LAP19101089</v>
      </c>
      <c r="C689" s="6">
        <v>44112</v>
      </c>
      <c r="D689" s="6">
        <v>44142</v>
      </c>
      <c r="E689" s="192">
        <v>20547858281</v>
      </c>
      <c r="F689" s="3" t="s">
        <v>1095</v>
      </c>
      <c r="G689" s="3" t="s">
        <v>4788</v>
      </c>
      <c r="H689" s="6">
        <v>44112</v>
      </c>
      <c r="I689" s="6">
        <v>44142</v>
      </c>
      <c r="J689" s="7"/>
      <c r="K689" s="8">
        <f ca="1">+TODAY()-I689</f>
        <v>-5</v>
      </c>
      <c r="L689" s="9"/>
      <c r="M689" s="135"/>
      <c r="N689" s="9" t="str">
        <f>IF(M689="","Vacio",IF(L689=M689,"Igual","Diferente"))</f>
        <v>Vacio</v>
      </c>
      <c r="O689" s="9">
        <v>262.5</v>
      </c>
      <c r="P689" s="135"/>
      <c r="Q689" s="9" t="str">
        <f>IF(P689="","Vacio",IF(O689=P689,"Igual","Diferente"))</f>
        <v>Vacio</v>
      </c>
      <c r="R689" s="1">
        <f>+L689+O689/3.5</f>
        <v>75</v>
      </c>
      <c r="S689" s="1">
        <f ca="1">+IF(K689&gt;=0,IF(K689&lt;30,R689*1,IF(60&gt;K689,R689*2,IF(90&gt;K689,R689*3,IF(120&gt;K689,R689*4,IF(150&gt;K689,R689*5,IF(180&gt;K689,R689*6,IF(210&gt;K689,R689*7))))))),0)</f>
        <v>0</v>
      </c>
      <c r="T689" s="2">
        <f ca="1">+IF(K689&lt;0,0,IF(K689&lt;8,$A$1,IF(K689&lt;15,$B$1,IF(K689&lt;22,$C$1,IF(K689&lt;30,$D$1,IF(K689&lt;60,$G$1,IF(K689&lt;90,$H$1,IF(K689&lt;120,$I$1,IF(K689&lt;150,$J$1,IF(K689&lt;180,$K$1,IF(K689&lt;210,$E$1)))))))))))</f>
        <v>0</v>
      </c>
      <c r="U689" s="3" t="s">
        <v>4893</v>
      </c>
      <c r="V689" s="10" t="s">
        <v>4894</v>
      </c>
      <c r="W689" s="6">
        <v>44119</v>
      </c>
      <c r="X689" s="12" t="s">
        <v>1533</v>
      </c>
      <c r="Y689" s="12" t="s">
        <v>5248</v>
      </c>
      <c r="Z689" s="12" t="s">
        <v>794</v>
      </c>
      <c r="AA689" s="12"/>
      <c r="AB689" s="15"/>
      <c r="AC689" s="15"/>
      <c r="AD689" s="15"/>
      <c r="AE689" s="15"/>
      <c r="AF689" s="4">
        <f ca="1">+TODAY()-AE689</f>
        <v>44137</v>
      </c>
      <c r="AG689" s="15"/>
      <c r="AH689" s="15"/>
      <c r="AI689" s="6"/>
      <c r="AJ689" s="6"/>
      <c r="AK689" s="3"/>
      <c r="AL689" s="6"/>
      <c r="AM689" s="10">
        <v>1</v>
      </c>
      <c r="AN689" s="3" t="s">
        <v>44</v>
      </c>
      <c r="AO689" s="3"/>
      <c r="AP689" s="3" t="s">
        <v>263</v>
      </c>
      <c r="AQ689" s="296" t="s">
        <v>888</v>
      </c>
      <c r="AR689" s="3"/>
      <c r="AS689" s="3"/>
      <c r="AT689" s="3"/>
      <c r="AU689" s="3" t="s">
        <v>5235</v>
      </c>
      <c r="AV689" s="7" t="s">
        <v>47</v>
      </c>
      <c r="AW689" s="7" t="s">
        <v>47</v>
      </c>
      <c r="AX689" s="9" t="str">
        <f>IF(AW689="","Vacio",IF(AV689=AW689,"Igual","Diferente"))</f>
        <v>Igual</v>
      </c>
      <c r="AY689" s="68"/>
      <c r="AZ689" s="68"/>
      <c r="BA689" s="5">
        <f ca="1">+IF(K689&gt;21,"Revisar",0)</f>
        <v>0</v>
      </c>
      <c r="BB689" s="68" t="s">
        <v>146</v>
      </c>
      <c r="BC689" s="129" t="s">
        <v>2919</v>
      </c>
      <c r="BF689" s="129" t="s">
        <v>94</v>
      </c>
      <c r="BG689" s="129"/>
    </row>
    <row r="690" spans="1:59" ht="14.65" customHeight="1" x14ac:dyDescent="0.25">
      <c r="A690" s="68" t="str">
        <f>CONCATENATE(E690,"_",X690)</f>
        <v>20547858281_PCR-LAP19091069</v>
      </c>
      <c r="B690" s="68" t="str">
        <f>CONCATENATE(E690,"_",Z690)</f>
        <v>20547858281_</v>
      </c>
      <c r="C690" s="6">
        <v>44126</v>
      </c>
      <c r="D690" s="6">
        <v>44156</v>
      </c>
      <c r="E690" s="192">
        <v>20547858281</v>
      </c>
      <c r="F690" s="3" t="s">
        <v>1095</v>
      </c>
      <c r="G690" s="3" t="s">
        <v>4788</v>
      </c>
      <c r="H690" s="6">
        <v>44126</v>
      </c>
      <c r="I690" s="6">
        <v>44156</v>
      </c>
      <c r="J690" s="7"/>
      <c r="K690" s="8">
        <f ca="1">+TODAY()-I690</f>
        <v>-19</v>
      </c>
      <c r="L690" s="9"/>
      <c r="M690" s="135"/>
      <c r="N690" s="9" t="str">
        <f>IF(M690="","Vacio",IF(L690=M690,"Igual","Diferente"))</f>
        <v>Vacio</v>
      </c>
      <c r="O690" s="9">
        <v>262.5</v>
      </c>
      <c r="P690" s="135"/>
      <c r="Q690" s="9" t="str">
        <f>IF(P690="","Vacio",IF(O690=P690,"Igual","Diferente"))</f>
        <v>Vacio</v>
      </c>
      <c r="R690" s="1">
        <f>+L690+O690/3.5</f>
        <v>75</v>
      </c>
      <c r="S690" s="1">
        <f ca="1">+IF(K690&gt;=0,IF(K690&lt;30,R690*1,IF(60&gt;K690,R690*2,IF(90&gt;K690,R690*3,IF(120&gt;K690,R690*4,IF(150&gt;K690,R690*5,IF(180&gt;K690,R690*6,IF(210&gt;K690,R690*7))))))),0)</f>
        <v>0</v>
      </c>
      <c r="T690" s="2">
        <f ca="1">+IF(K690&lt;0,0,IF(K690&lt;8,$A$1,IF(K690&lt;15,$B$1,IF(K690&lt;22,$C$1,IF(K690&lt;30,$D$1,IF(K690&lt;60,$G$1,IF(K690&lt;90,$H$1,IF(K690&lt;120,$I$1,IF(K690&lt;150,$J$1,IF(K690&lt;180,$K$1,IF(K690&lt;210,$E$1)))))))))))</f>
        <v>0</v>
      </c>
      <c r="U690" s="3" t="s">
        <v>1096</v>
      </c>
      <c r="V690" s="10" t="s">
        <v>1097</v>
      </c>
      <c r="W690" s="6">
        <v>43838</v>
      </c>
      <c r="X690" s="12" t="s">
        <v>1099</v>
      </c>
      <c r="Y690" s="12" t="s">
        <v>5248</v>
      </c>
      <c r="Z690" s="12"/>
      <c r="AA690" s="12"/>
      <c r="AB690" s="15"/>
      <c r="AC690" s="15"/>
      <c r="AD690" s="15"/>
      <c r="AE690" s="15"/>
      <c r="AF690" s="4">
        <f ca="1">+TODAY()-AE690</f>
        <v>44137</v>
      </c>
      <c r="AG690" s="15"/>
      <c r="AH690" s="15"/>
      <c r="AI690" s="6"/>
      <c r="AJ690" s="6"/>
      <c r="AK690" s="3"/>
      <c r="AL690" s="6"/>
      <c r="AM690" s="10">
        <v>1</v>
      </c>
      <c r="AN690" s="3" t="s">
        <v>44</v>
      </c>
      <c r="AO690" s="3"/>
      <c r="AP690" s="3" t="s">
        <v>185</v>
      </c>
      <c r="AQ690" s="3"/>
      <c r="AR690" s="3"/>
      <c r="AS690" s="3"/>
      <c r="AT690" s="3"/>
      <c r="AU690" s="3" t="s">
        <v>5235</v>
      </c>
      <c r="AV690" s="7" t="s">
        <v>47</v>
      </c>
      <c r="AW690" s="7" t="s">
        <v>47</v>
      </c>
      <c r="AX690" s="9" t="str">
        <f>IF(AW690="","Vacio",IF(AV690=AW690,"Igual","Diferente"))</f>
        <v>Igual</v>
      </c>
      <c r="AY690" s="68"/>
      <c r="AZ690" s="68"/>
      <c r="BA690" s="5">
        <f ca="1">+IF(K690&gt;21,"Revisar",0)</f>
        <v>0</v>
      </c>
      <c r="BB690" s="68" t="s">
        <v>146</v>
      </c>
      <c r="BC690" s="129" t="s">
        <v>2919</v>
      </c>
      <c r="BF690" s="129" t="s">
        <v>94</v>
      </c>
      <c r="BG690" s="129"/>
    </row>
    <row r="691" spans="1:59" ht="14.65" customHeight="1" x14ac:dyDescent="0.25">
      <c r="A691" s="68" t="str">
        <f>CONCATENATE(E691,"_",X691)</f>
        <v>20547858281_PCR-LAP1030</v>
      </c>
      <c r="B691" s="68" t="str">
        <f>CONCATENATE(E691,"_",Z691)</f>
        <v>20547858281_</v>
      </c>
      <c r="C691" s="6">
        <v>44115</v>
      </c>
      <c r="D691" s="6">
        <v>44145</v>
      </c>
      <c r="E691" s="192">
        <v>20547858281</v>
      </c>
      <c r="F691" s="3" t="s">
        <v>1095</v>
      </c>
      <c r="G691" s="3" t="s">
        <v>4788</v>
      </c>
      <c r="H691" s="6">
        <v>44115</v>
      </c>
      <c r="I691" s="6">
        <v>44145</v>
      </c>
      <c r="J691" s="7"/>
      <c r="K691" s="8">
        <f ca="1">+TODAY()-I691</f>
        <v>-8</v>
      </c>
      <c r="L691" s="9"/>
      <c r="M691" s="135"/>
      <c r="N691" s="9" t="str">
        <f>IF(M691="","Vacio",IF(L691=M691,"Igual","Diferente"))</f>
        <v>Vacio</v>
      </c>
      <c r="O691" s="9">
        <v>276.35000000000002</v>
      </c>
      <c r="P691" s="135"/>
      <c r="Q691" s="9" t="str">
        <f>IF(P691="","Vacio",IF(O691=P691,"Igual","Diferente"))</f>
        <v>Vacio</v>
      </c>
      <c r="R691" s="1">
        <f>+L691+O691/3.5</f>
        <v>78.95714285714287</v>
      </c>
      <c r="S691" s="1">
        <f ca="1">+IF(K691&gt;=0,IF(K691&lt;30,R691*1,IF(60&gt;K691,R691*2,IF(90&gt;K691,R691*3,IF(120&gt;K691,R691*4,IF(150&gt;K691,R691*5,IF(180&gt;K691,R691*6,IF(210&gt;K691,R691*7))))))),0)</f>
        <v>0</v>
      </c>
      <c r="T691" s="2">
        <f ca="1">+IF(K691&lt;0,0,IF(K691&lt;8,$A$1,IF(K691&lt;15,$B$1,IF(K691&lt;22,$C$1,IF(K691&lt;30,$D$1,IF(K691&lt;60,$G$1,IF(K691&lt;90,$H$1,IF(K691&lt;120,$I$1,IF(K691&lt;150,$J$1,IF(K691&lt;180,$K$1,IF(K691&lt;210,$E$1)))))))))))</f>
        <v>0</v>
      </c>
      <c r="U691" s="3" t="s">
        <v>3923</v>
      </c>
      <c r="V691" s="10" t="s">
        <v>3924</v>
      </c>
      <c r="W691" s="6">
        <v>44084</v>
      </c>
      <c r="X691" s="12" t="s">
        <v>3867</v>
      </c>
      <c r="Y691" s="12" t="s">
        <v>5248</v>
      </c>
      <c r="Z691" s="12"/>
      <c r="AA691" s="12"/>
      <c r="AB691" s="15"/>
      <c r="AC691" s="15"/>
      <c r="AD691" s="15"/>
      <c r="AE691" s="15"/>
      <c r="AF691" s="4">
        <f ca="1">+TODAY()-AE691</f>
        <v>44137</v>
      </c>
      <c r="AG691" s="15"/>
      <c r="AH691" s="15"/>
      <c r="AI691" s="6"/>
      <c r="AJ691" s="6"/>
      <c r="AK691" s="3"/>
      <c r="AL691" s="6"/>
      <c r="AM691" s="10">
        <v>1</v>
      </c>
      <c r="AN691" s="3" t="s">
        <v>44</v>
      </c>
      <c r="AO691" s="3"/>
      <c r="AP691" s="3" t="s">
        <v>263</v>
      </c>
      <c r="AQ691" s="296" t="s">
        <v>888</v>
      </c>
      <c r="AR691" s="3"/>
      <c r="AS691" s="3"/>
      <c r="AT691" s="3"/>
      <c r="AU691" s="3" t="s">
        <v>5235</v>
      </c>
      <c r="AV691" s="7" t="s">
        <v>47</v>
      </c>
      <c r="AW691" s="7" t="s">
        <v>47</v>
      </c>
      <c r="AX691" s="9" t="str">
        <f>IF(AW691="","Vacio",IF(AV691=AW691,"Igual","Diferente"))</f>
        <v>Igual</v>
      </c>
      <c r="AY691" s="68"/>
      <c r="AZ691" s="68"/>
      <c r="BA691" s="5">
        <f ca="1">+IF(K691&gt;21,"Revisar",0)</f>
        <v>0</v>
      </c>
      <c r="BB691" s="68" t="s">
        <v>146</v>
      </c>
      <c r="BC691" s="129" t="s">
        <v>2919</v>
      </c>
      <c r="BF691" s="129"/>
      <c r="BG691" s="129">
        <f>VLOOKUP(X691,'[2]Costos office 365'!$A$1:$B$180,2,FALSE)</f>
        <v>7.13</v>
      </c>
    </row>
    <row r="692" spans="1:59" ht="14.65" customHeight="1" x14ac:dyDescent="0.25">
      <c r="A692" s="68" t="str">
        <f>CONCATENATE(E692,"_",X692)</f>
        <v>20547858281_PCR-LAP1199</v>
      </c>
      <c r="B692" s="68" t="str">
        <f>CONCATENATE(E692,"_",Z692)</f>
        <v>20547858281_</v>
      </c>
      <c r="C692" s="6">
        <v>44115</v>
      </c>
      <c r="D692" s="6">
        <v>44145</v>
      </c>
      <c r="E692" s="192">
        <v>20547858281</v>
      </c>
      <c r="F692" s="3" t="s">
        <v>1095</v>
      </c>
      <c r="G692" s="3" t="s">
        <v>4788</v>
      </c>
      <c r="H692" s="6">
        <v>44115</v>
      </c>
      <c r="I692" s="6">
        <v>44145</v>
      </c>
      <c r="J692" s="7"/>
      <c r="K692" s="8">
        <f ca="1">+TODAY()-I692</f>
        <v>-8</v>
      </c>
      <c r="L692" s="9"/>
      <c r="M692" s="135"/>
      <c r="N692" s="9" t="str">
        <f>IF(M692="","Vacio",IF(L692=M692,"Igual","Diferente"))</f>
        <v>Vacio</v>
      </c>
      <c r="O692" s="9">
        <v>276.35000000000002</v>
      </c>
      <c r="P692" s="135"/>
      <c r="Q692" s="9" t="str">
        <f>IF(P692="","Vacio",IF(O692=P692,"Igual","Diferente"))</f>
        <v>Vacio</v>
      </c>
      <c r="R692" s="1">
        <f>+L692+O692/3.5</f>
        <v>78.95714285714287</v>
      </c>
      <c r="S692" s="1">
        <f ca="1">+IF(K692&gt;=0,IF(K692&lt;30,R692*1,IF(60&gt;K692,R692*2,IF(90&gt;K692,R692*3,IF(120&gt;K692,R692*4,IF(150&gt;K692,R692*5,IF(180&gt;K692,R692*6,IF(210&gt;K692,R692*7))))))),0)</f>
        <v>0</v>
      </c>
      <c r="T692" s="2">
        <f ca="1">+IF(K692&lt;0,0,IF(K692&lt;8,$A$1,IF(K692&lt;15,$B$1,IF(K692&lt;22,$C$1,IF(K692&lt;30,$D$1,IF(K692&lt;60,$G$1,IF(K692&lt;90,$H$1,IF(K692&lt;120,$I$1,IF(K692&lt;150,$J$1,IF(K692&lt;180,$K$1,IF(K692&lt;210,$E$1)))))))))))</f>
        <v>0</v>
      </c>
      <c r="U692" s="3" t="s">
        <v>3923</v>
      </c>
      <c r="V692" s="10" t="s">
        <v>3924</v>
      </c>
      <c r="W692" s="6">
        <v>44084</v>
      </c>
      <c r="X692" s="12" t="s">
        <v>1287</v>
      </c>
      <c r="Y692" s="12" t="s">
        <v>5248</v>
      </c>
      <c r="Z692" s="12"/>
      <c r="AA692" s="12"/>
      <c r="AB692" s="15"/>
      <c r="AC692" s="15"/>
      <c r="AD692" s="15"/>
      <c r="AE692" s="15"/>
      <c r="AF692" s="4">
        <f ca="1">+TODAY()-AE692</f>
        <v>44137</v>
      </c>
      <c r="AG692" s="15"/>
      <c r="AH692" s="15"/>
      <c r="AI692" s="6"/>
      <c r="AJ692" s="6"/>
      <c r="AK692" s="3"/>
      <c r="AL692" s="6"/>
      <c r="AM692" s="10">
        <v>1</v>
      </c>
      <c r="AN692" s="3" t="s">
        <v>44</v>
      </c>
      <c r="AO692" s="3"/>
      <c r="AP692" s="3" t="s">
        <v>263</v>
      </c>
      <c r="AQ692" s="296" t="s">
        <v>888</v>
      </c>
      <c r="AR692" s="3"/>
      <c r="AS692" s="3"/>
      <c r="AT692" s="3"/>
      <c r="AU692" s="3" t="s">
        <v>5235</v>
      </c>
      <c r="AV692" s="7" t="s">
        <v>47</v>
      </c>
      <c r="AW692" s="7" t="s">
        <v>47</v>
      </c>
      <c r="AX692" s="9" t="str">
        <f>IF(AW692="","Vacio",IF(AV692=AW692,"Igual","Diferente"))</f>
        <v>Igual</v>
      </c>
      <c r="AY692" s="68"/>
      <c r="AZ692" s="68"/>
      <c r="BA692" s="5">
        <f ca="1">+IF(K692&gt;21,"Revisar",0)</f>
        <v>0</v>
      </c>
      <c r="BB692" s="68" t="s">
        <v>146</v>
      </c>
      <c r="BC692" s="129" t="s">
        <v>2919</v>
      </c>
      <c r="BF692" s="129"/>
      <c r="BG692" s="129">
        <f>VLOOKUP(X692,'[2]Costos office 365'!$A$1:$B$180,2,FALSE)</f>
        <v>7.13</v>
      </c>
    </row>
    <row r="693" spans="1:59" ht="14.65" customHeight="1" x14ac:dyDescent="0.25">
      <c r="A693" s="68" t="str">
        <f>CONCATENATE(E693,"_",X693)</f>
        <v>20547858281_PCR-LAP1206</v>
      </c>
      <c r="B693" s="68" t="str">
        <f>CONCATENATE(E693,"_",Z693)</f>
        <v>20547858281_</v>
      </c>
      <c r="C693" s="6">
        <v>44115</v>
      </c>
      <c r="D693" s="6">
        <v>44145</v>
      </c>
      <c r="E693" s="192">
        <v>20547858281</v>
      </c>
      <c r="F693" s="3" t="s">
        <v>1095</v>
      </c>
      <c r="G693" s="3" t="s">
        <v>4788</v>
      </c>
      <c r="H693" s="6">
        <v>44115</v>
      </c>
      <c r="I693" s="6">
        <v>44145</v>
      </c>
      <c r="J693" s="7"/>
      <c r="K693" s="8">
        <f ca="1">+TODAY()-I693</f>
        <v>-8</v>
      </c>
      <c r="L693" s="9"/>
      <c r="M693" s="135"/>
      <c r="N693" s="9" t="str">
        <f>IF(M693="","Vacio",IF(L693=M693,"Igual","Diferente"))</f>
        <v>Vacio</v>
      </c>
      <c r="O693" s="9">
        <v>276.35000000000002</v>
      </c>
      <c r="P693" s="135"/>
      <c r="Q693" s="9" t="str">
        <f>IF(P693="","Vacio",IF(O693=P693,"Igual","Diferente"))</f>
        <v>Vacio</v>
      </c>
      <c r="R693" s="1">
        <f>+L693+O693/3.5</f>
        <v>78.95714285714287</v>
      </c>
      <c r="S693" s="1">
        <f ca="1">+IF(K693&gt;=0,IF(K693&lt;30,R693*1,IF(60&gt;K693,R693*2,IF(90&gt;K693,R693*3,IF(120&gt;K693,R693*4,IF(150&gt;K693,R693*5,IF(180&gt;K693,R693*6,IF(210&gt;K693,R693*7))))))),0)</f>
        <v>0</v>
      </c>
      <c r="T693" s="2">
        <f ca="1">+IF(K693&lt;0,0,IF(K693&lt;8,$A$1,IF(K693&lt;15,$B$1,IF(K693&lt;22,$C$1,IF(K693&lt;30,$D$1,IF(K693&lt;60,$G$1,IF(K693&lt;90,$H$1,IF(K693&lt;120,$I$1,IF(K693&lt;150,$J$1,IF(K693&lt;180,$K$1,IF(K693&lt;210,$E$1)))))))))))</f>
        <v>0</v>
      </c>
      <c r="U693" s="3" t="s">
        <v>3923</v>
      </c>
      <c r="V693" s="10" t="s">
        <v>3924</v>
      </c>
      <c r="W693" s="6">
        <v>44084</v>
      </c>
      <c r="X693" s="12" t="s">
        <v>2255</v>
      </c>
      <c r="Y693" s="12" t="s">
        <v>5248</v>
      </c>
      <c r="Z693" s="12"/>
      <c r="AA693" s="12"/>
      <c r="AB693" s="15"/>
      <c r="AC693" s="15"/>
      <c r="AD693" s="15"/>
      <c r="AE693" s="15"/>
      <c r="AF693" s="4">
        <f ca="1">+TODAY()-AE693</f>
        <v>44137</v>
      </c>
      <c r="AG693" s="15"/>
      <c r="AH693" s="15"/>
      <c r="AI693" s="6"/>
      <c r="AJ693" s="6"/>
      <c r="AK693" s="3"/>
      <c r="AL693" s="6"/>
      <c r="AM693" s="10">
        <v>1</v>
      </c>
      <c r="AN693" s="3" t="s">
        <v>44</v>
      </c>
      <c r="AO693" s="3"/>
      <c r="AP693" s="3" t="s">
        <v>263</v>
      </c>
      <c r="AQ693" s="296" t="s">
        <v>888</v>
      </c>
      <c r="AR693" s="3"/>
      <c r="AS693" s="3"/>
      <c r="AT693" s="3"/>
      <c r="AU693" s="3" t="s">
        <v>5235</v>
      </c>
      <c r="AV693" s="7" t="s">
        <v>47</v>
      </c>
      <c r="AW693" s="7" t="s">
        <v>47</v>
      </c>
      <c r="AX693" s="9" t="str">
        <f>IF(AW693="","Vacio",IF(AV693=AW693,"Igual","Diferente"))</f>
        <v>Igual</v>
      </c>
      <c r="AY693" s="68"/>
      <c r="AZ693" s="68"/>
      <c r="BA693" s="5">
        <f ca="1">+IF(K693&gt;21,"Revisar",0)</f>
        <v>0</v>
      </c>
      <c r="BB693" s="68" t="s">
        <v>146</v>
      </c>
      <c r="BC693" s="129" t="s">
        <v>2919</v>
      </c>
      <c r="BF693" s="129"/>
      <c r="BG693" s="129">
        <f>VLOOKUP(X693,'[2]Costos office 365'!$A$1:$B$180,2,FALSE)</f>
        <v>7.13</v>
      </c>
    </row>
    <row r="694" spans="1:59" ht="14.65" customHeight="1" x14ac:dyDescent="0.25">
      <c r="A694" s="68" t="str">
        <f>CONCATENATE(E694,"_",X694)</f>
        <v>20547858281_PCR-LAP1217</v>
      </c>
      <c r="B694" s="68" t="str">
        <f>CONCATENATE(E694,"_",Z694)</f>
        <v>20547858281_</v>
      </c>
      <c r="C694" s="6">
        <v>44115</v>
      </c>
      <c r="D694" s="6">
        <v>44145</v>
      </c>
      <c r="E694" s="192">
        <v>20547858281</v>
      </c>
      <c r="F694" s="3" t="s">
        <v>1095</v>
      </c>
      <c r="G694" s="3" t="s">
        <v>4788</v>
      </c>
      <c r="H694" s="6">
        <v>44115</v>
      </c>
      <c r="I694" s="6">
        <v>44145</v>
      </c>
      <c r="J694" s="7"/>
      <c r="K694" s="8">
        <f ca="1">+TODAY()-I694</f>
        <v>-8</v>
      </c>
      <c r="L694" s="9"/>
      <c r="M694" s="135"/>
      <c r="N694" s="9" t="str">
        <f>IF(M694="","Vacio",IF(L694=M694,"Igual","Diferente"))</f>
        <v>Vacio</v>
      </c>
      <c r="O694" s="9">
        <v>276.35000000000002</v>
      </c>
      <c r="P694" s="135"/>
      <c r="Q694" s="9" t="str">
        <f>IF(P694="","Vacio",IF(O694=P694,"Igual","Diferente"))</f>
        <v>Vacio</v>
      </c>
      <c r="R694" s="1">
        <f>+L694+O694/3.5</f>
        <v>78.95714285714287</v>
      </c>
      <c r="S694" s="1">
        <f ca="1">+IF(K694&gt;=0,IF(K694&lt;30,R694*1,IF(60&gt;K694,R694*2,IF(90&gt;K694,R694*3,IF(120&gt;K694,R694*4,IF(150&gt;K694,R694*5,IF(180&gt;K694,R694*6,IF(210&gt;K694,R694*7))))))),0)</f>
        <v>0</v>
      </c>
      <c r="T694" s="2">
        <f ca="1">+IF(K694&lt;0,0,IF(K694&lt;8,$A$1,IF(K694&lt;15,$B$1,IF(K694&lt;22,$C$1,IF(K694&lt;30,$D$1,IF(K694&lt;60,$G$1,IF(K694&lt;90,$H$1,IF(K694&lt;120,$I$1,IF(K694&lt;150,$J$1,IF(K694&lt;180,$K$1,IF(K694&lt;210,$E$1)))))))))))</f>
        <v>0</v>
      </c>
      <c r="U694" s="3" t="s">
        <v>3923</v>
      </c>
      <c r="V694" s="10" t="s">
        <v>3924</v>
      </c>
      <c r="W694" s="6">
        <v>44084</v>
      </c>
      <c r="X694" s="12" t="s">
        <v>3921</v>
      </c>
      <c r="Y694" s="12" t="s">
        <v>5248</v>
      </c>
      <c r="Z694" s="12"/>
      <c r="AA694" s="12"/>
      <c r="AB694" s="15"/>
      <c r="AC694" s="15"/>
      <c r="AD694" s="15"/>
      <c r="AE694" s="15"/>
      <c r="AF694" s="4">
        <f ca="1">+TODAY()-AE694</f>
        <v>44137</v>
      </c>
      <c r="AG694" s="15"/>
      <c r="AH694" s="15"/>
      <c r="AI694" s="6"/>
      <c r="AJ694" s="6"/>
      <c r="AK694" s="3"/>
      <c r="AL694" s="6"/>
      <c r="AM694" s="10">
        <v>1</v>
      </c>
      <c r="AN694" s="3" t="s">
        <v>44</v>
      </c>
      <c r="AO694" s="3"/>
      <c r="AP694" s="3" t="s">
        <v>263</v>
      </c>
      <c r="AQ694" s="296" t="s">
        <v>888</v>
      </c>
      <c r="AR694" s="3"/>
      <c r="AS694" s="3"/>
      <c r="AT694" s="3"/>
      <c r="AU694" s="3" t="s">
        <v>5235</v>
      </c>
      <c r="AV694" s="7" t="s">
        <v>47</v>
      </c>
      <c r="AW694" s="7" t="s">
        <v>47</v>
      </c>
      <c r="AX694" s="9" t="str">
        <f>IF(AW694="","Vacio",IF(AV694=AW694,"Igual","Diferente"))</f>
        <v>Igual</v>
      </c>
      <c r="AY694" s="68"/>
      <c r="AZ694" s="68"/>
      <c r="BA694" s="5">
        <f ca="1">+IF(K694&gt;21,"Revisar",0)</f>
        <v>0</v>
      </c>
      <c r="BB694" s="68" t="s">
        <v>146</v>
      </c>
      <c r="BC694" s="129" t="s">
        <v>2919</v>
      </c>
      <c r="BF694" s="129"/>
      <c r="BG694" s="129">
        <f>VLOOKUP(X694,'[2]Costos office 365'!$A$1:$B$180,2,FALSE)</f>
        <v>7.13</v>
      </c>
    </row>
    <row r="695" spans="1:59" ht="14.65" customHeight="1" x14ac:dyDescent="0.25">
      <c r="A695" s="68" t="str">
        <f>CONCATENATE(E695,"_",X695)</f>
        <v>20547858281_PCR-LAP1218</v>
      </c>
      <c r="B695" s="68" t="str">
        <f>CONCATENATE(E695,"_",Z695)</f>
        <v>20547858281_</v>
      </c>
      <c r="C695" s="6">
        <v>44115</v>
      </c>
      <c r="D695" s="6">
        <v>44145</v>
      </c>
      <c r="E695" s="192">
        <v>20547858281</v>
      </c>
      <c r="F695" s="3" t="s">
        <v>1095</v>
      </c>
      <c r="G695" s="3" t="s">
        <v>4788</v>
      </c>
      <c r="H695" s="6">
        <v>44115</v>
      </c>
      <c r="I695" s="6">
        <v>44145</v>
      </c>
      <c r="J695" s="7"/>
      <c r="K695" s="8">
        <f ca="1">+TODAY()-I695</f>
        <v>-8</v>
      </c>
      <c r="L695" s="9"/>
      <c r="M695" s="135"/>
      <c r="N695" s="9" t="str">
        <f>IF(M695="","Vacio",IF(L695=M695,"Igual","Diferente"))</f>
        <v>Vacio</v>
      </c>
      <c r="O695" s="9">
        <v>276.35000000000002</v>
      </c>
      <c r="P695" s="135"/>
      <c r="Q695" s="9" t="str">
        <f>IF(P695="","Vacio",IF(O695=P695,"Igual","Diferente"))</f>
        <v>Vacio</v>
      </c>
      <c r="R695" s="1">
        <f>+L695+O695/3.5</f>
        <v>78.95714285714287</v>
      </c>
      <c r="S695" s="1">
        <f ca="1">+IF(K695&gt;=0,IF(K695&lt;30,R695*1,IF(60&gt;K695,R695*2,IF(90&gt;K695,R695*3,IF(120&gt;K695,R695*4,IF(150&gt;K695,R695*5,IF(180&gt;K695,R695*6,IF(210&gt;K695,R695*7))))))),0)</f>
        <v>0</v>
      </c>
      <c r="T695" s="2">
        <f ca="1">+IF(K695&lt;0,0,IF(K695&lt;8,$A$1,IF(K695&lt;15,$B$1,IF(K695&lt;22,$C$1,IF(K695&lt;30,$D$1,IF(K695&lt;60,$G$1,IF(K695&lt;90,$H$1,IF(K695&lt;120,$I$1,IF(K695&lt;150,$J$1,IF(K695&lt;180,$K$1,IF(K695&lt;210,$E$1)))))))))))</f>
        <v>0</v>
      </c>
      <c r="U695" s="3" t="s">
        <v>3923</v>
      </c>
      <c r="V695" s="10" t="s">
        <v>3924</v>
      </c>
      <c r="W695" s="6">
        <v>44084</v>
      </c>
      <c r="X695" s="12" t="s">
        <v>1290</v>
      </c>
      <c r="Y695" s="12" t="s">
        <v>5248</v>
      </c>
      <c r="Z695" s="12"/>
      <c r="AA695" s="12"/>
      <c r="AB695" s="15"/>
      <c r="AC695" s="15"/>
      <c r="AD695" s="15"/>
      <c r="AE695" s="15"/>
      <c r="AF695" s="4">
        <f ca="1">+TODAY()-AE695</f>
        <v>44137</v>
      </c>
      <c r="AG695" s="15"/>
      <c r="AH695" s="15"/>
      <c r="AI695" s="6"/>
      <c r="AJ695" s="6"/>
      <c r="AK695" s="3"/>
      <c r="AL695" s="6"/>
      <c r="AM695" s="10">
        <v>1</v>
      </c>
      <c r="AN695" s="3" t="s">
        <v>44</v>
      </c>
      <c r="AO695" s="3"/>
      <c r="AP695" s="3" t="s">
        <v>263</v>
      </c>
      <c r="AQ695" s="296" t="s">
        <v>888</v>
      </c>
      <c r="AR695" s="3"/>
      <c r="AS695" s="3"/>
      <c r="AT695" s="3"/>
      <c r="AU695" s="3" t="s">
        <v>5235</v>
      </c>
      <c r="AV695" s="7" t="s">
        <v>47</v>
      </c>
      <c r="AW695" s="7" t="s">
        <v>47</v>
      </c>
      <c r="AX695" s="9" t="str">
        <f>IF(AW695="","Vacio",IF(AV695=AW695,"Igual","Diferente"))</f>
        <v>Igual</v>
      </c>
      <c r="AY695" s="68"/>
      <c r="AZ695" s="68"/>
      <c r="BA695" s="5">
        <f ca="1">+IF(K695&gt;21,"Revisar",0)</f>
        <v>0</v>
      </c>
      <c r="BB695" s="68" t="s">
        <v>146</v>
      </c>
      <c r="BC695" s="129" t="s">
        <v>2919</v>
      </c>
      <c r="BF695" s="129"/>
      <c r="BG695" s="129">
        <f>VLOOKUP(X695,'[2]Costos office 365'!$A$1:$B$180,2,FALSE)</f>
        <v>7.13</v>
      </c>
    </row>
    <row r="696" spans="1:59" ht="14.65" customHeight="1" x14ac:dyDescent="0.25">
      <c r="A696" s="68" t="str">
        <f>CONCATENATE(E696,"_",X696)</f>
        <v>20547858281_PCR-LAP1280</v>
      </c>
      <c r="B696" s="68" t="str">
        <f>CONCATENATE(E696,"_",Z696)</f>
        <v>20547858281_</v>
      </c>
      <c r="C696" s="6">
        <v>44115</v>
      </c>
      <c r="D696" s="6">
        <v>44145</v>
      </c>
      <c r="E696" s="192">
        <v>20547858281</v>
      </c>
      <c r="F696" s="3" t="s">
        <v>1095</v>
      </c>
      <c r="G696" s="3" t="s">
        <v>4788</v>
      </c>
      <c r="H696" s="6">
        <v>44115</v>
      </c>
      <c r="I696" s="6">
        <v>44145</v>
      </c>
      <c r="J696" s="7"/>
      <c r="K696" s="8">
        <f ca="1">+TODAY()-I696</f>
        <v>-8</v>
      </c>
      <c r="L696" s="9"/>
      <c r="M696" s="135"/>
      <c r="N696" s="9" t="str">
        <f>IF(M696="","Vacio",IF(L696=M696,"Igual","Diferente"))</f>
        <v>Vacio</v>
      </c>
      <c r="O696" s="9">
        <v>276.35000000000002</v>
      </c>
      <c r="P696" s="135"/>
      <c r="Q696" s="9" t="str">
        <f>IF(P696="","Vacio",IF(O696=P696,"Igual","Diferente"))</f>
        <v>Vacio</v>
      </c>
      <c r="R696" s="1">
        <f>+L696+O696/3.5</f>
        <v>78.95714285714287</v>
      </c>
      <c r="S696" s="1">
        <f ca="1">+IF(K696&gt;=0,IF(K696&lt;30,R696*1,IF(60&gt;K696,R696*2,IF(90&gt;K696,R696*3,IF(120&gt;K696,R696*4,IF(150&gt;K696,R696*5,IF(180&gt;K696,R696*6,IF(210&gt;K696,R696*7))))))),0)</f>
        <v>0</v>
      </c>
      <c r="T696" s="2">
        <f ca="1">+IF(K696&lt;0,0,IF(K696&lt;8,$A$1,IF(K696&lt;15,$B$1,IF(K696&lt;22,$C$1,IF(K696&lt;30,$D$1,IF(K696&lt;60,$G$1,IF(K696&lt;90,$H$1,IF(K696&lt;120,$I$1,IF(K696&lt;150,$J$1,IF(K696&lt;180,$K$1,IF(K696&lt;210,$E$1)))))))))))</f>
        <v>0</v>
      </c>
      <c r="U696" s="3" t="s">
        <v>3923</v>
      </c>
      <c r="V696" s="10" t="s">
        <v>3924</v>
      </c>
      <c r="W696" s="6">
        <v>44084</v>
      </c>
      <c r="X696" s="12" t="s">
        <v>1545</v>
      </c>
      <c r="Y696" s="12" t="s">
        <v>5248</v>
      </c>
      <c r="Z696" s="12"/>
      <c r="AA696" s="12"/>
      <c r="AB696" s="15"/>
      <c r="AC696" s="15"/>
      <c r="AD696" s="15"/>
      <c r="AE696" s="15"/>
      <c r="AF696" s="4">
        <f ca="1">+TODAY()-AE696</f>
        <v>44137</v>
      </c>
      <c r="AG696" s="15"/>
      <c r="AH696" s="15"/>
      <c r="AI696" s="6"/>
      <c r="AJ696" s="6"/>
      <c r="AK696" s="3"/>
      <c r="AL696" s="6"/>
      <c r="AM696" s="10">
        <v>1</v>
      </c>
      <c r="AN696" s="3" t="s">
        <v>44</v>
      </c>
      <c r="AO696" s="3"/>
      <c r="AP696" s="3" t="s">
        <v>263</v>
      </c>
      <c r="AQ696" s="296" t="s">
        <v>888</v>
      </c>
      <c r="AR696" s="3"/>
      <c r="AS696" s="3"/>
      <c r="AT696" s="3"/>
      <c r="AU696" s="3" t="s">
        <v>5235</v>
      </c>
      <c r="AV696" s="7" t="s">
        <v>47</v>
      </c>
      <c r="AW696" s="7" t="s">
        <v>47</v>
      </c>
      <c r="AX696" s="9" t="str">
        <f>IF(AW696="","Vacio",IF(AV696=AW696,"Igual","Diferente"))</f>
        <v>Igual</v>
      </c>
      <c r="AY696" s="68"/>
      <c r="AZ696" s="68"/>
      <c r="BA696" s="5">
        <f ca="1">+IF(K696&gt;21,"Revisar",0)</f>
        <v>0</v>
      </c>
      <c r="BB696" s="68" t="s">
        <v>146</v>
      </c>
      <c r="BC696" s="129" t="s">
        <v>2919</v>
      </c>
      <c r="BF696" s="129"/>
      <c r="BG696" s="129">
        <f>VLOOKUP(X696,'[2]Costos office 365'!$A$1:$B$180,2,FALSE)</f>
        <v>7.13</v>
      </c>
    </row>
    <row r="697" spans="1:59" ht="14.65" customHeight="1" x14ac:dyDescent="0.25">
      <c r="A697" s="68" t="str">
        <f>CONCATENATE(E697,"_",X697)</f>
        <v>20547858281_PCR-LAP1363</v>
      </c>
      <c r="B697" s="68" t="str">
        <f>CONCATENATE(E697,"_",Z697)</f>
        <v>20547858281_PCR-LAP1379</v>
      </c>
      <c r="C697" s="6">
        <v>44115</v>
      </c>
      <c r="D697" s="6">
        <v>44145</v>
      </c>
      <c r="E697" s="192">
        <v>20547858281</v>
      </c>
      <c r="F697" s="3" t="s">
        <v>1095</v>
      </c>
      <c r="G697" s="3" t="s">
        <v>4788</v>
      </c>
      <c r="H697" s="6">
        <v>44115</v>
      </c>
      <c r="I697" s="6">
        <v>44145</v>
      </c>
      <c r="J697" s="7"/>
      <c r="K697" s="8">
        <f ca="1">+TODAY()-I697</f>
        <v>-8</v>
      </c>
      <c r="L697" s="9"/>
      <c r="M697" s="135"/>
      <c r="N697" s="9" t="str">
        <f>IF(M697="","Vacio",IF(L697=M697,"Igual","Diferente"))</f>
        <v>Vacio</v>
      </c>
      <c r="O697" s="9">
        <v>276.35000000000002</v>
      </c>
      <c r="P697" s="135"/>
      <c r="Q697" s="9" t="str">
        <f>IF(P697="","Vacio",IF(O697=P697,"Igual","Diferente"))</f>
        <v>Vacio</v>
      </c>
      <c r="R697" s="1">
        <f>+L697+O697/3.5</f>
        <v>78.95714285714287</v>
      </c>
      <c r="S697" s="1">
        <f ca="1">+IF(K697&gt;=0,IF(K697&lt;30,R697*1,IF(60&gt;K697,R697*2,IF(90&gt;K697,R697*3,IF(120&gt;K697,R697*4,IF(150&gt;K697,R697*5,IF(180&gt;K697,R697*6,IF(210&gt;K697,R697*7))))))),0)</f>
        <v>0</v>
      </c>
      <c r="T697" s="2">
        <f ca="1">+IF(K697&lt;0,0,IF(K697&lt;8,$A$1,IF(K697&lt;15,$B$1,IF(K697&lt;22,$C$1,IF(K697&lt;30,$D$1,IF(K697&lt;60,$G$1,IF(K697&lt;90,$H$1,IF(K697&lt;120,$I$1,IF(K697&lt;150,$J$1,IF(K697&lt;180,$K$1,IF(K697&lt;210,$E$1)))))))))))</f>
        <v>0</v>
      </c>
      <c r="U697" s="3" t="s">
        <v>4173</v>
      </c>
      <c r="V697" s="10" t="s">
        <v>3924</v>
      </c>
      <c r="W697" s="6">
        <v>44084</v>
      </c>
      <c r="X697" s="12" t="s">
        <v>4172</v>
      </c>
      <c r="Y697" s="12" t="s">
        <v>5248</v>
      </c>
      <c r="Z697" s="12" t="s">
        <v>1553</v>
      </c>
      <c r="AA697" s="12"/>
      <c r="AB697" s="15"/>
      <c r="AC697" s="15"/>
      <c r="AD697" s="15"/>
      <c r="AE697" s="15"/>
      <c r="AF697" s="4">
        <f ca="1">+TODAY()-AE697</f>
        <v>44137</v>
      </c>
      <c r="AG697" s="15"/>
      <c r="AH697" s="15"/>
      <c r="AI697" s="6"/>
      <c r="AJ697" s="6"/>
      <c r="AK697" s="3"/>
      <c r="AL697" s="6"/>
      <c r="AM697" s="10">
        <v>1</v>
      </c>
      <c r="AN697" s="3" t="s">
        <v>44</v>
      </c>
      <c r="AO697" s="3"/>
      <c r="AP697" s="3" t="s">
        <v>263</v>
      </c>
      <c r="AQ697" s="296" t="s">
        <v>888</v>
      </c>
      <c r="AR697" s="3"/>
      <c r="AS697" s="3"/>
      <c r="AT697" s="3"/>
      <c r="AU697" s="3" t="s">
        <v>5235</v>
      </c>
      <c r="AV697" s="7" t="s">
        <v>47</v>
      </c>
      <c r="AW697" s="7" t="s">
        <v>47</v>
      </c>
      <c r="AX697" s="9" t="str">
        <f>IF(AW697="","Vacio",IF(AV697=AW697,"Igual","Diferente"))</f>
        <v>Igual</v>
      </c>
      <c r="AY697" s="68"/>
      <c r="AZ697" s="68"/>
      <c r="BA697" s="5">
        <f ca="1">+IF(K697&gt;21,"Revisar",0)</f>
        <v>0</v>
      </c>
      <c r="BB697" s="68" t="s">
        <v>146</v>
      </c>
      <c r="BC697" s="129" t="s">
        <v>2919</v>
      </c>
      <c r="BF697" s="129"/>
      <c r="BG697" s="129">
        <f>VLOOKUP(X697,'[2]Costos office 365'!$A$1:$B$180,2,FALSE)</f>
        <v>7.13</v>
      </c>
    </row>
    <row r="698" spans="1:59" ht="14.65" customHeight="1" x14ac:dyDescent="0.25">
      <c r="A698" s="68" t="str">
        <f>CONCATENATE(E698,"_",X698)</f>
        <v>20547858281_PCR-LAP1378</v>
      </c>
      <c r="B698" s="68" t="str">
        <f>CONCATENATE(E698,"_",Z698)</f>
        <v>20547858281_</v>
      </c>
      <c r="C698" s="6">
        <v>44134</v>
      </c>
      <c r="D698" s="6">
        <v>44164</v>
      </c>
      <c r="E698" s="192">
        <v>20547858281</v>
      </c>
      <c r="F698" s="3" t="s">
        <v>1095</v>
      </c>
      <c r="G698" s="3" t="s">
        <v>5220</v>
      </c>
      <c r="H698" s="6">
        <v>44134</v>
      </c>
      <c r="I698" s="6">
        <v>44164</v>
      </c>
      <c r="J698" s="7"/>
      <c r="K698" s="8">
        <f ca="1">+TODAY()-I698</f>
        <v>-27</v>
      </c>
      <c r="L698" s="9"/>
      <c r="M698" s="135"/>
      <c r="N698" s="9" t="str">
        <f>IF(M698="","Vacio",IF(L698=M698,"Igual","Diferente"))</f>
        <v>Vacio</v>
      </c>
      <c r="O698" s="9">
        <v>313.2</v>
      </c>
      <c r="P698" s="135"/>
      <c r="Q698" s="9" t="str">
        <f>IF(P698="","Vacio",IF(O698=P698,"Igual","Diferente"))</f>
        <v>Vacio</v>
      </c>
      <c r="R698" s="1">
        <f>+L698+O698/3.5</f>
        <v>89.48571428571428</v>
      </c>
      <c r="S698" s="1">
        <f ca="1">+IF(K698&gt;=0,IF(K698&lt;30,R698*1,IF(60&gt;K698,R698*2,IF(90&gt;K698,R698*3,IF(120&gt;K698,R698*4,IF(150&gt;K698,R698*5,IF(180&gt;K698,R698*6,IF(210&gt;K698,R698*7))))))),0)</f>
        <v>0</v>
      </c>
      <c r="T698" s="2">
        <f ca="1">+IF(K698&lt;0,0,IF(K698&lt;8,$A$1,IF(K698&lt;15,$B$1,IF(K698&lt;22,$C$1,IF(K698&lt;30,$D$1,IF(K698&lt;60,$G$1,IF(K698&lt;90,$H$1,IF(K698&lt;120,$I$1,IF(K698&lt;150,$J$1,IF(K698&lt;180,$K$1,IF(K698&lt;210,$E$1)))))))))))</f>
        <v>0</v>
      </c>
      <c r="U698" s="3" t="s">
        <v>5152</v>
      </c>
      <c r="V698" s="10" t="s">
        <v>5151</v>
      </c>
      <c r="W698" s="6">
        <v>44133</v>
      </c>
      <c r="X698" s="12" t="s">
        <v>308</v>
      </c>
      <c r="Y698" s="12" t="s">
        <v>5248</v>
      </c>
      <c r="Z698" s="12"/>
      <c r="AA698" s="12"/>
      <c r="AB698" s="15"/>
      <c r="AC698" s="15"/>
      <c r="AD698" s="15"/>
      <c r="AE698" s="15"/>
      <c r="AF698" s="4">
        <f ca="1">+TODAY()-AE698</f>
        <v>44137</v>
      </c>
      <c r="AG698" s="15"/>
      <c r="AH698" s="15"/>
      <c r="AI698" s="6"/>
      <c r="AJ698" s="6"/>
      <c r="AK698" s="3"/>
      <c r="AL698" s="6"/>
      <c r="AM698" s="10">
        <v>1</v>
      </c>
      <c r="AN698" s="3" t="s">
        <v>44</v>
      </c>
      <c r="AO698" s="3"/>
      <c r="AP698" s="3" t="s">
        <v>263</v>
      </c>
      <c r="AQ698" s="296" t="s">
        <v>888</v>
      </c>
      <c r="AR698" s="3"/>
      <c r="AS698" s="3"/>
      <c r="AT698" s="3"/>
      <c r="AU698" s="3" t="s">
        <v>5235</v>
      </c>
      <c r="AV698" s="7" t="s">
        <v>47</v>
      </c>
      <c r="AW698" s="7"/>
      <c r="AX698" s="9" t="str">
        <f>IF(AW698="","Vacio",IF(AV698=AW698,"Igual","Diferente"))</f>
        <v>Vacio</v>
      </c>
      <c r="AY698" s="68"/>
      <c r="AZ698" s="68"/>
      <c r="BA698" s="5">
        <f ca="1">+IF(K698&gt;21,"Revisar",0)</f>
        <v>0</v>
      </c>
      <c r="BB698" s="68" t="s">
        <v>4741</v>
      </c>
      <c r="BC698" s="129" t="s">
        <v>2919</v>
      </c>
      <c r="BF698" s="129"/>
      <c r="BG698" s="129"/>
    </row>
    <row r="699" spans="1:59" ht="14.65" customHeight="1" x14ac:dyDescent="0.25">
      <c r="A699" s="68" t="str">
        <f>CONCATENATE(E699,"_",X699)</f>
        <v>20547858281_PCR-LAP0985</v>
      </c>
      <c r="B699" s="68" t="str">
        <f>CONCATENATE(E699,"_",Z699)</f>
        <v>20547858281_PCR-LAP19101089</v>
      </c>
      <c r="C699" s="6">
        <v>44115</v>
      </c>
      <c r="D699" s="6">
        <v>44145</v>
      </c>
      <c r="E699" s="192">
        <v>20547858281</v>
      </c>
      <c r="F699" s="3" t="s">
        <v>1095</v>
      </c>
      <c r="G699" s="3" t="s">
        <v>4788</v>
      </c>
      <c r="H699" s="6">
        <v>44115</v>
      </c>
      <c r="I699" s="6">
        <v>44145</v>
      </c>
      <c r="J699" s="7"/>
      <c r="K699" s="8">
        <f ca="1">+TODAY()-I699</f>
        <v>-8</v>
      </c>
      <c r="L699" s="9"/>
      <c r="M699" s="135"/>
      <c r="N699" s="9" t="str">
        <f>IF(M699="","Vacio",IF(L699=M699,"Igual","Diferente"))</f>
        <v>Vacio</v>
      </c>
      <c r="O699" s="9">
        <v>276.35000000000002</v>
      </c>
      <c r="P699" s="135"/>
      <c r="Q699" s="9" t="str">
        <f>IF(P699="","Vacio",IF(O699=P699,"Igual","Diferente"))</f>
        <v>Vacio</v>
      </c>
      <c r="R699" s="1">
        <f>+L699+O699/3.5</f>
        <v>78.95714285714287</v>
      </c>
      <c r="S699" s="1">
        <f ca="1">+IF(K699&gt;=0,IF(K699&lt;30,R699*1,IF(60&gt;K699,R699*2,IF(90&gt;K699,R699*3,IF(120&gt;K699,R699*4,IF(150&gt;K699,R699*5,IF(180&gt;K699,R699*6,IF(210&gt;K699,R699*7))))))),0)</f>
        <v>0</v>
      </c>
      <c r="T699" s="2">
        <f ca="1">+IF(K699&lt;0,0,IF(K699&lt;8,$A$1,IF(K699&lt;15,$B$1,IF(K699&lt;22,$C$1,IF(K699&lt;30,$D$1,IF(K699&lt;60,$G$1,IF(K699&lt;90,$H$1,IF(K699&lt;120,$I$1,IF(K699&lt;150,$J$1,IF(K699&lt;180,$K$1,IF(K699&lt;210,$E$1)))))))))))</f>
        <v>0</v>
      </c>
      <c r="U699" s="3" t="s">
        <v>3923</v>
      </c>
      <c r="V699" s="10" t="s">
        <v>3924</v>
      </c>
      <c r="W699" s="6">
        <v>44084</v>
      </c>
      <c r="X699" s="12" t="s">
        <v>291</v>
      </c>
      <c r="Y699" s="12" t="s">
        <v>5248</v>
      </c>
      <c r="Z699" s="12" t="s">
        <v>794</v>
      </c>
      <c r="AA699" s="12"/>
      <c r="AB699" s="15"/>
      <c r="AC699" s="15"/>
      <c r="AD699" s="15"/>
      <c r="AE699" s="15"/>
      <c r="AF699" s="4">
        <f ca="1">+TODAY()-AE699</f>
        <v>44137</v>
      </c>
      <c r="AG699" s="15"/>
      <c r="AH699" s="15"/>
      <c r="AI699" s="6"/>
      <c r="AJ699" s="6"/>
      <c r="AK699" s="3"/>
      <c r="AL699" s="6"/>
      <c r="AM699" s="10">
        <v>1</v>
      </c>
      <c r="AN699" s="3" t="s">
        <v>44</v>
      </c>
      <c r="AO699" s="3"/>
      <c r="AP699" s="3" t="s">
        <v>263</v>
      </c>
      <c r="AQ699" s="296" t="s">
        <v>888</v>
      </c>
      <c r="AR699" s="3"/>
      <c r="AS699" s="3"/>
      <c r="AT699" s="3"/>
      <c r="AU699" s="3" t="s">
        <v>5235</v>
      </c>
      <c r="AV699" s="7" t="s">
        <v>47</v>
      </c>
      <c r="AW699" s="7" t="s">
        <v>47</v>
      </c>
      <c r="AX699" s="9" t="str">
        <f>IF(AW699="","Vacio",IF(AV699=AW699,"Igual","Diferente"))</f>
        <v>Igual</v>
      </c>
      <c r="AY699" s="68"/>
      <c r="AZ699" s="68"/>
      <c r="BA699" s="5">
        <f ca="1">+IF(K699&gt;21,"Revisar",0)</f>
        <v>0</v>
      </c>
      <c r="BB699" s="68" t="s">
        <v>146</v>
      </c>
      <c r="BC699" s="129" t="s">
        <v>2919</v>
      </c>
      <c r="BF699" s="129"/>
      <c r="BG699" s="129">
        <f>VLOOKUP(X699,'[2]Costos office 365'!$A$1:$B$180,2,FALSE)</f>
        <v>7.13</v>
      </c>
    </row>
    <row r="700" spans="1:59" ht="14.65" customHeight="1" x14ac:dyDescent="0.25">
      <c r="A700" s="68" t="str">
        <f>CONCATENATE(E700,"_",X700)</f>
        <v>20547858281_PCR-LAP1204</v>
      </c>
      <c r="B700" s="68" t="str">
        <f>CONCATENATE(E700,"_",Z700)</f>
        <v>20547858281_</v>
      </c>
      <c r="C700" s="6">
        <v>44115</v>
      </c>
      <c r="D700" s="6">
        <v>44145</v>
      </c>
      <c r="E700" s="192">
        <v>20547858281</v>
      </c>
      <c r="F700" s="3" t="s">
        <v>1095</v>
      </c>
      <c r="G700" s="3" t="s">
        <v>4788</v>
      </c>
      <c r="H700" s="6">
        <v>44115</v>
      </c>
      <c r="I700" s="6">
        <v>44145</v>
      </c>
      <c r="J700" s="7"/>
      <c r="K700" s="8">
        <f ca="1">+TODAY()-I700</f>
        <v>-8</v>
      </c>
      <c r="L700" s="9"/>
      <c r="M700" s="135"/>
      <c r="N700" s="9" t="str">
        <f>IF(M700="","Vacio",IF(L700=M700,"Igual","Diferente"))</f>
        <v>Vacio</v>
      </c>
      <c r="O700" s="9">
        <v>308.24</v>
      </c>
      <c r="P700" s="135"/>
      <c r="Q700" s="9" t="str">
        <f>IF(P700="","Vacio",IF(O700=P700,"Igual","Diferente"))</f>
        <v>Vacio</v>
      </c>
      <c r="R700" s="1">
        <f>+L700+O700/3.5</f>
        <v>88.068571428571431</v>
      </c>
      <c r="S700" s="1">
        <f ca="1">+IF(K700&gt;=0,IF(K700&lt;30,R700*1,IF(60&gt;K700,R700*2,IF(90&gt;K700,R700*3,IF(120&gt;K700,R700*4,IF(150&gt;K700,R700*5,IF(180&gt;K700,R700*6,IF(210&gt;K700,R700*7))))))),0)</f>
        <v>0</v>
      </c>
      <c r="T700" s="2">
        <f ca="1">+IF(K700&lt;0,0,IF(K700&lt;8,$A$1,IF(K700&lt;15,$B$1,IF(K700&lt;22,$C$1,IF(K700&lt;30,$D$1,IF(K700&lt;60,$G$1,IF(K700&lt;90,$H$1,IF(K700&lt;120,$I$1,IF(K700&lt;150,$J$1,IF(K700&lt;180,$K$1,IF(K700&lt;210,$E$1)))))))))))</f>
        <v>0</v>
      </c>
      <c r="U700" s="3" t="s">
        <v>3925</v>
      </c>
      <c r="V700" s="10" t="s">
        <v>3926</v>
      </c>
      <c r="W700" s="6">
        <v>44084</v>
      </c>
      <c r="X700" s="12" t="s">
        <v>452</v>
      </c>
      <c r="Y700" s="12" t="s">
        <v>5248</v>
      </c>
      <c r="Z700" s="12"/>
      <c r="AA700" s="12"/>
      <c r="AB700" s="15"/>
      <c r="AC700" s="15"/>
      <c r="AD700" s="15"/>
      <c r="AE700" s="15"/>
      <c r="AF700" s="4">
        <f ca="1">+TODAY()-AE700</f>
        <v>44137</v>
      </c>
      <c r="AG700" s="15"/>
      <c r="AH700" s="15"/>
      <c r="AI700" s="6"/>
      <c r="AJ700" s="6"/>
      <c r="AK700" s="3"/>
      <c r="AL700" s="6"/>
      <c r="AM700" s="10">
        <v>1</v>
      </c>
      <c r="AN700" s="3" t="s">
        <v>44</v>
      </c>
      <c r="AO700" s="3"/>
      <c r="AP700" s="3" t="s">
        <v>263</v>
      </c>
      <c r="AQ700" s="296" t="s">
        <v>888</v>
      </c>
      <c r="AR700" s="3"/>
      <c r="AS700" s="3"/>
      <c r="AT700" s="3"/>
      <c r="AU700" s="3" t="s">
        <v>5235</v>
      </c>
      <c r="AV700" s="7" t="s">
        <v>47</v>
      </c>
      <c r="AW700" s="7" t="s">
        <v>47</v>
      </c>
      <c r="AX700" s="9" t="str">
        <f>IF(AW700="","Vacio",IF(AV700=AW700,"Igual","Diferente"))</f>
        <v>Igual</v>
      </c>
      <c r="AY700" s="68"/>
      <c r="AZ700" s="68"/>
      <c r="BA700" s="5">
        <f ca="1">+IF(K700&gt;21,"Revisar",0)</f>
        <v>0</v>
      </c>
      <c r="BB700" s="68" t="s">
        <v>146</v>
      </c>
      <c r="BC700" s="129" t="s">
        <v>2919</v>
      </c>
      <c r="BF700" s="129"/>
      <c r="BG700" s="129">
        <f>VLOOKUP(X700,'[2]Costos office 365'!$A$1:$B$180,2,FALSE)</f>
        <v>7.13</v>
      </c>
    </row>
    <row r="701" spans="1:59" ht="14.65" customHeight="1" x14ac:dyDescent="0.25">
      <c r="A701" s="68" t="str">
        <f>CONCATENATE(E701,"_",X701)</f>
        <v>20547858281_PCR-LAP1216</v>
      </c>
      <c r="B701" s="68" t="str">
        <f>CONCATENATE(E701,"_",Z701)</f>
        <v>20547858281_PCR-LAP1214</v>
      </c>
      <c r="C701" s="6">
        <v>44115</v>
      </c>
      <c r="D701" s="6">
        <v>44145</v>
      </c>
      <c r="E701" s="192">
        <v>20547858281</v>
      </c>
      <c r="F701" s="3" t="s">
        <v>1095</v>
      </c>
      <c r="G701" s="3" t="s">
        <v>4788</v>
      </c>
      <c r="H701" s="6">
        <v>44115</v>
      </c>
      <c r="I701" s="6">
        <v>44145</v>
      </c>
      <c r="J701" s="7"/>
      <c r="K701" s="8">
        <f ca="1">+TODAY()-I701</f>
        <v>-8</v>
      </c>
      <c r="L701" s="9"/>
      <c r="M701" s="135"/>
      <c r="N701" s="9" t="str">
        <f>IF(M701="","Vacio",IF(L701=M701,"Igual","Diferente"))</f>
        <v>Vacio</v>
      </c>
      <c r="O701" s="9">
        <v>308.24</v>
      </c>
      <c r="P701" s="135"/>
      <c r="Q701" s="9" t="str">
        <f>IF(P701="","Vacio",IF(O701=P701,"Igual","Diferente"))</f>
        <v>Vacio</v>
      </c>
      <c r="R701" s="1">
        <f>+L701+O701/3.5</f>
        <v>88.068571428571431</v>
      </c>
      <c r="S701" s="1">
        <f ca="1">+IF(K701&gt;=0,IF(K701&lt;30,R701*1,IF(60&gt;K701,R701*2,IF(90&gt;K701,R701*3,IF(120&gt;K701,R701*4,IF(150&gt;K701,R701*5,IF(180&gt;K701,R701*6,IF(210&gt;K701,R701*7))))))),0)</f>
        <v>0</v>
      </c>
      <c r="T701" s="2">
        <f ca="1">+IF(K701&lt;0,0,IF(K701&lt;8,$A$1,IF(K701&lt;15,$B$1,IF(K701&lt;22,$C$1,IF(K701&lt;30,$D$1,IF(K701&lt;60,$G$1,IF(K701&lt;90,$H$1,IF(K701&lt;120,$I$1,IF(K701&lt;150,$J$1,IF(K701&lt;180,$K$1,IF(K701&lt;210,$E$1)))))))))))</f>
        <v>0</v>
      </c>
      <c r="U701" s="3" t="s">
        <v>3925</v>
      </c>
      <c r="V701" s="10" t="s">
        <v>3926</v>
      </c>
      <c r="W701" s="6">
        <v>44084</v>
      </c>
      <c r="X701" s="12" t="s">
        <v>2776</v>
      </c>
      <c r="Y701" s="12" t="s">
        <v>5248</v>
      </c>
      <c r="Z701" s="12" t="s">
        <v>3922</v>
      </c>
      <c r="AA701" s="12"/>
      <c r="AB701" s="15"/>
      <c r="AC701" s="15"/>
      <c r="AD701" s="15"/>
      <c r="AE701" s="15"/>
      <c r="AF701" s="4">
        <f ca="1">+TODAY()-AE701</f>
        <v>44137</v>
      </c>
      <c r="AG701" s="15"/>
      <c r="AH701" s="15"/>
      <c r="AI701" s="6"/>
      <c r="AJ701" s="6"/>
      <c r="AK701" s="3"/>
      <c r="AL701" s="6"/>
      <c r="AM701" s="10">
        <v>1</v>
      </c>
      <c r="AN701" s="3" t="s">
        <v>44</v>
      </c>
      <c r="AO701" s="3"/>
      <c r="AP701" s="3" t="s">
        <v>263</v>
      </c>
      <c r="AQ701" s="296" t="s">
        <v>888</v>
      </c>
      <c r="AR701" s="3"/>
      <c r="AS701" s="3"/>
      <c r="AT701" s="3"/>
      <c r="AU701" s="3" t="s">
        <v>5235</v>
      </c>
      <c r="AV701" s="7" t="s">
        <v>47</v>
      </c>
      <c r="AW701" s="7" t="s">
        <v>47</v>
      </c>
      <c r="AX701" s="9" t="str">
        <f>IF(AW701="","Vacio",IF(AV701=AW701,"Igual","Diferente"))</f>
        <v>Igual</v>
      </c>
      <c r="AY701" s="68"/>
      <c r="AZ701" s="68"/>
      <c r="BA701" s="5">
        <f ca="1">+IF(K701&gt;21,"Revisar",0)</f>
        <v>0</v>
      </c>
      <c r="BB701" s="68" t="s">
        <v>146</v>
      </c>
      <c r="BC701" s="129" t="s">
        <v>2919</v>
      </c>
      <c r="BF701" s="129"/>
      <c r="BG701" s="129">
        <v>7.13</v>
      </c>
    </row>
    <row r="702" spans="1:59" ht="14.65" customHeight="1" x14ac:dyDescent="0.25">
      <c r="A702" s="68" t="str">
        <f>CONCATENATE(E702,"_",X702)</f>
        <v>20547858281_PCR-LAP1257</v>
      </c>
      <c r="B702" s="68" t="str">
        <f>CONCATENATE(E702,"_",Z702)</f>
        <v>20547858281_PCR-LAP1340</v>
      </c>
      <c r="C702" s="6">
        <v>44115</v>
      </c>
      <c r="D702" s="6">
        <v>44145</v>
      </c>
      <c r="E702" s="192">
        <v>20547858281</v>
      </c>
      <c r="F702" s="3" t="s">
        <v>1095</v>
      </c>
      <c r="G702" s="3" t="s">
        <v>4788</v>
      </c>
      <c r="H702" s="6">
        <v>44115</v>
      </c>
      <c r="I702" s="6">
        <v>44145</v>
      </c>
      <c r="J702" s="7"/>
      <c r="K702" s="8">
        <f ca="1">+TODAY()-I702</f>
        <v>-8</v>
      </c>
      <c r="L702" s="9"/>
      <c r="M702" s="135"/>
      <c r="N702" s="9" t="str">
        <f>IF(M702="","Vacio",IF(L702=M702,"Igual","Diferente"))</f>
        <v>Vacio</v>
      </c>
      <c r="O702" s="9">
        <v>308.24</v>
      </c>
      <c r="P702" s="135"/>
      <c r="Q702" s="9" t="str">
        <f>IF(P702="","Vacio",IF(O702=P702,"Igual","Diferente"))</f>
        <v>Vacio</v>
      </c>
      <c r="R702" s="1">
        <f>+L702+O702/3.5</f>
        <v>88.068571428571431</v>
      </c>
      <c r="S702" s="1">
        <f ca="1">+IF(K702&gt;=0,IF(K702&lt;30,R702*1,IF(60&gt;K702,R702*2,IF(90&gt;K702,R702*3,IF(120&gt;K702,R702*4,IF(150&gt;K702,R702*5,IF(180&gt;K702,R702*6,IF(210&gt;K702,R702*7))))))),0)</f>
        <v>0</v>
      </c>
      <c r="T702" s="2">
        <f ca="1">+IF(K702&lt;0,0,IF(K702&lt;8,$A$1,IF(K702&lt;15,$B$1,IF(K702&lt;22,$C$1,IF(K702&lt;30,$D$1,IF(K702&lt;60,$G$1,IF(K702&lt;90,$H$1,IF(K702&lt;120,$I$1,IF(K702&lt;150,$J$1,IF(K702&lt;180,$K$1,IF(K702&lt;210,$E$1)))))))))))</f>
        <v>0</v>
      </c>
      <c r="U702" s="3" t="s">
        <v>3925</v>
      </c>
      <c r="V702" s="10" t="s">
        <v>3926</v>
      </c>
      <c r="W702" s="6">
        <v>44084</v>
      </c>
      <c r="X702" s="12" t="s">
        <v>3820</v>
      </c>
      <c r="Y702" s="12" t="s">
        <v>5248</v>
      </c>
      <c r="Z702" s="12" t="s">
        <v>642</v>
      </c>
      <c r="AA702" s="12"/>
      <c r="AB702" s="15"/>
      <c r="AC702" s="15"/>
      <c r="AD702" s="15"/>
      <c r="AE702" s="15"/>
      <c r="AF702" s="4">
        <f ca="1">+TODAY()-AE702</f>
        <v>44137</v>
      </c>
      <c r="AG702" s="15"/>
      <c r="AH702" s="15"/>
      <c r="AI702" s="6"/>
      <c r="AJ702" s="6"/>
      <c r="AK702" s="3"/>
      <c r="AL702" s="6"/>
      <c r="AM702" s="10">
        <v>1</v>
      </c>
      <c r="AN702" s="3" t="s">
        <v>44</v>
      </c>
      <c r="AO702" s="3"/>
      <c r="AP702" s="3" t="s">
        <v>263</v>
      </c>
      <c r="AQ702" s="296" t="s">
        <v>888</v>
      </c>
      <c r="AR702" s="3"/>
      <c r="AS702" s="3"/>
      <c r="AT702" s="3"/>
      <c r="AU702" s="3" t="s">
        <v>5235</v>
      </c>
      <c r="AV702" s="7" t="s">
        <v>47</v>
      </c>
      <c r="AW702" s="7" t="s">
        <v>47</v>
      </c>
      <c r="AX702" s="9" t="str">
        <f>IF(AW702="","Vacio",IF(AV702=AW702,"Igual","Diferente"))</f>
        <v>Igual</v>
      </c>
      <c r="AY702" s="68"/>
      <c r="AZ702" s="68"/>
      <c r="BA702" s="5">
        <f ca="1">+IF(K702&gt;21,"Revisar",0)</f>
        <v>0</v>
      </c>
      <c r="BB702" s="68" t="s">
        <v>146</v>
      </c>
      <c r="BC702" s="129" t="s">
        <v>2919</v>
      </c>
      <c r="BF702" s="129"/>
      <c r="BG702" s="129">
        <f>VLOOKUP(X702,'[2]Costos office 365'!$A$1:$B$180,2,FALSE)</f>
        <v>7.13</v>
      </c>
    </row>
    <row r="703" spans="1:59" ht="14.65" customHeight="1" x14ac:dyDescent="0.25">
      <c r="A703" s="68" t="str">
        <f>CONCATENATE(E703,"_",X703)</f>
        <v>20547858281_PCR-LAP19101090</v>
      </c>
      <c r="B703" s="68" t="str">
        <f>CONCATENATE(E703,"_",Z703)</f>
        <v>20547858281_</v>
      </c>
      <c r="C703" s="6">
        <v>44115</v>
      </c>
      <c r="D703" s="6">
        <v>44145</v>
      </c>
      <c r="E703" s="192">
        <v>20547858281</v>
      </c>
      <c r="F703" s="3" t="s">
        <v>1095</v>
      </c>
      <c r="G703" s="3" t="s">
        <v>4788</v>
      </c>
      <c r="H703" s="6">
        <v>44115</v>
      </c>
      <c r="I703" s="6">
        <v>44145</v>
      </c>
      <c r="J703" s="7"/>
      <c r="K703" s="8">
        <f ca="1">+TODAY()-I703</f>
        <v>-8</v>
      </c>
      <c r="L703" s="9"/>
      <c r="M703" s="135"/>
      <c r="N703" s="9" t="str">
        <f>IF(M703="","Vacio",IF(L703=M703,"Igual","Diferente"))</f>
        <v>Vacio</v>
      </c>
      <c r="O703" s="9">
        <v>308.24</v>
      </c>
      <c r="P703" s="135"/>
      <c r="Q703" s="9" t="str">
        <f>IF(P703="","Vacio",IF(O703=P703,"Igual","Diferente"))</f>
        <v>Vacio</v>
      </c>
      <c r="R703" s="1">
        <f>+L703+O703/3.5</f>
        <v>88.068571428571431</v>
      </c>
      <c r="S703" s="1">
        <f ca="1">+IF(K703&gt;=0,IF(K703&lt;30,R703*1,IF(60&gt;K703,R703*2,IF(90&gt;K703,R703*3,IF(120&gt;K703,R703*4,IF(150&gt;K703,R703*5,IF(180&gt;K703,R703*6,IF(210&gt;K703,R703*7))))))),0)</f>
        <v>0</v>
      </c>
      <c r="T703" s="2">
        <f ca="1">+IF(K703&lt;0,0,IF(K703&lt;8,$A$1,IF(K703&lt;15,$B$1,IF(K703&lt;22,$C$1,IF(K703&lt;30,$D$1,IF(K703&lt;60,$G$1,IF(K703&lt;90,$H$1,IF(K703&lt;120,$I$1,IF(K703&lt;150,$J$1,IF(K703&lt;180,$K$1,IF(K703&lt;210,$E$1)))))))))))</f>
        <v>0</v>
      </c>
      <c r="U703" s="3" t="s">
        <v>3925</v>
      </c>
      <c r="V703" s="10" t="s">
        <v>3926</v>
      </c>
      <c r="W703" s="6">
        <v>44084</v>
      </c>
      <c r="X703" s="12" t="s">
        <v>1049</v>
      </c>
      <c r="Y703" s="12" t="s">
        <v>5248</v>
      </c>
      <c r="Z703" s="12"/>
      <c r="AA703" s="12"/>
      <c r="AB703" s="15"/>
      <c r="AC703" s="15"/>
      <c r="AD703" s="15"/>
      <c r="AE703" s="15"/>
      <c r="AF703" s="4">
        <f ca="1">+TODAY()-AE703</f>
        <v>44137</v>
      </c>
      <c r="AG703" s="15"/>
      <c r="AH703" s="15"/>
      <c r="AI703" s="6"/>
      <c r="AJ703" s="6"/>
      <c r="AK703" s="3"/>
      <c r="AL703" s="6"/>
      <c r="AM703" s="10">
        <v>1</v>
      </c>
      <c r="AN703" s="3" t="s">
        <v>44</v>
      </c>
      <c r="AO703" s="3"/>
      <c r="AP703" s="3" t="s">
        <v>263</v>
      </c>
      <c r="AQ703" s="296" t="s">
        <v>888</v>
      </c>
      <c r="AR703" s="3"/>
      <c r="AS703" s="3"/>
      <c r="AT703" s="3"/>
      <c r="AU703" s="3" t="s">
        <v>5235</v>
      </c>
      <c r="AV703" s="7" t="s">
        <v>47</v>
      </c>
      <c r="AW703" s="7" t="s">
        <v>47</v>
      </c>
      <c r="AX703" s="9" t="str">
        <f>IF(AW703="","Vacio",IF(AV703=AW703,"Igual","Diferente"))</f>
        <v>Igual</v>
      </c>
      <c r="AY703" s="68"/>
      <c r="AZ703" s="68"/>
      <c r="BA703" s="5">
        <f ca="1">+IF(K703&gt;21,"Revisar",0)</f>
        <v>0</v>
      </c>
      <c r="BB703" s="68" t="s">
        <v>146</v>
      </c>
      <c r="BC703" s="129" t="s">
        <v>2919</v>
      </c>
      <c r="BF703" s="129"/>
      <c r="BG703" s="129">
        <f>VLOOKUP(X703,'[2]Costos office 365'!$A$1:$B$180,2,FALSE)</f>
        <v>7.13</v>
      </c>
    </row>
    <row r="704" spans="1:59" ht="14.65" customHeight="1" x14ac:dyDescent="0.25">
      <c r="A704" s="68" t="str">
        <f>CONCATENATE(E704,"_",X704)</f>
        <v>20547858281_PCR-LAP19091073</v>
      </c>
      <c r="B704" s="68" t="str">
        <f>CONCATENATE(E704,"_",Z704)</f>
        <v>20547858281_</v>
      </c>
      <c r="C704" s="6">
        <v>44112</v>
      </c>
      <c r="D704" s="6">
        <v>44142</v>
      </c>
      <c r="E704" s="192">
        <v>20547858281</v>
      </c>
      <c r="F704" s="3" t="s">
        <v>1095</v>
      </c>
      <c r="G704" s="3" t="s">
        <v>4788</v>
      </c>
      <c r="H704" s="6">
        <v>44112</v>
      </c>
      <c r="I704" s="6">
        <v>44142</v>
      </c>
      <c r="J704" s="7"/>
      <c r="K704" s="8">
        <f ca="1">+TODAY()-I704</f>
        <v>-5</v>
      </c>
      <c r="L704" s="9"/>
      <c r="M704" s="135"/>
      <c r="N704" s="9" t="str">
        <f>IF(M704="","Vacio",IF(L704=M704,"Igual","Diferente"))</f>
        <v>Vacio</v>
      </c>
      <c r="O704" s="9">
        <v>262.5</v>
      </c>
      <c r="P704" s="135"/>
      <c r="Q704" s="9" t="str">
        <f>IF(P704="","Vacio",IF(O704=P704,"Igual","Diferente"))</f>
        <v>Vacio</v>
      </c>
      <c r="R704" s="1">
        <f>+L704+O704/3.5</f>
        <v>75</v>
      </c>
      <c r="S704" s="1">
        <f ca="1">+IF(K704&gt;=0,IF(K704&lt;30,R704*1,IF(60&gt;K704,R704*2,IF(90&gt;K704,R704*3,IF(120&gt;K704,R704*4,IF(150&gt;K704,R704*5,IF(180&gt;K704,R704*6,IF(210&gt;K704,R704*7))))))),0)</f>
        <v>0</v>
      </c>
      <c r="T704" s="2">
        <f ca="1">+IF(K704&lt;0,0,IF(K704&lt;8,$A$1,IF(K704&lt;15,$B$1,IF(K704&lt;22,$C$1,IF(K704&lt;30,$D$1,IF(K704&lt;60,$G$1,IF(K704&lt;90,$H$1,IF(K704&lt;120,$I$1,IF(K704&lt;150,$J$1,IF(K704&lt;180,$K$1,IF(K704&lt;210,$E$1)))))))))))</f>
        <v>0</v>
      </c>
      <c r="U704" s="3" t="s">
        <v>1096</v>
      </c>
      <c r="V704" s="10" t="s">
        <v>1097</v>
      </c>
      <c r="W704" s="6">
        <v>43838</v>
      </c>
      <c r="X704" s="12" t="s">
        <v>1100</v>
      </c>
      <c r="Y704" s="12" t="s">
        <v>5248</v>
      </c>
      <c r="Z704" s="12"/>
      <c r="AA704" s="12"/>
      <c r="AB704" s="15"/>
      <c r="AC704" s="15"/>
      <c r="AD704" s="15"/>
      <c r="AE704" s="15"/>
      <c r="AF704" s="4">
        <f ca="1">+TODAY()-AE704</f>
        <v>44137</v>
      </c>
      <c r="AG704" s="15"/>
      <c r="AH704" s="15"/>
      <c r="AI704" s="6"/>
      <c r="AJ704" s="6"/>
      <c r="AK704" s="3"/>
      <c r="AL704" s="6"/>
      <c r="AM704" s="10">
        <v>1</v>
      </c>
      <c r="AN704" s="3" t="s">
        <v>44</v>
      </c>
      <c r="AO704" s="3"/>
      <c r="AP704" s="3" t="s">
        <v>185</v>
      </c>
      <c r="AQ704" s="3"/>
      <c r="AR704" s="3"/>
      <c r="AS704" s="3"/>
      <c r="AT704" s="3"/>
      <c r="AU704" s="3" t="s">
        <v>5235</v>
      </c>
      <c r="AV704" s="7" t="s">
        <v>47</v>
      </c>
      <c r="AW704" s="7" t="s">
        <v>47</v>
      </c>
      <c r="AX704" s="9" t="str">
        <f>IF(AW704="","Vacio",IF(AV704=AW704,"Igual","Diferente"))</f>
        <v>Igual</v>
      </c>
      <c r="AY704" s="68"/>
      <c r="AZ704" s="68"/>
      <c r="BA704" s="5">
        <f ca="1">+IF(K704&gt;21,"Revisar",0)</f>
        <v>0</v>
      </c>
      <c r="BB704" s="68" t="s">
        <v>146</v>
      </c>
      <c r="BC704" s="129" t="s">
        <v>2919</v>
      </c>
      <c r="BF704" s="129" t="s">
        <v>94</v>
      </c>
      <c r="BG704" s="129"/>
    </row>
    <row r="705" spans="1:65" ht="14.65" customHeight="1" x14ac:dyDescent="0.25">
      <c r="A705" s="68" t="str">
        <f>CONCATENATE(E705,"_",X705)</f>
        <v>20600293231_MOR-LAP0024</v>
      </c>
      <c r="B705" s="68" t="str">
        <f>CONCATENATE(E705,"_",Z705)</f>
        <v>20600293231_</v>
      </c>
      <c r="C705" s="6">
        <v>44110</v>
      </c>
      <c r="D705" s="6">
        <v>44140</v>
      </c>
      <c r="E705" s="192">
        <v>20600293231</v>
      </c>
      <c r="F705" s="3" t="s">
        <v>1101</v>
      </c>
      <c r="G705" s="3" t="s">
        <v>4787</v>
      </c>
      <c r="H705" s="6">
        <v>44110</v>
      </c>
      <c r="I705" s="6">
        <v>44140</v>
      </c>
      <c r="J705" s="7"/>
      <c r="K705" s="8">
        <f ca="1">+TODAY()-I705</f>
        <v>-3</v>
      </c>
      <c r="L705" s="9">
        <v>75</v>
      </c>
      <c r="M705" s="135"/>
      <c r="N705" s="9" t="str">
        <f>IF(M705="","Vacio",IF(L705=M705,"Igual","Diferente"))</f>
        <v>Vacio</v>
      </c>
      <c r="O705" s="9"/>
      <c r="P705" s="135"/>
      <c r="Q705" s="9" t="str">
        <f>IF(P705="","Vacio",IF(O705=P705,"Igual","Diferente"))</f>
        <v>Vacio</v>
      </c>
      <c r="R705" s="1">
        <f>+L705+O705/3.5</f>
        <v>75</v>
      </c>
      <c r="S705" s="1">
        <f ca="1">+IF(K705&gt;=0,IF(K705&lt;30,R705*1,IF(60&gt;K705,R705*2,IF(90&gt;K705,R705*3,IF(120&gt;K705,R705*4,IF(150&gt;K705,R705*5,IF(180&gt;K705,R705*6,IF(210&gt;K705,R705*7))))))),0)</f>
        <v>0</v>
      </c>
      <c r="T705" s="2">
        <f ca="1">+IF(K705&lt;0,0,IF(K705&lt;8,$A$1,IF(K705&lt;15,$B$1,IF(K705&lt;22,$C$1,IF(K705&lt;30,$D$1,IF(K705&lt;60,$G$1,IF(K705&lt;90,$H$1,IF(K705&lt;120,$I$1,IF(K705&lt;150,$J$1,IF(K705&lt;180,$K$1,IF(K705&lt;210,$E$1)))))))))))</f>
        <v>0</v>
      </c>
      <c r="U705" s="3" t="s">
        <v>1102</v>
      </c>
      <c r="V705" s="10" t="s">
        <v>1103</v>
      </c>
      <c r="W705" s="6">
        <v>43895</v>
      </c>
      <c r="X705" s="12" t="s">
        <v>1104</v>
      </c>
      <c r="Y705" s="12" t="s">
        <v>5248</v>
      </c>
      <c r="Z705" s="12"/>
      <c r="AA705" s="12"/>
      <c r="AB705" s="15"/>
      <c r="AC705" s="15"/>
      <c r="AD705" s="15"/>
      <c r="AE705" s="15"/>
      <c r="AF705" s="4">
        <f ca="1">+TODAY()-AE705</f>
        <v>44137</v>
      </c>
      <c r="AG705" s="15"/>
      <c r="AH705" s="15"/>
      <c r="AI705" s="6"/>
      <c r="AJ705" s="6"/>
      <c r="AK705" s="3"/>
      <c r="AL705" s="6"/>
      <c r="AM705" s="10">
        <v>1</v>
      </c>
      <c r="AN705" s="3" t="s">
        <v>44</v>
      </c>
      <c r="AO705" s="3"/>
      <c r="AP705" s="3" t="s">
        <v>45</v>
      </c>
      <c r="AQ705" s="3"/>
      <c r="AR705" s="3"/>
      <c r="AS705" s="3"/>
      <c r="AT705" s="3"/>
      <c r="AU705" s="288" t="s">
        <v>4686</v>
      </c>
      <c r="AV705" s="7" t="s">
        <v>47</v>
      </c>
      <c r="AW705" s="7" t="s">
        <v>47</v>
      </c>
      <c r="AX705" s="9" t="str">
        <f>IF(AW705="","Vacio",IF(AV705=AW705,"Igual","Diferente"))</f>
        <v>Igual</v>
      </c>
      <c r="AY705" s="129"/>
      <c r="AZ705" s="129"/>
      <c r="BA705" s="5">
        <f ca="1">+IF(K705&gt;21,"Revisar",0)</f>
        <v>0</v>
      </c>
      <c r="BB705" s="68" t="s">
        <v>146</v>
      </c>
      <c r="BC705" s="129" t="s">
        <v>2919</v>
      </c>
      <c r="BF705" s="129" t="s">
        <v>94</v>
      </c>
      <c r="BG705" s="129"/>
    </row>
    <row r="706" spans="1:65" ht="14.65" customHeight="1" x14ac:dyDescent="0.25">
      <c r="A706" s="68" t="str">
        <f>CONCATENATE(E706,"_",X706)</f>
        <v>20600293231_PCR-LAP0870</v>
      </c>
      <c r="B706" s="68" t="str">
        <f>CONCATENATE(E706,"_",Z706)</f>
        <v>20600293231_</v>
      </c>
      <c r="C706" s="6">
        <v>44119</v>
      </c>
      <c r="D706" s="6">
        <v>44149</v>
      </c>
      <c r="E706" s="192">
        <v>20600293231</v>
      </c>
      <c r="F706" s="3" t="s">
        <v>1101</v>
      </c>
      <c r="G706" s="3" t="s">
        <v>4787</v>
      </c>
      <c r="H706" s="6">
        <v>44119</v>
      </c>
      <c r="I706" s="6">
        <v>44149</v>
      </c>
      <c r="J706" s="7"/>
      <c r="K706" s="8">
        <f ca="1">+TODAY()-I706</f>
        <v>-12</v>
      </c>
      <c r="L706" s="9">
        <v>50</v>
      </c>
      <c r="M706" s="135"/>
      <c r="N706" s="9" t="str">
        <f>IF(M706="","Vacio",IF(L706=M706,"Igual","Diferente"))</f>
        <v>Vacio</v>
      </c>
      <c r="O706" s="9"/>
      <c r="P706" s="135"/>
      <c r="Q706" s="9" t="str">
        <f>IF(P706="","Vacio",IF(O706=P706,"Igual","Diferente"))</f>
        <v>Vacio</v>
      </c>
      <c r="R706" s="1">
        <f>+L706+O706/3.5</f>
        <v>50</v>
      </c>
      <c r="S706" s="1">
        <f ca="1">+IF(K706&gt;=0,IF(K706&lt;30,R706*1,IF(60&gt;K706,R706*2,IF(90&gt;K706,R706*3,IF(120&gt;K706,R706*4,IF(150&gt;K706,R706*5,IF(180&gt;K706,R706*6,IF(210&gt;K706,R706*7))))))),0)</f>
        <v>0</v>
      </c>
      <c r="T706" s="2">
        <f ca="1">+IF(K706&lt;0,0,IF(K706&lt;8,$A$1,IF(K706&lt;15,$B$1,IF(K706&lt;22,$C$1,IF(K706&lt;30,$D$1,IF(K706&lt;60,$G$1,IF(K706&lt;90,$H$1,IF(K706&lt;120,$I$1,IF(K706&lt;150,$J$1,IF(K706&lt;180,$K$1,IF(K706&lt;210,$E$1)))))))))))</f>
        <v>0</v>
      </c>
      <c r="U706" s="3" t="s">
        <v>1105</v>
      </c>
      <c r="V706" s="10" t="s">
        <v>1106</v>
      </c>
      <c r="W706" s="6">
        <v>43510</v>
      </c>
      <c r="X706" s="12" t="s">
        <v>1109</v>
      </c>
      <c r="Y706" s="12" t="s">
        <v>5248</v>
      </c>
      <c r="Z706" s="12"/>
      <c r="AA706" s="12"/>
      <c r="AB706" s="15"/>
      <c r="AC706" s="15"/>
      <c r="AD706" s="15"/>
      <c r="AE706" s="15"/>
      <c r="AF706" s="4">
        <f ca="1">+TODAY()-AE706</f>
        <v>44137</v>
      </c>
      <c r="AG706" s="15"/>
      <c r="AH706" s="15"/>
      <c r="AI706" s="6" t="s">
        <v>1107</v>
      </c>
      <c r="AJ706" s="69" t="s">
        <v>1108</v>
      </c>
      <c r="AK706" s="3" t="s">
        <v>150</v>
      </c>
      <c r="AL706" s="6">
        <v>43691</v>
      </c>
      <c r="AM706" s="10">
        <v>1</v>
      </c>
      <c r="AN706" s="3" t="s">
        <v>44</v>
      </c>
      <c r="AO706" s="3"/>
      <c r="AP706" s="3" t="s">
        <v>45</v>
      </c>
      <c r="AQ706" s="3"/>
      <c r="AR706" s="3"/>
      <c r="AS706" s="3"/>
      <c r="AT706" s="3"/>
      <c r="AU706" s="288" t="s">
        <v>4686</v>
      </c>
      <c r="AV706" s="7" t="s">
        <v>47</v>
      </c>
      <c r="AW706" s="7" t="s">
        <v>47</v>
      </c>
      <c r="AX706" s="9" t="str">
        <f>IF(AW706="","Vacio",IF(AV706=AW706,"Igual","Diferente"))</f>
        <v>Igual</v>
      </c>
      <c r="AY706" s="129" t="s">
        <v>1110</v>
      </c>
      <c r="AZ706" s="129"/>
      <c r="BA706" s="5">
        <f ca="1">+IF(K706&gt;21,"Revisar",0)</f>
        <v>0</v>
      </c>
      <c r="BB706" s="68" t="s">
        <v>146</v>
      </c>
      <c r="BC706" s="129" t="s">
        <v>2919</v>
      </c>
      <c r="BF706" s="129" t="s">
        <v>94</v>
      </c>
      <c r="BG706" s="129"/>
    </row>
    <row r="707" spans="1:65" ht="14.65" customHeight="1" x14ac:dyDescent="0.25">
      <c r="A707" s="68" t="str">
        <f>CONCATENATE(E707,"_",X707)</f>
        <v>20600293231_PCR-LAP1126</v>
      </c>
      <c r="B707" s="68" t="str">
        <f>CONCATENATE(E707,"_",Z707)</f>
        <v>20600293231_</v>
      </c>
      <c r="C707" s="6">
        <v>44119</v>
      </c>
      <c r="D707" s="6">
        <v>44149</v>
      </c>
      <c r="E707" s="192">
        <v>20600293231</v>
      </c>
      <c r="F707" s="3" t="s">
        <v>1101</v>
      </c>
      <c r="G707" s="3" t="s">
        <v>4787</v>
      </c>
      <c r="H707" s="6">
        <v>44119</v>
      </c>
      <c r="I707" s="6">
        <v>44149</v>
      </c>
      <c r="J707" s="7"/>
      <c r="K707" s="8">
        <f ca="1">+TODAY()-I707</f>
        <v>-12</v>
      </c>
      <c r="L707" s="9">
        <v>50</v>
      </c>
      <c r="M707" s="135"/>
      <c r="N707" s="9" t="str">
        <f>IF(M707="","Vacio",IF(L707=M707,"Igual","Diferente"))</f>
        <v>Vacio</v>
      </c>
      <c r="O707" s="9"/>
      <c r="P707" s="135"/>
      <c r="Q707" s="9" t="str">
        <f>IF(P707="","Vacio",IF(O707=P707,"Igual","Diferente"))</f>
        <v>Vacio</v>
      </c>
      <c r="R707" s="1">
        <f>+L707+O707/3.5</f>
        <v>50</v>
      </c>
      <c r="S707" s="1">
        <f ca="1">+IF(K707&gt;=0,IF(K707&lt;30,R707*1,IF(60&gt;K707,R707*2,IF(90&gt;K707,R707*3,IF(120&gt;K707,R707*4,IF(150&gt;K707,R707*5,IF(180&gt;K707,R707*6,IF(210&gt;K707,R707*7))))))),0)</f>
        <v>0</v>
      </c>
      <c r="T707" s="2">
        <f ca="1">+IF(K707&lt;0,0,IF(K707&lt;8,$A$1,IF(K707&lt;15,$B$1,IF(K707&lt;22,$C$1,IF(K707&lt;30,$D$1,IF(K707&lt;60,$G$1,IF(K707&lt;90,$H$1,IF(K707&lt;120,$I$1,IF(K707&lt;150,$J$1,IF(K707&lt;180,$K$1,IF(K707&lt;210,$E$1)))))))))))</f>
        <v>0</v>
      </c>
      <c r="U707" s="3" t="s">
        <v>41</v>
      </c>
      <c r="V707" s="10" t="s">
        <v>1111</v>
      </c>
      <c r="W707" s="6">
        <v>43614</v>
      </c>
      <c r="X707" s="12" t="s">
        <v>1112</v>
      </c>
      <c r="Y707" s="12" t="s">
        <v>5248</v>
      </c>
      <c r="Z707" s="12"/>
      <c r="AA707" s="12"/>
      <c r="AB707" s="15"/>
      <c r="AC707" s="15"/>
      <c r="AD707" s="15"/>
      <c r="AE707" s="15"/>
      <c r="AF707" s="4">
        <f ca="1">+TODAY()-AE707</f>
        <v>44137</v>
      </c>
      <c r="AG707" s="15"/>
      <c r="AH707" s="15"/>
      <c r="AI707" s="6"/>
      <c r="AJ707" s="6"/>
      <c r="AK707" s="3" t="s">
        <v>56</v>
      </c>
      <c r="AL707" s="6"/>
      <c r="AM707" s="10">
        <v>1</v>
      </c>
      <c r="AN707" s="3" t="s">
        <v>44</v>
      </c>
      <c r="AO707" s="3"/>
      <c r="AP707" s="3" t="s">
        <v>45</v>
      </c>
      <c r="AQ707" s="3"/>
      <c r="AR707" s="3"/>
      <c r="AS707" s="3"/>
      <c r="AT707" s="3"/>
      <c r="AU707" s="288" t="s">
        <v>4686</v>
      </c>
      <c r="AV707" s="7" t="s">
        <v>47</v>
      </c>
      <c r="AW707" s="7" t="s">
        <v>47</v>
      </c>
      <c r="AX707" s="9" t="str">
        <f>IF(AW707="","Vacio",IF(AV707=AW707,"Igual","Diferente"))</f>
        <v>Igual</v>
      </c>
      <c r="AY707" s="129"/>
      <c r="AZ707" s="129"/>
      <c r="BA707" s="5">
        <f ca="1">+IF(K707&gt;21,"Revisar",0)</f>
        <v>0</v>
      </c>
      <c r="BB707" s="68" t="s">
        <v>146</v>
      </c>
      <c r="BC707" s="129" t="s">
        <v>2919</v>
      </c>
      <c r="BF707" s="129" t="s">
        <v>94</v>
      </c>
      <c r="BG707" s="129"/>
    </row>
    <row r="708" spans="1:65" ht="14.65" customHeight="1" x14ac:dyDescent="0.25">
      <c r="A708" s="68" t="str">
        <f>CONCATENATE(E708,"_",X708)</f>
        <v>20600293231_PCR-LAP1127</v>
      </c>
      <c r="B708" s="68" t="str">
        <f>CONCATENATE(E708,"_",Z708)</f>
        <v>20600293231_</v>
      </c>
      <c r="C708" s="6">
        <v>44119</v>
      </c>
      <c r="D708" s="6">
        <v>44149</v>
      </c>
      <c r="E708" s="192">
        <v>20600293231</v>
      </c>
      <c r="F708" s="3" t="s">
        <v>1101</v>
      </c>
      <c r="G708" s="3" t="s">
        <v>4787</v>
      </c>
      <c r="H708" s="6">
        <v>44119</v>
      </c>
      <c r="I708" s="6">
        <v>44149</v>
      </c>
      <c r="J708" s="7"/>
      <c r="K708" s="8">
        <f ca="1">+TODAY()-I708</f>
        <v>-12</v>
      </c>
      <c r="L708" s="9">
        <v>50</v>
      </c>
      <c r="M708" s="135"/>
      <c r="N708" s="9" t="str">
        <f>IF(M708="","Vacio",IF(L708=M708,"Igual","Diferente"))</f>
        <v>Vacio</v>
      </c>
      <c r="O708" s="9"/>
      <c r="P708" s="135"/>
      <c r="Q708" s="9" t="str">
        <f>IF(P708="","Vacio",IF(O708=P708,"Igual","Diferente"))</f>
        <v>Vacio</v>
      </c>
      <c r="R708" s="1">
        <f>+L708+O708/3.5</f>
        <v>50</v>
      </c>
      <c r="S708" s="1">
        <f ca="1">+IF(K708&gt;=0,IF(K708&lt;30,R708*1,IF(60&gt;K708,R708*2,IF(90&gt;K708,R708*3,IF(120&gt;K708,R708*4,IF(150&gt;K708,R708*5,IF(180&gt;K708,R708*6,IF(210&gt;K708,R708*7))))))),0)</f>
        <v>0</v>
      </c>
      <c r="T708" s="2">
        <f ca="1">+IF(K708&lt;0,0,IF(K708&lt;8,$A$1,IF(K708&lt;15,$B$1,IF(K708&lt;22,$C$1,IF(K708&lt;30,$D$1,IF(K708&lt;60,$G$1,IF(K708&lt;90,$H$1,IF(K708&lt;120,$I$1,IF(K708&lt;150,$J$1,IF(K708&lt;180,$K$1,IF(K708&lt;210,$E$1)))))))))))</f>
        <v>0</v>
      </c>
      <c r="U708" s="3" t="s">
        <v>41</v>
      </c>
      <c r="V708" s="10" t="s">
        <v>1113</v>
      </c>
      <c r="W708" s="6">
        <v>43551</v>
      </c>
      <c r="X708" s="12" t="s">
        <v>1114</v>
      </c>
      <c r="Y708" s="12" t="s">
        <v>5248</v>
      </c>
      <c r="Z708" s="12"/>
      <c r="AA708" s="12"/>
      <c r="AB708" s="15"/>
      <c r="AC708" s="15"/>
      <c r="AD708" s="15"/>
      <c r="AE708" s="15"/>
      <c r="AF708" s="4">
        <f ca="1">+TODAY()-AE708</f>
        <v>44137</v>
      </c>
      <c r="AG708" s="15"/>
      <c r="AH708" s="15"/>
      <c r="AI708" s="6"/>
      <c r="AJ708" s="6"/>
      <c r="AK708" s="3" t="s">
        <v>56</v>
      </c>
      <c r="AL708" s="6"/>
      <c r="AM708" s="10">
        <v>1</v>
      </c>
      <c r="AN708" s="3" t="s">
        <v>44</v>
      </c>
      <c r="AO708" s="3"/>
      <c r="AP708" s="3" t="s">
        <v>45</v>
      </c>
      <c r="AQ708" s="3"/>
      <c r="AR708" s="3"/>
      <c r="AS708" s="3"/>
      <c r="AT708" s="3"/>
      <c r="AU708" s="288" t="s">
        <v>4686</v>
      </c>
      <c r="AV708" s="7" t="s">
        <v>47</v>
      </c>
      <c r="AW708" s="7" t="s">
        <v>47</v>
      </c>
      <c r="AX708" s="9" t="str">
        <f>IF(AW708="","Vacio",IF(AV708=AW708,"Igual","Diferente"))</f>
        <v>Igual</v>
      </c>
      <c r="AY708" s="129"/>
      <c r="AZ708" s="129"/>
      <c r="BA708" s="5">
        <f ca="1">+IF(K708&gt;21,"Revisar",0)</f>
        <v>0</v>
      </c>
      <c r="BB708" s="68" t="s">
        <v>146</v>
      </c>
      <c r="BC708" s="129" t="s">
        <v>2919</v>
      </c>
      <c r="BF708" s="129" t="s">
        <v>94</v>
      </c>
      <c r="BG708" s="129"/>
    </row>
    <row r="709" spans="1:65" ht="14.65" customHeight="1" x14ac:dyDescent="0.25">
      <c r="A709" s="68" t="str">
        <f>CONCATENATE(E709,"_",X709)</f>
        <v>20600293231_PCR-LAP1129</v>
      </c>
      <c r="B709" s="68" t="str">
        <f>CONCATENATE(E709,"_",Z709)</f>
        <v>20600293231_</v>
      </c>
      <c r="C709" s="6">
        <v>44119</v>
      </c>
      <c r="D709" s="6">
        <v>44149</v>
      </c>
      <c r="E709" s="192">
        <v>20600293231</v>
      </c>
      <c r="F709" s="3" t="s">
        <v>1101</v>
      </c>
      <c r="G709" s="3" t="s">
        <v>4787</v>
      </c>
      <c r="H709" s="6">
        <v>44119</v>
      </c>
      <c r="I709" s="6">
        <v>44149</v>
      </c>
      <c r="J709" s="7"/>
      <c r="K709" s="8">
        <f ca="1">+TODAY()-I709</f>
        <v>-12</v>
      </c>
      <c r="L709" s="9">
        <v>50</v>
      </c>
      <c r="M709" s="135"/>
      <c r="N709" s="9" t="str">
        <f>IF(M709="","Vacio",IF(L709=M709,"Igual","Diferente"))</f>
        <v>Vacio</v>
      </c>
      <c r="O709" s="9"/>
      <c r="P709" s="135"/>
      <c r="Q709" s="9" t="str">
        <f>IF(P709="","Vacio",IF(O709=P709,"Igual","Diferente"))</f>
        <v>Vacio</v>
      </c>
      <c r="R709" s="1">
        <f>+L709+O709/3.5</f>
        <v>50</v>
      </c>
      <c r="S709" s="1">
        <f ca="1">+IF(K709&gt;=0,IF(K709&lt;30,R709*1,IF(60&gt;K709,R709*2,IF(90&gt;K709,R709*3,IF(120&gt;K709,R709*4,IF(150&gt;K709,R709*5,IF(180&gt;K709,R709*6,IF(210&gt;K709,R709*7))))))),0)</f>
        <v>0</v>
      </c>
      <c r="T709" s="2">
        <f ca="1">+IF(K709&lt;0,0,IF(K709&lt;8,$A$1,IF(K709&lt;15,$B$1,IF(K709&lt;22,$C$1,IF(K709&lt;30,$D$1,IF(K709&lt;60,$G$1,IF(K709&lt;90,$H$1,IF(K709&lt;120,$I$1,IF(K709&lt;150,$J$1,IF(K709&lt;180,$K$1,IF(K709&lt;210,$E$1)))))))))))</f>
        <v>0</v>
      </c>
      <c r="U709" s="3" t="s">
        <v>41</v>
      </c>
      <c r="V709" s="10" t="s">
        <v>1111</v>
      </c>
      <c r="W709" s="6">
        <v>43614</v>
      </c>
      <c r="X709" s="12" t="s">
        <v>1115</v>
      </c>
      <c r="Y709" s="12" t="s">
        <v>5248</v>
      </c>
      <c r="Z709" s="12"/>
      <c r="AA709" s="12"/>
      <c r="AB709" s="15"/>
      <c r="AC709" s="15"/>
      <c r="AD709" s="15"/>
      <c r="AE709" s="15"/>
      <c r="AF709" s="4">
        <f ca="1">+TODAY()-AE709</f>
        <v>44137</v>
      </c>
      <c r="AG709" s="15"/>
      <c r="AH709" s="15"/>
      <c r="AI709" s="6"/>
      <c r="AJ709" s="6"/>
      <c r="AK709" s="3" t="s">
        <v>56</v>
      </c>
      <c r="AL709" s="6"/>
      <c r="AM709" s="10">
        <v>1</v>
      </c>
      <c r="AN709" s="3" t="s">
        <v>44</v>
      </c>
      <c r="AO709" s="3"/>
      <c r="AP709" s="3" t="s">
        <v>45</v>
      </c>
      <c r="AQ709" s="3"/>
      <c r="AR709" s="3"/>
      <c r="AS709" s="3"/>
      <c r="AT709" s="3"/>
      <c r="AU709" s="288" t="s">
        <v>4686</v>
      </c>
      <c r="AV709" s="7" t="s">
        <v>47</v>
      </c>
      <c r="AW709" s="7" t="s">
        <v>47</v>
      </c>
      <c r="AX709" s="9" t="str">
        <f>IF(AW709="","Vacio",IF(AV709=AW709,"Igual","Diferente"))</f>
        <v>Igual</v>
      </c>
      <c r="AY709" s="129"/>
      <c r="AZ709" s="129"/>
      <c r="BA709" s="5">
        <f ca="1">+IF(K709&gt;21,"Revisar",0)</f>
        <v>0</v>
      </c>
      <c r="BB709" s="68" t="s">
        <v>146</v>
      </c>
      <c r="BC709" s="129" t="s">
        <v>2919</v>
      </c>
      <c r="BF709" s="129" t="s">
        <v>94</v>
      </c>
      <c r="BG709" s="129"/>
    </row>
    <row r="710" spans="1:65" ht="14.65" customHeight="1" x14ac:dyDescent="0.25">
      <c r="A710" s="68" t="str">
        <f>CONCATENATE(E710,"_",X710)</f>
        <v>20600293231_PCR-LAP1138</v>
      </c>
      <c r="B710" s="68" t="str">
        <f>CONCATENATE(E710,"_",Z710)</f>
        <v>20600293231_PCR-LAP1473</v>
      </c>
      <c r="C710" s="6">
        <v>44119</v>
      </c>
      <c r="D710" s="6">
        <v>44149</v>
      </c>
      <c r="E710" s="192">
        <v>20600293231</v>
      </c>
      <c r="F710" s="3" t="s">
        <v>1101</v>
      </c>
      <c r="G710" s="3" t="s">
        <v>4787</v>
      </c>
      <c r="H710" s="6">
        <v>44119</v>
      </c>
      <c r="I710" s="6">
        <v>44149</v>
      </c>
      <c r="J710" s="7"/>
      <c r="K710" s="8">
        <f ca="1">+TODAY()-I710</f>
        <v>-12</v>
      </c>
      <c r="L710" s="9">
        <v>50</v>
      </c>
      <c r="M710" s="135"/>
      <c r="N710" s="9" t="str">
        <f>IF(M710="","Vacio",IF(L710=M710,"Igual","Diferente"))</f>
        <v>Vacio</v>
      </c>
      <c r="O710" s="9"/>
      <c r="P710" s="135"/>
      <c r="Q710" s="9" t="str">
        <f>IF(P710="","Vacio",IF(O710=P710,"Igual","Diferente"))</f>
        <v>Vacio</v>
      </c>
      <c r="R710" s="1">
        <f>+L710+O710/3.5</f>
        <v>50</v>
      </c>
      <c r="S710" s="1">
        <f ca="1">+IF(K710&gt;=0,IF(K710&lt;30,R710*1,IF(60&gt;K710,R710*2,IF(90&gt;K710,R710*3,IF(120&gt;K710,R710*4,IF(150&gt;K710,R710*5,IF(180&gt;K710,R710*6,IF(210&gt;K710,R710*7))))))),0)</f>
        <v>0</v>
      </c>
      <c r="T710" s="2">
        <f ca="1">+IF(K710&lt;0,0,IF(K710&lt;8,$A$1,IF(K710&lt;15,$B$1,IF(K710&lt;22,$C$1,IF(K710&lt;30,$D$1,IF(K710&lt;60,$G$1,IF(K710&lt;90,$H$1,IF(K710&lt;120,$I$1,IF(K710&lt;150,$J$1,IF(K710&lt;180,$K$1,IF(K710&lt;210,$E$1)))))))))))</f>
        <v>0</v>
      </c>
      <c r="U710" s="3" t="s">
        <v>1105</v>
      </c>
      <c r="V710" s="10" t="s">
        <v>1116</v>
      </c>
      <c r="W710" s="6">
        <v>43510</v>
      </c>
      <c r="X710" s="12" t="s">
        <v>1117</v>
      </c>
      <c r="Y710" s="12" t="s">
        <v>5248</v>
      </c>
      <c r="Z710" s="12" t="s">
        <v>1118</v>
      </c>
      <c r="AA710" s="12"/>
      <c r="AB710" s="15"/>
      <c r="AC710" s="15"/>
      <c r="AD710" s="15"/>
      <c r="AE710" s="15"/>
      <c r="AF710" s="4">
        <f ca="1">+TODAY()-AE710</f>
        <v>44137</v>
      </c>
      <c r="AG710" s="15"/>
      <c r="AH710" s="15"/>
      <c r="AI710" s="6" t="s">
        <v>1107</v>
      </c>
      <c r="AJ710" s="69" t="s">
        <v>1108</v>
      </c>
      <c r="AK710" s="3" t="s">
        <v>150</v>
      </c>
      <c r="AL710" s="6">
        <v>43691</v>
      </c>
      <c r="AM710" s="10">
        <v>1</v>
      </c>
      <c r="AN710" s="3" t="s">
        <v>44</v>
      </c>
      <c r="AO710" s="3"/>
      <c r="AP710" s="3" t="s">
        <v>45</v>
      </c>
      <c r="AQ710" s="3"/>
      <c r="AR710" s="3"/>
      <c r="AS710" s="3"/>
      <c r="AT710" s="3"/>
      <c r="AU710" s="288" t="s">
        <v>4686</v>
      </c>
      <c r="AV710" s="7" t="s">
        <v>47</v>
      </c>
      <c r="AW710" s="7" t="s">
        <v>47</v>
      </c>
      <c r="AX710" s="9" t="str">
        <f>IF(AW710="","Vacio",IF(AV710=AW710,"Igual","Diferente"))</f>
        <v>Igual</v>
      </c>
      <c r="AY710" s="129" t="s">
        <v>1110</v>
      </c>
      <c r="AZ710" s="129"/>
      <c r="BA710" s="5">
        <f ca="1">+IF(K710&gt;21,"Revisar",0)</f>
        <v>0</v>
      </c>
      <c r="BB710" s="68" t="s">
        <v>146</v>
      </c>
      <c r="BC710" s="129" t="s">
        <v>2919</v>
      </c>
      <c r="BF710" s="129" t="s">
        <v>94</v>
      </c>
      <c r="BG710" s="129"/>
    </row>
    <row r="711" spans="1:65" ht="14.65" customHeight="1" x14ac:dyDescent="0.25">
      <c r="A711" s="68" t="str">
        <f>CONCATENATE(E711,"_",X711)</f>
        <v>20600293231_PCR-LAP1143</v>
      </c>
      <c r="B711" s="68" t="str">
        <f>CONCATENATE(E711,"_",Z711)</f>
        <v>20600293231_PCR-LAP1465</v>
      </c>
      <c r="C711" s="6">
        <v>44119</v>
      </c>
      <c r="D711" s="6">
        <v>44149</v>
      </c>
      <c r="E711" s="192">
        <v>20600293231</v>
      </c>
      <c r="F711" s="3" t="s">
        <v>1101</v>
      </c>
      <c r="G711" s="3" t="s">
        <v>4787</v>
      </c>
      <c r="H711" s="6">
        <v>44119</v>
      </c>
      <c r="I711" s="6">
        <v>44149</v>
      </c>
      <c r="J711" s="7"/>
      <c r="K711" s="8">
        <f ca="1">+TODAY()-I711</f>
        <v>-12</v>
      </c>
      <c r="L711" s="9">
        <v>50</v>
      </c>
      <c r="M711" s="135"/>
      <c r="N711" s="9" t="str">
        <f>IF(M711="","Vacio",IF(L711=M711,"Igual","Diferente"))</f>
        <v>Vacio</v>
      </c>
      <c r="O711" s="9"/>
      <c r="P711" s="135"/>
      <c r="Q711" s="9" t="str">
        <f>IF(P711="","Vacio",IF(O711=P711,"Igual","Diferente"))</f>
        <v>Vacio</v>
      </c>
      <c r="R711" s="1">
        <f>+L711+O711/3.5</f>
        <v>50</v>
      </c>
      <c r="S711" s="1">
        <f ca="1">+IF(K711&gt;=0,IF(K711&lt;30,R711*1,IF(60&gt;K711,R711*2,IF(90&gt;K711,R711*3,IF(120&gt;K711,R711*4,IF(150&gt;K711,R711*5,IF(180&gt;K711,R711*6,IF(210&gt;K711,R711*7))))))),0)</f>
        <v>0</v>
      </c>
      <c r="T711" s="2">
        <f ca="1">+IF(K711&lt;0,0,IF(K711&lt;8,$A$1,IF(K711&lt;15,$B$1,IF(K711&lt;22,$C$1,IF(K711&lt;30,$D$1,IF(K711&lt;60,$G$1,IF(K711&lt;90,$H$1,IF(K711&lt;120,$I$1,IF(K711&lt;150,$J$1,IF(K711&lt;180,$K$1,IF(K711&lt;210,$E$1)))))))))))</f>
        <v>0</v>
      </c>
      <c r="U711" s="3" t="s">
        <v>1119</v>
      </c>
      <c r="V711" s="10" t="s">
        <v>1120</v>
      </c>
      <c r="W711" s="6">
        <v>43637</v>
      </c>
      <c r="X711" s="12" t="s">
        <v>1121</v>
      </c>
      <c r="Y711" s="12" t="s">
        <v>5248</v>
      </c>
      <c r="Z711" s="12" t="s">
        <v>1122</v>
      </c>
      <c r="AA711" s="12"/>
      <c r="AB711" s="15"/>
      <c r="AC711" s="15"/>
      <c r="AD711" s="15"/>
      <c r="AE711" s="15"/>
      <c r="AF711" s="4">
        <f ca="1">+TODAY()-AE711</f>
        <v>44137</v>
      </c>
      <c r="AG711" s="15"/>
      <c r="AH711" s="15"/>
      <c r="AI711" s="6"/>
      <c r="AJ711" s="6"/>
      <c r="AK711" s="3" t="s">
        <v>56</v>
      </c>
      <c r="AL711" s="6"/>
      <c r="AM711" s="10">
        <v>1</v>
      </c>
      <c r="AN711" s="3" t="s">
        <v>44</v>
      </c>
      <c r="AO711" s="3"/>
      <c r="AP711" s="3" t="s">
        <v>45</v>
      </c>
      <c r="AQ711" s="3"/>
      <c r="AR711" s="3"/>
      <c r="AS711" s="3"/>
      <c r="AT711" s="3"/>
      <c r="AU711" s="288" t="s">
        <v>4686</v>
      </c>
      <c r="AV711" s="7" t="s">
        <v>47</v>
      </c>
      <c r="AW711" s="7" t="s">
        <v>47</v>
      </c>
      <c r="AX711" s="9" t="str">
        <f>IF(AW711="","Vacio",IF(AV711=AW711,"Igual","Diferente"))</f>
        <v>Igual</v>
      </c>
      <c r="AY711" s="129"/>
      <c r="AZ711" s="129"/>
      <c r="BA711" s="5">
        <f ca="1">+IF(K711&gt;21,"Revisar",0)</f>
        <v>0</v>
      </c>
      <c r="BB711" s="68" t="s">
        <v>146</v>
      </c>
      <c r="BC711" s="129" t="s">
        <v>2919</v>
      </c>
      <c r="BF711" s="129" t="s">
        <v>94</v>
      </c>
      <c r="BG711" s="129"/>
    </row>
    <row r="712" spans="1:65" ht="14.65" customHeight="1" x14ac:dyDescent="0.25">
      <c r="A712" s="68" t="str">
        <f>CONCATENATE(E712,"_",X712)</f>
        <v>20600293231_PCR-LAP1142</v>
      </c>
      <c r="B712" s="68" t="str">
        <f>CONCATENATE(E712,"_",Z712)</f>
        <v>20600293231_PCR-LAP1163</v>
      </c>
      <c r="C712" s="6">
        <v>44119</v>
      </c>
      <c r="D712" s="6">
        <v>44149</v>
      </c>
      <c r="E712" s="192">
        <v>20600293231</v>
      </c>
      <c r="F712" s="3" t="s">
        <v>1101</v>
      </c>
      <c r="G712" s="3" t="s">
        <v>4787</v>
      </c>
      <c r="H712" s="6">
        <v>44119</v>
      </c>
      <c r="I712" s="6">
        <v>44149</v>
      </c>
      <c r="J712" s="7"/>
      <c r="K712" s="8">
        <f ca="1">+TODAY()-I712</f>
        <v>-12</v>
      </c>
      <c r="L712" s="9">
        <v>50</v>
      </c>
      <c r="M712" s="135"/>
      <c r="N712" s="9" t="str">
        <f>IF(M712="","Vacio",IF(L712=M712,"Igual","Diferente"))</f>
        <v>Vacio</v>
      </c>
      <c r="O712" s="9"/>
      <c r="P712" s="135"/>
      <c r="Q712" s="9" t="str">
        <f>IF(P712="","Vacio",IF(O712=P712,"Igual","Diferente"))</f>
        <v>Vacio</v>
      </c>
      <c r="R712" s="1">
        <f>+L712+O712/3.5</f>
        <v>50</v>
      </c>
      <c r="S712" s="1">
        <f ca="1">+IF(K712&gt;=0,IF(K712&lt;30,R712*1,IF(60&gt;K712,R712*2,IF(90&gt;K712,R712*3,IF(120&gt;K712,R712*4,IF(150&gt;K712,R712*5,IF(180&gt;K712,R712*6,IF(210&gt;K712,R712*7))))))),0)</f>
        <v>0</v>
      </c>
      <c r="T712" s="2">
        <f ca="1">+IF(K712&lt;0,0,IF(K712&lt;8,$A$1,IF(K712&lt;15,$B$1,IF(K712&lt;22,$C$1,IF(K712&lt;30,$D$1,IF(K712&lt;60,$G$1,IF(K712&lt;90,$H$1,IF(K712&lt;120,$I$1,IF(K712&lt;150,$J$1,IF(K712&lt;180,$K$1,IF(K712&lt;210,$E$1)))))))))))</f>
        <v>0</v>
      </c>
      <c r="U712" s="3" t="s">
        <v>41</v>
      </c>
      <c r="V712" s="10" t="s">
        <v>1111</v>
      </c>
      <c r="W712" s="6">
        <v>43614</v>
      </c>
      <c r="X712" s="12" t="s">
        <v>2707</v>
      </c>
      <c r="Y712" s="12" t="s">
        <v>5248</v>
      </c>
      <c r="Z712" s="12" t="s">
        <v>1123</v>
      </c>
      <c r="AA712" s="12"/>
      <c r="AB712" s="12"/>
      <c r="AC712" s="15"/>
      <c r="AD712" s="15"/>
      <c r="AE712" s="15"/>
      <c r="AF712" s="4">
        <f ca="1">+TODAY()-AE712</f>
        <v>44137</v>
      </c>
      <c r="AG712" s="15"/>
      <c r="AH712" s="15"/>
      <c r="AI712" s="6"/>
      <c r="AJ712" s="6"/>
      <c r="AK712" s="3" t="s">
        <v>56</v>
      </c>
      <c r="AL712" s="6"/>
      <c r="AM712" s="10">
        <v>1</v>
      </c>
      <c r="AN712" s="3" t="s">
        <v>44</v>
      </c>
      <c r="AO712" s="3"/>
      <c r="AP712" s="3" t="s">
        <v>45</v>
      </c>
      <c r="AQ712" s="3"/>
      <c r="AR712" s="3"/>
      <c r="AS712" s="3"/>
      <c r="AT712" s="3"/>
      <c r="AU712" s="288" t="s">
        <v>4686</v>
      </c>
      <c r="AV712" s="7" t="s">
        <v>47</v>
      </c>
      <c r="AW712" s="7" t="s">
        <v>47</v>
      </c>
      <c r="AX712" s="9" t="str">
        <f>IF(AW712="","Vacio",IF(AV712=AW712,"Igual","Diferente"))</f>
        <v>Igual</v>
      </c>
      <c r="AY712" s="129"/>
      <c r="AZ712" s="129"/>
      <c r="BA712" s="5">
        <f ca="1">+IF(K712&gt;21,"Revisar",0)</f>
        <v>0</v>
      </c>
      <c r="BB712" s="68" t="s">
        <v>146</v>
      </c>
      <c r="BC712" s="129" t="s">
        <v>2919</v>
      </c>
      <c r="BF712" s="129" t="s">
        <v>94</v>
      </c>
      <c r="BG712" s="129"/>
    </row>
    <row r="713" spans="1:65" ht="14.65" customHeight="1" x14ac:dyDescent="0.25">
      <c r="A713" s="68" t="str">
        <f>CONCATENATE(E713,"_",X713)</f>
        <v>20600293231_PCR-LAP1160</v>
      </c>
      <c r="B713" s="68" t="str">
        <f>CONCATENATE(E713,"_",Z713)</f>
        <v>20600293231_PCR-LAP1192</v>
      </c>
      <c r="C713" s="6">
        <v>44119</v>
      </c>
      <c r="D713" s="6">
        <v>44149</v>
      </c>
      <c r="E713" s="192">
        <v>20600293231</v>
      </c>
      <c r="F713" s="3" t="s">
        <v>1101</v>
      </c>
      <c r="G713" s="3" t="s">
        <v>4787</v>
      </c>
      <c r="H713" s="6">
        <v>44119</v>
      </c>
      <c r="I713" s="6">
        <v>44149</v>
      </c>
      <c r="J713" s="7"/>
      <c r="K713" s="8">
        <f ca="1">+TODAY()-I713</f>
        <v>-12</v>
      </c>
      <c r="L713" s="9">
        <v>50</v>
      </c>
      <c r="M713" s="135"/>
      <c r="N713" s="9" t="str">
        <f>IF(M713="","Vacio",IF(L713=M713,"Igual","Diferente"))</f>
        <v>Vacio</v>
      </c>
      <c r="O713" s="9"/>
      <c r="P713" s="135"/>
      <c r="Q713" s="9" t="str">
        <f>IF(P713="","Vacio",IF(O713=P713,"Igual","Diferente"))</f>
        <v>Vacio</v>
      </c>
      <c r="R713" s="1">
        <f>+L713+O713/3.5</f>
        <v>50</v>
      </c>
      <c r="S713" s="1">
        <f ca="1">+IF(K713&gt;=0,IF(K713&lt;30,R713*1,IF(60&gt;K713,R713*2,IF(90&gt;K713,R713*3,IF(120&gt;K713,R713*4,IF(150&gt;K713,R713*5,IF(180&gt;K713,R713*6,IF(210&gt;K713,R713*7))))))),0)</f>
        <v>0</v>
      </c>
      <c r="T713" s="2">
        <f ca="1">+IF(K713&lt;0,0,IF(K713&lt;8,$A$1,IF(K713&lt;15,$B$1,IF(K713&lt;22,$C$1,IF(K713&lt;30,$D$1,IF(K713&lt;60,$G$1,IF(K713&lt;90,$H$1,IF(K713&lt;120,$I$1,IF(K713&lt;150,$J$1,IF(K713&lt;180,$K$1,IF(K713&lt;210,$E$1)))))))))))</f>
        <v>0</v>
      </c>
      <c r="U713" s="3" t="s">
        <v>41</v>
      </c>
      <c r="V713" s="10" t="s">
        <v>1124</v>
      </c>
      <c r="W713" s="6">
        <v>43594</v>
      </c>
      <c r="X713" s="12" t="s">
        <v>1693</v>
      </c>
      <c r="Y713" s="12" t="s">
        <v>5248</v>
      </c>
      <c r="Z713" s="12" t="s">
        <v>1125</v>
      </c>
      <c r="AA713" s="12"/>
      <c r="AB713" s="15"/>
      <c r="AC713" s="15"/>
      <c r="AD713" s="15"/>
      <c r="AE713" s="15"/>
      <c r="AF713" s="4">
        <f ca="1">+TODAY()-AE713</f>
        <v>44137</v>
      </c>
      <c r="AG713" s="15"/>
      <c r="AH713" s="15"/>
      <c r="AI713" s="6"/>
      <c r="AJ713" s="6"/>
      <c r="AK713" s="3" t="s">
        <v>56</v>
      </c>
      <c r="AL713" s="6"/>
      <c r="AM713" s="10">
        <v>1</v>
      </c>
      <c r="AN713" s="3" t="s">
        <v>44</v>
      </c>
      <c r="AO713" s="3"/>
      <c r="AP713" s="3" t="s">
        <v>45</v>
      </c>
      <c r="AQ713" s="3"/>
      <c r="AR713" s="3"/>
      <c r="AS713" s="3"/>
      <c r="AT713" s="3"/>
      <c r="AU713" s="288" t="s">
        <v>4686</v>
      </c>
      <c r="AV713" s="7" t="s">
        <v>47</v>
      </c>
      <c r="AW713" s="7" t="s">
        <v>47</v>
      </c>
      <c r="AX713" s="9" t="str">
        <f>IF(AW713="","Vacio",IF(AV713=AW713,"Igual","Diferente"))</f>
        <v>Igual</v>
      </c>
      <c r="AY713" s="129"/>
      <c r="AZ713" s="129"/>
      <c r="BA713" s="5">
        <f ca="1">+IF(K713&gt;21,"Revisar",0)</f>
        <v>0</v>
      </c>
      <c r="BB713" s="68" t="s">
        <v>146</v>
      </c>
      <c r="BC713" s="129" t="s">
        <v>2919</v>
      </c>
      <c r="BF713" s="129" t="s">
        <v>94</v>
      </c>
      <c r="BG713" s="129"/>
    </row>
    <row r="714" spans="1:65" ht="14.65" customHeight="1" x14ac:dyDescent="0.25">
      <c r="A714" s="68" t="str">
        <f>CONCATENATE(E714,"_",X714)</f>
        <v>20600293231_PCR-LAP1193</v>
      </c>
      <c r="B714" s="68" t="str">
        <f>CONCATENATE(E714,"_",Z714)</f>
        <v>20600293231_</v>
      </c>
      <c r="C714" s="6">
        <v>44119</v>
      </c>
      <c r="D714" s="6">
        <v>44149</v>
      </c>
      <c r="E714" s="192">
        <v>20600293231</v>
      </c>
      <c r="F714" s="3" t="s">
        <v>1101</v>
      </c>
      <c r="G714" s="3" t="s">
        <v>4787</v>
      </c>
      <c r="H714" s="6">
        <v>44119</v>
      </c>
      <c r="I714" s="6">
        <v>44149</v>
      </c>
      <c r="J714" s="7"/>
      <c r="K714" s="8">
        <f ca="1">+TODAY()-I714</f>
        <v>-12</v>
      </c>
      <c r="L714" s="9">
        <v>50</v>
      </c>
      <c r="M714" s="135"/>
      <c r="N714" s="9" t="str">
        <f>IF(M714="","Vacio",IF(L714=M714,"Igual","Diferente"))</f>
        <v>Vacio</v>
      </c>
      <c r="O714" s="9"/>
      <c r="P714" s="135"/>
      <c r="Q714" s="9" t="str">
        <f>IF(P714="","Vacio",IF(O714=P714,"Igual","Diferente"))</f>
        <v>Vacio</v>
      </c>
      <c r="R714" s="1">
        <f>+L714+O714/3.5</f>
        <v>50</v>
      </c>
      <c r="S714" s="1">
        <f ca="1">+IF(K714&gt;=0,IF(K714&lt;30,R714*1,IF(60&gt;K714,R714*2,IF(90&gt;K714,R714*3,IF(120&gt;K714,R714*4,IF(150&gt;K714,R714*5,IF(180&gt;K714,R714*6,IF(210&gt;K714,R714*7))))))),0)</f>
        <v>0</v>
      </c>
      <c r="T714" s="2">
        <f ca="1">+IF(K714&lt;0,0,IF(K714&lt;8,$A$1,IF(K714&lt;15,$B$1,IF(K714&lt;22,$C$1,IF(K714&lt;30,$D$1,IF(K714&lt;60,$G$1,IF(K714&lt;90,$H$1,IF(K714&lt;120,$I$1,IF(K714&lt;150,$J$1,IF(K714&lt;180,$K$1,IF(K714&lt;210,$E$1)))))))))))</f>
        <v>0</v>
      </c>
      <c r="U714" s="3" t="s">
        <v>1105</v>
      </c>
      <c r="V714" s="10" t="s">
        <v>1106</v>
      </c>
      <c r="W714" s="6">
        <v>43510</v>
      </c>
      <c r="X714" s="12" t="s">
        <v>1126</v>
      </c>
      <c r="Y714" s="12" t="s">
        <v>5248</v>
      </c>
      <c r="Z714" s="12"/>
      <c r="AA714" s="12"/>
      <c r="AB714" s="15"/>
      <c r="AC714" s="15"/>
      <c r="AD714" s="15"/>
      <c r="AE714" s="15"/>
      <c r="AF714" s="4">
        <f ca="1">+TODAY()-AE714</f>
        <v>44137</v>
      </c>
      <c r="AG714" s="15"/>
      <c r="AH714" s="15"/>
      <c r="AI714" s="6" t="s">
        <v>1107</v>
      </c>
      <c r="AJ714" s="69" t="s">
        <v>1108</v>
      </c>
      <c r="AK714" s="3" t="s">
        <v>150</v>
      </c>
      <c r="AL714" s="6">
        <v>43691</v>
      </c>
      <c r="AM714" s="10">
        <v>1</v>
      </c>
      <c r="AN714" s="3" t="s">
        <v>44</v>
      </c>
      <c r="AO714" s="3"/>
      <c r="AP714" s="3" t="s">
        <v>45</v>
      </c>
      <c r="AQ714" s="3"/>
      <c r="AR714" s="3"/>
      <c r="AS714" s="3"/>
      <c r="AT714" s="3"/>
      <c r="AU714" s="288" t="s">
        <v>4686</v>
      </c>
      <c r="AV714" s="7" t="s">
        <v>47</v>
      </c>
      <c r="AW714" s="7" t="s">
        <v>47</v>
      </c>
      <c r="AX714" s="9" t="str">
        <f>IF(AW714="","Vacio",IF(AV714=AW714,"Igual","Diferente"))</f>
        <v>Igual</v>
      </c>
      <c r="AY714" s="129" t="s">
        <v>1110</v>
      </c>
      <c r="AZ714" s="129"/>
      <c r="BA714" s="5">
        <f ca="1">+IF(K714&gt;21,"Revisar",0)</f>
        <v>0</v>
      </c>
      <c r="BB714" s="68" t="s">
        <v>146</v>
      </c>
      <c r="BC714" s="129" t="s">
        <v>2919</v>
      </c>
      <c r="BF714" s="129" t="s">
        <v>94</v>
      </c>
      <c r="BG714" s="129"/>
    </row>
    <row r="715" spans="1:65" ht="14.65" customHeight="1" x14ac:dyDescent="0.25">
      <c r="A715" s="68" t="str">
        <f>CONCATENATE(E715,"_",X715)</f>
        <v>20600293231_MOR-LAP19101011</v>
      </c>
      <c r="B715" s="68" t="str">
        <f>CONCATENATE(E715,"_",Z715)</f>
        <v>20600293231_PCR-LAP0825</v>
      </c>
      <c r="C715" s="6">
        <v>44119</v>
      </c>
      <c r="D715" s="6">
        <v>44149</v>
      </c>
      <c r="E715" s="192">
        <v>20600293231</v>
      </c>
      <c r="F715" s="3" t="s">
        <v>1101</v>
      </c>
      <c r="G715" s="3" t="s">
        <v>4787</v>
      </c>
      <c r="H715" s="6">
        <v>44119</v>
      </c>
      <c r="I715" s="6">
        <v>44149</v>
      </c>
      <c r="J715" s="7"/>
      <c r="K715" s="8">
        <f ca="1">+TODAY()-I715</f>
        <v>-12</v>
      </c>
      <c r="L715" s="9">
        <v>50</v>
      </c>
      <c r="M715" s="135"/>
      <c r="N715" s="9" t="str">
        <f>IF(M715="","Vacio",IF(L715=M715,"Igual","Diferente"))</f>
        <v>Vacio</v>
      </c>
      <c r="O715" s="9"/>
      <c r="P715" s="135"/>
      <c r="Q715" s="9" t="str">
        <f>IF(P715="","Vacio",IF(O715=P715,"Igual","Diferente"))</f>
        <v>Vacio</v>
      </c>
      <c r="R715" s="1">
        <f>+L715+O715/3.5</f>
        <v>50</v>
      </c>
      <c r="S715" s="1">
        <f ca="1">+IF(K715&gt;=0,IF(K715&lt;30,R715*1,IF(60&gt;K715,R715*2,IF(90&gt;K715,R715*3,IF(120&gt;K715,R715*4,IF(150&gt;K715,R715*5,IF(180&gt;K715,R715*6,IF(210&gt;K715,R715*7))))))),0)</f>
        <v>0</v>
      </c>
      <c r="T715" s="2">
        <f ca="1">+IF(K715&lt;0,0,IF(K715&lt;8,$A$1,IF(K715&lt;15,$B$1,IF(K715&lt;22,$C$1,IF(K715&lt;30,$D$1,IF(K715&lt;60,$G$1,IF(K715&lt;90,$H$1,IF(K715&lt;120,$I$1,IF(K715&lt;150,$J$1,IF(K715&lt;180,$K$1,IF(K715&lt;210,$E$1)))))))))))</f>
        <v>0</v>
      </c>
      <c r="U715" s="3" t="s">
        <v>4497</v>
      </c>
      <c r="V715" s="10" t="s">
        <v>1127</v>
      </c>
      <c r="W715" s="6">
        <v>43510</v>
      </c>
      <c r="X715" s="12" t="s">
        <v>4496</v>
      </c>
      <c r="Y715" s="12" t="s">
        <v>5248</v>
      </c>
      <c r="Z715" s="12" t="s">
        <v>748</v>
      </c>
      <c r="AA715" s="12"/>
      <c r="AB715" s="12"/>
      <c r="AC715" s="15"/>
      <c r="AD715" s="15"/>
      <c r="AE715" s="15"/>
      <c r="AF715" s="4">
        <f ca="1">+TODAY()-AE715</f>
        <v>44137</v>
      </c>
      <c r="AG715" s="15"/>
      <c r="AH715" s="15"/>
      <c r="AI715" s="6" t="s">
        <v>1107</v>
      </c>
      <c r="AJ715" s="69" t="s">
        <v>1108</v>
      </c>
      <c r="AK715" s="3" t="s">
        <v>150</v>
      </c>
      <c r="AL715" s="6">
        <v>43691</v>
      </c>
      <c r="AM715" s="10">
        <v>1</v>
      </c>
      <c r="AN715" s="3" t="s">
        <v>44</v>
      </c>
      <c r="AO715" s="3"/>
      <c r="AP715" s="3" t="s">
        <v>45</v>
      </c>
      <c r="AQ715" s="3"/>
      <c r="AR715" s="3"/>
      <c r="AS715" s="3"/>
      <c r="AT715" s="3"/>
      <c r="AU715" s="288" t="s">
        <v>4686</v>
      </c>
      <c r="AV715" s="7" t="s">
        <v>47</v>
      </c>
      <c r="AW715" s="7" t="s">
        <v>47</v>
      </c>
      <c r="AX715" s="9" t="str">
        <f>IF(AW715="","Vacio",IF(AV715=AW715,"Igual","Diferente"))</f>
        <v>Igual</v>
      </c>
      <c r="AY715" s="129"/>
      <c r="AZ715" s="129"/>
      <c r="BA715" s="5">
        <f ca="1">+IF(K715&gt;21,"Revisar",0)</f>
        <v>0</v>
      </c>
      <c r="BB715" s="68" t="s">
        <v>146</v>
      </c>
      <c r="BC715" s="129" t="s">
        <v>2919</v>
      </c>
      <c r="BF715" s="129" t="s">
        <v>94</v>
      </c>
      <c r="BG715" s="129"/>
    </row>
    <row r="716" spans="1:65" ht="14.65" customHeight="1" x14ac:dyDescent="0.25">
      <c r="A716" s="68" t="str">
        <f>CONCATENATE(E716,"_",X716)</f>
        <v>20600293231_PCR-LAP1226</v>
      </c>
      <c r="B716" s="68" t="str">
        <f>CONCATENATE(E716,"_",Z716)</f>
        <v>20600293231_PCR-LAP1310</v>
      </c>
      <c r="C716" s="6">
        <v>44119</v>
      </c>
      <c r="D716" s="6">
        <v>44149</v>
      </c>
      <c r="E716" s="192">
        <v>20600293231</v>
      </c>
      <c r="F716" s="3" t="s">
        <v>1101</v>
      </c>
      <c r="G716" s="3" t="s">
        <v>4787</v>
      </c>
      <c r="H716" s="6">
        <v>44119</v>
      </c>
      <c r="I716" s="6">
        <v>44149</v>
      </c>
      <c r="J716" s="7"/>
      <c r="K716" s="8">
        <f ca="1">+TODAY()-I716</f>
        <v>-12</v>
      </c>
      <c r="L716" s="9">
        <v>60</v>
      </c>
      <c r="M716" s="135"/>
      <c r="N716" s="9" t="str">
        <f>IF(M716="","Vacio",IF(L716=M716,"Igual","Diferente"))</f>
        <v>Vacio</v>
      </c>
      <c r="O716" s="9"/>
      <c r="P716" s="135"/>
      <c r="Q716" s="9" t="str">
        <f>IF(P716="","Vacio",IF(O716=P716,"Igual","Diferente"))</f>
        <v>Vacio</v>
      </c>
      <c r="R716" s="1">
        <f>+L716+O716/3.5</f>
        <v>60</v>
      </c>
      <c r="S716" s="1">
        <f ca="1">+IF(K716&gt;=0,IF(K716&lt;30,R716*1,IF(60&gt;K716,R716*2,IF(90&gt;K716,R716*3,IF(120&gt;K716,R716*4,IF(150&gt;K716,R716*5,IF(180&gt;K716,R716*6,IF(210&gt;K716,R716*7))))))),0)</f>
        <v>0</v>
      </c>
      <c r="T716" s="2">
        <f ca="1">+IF(K716&lt;0,0,IF(K716&lt;8,$A$1,IF(K716&lt;15,$B$1,IF(K716&lt;22,$C$1,IF(K716&lt;30,$D$1,IF(K716&lt;60,$G$1,IF(K716&lt;90,$H$1,IF(K716&lt;120,$I$1,IF(K716&lt;150,$J$1,IF(K716&lt;180,$K$1,IF(K716&lt;210,$E$1)))))))))))</f>
        <v>0</v>
      </c>
      <c r="U716" s="3" t="s">
        <v>4263</v>
      </c>
      <c r="V716" s="10" t="s">
        <v>1127</v>
      </c>
      <c r="W716" s="6">
        <v>43510</v>
      </c>
      <c r="X716" s="12" t="s">
        <v>2777</v>
      </c>
      <c r="Y716" s="12" t="s">
        <v>5248</v>
      </c>
      <c r="Z716" s="12" t="s">
        <v>1129</v>
      </c>
      <c r="AA716" s="12"/>
      <c r="AB716" s="15"/>
      <c r="AC716" s="15"/>
      <c r="AD716" s="15"/>
      <c r="AE716" s="15"/>
      <c r="AF716" s="4">
        <f ca="1">+TODAY()-AE716</f>
        <v>44137</v>
      </c>
      <c r="AG716" s="15"/>
      <c r="AH716" s="15"/>
      <c r="AI716" s="6" t="s">
        <v>1107</v>
      </c>
      <c r="AJ716" s="69" t="s">
        <v>1108</v>
      </c>
      <c r="AK716" s="3" t="s">
        <v>150</v>
      </c>
      <c r="AL716" s="6">
        <v>43691</v>
      </c>
      <c r="AM716" s="10">
        <v>1</v>
      </c>
      <c r="AN716" s="3" t="s">
        <v>44</v>
      </c>
      <c r="AO716" s="3"/>
      <c r="AP716" s="3" t="s">
        <v>45</v>
      </c>
      <c r="AQ716" s="3"/>
      <c r="AR716" s="3"/>
      <c r="AS716" s="3"/>
      <c r="AT716" s="3"/>
      <c r="AU716" s="288" t="s">
        <v>4686</v>
      </c>
      <c r="AV716" s="7" t="s">
        <v>47</v>
      </c>
      <c r="AW716" s="7" t="s">
        <v>47</v>
      </c>
      <c r="AX716" s="9" t="str">
        <f>IF(AW716="","Vacio",IF(AV716=AW716,"Igual","Diferente"))</f>
        <v>Igual</v>
      </c>
      <c r="AY716" s="129"/>
      <c r="AZ716" s="129"/>
      <c r="BA716" s="5">
        <f ca="1">+IF(K716&gt;21,"Revisar",0)</f>
        <v>0</v>
      </c>
      <c r="BB716" s="68" t="s">
        <v>146</v>
      </c>
      <c r="BC716" s="129" t="s">
        <v>2919</v>
      </c>
      <c r="BF716" s="129" t="s">
        <v>94</v>
      </c>
      <c r="BG716" s="129"/>
    </row>
    <row r="717" spans="1:65" s="153" customFormat="1" ht="14.65" customHeight="1" x14ac:dyDescent="0.25">
      <c r="A717" s="68" t="str">
        <f>CONCATENATE(E717,"_",X717)</f>
        <v>20600293231_PCR-LAP1323</v>
      </c>
      <c r="B717" s="68" t="str">
        <f>CONCATENATE(E717,"_",Z717)</f>
        <v>20600293231_</v>
      </c>
      <c r="C717" s="6">
        <v>44119</v>
      </c>
      <c r="D717" s="6">
        <v>44149</v>
      </c>
      <c r="E717" s="192">
        <v>20600293231</v>
      </c>
      <c r="F717" s="3" t="s">
        <v>1101</v>
      </c>
      <c r="G717" s="3" t="s">
        <v>4787</v>
      </c>
      <c r="H717" s="6">
        <v>44119</v>
      </c>
      <c r="I717" s="6">
        <v>44149</v>
      </c>
      <c r="J717" s="7"/>
      <c r="K717" s="8">
        <f ca="1">+TODAY()-I717</f>
        <v>-12</v>
      </c>
      <c r="L717" s="9">
        <v>50</v>
      </c>
      <c r="M717" s="135"/>
      <c r="N717" s="9" t="str">
        <f>IF(M717="","Vacio",IF(L717=M717,"Igual","Diferente"))</f>
        <v>Vacio</v>
      </c>
      <c r="O717" s="9"/>
      <c r="P717" s="135"/>
      <c r="Q717" s="9" t="str">
        <f>IF(P717="","Vacio",IF(O717=P717,"Igual","Diferente"))</f>
        <v>Vacio</v>
      </c>
      <c r="R717" s="1">
        <f>+L717+O717/3.5</f>
        <v>50</v>
      </c>
      <c r="S717" s="1">
        <f ca="1">+IF(K717&gt;=0,IF(K717&lt;30,R717*1,IF(60&gt;K717,R717*2,IF(90&gt;K717,R717*3,IF(120&gt;K717,R717*4,IF(150&gt;K717,R717*5,IF(180&gt;K717,R717*6,IF(210&gt;K717,R717*7))))))),0)</f>
        <v>0</v>
      </c>
      <c r="T717" s="2">
        <f ca="1">+IF(K717&lt;0,0,IF(K717&lt;8,$A$1,IF(K717&lt;15,$B$1,IF(K717&lt;22,$C$1,IF(K717&lt;30,$D$1,IF(K717&lt;60,$G$1,IF(K717&lt;90,$H$1,IF(K717&lt;120,$I$1,IF(K717&lt;150,$J$1,IF(K717&lt;180,$K$1,IF(K717&lt;210,$E$1)))))))))))</f>
        <v>0</v>
      </c>
      <c r="U717" s="3" t="s">
        <v>41</v>
      </c>
      <c r="V717" s="10" t="s">
        <v>1130</v>
      </c>
      <c r="W717" s="6">
        <v>43626</v>
      </c>
      <c r="X717" s="12" t="s">
        <v>1131</v>
      </c>
      <c r="Y717" s="12" t="s">
        <v>5248</v>
      </c>
      <c r="Z717" s="12"/>
      <c r="AA717" s="12"/>
      <c r="AB717" s="15"/>
      <c r="AC717" s="15"/>
      <c r="AD717" s="15"/>
      <c r="AE717" s="15"/>
      <c r="AF717" s="4">
        <f ca="1">+TODAY()-AE717</f>
        <v>44137</v>
      </c>
      <c r="AG717" s="15"/>
      <c r="AH717" s="15"/>
      <c r="AI717" s="6"/>
      <c r="AJ717" s="6"/>
      <c r="AK717" s="3" t="s">
        <v>56</v>
      </c>
      <c r="AL717" s="6"/>
      <c r="AM717" s="10">
        <v>1</v>
      </c>
      <c r="AN717" s="3" t="s">
        <v>44</v>
      </c>
      <c r="AO717" s="3"/>
      <c r="AP717" s="3" t="s">
        <v>45</v>
      </c>
      <c r="AQ717" s="3"/>
      <c r="AR717" s="3"/>
      <c r="AS717" s="3"/>
      <c r="AT717" s="3"/>
      <c r="AU717" s="288" t="s">
        <v>4686</v>
      </c>
      <c r="AV717" s="7" t="s">
        <v>47</v>
      </c>
      <c r="AW717" s="7" t="s">
        <v>47</v>
      </c>
      <c r="AX717" s="9" t="str">
        <f>IF(AW717="","Vacio",IF(AV717=AW717,"Igual","Diferente"))</f>
        <v>Igual</v>
      </c>
      <c r="AY717" s="129"/>
      <c r="AZ717" s="129"/>
      <c r="BA717" s="5">
        <f ca="1">+IF(K717&gt;21,"Revisar",0)</f>
        <v>0</v>
      </c>
      <c r="BB717" s="68" t="s">
        <v>146</v>
      </c>
      <c r="BC717" s="129" t="s">
        <v>2919</v>
      </c>
      <c r="BD717"/>
      <c r="BE717"/>
      <c r="BF717" s="129" t="s">
        <v>94</v>
      </c>
      <c r="BG717" s="129"/>
      <c r="BH717"/>
      <c r="BI717"/>
      <c r="BJ717"/>
      <c r="BK717"/>
      <c r="BL717"/>
      <c r="BM717"/>
    </row>
    <row r="718" spans="1:65" s="153" customFormat="1" ht="14.65" customHeight="1" x14ac:dyDescent="0.25">
      <c r="A718" s="68" t="str">
        <f>CONCATENATE(E718,"_",X718)</f>
        <v>20600293231_PCR-LAP1324</v>
      </c>
      <c r="B718" s="68" t="str">
        <f>CONCATENATE(E718,"_",Z718)</f>
        <v>20600293231_</v>
      </c>
      <c r="C718" s="6">
        <v>44119</v>
      </c>
      <c r="D718" s="6">
        <v>44149</v>
      </c>
      <c r="E718" s="192">
        <v>20600293231</v>
      </c>
      <c r="F718" s="3" t="s">
        <v>1101</v>
      </c>
      <c r="G718" s="3" t="s">
        <v>4787</v>
      </c>
      <c r="H718" s="6">
        <v>44119</v>
      </c>
      <c r="I718" s="6">
        <v>44149</v>
      </c>
      <c r="J718" s="7"/>
      <c r="K718" s="8">
        <f ca="1">+TODAY()-I718</f>
        <v>-12</v>
      </c>
      <c r="L718" s="9">
        <v>50</v>
      </c>
      <c r="M718" s="135"/>
      <c r="N718" s="9" t="str">
        <f>IF(M718="","Vacio",IF(L718=M718,"Igual","Diferente"))</f>
        <v>Vacio</v>
      </c>
      <c r="O718" s="9"/>
      <c r="P718" s="135"/>
      <c r="Q718" s="9" t="str">
        <f>IF(P718="","Vacio",IF(O718=P718,"Igual","Diferente"))</f>
        <v>Vacio</v>
      </c>
      <c r="R718" s="1">
        <f>+L718+O718/3.5</f>
        <v>50</v>
      </c>
      <c r="S718" s="1">
        <f ca="1">+IF(K718&gt;=0,IF(K718&lt;30,R718*1,IF(60&gt;K718,R718*2,IF(90&gt;K718,R718*3,IF(120&gt;K718,R718*4,IF(150&gt;K718,R718*5,IF(180&gt;K718,R718*6,IF(210&gt;K718,R718*7))))))),0)</f>
        <v>0</v>
      </c>
      <c r="T718" s="2">
        <f ca="1">+IF(K718&lt;0,0,IF(K718&lt;8,$A$1,IF(K718&lt;15,$B$1,IF(K718&lt;22,$C$1,IF(K718&lt;30,$D$1,IF(K718&lt;60,$G$1,IF(K718&lt;90,$H$1,IF(K718&lt;120,$I$1,IF(K718&lt;150,$J$1,IF(K718&lt;180,$K$1,IF(K718&lt;210,$E$1)))))))))))</f>
        <v>0</v>
      </c>
      <c r="U718" s="3" t="s">
        <v>41</v>
      </c>
      <c r="V718" s="10" t="s">
        <v>1132</v>
      </c>
      <c r="W718" s="6">
        <v>43572</v>
      </c>
      <c r="X718" s="12" t="s">
        <v>1133</v>
      </c>
      <c r="Y718" s="12" t="s">
        <v>5248</v>
      </c>
      <c r="Z718" s="12"/>
      <c r="AA718" s="12"/>
      <c r="AB718" s="15"/>
      <c r="AC718" s="15"/>
      <c r="AD718" s="15"/>
      <c r="AE718" s="15"/>
      <c r="AF718" s="4">
        <f ca="1">+TODAY()-AE718</f>
        <v>44137</v>
      </c>
      <c r="AG718" s="15"/>
      <c r="AH718" s="15"/>
      <c r="AI718" s="6"/>
      <c r="AJ718" s="6"/>
      <c r="AK718" s="3" t="s">
        <v>43</v>
      </c>
      <c r="AL718" s="6"/>
      <c r="AM718" s="10">
        <v>1</v>
      </c>
      <c r="AN718" s="3" t="s">
        <v>44</v>
      </c>
      <c r="AO718" s="3"/>
      <c r="AP718" s="3" t="s">
        <v>45</v>
      </c>
      <c r="AQ718" s="3"/>
      <c r="AR718" s="3"/>
      <c r="AS718" s="3"/>
      <c r="AT718" s="3"/>
      <c r="AU718" s="288" t="s">
        <v>4686</v>
      </c>
      <c r="AV718" s="7" t="s">
        <v>47</v>
      </c>
      <c r="AW718" s="7" t="s">
        <v>47</v>
      </c>
      <c r="AX718" s="9" t="str">
        <f>IF(AW718="","Vacio",IF(AV718=AW718,"Igual","Diferente"))</f>
        <v>Igual</v>
      </c>
      <c r="AY718" s="129"/>
      <c r="AZ718" s="129"/>
      <c r="BA718" s="5">
        <f ca="1">+IF(K718&gt;21,"Revisar",0)</f>
        <v>0</v>
      </c>
      <c r="BB718" s="68" t="s">
        <v>146</v>
      </c>
      <c r="BC718" s="129" t="s">
        <v>2919</v>
      </c>
      <c r="BD718"/>
      <c r="BE718"/>
      <c r="BF718" s="129" t="s">
        <v>94</v>
      </c>
      <c r="BG718" s="129"/>
      <c r="BH718"/>
      <c r="BI718"/>
      <c r="BJ718"/>
      <c r="BK718"/>
      <c r="BL718"/>
      <c r="BM718"/>
    </row>
    <row r="719" spans="1:65" s="153" customFormat="1" ht="14.65" customHeight="1" x14ac:dyDescent="0.25">
      <c r="A719" s="68" t="str">
        <f>CONCATENATE(E719,"_",X719)</f>
        <v>20600293231_PCR-LAP19091044</v>
      </c>
      <c r="B719" s="68" t="str">
        <f>CONCATENATE(E719,"_",Z719)</f>
        <v>20600293231_</v>
      </c>
      <c r="C719" s="6">
        <v>44120</v>
      </c>
      <c r="D719" s="6">
        <v>44150</v>
      </c>
      <c r="E719" s="192">
        <v>20600293231</v>
      </c>
      <c r="F719" s="3" t="s">
        <v>1101</v>
      </c>
      <c r="G719" s="3" t="s">
        <v>4787</v>
      </c>
      <c r="H719" s="6">
        <v>44120</v>
      </c>
      <c r="I719" s="6">
        <v>44150</v>
      </c>
      <c r="J719" s="7"/>
      <c r="K719" s="8">
        <f ca="1">+TODAY()-I719</f>
        <v>-13</v>
      </c>
      <c r="L719" s="9">
        <v>62</v>
      </c>
      <c r="M719" s="135"/>
      <c r="N719" s="9" t="str">
        <f>IF(M719="","Vacio",IF(L719=M719,"Igual","Diferente"))</f>
        <v>Vacio</v>
      </c>
      <c r="O719" s="9"/>
      <c r="P719" s="135"/>
      <c r="Q719" s="9" t="str">
        <f>IF(P719="","Vacio",IF(O719=P719,"Igual","Diferente"))</f>
        <v>Vacio</v>
      </c>
      <c r="R719" s="1">
        <f>+L719+O719/3.5</f>
        <v>62</v>
      </c>
      <c r="S719" s="1">
        <f ca="1">+IF(K719&gt;=0,IF(K719&lt;30,R719*1,IF(60&gt;K719,R719*2,IF(90&gt;K719,R719*3,IF(120&gt;K719,R719*4,IF(150&gt;K719,R719*5,IF(180&gt;K719,R719*6,IF(210&gt;K719,R719*7))))))),0)</f>
        <v>0</v>
      </c>
      <c r="T719" s="2">
        <f ca="1">+IF(K719&lt;0,0,IF(K719&lt;8,$A$1,IF(K719&lt;15,$B$1,IF(K719&lt;22,$C$1,IF(K719&lt;30,$D$1,IF(K719&lt;60,$G$1,IF(K719&lt;90,$H$1,IF(K719&lt;120,$I$1,IF(K719&lt;150,$J$1,IF(K719&lt;180,$K$1,IF(K719&lt;210,$E$1)))))))))))</f>
        <v>0</v>
      </c>
      <c r="U719" s="3" t="s">
        <v>687</v>
      </c>
      <c r="V719" s="10" t="s">
        <v>1134</v>
      </c>
      <c r="W719" s="6">
        <v>43998</v>
      </c>
      <c r="X719" s="12" t="s">
        <v>492</v>
      </c>
      <c r="Y719" s="12" t="s">
        <v>5248</v>
      </c>
      <c r="Z719" s="12"/>
      <c r="AA719" s="12"/>
      <c r="AB719" s="15"/>
      <c r="AC719" s="15"/>
      <c r="AD719" s="15"/>
      <c r="AE719" s="15"/>
      <c r="AF719" s="4">
        <f ca="1">+TODAY()-AE719</f>
        <v>44137</v>
      </c>
      <c r="AG719" s="15"/>
      <c r="AH719" s="15"/>
      <c r="AI719" s="6"/>
      <c r="AJ719" s="6"/>
      <c r="AK719" s="3" t="s">
        <v>43</v>
      </c>
      <c r="AL719" s="6"/>
      <c r="AM719" s="10">
        <v>1</v>
      </c>
      <c r="AN719" s="3" t="s">
        <v>44</v>
      </c>
      <c r="AO719" s="3"/>
      <c r="AP719" s="3" t="s">
        <v>45</v>
      </c>
      <c r="AQ719" s="3"/>
      <c r="AR719" s="3"/>
      <c r="AS719" s="3"/>
      <c r="AT719" s="3"/>
      <c r="AU719" s="288" t="s">
        <v>4686</v>
      </c>
      <c r="AV719" s="7" t="s">
        <v>47</v>
      </c>
      <c r="AW719" s="7" t="s">
        <v>47</v>
      </c>
      <c r="AX719" s="9" t="str">
        <f>IF(AW719="","Vacio",IF(AV719=AW719,"Igual","Diferente"))</f>
        <v>Igual</v>
      </c>
      <c r="AY719" s="129"/>
      <c r="AZ719" s="129"/>
      <c r="BA719" s="5">
        <f ca="1">+IF(K719&gt;21,"Revisar",0)</f>
        <v>0</v>
      </c>
      <c r="BB719" s="68" t="s">
        <v>146</v>
      </c>
      <c r="BC719" s="129" t="s">
        <v>2919</v>
      </c>
      <c r="BD719"/>
      <c r="BE719"/>
      <c r="BF719" s="129" t="s">
        <v>94</v>
      </c>
      <c r="BG719" s="129"/>
      <c r="BH719"/>
      <c r="BI719"/>
      <c r="BJ719"/>
      <c r="BK719"/>
      <c r="BL719"/>
      <c r="BM719"/>
    </row>
    <row r="720" spans="1:65" s="153" customFormat="1" ht="14.65" customHeight="1" x14ac:dyDescent="0.25">
      <c r="A720" s="68" t="str">
        <f>CONCATENATE(E720,"_",X720)</f>
        <v>20600293231_PCR-LAP1376</v>
      </c>
      <c r="B720" s="68" t="str">
        <f>CONCATENATE(E720,"_",Z720)</f>
        <v>20600293231_</v>
      </c>
      <c r="C720" s="6">
        <v>44119</v>
      </c>
      <c r="D720" s="6">
        <v>44149</v>
      </c>
      <c r="E720" s="192">
        <v>20600293231</v>
      </c>
      <c r="F720" s="3" t="s">
        <v>1101</v>
      </c>
      <c r="G720" s="3" t="s">
        <v>4787</v>
      </c>
      <c r="H720" s="6">
        <v>44119</v>
      </c>
      <c r="I720" s="6">
        <v>44149</v>
      </c>
      <c r="J720" s="7"/>
      <c r="K720" s="8">
        <f ca="1">+TODAY()-I720</f>
        <v>-12</v>
      </c>
      <c r="L720" s="9">
        <v>50</v>
      </c>
      <c r="M720" s="135"/>
      <c r="N720" s="9" t="str">
        <f>IF(M720="","Vacio",IF(L720=M720,"Igual","Diferente"))</f>
        <v>Vacio</v>
      </c>
      <c r="O720" s="9"/>
      <c r="P720" s="135"/>
      <c r="Q720" s="9" t="str">
        <f>IF(P720="","Vacio",IF(O720=P720,"Igual","Diferente"))</f>
        <v>Vacio</v>
      </c>
      <c r="R720" s="1">
        <f>+L720+O720/3.5</f>
        <v>50</v>
      </c>
      <c r="S720" s="1">
        <f ca="1">+IF(K720&gt;=0,IF(K720&lt;30,R720*1,IF(60&gt;K720,R720*2,IF(90&gt;K720,R720*3,IF(120&gt;K720,R720*4,IF(150&gt;K720,R720*5,IF(180&gt;K720,R720*6,IF(210&gt;K720,R720*7))))))),0)</f>
        <v>0</v>
      </c>
      <c r="T720" s="2">
        <f ca="1">+IF(K720&lt;0,0,IF(K720&lt;8,$A$1,IF(K720&lt;15,$B$1,IF(K720&lt;22,$C$1,IF(K720&lt;30,$D$1,IF(K720&lt;60,$G$1,IF(K720&lt;90,$H$1,IF(K720&lt;120,$I$1,IF(K720&lt;150,$J$1,IF(K720&lt;180,$K$1,IF(K720&lt;210,$E$1)))))))))))</f>
        <v>0</v>
      </c>
      <c r="U720" s="3" t="s">
        <v>41</v>
      </c>
      <c r="V720" s="10" t="s">
        <v>1135</v>
      </c>
      <c r="W720" s="6">
        <v>43537</v>
      </c>
      <c r="X720" s="12" t="s">
        <v>1136</v>
      </c>
      <c r="Y720" s="12" t="s">
        <v>5248</v>
      </c>
      <c r="Z720" s="12"/>
      <c r="AA720" s="12"/>
      <c r="AB720" s="15"/>
      <c r="AC720" s="15"/>
      <c r="AD720" s="15"/>
      <c r="AE720" s="15"/>
      <c r="AF720" s="4">
        <f ca="1">+TODAY()-AE720</f>
        <v>44137</v>
      </c>
      <c r="AG720" s="15"/>
      <c r="AH720" s="15"/>
      <c r="AI720" s="6"/>
      <c r="AJ720" s="6"/>
      <c r="AK720" s="3" t="s">
        <v>56</v>
      </c>
      <c r="AL720" s="6"/>
      <c r="AM720" s="10">
        <v>1</v>
      </c>
      <c r="AN720" s="3" t="s">
        <v>44</v>
      </c>
      <c r="AO720" s="3"/>
      <c r="AP720" s="3" t="s">
        <v>45</v>
      </c>
      <c r="AQ720" s="3"/>
      <c r="AR720" s="3"/>
      <c r="AS720" s="3"/>
      <c r="AT720" s="3"/>
      <c r="AU720" s="288" t="s">
        <v>4686</v>
      </c>
      <c r="AV720" s="7" t="s">
        <v>47</v>
      </c>
      <c r="AW720" s="7" t="s">
        <v>47</v>
      </c>
      <c r="AX720" s="9" t="str">
        <f>IF(AW720="","Vacio",IF(AV720=AW720,"Igual","Diferente"))</f>
        <v>Igual</v>
      </c>
      <c r="AY720" s="129"/>
      <c r="AZ720" s="129"/>
      <c r="BA720" s="5">
        <f ca="1">+IF(K720&gt;21,"Revisar",0)</f>
        <v>0</v>
      </c>
      <c r="BB720" s="68" t="s">
        <v>146</v>
      </c>
      <c r="BC720" s="129" t="s">
        <v>2919</v>
      </c>
      <c r="BD720"/>
      <c r="BE720"/>
      <c r="BF720" s="129" t="s">
        <v>94</v>
      </c>
      <c r="BG720" s="129"/>
      <c r="BH720"/>
      <c r="BI720"/>
      <c r="BJ720"/>
      <c r="BK720"/>
      <c r="BL720"/>
      <c r="BM720"/>
    </row>
    <row r="721" spans="1:65" s="153" customFormat="1" ht="14.65" customHeight="1" x14ac:dyDescent="0.25">
      <c r="A721" s="68" t="str">
        <f>CONCATENATE(E721,"_",X721)</f>
        <v>20600293231_PCR-LAP1424</v>
      </c>
      <c r="B721" s="68" t="str">
        <f>CONCATENATE(E721,"_",Z721)</f>
        <v>20600293231_</v>
      </c>
      <c r="C721" s="6">
        <v>44121</v>
      </c>
      <c r="D721" s="6">
        <v>44151</v>
      </c>
      <c r="E721" s="192">
        <v>20600293231</v>
      </c>
      <c r="F721" s="3" t="s">
        <v>1101</v>
      </c>
      <c r="G721" s="3" t="s">
        <v>4787</v>
      </c>
      <c r="H721" s="6">
        <v>44121</v>
      </c>
      <c r="I721" s="6">
        <v>44151</v>
      </c>
      <c r="J721" s="7"/>
      <c r="K721" s="8">
        <f ca="1">+TODAY()-I721</f>
        <v>-14</v>
      </c>
      <c r="L721" s="9">
        <v>50</v>
      </c>
      <c r="M721" s="135"/>
      <c r="N721" s="9" t="str">
        <f>IF(M721="","Vacio",IF(L721=M721,"Igual","Diferente"))</f>
        <v>Vacio</v>
      </c>
      <c r="O721" s="9"/>
      <c r="P721" s="135"/>
      <c r="Q721" s="9" t="str">
        <f>IF(P721="","Vacio",IF(O721=P721,"Igual","Diferente"))</f>
        <v>Vacio</v>
      </c>
      <c r="R721" s="1">
        <f>+L721+O721/3.5</f>
        <v>50</v>
      </c>
      <c r="S721" s="1">
        <f ca="1">+IF(K721&gt;=0,IF(K721&lt;30,R721*1,IF(60&gt;K721,R721*2,IF(90&gt;K721,R721*3,IF(120&gt;K721,R721*4,IF(150&gt;K721,R721*5,IF(180&gt;K721,R721*6,IF(210&gt;K721,R721*7))))))),0)</f>
        <v>0</v>
      </c>
      <c r="T721" s="2">
        <f ca="1">+IF(K721&lt;0,0,IF(K721&lt;8,$A$1,IF(K721&lt;15,$B$1,IF(K721&lt;22,$C$1,IF(K721&lt;30,$D$1,IF(K721&lt;60,$G$1,IF(K721&lt;90,$H$1,IF(K721&lt;120,$I$1,IF(K721&lt;150,$J$1,IF(K721&lt;180,$K$1,IF(K721&lt;210,$E$1)))))))))))</f>
        <v>0</v>
      </c>
      <c r="U721" s="3" t="s">
        <v>4066</v>
      </c>
      <c r="V721" s="10" t="s">
        <v>4065</v>
      </c>
      <c r="W721" s="6">
        <v>44091</v>
      </c>
      <c r="X721" s="12" t="s">
        <v>4001</v>
      </c>
      <c r="Y721" s="12" t="s">
        <v>5248</v>
      </c>
      <c r="Z721" s="12"/>
      <c r="AA721" s="12"/>
      <c r="AB721" s="15"/>
      <c r="AC721" s="15"/>
      <c r="AD721" s="15"/>
      <c r="AE721" s="15"/>
      <c r="AF721" s="4">
        <f ca="1">+TODAY()-AE721</f>
        <v>44137</v>
      </c>
      <c r="AG721" s="15"/>
      <c r="AH721" s="15"/>
      <c r="AI721" s="6"/>
      <c r="AJ721" s="6"/>
      <c r="AK721" s="3"/>
      <c r="AL721" s="6"/>
      <c r="AM721" s="10">
        <v>1</v>
      </c>
      <c r="AN721" s="3" t="s">
        <v>44</v>
      </c>
      <c r="AO721" s="3"/>
      <c r="AP721" s="3" t="s">
        <v>1918</v>
      </c>
      <c r="AQ721" s="3"/>
      <c r="AR721" s="3"/>
      <c r="AS721" s="3"/>
      <c r="AT721" s="3"/>
      <c r="AU721" s="288" t="s">
        <v>4686</v>
      </c>
      <c r="AV721" s="7" t="s">
        <v>47</v>
      </c>
      <c r="AW721" s="7" t="s">
        <v>47</v>
      </c>
      <c r="AX721" s="9" t="str">
        <f>IF(AW721="","Vacio",IF(AV721=AW721,"Igual","Diferente"))</f>
        <v>Igual</v>
      </c>
      <c r="AY721" s="129"/>
      <c r="AZ721" s="129"/>
      <c r="BA721" s="5">
        <f ca="1">+IF(K721&gt;21,"Revisar",0)</f>
        <v>0</v>
      </c>
      <c r="BB721" s="68" t="s">
        <v>146</v>
      </c>
      <c r="BC721" s="129" t="s">
        <v>2919</v>
      </c>
      <c r="BD721"/>
      <c r="BE721"/>
      <c r="BF721" s="129"/>
      <c r="BG721" s="129"/>
      <c r="BH721"/>
      <c r="BI721"/>
      <c r="BJ721"/>
      <c r="BK721"/>
      <c r="BL721"/>
      <c r="BM721"/>
    </row>
    <row r="722" spans="1:65" s="153" customFormat="1" ht="14.65" customHeight="1" x14ac:dyDescent="0.25">
      <c r="A722" s="68" t="str">
        <f>CONCATENATE(E722,"_",X722)</f>
        <v>20600293231_PCR-LAP20041030</v>
      </c>
      <c r="B722" s="68" t="str">
        <f>CONCATENATE(E722,"_",Z722)</f>
        <v>20600293231_PCR-LAP1377</v>
      </c>
      <c r="C722" s="6">
        <v>44119</v>
      </c>
      <c r="D722" s="6">
        <v>44149</v>
      </c>
      <c r="E722" s="192">
        <v>20600293231</v>
      </c>
      <c r="F722" s="3" t="s">
        <v>1101</v>
      </c>
      <c r="G722" s="3" t="s">
        <v>4787</v>
      </c>
      <c r="H722" s="6">
        <v>44119</v>
      </c>
      <c r="I722" s="6">
        <v>44149</v>
      </c>
      <c r="J722" s="7"/>
      <c r="K722" s="8">
        <f ca="1">+TODAY()-I722</f>
        <v>-12</v>
      </c>
      <c r="L722" s="9">
        <v>50</v>
      </c>
      <c r="M722" s="135"/>
      <c r="N722" s="9" t="str">
        <f>IF(M722="","Vacio",IF(L722=M722,"Igual","Diferente"))</f>
        <v>Vacio</v>
      </c>
      <c r="O722" s="9"/>
      <c r="P722" s="135"/>
      <c r="Q722" s="9" t="str">
        <f>IF(P722="","Vacio",IF(O722=P722,"Igual","Diferente"))</f>
        <v>Vacio</v>
      </c>
      <c r="R722" s="1">
        <f>+L722+O722/3.5</f>
        <v>50</v>
      </c>
      <c r="S722" s="1">
        <f ca="1">+IF(K722&gt;=0,IF(K722&lt;30,R722*1,IF(60&gt;K722,R722*2,IF(90&gt;K722,R722*3,IF(120&gt;K722,R722*4,IF(150&gt;K722,R722*5,IF(180&gt;K722,R722*6,IF(210&gt;K722,R722*7))))))),0)</f>
        <v>0</v>
      </c>
      <c r="T722" s="2">
        <f ca="1">+IF(K722&lt;0,0,IF(K722&lt;8,$A$1,IF(K722&lt;15,$B$1,IF(K722&lt;22,$C$1,IF(K722&lt;30,$D$1,IF(K722&lt;60,$G$1,IF(K722&lt;90,$H$1,IF(K722&lt;120,$I$1,IF(K722&lt;150,$J$1,IF(K722&lt;180,$K$1,IF(K722&lt;210,$E$1)))))))))))</f>
        <v>0</v>
      </c>
      <c r="U722" s="3" t="s">
        <v>4297</v>
      </c>
      <c r="V722" s="10" t="s">
        <v>1135</v>
      </c>
      <c r="W722" s="6">
        <v>43537</v>
      </c>
      <c r="X722" s="12" t="s">
        <v>4511</v>
      </c>
      <c r="Y722" s="12" t="s">
        <v>5248</v>
      </c>
      <c r="Z722" s="12" t="s">
        <v>1137</v>
      </c>
      <c r="AA722" s="12"/>
      <c r="AB722" s="15"/>
      <c r="AC722" s="15"/>
      <c r="AD722" s="15"/>
      <c r="AE722" s="15"/>
      <c r="AF722" s="4">
        <f ca="1">+TODAY()-AE722</f>
        <v>44137</v>
      </c>
      <c r="AG722" s="15"/>
      <c r="AH722" s="15"/>
      <c r="AI722" s="6"/>
      <c r="AJ722" s="6"/>
      <c r="AK722" s="3" t="s">
        <v>56</v>
      </c>
      <c r="AL722" s="6"/>
      <c r="AM722" s="10">
        <v>1</v>
      </c>
      <c r="AN722" s="3" t="s">
        <v>44</v>
      </c>
      <c r="AO722" s="3"/>
      <c r="AP722" s="3" t="s">
        <v>45</v>
      </c>
      <c r="AQ722" s="3"/>
      <c r="AR722" s="3"/>
      <c r="AS722" s="3"/>
      <c r="AT722" s="3"/>
      <c r="AU722" s="288" t="s">
        <v>4686</v>
      </c>
      <c r="AV722" s="7" t="s">
        <v>47</v>
      </c>
      <c r="AW722" s="7" t="s">
        <v>47</v>
      </c>
      <c r="AX722" s="9" t="str">
        <f>IF(AW722="","Vacio",IF(AV722=AW722,"Igual","Diferente"))</f>
        <v>Igual</v>
      </c>
      <c r="AY722" s="129"/>
      <c r="AZ722" s="129"/>
      <c r="BA722" s="5">
        <f ca="1">+IF(K722&gt;21,"Revisar",0)</f>
        <v>0</v>
      </c>
      <c r="BB722" s="68" t="s">
        <v>146</v>
      </c>
      <c r="BC722" s="129" t="s">
        <v>2919</v>
      </c>
      <c r="BD722"/>
      <c r="BE722"/>
      <c r="BF722" s="129" t="s">
        <v>94</v>
      </c>
      <c r="BG722" s="129"/>
      <c r="BH722"/>
      <c r="BI722"/>
      <c r="BJ722"/>
      <c r="BK722"/>
      <c r="BL722"/>
      <c r="BM722"/>
    </row>
    <row r="723" spans="1:65" s="153" customFormat="1" ht="14.65" customHeight="1" x14ac:dyDescent="0.25">
      <c r="A723" s="68" t="str">
        <f>CONCATENATE(E723,"_",X723)</f>
        <v>20545287286_PCR-LAP20081002</v>
      </c>
      <c r="B723" s="68" t="str">
        <f>CONCATENATE(E723,"_",Z723)</f>
        <v>20545287286_</v>
      </c>
      <c r="C723" s="64">
        <v>44109</v>
      </c>
      <c r="D723" s="64">
        <v>44139</v>
      </c>
      <c r="E723" s="194">
        <v>20545287286</v>
      </c>
      <c r="F723" s="63" t="s">
        <v>3836</v>
      </c>
      <c r="G723" s="63" t="s">
        <v>4623</v>
      </c>
      <c r="H723" s="64">
        <v>44109</v>
      </c>
      <c r="I723" s="64">
        <v>44139</v>
      </c>
      <c r="J723" s="65"/>
      <c r="K723" s="8">
        <f ca="1">+TODAY()-I723</f>
        <v>-2</v>
      </c>
      <c r="L723" s="9">
        <v>55</v>
      </c>
      <c r="M723" s="135"/>
      <c r="N723" s="9" t="str">
        <f>IF(M723="","Vacio",IF(L723=M723,"Igual","Diferente"))</f>
        <v>Vacio</v>
      </c>
      <c r="O723" s="9"/>
      <c r="P723" s="135"/>
      <c r="Q723" s="9" t="str">
        <f>IF(P723="","Vacio",IF(O723=P723,"Igual","Diferente"))</f>
        <v>Vacio</v>
      </c>
      <c r="R723" s="1">
        <f>+L723+O723/3.5</f>
        <v>55</v>
      </c>
      <c r="S723" s="1">
        <f ca="1">+IF(K723&gt;=0,IF(K723&lt;30,R723*1,IF(60&gt;K723,R723*2,IF(90&gt;K723,R723*3,IF(120&gt;K723,R723*4,IF(150&gt;K723,R723*5,IF(180&gt;K723,R723*6,IF(210&gt;K723,R723*7))))))),0)</f>
        <v>0</v>
      </c>
      <c r="T723" s="2">
        <f ca="1">+IF(K723&lt;0,0,IF(K723&lt;8,$A$1,IF(K723&lt;15,$B$1,IF(K723&lt;22,$C$1,IF(K723&lt;30,$D$1,IF(K723&lt;60,$G$1,IF(K723&lt;90,$H$1,IF(K723&lt;120,$I$1,IF(K723&lt;150,$J$1,IF(K723&lt;180,$K$1,IF(K723&lt;210,$E$1)))))))))))</f>
        <v>0</v>
      </c>
      <c r="U723" s="63" t="s">
        <v>3849</v>
      </c>
      <c r="V723" s="66" t="s">
        <v>3850</v>
      </c>
      <c r="W723" s="64">
        <v>44078</v>
      </c>
      <c r="X723" s="12" t="s">
        <v>3840</v>
      </c>
      <c r="Y723" s="12" t="s">
        <v>5248</v>
      </c>
      <c r="Z723" s="12"/>
      <c r="AA723" s="12"/>
      <c r="AB723" s="102"/>
      <c r="AC723" s="102"/>
      <c r="AD723" s="102"/>
      <c r="AE723" s="102"/>
      <c r="AF723" s="4">
        <f ca="1">+TODAY()-AE723</f>
        <v>44137</v>
      </c>
      <c r="AG723" s="102"/>
      <c r="AH723" s="102"/>
      <c r="AI723" s="64"/>
      <c r="AJ723" s="64"/>
      <c r="AK723" s="3" t="s">
        <v>56</v>
      </c>
      <c r="AL723" s="64"/>
      <c r="AM723" s="10">
        <v>1</v>
      </c>
      <c r="AN723" s="3" t="s">
        <v>44</v>
      </c>
      <c r="AO723" s="63"/>
      <c r="AP723" s="3" t="s">
        <v>1209</v>
      </c>
      <c r="AQ723" s="63"/>
      <c r="AR723" s="63"/>
      <c r="AS723" s="63"/>
      <c r="AT723" s="63"/>
      <c r="AU723" s="3" t="s">
        <v>4401</v>
      </c>
      <c r="AV723" s="7" t="s">
        <v>47</v>
      </c>
      <c r="AW723" s="65" t="s">
        <v>47</v>
      </c>
      <c r="AX723" s="9" t="str">
        <f>IF(AW723="","Vacio",IF(AV723=AW723,"Igual","Diferente"))</f>
        <v>Igual</v>
      </c>
      <c r="AY723" s="129"/>
      <c r="AZ723" s="129"/>
      <c r="BA723" s="5">
        <f ca="1">+IF(K723&gt;21,"Revisar",0)</f>
        <v>0</v>
      </c>
      <c r="BB723" s="68" t="s">
        <v>146</v>
      </c>
      <c r="BC723" s="129" t="s">
        <v>2919</v>
      </c>
      <c r="BD723"/>
      <c r="BE723"/>
      <c r="BF723" s="129"/>
      <c r="BG723" s="129"/>
      <c r="BH723"/>
      <c r="BI723"/>
      <c r="BJ723"/>
      <c r="BK723"/>
      <c r="BL723"/>
      <c r="BM723"/>
    </row>
    <row r="724" spans="1:65" s="153" customFormat="1" ht="14.65" customHeight="1" x14ac:dyDescent="0.25">
      <c r="A724" s="68" t="str">
        <f>CONCATENATE(E724,"_",X724)</f>
        <v>20545287286_PCR-LAP20081003</v>
      </c>
      <c r="B724" s="68" t="str">
        <f>CONCATENATE(E724,"_",Z724)</f>
        <v>20545287286_</v>
      </c>
      <c r="C724" s="64">
        <v>44109</v>
      </c>
      <c r="D724" s="64">
        <v>44139</v>
      </c>
      <c r="E724" s="194">
        <v>20545287286</v>
      </c>
      <c r="F724" s="63" t="s">
        <v>3836</v>
      </c>
      <c r="G724" s="63" t="s">
        <v>4623</v>
      </c>
      <c r="H724" s="64">
        <v>44109</v>
      </c>
      <c r="I724" s="64">
        <v>44139</v>
      </c>
      <c r="J724" s="65"/>
      <c r="K724" s="8">
        <f ca="1">+TODAY()-I724</f>
        <v>-2</v>
      </c>
      <c r="L724" s="9">
        <v>55</v>
      </c>
      <c r="M724" s="135"/>
      <c r="N724" s="9" t="str">
        <f>IF(M724="","Vacio",IF(L724=M724,"Igual","Diferente"))</f>
        <v>Vacio</v>
      </c>
      <c r="O724" s="9"/>
      <c r="P724" s="135"/>
      <c r="Q724" s="9" t="str">
        <f>IF(P724="","Vacio",IF(O724=P724,"Igual","Diferente"))</f>
        <v>Vacio</v>
      </c>
      <c r="R724" s="1">
        <f>+L724+O724/3.5</f>
        <v>55</v>
      </c>
      <c r="S724" s="1">
        <f ca="1">+IF(K724&gt;=0,IF(K724&lt;30,R724*1,IF(60&gt;K724,R724*2,IF(90&gt;K724,R724*3,IF(120&gt;K724,R724*4,IF(150&gt;K724,R724*5,IF(180&gt;K724,R724*6,IF(210&gt;K724,R724*7))))))),0)</f>
        <v>0</v>
      </c>
      <c r="T724" s="2">
        <f ca="1">+IF(K724&lt;0,0,IF(K724&lt;8,$A$1,IF(K724&lt;15,$B$1,IF(K724&lt;22,$C$1,IF(K724&lt;30,$D$1,IF(K724&lt;60,$G$1,IF(K724&lt;90,$H$1,IF(K724&lt;120,$I$1,IF(K724&lt;150,$J$1,IF(K724&lt;180,$K$1,IF(K724&lt;210,$E$1)))))))))))</f>
        <v>0</v>
      </c>
      <c r="U724" s="63" t="s">
        <v>3849</v>
      </c>
      <c r="V724" s="66" t="s">
        <v>3850</v>
      </c>
      <c r="W724" s="64">
        <v>44078</v>
      </c>
      <c r="X724" s="12" t="s">
        <v>3841</v>
      </c>
      <c r="Y724" s="12" t="s">
        <v>5248</v>
      </c>
      <c r="Z724" s="12"/>
      <c r="AA724" s="12"/>
      <c r="AB724" s="102"/>
      <c r="AC724" s="102"/>
      <c r="AD724" s="102"/>
      <c r="AE724" s="102"/>
      <c r="AF724" s="4">
        <f ca="1">+TODAY()-AE724</f>
        <v>44137</v>
      </c>
      <c r="AG724" s="102"/>
      <c r="AH724" s="102"/>
      <c r="AI724" s="64"/>
      <c r="AJ724" s="64"/>
      <c r="AK724" s="3" t="s">
        <v>56</v>
      </c>
      <c r="AL724" s="64"/>
      <c r="AM724" s="10">
        <v>1</v>
      </c>
      <c r="AN724" s="3" t="s">
        <v>44</v>
      </c>
      <c r="AO724" s="63"/>
      <c r="AP724" s="3" t="s">
        <v>1209</v>
      </c>
      <c r="AQ724" s="63"/>
      <c r="AR724" s="63"/>
      <c r="AS724" s="63"/>
      <c r="AT724" s="63"/>
      <c r="AU724" s="3" t="s">
        <v>4401</v>
      </c>
      <c r="AV724" s="7" t="s">
        <v>47</v>
      </c>
      <c r="AW724" s="65" t="s">
        <v>47</v>
      </c>
      <c r="AX724" s="9" t="str">
        <f>IF(AW724="","Vacio",IF(AV724=AW724,"Igual","Diferente"))</f>
        <v>Igual</v>
      </c>
      <c r="AY724" s="129"/>
      <c r="AZ724" s="129"/>
      <c r="BA724" s="5">
        <f ca="1">+IF(K724&gt;21,"Revisar",0)</f>
        <v>0</v>
      </c>
      <c r="BB724" s="68" t="s">
        <v>146</v>
      </c>
      <c r="BC724" s="129" t="s">
        <v>2919</v>
      </c>
      <c r="BD724"/>
      <c r="BE724"/>
      <c r="BF724" s="129"/>
      <c r="BG724" s="129"/>
      <c r="BH724"/>
      <c r="BI724"/>
      <c r="BJ724"/>
      <c r="BK724"/>
      <c r="BL724"/>
      <c r="BM724"/>
    </row>
    <row r="725" spans="1:65" s="153" customFormat="1" ht="14.65" customHeight="1" x14ac:dyDescent="0.25">
      <c r="A725" s="68" t="str">
        <f>CONCATENATE(E725,"_",X725)</f>
        <v>20545287286_PCR-LAP20071021</v>
      </c>
      <c r="B725" s="68" t="str">
        <f>CONCATENATE(E725,"_",Z725)</f>
        <v>20545287286_</v>
      </c>
      <c r="C725" s="64">
        <v>44109</v>
      </c>
      <c r="D725" s="64">
        <v>44139</v>
      </c>
      <c r="E725" s="194">
        <v>20545287286</v>
      </c>
      <c r="F725" s="63" t="s">
        <v>3836</v>
      </c>
      <c r="G725" s="63" t="s">
        <v>4623</v>
      </c>
      <c r="H725" s="64">
        <v>44109</v>
      </c>
      <c r="I725" s="64">
        <v>44139</v>
      </c>
      <c r="J725" s="65"/>
      <c r="K725" s="8">
        <f ca="1">+TODAY()-I725</f>
        <v>-2</v>
      </c>
      <c r="L725" s="9">
        <v>38</v>
      </c>
      <c r="M725" s="135"/>
      <c r="N725" s="9" t="str">
        <f>IF(M725="","Vacio",IF(L725=M725,"Igual","Diferente"))</f>
        <v>Vacio</v>
      </c>
      <c r="O725" s="9"/>
      <c r="P725" s="135"/>
      <c r="Q725" s="9" t="str">
        <f>IF(P725="","Vacio",IF(O725=P725,"Igual","Diferente"))</f>
        <v>Vacio</v>
      </c>
      <c r="R725" s="1">
        <f>+L725+O725/3.5</f>
        <v>38</v>
      </c>
      <c r="S725" s="1">
        <f ca="1">+IF(K725&gt;=0,IF(K725&lt;30,R725*1,IF(60&gt;K725,R725*2,IF(90&gt;K725,R725*3,IF(120&gt;K725,R725*4,IF(150&gt;K725,R725*5,IF(180&gt;K725,R725*6,IF(210&gt;K725,R725*7))))))),0)</f>
        <v>0</v>
      </c>
      <c r="T725" s="2">
        <f ca="1">+IF(K725&lt;0,0,IF(K725&lt;8,$A$1,IF(K725&lt;15,$B$1,IF(K725&lt;22,$C$1,IF(K725&lt;30,$D$1,IF(K725&lt;60,$G$1,IF(K725&lt;90,$H$1,IF(K725&lt;120,$I$1,IF(K725&lt;150,$J$1,IF(K725&lt;180,$K$1,IF(K725&lt;210,$E$1)))))))))))</f>
        <v>0</v>
      </c>
      <c r="U725" s="63" t="s">
        <v>3851</v>
      </c>
      <c r="V725" s="66" t="s">
        <v>3852</v>
      </c>
      <c r="W725" s="64">
        <v>44078</v>
      </c>
      <c r="X725" s="12" t="s">
        <v>3835</v>
      </c>
      <c r="Y725" s="12" t="s">
        <v>5248</v>
      </c>
      <c r="Z725" s="12"/>
      <c r="AA725" s="12"/>
      <c r="AB725" s="102"/>
      <c r="AC725" s="102"/>
      <c r="AD725" s="102"/>
      <c r="AE725" s="102"/>
      <c r="AF725" s="4">
        <f ca="1">+TODAY()-AE725</f>
        <v>44137</v>
      </c>
      <c r="AG725" s="102"/>
      <c r="AH725" s="102"/>
      <c r="AI725" s="64"/>
      <c r="AJ725" s="64"/>
      <c r="AK725" s="3" t="s">
        <v>56</v>
      </c>
      <c r="AL725" s="64"/>
      <c r="AM725" s="10">
        <v>1</v>
      </c>
      <c r="AN725" s="3" t="s">
        <v>44</v>
      </c>
      <c r="AO725" s="63"/>
      <c r="AP725" s="3" t="s">
        <v>1209</v>
      </c>
      <c r="AQ725" s="63"/>
      <c r="AR725" s="63"/>
      <c r="AS725" s="63"/>
      <c r="AT725" s="63"/>
      <c r="AU725" s="3" t="s">
        <v>4401</v>
      </c>
      <c r="AV725" s="7" t="s">
        <v>47</v>
      </c>
      <c r="AW725" s="65" t="s">
        <v>47</v>
      </c>
      <c r="AX725" s="9" t="str">
        <f>IF(AW725="","Vacio",IF(AV725=AW725,"Igual","Diferente"))</f>
        <v>Igual</v>
      </c>
      <c r="AY725" s="129"/>
      <c r="AZ725" s="129"/>
      <c r="BA725" s="5">
        <f ca="1">+IF(K725&gt;21,"Revisar",0)</f>
        <v>0</v>
      </c>
      <c r="BB725" s="68" t="s">
        <v>146</v>
      </c>
      <c r="BC725" s="129" t="s">
        <v>2919</v>
      </c>
      <c r="BD725"/>
      <c r="BE725"/>
      <c r="BF725" s="129"/>
      <c r="BG725" s="129"/>
      <c r="BH725"/>
      <c r="BI725"/>
      <c r="BJ725"/>
      <c r="BK725"/>
      <c r="BL725"/>
      <c r="BM725"/>
    </row>
    <row r="726" spans="1:65" s="153" customFormat="1" ht="14.65" customHeight="1" x14ac:dyDescent="0.25">
      <c r="A726" s="68" t="str">
        <f>CONCATENATE(E726,"_",X726)</f>
        <v>20545287286_PCR-LAP20071022</v>
      </c>
      <c r="B726" s="68" t="str">
        <f>CONCATENATE(E726,"_",Z726)</f>
        <v>20545287286_</v>
      </c>
      <c r="C726" s="64">
        <v>44109</v>
      </c>
      <c r="D726" s="64">
        <v>44139</v>
      </c>
      <c r="E726" s="194">
        <v>20545287286</v>
      </c>
      <c r="F726" s="63" t="s">
        <v>3836</v>
      </c>
      <c r="G726" s="63" t="s">
        <v>4623</v>
      </c>
      <c r="H726" s="64">
        <v>44109</v>
      </c>
      <c r="I726" s="64">
        <v>44139</v>
      </c>
      <c r="J726" s="65"/>
      <c r="K726" s="8">
        <f ca="1">+TODAY()-I726</f>
        <v>-2</v>
      </c>
      <c r="L726" s="9">
        <v>38</v>
      </c>
      <c r="M726" s="135"/>
      <c r="N726" s="9" t="str">
        <f>IF(M726="","Vacio",IF(L726=M726,"Igual","Diferente"))</f>
        <v>Vacio</v>
      </c>
      <c r="O726" s="9"/>
      <c r="P726" s="135"/>
      <c r="Q726" s="9" t="str">
        <f>IF(P726="","Vacio",IF(O726=P726,"Igual","Diferente"))</f>
        <v>Vacio</v>
      </c>
      <c r="R726" s="1">
        <f>+L726+O726/3.5</f>
        <v>38</v>
      </c>
      <c r="S726" s="1">
        <f ca="1">+IF(K726&gt;=0,IF(K726&lt;30,R726*1,IF(60&gt;K726,R726*2,IF(90&gt;K726,R726*3,IF(120&gt;K726,R726*4,IF(150&gt;K726,R726*5,IF(180&gt;K726,R726*6,IF(210&gt;K726,R726*7))))))),0)</f>
        <v>0</v>
      </c>
      <c r="T726" s="2">
        <f ca="1">+IF(K726&lt;0,0,IF(K726&lt;8,$A$1,IF(K726&lt;15,$B$1,IF(K726&lt;22,$C$1,IF(K726&lt;30,$D$1,IF(K726&lt;60,$G$1,IF(K726&lt;90,$H$1,IF(K726&lt;120,$I$1,IF(K726&lt;150,$J$1,IF(K726&lt;180,$K$1,IF(K726&lt;210,$E$1)))))))))))</f>
        <v>0</v>
      </c>
      <c r="U726" s="63" t="s">
        <v>3851</v>
      </c>
      <c r="V726" s="66" t="s">
        <v>3852</v>
      </c>
      <c r="W726" s="64">
        <v>44078</v>
      </c>
      <c r="X726" s="12" t="s">
        <v>3837</v>
      </c>
      <c r="Y726" s="12" t="s">
        <v>5248</v>
      </c>
      <c r="Z726" s="12"/>
      <c r="AA726" s="12"/>
      <c r="AB726" s="102"/>
      <c r="AC726" s="102"/>
      <c r="AD726" s="102"/>
      <c r="AE726" s="102"/>
      <c r="AF726" s="4">
        <f ca="1">+TODAY()-AE726</f>
        <v>44137</v>
      </c>
      <c r="AG726" s="102"/>
      <c r="AH726" s="102"/>
      <c r="AI726" s="64"/>
      <c r="AJ726" s="64"/>
      <c r="AK726" s="3" t="s">
        <v>56</v>
      </c>
      <c r="AL726" s="64"/>
      <c r="AM726" s="10">
        <v>1</v>
      </c>
      <c r="AN726" s="3" t="s">
        <v>44</v>
      </c>
      <c r="AO726" s="63"/>
      <c r="AP726" s="3" t="s">
        <v>1209</v>
      </c>
      <c r="AQ726" s="63"/>
      <c r="AR726" s="63"/>
      <c r="AS726" s="63"/>
      <c r="AT726" s="63"/>
      <c r="AU726" s="3" t="s">
        <v>4401</v>
      </c>
      <c r="AV726" s="7" t="s">
        <v>47</v>
      </c>
      <c r="AW726" s="65" t="s">
        <v>47</v>
      </c>
      <c r="AX726" s="9" t="str">
        <f>IF(AW726="","Vacio",IF(AV726=AW726,"Igual","Diferente"))</f>
        <v>Igual</v>
      </c>
      <c r="AY726" s="129"/>
      <c r="AZ726" s="129"/>
      <c r="BA726" s="5">
        <f ca="1">+IF(K726&gt;21,"Revisar",0)</f>
        <v>0</v>
      </c>
      <c r="BB726" s="68" t="s">
        <v>146</v>
      </c>
      <c r="BC726" s="129" t="s">
        <v>2919</v>
      </c>
      <c r="BD726"/>
      <c r="BE726"/>
      <c r="BF726" s="129"/>
      <c r="BG726" s="129"/>
      <c r="BH726"/>
      <c r="BI726"/>
      <c r="BJ726"/>
      <c r="BK726"/>
      <c r="BL726"/>
      <c r="BM726"/>
    </row>
    <row r="727" spans="1:65" s="153" customFormat="1" ht="14.65" customHeight="1" x14ac:dyDescent="0.25">
      <c r="A727" s="68" t="str">
        <f>CONCATENATE(E727,"_",X727)</f>
        <v>20545287286_PCR-LAP20071023</v>
      </c>
      <c r="B727" s="68" t="str">
        <f>CONCATENATE(E727,"_",Z727)</f>
        <v>20545287286_</v>
      </c>
      <c r="C727" s="64">
        <v>44109</v>
      </c>
      <c r="D727" s="64">
        <v>44139</v>
      </c>
      <c r="E727" s="194">
        <v>20545287286</v>
      </c>
      <c r="F727" s="63" t="s">
        <v>3836</v>
      </c>
      <c r="G727" s="63" t="s">
        <v>4623</v>
      </c>
      <c r="H727" s="64">
        <v>44109</v>
      </c>
      <c r="I727" s="64">
        <v>44139</v>
      </c>
      <c r="J727" s="65"/>
      <c r="K727" s="8">
        <f ca="1">+TODAY()-I727</f>
        <v>-2</v>
      </c>
      <c r="L727" s="9">
        <v>38</v>
      </c>
      <c r="M727" s="135"/>
      <c r="N727" s="9" t="str">
        <f>IF(M727="","Vacio",IF(L727=M727,"Igual","Diferente"))</f>
        <v>Vacio</v>
      </c>
      <c r="O727" s="9"/>
      <c r="P727" s="135"/>
      <c r="Q727" s="9" t="str">
        <f>IF(P727="","Vacio",IF(O727=P727,"Igual","Diferente"))</f>
        <v>Vacio</v>
      </c>
      <c r="R727" s="1">
        <f>+L727+O727/3.5</f>
        <v>38</v>
      </c>
      <c r="S727" s="1">
        <f ca="1">+IF(K727&gt;=0,IF(K727&lt;30,R727*1,IF(60&gt;K727,R727*2,IF(90&gt;K727,R727*3,IF(120&gt;K727,R727*4,IF(150&gt;K727,R727*5,IF(180&gt;K727,R727*6,IF(210&gt;K727,R727*7))))))),0)</f>
        <v>0</v>
      </c>
      <c r="T727" s="2">
        <f ca="1">+IF(K727&lt;0,0,IF(K727&lt;8,$A$1,IF(K727&lt;15,$B$1,IF(K727&lt;22,$C$1,IF(K727&lt;30,$D$1,IF(K727&lt;60,$G$1,IF(K727&lt;90,$H$1,IF(K727&lt;120,$I$1,IF(K727&lt;150,$J$1,IF(K727&lt;180,$K$1,IF(K727&lt;210,$E$1)))))))))))</f>
        <v>0</v>
      </c>
      <c r="U727" s="63" t="s">
        <v>3851</v>
      </c>
      <c r="V727" s="66" t="s">
        <v>3852</v>
      </c>
      <c r="W727" s="64">
        <v>44078</v>
      </c>
      <c r="X727" s="12" t="s">
        <v>3838</v>
      </c>
      <c r="Y727" s="12" t="s">
        <v>5248</v>
      </c>
      <c r="Z727" s="12"/>
      <c r="AA727" s="12"/>
      <c r="AB727" s="102"/>
      <c r="AC727" s="102"/>
      <c r="AD727" s="102"/>
      <c r="AE727" s="102"/>
      <c r="AF727" s="4">
        <f ca="1">+TODAY()-AE727</f>
        <v>44137</v>
      </c>
      <c r="AG727" s="102"/>
      <c r="AH727" s="102"/>
      <c r="AI727" s="64"/>
      <c r="AJ727" s="64"/>
      <c r="AK727" s="3" t="s">
        <v>56</v>
      </c>
      <c r="AL727" s="64"/>
      <c r="AM727" s="10">
        <v>1</v>
      </c>
      <c r="AN727" s="3" t="s">
        <v>44</v>
      </c>
      <c r="AO727" s="63"/>
      <c r="AP727" s="3" t="s">
        <v>1209</v>
      </c>
      <c r="AQ727" s="63"/>
      <c r="AR727" s="63"/>
      <c r="AS727" s="63"/>
      <c r="AT727" s="63"/>
      <c r="AU727" s="3" t="s">
        <v>4401</v>
      </c>
      <c r="AV727" s="7" t="s">
        <v>47</v>
      </c>
      <c r="AW727" s="65" t="s">
        <v>47</v>
      </c>
      <c r="AX727" s="9" t="str">
        <f>IF(AW727="","Vacio",IF(AV727=AW727,"Igual","Diferente"))</f>
        <v>Igual</v>
      </c>
      <c r="AY727" s="129"/>
      <c r="AZ727" s="129"/>
      <c r="BA727" s="5">
        <f ca="1">+IF(K727&gt;21,"Revisar",0)</f>
        <v>0</v>
      </c>
      <c r="BB727" s="68" t="s">
        <v>146</v>
      </c>
      <c r="BC727" s="129" t="s">
        <v>2919</v>
      </c>
      <c r="BD727"/>
      <c r="BE727"/>
      <c r="BF727" s="129"/>
      <c r="BG727" s="129"/>
      <c r="BH727"/>
      <c r="BI727"/>
      <c r="BJ727"/>
      <c r="BK727"/>
      <c r="BL727"/>
      <c r="BM727"/>
    </row>
    <row r="728" spans="1:65" s="153" customFormat="1" ht="14.65" customHeight="1" x14ac:dyDescent="0.25">
      <c r="A728" s="68" t="str">
        <f>CONCATENATE(E728,"_",X728)</f>
        <v>20545287286_PCR-LAP20071028</v>
      </c>
      <c r="B728" s="68" t="str">
        <f>CONCATENATE(E728,"_",Z728)</f>
        <v>20545287286_</v>
      </c>
      <c r="C728" s="64">
        <v>44115</v>
      </c>
      <c r="D728" s="64">
        <v>44145</v>
      </c>
      <c r="E728" s="194">
        <v>20545287286</v>
      </c>
      <c r="F728" s="63" t="s">
        <v>3836</v>
      </c>
      <c r="G728" s="63" t="s">
        <v>4914</v>
      </c>
      <c r="H728" s="64">
        <v>44115</v>
      </c>
      <c r="I728" s="64">
        <v>44145</v>
      </c>
      <c r="J728" s="65"/>
      <c r="K728" s="8">
        <f ca="1">+TODAY()-I728</f>
        <v>-8</v>
      </c>
      <c r="L728" s="9">
        <v>38</v>
      </c>
      <c r="M728" s="135"/>
      <c r="N728" s="9" t="str">
        <f>IF(M728="","Vacio",IF(L728=M728,"Igual","Diferente"))</f>
        <v>Vacio</v>
      </c>
      <c r="O728" s="9"/>
      <c r="P728" s="135"/>
      <c r="Q728" s="9" t="str">
        <f>IF(P728="","Vacio",IF(O728=P728,"Igual","Diferente"))</f>
        <v>Vacio</v>
      </c>
      <c r="R728" s="1">
        <f>+L728+O728/3.5</f>
        <v>38</v>
      </c>
      <c r="S728" s="1">
        <f ca="1">+IF(K728&gt;=0,IF(K728&lt;30,R728*1,IF(60&gt;K728,R728*2,IF(90&gt;K728,R728*3,IF(120&gt;K728,R728*4,IF(150&gt;K728,R728*5,IF(180&gt;K728,R728*6,IF(210&gt;K728,R728*7))))))),0)</f>
        <v>0</v>
      </c>
      <c r="T728" s="2">
        <f ca="1">+IF(K728&lt;0,0,IF(K728&lt;8,$A$1,IF(K728&lt;15,$B$1,IF(K728&lt;22,$C$1,IF(K728&lt;30,$D$1,IF(K728&lt;60,$G$1,IF(K728&lt;90,$H$1,IF(K728&lt;120,$I$1,IF(K728&lt;150,$J$1,IF(K728&lt;180,$K$1,IF(K728&lt;210,$E$1)))))))))))</f>
        <v>0</v>
      </c>
      <c r="U728" s="63" t="s">
        <v>3956</v>
      </c>
      <c r="V728" s="66" t="s">
        <v>3955</v>
      </c>
      <c r="W728" s="64">
        <v>44085</v>
      </c>
      <c r="X728" s="12" t="s">
        <v>3953</v>
      </c>
      <c r="Y728" s="12" t="s">
        <v>5248</v>
      </c>
      <c r="Z728" s="12"/>
      <c r="AA728" s="12"/>
      <c r="AB728" s="102"/>
      <c r="AC728" s="102"/>
      <c r="AD728" s="102"/>
      <c r="AE728" s="102"/>
      <c r="AF728" s="4">
        <f ca="1">+TODAY()-AE728</f>
        <v>44137</v>
      </c>
      <c r="AG728" s="102"/>
      <c r="AH728" s="102"/>
      <c r="AI728" s="64"/>
      <c r="AJ728" s="64"/>
      <c r="AK728" s="3"/>
      <c r="AL728" s="64"/>
      <c r="AM728" s="10">
        <v>1</v>
      </c>
      <c r="AN728" s="3" t="s">
        <v>44</v>
      </c>
      <c r="AO728" s="63"/>
      <c r="AP728" s="3" t="s">
        <v>1209</v>
      </c>
      <c r="AQ728" s="63"/>
      <c r="AR728" s="63"/>
      <c r="AS728" s="63"/>
      <c r="AT728" s="63"/>
      <c r="AU728" s="3" t="s">
        <v>4401</v>
      </c>
      <c r="AV728" s="7" t="s">
        <v>47</v>
      </c>
      <c r="AW728" s="65" t="s">
        <v>47</v>
      </c>
      <c r="AX728" s="9" t="str">
        <f>IF(AW728="","Vacio",IF(AV728=AW728,"Igual","Diferente"))</f>
        <v>Igual</v>
      </c>
      <c r="AY728" s="129"/>
      <c r="AZ728" s="129"/>
      <c r="BA728" s="5">
        <f ca="1">+IF(K728&gt;21,"Revisar",0)</f>
        <v>0</v>
      </c>
      <c r="BB728" s="68" t="s">
        <v>146</v>
      </c>
      <c r="BC728" s="129" t="s">
        <v>2919</v>
      </c>
      <c r="BD728"/>
      <c r="BE728"/>
      <c r="BF728" s="129"/>
      <c r="BG728" s="129"/>
      <c r="BH728"/>
      <c r="BI728"/>
      <c r="BJ728"/>
      <c r="BK728"/>
      <c r="BL728"/>
      <c r="BM728"/>
    </row>
    <row r="729" spans="1:65" s="153" customFormat="1" ht="14.65" customHeight="1" x14ac:dyDescent="0.25">
      <c r="A729" s="68" t="str">
        <f>CONCATENATE(E729,"_",X729)</f>
        <v>20545287286_PCR-LAP20071027</v>
      </c>
      <c r="B729" s="68" t="str">
        <f>CONCATENATE(E729,"_",Z729)</f>
        <v>20545287286_</v>
      </c>
      <c r="C729" s="64">
        <v>44115</v>
      </c>
      <c r="D729" s="64">
        <v>44145</v>
      </c>
      <c r="E729" s="194">
        <v>20545287286</v>
      </c>
      <c r="F729" s="63" t="s">
        <v>3836</v>
      </c>
      <c r="G729" s="63" t="s">
        <v>4914</v>
      </c>
      <c r="H729" s="64">
        <v>44115</v>
      </c>
      <c r="I729" s="64">
        <v>44145</v>
      </c>
      <c r="J729" s="65"/>
      <c r="K729" s="8">
        <f ca="1">+TODAY()-I729</f>
        <v>-8</v>
      </c>
      <c r="L729" s="9">
        <v>38</v>
      </c>
      <c r="M729" s="135"/>
      <c r="N729" s="9" t="str">
        <f>IF(M729="","Vacio",IF(L729=M729,"Igual","Diferente"))</f>
        <v>Vacio</v>
      </c>
      <c r="O729" s="9"/>
      <c r="P729" s="135"/>
      <c r="Q729" s="9" t="str">
        <f>IF(P729="","Vacio",IF(O729=P729,"Igual","Diferente"))</f>
        <v>Vacio</v>
      </c>
      <c r="R729" s="1">
        <f>+L729+O729/3.5</f>
        <v>38</v>
      </c>
      <c r="S729" s="1">
        <f ca="1">+IF(K729&gt;=0,IF(K729&lt;30,R729*1,IF(60&gt;K729,R729*2,IF(90&gt;K729,R729*3,IF(120&gt;K729,R729*4,IF(150&gt;K729,R729*5,IF(180&gt;K729,R729*6,IF(210&gt;K729,R729*7))))))),0)</f>
        <v>0</v>
      </c>
      <c r="T729" s="2">
        <f ca="1">+IF(K729&lt;0,0,IF(K729&lt;8,$A$1,IF(K729&lt;15,$B$1,IF(K729&lt;22,$C$1,IF(K729&lt;30,$D$1,IF(K729&lt;60,$G$1,IF(K729&lt;90,$H$1,IF(K729&lt;120,$I$1,IF(K729&lt;150,$J$1,IF(K729&lt;180,$K$1,IF(K729&lt;210,$E$1)))))))))))</f>
        <v>0</v>
      </c>
      <c r="U729" s="63" t="s">
        <v>3956</v>
      </c>
      <c r="V729" s="66" t="s">
        <v>3955</v>
      </c>
      <c r="W729" s="64">
        <v>44085</v>
      </c>
      <c r="X729" s="12" t="s">
        <v>3957</v>
      </c>
      <c r="Y729" s="12" t="s">
        <v>5248</v>
      </c>
      <c r="Z729" s="12"/>
      <c r="AA729" s="12"/>
      <c r="AB729" s="102"/>
      <c r="AC729" s="102"/>
      <c r="AD729" s="102"/>
      <c r="AE729" s="102"/>
      <c r="AF729" s="4">
        <f ca="1">+TODAY()-AE729</f>
        <v>44137</v>
      </c>
      <c r="AG729" s="102"/>
      <c r="AH729" s="102"/>
      <c r="AI729" s="64"/>
      <c r="AJ729" s="64"/>
      <c r="AK729" s="3"/>
      <c r="AL729" s="64"/>
      <c r="AM729" s="10">
        <v>1</v>
      </c>
      <c r="AN729" s="3" t="s">
        <v>44</v>
      </c>
      <c r="AO729" s="63"/>
      <c r="AP729" s="3" t="s">
        <v>1209</v>
      </c>
      <c r="AQ729" s="63"/>
      <c r="AR729" s="63"/>
      <c r="AS729" s="63"/>
      <c r="AT729" s="63"/>
      <c r="AU729" s="3" t="s">
        <v>4401</v>
      </c>
      <c r="AV729" s="7" t="s">
        <v>47</v>
      </c>
      <c r="AW729" s="65" t="s">
        <v>47</v>
      </c>
      <c r="AX729" s="9" t="str">
        <f>IF(AW729="","Vacio",IF(AV729=AW729,"Igual","Diferente"))</f>
        <v>Igual</v>
      </c>
      <c r="AY729" s="129"/>
      <c r="AZ729" s="129"/>
      <c r="BA729" s="5">
        <f ca="1">+IF(K729&gt;21,"Revisar",0)</f>
        <v>0</v>
      </c>
      <c r="BB729" s="68" t="s">
        <v>146</v>
      </c>
      <c r="BC729" s="129" t="s">
        <v>2919</v>
      </c>
      <c r="BD729"/>
      <c r="BE729"/>
      <c r="BF729" s="129"/>
      <c r="BG729" s="129"/>
      <c r="BH729"/>
      <c r="BI729"/>
      <c r="BJ729"/>
      <c r="BK729"/>
      <c r="BL729"/>
      <c r="BM729"/>
    </row>
    <row r="730" spans="1:65" s="153" customFormat="1" ht="14.65" customHeight="1" x14ac:dyDescent="0.25">
      <c r="A730" s="68" t="str">
        <f>CONCATENATE(E730,"_",X730)</f>
        <v>20545287286_PCR-LAP20091001</v>
      </c>
      <c r="B730" s="68" t="str">
        <f>CONCATENATE(E730,"_",Z730)</f>
        <v>20545287286_</v>
      </c>
      <c r="C730" s="64">
        <v>44118</v>
      </c>
      <c r="D730" s="64">
        <v>44148</v>
      </c>
      <c r="E730" s="194">
        <v>20545287286</v>
      </c>
      <c r="F730" s="63" t="s">
        <v>3836</v>
      </c>
      <c r="G730" s="63" t="s">
        <v>4914</v>
      </c>
      <c r="H730" s="64">
        <v>44118</v>
      </c>
      <c r="I730" s="64">
        <v>44148</v>
      </c>
      <c r="J730" s="65"/>
      <c r="K730" s="8">
        <f ca="1">+TODAY()-I730</f>
        <v>-11</v>
      </c>
      <c r="L730" s="9">
        <v>55</v>
      </c>
      <c r="M730" s="135"/>
      <c r="N730" s="9" t="str">
        <f>IF(M730="","Vacio",IF(L730=M730,"Igual","Diferente"))</f>
        <v>Vacio</v>
      </c>
      <c r="O730" s="9"/>
      <c r="P730" s="135"/>
      <c r="Q730" s="9" t="str">
        <f>IF(P730="","Vacio",IF(O730=P730,"Igual","Diferente"))</f>
        <v>Vacio</v>
      </c>
      <c r="R730" s="1">
        <f>+L730+O730/3.5</f>
        <v>55</v>
      </c>
      <c r="S730" s="1">
        <f ca="1">+IF(K730&gt;=0,IF(K730&lt;30,R730*1,IF(60&gt;K730,R730*2,IF(90&gt;K730,R730*3,IF(120&gt;K730,R730*4,IF(150&gt;K730,R730*5,IF(180&gt;K730,R730*6,IF(210&gt;K730,R730*7))))))),0)</f>
        <v>0</v>
      </c>
      <c r="T730" s="2">
        <f ca="1">+IF(K730&lt;0,0,IF(K730&lt;8,$A$1,IF(K730&lt;15,$B$1,IF(K730&lt;22,$C$1,IF(K730&lt;30,$D$1,IF(K730&lt;60,$G$1,IF(K730&lt;90,$H$1,IF(K730&lt;120,$I$1,IF(K730&lt;150,$J$1,IF(K730&lt;180,$K$1,IF(K730&lt;210,$E$1)))))))))))</f>
        <v>0</v>
      </c>
      <c r="U730" s="63" t="s">
        <v>3849</v>
      </c>
      <c r="V730" s="66" t="s">
        <v>4019</v>
      </c>
      <c r="W730" s="64">
        <v>44088</v>
      </c>
      <c r="X730" s="12" t="s">
        <v>3963</v>
      </c>
      <c r="Y730" s="12" t="s">
        <v>5248</v>
      </c>
      <c r="Z730" s="12"/>
      <c r="AA730" s="12"/>
      <c r="AB730" s="102"/>
      <c r="AC730" s="102"/>
      <c r="AD730" s="102"/>
      <c r="AE730" s="102"/>
      <c r="AF730" s="4">
        <f ca="1">+TODAY()-AE730</f>
        <v>44137</v>
      </c>
      <c r="AG730" s="102"/>
      <c r="AH730" s="102"/>
      <c r="AI730" s="64"/>
      <c r="AJ730" s="64"/>
      <c r="AK730" s="3"/>
      <c r="AL730" s="64"/>
      <c r="AM730" s="10">
        <v>1</v>
      </c>
      <c r="AN730" s="3" t="s">
        <v>44</v>
      </c>
      <c r="AO730" s="63"/>
      <c r="AP730" s="3" t="s">
        <v>1209</v>
      </c>
      <c r="AQ730" s="63"/>
      <c r="AR730" s="63"/>
      <c r="AS730" s="63"/>
      <c r="AT730" s="63"/>
      <c r="AU730" s="3" t="s">
        <v>4401</v>
      </c>
      <c r="AV730" s="7" t="s">
        <v>47</v>
      </c>
      <c r="AW730" s="65" t="s">
        <v>47</v>
      </c>
      <c r="AX730" s="9" t="str">
        <f>IF(AW730="","Vacio",IF(AV730=AW730,"Igual","Diferente"))</f>
        <v>Igual</v>
      </c>
      <c r="AY730" s="129"/>
      <c r="AZ730" s="129"/>
      <c r="BA730" s="5">
        <f ca="1">+IF(K730&gt;21,"Revisar",0)</f>
        <v>0</v>
      </c>
      <c r="BB730" s="68" t="s">
        <v>146</v>
      </c>
      <c r="BC730" s="129" t="s">
        <v>2919</v>
      </c>
      <c r="BD730"/>
      <c r="BE730"/>
      <c r="BF730" s="129"/>
      <c r="BG730" s="129"/>
      <c r="BH730"/>
      <c r="BI730"/>
      <c r="BJ730"/>
      <c r="BK730"/>
      <c r="BL730"/>
      <c r="BM730"/>
    </row>
    <row r="731" spans="1:65" s="153" customFormat="1" ht="14.65" customHeight="1" x14ac:dyDescent="0.25">
      <c r="A731" s="68" t="str">
        <f>CONCATENATE(E731,"_",X731)</f>
        <v>20545287286_PCR-LAP20091017</v>
      </c>
      <c r="B731" s="68" t="str">
        <f>CONCATENATE(E731,"_",Z731)</f>
        <v>20545287286_</v>
      </c>
      <c r="C731" s="64">
        <v>44107</v>
      </c>
      <c r="D731" s="64">
        <v>44137</v>
      </c>
      <c r="E731" s="194">
        <v>20545287286</v>
      </c>
      <c r="F731" s="63" t="s">
        <v>3836</v>
      </c>
      <c r="G731" s="63" t="s">
        <v>4581</v>
      </c>
      <c r="H731" s="64">
        <v>44107</v>
      </c>
      <c r="I731" s="64">
        <v>44137</v>
      </c>
      <c r="J731" s="65"/>
      <c r="K731" s="8">
        <f ca="1">+TODAY()-I731</f>
        <v>0</v>
      </c>
      <c r="L731" s="9">
        <v>55</v>
      </c>
      <c r="M731" s="135"/>
      <c r="N731" s="9" t="str">
        <f>IF(M731="","Vacio",IF(L731=M731,"Igual","Diferente"))</f>
        <v>Vacio</v>
      </c>
      <c r="O731" s="9"/>
      <c r="P731" s="135"/>
      <c r="Q731" s="9" t="str">
        <f>IF(P731="","Vacio",IF(O731=P731,"Igual","Diferente"))</f>
        <v>Vacio</v>
      </c>
      <c r="R731" s="1">
        <f>+L731+O731/3.5</f>
        <v>55</v>
      </c>
      <c r="S731" s="1">
        <f ca="1">+IF(K731&gt;=0,IF(K731&lt;30,R731*1,IF(60&gt;K731,R731*2,IF(90&gt;K731,R731*3,IF(120&gt;K731,R731*4,IF(150&gt;K731,R731*5,IF(180&gt;K731,R731*6,IF(210&gt;K731,R731*7))))))),0)</f>
        <v>55</v>
      </c>
      <c r="T731" s="2" t="str">
        <f ca="1">+IF(K731&lt;0,0,IF(K731&lt;8,$A$1,IF(K731&lt;15,$B$1,IF(K731&lt;22,$C$1,IF(K731&lt;30,$D$1,IF(K731&lt;60,$G$1,IF(K731&lt;90,$H$1,IF(K731&lt;120,$I$1,IF(K731&lt;150,$J$1,IF(K731&lt;180,$K$1,IF(K731&lt;210,$E$1)))))))))))</f>
        <v>1° Semana</v>
      </c>
      <c r="U731" s="63" t="s">
        <v>4513</v>
      </c>
      <c r="V731" s="66" t="s">
        <v>4514</v>
      </c>
      <c r="W731" s="64">
        <v>44106</v>
      </c>
      <c r="X731" s="12" t="s">
        <v>4512</v>
      </c>
      <c r="Y731" s="12" t="s">
        <v>5248</v>
      </c>
      <c r="Z731" s="12"/>
      <c r="AA731" s="12"/>
      <c r="AB731" s="102"/>
      <c r="AC731" s="102"/>
      <c r="AD731" s="102"/>
      <c r="AE731" s="102"/>
      <c r="AF731" s="4">
        <f ca="1">+TODAY()-AE731</f>
        <v>44137</v>
      </c>
      <c r="AG731" s="102"/>
      <c r="AH731" s="102"/>
      <c r="AI731" s="64"/>
      <c r="AJ731" s="64"/>
      <c r="AK731" s="3"/>
      <c r="AL731" s="64"/>
      <c r="AM731" s="10">
        <v>1</v>
      </c>
      <c r="AN731" s="3" t="s">
        <v>44</v>
      </c>
      <c r="AO731" s="63"/>
      <c r="AP731" s="3" t="s">
        <v>1209</v>
      </c>
      <c r="AQ731" s="63"/>
      <c r="AR731" s="63"/>
      <c r="AS731" s="63"/>
      <c r="AT731" s="63"/>
      <c r="AU731" s="3" t="s">
        <v>4401</v>
      </c>
      <c r="AV731" s="7" t="s">
        <v>47</v>
      </c>
      <c r="AW731" s="65" t="s">
        <v>47</v>
      </c>
      <c r="AX731" s="9" t="str">
        <f>IF(AW731="","Vacio",IF(AV731=AW731,"Igual","Diferente"))</f>
        <v>Igual</v>
      </c>
      <c r="AY731" s="129"/>
      <c r="AZ731" s="129"/>
      <c r="BA731" s="5">
        <f ca="1">+IF(K731&gt;21,"Revisar",0)</f>
        <v>0</v>
      </c>
      <c r="BB731" s="68" t="s">
        <v>146</v>
      </c>
      <c r="BC731" s="129" t="s">
        <v>2919</v>
      </c>
      <c r="BD731"/>
      <c r="BE731"/>
      <c r="BF731" s="129"/>
      <c r="BG731" s="129"/>
      <c r="BH731"/>
      <c r="BI731"/>
      <c r="BJ731"/>
      <c r="BK731"/>
      <c r="BL731"/>
      <c r="BM731"/>
    </row>
    <row r="732" spans="1:65" s="153" customFormat="1" ht="14.65" customHeight="1" x14ac:dyDescent="0.25">
      <c r="A732" s="68" t="str">
        <f>CONCATENATE(E732,"_",X732)</f>
        <v>20545287286_PCR-LAP20071024</v>
      </c>
      <c r="B732" s="68" t="str">
        <f>CONCATENATE(E732,"_",Z732)</f>
        <v>20545287286_</v>
      </c>
      <c r="C732" s="64">
        <v>44109</v>
      </c>
      <c r="D732" s="64">
        <v>44139</v>
      </c>
      <c r="E732" s="194">
        <v>20545287286</v>
      </c>
      <c r="F732" s="63" t="s">
        <v>3836</v>
      </c>
      <c r="G732" s="63" t="s">
        <v>4623</v>
      </c>
      <c r="H732" s="64">
        <v>44109</v>
      </c>
      <c r="I732" s="64">
        <v>44139</v>
      </c>
      <c r="J732" s="65"/>
      <c r="K732" s="8">
        <f ca="1">+TODAY()-I732</f>
        <v>-2</v>
      </c>
      <c r="L732" s="9">
        <v>38</v>
      </c>
      <c r="M732" s="135"/>
      <c r="N732" s="9" t="str">
        <f>IF(M732="","Vacio",IF(L732=M732,"Igual","Diferente"))</f>
        <v>Vacio</v>
      </c>
      <c r="O732" s="9"/>
      <c r="P732" s="135"/>
      <c r="Q732" s="9" t="str">
        <f>IF(P732="","Vacio",IF(O732=P732,"Igual","Diferente"))</f>
        <v>Vacio</v>
      </c>
      <c r="R732" s="1">
        <f>+L732+O732/3.5</f>
        <v>38</v>
      </c>
      <c r="S732" s="1">
        <f ca="1">+IF(K732&gt;=0,IF(K732&lt;30,R732*1,IF(60&gt;K732,R732*2,IF(90&gt;K732,R732*3,IF(120&gt;K732,R732*4,IF(150&gt;K732,R732*5,IF(180&gt;K732,R732*6,IF(210&gt;K732,R732*7))))))),0)</f>
        <v>0</v>
      </c>
      <c r="T732" s="2">
        <f ca="1">+IF(K732&lt;0,0,IF(K732&lt;8,$A$1,IF(K732&lt;15,$B$1,IF(K732&lt;22,$C$1,IF(K732&lt;30,$D$1,IF(K732&lt;60,$G$1,IF(K732&lt;90,$H$1,IF(K732&lt;120,$I$1,IF(K732&lt;150,$J$1,IF(K732&lt;180,$K$1,IF(K732&lt;210,$E$1)))))))))))</f>
        <v>0</v>
      </c>
      <c r="U732" s="63" t="s">
        <v>3851</v>
      </c>
      <c r="V732" s="66" t="s">
        <v>3852</v>
      </c>
      <c r="W732" s="64">
        <v>44078</v>
      </c>
      <c r="X732" s="12" t="s">
        <v>3839</v>
      </c>
      <c r="Y732" s="12" t="s">
        <v>5248</v>
      </c>
      <c r="Z732" s="12"/>
      <c r="AA732" s="12"/>
      <c r="AB732" s="102"/>
      <c r="AC732" s="102"/>
      <c r="AD732" s="102"/>
      <c r="AE732" s="102"/>
      <c r="AF732" s="4">
        <f ca="1">+TODAY()-AE732</f>
        <v>44137</v>
      </c>
      <c r="AG732" s="102"/>
      <c r="AH732" s="102"/>
      <c r="AI732" s="64"/>
      <c r="AJ732" s="64"/>
      <c r="AK732" s="3" t="s">
        <v>56</v>
      </c>
      <c r="AL732" s="64"/>
      <c r="AM732" s="10">
        <v>1</v>
      </c>
      <c r="AN732" s="3" t="s">
        <v>44</v>
      </c>
      <c r="AO732" s="63"/>
      <c r="AP732" s="3" t="s">
        <v>1209</v>
      </c>
      <c r="AQ732" s="63"/>
      <c r="AR732" s="63"/>
      <c r="AS732" s="63"/>
      <c r="AT732" s="63"/>
      <c r="AU732" s="3" t="s">
        <v>4401</v>
      </c>
      <c r="AV732" s="7" t="s">
        <v>47</v>
      </c>
      <c r="AW732" s="65" t="s">
        <v>47</v>
      </c>
      <c r="AX732" s="9" t="str">
        <f>IF(AW732="","Vacio",IF(AV732=AW732,"Igual","Diferente"))</f>
        <v>Igual</v>
      </c>
      <c r="AY732" s="129"/>
      <c r="AZ732" s="129"/>
      <c r="BA732" s="5">
        <f ca="1">+IF(K732&gt;21,"Revisar",0)</f>
        <v>0</v>
      </c>
      <c r="BB732" s="68" t="s">
        <v>146</v>
      </c>
      <c r="BC732" s="129" t="s">
        <v>2919</v>
      </c>
      <c r="BD732"/>
      <c r="BE732"/>
      <c r="BF732" s="129"/>
      <c r="BG732" s="129"/>
      <c r="BH732"/>
      <c r="BI732"/>
      <c r="BJ732"/>
      <c r="BK732"/>
      <c r="BL732"/>
      <c r="BM732"/>
    </row>
    <row r="733" spans="1:65" s="153" customFormat="1" ht="14.65" customHeight="1" x14ac:dyDescent="0.25">
      <c r="A733" s="68" t="str">
        <f>CONCATENATE(E733,"_",X733)</f>
        <v>20545287286_PCR-LAP20071052</v>
      </c>
      <c r="B733" s="68" t="str">
        <f>CONCATENATE(E733,"_",Z733)</f>
        <v>20545287286_</v>
      </c>
      <c r="C733" s="64">
        <v>44123</v>
      </c>
      <c r="D733" s="64">
        <v>44153</v>
      </c>
      <c r="E733" s="194">
        <v>20545287286</v>
      </c>
      <c r="F733" s="63" t="s">
        <v>3836</v>
      </c>
      <c r="G733" s="63" t="s">
        <v>5009</v>
      </c>
      <c r="H733" s="64">
        <v>44123</v>
      </c>
      <c r="I733" s="64">
        <v>44153</v>
      </c>
      <c r="J733" s="65"/>
      <c r="K733" s="8">
        <f ca="1">+TODAY()-I733</f>
        <v>-16</v>
      </c>
      <c r="L733" s="9">
        <v>28</v>
      </c>
      <c r="M733" s="135"/>
      <c r="N733" s="9" t="str">
        <f>IF(M733="","Vacio",IF(L733=M733,"Igual","Diferente"))</f>
        <v>Vacio</v>
      </c>
      <c r="O733" s="9"/>
      <c r="P733" s="135"/>
      <c r="Q733" s="9" t="str">
        <f>IF(P733="","Vacio",IF(O733=P733,"Igual","Diferente"))</f>
        <v>Vacio</v>
      </c>
      <c r="R733" s="1">
        <f>+L733+O733/3.5</f>
        <v>28</v>
      </c>
      <c r="S733" s="1">
        <f ca="1">+IF(K733&gt;=0,IF(K733&lt;30,R733*1,IF(60&gt;K733,R733*2,IF(90&gt;K733,R733*3,IF(120&gt;K733,R733*4,IF(150&gt;K733,R733*5,IF(180&gt;K733,R733*6,IF(210&gt;K733,R733*7))))))),0)</f>
        <v>0</v>
      </c>
      <c r="T733" s="2">
        <f ca="1">+IF(K733&lt;0,0,IF(K733&lt;8,$A$1,IF(K733&lt;15,$B$1,IF(K733&lt;22,$C$1,IF(K733&lt;30,$D$1,IF(K733&lt;60,$G$1,IF(K733&lt;90,$H$1,IF(K733&lt;120,$I$1,IF(K733&lt;150,$J$1,IF(K733&lt;180,$K$1,IF(K733&lt;210,$E$1)))))))))))</f>
        <v>0</v>
      </c>
      <c r="U733" s="429" t="s">
        <v>4966</v>
      </c>
      <c r="V733" s="66" t="s">
        <v>4967</v>
      </c>
      <c r="W733" s="64">
        <v>44123</v>
      </c>
      <c r="X733" s="12" t="s">
        <v>4968</v>
      </c>
      <c r="Y733" s="12" t="s">
        <v>5248</v>
      </c>
      <c r="Z733" s="12"/>
      <c r="AA733" s="12"/>
      <c r="AB733" s="102"/>
      <c r="AC733" s="102"/>
      <c r="AD733" s="102"/>
      <c r="AE733" s="102"/>
      <c r="AF733" s="4">
        <f ca="1">+TODAY()-AE733</f>
        <v>44137</v>
      </c>
      <c r="AG733" s="102"/>
      <c r="AH733" s="102"/>
      <c r="AI733" s="64"/>
      <c r="AJ733" s="64"/>
      <c r="AK733" s="3"/>
      <c r="AL733" s="64"/>
      <c r="AM733" s="10">
        <v>1</v>
      </c>
      <c r="AN733" s="3" t="s">
        <v>44</v>
      </c>
      <c r="AO733" s="63"/>
      <c r="AP733" s="3" t="s">
        <v>1209</v>
      </c>
      <c r="AQ733" s="63"/>
      <c r="AR733" s="63"/>
      <c r="AS733" s="63"/>
      <c r="AT733" s="63"/>
      <c r="AU733" s="3" t="s">
        <v>4401</v>
      </c>
      <c r="AV733" s="7" t="s">
        <v>47</v>
      </c>
      <c r="AW733" s="65" t="s">
        <v>47</v>
      </c>
      <c r="AX733" s="9" t="str">
        <f>IF(AW733="","Vacio",IF(AV733=AW733,"Igual","Diferente"))</f>
        <v>Igual</v>
      </c>
      <c r="AY733" s="129"/>
      <c r="AZ733" s="129"/>
      <c r="BA733" s="5"/>
      <c r="BB733" s="68" t="s">
        <v>146</v>
      </c>
      <c r="BC733" s="129" t="s">
        <v>2919</v>
      </c>
      <c r="BD733"/>
      <c r="BE733"/>
      <c r="BF733" s="129"/>
      <c r="BG733" s="129"/>
      <c r="BH733"/>
      <c r="BI733"/>
      <c r="BJ733"/>
      <c r="BK733"/>
      <c r="BL733"/>
      <c r="BM733"/>
    </row>
    <row r="734" spans="1:65" s="153" customFormat="1" ht="14.65" customHeight="1" x14ac:dyDescent="0.25">
      <c r="A734" s="68" t="str">
        <f>CONCATENATE(E734,"_",X734)</f>
        <v>20545287286_PCR-LAP20071051</v>
      </c>
      <c r="B734" s="68" t="str">
        <f>CONCATENATE(E734,"_",Z734)</f>
        <v>20545287286_</v>
      </c>
      <c r="C734" s="64">
        <v>44123</v>
      </c>
      <c r="D734" s="64">
        <v>44153</v>
      </c>
      <c r="E734" s="194">
        <v>20545287286</v>
      </c>
      <c r="F734" s="63" t="s">
        <v>3836</v>
      </c>
      <c r="G734" s="63" t="s">
        <v>5009</v>
      </c>
      <c r="H734" s="64">
        <v>44123</v>
      </c>
      <c r="I734" s="64">
        <v>44153</v>
      </c>
      <c r="J734" s="65"/>
      <c r="K734" s="8">
        <f ca="1">+TODAY()-I734</f>
        <v>-16</v>
      </c>
      <c r="L734" s="9">
        <v>28</v>
      </c>
      <c r="M734" s="135"/>
      <c r="N734" s="9" t="str">
        <f>IF(M734="","Vacio",IF(L734=M734,"Igual","Diferente"))</f>
        <v>Vacio</v>
      </c>
      <c r="O734" s="9"/>
      <c r="P734" s="135"/>
      <c r="Q734" s="9" t="str">
        <f>IF(P734="","Vacio",IF(O734=P734,"Igual","Diferente"))</f>
        <v>Vacio</v>
      </c>
      <c r="R734" s="1">
        <f>+L734+O734/3.5</f>
        <v>28</v>
      </c>
      <c r="S734" s="1">
        <f ca="1">+IF(K734&gt;=0,IF(K734&lt;30,R734*1,IF(60&gt;K734,R734*2,IF(90&gt;K734,R734*3,IF(120&gt;K734,R734*4,IF(150&gt;K734,R734*5,IF(180&gt;K734,R734*6,IF(210&gt;K734,R734*7))))))),0)</f>
        <v>0</v>
      </c>
      <c r="T734" s="2">
        <f ca="1">+IF(K734&lt;0,0,IF(K734&lt;8,$A$1,IF(K734&lt;15,$B$1,IF(K734&lt;22,$C$1,IF(K734&lt;30,$D$1,IF(K734&lt;60,$G$1,IF(K734&lt;90,$H$1,IF(K734&lt;120,$I$1,IF(K734&lt;150,$J$1,IF(K734&lt;180,$K$1,IF(K734&lt;210,$E$1)))))))))))</f>
        <v>0</v>
      </c>
      <c r="U734" s="429" t="s">
        <v>4966</v>
      </c>
      <c r="V734" s="66" t="s">
        <v>4967</v>
      </c>
      <c r="W734" s="64">
        <v>44123</v>
      </c>
      <c r="X734" s="12" t="s">
        <v>4969</v>
      </c>
      <c r="Y734" s="12" t="s">
        <v>5248</v>
      </c>
      <c r="Z734" s="12"/>
      <c r="AA734" s="12"/>
      <c r="AB734" s="102"/>
      <c r="AC734" s="102"/>
      <c r="AD734" s="102"/>
      <c r="AE734" s="102"/>
      <c r="AF734" s="4">
        <f ca="1">+TODAY()-AE734</f>
        <v>44137</v>
      </c>
      <c r="AG734" s="102"/>
      <c r="AH734" s="102"/>
      <c r="AI734" s="64"/>
      <c r="AJ734" s="64"/>
      <c r="AK734" s="3"/>
      <c r="AL734" s="64"/>
      <c r="AM734" s="10">
        <v>1</v>
      </c>
      <c r="AN734" s="3" t="s">
        <v>44</v>
      </c>
      <c r="AO734" s="63"/>
      <c r="AP734" s="3" t="s">
        <v>1209</v>
      </c>
      <c r="AQ734" s="63"/>
      <c r="AR734" s="63"/>
      <c r="AS734" s="63"/>
      <c r="AT734" s="63"/>
      <c r="AU734" s="3" t="s">
        <v>4401</v>
      </c>
      <c r="AV734" s="7" t="s">
        <v>47</v>
      </c>
      <c r="AW734" s="65" t="s">
        <v>47</v>
      </c>
      <c r="AX734" s="9" t="str">
        <f>IF(AW734="","Vacio",IF(AV734=AW734,"Igual","Diferente"))</f>
        <v>Igual</v>
      </c>
      <c r="AY734" s="129"/>
      <c r="AZ734" s="129"/>
      <c r="BA734" s="5"/>
      <c r="BB734" s="68" t="s">
        <v>146</v>
      </c>
      <c r="BC734" s="129" t="s">
        <v>2919</v>
      </c>
      <c r="BD734"/>
      <c r="BE734"/>
      <c r="BF734" s="129"/>
      <c r="BG734" s="129"/>
      <c r="BH734"/>
      <c r="BI734"/>
      <c r="BJ734"/>
      <c r="BK734"/>
      <c r="BL734"/>
      <c r="BM734"/>
    </row>
    <row r="735" spans="1:65" s="153" customFormat="1" ht="14.65" customHeight="1" x14ac:dyDescent="0.25">
      <c r="A735" s="68" t="str">
        <f>CONCATENATE(E735,"_",X735)</f>
        <v>20513250445_PCR-LAP0340</v>
      </c>
      <c r="B735" s="68" t="str">
        <f>CONCATENATE(E735,"_",Z735)</f>
        <v>20513250445_</v>
      </c>
      <c r="C735" s="6">
        <v>43862</v>
      </c>
      <c r="D735" s="6">
        <v>43890</v>
      </c>
      <c r="E735" s="192">
        <v>20513250445</v>
      </c>
      <c r="F735" s="3" t="s">
        <v>1141</v>
      </c>
      <c r="G735" s="3" t="s">
        <v>1145</v>
      </c>
      <c r="H735" s="6">
        <v>43862</v>
      </c>
      <c r="I735" s="6">
        <v>43890</v>
      </c>
      <c r="J735" s="7" t="s">
        <v>1153</v>
      </c>
      <c r="K735" s="8">
        <f ca="1">+TODAY()-I735</f>
        <v>247</v>
      </c>
      <c r="L735" s="9"/>
      <c r="M735" s="135"/>
      <c r="N735" s="9" t="str">
        <f>IF(M735="","Vacio",IF(L735=M735,"Igual","Diferente"))</f>
        <v>Vacio</v>
      </c>
      <c r="O735" s="9">
        <v>198</v>
      </c>
      <c r="P735" s="135"/>
      <c r="Q735" s="9" t="str">
        <f>IF(P735="","Vacio",IF(O735=P735,"Igual","Diferente"))</f>
        <v>Vacio</v>
      </c>
      <c r="R735" s="1">
        <f>+L735+O735/3.5</f>
        <v>56.571428571428569</v>
      </c>
      <c r="S735" s="1" t="b">
        <f ca="1">+IF(K735&gt;=0,IF(K735&lt;30,R735*1,IF(60&gt;K735,R735*2,IF(90&gt;K735,R735*3,IF(120&gt;K735,R735*4,IF(150&gt;K735,R735*5,IF(180&gt;K735,R735*6,IF(210&gt;K735,R735*7))))))),0)</f>
        <v>0</v>
      </c>
      <c r="T735" s="2" t="b">
        <f ca="1">+IF(K735&lt;0,0,IF(K735&lt;8,$A$1,IF(K735&lt;15,$B$1,IF(K735&lt;22,$C$1,IF(K735&lt;30,$D$1,IF(K735&lt;60,$G$1,IF(K735&lt;90,$H$1,IF(K735&lt;120,$I$1,IF(K735&lt;150,$J$1,IF(K735&lt;180,$K$1,IF(K735&lt;210,$E$1)))))))))))</f>
        <v>0</v>
      </c>
      <c r="U735" s="3" t="s">
        <v>52</v>
      </c>
      <c r="V735" s="10" t="s">
        <v>1154</v>
      </c>
      <c r="W735" s="6">
        <v>43313</v>
      </c>
      <c r="X735" s="12" t="s">
        <v>1155</v>
      </c>
      <c r="Y735" s="12" t="s">
        <v>5248</v>
      </c>
      <c r="Z735" s="12"/>
      <c r="AA735" s="12"/>
      <c r="AB735" s="15"/>
      <c r="AC735" s="15"/>
      <c r="AD735" s="15"/>
      <c r="AE735" s="15"/>
      <c r="AF735" s="184">
        <f ca="1">+TODAY()-AE735</f>
        <v>44137</v>
      </c>
      <c r="AG735" s="15"/>
      <c r="AH735" s="15"/>
      <c r="AI735" s="6"/>
      <c r="AJ735" s="6"/>
      <c r="AK735" s="3" t="s">
        <v>56</v>
      </c>
      <c r="AL735" s="6"/>
      <c r="AM735" s="10">
        <v>1</v>
      </c>
      <c r="AN735" s="3" t="s">
        <v>44</v>
      </c>
      <c r="AO735" s="3"/>
      <c r="AP735" s="3" t="s">
        <v>45</v>
      </c>
      <c r="AQ735" s="3"/>
      <c r="AR735" s="3"/>
      <c r="AS735" s="3"/>
      <c r="AT735" s="3"/>
      <c r="AU735" s="411" t="s">
        <v>3209</v>
      </c>
      <c r="AV735" s="7" t="s">
        <v>47</v>
      </c>
      <c r="AW735" s="7" t="s">
        <v>47</v>
      </c>
      <c r="AX735" s="9" t="str">
        <f>IF(AW735="","Vacio",IF(AV735=AW735,"Igual","Diferente"))</f>
        <v>Igual</v>
      </c>
      <c r="AY735" s="68"/>
      <c r="AZ735" s="68"/>
      <c r="BA735" s="5" t="str">
        <f ca="1">+IF(K735&gt;21,"Revisar",0)</f>
        <v>Revisar</v>
      </c>
      <c r="BB735" s="68" t="s">
        <v>146</v>
      </c>
      <c r="BC735" s="129" t="s">
        <v>141</v>
      </c>
      <c r="BD735"/>
      <c r="BE735"/>
      <c r="BF735" s="129" t="s">
        <v>94</v>
      </c>
      <c r="BG735" s="129"/>
      <c r="BH735"/>
      <c r="BI735"/>
      <c r="BJ735"/>
      <c r="BK735"/>
      <c r="BL735"/>
      <c r="BM735"/>
    </row>
    <row r="736" spans="1:65" s="158" customFormat="1" ht="14.65" customHeight="1" x14ac:dyDescent="0.25">
      <c r="A736" s="68" t="str">
        <f>CONCATENATE(E736,"_",X736)</f>
        <v>20513250445_NB2294</v>
      </c>
      <c r="B736" s="68" t="str">
        <f>CONCATENATE(E736,"_",Z736)</f>
        <v>20513250445_</v>
      </c>
      <c r="C736" s="6">
        <v>43862</v>
      </c>
      <c r="D736" s="6">
        <v>43890</v>
      </c>
      <c r="E736" s="192">
        <v>20513250445</v>
      </c>
      <c r="F736" s="3" t="s">
        <v>1141</v>
      </c>
      <c r="G736" s="3" t="s">
        <v>1145</v>
      </c>
      <c r="H736" s="6">
        <v>43862</v>
      </c>
      <c r="I736" s="6">
        <v>43890</v>
      </c>
      <c r="J736" s="7" t="s">
        <v>1162</v>
      </c>
      <c r="K736" s="8">
        <f ca="1">+TODAY()-I736</f>
        <v>247</v>
      </c>
      <c r="L736" s="9"/>
      <c r="M736" s="135"/>
      <c r="N736" s="9" t="str">
        <f>IF(M736="","Vacio",IF(L736=M736,"Igual","Diferente"))</f>
        <v>Vacio</v>
      </c>
      <c r="O736" s="9">
        <v>273.89999999999998</v>
      </c>
      <c r="P736" s="135"/>
      <c r="Q736" s="9" t="str">
        <f>IF(P736="","Vacio",IF(O736=P736,"Igual","Diferente"))</f>
        <v>Vacio</v>
      </c>
      <c r="R736" s="1">
        <f>+L736+O736/3.5</f>
        <v>78.257142857142853</v>
      </c>
      <c r="S736" s="1" t="b">
        <f ca="1">+IF(K736&gt;=0,IF(K736&lt;30,R736*1,IF(60&gt;K736,R736*2,IF(90&gt;K736,R736*3,IF(120&gt;K736,R736*4,IF(150&gt;K736,R736*5,IF(180&gt;K736,R736*6,IF(210&gt;K736,R736*7))))))),0)</f>
        <v>0</v>
      </c>
      <c r="T736" s="2" t="b">
        <f ca="1">+IF(K736&lt;0,0,IF(K736&lt;8,$A$1,IF(K736&lt;15,$B$1,IF(K736&lt;22,$C$1,IF(K736&lt;30,$D$1,IF(K736&lt;60,$G$1,IF(K736&lt;90,$H$1,IF(K736&lt;120,$I$1,IF(K736&lt;150,$J$1,IF(K736&lt;180,$K$1,IF(K736&lt;210,$E$1)))))))))))</f>
        <v>0</v>
      </c>
      <c r="U736" s="3" t="s">
        <v>1159</v>
      </c>
      <c r="V736" s="10" t="s">
        <v>1163</v>
      </c>
      <c r="W736" s="6">
        <v>43320</v>
      </c>
      <c r="X736" s="12" t="s">
        <v>1164</v>
      </c>
      <c r="Y736" s="12" t="s">
        <v>5248</v>
      </c>
      <c r="Z736" s="12"/>
      <c r="AA736" s="12"/>
      <c r="AB736" s="15"/>
      <c r="AC736" s="15"/>
      <c r="AD736" s="15"/>
      <c r="AE736" s="15"/>
      <c r="AF736" s="184">
        <f ca="1">+TODAY()-AE736</f>
        <v>44137</v>
      </c>
      <c r="AG736" s="15"/>
      <c r="AH736" s="15"/>
      <c r="AI736" s="6"/>
      <c r="AJ736" s="6"/>
      <c r="AK736" s="3" t="s">
        <v>43</v>
      </c>
      <c r="AL736" s="6"/>
      <c r="AM736" s="10">
        <v>1</v>
      </c>
      <c r="AN736" s="3" t="s">
        <v>44</v>
      </c>
      <c r="AO736" s="3"/>
      <c r="AP736" s="3" t="s">
        <v>45</v>
      </c>
      <c r="AQ736" s="3"/>
      <c r="AR736" s="3"/>
      <c r="AS736" s="3" t="s">
        <v>1161</v>
      </c>
      <c r="AT736" s="3"/>
      <c r="AU736" s="411" t="s">
        <v>3209</v>
      </c>
      <c r="AV736" s="7" t="s">
        <v>47</v>
      </c>
      <c r="AW736" s="7" t="s">
        <v>47</v>
      </c>
      <c r="AX736" s="9" t="str">
        <f>IF(AW736="","Vacio",IF(AV736=AW736,"Igual","Diferente"))</f>
        <v>Igual</v>
      </c>
      <c r="AY736" s="68"/>
      <c r="AZ736" s="68"/>
      <c r="BA736" s="5" t="str">
        <f ca="1">+IF(K736&gt;21,"Revisar",0)</f>
        <v>Revisar</v>
      </c>
      <c r="BB736" s="68" t="s">
        <v>146</v>
      </c>
      <c r="BC736" s="129" t="s">
        <v>141</v>
      </c>
      <c r="BD736"/>
      <c r="BE736"/>
      <c r="BF736" s="129">
        <v>64</v>
      </c>
      <c r="BG736" s="129"/>
      <c r="BH736"/>
      <c r="BI736"/>
      <c r="BJ736"/>
      <c r="BK736"/>
      <c r="BL736"/>
      <c r="BM736"/>
    </row>
    <row r="737" spans="1:65" s="153" customFormat="1" ht="14.65" customHeight="1" x14ac:dyDescent="0.25">
      <c r="A737" s="68" t="str">
        <f>CONCATENATE(E737,"_",X737)</f>
        <v>20513250445_PCR-LAP1210</v>
      </c>
      <c r="B737" s="68" t="str">
        <f>CONCATENATE(E737,"_",Z737)</f>
        <v>20513250445_NB2215</v>
      </c>
      <c r="C737" s="6">
        <v>43862</v>
      </c>
      <c r="D737" s="6">
        <v>43890</v>
      </c>
      <c r="E737" s="192">
        <v>20513250445</v>
      </c>
      <c r="F737" s="3" t="s">
        <v>1141</v>
      </c>
      <c r="G737" s="3" t="s">
        <v>1145</v>
      </c>
      <c r="H737" s="6">
        <v>43862</v>
      </c>
      <c r="I737" s="6">
        <v>43890</v>
      </c>
      <c r="J737" s="7" t="s">
        <v>1162</v>
      </c>
      <c r="K737" s="8">
        <f ca="1">+TODAY()-I737</f>
        <v>247</v>
      </c>
      <c r="L737" s="9"/>
      <c r="M737" s="135"/>
      <c r="N737" s="9" t="str">
        <f>IF(M737="","Vacio",IF(L737=M737,"Igual","Diferente"))</f>
        <v>Vacio</v>
      </c>
      <c r="O737" s="9">
        <v>273.89999999999998</v>
      </c>
      <c r="P737" s="135"/>
      <c r="Q737" s="9" t="str">
        <f>IF(P737="","Vacio",IF(O737=P737,"Igual","Diferente"))</f>
        <v>Vacio</v>
      </c>
      <c r="R737" s="1">
        <f>+L737+O737/3.5</f>
        <v>78.257142857142853</v>
      </c>
      <c r="S737" s="1" t="b">
        <f ca="1">+IF(K737&gt;=0,IF(K737&lt;30,R737*1,IF(60&gt;K737,R737*2,IF(90&gt;K737,R737*3,IF(120&gt;K737,R737*4,IF(150&gt;K737,R737*5,IF(180&gt;K737,R737*6,IF(210&gt;K737,R737*7))))))),0)</f>
        <v>0</v>
      </c>
      <c r="T737" s="2" t="b">
        <f ca="1">+IF(K737&lt;0,0,IF(K737&lt;8,$A$1,IF(K737&lt;15,$B$1,IF(K737&lt;22,$C$1,IF(K737&lt;30,$D$1,IF(K737&lt;60,$G$1,IF(K737&lt;90,$H$1,IF(K737&lt;120,$I$1,IF(K737&lt;150,$J$1,IF(K737&lt;180,$K$1,IF(K737&lt;210,$E$1)))))))))))</f>
        <v>0</v>
      </c>
      <c r="U737" s="3" t="s">
        <v>1159</v>
      </c>
      <c r="V737" s="10" t="s">
        <v>1165</v>
      </c>
      <c r="W737" s="6">
        <v>43320</v>
      </c>
      <c r="X737" s="12" t="s">
        <v>1166</v>
      </c>
      <c r="Y737" s="12" t="s">
        <v>5248</v>
      </c>
      <c r="Z737" s="12" t="s">
        <v>1167</v>
      </c>
      <c r="AA737" s="12"/>
      <c r="AB737" s="15"/>
      <c r="AC737" s="15"/>
      <c r="AD737" s="15"/>
      <c r="AE737" s="15"/>
      <c r="AF737" s="184">
        <f ca="1">+TODAY()-AE737</f>
        <v>44137</v>
      </c>
      <c r="AG737" s="15"/>
      <c r="AH737" s="15"/>
      <c r="AI737" s="6"/>
      <c r="AJ737" s="6"/>
      <c r="AK737" s="3" t="s">
        <v>43</v>
      </c>
      <c r="AL737" s="6"/>
      <c r="AM737" s="10">
        <v>1</v>
      </c>
      <c r="AN737" s="3" t="s">
        <v>44</v>
      </c>
      <c r="AO737" s="3"/>
      <c r="AP737" s="3" t="s">
        <v>45</v>
      </c>
      <c r="AQ737" s="3"/>
      <c r="AR737" s="3"/>
      <c r="AS737" s="3" t="s">
        <v>1161</v>
      </c>
      <c r="AT737" s="3"/>
      <c r="AU737" s="411" t="s">
        <v>3209</v>
      </c>
      <c r="AV737" s="7" t="s">
        <v>47</v>
      </c>
      <c r="AW737" s="7" t="s">
        <v>47</v>
      </c>
      <c r="AX737" s="9" t="str">
        <f>IF(AW737="","Vacio",IF(AV737=AW737,"Igual","Diferente"))</f>
        <v>Igual</v>
      </c>
      <c r="AY737" s="68"/>
      <c r="AZ737" s="68"/>
      <c r="BA737" s="5" t="str">
        <f ca="1">+IF(K737&gt;21,"Revisar",0)</f>
        <v>Revisar</v>
      </c>
      <c r="BB737" s="68" t="s">
        <v>146</v>
      </c>
      <c r="BC737" s="129" t="s">
        <v>141</v>
      </c>
      <c r="BD737"/>
      <c r="BE737"/>
      <c r="BF737" s="129" t="s">
        <v>94</v>
      </c>
      <c r="BG737" s="129"/>
      <c r="BH737"/>
      <c r="BI737"/>
      <c r="BJ737"/>
      <c r="BK737"/>
      <c r="BL737"/>
      <c r="BM737"/>
    </row>
    <row r="738" spans="1:65" s="158" customFormat="1" ht="14.65" customHeight="1" x14ac:dyDescent="0.25">
      <c r="A738" s="68" t="str">
        <f>CONCATENATE(E738,"_",X738)</f>
        <v>20513250445_PCR-LAP1060</v>
      </c>
      <c r="B738" s="68" t="str">
        <f>CONCATENATE(E738,"_",Z738)</f>
        <v>20513250445_</v>
      </c>
      <c r="C738" s="6">
        <v>43863</v>
      </c>
      <c r="D738" s="6">
        <v>43891</v>
      </c>
      <c r="E738" s="192">
        <v>20513250445</v>
      </c>
      <c r="F738" s="3" t="s">
        <v>1141</v>
      </c>
      <c r="G738" s="3" t="s">
        <v>1145</v>
      </c>
      <c r="H738" s="6">
        <v>43863</v>
      </c>
      <c r="I738" s="6">
        <v>43891</v>
      </c>
      <c r="J738" s="7" t="s">
        <v>1169</v>
      </c>
      <c r="K738" s="8">
        <f ca="1">+TODAY()-I738</f>
        <v>246</v>
      </c>
      <c r="L738" s="9"/>
      <c r="M738" s="135"/>
      <c r="N738" s="9" t="str">
        <f>IF(M738="","Vacio",IF(L738=M738,"Igual","Diferente"))</f>
        <v>Vacio</v>
      </c>
      <c r="O738" s="9">
        <v>198</v>
      </c>
      <c r="P738" s="135"/>
      <c r="Q738" s="9" t="str">
        <f>IF(P738="","Vacio",IF(O738=P738,"Igual","Diferente"))</f>
        <v>Vacio</v>
      </c>
      <c r="R738" s="1">
        <f>+L738+O738/3.5</f>
        <v>56.571428571428569</v>
      </c>
      <c r="S738" s="1" t="b">
        <f ca="1">+IF(K738&gt;=0,IF(K738&lt;30,R738*1,IF(60&gt;K738,R738*2,IF(90&gt;K738,R738*3,IF(120&gt;K738,R738*4,IF(150&gt;K738,R738*5,IF(180&gt;K738,R738*6,IF(210&gt;K738,R738*7))))))),0)</f>
        <v>0</v>
      </c>
      <c r="T738" s="2" t="b">
        <f ca="1">+IF(K738&lt;0,0,IF(K738&lt;8,$A$1,IF(K738&lt;15,$B$1,IF(K738&lt;22,$C$1,IF(K738&lt;30,$D$1,IF(K738&lt;60,$G$1,IF(K738&lt;90,$H$1,IF(K738&lt;120,$I$1,IF(K738&lt;150,$J$1,IF(K738&lt;180,$K$1,IF(K738&lt;210,$E$1)))))))))))</f>
        <v>0</v>
      </c>
      <c r="U738" s="3" t="s">
        <v>52</v>
      </c>
      <c r="V738" s="10" t="s">
        <v>1170</v>
      </c>
      <c r="W738" s="6">
        <v>43467</v>
      </c>
      <c r="X738" s="12" t="s">
        <v>1171</v>
      </c>
      <c r="Y738" s="12" t="s">
        <v>5248</v>
      </c>
      <c r="Z738" s="12"/>
      <c r="AA738" s="12"/>
      <c r="AB738" s="15"/>
      <c r="AC738" s="15"/>
      <c r="AD738" s="15"/>
      <c r="AE738" s="15"/>
      <c r="AF738" s="4">
        <f ca="1">+TODAY()-AE738</f>
        <v>44137</v>
      </c>
      <c r="AG738" s="15"/>
      <c r="AH738" s="15"/>
      <c r="AI738" s="6"/>
      <c r="AJ738" s="6"/>
      <c r="AK738" s="3" t="s">
        <v>43</v>
      </c>
      <c r="AL738" s="6"/>
      <c r="AM738" s="10">
        <v>1</v>
      </c>
      <c r="AN738" s="3" t="s">
        <v>44</v>
      </c>
      <c r="AO738" s="3"/>
      <c r="AP738" s="3" t="s">
        <v>45</v>
      </c>
      <c r="AQ738" s="3"/>
      <c r="AR738" s="3"/>
      <c r="AS738" s="3"/>
      <c r="AT738" s="3"/>
      <c r="AU738" s="411" t="s">
        <v>3209</v>
      </c>
      <c r="AV738" s="7" t="s">
        <v>47</v>
      </c>
      <c r="AW738" s="7" t="s">
        <v>47</v>
      </c>
      <c r="AX738" s="9" t="str">
        <f>IF(AW738="","Vacio",IF(AV738=AW738,"Igual","Diferente"))</f>
        <v>Igual</v>
      </c>
      <c r="AY738" s="68"/>
      <c r="AZ738" s="68"/>
      <c r="BA738" s="5" t="str">
        <f ca="1">+IF(K738&gt;21,"Revisar",0)</f>
        <v>Revisar</v>
      </c>
      <c r="BB738" s="68" t="s">
        <v>146</v>
      </c>
      <c r="BC738" s="129" t="s">
        <v>141</v>
      </c>
      <c r="BD738"/>
      <c r="BE738"/>
      <c r="BF738" s="129" t="s">
        <v>94</v>
      </c>
      <c r="BG738" s="129"/>
      <c r="BH738"/>
      <c r="BI738"/>
      <c r="BJ738"/>
      <c r="BK738"/>
      <c r="BL738"/>
      <c r="BM738"/>
    </row>
    <row r="739" spans="1:65" s="153" customFormat="1" ht="14.65" customHeight="1" x14ac:dyDescent="0.25">
      <c r="A739" s="68" t="str">
        <f>CONCATENATE(E739,"_",X739)</f>
        <v>20513250445_PCR-LAP0844</v>
      </c>
      <c r="B739" s="68" t="str">
        <f>CONCATENATE(E739,"_",Z739)</f>
        <v>20513250445_</v>
      </c>
      <c r="C739" s="6">
        <v>43870</v>
      </c>
      <c r="D739" s="6">
        <v>43898</v>
      </c>
      <c r="E739" s="192">
        <v>20513250445</v>
      </c>
      <c r="F739" s="3" t="s">
        <v>1141</v>
      </c>
      <c r="G739" s="3" t="s">
        <v>1145</v>
      </c>
      <c r="H739" s="6">
        <v>43870</v>
      </c>
      <c r="I739" s="6">
        <v>43898</v>
      </c>
      <c r="J739" s="7" t="s">
        <v>1177</v>
      </c>
      <c r="K739" s="8">
        <f ca="1">+TODAY()-I739</f>
        <v>239</v>
      </c>
      <c r="L739" s="9"/>
      <c r="M739" s="135"/>
      <c r="N739" s="9" t="str">
        <f>IF(M739="","Vacio",IF(L739=M739,"Igual","Diferente"))</f>
        <v>Vacio</v>
      </c>
      <c r="O739" s="9">
        <v>198</v>
      </c>
      <c r="P739" s="135"/>
      <c r="Q739" s="9" t="str">
        <f>IF(P739="","Vacio",IF(O739=P739,"Igual","Diferente"))</f>
        <v>Vacio</v>
      </c>
      <c r="R739" s="1">
        <f>+L739+O739/3.5</f>
        <v>56.571428571428569</v>
      </c>
      <c r="S739" s="1" t="b">
        <f ca="1">+IF(K739&gt;=0,IF(K739&lt;30,R739*1,IF(60&gt;K739,R739*2,IF(90&gt;K739,R739*3,IF(120&gt;K739,R739*4,IF(150&gt;K739,R739*5,IF(180&gt;K739,R739*6,IF(210&gt;K739,R739*7))))))),0)</f>
        <v>0</v>
      </c>
      <c r="T739" s="2" t="b">
        <f ca="1">+IF(K739&lt;0,0,IF(K739&lt;8,$A$1,IF(K739&lt;15,$B$1,IF(K739&lt;22,$C$1,IF(K739&lt;30,$D$1,IF(K739&lt;60,$G$1,IF(K739&lt;90,$H$1,IF(K739&lt;120,$I$1,IF(K739&lt;150,$J$1,IF(K739&lt;180,$K$1,IF(K739&lt;210,$E$1)))))))))))</f>
        <v>0</v>
      </c>
      <c r="U739" s="3" t="s">
        <v>52</v>
      </c>
      <c r="V739" s="10" t="s">
        <v>1178</v>
      </c>
      <c r="W739" s="6">
        <v>43532</v>
      </c>
      <c r="X739" s="12" t="s">
        <v>1179</v>
      </c>
      <c r="Y739" s="12" t="s">
        <v>5248</v>
      </c>
      <c r="Z739" s="12"/>
      <c r="AA739" s="12"/>
      <c r="AB739" s="15"/>
      <c r="AC739" s="15"/>
      <c r="AD739" s="15"/>
      <c r="AE739" s="15"/>
      <c r="AF739" s="4">
        <f ca="1">+TODAY()-AE739</f>
        <v>44137</v>
      </c>
      <c r="AG739" s="15"/>
      <c r="AH739" s="15"/>
      <c r="AI739" s="6"/>
      <c r="AJ739" s="6"/>
      <c r="AK739" s="3" t="s">
        <v>56</v>
      </c>
      <c r="AL739" s="6"/>
      <c r="AM739" s="10">
        <v>1</v>
      </c>
      <c r="AN739" s="3" t="s">
        <v>44</v>
      </c>
      <c r="AO739" s="3"/>
      <c r="AP739" s="3" t="s">
        <v>45</v>
      </c>
      <c r="AQ739" s="3"/>
      <c r="AR739" s="3"/>
      <c r="AS739" s="3"/>
      <c r="AT739" s="3"/>
      <c r="AU739" s="411" t="s">
        <v>3209</v>
      </c>
      <c r="AV739" s="7" t="s">
        <v>47</v>
      </c>
      <c r="AW739" s="7" t="s">
        <v>47</v>
      </c>
      <c r="AX739" s="9" t="str">
        <f>IF(AW739="","Vacio",IF(AV739=AW739,"Igual","Diferente"))</f>
        <v>Igual</v>
      </c>
      <c r="AY739" s="68"/>
      <c r="AZ739" s="68"/>
      <c r="BA739" s="5" t="str">
        <f ca="1">+IF(K739&gt;21,"Revisar",0)</f>
        <v>Revisar</v>
      </c>
      <c r="BB739" s="68" t="s">
        <v>146</v>
      </c>
      <c r="BC739" s="129" t="s">
        <v>141</v>
      </c>
      <c r="BD739"/>
      <c r="BE739"/>
      <c r="BF739" s="129" t="s">
        <v>94</v>
      </c>
      <c r="BG739" s="129"/>
      <c r="BH739"/>
      <c r="BI739"/>
      <c r="BJ739"/>
      <c r="BK739"/>
      <c r="BL739"/>
      <c r="BM739"/>
    </row>
    <row r="740" spans="1:65" s="153" customFormat="1" ht="14.65" customHeight="1" x14ac:dyDescent="0.25">
      <c r="A740" s="68" t="str">
        <f>CONCATENATE(E740,"_",X740)</f>
        <v>20513250445_PCR-LAP0534</v>
      </c>
      <c r="B740" s="68" t="str">
        <f>CONCATENATE(E740,"_",Z740)</f>
        <v>20513250445_</v>
      </c>
      <c r="C740" s="6">
        <v>43870</v>
      </c>
      <c r="D740" s="6">
        <v>43898</v>
      </c>
      <c r="E740" s="192">
        <v>20513250445</v>
      </c>
      <c r="F740" s="3" t="s">
        <v>1141</v>
      </c>
      <c r="G740" s="3" t="s">
        <v>1145</v>
      </c>
      <c r="H740" s="6">
        <v>43870</v>
      </c>
      <c r="I740" s="6">
        <v>43898</v>
      </c>
      <c r="J740" s="7" t="s">
        <v>1181</v>
      </c>
      <c r="K740" s="8">
        <f ca="1">+TODAY()-I740</f>
        <v>239</v>
      </c>
      <c r="L740" s="9"/>
      <c r="M740" s="135"/>
      <c r="N740" s="9" t="str">
        <f>IF(M740="","Vacio",IF(L740=M740,"Igual","Diferente"))</f>
        <v>Vacio</v>
      </c>
      <c r="O740" s="9">
        <v>198</v>
      </c>
      <c r="P740" s="135"/>
      <c r="Q740" s="9" t="str">
        <f>IF(P740="","Vacio",IF(O740=P740,"Igual","Diferente"))</f>
        <v>Vacio</v>
      </c>
      <c r="R740" s="1">
        <f>+L740+O740/3.5</f>
        <v>56.571428571428569</v>
      </c>
      <c r="S740" s="1" t="b">
        <f ca="1">+IF(K740&gt;=0,IF(K740&lt;30,R740*1,IF(60&gt;K740,R740*2,IF(90&gt;K740,R740*3,IF(120&gt;K740,R740*4,IF(150&gt;K740,R740*5,IF(180&gt;K740,R740*6,IF(210&gt;K740,R740*7))))))),0)</f>
        <v>0</v>
      </c>
      <c r="T740" s="2" t="b">
        <f ca="1">+IF(K740&lt;0,0,IF(K740&lt;8,$A$1,IF(K740&lt;15,$B$1,IF(K740&lt;22,$C$1,IF(K740&lt;30,$D$1,IF(K740&lt;60,$G$1,IF(K740&lt;90,$H$1,IF(K740&lt;120,$I$1,IF(K740&lt;150,$J$1,IF(K740&lt;180,$K$1,IF(K740&lt;210,$E$1)))))))))))</f>
        <v>0</v>
      </c>
      <c r="U740" s="3" t="s">
        <v>52</v>
      </c>
      <c r="V740" s="10" t="s">
        <v>1182</v>
      </c>
      <c r="W740" s="6">
        <v>43532</v>
      </c>
      <c r="X740" s="12" t="s">
        <v>1183</v>
      </c>
      <c r="Y740" s="12" t="s">
        <v>5248</v>
      </c>
      <c r="Z740" s="12"/>
      <c r="AA740" s="12"/>
      <c r="AB740" s="15"/>
      <c r="AC740" s="15"/>
      <c r="AD740" s="15"/>
      <c r="AE740" s="15"/>
      <c r="AF740" s="4">
        <f ca="1">+TODAY()-AE740</f>
        <v>44137</v>
      </c>
      <c r="AG740" s="15"/>
      <c r="AH740" s="15"/>
      <c r="AI740" s="6"/>
      <c r="AJ740" s="6"/>
      <c r="AK740" s="3" t="s">
        <v>43</v>
      </c>
      <c r="AL740" s="6"/>
      <c r="AM740" s="10">
        <v>1</v>
      </c>
      <c r="AN740" s="3" t="s">
        <v>44</v>
      </c>
      <c r="AO740" s="3"/>
      <c r="AP740" s="3" t="s">
        <v>45</v>
      </c>
      <c r="AQ740" s="3"/>
      <c r="AR740" s="3"/>
      <c r="AS740" s="3"/>
      <c r="AT740" s="3"/>
      <c r="AU740" s="411" t="s">
        <v>3209</v>
      </c>
      <c r="AV740" s="7" t="s">
        <v>47</v>
      </c>
      <c r="AW740" s="7" t="s">
        <v>47</v>
      </c>
      <c r="AX740" s="9" t="str">
        <f>IF(AW740="","Vacio",IF(AV740=AW740,"Igual","Diferente"))</f>
        <v>Igual</v>
      </c>
      <c r="AY740" s="68"/>
      <c r="AZ740" s="68"/>
      <c r="BA740" s="5" t="str">
        <f ca="1">+IF(K740&gt;21,"Revisar",0)</f>
        <v>Revisar</v>
      </c>
      <c r="BB740" s="68" t="s">
        <v>146</v>
      </c>
      <c r="BC740" s="129" t="s">
        <v>141</v>
      </c>
      <c r="BD740"/>
      <c r="BE740"/>
      <c r="BF740" s="129" t="s">
        <v>94</v>
      </c>
      <c r="BG740" s="129"/>
      <c r="BH740"/>
      <c r="BI740"/>
      <c r="BJ740"/>
      <c r="BK740"/>
      <c r="BL740"/>
      <c r="BM740"/>
    </row>
    <row r="741" spans="1:65" s="153" customFormat="1" ht="14.65" customHeight="1" x14ac:dyDescent="0.25">
      <c r="A741" s="68" t="str">
        <f>CONCATENATE(E741,"_",X741)</f>
        <v>20513250445_PCR-LAP0386</v>
      </c>
      <c r="B741" s="68" t="str">
        <f>CONCATENATE(E741,"_",Z741)</f>
        <v>20513250445_</v>
      </c>
      <c r="C741" s="6">
        <v>43872</v>
      </c>
      <c r="D741" s="6">
        <v>43900</v>
      </c>
      <c r="E741" s="192">
        <v>20513250445</v>
      </c>
      <c r="F741" s="3" t="s">
        <v>1141</v>
      </c>
      <c r="G741" s="3" t="s">
        <v>1145</v>
      </c>
      <c r="H741" s="6">
        <v>43872</v>
      </c>
      <c r="I741" s="6">
        <v>43900</v>
      </c>
      <c r="J741" s="7" t="s">
        <v>589</v>
      </c>
      <c r="K741" s="8">
        <f ca="1">+TODAY()-I741</f>
        <v>237</v>
      </c>
      <c r="L741" s="9"/>
      <c r="M741" s="135"/>
      <c r="N741" s="9" t="str">
        <f>IF(M741="","Vacio",IF(L741=M741,"Igual","Diferente"))</f>
        <v>Vacio</v>
      </c>
      <c r="O741" s="9">
        <v>198</v>
      </c>
      <c r="P741" s="135"/>
      <c r="Q741" s="9" t="str">
        <f>IF(P741="","Vacio",IF(O741=P741,"Igual","Diferente"))</f>
        <v>Vacio</v>
      </c>
      <c r="R741" s="1">
        <f>+L741+O741/3.5</f>
        <v>56.571428571428569</v>
      </c>
      <c r="S741" s="1" t="b">
        <f ca="1">+IF(K741&gt;=0,IF(K741&lt;30,R741*1,IF(60&gt;K741,R741*2,IF(90&gt;K741,R741*3,IF(120&gt;K741,R741*4,IF(150&gt;K741,R741*5,IF(180&gt;K741,R741*6,IF(210&gt;K741,R741*7))))))),0)</f>
        <v>0</v>
      </c>
      <c r="T741" s="2" t="b">
        <f ca="1">+IF(K741&lt;0,0,IF(K741&lt;8,$A$1,IF(K741&lt;15,$B$1,IF(K741&lt;22,$C$1,IF(K741&lt;30,$D$1,IF(K741&lt;60,$G$1,IF(K741&lt;90,$H$1,IF(K741&lt;120,$I$1,IF(K741&lt;150,$J$1,IF(K741&lt;180,$K$1,IF(K741&lt;210,$E$1)))))))))))</f>
        <v>0</v>
      </c>
      <c r="U741" s="3" t="s">
        <v>64</v>
      </c>
      <c r="V741" s="10" t="s">
        <v>1185</v>
      </c>
      <c r="W741" s="6">
        <v>43565</v>
      </c>
      <c r="X741" s="12" t="s">
        <v>1186</v>
      </c>
      <c r="Y741" s="12" t="s">
        <v>5248</v>
      </c>
      <c r="Z741" s="12"/>
      <c r="AA741" s="12"/>
      <c r="AB741" s="15"/>
      <c r="AC741" s="15"/>
      <c r="AD741" s="15"/>
      <c r="AE741" s="15"/>
      <c r="AF741" s="4">
        <f ca="1">+TODAY()-AE741</f>
        <v>44137</v>
      </c>
      <c r="AG741" s="15"/>
      <c r="AH741" s="15"/>
      <c r="AI741" s="6"/>
      <c r="AJ741" s="6"/>
      <c r="AK741" s="3" t="s">
        <v>56</v>
      </c>
      <c r="AL741" s="6"/>
      <c r="AM741" s="10">
        <v>1</v>
      </c>
      <c r="AN741" s="3" t="s">
        <v>44</v>
      </c>
      <c r="AO741" s="3"/>
      <c r="AP741" s="3" t="s">
        <v>320</v>
      </c>
      <c r="AQ741" s="3"/>
      <c r="AR741" s="3"/>
      <c r="AS741" s="3"/>
      <c r="AT741" s="3"/>
      <c r="AU741" s="411" t="s">
        <v>3209</v>
      </c>
      <c r="AV741" s="7" t="s">
        <v>47</v>
      </c>
      <c r="AW741" s="7" t="s">
        <v>47</v>
      </c>
      <c r="AX741" s="9" t="str">
        <f>IF(AW741="","Vacio",IF(AV741=AW741,"Igual","Diferente"))</f>
        <v>Igual</v>
      </c>
      <c r="AY741" s="68"/>
      <c r="AZ741" s="68"/>
      <c r="BA741" s="5" t="str">
        <f ca="1">+IF(K741&gt;21,"Revisar",0)</f>
        <v>Revisar</v>
      </c>
      <c r="BB741" s="68" t="s">
        <v>146</v>
      </c>
      <c r="BC741" s="129" t="s">
        <v>141</v>
      </c>
      <c r="BD741"/>
      <c r="BE741"/>
      <c r="BF741" s="129" t="s">
        <v>94</v>
      </c>
      <c r="BG741" s="129"/>
      <c r="BH741"/>
      <c r="BI741"/>
      <c r="BJ741"/>
      <c r="BK741"/>
      <c r="BL741"/>
      <c r="BM741"/>
    </row>
    <row r="742" spans="1:65" s="153" customFormat="1" ht="14.65" customHeight="1" x14ac:dyDescent="0.25">
      <c r="A742" s="68" t="str">
        <f>CONCATENATE(E742,"_",X742)</f>
        <v>20513250445_PCR-LAP1173</v>
      </c>
      <c r="B742" s="68" t="str">
        <f>CONCATENATE(E742,"_",Z742)</f>
        <v>20513250445_</v>
      </c>
      <c r="C742" s="6">
        <v>43879</v>
      </c>
      <c r="D742" s="6">
        <v>43907</v>
      </c>
      <c r="E742" s="192">
        <v>20513250445</v>
      </c>
      <c r="F742" s="3" t="s">
        <v>1141</v>
      </c>
      <c r="G742" s="3" t="s">
        <v>1145</v>
      </c>
      <c r="H742" s="6">
        <v>43879</v>
      </c>
      <c r="I742" s="6">
        <v>43907</v>
      </c>
      <c r="J742" s="7" t="s">
        <v>1191</v>
      </c>
      <c r="K742" s="8">
        <f ca="1">+TODAY()-I742</f>
        <v>230</v>
      </c>
      <c r="L742" s="9"/>
      <c r="M742" s="135"/>
      <c r="N742" s="9" t="str">
        <f>IF(M742="","Vacio",IF(L742=M742,"Igual","Diferente"))</f>
        <v>Vacio</v>
      </c>
      <c r="O742" s="9">
        <v>198</v>
      </c>
      <c r="P742" s="135"/>
      <c r="Q742" s="9" t="str">
        <f>IF(P742="","Vacio",IF(O742=P742,"Igual","Diferente"))</f>
        <v>Vacio</v>
      </c>
      <c r="R742" s="1">
        <f>+L742+O742/3.5</f>
        <v>56.571428571428569</v>
      </c>
      <c r="S742" s="1" t="b">
        <f ca="1">+IF(K742&gt;=0,IF(K742&lt;30,R742*1,IF(60&gt;K742,R742*2,IF(90&gt;K742,R742*3,IF(120&gt;K742,R742*4,IF(150&gt;K742,R742*5,IF(180&gt;K742,R742*6,IF(210&gt;K742,R742*7))))))),0)</f>
        <v>0</v>
      </c>
      <c r="T742" s="2" t="b">
        <f ca="1">+IF(K742&lt;0,0,IF(K742&lt;8,$A$1,IF(K742&lt;15,$B$1,IF(K742&lt;22,$C$1,IF(K742&lt;30,$D$1,IF(K742&lt;60,$G$1,IF(K742&lt;90,$H$1,IF(K742&lt;120,$I$1,IF(K742&lt;150,$J$1,IF(K742&lt;180,$K$1,IF(K742&lt;210,$E$1)))))))))))</f>
        <v>0</v>
      </c>
      <c r="U742" s="3" t="s">
        <v>1148</v>
      </c>
      <c r="V742" s="10" t="s">
        <v>1192</v>
      </c>
      <c r="W742" s="86">
        <v>43452</v>
      </c>
      <c r="X742" s="12" t="s">
        <v>1193</v>
      </c>
      <c r="Y742" s="12" t="s">
        <v>5248</v>
      </c>
      <c r="Z742" s="12"/>
      <c r="AA742" s="12"/>
      <c r="AB742" s="15"/>
      <c r="AC742" s="15"/>
      <c r="AD742" s="15"/>
      <c r="AE742" s="15"/>
      <c r="AF742" s="4">
        <f ca="1">+TODAY()-AE742</f>
        <v>44137</v>
      </c>
      <c r="AG742" s="15"/>
      <c r="AH742" s="15"/>
      <c r="AI742" s="6"/>
      <c r="AJ742" s="6"/>
      <c r="AK742" s="3" t="s">
        <v>56</v>
      </c>
      <c r="AL742" s="6"/>
      <c r="AM742" s="10">
        <v>1</v>
      </c>
      <c r="AN742" s="3" t="s">
        <v>44</v>
      </c>
      <c r="AO742" s="3"/>
      <c r="AP742" s="3" t="s">
        <v>45</v>
      </c>
      <c r="AQ742" s="3"/>
      <c r="AR742" s="3"/>
      <c r="AS742" s="3"/>
      <c r="AT742" s="3"/>
      <c r="AU742" s="411" t="s">
        <v>3209</v>
      </c>
      <c r="AV742" s="7" t="s">
        <v>47</v>
      </c>
      <c r="AW742" s="7" t="s">
        <v>47</v>
      </c>
      <c r="AX742" s="9" t="str">
        <f>IF(AW742="","Vacio",IF(AV742=AW742,"Igual","Diferente"))</f>
        <v>Igual</v>
      </c>
      <c r="AY742" s="68"/>
      <c r="AZ742" s="68"/>
      <c r="BA742" s="5" t="str">
        <f ca="1">+IF(K742&gt;21,"Revisar",0)</f>
        <v>Revisar</v>
      </c>
      <c r="BB742" s="68" t="s">
        <v>146</v>
      </c>
      <c r="BC742" s="129" t="s">
        <v>141</v>
      </c>
      <c r="BD742"/>
      <c r="BE742"/>
      <c r="BF742" s="129" t="s">
        <v>94</v>
      </c>
      <c r="BG742" s="129"/>
      <c r="BH742"/>
      <c r="BI742"/>
      <c r="BJ742"/>
      <c r="BK742"/>
      <c r="BL742"/>
      <c r="BM742"/>
    </row>
    <row r="743" spans="1:65" s="158" customFormat="1" ht="14.65" customHeight="1" x14ac:dyDescent="0.25">
      <c r="A743" s="68" t="str">
        <f>CONCATENATE(E743,"_",X743)</f>
        <v>20513250445_PCR-LAP1244</v>
      </c>
      <c r="B743" s="68" t="str">
        <f>CONCATENATE(E743,"_",Z743)</f>
        <v>20513250445_</v>
      </c>
      <c r="C743" s="6">
        <v>43883</v>
      </c>
      <c r="D743" s="6">
        <v>43911</v>
      </c>
      <c r="E743" s="192">
        <v>20513250445</v>
      </c>
      <c r="F743" s="3" t="s">
        <v>1141</v>
      </c>
      <c r="G743" s="3" t="s">
        <v>1145</v>
      </c>
      <c r="H743" s="6">
        <v>43883</v>
      </c>
      <c r="I743" s="6">
        <v>43911</v>
      </c>
      <c r="J743" s="7" t="s">
        <v>1196</v>
      </c>
      <c r="K743" s="8">
        <f ca="1">+TODAY()-I743</f>
        <v>226</v>
      </c>
      <c r="L743" s="9"/>
      <c r="M743" s="135"/>
      <c r="N743" s="9" t="str">
        <f>IF(M743="","Vacio",IF(L743=M743,"Igual","Diferente"))</f>
        <v>Vacio</v>
      </c>
      <c r="O743" s="9">
        <v>198</v>
      </c>
      <c r="P743" s="135"/>
      <c r="Q743" s="9" t="str">
        <f>IF(P743="","Vacio",IF(O743=P743,"Igual","Diferente"))</f>
        <v>Vacio</v>
      </c>
      <c r="R743" s="1">
        <f>+L743+O743/3.5</f>
        <v>56.571428571428569</v>
      </c>
      <c r="S743" s="1" t="b">
        <f ca="1">+IF(K743&gt;=0,IF(K743&lt;30,R743*1,IF(60&gt;K743,R743*2,IF(90&gt;K743,R743*3,IF(120&gt;K743,R743*4,IF(150&gt;K743,R743*5,IF(180&gt;K743,R743*6,IF(210&gt;K743,R743*7))))))),0)</f>
        <v>0</v>
      </c>
      <c r="T743" s="2" t="b">
        <f ca="1">+IF(K743&lt;0,0,IF(K743&lt;8,$A$1,IF(K743&lt;15,$B$1,IF(K743&lt;22,$C$1,IF(K743&lt;30,$D$1,IF(K743&lt;60,$G$1,IF(K743&lt;90,$H$1,IF(K743&lt;120,$I$1,IF(K743&lt;150,$J$1,IF(K743&lt;180,$K$1,IF(K743&lt;210,$E$1)))))))))))</f>
        <v>0</v>
      </c>
      <c r="U743" s="3" t="s">
        <v>64</v>
      </c>
      <c r="V743" s="10" t="s">
        <v>1197</v>
      </c>
      <c r="W743" s="86">
        <v>43577</v>
      </c>
      <c r="X743" s="12" t="s">
        <v>1198</v>
      </c>
      <c r="Y743" s="12" t="s">
        <v>5248</v>
      </c>
      <c r="Z743" s="12"/>
      <c r="AA743" s="12"/>
      <c r="AB743" s="15"/>
      <c r="AC743" s="15"/>
      <c r="AD743" s="15"/>
      <c r="AE743" s="15"/>
      <c r="AF743" s="4">
        <f ca="1">+TODAY()-AE743</f>
        <v>44137</v>
      </c>
      <c r="AG743" s="15"/>
      <c r="AH743" s="15"/>
      <c r="AI743" s="6"/>
      <c r="AJ743" s="6"/>
      <c r="AK743" s="3" t="s">
        <v>56</v>
      </c>
      <c r="AL743" s="6"/>
      <c r="AM743" s="10">
        <v>1</v>
      </c>
      <c r="AN743" s="3" t="s">
        <v>44</v>
      </c>
      <c r="AO743" s="3"/>
      <c r="AP743" s="3" t="s">
        <v>320</v>
      </c>
      <c r="AQ743" s="3"/>
      <c r="AR743" s="3"/>
      <c r="AS743" s="3"/>
      <c r="AT743" s="3"/>
      <c r="AU743" s="411" t="s">
        <v>3209</v>
      </c>
      <c r="AV743" s="7" t="s">
        <v>47</v>
      </c>
      <c r="AW743" s="7" t="s">
        <v>47</v>
      </c>
      <c r="AX743" s="9" t="str">
        <f>IF(AW743="","Vacio",IF(AV743=AW743,"Igual","Diferente"))</f>
        <v>Igual</v>
      </c>
      <c r="AY743" s="68"/>
      <c r="AZ743" s="68"/>
      <c r="BA743" s="5" t="str">
        <f ca="1">+IF(K743&gt;21,"Revisar",0)</f>
        <v>Revisar</v>
      </c>
      <c r="BB743" s="68" t="s">
        <v>146</v>
      </c>
      <c r="BC743" s="129" t="s">
        <v>141</v>
      </c>
      <c r="BD743"/>
      <c r="BE743"/>
      <c r="BF743" s="129" t="s">
        <v>94</v>
      </c>
      <c r="BG743" s="129"/>
      <c r="BH743"/>
      <c r="BI743"/>
      <c r="BJ743"/>
      <c r="BK743"/>
      <c r="BL743"/>
      <c r="BM743"/>
    </row>
    <row r="744" spans="1:65" s="153" customFormat="1" ht="14.65" customHeight="1" x14ac:dyDescent="0.25">
      <c r="A744" s="68" t="str">
        <f>CONCATENATE(E744,"_",X744)</f>
        <v>20302891452_PCR-LAP20072079</v>
      </c>
      <c r="B744" s="68" t="str">
        <f>CONCATENATE(E744,"_",Z744)</f>
        <v>20302891452_</v>
      </c>
      <c r="C744" s="6">
        <v>44138</v>
      </c>
      <c r="D744" s="6">
        <v>44167</v>
      </c>
      <c r="E744" s="192">
        <v>20302891452</v>
      </c>
      <c r="F744" s="3" t="s">
        <v>5183</v>
      </c>
      <c r="G744" s="3" t="s">
        <v>5218</v>
      </c>
      <c r="H744" s="6">
        <v>44138</v>
      </c>
      <c r="I744" s="6">
        <v>44167</v>
      </c>
      <c r="J744" s="7"/>
      <c r="K744" s="8">
        <f ca="1">+TODAY()-I744</f>
        <v>-30</v>
      </c>
      <c r="L744" s="9">
        <v>79</v>
      </c>
      <c r="M744" s="135"/>
      <c r="N744" s="9" t="str">
        <f>IF(M744="","Vacio",IF(L744=M744,"Igual","Diferente"))</f>
        <v>Vacio</v>
      </c>
      <c r="O744" s="9"/>
      <c r="P744" s="135"/>
      <c r="Q744" s="9" t="str">
        <f>IF(P744="","Vacio",IF(O744=P744,"Igual","Diferente"))</f>
        <v>Vacio</v>
      </c>
      <c r="R744" s="1">
        <f>+L744+O744/3.5</f>
        <v>79</v>
      </c>
      <c r="S744" s="1">
        <f ca="1">+IF(K744&gt;=0,IF(K744&lt;30,R744*1,IF(60&gt;K744,R744*2,IF(90&gt;K744,R744*3,IF(120&gt;K744,R744*4,IF(150&gt;K744,R744*5,IF(180&gt;K744,R744*6,IF(210&gt;K744,R744*7))))))),0)</f>
        <v>0</v>
      </c>
      <c r="T744" s="2">
        <f ca="1">+IF(K744&lt;0,0,IF(K744&lt;8,$A$1,IF(K744&lt;15,$B$1,IF(K744&lt;22,$C$1,IF(K744&lt;30,$D$1,IF(K744&lt;60,$G$1,IF(K744&lt;90,$H$1,IF(K744&lt;120,$I$1,IF(K744&lt;150,$J$1,IF(K744&lt;180,$K$1,IF(K744&lt;210,$E$1)))))))))))</f>
        <v>0</v>
      </c>
      <c r="U744" s="3" t="s">
        <v>5184</v>
      </c>
      <c r="V744" s="10"/>
      <c r="W744" s="86"/>
      <c r="X744" s="12" t="s">
        <v>4488</v>
      </c>
      <c r="Y744" s="12" t="s">
        <v>5248</v>
      </c>
      <c r="Z744" s="12"/>
      <c r="AA744" s="12"/>
      <c r="AB744" s="15"/>
      <c r="AC744" s="15"/>
      <c r="AD744" s="15"/>
      <c r="AE744" s="15"/>
      <c r="AF744" s="4">
        <f ca="1">+TODAY()-AE744</f>
        <v>44137</v>
      </c>
      <c r="AG744" s="15"/>
      <c r="AH744" s="15"/>
      <c r="AI744" s="6"/>
      <c r="AJ744" s="6"/>
      <c r="AK744" s="3"/>
      <c r="AL744" s="6"/>
      <c r="AM744" s="10">
        <v>1</v>
      </c>
      <c r="AN744" s="3" t="s">
        <v>44</v>
      </c>
      <c r="AO744" s="3"/>
      <c r="AP744" s="3" t="s">
        <v>1209</v>
      </c>
      <c r="AQ744" s="3"/>
      <c r="AR744" s="3"/>
      <c r="AS744" s="3"/>
      <c r="AT744" s="3"/>
      <c r="AU744" s="411" t="s">
        <v>1951</v>
      </c>
      <c r="AV744" s="82"/>
      <c r="AW744" s="7"/>
      <c r="AX744" s="9" t="str">
        <f>IF(AW744="","Vacio",IF(AV744=AW744,"Igual","Diferente"))</f>
        <v>Vacio</v>
      </c>
      <c r="AY744" s="68"/>
      <c r="AZ744" s="68"/>
      <c r="BA744" s="5">
        <f ca="1">+IF(K744&gt;21,"Revisar",0)</f>
        <v>0</v>
      </c>
      <c r="BB744" s="68"/>
      <c r="BC744" s="129" t="s">
        <v>2919</v>
      </c>
      <c r="BD744"/>
      <c r="BE744"/>
      <c r="BF744" s="129"/>
      <c r="BG744" s="129"/>
      <c r="BH744"/>
      <c r="BI744"/>
      <c r="BJ744"/>
      <c r="BK744"/>
      <c r="BL744"/>
      <c r="BM744"/>
    </row>
    <row r="745" spans="1:65" s="153" customFormat="1" ht="14.65" customHeight="1" x14ac:dyDescent="0.25">
      <c r="A745" s="68" t="str">
        <f>CONCATENATE(E745,"_",X745)</f>
        <v>20302891452_PCR-LAP20072064</v>
      </c>
      <c r="B745" s="68" t="str">
        <f>CONCATENATE(E745,"_",Z745)</f>
        <v>20302891452_</v>
      </c>
      <c r="C745" s="6">
        <v>44138</v>
      </c>
      <c r="D745" s="6">
        <v>44167</v>
      </c>
      <c r="E745" s="192">
        <v>20302891452</v>
      </c>
      <c r="F745" s="3" t="s">
        <v>5183</v>
      </c>
      <c r="G745" s="3" t="s">
        <v>5218</v>
      </c>
      <c r="H745" s="6">
        <v>44138</v>
      </c>
      <c r="I745" s="6">
        <v>44167</v>
      </c>
      <c r="J745" s="7"/>
      <c r="K745" s="8">
        <f ca="1">+TODAY()-I745</f>
        <v>-30</v>
      </c>
      <c r="L745" s="9">
        <v>79</v>
      </c>
      <c r="M745" s="135"/>
      <c r="N745" s="9" t="str">
        <f>IF(M745="","Vacio",IF(L745=M745,"Igual","Diferente"))</f>
        <v>Vacio</v>
      </c>
      <c r="O745" s="9"/>
      <c r="P745" s="135"/>
      <c r="Q745" s="9" t="str">
        <f>IF(P745="","Vacio",IF(O745=P745,"Igual","Diferente"))</f>
        <v>Vacio</v>
      </c>
      <c r="R745" s="1">
        <f>+L745+O745/3.5</f>
        <v>79</v>
      </c>
      <c r="S745" s="1">
        <f ca="1">+IF(K745&gt;=0,IF(K745&lt;30,R745*1,IF(60&gt;K745,R745*2,IF(90&gt;K745,R745*3,IF(120&gt;K745,R745*4,IF(150&gt;K745,R745*5,IF(180&gt;K745,R745*6,IF(210&gt;K745,R745*7))))))),0)</f>
        <v>0</v>
      </c>
      <c r="T745" s="2">
        <f ca="1">+IF(K745&lt;0,0,IF(K745&lt;8,$A$1,IF(K745&lt;15,$B$1,IF(K745&lt;22,$C$1,IF(K745&lt;30,$D$1,IF(K745&lt;60,$G$1,IF(K745&lt;90,$H$1,IF(K745&lt;120,$I$1,IF(K745&lt;150,$J$1,IF(K745&lt;180,$K$1,IF(K745&lt;210,$E$1)))))))))))</f>
        <v>0</v>
      </c>
      <c r="U745" s="3" t="s">
        <v>5184</v>
      </c>
      <c r="V745" s="10"/>
      <c r="W745" s="86"/>
      <c r="X745" s="12" t="s">
        <v>4480</v>
      </c>
      <c r="Y745" s="12" t="s">
        <v>5248</v>
      </c>
      <c r="Z745" s="12"/>
      <c r="AA745" s="12"/>
      <c r="AB745" s="15"/>
      <c r="AC745" s="15"/>
      <c r="AD745" s="15"/>
      <c r="AE745" s="15"/>
      <c r="AF745" s="4">
        <f ca="1">+TODAY()-AE745</f>
        <v>44137</v>
      </c>
      <c r="AG745" s="15"/>
      <c r="AH745" s="15"/>
      <c r="AI745" s="6"/>
      <c r="AJ745" s="6"/>
      <c r="AK745" s="3"/>
      <c r="AL745" s="6"/>
      <c r="AM745" s="10">
        <v>1</v>
      </c>
      <c r="AN745" s="3" t="s">
        <v>44</v>
      </c>
      <c r="AO745" s="3"/>
      <c r="AP745" s="3" t="s">
        <v>1209</v>
      </c>
      <c r="AQ745" s="3"/>
      <c r="AR745" s="3"/>
      <c r="AS745" s="3"/>
      <c r="AT745" s="3"/>
      <c r="AU745" s="411" t="s">
        <v>1951</v>
      </c>
      <c r="AV745" s="82"/>
      <c r="AW745" s="7"/>
      <c r="AX745" s="9" t="str">
        <f>IF(AW745="","Vacio",IF(AV745=AW745,"Igual","Diferente"))</f>
        <v>Vacio</v>
      </c>
      <c r="AY745" s="68"/>
      <c r="AZ745" s="68"/>
      <c r="BA745" s="5">
        <f ca="1">+IF(K745&gt;21,"Revisar",0)</f>
        <v>0</v>
      </c>
      <c r="BB745" s="68"/>
      <c r="BC745" s="129" t="s">
        <v>2919</v>
      </c>
      <c r="BD745"/>
      <c r="BE745"/>
      <c r="BF745" s="129"/>
      <c r="BG745" s="129"/>
      <c r="BH745"/>
      <c r="BI745"/>
      <c r="BJ745"/>
      <c r="BK745"/>
      <c r="BL745"/>
      <c r="BM745"/>
    </row>
    <row r="746" spans="1:65" s="158" customFormat="1" ht="14.65" customHeight="1" x14ac:dyDescent="0.25">
      <c r="A746" s="68" t="str">
        <f>CONCATENATE(E746,"_",X746)</f>
        <v>20302891452_PCR-LAP20072094</v>
      </c>
      <c r="B746" s="68" t="str">
        <f>CONCATENATE(E746,"_",Z746)</f>
        <v>20302891452_</v>
      </c>
      <c r="C746" s="6">
        <v>44138</v>
      </c>
      <c r="D746" s="6">
        <v>44167</v>
      </c>
      <c r="E746" s="192">
        <v>20302891452</v>
      </c>
      <c r="F746" s="3" t="s">
        <v>5183</v>
      </c>
      <c r="G746" s="3" t="s">
        <v>5218</v>
      </c>
      <c r="H746" s="6">
        <v>44138</v>
      </c>
      <c r="I746" s="6">
        <v>44167</v>
      </c>
      <c r="J746" s="7"/>
      <c r="K746" s="8">
        <f ca="1">+TODAY()-I746</f>
        <v>-30</v>
      </c>
      <c r="L746" s="9">
        <v>79</v>
      </c>
      <c r="M746" s="135"/>
      <c r="N746" s="9" t="str">
        <f>IF(M746="","Vacio",IF(L746=M746,"Igual","Diferente"))</f>
        <v>Vacio</v>
      </c>
      <c r="O746" s="9"/>
      <c r="P746" s="135"/>
      <c r="Q746" s="9" t="str">
        <f>IF(P746="","Vacio",IF(O746=P746,"Igual","Diferente"))</f>
        <v>Vacio</v>
      </c>
      <c r="R746" s="1">
        <f>+L746+O746/3.5</f>
        <v>79</v>
      </c>
      <c r="S746" s="1">
        <f ca="1">+IF(K746&gt;=0,IF(K746&lt;30,R746*1,IF(60&gt;K746,R746*2,IF(90&gt;K746,R746*3,IF(120&gt;K746,R746*4,IF(150&gt;K746,R746*5,IF(180&gt;K746,R746*6,IF(210&gt;K746,R746*7))))))),0)</f>
        <v>0</v>
      </c>
      <c r="T746" s="2">
        <f ca="1">+IF(K746&lt;0,0,IF(K746&lt;8,$A$1,IF(K746&lt;15,$B$1,IF(K746&lt;22,$C$1,IF(K746&lt;30,$D$1,IF(K746&lt;60,$G$1,IF(K746&lt;90,$H$1,IF(K746&lt;120,$I$1,IF(K746&lt;150,$J$1,IF(K746&lt;180,$K$1,IF(K746&lt;210,$E$1)))))))))))</f>
        <v>0</v>
      </c>
      <c r="U746" s="3" t="s">
        <v>5184</v>
      </c>
      <c r="V746" s="10"/>
      <c r="W746" s="86"/>
      <c r="X746" s="12" t="s">
        <v>5185</v>
      </c>
      <c r="Y746" s="12" t="s">
        <v>5248</v>
      </c>
      <c r="Z746" s="12"/>
      <c r="AA746" s="12"/>
      <c r="AB746" s="15"/>
      <c r="AC746" s="15"/>
      <c r="AD746" s="15"/>
      <c r="AE746" s="15"/>
      <c r="AF746" s="4">
        <f ca="1">+TODAY()-AE746</f>
        <v>44137</v>
      </c>
      <c r="AG746" s="15"/>
      <c r="AH746" s="15"/>
      <c r="AI746" s="6"/>
      <c r="AJ746" s="6"/>
      <c r="AK746" s="3"/>
      <c r="AL746" s="6"/>
      <c r="AM746" s="10">
        <v>1</v>
      </c>
      <c r="AN746" s="3" t="s">
        <v>44</v>
      </c>
      <c r="AO746" s="3"/>
      <c r="AP746" s="3" t="s">
        <v>1209</v>
      </c>
      <c r="AQ746" s="3"/>
      <c r="AR746" s="3"/>
      <c r="AS746" s="3"/>
      <c r="AT746" s="3"/>
      <c r="AU746" s="411" t="s">
        <v>1951</v>
      </c>
      <c r="AV746" s="82"/>
      <c r="AW746" s="7"/>
      <c r="AX746" s="9" t="str">
        <f>IF(AW746="","Vacio",IF(AV746=AW746,"Igual","Diferente"))</f>
        <v>Vacio</v>
      </c>
      <c r="AY746" s="68"/>
      <c r="AZ746" s="68"/>
      <c r="BA746" s="5">
        <f ca="1">+IF(K746&gt;21,"Revisar",0)</f>
        <v>0</v>
      </c>
      <c r="BB746" s="68"/>
      <c r="BC746" s="129" t="s">
        <v>2919</v>
      </c>
      <c r="BD746"/>
      <c r="BE746"/>
      <c r="BF746" s="129"/>
      <c r="BG746" s="129"/>
      <c r="BH746"/>
      <c r="BI746"/>
      <c r="BJ746"/>
      <c r="BK746"/>
      <c r="BL746"/>
      <c r="BM746"/>
    </row>
    <row r="747" spans="1:65" s="158" customFormat="1" ht="14.65" customHeight="1" x14ac:dyDescent="0.25">
      <c r="A747" s="68" t="str">
        <f>CONCATENATE(E747,"_",X747)</f>
        <v>20302891452_PCR-LAP20072076</v>
      </c>
      <c r="B747" s="68" t="str">
        <f>CONCATENATE(E747,"_",Z747)</f>
        <v>20302891452_</v>
      </c>
      <c r="C747" s="6">
        <v>44138</v>
      </c>
      <c r="D747" s="6">
        <v>44167</v>
      </c>
      <c r="E747" s="192">
        <v>20302891452</v>
      </c>
      <c r="F747" s="3" t="s">
        <v>5183</v>
      </c>
      <c r="G747" s="3" t="s">
        <v>5218</v>
      </c>
      <c r="H747" s="6">
        <v>44138</v>
      </c>
      <c r="I747" s="6">
        <v>44167</v>
      </c>
      <c r="J747" s="7"/>
      <c r="K747" s="8">
        <f ca="1">+TODAY()-I747</f>
        <v>-30</v>
      </c>
      <c r="L747" s="9">
        <v>79</v>
      </c>
      <c r="M747" s="135"/>
      <c r="N747" s="9" t="str">
        <f>IF(M747="","Vacio",IF(L747=M747,"Igual","Diferente"))</f>
        <v>Vacio</v>
      </c>
      <c r="O747" s="9"/>
      <c r="P747" s="135"/>
      <c r="Q747" s="9" t="str">
        <f>IF(P747="","Vacio",IF(O747=P747,"Igual","Diferente"))</f>
        <v>Vacio</v>
      </c>
      <c r="R747" s="1">
        <f>+L747+O747/3.5</f>
        <v>79</v>
      </c>
      <c r="S747" s="1">
        <f ca="1">+IF(K747&gt;=0,IF(K747&lt;30,R747*1,IF(60&gt;K747,R747*2,IF(90&gt;K747,R747*3,IF(120&gt;K747,R747*4,IF(150&gt;K747,R747*5,IF(180&gt;K747,R747*6,IF(210&gt;K747,R747*7))))))),0)</f>
        <v>0</v>
      </c>
      <c r="T747" s="2">
        <f ca="1">+IF(K747&lt;0,0,IF(K747&lt;8,$A$1,IF(K747&lt;15,$B$1,IF(K747&lt;22,$C$1,IF(K747&lt;30,$D$1,IF(K747&lt;60,$G$1,IF(K747&lt;90,$H$1,IF(K747&lt;120,$I$1,IF(K747&lt;150,$J$1,IF(K747&lt;180,$K$1,IF(K747&lt;210,$E$1)))))))))))</f>
        <v>0</v>
      </c>
      <c r="U747" s="3" t="s">
        <v>5184</v>
      </c>
      <c r="V747" s="10"/>
      <c r="W747" s="86"/>
      <c r="X747" s="12" t="s">
        <v>5186</v>
      </c>
      <c r="Y747" s="12" t="s">
        <v>5248</v>
      </c>
      <c r="Z747" s="12"/>
      <c r="AA747" s="12"/>
      <c r="AB747" s="15"/>
      <c r="AC747" s="15"/>
      <c r="AD747" s="15"/>
      <c r="AE747" s="15"/>
      <c r="AF747" s="4">
        <f ca="1">+TODAY()-AE747</f>
        <v>44137</v>
      </c>
      <c r="AG747" s="15"/>
      <c r="AH747" s="15"/>
      <c r="AI747" s="6"/>
      <c r="AJ747" s="6"/>
      <c r="AK747" s="3"/>
      <c r="AL747" s="6"/>
      <c r="AM747" s="10">
        <v>1</v>
      </c>
      <c r="AN747" s="3" t="s">
        <v>44</v>
      </c>
      <c r="AO747" s="3"/>
      <c r="AP747" s="3" t="s">
        <v>1209</v>
      </c>
      <c r="AQ747" s="3"/>
      <c r="AR747" s="3"/>
      <c r="AS747" s="3"/>
      <c r="AT747" s="3"/>
      <c r="AU747" s="411" t="s">
        <v>1951</v>
      </c>
      <c r="AV747" s="82"/>
      <c r="AW747" s="7"/>
      <c r="AX747" s="9" t="str">
        <f>IF(AW747="","Vacio",IF(AV747=AW747,"Igual","Diferente"))</f>
        <v>Vacio</v>
      </c>
      <c r="AY747" s="68"/>
      <c r="AZ747" s="68"/>
      <c r="BA747" s="5">
        <f ca="1">+IF(K747&gt;21,"Revisar",0)</f>
        <v>0</v>
      </c>
      <c r="BB747" s="68"/>
      <c r="BC747" s="129" t="s">
        <v>2919</v>
      </c>
      <c r="BD747"/>
      <c r="BE747"/>
      <c r="BF747" s="129"/>
      <c r="BG747" s="129"/>
      <c r="BH747"/>
      <c r="BI747"/>
      <c r="BJ747"/>
      <c r="BK747"/>
      <c r="BL747"/>
      <c r="BM747"/>
    </row>
    <row r="748" spans="1:65" s="153" customFormat="1" ht="14.65" customHeight="1" x14ac:dyDescent="0.25">
      <c r="A748" s="68" t="str">
        <f>CONCATENATE(E748,"_",X748)</f>
        <v>20518230876_PCR-LAP20021008</v>
      </c>
      <c r="B748" s="68" t="str">
        <f>CONCATENATE(E748,"_",Z748)</f>
        <v>20518230876_</v>
      </c>
      <c r="C748" s="6">
        <v>44129</v>
      </c>
      <c r="D748" s="6">
        <v>44159</v>
      </c>
      <c r="E748" s="192">
        <v>20518230876</v>
      </c>
      <c r="F748" s="3" t="s">
        <v>1204</v>
      </c>
      <c r="G748" s="3" t="s">
        <v>4583</v>
      </c>
      <c r="H748" s="6">
        <v>44129</v>
      </c>
      <c r="I748" s="6">
        <v>44159</v>
      </c>
      <c r="J748" s="7" t="s">
        <v>1205</v>
      </c>
      <c r="K748" s="8">
        <f ca="1">+TODAY()-I748</f>
        <v>-22</v>
      </c>
      <c r="L748" s="9">
        <v>63</v>
      </c>
      <c r="M748" s="135"/>
      <c r="N748" s="9" t="str">
        <f>IF(M748="","Vacio",IF(L748=M748,"Igual","Diferente"))</f>
        <v>Vacio</v>
      </c>
      <c r="O748" s="9"/>
      <c r="P748" s="135"/>
      <c r="Q748" s="9" t="str">
        <f>IF(P748="","Vacio",IF(O748=P748,"Igual","Diferente"))</f>
        <v>Vacio</v>
      </c>
      <c r="R748" s="1">
        <f>+L748+O748/3.5</f>
        <v>63</v>
      </c>
      <c r="S748" s="1">
        <f ca="1">+IF(K748&gt;=0,IF(K748&lt;30,R748*1,IF(60&gt;K748,R748*2,IF(90&gt;K748,R748*3,IF(120&gt;K748,R748*4,IF(150&gt;K748,R748*5,IF(180&gt;K748,R748*6,IF(210&gt;K748,R748*7))))))),0)</f>
        <v>0</v>
      </c>
      <c r="T748" s="2">
        <f ca="1">+IF(K748&lt;0,0,IF(K748&lt;8,$A$1,IF(K748&lt;15,$B$1,IF(K748&lt;22,$C$1,IF(K748&lt;30,$D$1,IF(K748&lt;60,$G$1,IF(K748&lt;90,$H$1,IF(K748&lt;120,$I$1,IF(K748&lt;150,$J$1,IF(K748&lt;180,$K$1,IF(K748&lt;210,$E$1)))))))))))</f>
        <v>0</v>
      </c>
      <c r="U748" s="3" t="s">
        <v>1206</v>
      </c>
      <c r="V748" s="10" t="s">
        <v>1207</v>
      </c>
      <c r="W748" s="86">
        <v>43885</v>
      </c>
      <c r="X748" s="12" t="s">
        <v>1208</v>
      </c>
      <c r="Y748" s="12" t="s">
        <v>5248</v>
      </c>
      <c r="Z748" s="12"/>
      <c r="AA748" s="12"/>
      <c r="AB748" s="15"/>
      <c r="AC748" s="15"/>
      <c r="AD748" s="15"/>
      <c r="AE748" s="15"/>
      <c r="AF748" s="4">
        <f ca="1">+TODAY()-AE748</f>
        <v>44137</v>
      </c>
      <c r="AG748" s="15"/>
      <c r="AH748" s="15"/>
      <c r="AI748" s="6"/>
      <c r="AJ748" s="6"/>
      <c r="AK748" s="3"/>
      <c r="AL748" s="6"/>
      <c r="AM748" s="10">
        <v>1</v>
      </c>
      <c r="AN748" s="3" t="s">
        <v>44</v>
      </c>
      <c r="AO748" s="3"/>
      <c r="AP748" s="3" t="s">
        <v>1209</v>
      </c>
      <c r="AQ748" s="3"/>
      <c r="AR748" s="3"/>
      <c r="AS748" s="3"/>
      <c r="AT748" s="3"/>
      <c r="AU748" s="288" t="s">
        <v>4686</v>
      </c>
      <c r="AV748" s="7" t="s">
        <v>47</v>
      </c>
      <c r="AW748" s="7" t="s">
        <v>47</v>
      </c>
      <c r="AX748" s="9" t="str">
        <f>IF(AW748="","Vacio",IF(AV748=AW748,"Igual","Diferente"))</f>
        <v>Igual</v>
      </c>
      <c r="AY748" s="68"/>
      <c r="AZ748" s="68"/>
      <c r="BA748" s="5">
        <f ca="1">+IF(K748&gt;21,"Revisar",0)</f>
        <v>0</v>
      </c>
      <c r="BB748" s="68" t="s">
        <v>146</v>
      </c>
      <c r="BC748" s="129" t="s">
        <v>2919</v>
      </c>
      <c r="BD748"/>
      <c r="BE748"/>
      <c r="BF748" s="129" t="s">
        <v>94</v>
      </c>
      <c r="BG748" s="129"/>
      <c r="BH748"/>
      <c r="BI748"/>
      <c r="BJ748"/>
      <c r="BK748"/>
      <c r="BL748"/>
      <c r="BM748"/>
    </row>
    <row r="749" spans="1:65" s="153" customFormat="1" ht="14.65" customHeight="1" x14ac:dyDescent="0.25">
      <c r="A749" s="68" t="str">
        <f>CONCATENATE(E749,"_",X749)</f>
        <v>20518230876_PCR-LAP20031041</v>
      </c>
      <c r="B749" s="68" t="str">
        <f>CONCATENATE(E749,"_",Z749)</f>
        <v>20518230876_</v>
      </c>
      <c r="C749" s="6">
        <v>44115</v>
      </c>
      <c r="D749" s="6">
        <v>44145</v>
      </c>
      <c r="E749" s="192">
        <v>20518230876</v>
      </c>
      <c r="F749" s="3" t="s">
        <v>1204</v>
      </c>
      <c r="G749" s="3" t="s">
        <v>4582</v>
      </c>
      <c r="H749" s="6">
        <v>44115</v>
      </c>
      <c r="I749" s="6">
        <v>44145</v>
      </c>
      <c r="J749" s="7"/>
      <c r="K749" s="8">
        <f ca="1">+TODAY()-I749</f>
        <v>-8</v>
      </c>
      <c r="L749" s="9">
        <v>63</v>
      </c>
      <c r="M749" s="135"/>
      <c r="N749" s="9" t="str">
        <f>IF(M749="","Vacio",IF(L749=M749,"Igual","Diferente"))</f>
        <v>Vacio</v>
      </c>
      <c r="O749" s="9"/>
      <c r="P749" s="135"/>
      <c r="Q749" s="9" t="str">
        <f>IF(P749="","Vacio",IF(O749=P749,"Igual","Diferente"))</f>
        <v>Vacio</v>
      </c>
      <c r="R749" s="1">
        <f>+L749+O749/3.5</f>
        <v>63</v>
      </c>
      <c r="S749" s="1">
        <f ca="1">+IF(K749&gt;=0,IF(K749&lt;30,R749*1,IF(60&gt;K749,R749*2,IF(90&gt;K749,R749*3,IF(120&gt;K749,R749*4,IF(150&gt;K749,R749*5,IF(180&gt;K749,R749*6,IF(210&gt;K749,R749*7))))))),0)</f>
        <v>0</v>
      </c>
      <c r="T749" s="2">
        <f ca="1">+IF(K749&lt;0,0,IF(K749&lt;8,$A$1,IF(K749&lt;15,$B$1,IF(K749&lt;22,$C$1,IF(K749&lt;30,$D$1,IF(K749&lt;60,$G$1,IF(K749&lt;90,$H$1,IF(K749&lt;120,$I$1,IF(K749&lt;150,$J$1,IF(K749&lt;180,$K$1,IF(K749&lt;210,$E$1)))))))))))</f>
        <v>0</v>
      </c>
      <c r="U749" s="3" t="s">
        <v>3206</v>
      </c>
      <c r="V749" s="10" t="s">
        <v>3221</v>
      </c>
      <c r="W749" s="86">
        <v>44022</v>
      </c>
      <c r="X749" s="12" t="s">
        <v>3204</v>
      </c>
      <c r="Y749" s="12" t="s">
        <v>5248</v>
      </c>
      <c r="Z749" s="12"/>
      <c r="AA749" s="12"/>
      <c r="AB749" s="15"/>
      <c r="AC749" s="15"/>
      <c r="AD749" s="15"/>
      <c r="AE749" s="15"/>
      <c r="AF749" s="4">
        <f ca="1">+TODAY()-AE749</f>
        <v>44137</v>
      </c>
      <c r="AG749" s="15"/>
      <c r="AH749" s="15"/>
      <c r="AI749" s="6"/>
      <c r="AJ749" s="6"/>
      <c r="AK749" s="3"/>
      <c r="AL749" s="6"/>
      <c r="AM749" s="10">
        <v>1</v>
      </c>
      <c r="AN749" s="3" t="s">
        <v>44</v>
      </c>
      <c r="AO749" s="3"/>
      <c r="AP749" s="3" t="s">
        <v>1209</v>
      </c>
      <c r="AQ749" s="3"/>
      <c r="AR749" s="3"/>
      <c r="AS749" s="3"/>
      <c r="AT749" s="3"/>
      <c r="AU749" s="288" t="s">
        <v>4686</v>
      </c>
      <c r="AV749" s="7" t="s">
        <v>47</v>
      </c>
      <c r="AW749" s="7" t="s">
        <v>47</v>
      </c>
      <c r="AX749" s="9" t="str">
        <f>IF(AW749="","Vacio",IF(AV749=AW749,"Igual","Diferente"))</f>
        <v>Igual</v>
      </c>
      <c r="AY749" s="68"/>
      <c r="AZ749" s="68"/>
      <c r="BA749" s="5">
        <f ca="1">+IF(K749&gt;21,"Revisar",0)</f>
        <v>0</v>
      </c>
      <c r="BB749" s="68" t="s">
        <v>146</v>
      </c>
      <c r="BC749" s="129" t="s">
        <v>2919</v>
      </c>
      <c r="BD749"/>
      <c r="BE749"/>
      <c r="BF749" s="129" t="s">
        <v>94</v>
      </c>
      <c r="BG749" s="129"/>
      <c r="BH749"/>
      <c r="BI749"/>
      <c r="BJ749"/>
      <c r="BK749"/>
      <c r="BL749"/>
      <c r="BM749"/>
    </row>
    <row r="750" spans="1:65" s="153" customFormat="1" ht="14.65" customHeight="1" x14ac:dyDescent="0.25">
      <c r="A750" s="68" t="str">
        <f>CONCATENATE(E750,"_",X750)</f>
        <v>20518230876_PCR-LAP20072042</v>
      </c>
      <c r="B750" s="68" t="str">
        <f>CONCATENATE(E750,"_",Z750)</f>
        <v>20518230876_</v>
      </c>
      <c r="C750" s="6">
        <v>44105</v>
      </c>
      <c r="D750" s="6">
        <v>44135</v>
      </c>
      <c r="E750" s="192">
        <v>20518230876</v>
      </c>
      <c r="F750" s="3" t="s">
        <v>1204</v>
      </c>
      <c r="G750" s="3" t="s">
        <v>4584</v>
      </c>
      <c r="H750" s="6">
        <v>44105</v>
      </c>
      <c r="I750" s="6">
        <v>44135</v>
      </c>
      <c r="J750" s="7"/>
      <c r="K750" s="8">
        <f ca="1">+TODAY()-I750</f>
        <v>2</v>
      </c>
      <c r="L750" s="9">
        <v>63</v>
      </c>
      <c r="M750" s="135"/>
      <c r="N750" s="9" t="str">
        <f>IF(M750="","Vacio",IF(L750=M750,"Igual","Diferente"))</f>
        <v>Vacio</v>
      </c>
      <c r="O750" s="9"/>
      <c r="P750" s="135"/>
      <c r="Q750" s="9" t="str">
        <f>IF(P750="","Vacio",IF(O750=P750,"Igual","Diferente"))</f>
        <v>Vacio</v>
      </c>
      <c r="R750" s="1">
        <f>+L750+O750/3.5</f>
        <v>63</v>
      </c>
      <c r="S750" s="1">
        <f ca="1">+IF(K750&gt;=0,IF(K750&lt;30,R750*1,IF(60&gt;K750,R750*2,IF(90&gt;K750,R750*3,IF(120&gt;K750,R750*4,IF(150&gt;K750,R750*5,IF(180&gt;K750,R750*6,IF(210&gt;K750,R750*7))))))),0)</f>
        <v>63</v>
      </c>
      <c r="T750" s="2" t="str">
        <f ca="1">+IF(K750&lt;0,0,IF(K750&lt;8,$A$1,IF(K750&lt;15,$B$1,IF(K750&lt;22,$C$1,IF(K750&lt;30,$D$1,IF(K750&lt;60,$G$1,IF(K750&lt;90,$H$1,IF(K750&lt;120,$I$1,IF(K750&lt;150,$J$1,IF(K750&lt;180,$K$1,IF(K750&lt;210,$E$1)))))))))))</f>
        <v>1° Semana</v>
      </c>
      <c r="U750" s="3" t="s">
        <v>3213</v>
      </c>
      <c r="V750" s="10" t="s">
        <v>3350</v>
      </c>
      <c r="W750" s="86">
        <v>44032</v>
      </c>
      <c r="X750" s="12" t="s">
        <v>3345</v>
      </c>
      <c r="Y750" s="12" t="s">
        <v>5248</v>
      </c>
      <c r="Z750" s="12"/>
      <c r="AA750" s="12"/>
      <c r="AB750" s="15"/>
      <c r="AC750" s="15"/>
      <c r="AD750" s="15"/>
      <c r="AE750" s="15"/>
      <c r="AF750" s="4">
        <f ca="1">+TODAY()-AE750</f>
        <v>44137</v>
      </c>
      <c r="AG750" s="15"/>
      <c r="AH750" s="15"/>
      <c r="AI750" s="6"/>
      <c r="AJ750" s="6"/>
      <c r="AK750" s="3"/>
      <c r="AL750" s="6"/>
      <c r="AM750" s="10">
        <v>1</v>
      </c>
      <c r="AN750" s="3" t="s">
        <v>44</v>
      </c>
      <c r="AO750" s="3"/>
      <c r="AP750" s="3" t="s">
        <v>1209</v>
      </c>
      <c r="AQ750" s="3"/>
      <c r="AR750" s="3"/>
      <c r="AS750" s="3"/>
      <c r="AT750" s="3"/>
      <c r="AU750" s="288" t="s">
        <v>4686</v>
      </c>
      <c r="AV750" s="7" t="s">
        <v>47</v>
      </c>
      <c r="AW750" s="7" t="s">
        <v>47</v>
      </c>
      <c r="AX750" s="9" t="str">
        <f>IF(AW750="","Vacio",IF(AV750=AW750,"Igual","Diferente"))</f>
        <v>Igual</v>
      </c>
      <c r="AY750" s="68"/>
      <c r="AZ750" s="68"/>
      <c r="BA750" s="5">
        <f ca="1">+IF(K750&gt;21,"Revisar",0)</f>
        <v>0</v>
      </c>
      <c r="BB750" s="68" t="s">
        <v>146</v>
      </c>
      <c r="BC750" s="129" t="s">
        <v>2919</v>
      </c>
      <c r="BD750"/>
      <c r="BE750"/>
      <c r="BF750" s="129" t="s">
        <v>94</v>
      </c>
      <c r="BG750" s="129"/>
      <c r="BH750"/>
      <c r="BI750"/>
      <c r="BJ750"/>
      <c r="BK750"/>
      <c r="BL750"/>
      <c r="BM750"/>
    </row>
    <row r="751" spans="1:65" s="153" customFormat="1" ht="14.65" customHeight="1" x14ac:dyDescent="0.25">
      <c r="A751" s="68" t="str">
        <f>CONCATENATE(E751,"_",X751)</f>
        <v>20518230876_PCR-LAP20072043</v>
      </c>
      <c r="B751" s="68" t="str">
        <f>CONCATENATE(E751,"_",Z751)</f>
        <v>20518230876_</v>
      </c>
      <c r="C751" s="6">
        <v>44105</v>
      </c>
      <c r="D751" s="6">
        <v>44135</v>
      </c>
      <c r="E751" s="192">
        <v>20518230876</v>
      </c>
      <c r="F751" s="3" t="s">
        <v>1204</v>
      </c>
      <c r="G751" s="3" t="s">
        <v>4584</v>
      </c>
      <c r="H751" s="6">
        <v>44105</v>
      </c>
      <c r="I751" s="6">
        <v>44135</v>
      </c>
      <c r="J751" s="7"/>
      <c r="K751" s="8">
        <f ca="1">+TODAY()-I751</f>
        <v>2</v>
      </c>
      <c r="L751" s="9">
        <v>63</v>
      </c>
      <c r="M751" s="135"/>
      <c r="N751" s="9" t="str">
        <f>IF(M751="","Vacio",IF(L751=M751,"Igual","Diferente"))</f>
        <v>Vacio</v>
      </c>
      <c r="O751" s="9"/>
      <c r="P751" s="135"/>
      <c r="Q751" s="9" t="str">
        <f>IF(P751="","Vacio",IF(O751=P751,"Igual","Diferente"))</f>
        <v>Vacio</v>
      </c>
      <c r="R751" s="1">
        <f>+L751+O751/3.5</f>
        <v>63</v>
      </c>
      <c r="S751" s="1">
        <f ca="1">+IF(K751&gt;=0,IF(K751&lt;30,R751*1,IF(60&gt;K751,R751*2,IF(90&gt;K751,R751*3,IF(120&gt;K751,R751*4,IF(150&gt;K751,R751*5,IF(180&gt;K751,R751*6,IF(210&gt;K751,R751*7))))))),0)</f>
        <v>63</v>
      </c>
      <c r="T751" s="2" t="str">
        <f ca="1">+IF(K751&lt;0,0,IF(K751&lt;8,$A$1,IF(K751&lt;15,$B$1,IF(K751&lt;22,$C$1,IF(K751&lt;30,$D$1,IF(K751&lt;60,$G$1,IF(K751&lt;90,$H$1,IF(K751&lt;120,$I$1,IF(K751&lt;150,$J$1,IF(K751&lt;180,$K$1,IF(K751&lt;210,$E$1)))))))))))</f>
        <v>1° Semana</v>
      </c>
      <c r="U751" s="3" t="s">
        <v>3213</v>
      </c>
      <c r="V751" s="10" t="s">
        <v>3351</v>
      </c>
      <c r="W751" s="86">
        <v>44032</v>
      </c>
      <c r="X751" s="12" t="s">
        <v>3346</v>
      </c>
      <c r="Y751" s="12" t="s">
        <v>5248</v>
      </c>
      <c r="Z751" s="12"/>
      <c r="AA751" s="12"/>
      <c r="AB751" s="15"/>
      <c r="AC751" s="15"/>
      <c r="AD751" s="15"/>
      <c r="AE751" s="15"/>
      <c r="AF751" s="4">
        <f ca="1">+TODAY()-AE751</f>
        <v>44137</v>
      </c>
      <c r="AG751" s="15"/>
      <c r="AH751" s="15"/>
      <c r="AI751" s="6"/>
      <c r="AJ751" s="6"/>
      <c r="AK751" s="3"/>
      <c r="AL751" s="6"/>
      <c r="AM751" s="10">
        <v>1</v>
      </c>
      <c r="AN751" s="3" t="s">
        <v>44</v>
      </c>
      <c r="AO751" s="3"/>
      <c r="AP751" s="3" t="s">
        <v>1209</v>
      </c>
      <c r="AQ751" s="3"/>
      <c r="AR751" s="3"/>
      <c r="AS751" s="3"/>
      <c r="AT751" s="3"/>
      <c r="AU751" s="288" t="s">
        <v>4686</v>
      </c>
      <c r="AV751" s="7" t="s">
        <v>47</v>
      </c>
      <c r="AW751" s="7" t="s">
        <v>47</v>
      </c>
      <c r="AX751" s="9" t="str">
        <f>IF(AW751="","Vacio",IF(AV751=AW751,"Igual","Diferente"))</f>
        <v>Igual</v>
      </c>
      <c r="AY751" s="68"/>
      <c r="AZ751" s="68"/>
      <c r="BA751" s="5">
        <f ca="1">+IF(K751&gt;21,"Revisar",0)</f>
        <v>0</v>
      </c>
      <c r="BB751" s="68" t="s">
        <v>146</v>
      </c>
      <c r="BC751" s="129" t="s">
        <v>2919</v>
      </c>
      <c r="BD751"/>
      <c r="BE751"/>
      <c r="BF751" s="129" t="s">
        <v>94</v>
      </c>
      <c r="BG751" s="129"/>
      <c r="BH751"/>
      <c r="BI751"/>
      <c r="BJ751"/>
      <c r="BK751"/>
      <c r="BL751"/>
      <c r="BM751"/>
    </row>
    <row r="752" spans="1:65" s="153" customFormat="1" ht="14.65" customHeight="1" x14ac:dyDescent="0.25">
      <c r="A752" s="68" t="str">
        <f>CONCATENATE(E752,"_",X752)</f>
        <v>20518230876_PCR-LAP20072044</v>
      </c>
      <c r="B752" s="68" t="str">
        <f>CONCATENATE(E752,"_",Z752)</f>
        <v>20518230876_</v>
      </c>
      <c r="C752" s="6">
        <v>44105</v>
      </c>
      <c r="D752" s="6">
        <v>44135</v>
      </c>
      <c r="E752" s="192">
        <v>20518230876</v>
      </c>
      <c r="F752" s="3" t="s">
        <v>1204</v>
      </c>
      <c r="G752" s="3" t="s">
        <v>4584</v>
      </c>
      <c r="H752" s="6">
        <v>44105</v>
      </c>
      <c r="I752" s="6">
        <v>44135</v>
      </c>
      <c r="J752" s="7"/>
      <c r="K752" s="8">
        <f ca="1">+TODAY()-I752</f>
        <v>2</v>
      </c>
      <c r="L752" s="9">
        <v>63</v>
      </c>
      <c r="M752" s="135"/>
      <c r="N752" s="9" t="str">
        <f>IF(M752="","Vacio",IF(L752=M752,"Igual","Diferente"))</f>
        <v>Vacio</v>
      </c>
      <c r="O752" s="9"/>
      <c r="P752" s="135"/>
      <c r="Q752" s="9" t="str">
        <f>IF(P752="","Vacio",IF(O752=P752,"Igual","Diferente"))</f>
        <v>Vacio</v>
      </c>
      <c r="R752" s="1">
        <f>+L752+O752/3.5</f>
        <v>63</v>
      </c>
      <c r="S752" s="1">
        <f ca="1">+IF(K752&gt;=0,IF(K752&lt;30,R752*1,IF(60&gt;K752,R752*2,IF(90&gt;K752,R752*3,IF(120&gt;K752,R752*4,IF(150&gt;K752,R752*5,IF(180&gt;K752,R752*6,IF(210&gt;K752,R752*7))))))),0)</f>
        <v>63</v>
      </c>
      <c r="T752" s="2" t="str">
        <f ca="1">+IF(K752&lt;0,0,IF(K752&lt;8,$A$1,IF(K752&lt;15,$B$1,IF(K752&lt;22,$C$1,IF(K752&lt;30,$D$1,IF(K752&lt;60,$G$1,IF(K752&lt;90,$H$1,IF(K752&lt;120,$I$1,IF(K752&lt;150,$J$1,IF(K752&lt;180,$K$1,IF(K752&lt;210,$E$1)))))))))))</f>
        <v>1° Semana</v>
      </c>
      <c r="U752" s="3" t="s">
        <v>3213</v>
      </c>
      <c r="V752" s="10" t="s">
        <v>3352</v>
      </c>
      <c r="W752" s="86">
        <v>44032</v>
      </c>
      <c r="X752" s="12" t="s">
        <v>3347</v>
      </c>
      <c r="Y752" s="12" t="s">
        <v>5248</v>
      </c>
      <c r="Z752" s="12"/>
      <c r="AA752" s="12"/>
      <c r="AB752" s="15"/>
      <c r="AC752" s="15"/>
      <c r="AD752" s="15"/>
      <c r="AE752" s="15"/>
      <c r="AF752" s="4">
        <f ca="1">+TODAY()-AE752</f>
        <v>44137</v>
      </c>
      <c r="AG752" s="15"/>
      <c r="AH752" s="15"/>
      <c r="AI752" s="6"/>
      <c r="AJ752" s="6"/>
      <c r="AK752" s="3"/>
      <c r="AL752" s="6"/>
      <c r="AM752" s="10">
        <v>1</v>
      </c>
      <c r="AN752" s="3" t="s">
        <v>44</v>
      </c>
      <c r="AO752" s="3"/>
      <c r="AP752" s="3" t="s">
        <v>1209</v>
      </c>
      <c r="AQ752" s="3"/>
      <c r="AR752" s="3"/>
      <c r="AS752" s="3"/>
      <c r="AT752" s="3"/>
      <c r="AU752" s="288" t="s">
        <v>4686</v>
      </c>
      <c r="AV752" s="7" t="s">
        <v>47</v>
      </c>
      <c r="AW752" s="7" t="s">
        <v>47</v>
      </c>
      <c r="AX752" s="9" t="str">
        <f>IF(AW752="","Vacio",IF(AV752=AW752,"Igual","Diferente"))</f>
        <v>Igual</v>
      </c>
      <c r="AY752" s="68"/>
      <c r="AZ752" s="68"/>
      <c r="BA752" s="5">
        <f ca="1">+IF(K752&gt;21,"Revisar",0)</f>
        <v>0</v>
      </c>
      <c r="BB752" s="68" t="s">
        <v>146</v>
      </c>
      <c r="BC752" s="129" t="s">
        <v>2919</v>
      </c>
      <c r="BD752"/>
      <c r="BE752"/>
      <c r="BF752" s="129" t="s">
        <v>94</v>
      </c>
      <c r="BG752" s="129"/>
      <c r="BH752"/>
      <c r="BI752"/>
      <c r="BJ752"/>
      <c r="BK752"/>
      <c r="BL752"/>
      <c r="BM752"/>
    </row>
    <row r="753" spans="1:65" s="153" customFormat="1" ht="14.65" customHeight="1" x14ac:dyDescent="0.25">
      <c r="A753" s="68" t="str">
        <f>CONCATENATE(E753,"_",X753)</f>
        <v>20518230876_PCR-LAP20072045</v>
      </c>
      <c r="B753" s="68" t="str">
        <f>CONCATENATE(E753,"_",Z753)</f>
        <v>20518230876_</v>
      </c>
      <c r="C753" s="6">
        <v>44105</v>
      </c>
      <c r="D753" s="6">
        <v>44135</v>
      </c>
      <c r="E753" s="192">
        <v>20518230876</v>
      </c>
      <c r="F753" s="3" t="s">
        <v>1204</v>
      </c>
      <c r="G753" s="3" t="s">
        <v>4584</v>
      </c>
      <c r="H753" s="6">
        <v>44105</v>
      </c>
      <c r="I753" s="6">
        <v>44135</v>
      </c>
      <c r="J753" s="7"/>
      <c r="K753" s="8">
        <f ca="1">+TODAY()-I753</f>
        <v>2</v>
      </c>
      <c r="L753" s="9">
        <v>63</v>
      </c>
      <c r="M753" s="135"/>
      <c r="N753" s="9" t="str">
        <f>IF(M753="","Vacio",IF(L753=M753,"Igual","Diferente"))</f>
        <v>Vacio</v>
      </c>
      <c r="O753" s="9"/>
      <c r="P753" s="135"/>
      <c r="Q753" s="9" t="str">
        <f>IF(P753="","Vacio",IF(O753=P753,"Igual","Diferente"))</f>
        <v>Vacio</v>
      </c>
      <c r="R753" s="1">
        <f>+L753+O753/3.5</f>
        <v>63</v>
      </c>
      <c r="S753" s="1">
        <f ca="1">+IF(K753&gt;=0,IF(K753&lt;30,R753*1,IF(60&gt;K753,R753*2,IF(90&gt;K753,R753*3,IF(120&gt;K753,R753*4,IF(150&gt;K753,R753*5,IF(180&gt;K753,R753*6,IF(210&gt;K753,R753*7))))))),0)</f>
        <v>63</v>
      </c>
      <c r="T753" s="2" t="str">
        <f ca="1">+IF(K753&lt;0,0,IF(K753&lt;8,$A$1,IF(K753&lt;15,$B$1,IF(K753&lt;22,$C$1,IF(K753&lt;30,$D$1,IF(K753&lt;60,$G$1,IF(K753&lt;90,$H$1,IF(K753&lt;120,$I$1,IF(K753&lt;150,$J$1,IF(K753&lt;180,$K$1,IF(K753&lt;210,$E$1)))))))))))</f>
        <v>1° Semana</v>
      </c>
      <c r="U753" s="3" t="s">
        <v>3213</v>
      </c>
      <c r="V753" s="10" t="s">
        <v>3352</v>
      </c>
      <c r="W753" s="86">
        <v>44032</v>
      </c>
      <c r="X753" s="12" t="s">
        <v>3348</v>
      </c>
      <c r="Y753" s="12" t="s">
        <v>5248</v>
      </c>
      <c r="Z753" s="12"/>
      <c r="AA753" s="12"/>
      <c r="AB753" s="15"/>
      <c r="AC753" s="15"/>
      <c r="AD753" s="15"/>
      <c r="AE753" s="15"/>
      <c r="AF753" s="4">
        <f ca="1">+TODAY()-AE753</f>
        <v>44137</v>
      </c>
      <c r="AG753" s="15"/>
      <c r="AH753" s="15"/>
      <c r="AI753" s="6"/>
      <c r="AJ753" s="6"/>
      <c r="AK753" s="3"/>
      <c r="AL753" s="6"/>
      <c r="AM753" s="10">
        <v>1</v>
      </c>
      <c r="AN753" s="3" t="s">
        <v>44</v>
      </c>
      <c r="AO753" s="3"/>
      <c r="AP753" s="3" t="s">
        <v>1209</v>
      </c>
      <c r="AQ753" s="3"/>
      <c r="AR753" s="3"/>
      <c r="AS753" s="3"/>
      <c r="AT753" s="3"/>
      <c r="AU753" s="288" t="s">
        <v>4686</v>
      </c>
      <c r="AV753" s="7" t="s">
        <v>47</v>
      </c>
      <c r="AW753" s="7" t="s">
        <v>47</v>
      </c>
      <c r="AX753" s="9" t="str">
        <f>IF(AW753="","Vacio",IF(AV753=AW753,"Igual","Diferente"))</f>
        <v>Igual</v>
      </c>
      <c r="AY753" s="68"/>
      <c r="AZ753" s="68"/>
      <c r="BA753" s="5">
        <f ca="1">+IF(K753&gt;21,"Revisar",0)</f>
        <v>0</v>
      </c>
      <c r="BB753" s="68" t="s">
        <v>146</v>
      </c>
      <c r="BC753" s="129" t="s">
        <v>2919</v>
      </c>
      <c r="BD753"/>
      <c r="BE753"/>
      <c r="BF753" s="129" t="s">
        <v>94</v>
      </c>
      <c r="BG753" s="129"/>
      <c r="BH753"/>
      <c r="BI753"/>
      <c r="BJ753"/>
      <c r="BK753"/>
      <c r="BL753"/>
      <c r="BM753"/>
    </row>
    <row r="754" spans="1:65" s="153" customFormat="1" ht="14.65" customHeight="1" x14ac:dyDescent="0.25">
      <c r="A754" s="68" t="str">
        <f>CONCATENATE(E754,"_",X754)</f>
        <v>20518230876_PCR-LAP20072046</v>
      </c>
      <c r="B754" s="68" t="str">
        <f>CONCATENATE(E754,"_",Z754)</f>
        <v>20518230876_</v>
      </c>
      <c r="C754" s="6">
        <v>44105</v>
      </c>
      <c r="D754" s="6">
        <v>44135</v>
      </c>
      <c r="E754" s="192">
        <v>20518230876</v>
      </c>
      <c r="F754" s="3" t="s">
        <v>1204</v>
      </c>
      <c r="G754" s="3" t="s">
        <v>4584</v>
      </c>
      <c r="H754" s="6">
        <v>44105</v>
      </c>
      <c r="I754" s="6">
        <v>44135</v>
      </c>
      <c r="J754" s="7"/>
      <c r="K754" s="8">
        <f ca="1">+TODAY()-I754</f>
        <v>2</v>
      </c>
      <c r="L754" s="9">
        <v>63</v>
      </c>
      <c r="M754" s="135"/>
      <c r="N754" s="9" t="str">
        <f>IF(M754="","Vacio",IF(L754=M754,"Igual","Diferente"))</f>
        <v>Vacio</v>
      </c>
      <c r="O754" s="9"/>
      <c r="P754" s="135"/>
      <c r="Q754" s="9" t="str">
        <f>IF(P754="","Vacio",IF(O754=P754,"Igual","Diferente"))</f>
        <v>Vacio</v>
      </c>
      <c r="R754" s="1">
        <f>+L754+O754/3.5</f>
        <v>63</v>
      </c>
      <c r="S754" s="1">
        <f ca="1">+IF(K754&gt;=0,IF(K754&lt;30,R754*1,IF(60&gt;K754,R754*2,IF(90&gt;K754,R754*3,IF(120&gt;K754,R754*4,IF(150&gt;K754,R754*5,IF(180&gt;K754,R754*6,IF(210&gt;K754,R754*7))))))),0)</f>
        <v>63</v>
      </c>
      <c r="T754" s="2" t="str">
        <f ca="1">+IF(K754&lt;0,0,IF(K754&lt;8,$A$1,IF(K754&lt;15,$B$1,IF(K754&lt;22,$C$1,IF(K754&lt;30,$D$1,IF(K754&lt;60,$G$1,IF(K754&lt;90,$H$1,IF(K754&lt;120,$I$1,IF(K754&lt;150,$J$1,IF(K754&lt;180,$K$1,IF(K754&lt;210,$E$1)))))))))))</f>
        <v>1° Semana</v>
      </c>
      <c r="U754" s="3" t="s">
        <v>3213</v>
      </c>
      <c r="V754" s="10" t="s">
        <v>3353</v>
      </c>
      <c r="W754" s="86">
        <v>44032</v>
      </c>
      <c r="X754" s="12" t="s">
        <v>3349</v>
      </c>
      <c r="Y754" s="12" t="s">
        <v>5248</v>
      </c>
      <c r="Z754" s="12"/>
      <c r="AA754" s="12"/>
      <c r="AB754" s="15"/>
      <c r="AC754" s="15"/>
      <c r="AD754" s="15"/>
      <c r="AE754" s="15"/>
      <c r="AF754" s="4">
        <f ca="1">+TODAY()-AE754</f>
        <v>44137</v>
      </c>
      <c r="AG754" s="15"/>
      <c r="AH754" s="15"/>
      <c r="AI754" s="6"/>
      <c r="AJ754" s="6"/>
      <c r="AK754" s="3"/>
      <c r="AL754" s="6"/>
      <c r="AM754" s="10">
        <v>1</v>
      </c>
      <c r="AN754" s="3" t="s">
        <v>44</v>
      </c>
      <c r="AO754" s="3"/>
      <c r="AP754" s="3" t="s">
        <v>1209</v>
      </c>
      <c r="AQ754" s="3"/>
      <c r="AR754" s="3"/>
      <c r="AS754" s="3"/>
      <c r="AT754" s="3"/>
      <c r="AU754" s="288" t="s">
        <v>4686</v>
      </c>
      <c r="AV754" s="7" t="s">
        <v>47</v>
      </c>
      <c r="AW754" s="7" t="s">
        <v>47</v>
      </c>
      <c r="AX754" s="9" t="str">
        <f>IF(AW754="","Vacio",IF(AV754=AW754,"Igual","Diferente"))</f>
        <v>Igual</v>
      </c>
      <c r="AY754" s="68"/>
      <c r="AZ754" s="68"/>
      <c r="BA754" s="5">
        <f ca="1">+IF(K754&gt;21,"Revisar",0)</f>
        <v>0</v>
      </c>
      <c r="BB754" s="68" t="s">
        <v>146</v>
      </c>
      <c r="BC754" s="129" t="s">
        <v>2919</v>
      </c>
      <c r="BD754"/>
      <c r="BE754"/>
      <c r="BF754" s="129" t="s">
        <v>94</v>
      </c>
      <c r="BG754" s="129"/>
      <c r="BH754"/>
      <c r="BI754"/>
      <c r="BJ754"/>
      <c r="BK754"/>
      <c r="BL754"/>
      <c r="BM754"/>
    </row>
    <row r="755" spans="1:65" s="153" customFormat="1" ht="14.65" customHeight="1" x14ac:dyDescent="0.25">
      <c r="A755" s="68" t="str">
        <f>CONCATENATE(E755,"_",X755)</f>
        <v>20518230876_PCR-LAP1241</v>
      </c>
      <c r="B755" s="68" t="str">
        <f>CONCATENATE(E755,"_",Z755)</f>
        <v>20518230876_</v>
      </c>
      <c r="C755" s="6">
        <v>44120</v>
      </c>
      <c r="D755" s="6">
        <v>44135</v>
      </c>
      <c r="E755" s="192">
        <v>20518230876</v>
      </c>
      <c r="F755" s="3" t="s">
        <v>1204</v>
      </c>
      <c r="G755" s="3" t="s">
        <v>4815</v>
      </c>
      <c r="H755" s="6">
        <v>44120</v>
      </c>
      <c r="I755" s="6">
        <v>44135</v>
      </c>
      <c r="J755" s="7"/>
      <c r="K755" s="8">
        <f ca="1">+TODAY()-I755</f>
        <v>2</v>
      </c>
      <c r="L755" s="9">
        <v>67</v>
      </c>
      <c r="M755" s="135"/>
      <c r="N755" s="9" t="str">
        <f>IF(M755="","Vacio",IF(L755=M755,"Igual","Diferente"))</f>
        <v>Vacio</v>
      </c>
      <c r="O755" s="9"/>
      <c r="P755" s="135"/>
      <c r="Q755" s="9" t="str">
        <f>IF(P755="","Vacio",IF(O755=P755,"Igual","Diferente"))</f>
        <v>Vacio</v>
      </c>
      <c r="R755" s="1">
        <f>+L755+O755/3.5</f>
        <v>67</v>
      </c>
      <c r="S755" s="1">
        <f ca="1">+IF(K755&gt;=0,IF(K755&lt;30,R755*1,IF(60&gt;K755,R755*2,IF(90&gt;K755,R755*3,IF(120&gt;K755,R755*4,IF(150&gt;K755,R755*5,IF(180&gt;K755,R755*6,IF(210&gt;K755,R755*7))))))),0)</f>
        <v>67</v>
      </c>
      <c r="T755" s="2" t="str">
        <f ca="1">+IF(K755&lt;0,0,IF(K755&lt;8,$A$1,IF(K755&lt;15,$B$1,IF(K755&lt;22,$C$1,IF(K755&lt;30,$D$1,IF(K755&lt;60,$G$1,IF(K755&lt;90,$H$1,IF(K755&lt;120,$I$1,IF(K755&lt;150,$J$1,IF(K755&lt;180,$K$1,IF(K755&lt;210,$E$1)))))))))))</f>
        <v>1° Semana</v>
      </c>
      <c r="U755" s="3" t="s">
        <v>4029</v>
      </c>
      <c r="V755" s="10" t="s">
        <v>4031</v>
      </c>
      <c r="W755" s="86">
        <v>44089</v>
      </c>
      <c r="X755" s="12" t="s">
        <v>3993</v>
      </c>
      <c r="Y755" s="12" t="s">
        <v>5248</v>
      </c>
      <c r="Z755" s="12"/>
      <c r="AA755" s="12"/>
      <c r="AB755" s="15"/>
      <c r="AC755" s="15"/>
      <c r="AD755" s="15"/>
      <c r="AE755" s="15"/>
      <c r="AF755" s="4">
        <f ca="1">+TODAY()-AE755</f>
        <v>44137</v>
      </c>
      <c r="AG755" s="15"/>
      <c r="AH755" s="15"/>
      <c r="AI755" s="6"/>
      <c r="AJ755" s="6"/>
      <c r="AK755" s="3"/>
      <c r="AL755" s="6"/>
      <c r="AM755" s="10">
        <v>1</v>
      </c>
      <c r="AN755" s="3" t="s">
        <v>44</v>
      </c>
      <c r="AO755" s="3"/>
      <c r="AP755" s="3" t="s">
        <v>1209</v>
      </c>
      <c r="AQ755" s="3"/>
      <c r="AR755" s="3"/>
      <c r="AS755" s="3"/>
      <c r="AT755" s="3"/>
      <c r="AU755" s="288" t="s">
        <v>4686</v>
      </c>
      <c r="AV755" s="7" t="s">
        <v>47</v>
      </c>
      <c r="AW755" s="7" t="s">
        <v>47</v>
      </c>
      <c r="AX755" s="9" t="str">
        <f>IF(AW755="","Vacio",IF(AV755=AW755,"Igual","Diferente"))</f>
        <v>Igual</v>
      </c>
      <c r="AY755" s="68"/>
      <c r="AZ755" s="68"/>
      <c r="BA755" s="5">
        <f ca="1">+IF(K755&gt;21,"Revisar",0)</f>
        <v>0</v>
      </c>
      <c r="BB755" s="68" t="s">
        <v>146</v>
      </c>
      <c r="BC755" s="129" t="s">
        <v>2919</v>
      </c>
      <c r="BD755"/>
      <c r="BE755"/>
      <c r="BF755" s="129"/>
      <c r="BG755" s="129"/>
      <c r="BH755"/>
      <c r="BI755"/>
      <c r="BJ755"/>
      <c r="BK755"/>
      <c r="BL755"/>
      <c r="BM755"/>
    </row>
    <row r="756" spans="1:65" s="153" customFormat="1" ht="14.65" customHeight="1" x14ac:dyDescent="0.25">
      <c r="A756" s="68" t="str">
        <f>CONCATENATE(E756,"_",X756)</f>
        <v>20518230876_PCR-LAP1243</v>
      </c>
      <c r="B756" s="68" t="str">
        <f>CONCATENATE(E756,"_",Z756)</f>
        <v>20518230876_</v>
      </c>
      <c r="C756" s="6">
        <v>44120</v>
      </c>
      <c r="D756" s="6">
        <v>44135</v>
      </c>
      <c r="E756" s="192">
        <v>20518230876</v>
      </c>
      <c r="F756" s="3" t="s">
        <v>1204</v>
      </c>
      <c r="G756" s="3" t="s">
        <v>4815</v>
      </c>
      <c r="H756" s="6">
        <v>44120</v>
      </c>
      <c r="I756" s="6">
        <v>44135</v>
      </c>
      <c r="J756" s="7"/>
      <c r="K756" s="8">
        <f ca="1">+TODAY()-I756</f>
        <v>2</v>
      </c>
      <c r="L756" s="9">
        <v>67</v>
      </c>
      <c r="M756" s="135"/>
      <c r="N756" s="9" t="str">
        <f>IF(M756="","Vacio",IF(L756=M756,"Igual","Diferente"))</f>
        <v>Vacio</v>
      </c>
      <c r="O756" s="9"/>
      <c r="P756" s="135"/>
      <c r="Q756" s="9" t="str">
        <f>IF(P756="","Vacio",IF(O756=P756,"Igual","Diferente"))</f>
        <v>Vacio</v>
      </c>
      <c r="R756" s="1">
        <f>+L756+O756/3.5</f>
        <v>67</v>
      </c>
      <c r="S756" s="1">
        <f ca="1">+IF(K756&gt;=0,IF(K756&lt;30,R756*1,IF(60&gt;K756,R756*2,IF(90&gt;K756,R756*3,IF(120&gt;K756,R756*4,IF(150&gt;K756,R756*5,IF(180&gt;K756,R756*6,IF(210&gt;K756,R756*7))))))),0)</f>
        <v>67</v>
      </c>
      <c r="T756" s="2" t="str">
        <f ca="1">+IF(K756&lt;0,0,IF(K756&lt;8,$A$1,IF(K756&lt;15,$B$1,IF(K756&lt;22,$C$1,IF(K756&lt;30,$D$1,IF(K756&lt;60,$G$1,IF(K756&lt;90,$H$1,IF(K756&lt;120,$I$1,IF(K756&lt;150,$J$1,IF(K756&lt;180,$K$1,IF(K756&lt;210,$E$1)))))))))))</f>
        <v>1° Semana</v>
      </c>
      <c r="U756" s="3" t="s">
        <v>4029</v>
      </c>
      <c r="V756" s="10" t="s">
        <v>4031</v>
      </c>
      <c r="W756" s="86">
        <v>44089</v>
      </c>
      <c r="X756" s="12" t="s">
        <v>1885</v>
      </c>
      <c r="Y756" s="12" t="s">
        <v>5248</v>
      </c>
      <c r="Z756" s="12"/>
      <c r="AA756" s="12"/>
      <c r="AB756" s="15"/>
      <c r="AC756" s="15"/>
      <c r="AD756" s="15"/>
      <c r="AE756" s="15"/>
      <c r="AF756" s="4">
        <f ca="1">+TODAY()-AE756</f>
        <v>44137</v>
      </c>
      <c r="AG756" s="15"/>
      <c r="AH756" s="15"/>
      <c r="AI756" s="6"/>
      <c r="AJ756" s="6"/>
      <c r="AK756" s="3"/>
      <c r="AL756" s="6"/>
      <c r="AM756" s="10">
        <v>1</v>
      </c>
      <c r="AN756" s="3" t="s">
        <v>44</v>
      </c>
      <c r="AO756" s="3"/>
      <c r="AP756" s="3" t="s">
        <v>1209</v>
      </c>
      <c r="AQ756" s="3"/>
      <c r="AR756" s="3"/>
      <c r="AS756" s="3"/>
      <c r="AT756" s="3"/>
      <c r="AU756" s="288" t="s">
        <v>4686</v>
      </c>
      <c r="AV756" s="7" t="s">
        <v>47</v>
      </c>
      <c r="AW756" s="7" t="s">
        <v>47</v>
      </c>
      <c r="AX756" s="9" t="str">
        <f>IF(AW756="","Vacio",IF(AV756=AW756,"Igual","Diferente"))</f>
        <v>Igual</v>
      </c>
      <c r="AY756" s="68"/>
      <c r="AZ756" s="68"/>
      <c r="BA756" s="5">
        <f ca="1">+IF(K756&gt;21,"Revisar",0)</f>
        <v>0</v>
      </c>
      <c r="BB756" s="68" t="s">
        <v>146</v>
      </c>
      <c r="BC756" s="129" t="s">
        <v>2919</v>
      </c>
      <c r="BD756"/>
      <c r="BE756"/>
      <c r="BF756" s="129"/>
      <c r="BG756" s="129"/>
      <c r="BH756"/>
      <c r="BI756"/>
      <c r="BJ756"/>
      <c r="BK756"/>
      <c r="BL756"/>
      <c r="BM756"/>
    </row>
    <row r="757" spans="1:65" s="153" customFormat="1" ht="14.65" customHeight="1" x14ac:dyDescent="0.25">
      <c r="A757" s="68" t="str">
        <f>CONCATENATE(E757,"_",X757)</f>
        <v>20518230876_PCR-LAP0948</v>
      </c>
      <c r="B757" s="68" t="str">
        <f>CONCATENATE(E757,"_",Z757)</f>
        <v>20518230876_</v>
      </c>
      <c r="C757" s="6">
        <v>44120</v>
      </c>
      <c r="D757" s="6">
        <v>44135</v>
      </c>
      <c r="E757" s="192">
        <v>20518230876</v>
      </c>
      <c r="F757" s="3" t="s">
        <v>1204</v>
      </c>
      <c r="G757" s="3" t="s">
        <v>4815</v>
      </c>
      <c r="H757" s="6">
        <v>44120</v>
      </c>
      <c r="I757" s="6">
        <v>44135</v>
      </c>
      <c r="J757" s="7"/>
      <c r="K757" s="8">
        <f ca="1">+TODAY()-I757</f>
        <v>2</v>
      </c>
      <c r="L757" s="9">
        <v>67</v>
      </c>
      <c r="M757" s="135"/>
      <c r="N757" s="9" t="str">
        <f>IF(M757="","Vacio",IF(L757=M757,"Igual","Diferente"))</f>
        <v>Vacio</v>
      </c>
      <c r="O757" s="9"/>
      <c r="P757" s="135"/>
      <c r="Q757" s="9" t="str">
        <f>IF(P757="","Vacio",IF(O757=P757,"Igual","Diferente"))</f>
        <v>Vacio</v>
      </c>
      <c r="R757" s="1">
        <f>+L757+O757/3.5</f>
        <v>67</v>
      </c>
      <c r="S757" s="1">
        <f ca="1">+IF(K757&gt;=0,IF(K757&lt;30,R757*1,IF(60&gt;K757,R757*2,IF(90&gt;K757,R757*3,IF(120&gt;K757,R757*4,IF(150&gt;K757,R757*5,IF(180&gt;K757,R757*6,IF(210&gt;K757,R757*7))))))),0)</f>
        <v>67</v>
      </c>
      <c r="T757" s="2" t="str">
        <f ca="1">+IF(K757&lt;0,0,IF(K757&lt;8,$A$1,IF(K757&lt;15,$B$1,IF(K757&lt;22,$C$1,IF(K757&lt;30,$D$1,IF(K757&lt;60,$G$1,IF(K757&lt;90,$H$1,IF(K757&lt;120,$I$1,IF(K757&lt;150,$J$1,IF(K757&lt;180,$K$1,IF(K757&lt;210,$E$1)))))))))))</f>
        <v>1° Semana</v>
      </c>
      <c r="U757" s="3" t="s">
        <v>4030</v>
      </c>
      <c r="V757" s="10" t="s">
        <v>4031</v>
      </c>
      <c r="W757" s="86">
        <v>44089</v>
      </c>
      <c r="X757" s="12" t="s">
        <v>2762</v>
      </c>
      <c r="Y757" s="12" t="s">
        <v>5248</v>
      </c>
      <c r="Z757" s="12"/>
      <c r="AA757" s="12"/>
      <c r="AB757" s="15"/>
      <c r="AC757" s="15"/>
      <c r="AD757" s="15"/>
      <c r="AE757" s="15"/>
      <c r="AF757" s="4">
        <f ca="1">+TODAY()-AE757</f>
        <v>44137</v>
      </c>
      <c r="AG757" s="15"/>
      <c r="AH757" s="15"/>
      <c r="AI757" s="6"/>
      <c r="AJ757" s="6"/>
      <c r="AK757" s="3"/>
      <c r="AL757" s="6"/>
      <c r="AM757" s="10">
        <v>1</v>
      </c>
      <c r="AN757" s="3" t="s">
        <v>44</v>
      </c>
      <c r="AO757" s="3"/>
      <c r="AP757" s="3" t="s">
        <v>1209</v>
      </c>
      <c r="AQ757" s="3"/>
      <c r="AR757" s="3"/>
      <c r="AS757" s="3"/>
      <c r="AT757" s="3"/>
      <c r="AU757" s="288" t="s">
        <v>4686</v>
      </c>
      <c r="AV757" s="7" t="s">
        <v>47</v>
      </c>
      <c r="AW757" s="7" t="s">
        <v>47</v>
      </c>
      <c r="AX757" s="9" t="str">
        <f>IF(AW757="","Vacio",IF(AV757=AW757,"Igual","Diferente"))</f>
        <v>Igual</v>
      </c>
      <c r="AY757" s="68"/>
      <c r="AZ757" s="68"/>
      <c r="BA757" s="5">
        <f ca="1">+IF(K757&gt;21,"Revisar",0)</f>
        <v>0</v>
      </c>
      <c r="BB757" s="68" t="s">
        <v>146</v>
      </c>
      <c r="BC757" s="129" t="s">
        <v>2919</v>
      </c>
      <c r="BD757"/>
      <c r="BE757"/>
      <c r="BF757" s="129"/>
      <c r="BG757" s="129"/>
      <c r="BH757"/>
      <c r="BI757"/>
      <c r="BJ757"/>
      <c r="BK757"/>
      <c r="BL757"/>
      <c r="BM757"/>
    </row>
    <row r="758" spans="1:65" s="153" customFormat="1" ht="14.65" customHeight="1" x14ac:dyDescent="0.25">
      <c r="A758" s="68" t="str">
        <f>CONCATENATE(E758,"_",X758)</f>
        <v>20518230876_PCR-LAP20021009</v>
      </c>
      <c r="B758" s="68" t="str">
        <f>CONCATENATE(E758,"_",Z758)</f>
        <v>20518230876_</v>
      </c>
      <c r="C758" s="6">
        <v>44129</v>
      </c>
      <c r="D758" s="6">
        <v>44159</v>
      </c>
      <c r="E758" s="192">
        <v>20518230876</v>
      </c>
      <c r="F758" s="3" t="s">
        <v>1204</v>
      </c>
      <c r="G758" s="3" t="s">
        <v>4583</v>
      </c>
      <c r="H758" s="6">
        <v>44129</v>
      </c>
      <c r="I758" s="6">
        <v>44159</v>
      </c>
      <c r="J758" s="7" t="s">
        <v>1205</v>
      </c>
      <c r="K758" s="8">
        <f ca="1">+TODAY()-I758</f>
        <v>-22</v>
      </c>
      <c r="L758" s="9">
        <v>63</v>
      </c>
      <c r="M758" s="135"/>
      <c r="N758" s="9" t="str">
        <f>IF(M758="","Vacio",IF(L758=M758,"Igual","Diferente"))</f>
        <v>Vacio</v>
      </c>
      <c r="O758" s="9"/>
      <c r="P758" s="135"/>
      <c r="Q758" s="9" t="str">
        <f>IF(P758="","Vacio",IF(O758=P758,"Igual","Diferente"))</f>
        <v>Vacio</v>
      </c>
      <c r="R758" s="1">
        <f>+L758+O758/3.5</f>
        <v>63</v>
      </c>
      <c r="S758" s="1">
        <f ca="1">+IF(K758&gt;=0,IF(K758&lt;30,R758*1,IF(60&gt;K758,R758*2,IF(90&gt;K758,R758*3,IF(120&gt;K758,R758*4,IF(150&gt;K758,R758*5,IF(180&gt;K758,R758*6,IF(210&gt;K758,R758*7))))))),0)</f>
        <v>0</v>
      </c>
      <c r="T758" s="2">
        <f ca="1">+IF(K758&lt;0,0,IF(K758&lt;8,$A$1,IF(K758&lt;15,$B$1,IF(K758&lt;22,$C$1,IF(K758&lt;30,$D$1,IF(K758&lt;60,$G$1,IF(K758&lt;90,$H$1,IF(K758&lt;120,$I$1,IF(K758&lt;150,$J$1,IF(K758&lt;180,$K$1,IF(K758&lt;210,$E$1)))))))))))</f>
        <v>0</v>
      </c>
      <c r="U758" s="3" t="s">
        <v>1206</v>
      </c>
      <c r="V758" s="10" t="s">
        <v>1207</v>
      </c>
      <c r="W758" s="86">
        <v>43885</v>
      </c>
      <c r="X758" s="12" t="s">
        <v>1210</v>
      </c>
      <c r="Y758" s="12" t="s">
        <v>5248</v>
      </c>
      <c r="Z758" s="12"/>
      <c r="AA758" s="12"/>
      <c r="AB758" s="15"/>
      <c r="AC758" s="15"/>
      <c r="AD758" s="15"/>
      <c r="AE758" s="15"/>
      <c r="AF758" s="4">
        <f ca="1">+TODAY()-AE758</f>
        <v>44137</v>
      </c>
      <c r="AG758" s="15"/>
      <c r="AH758" s="15"/>
      <c r="AI758" s="6"/>
      <c r="AJ758" s="6"/>
      <c r="AK758" s="3"/>
      <c r="AL758" s="6"/>
      <c r="AM758" s="10">
        <v>1</v>
      </c>
      <c r="AN758" s="3" t="s">
        <v>44</v>
      </c>
      <c r="AO758" s="3"/>
      <c r="AP758" s="3" t="s">
        <v>1209</v>
      </c>
      <c r="AQ758" s="3"/>
      <c r="AR758" s="3"/>
      <c r="AS758" s="3"/>
      <c r="AT758" s="3"/>
      <c r="AU758" s="288" t="s">
        <v>4686</v>
      </c>
      <c r="AV758" s="7" t="s">
        <v>47</v>
      </c>
      <c r="AW758" s="7" t="s">
        <v>47</v>
      </c>
      <c r="AX758" s="9" t="str">
        <f>IF(AW758="","Vacio",IF(AV758=AW758,"Igual","Diferente"))</f>
        <v>Igual</v>
      </c>
      <c r="AY758" s="68"/>
      <c r="AZ758" s="68"/>
      <c r="BA758" s="5">
        <f ca="1">+IF(K758&gt;21,"Revisar",0)</f>
        <v>0</v>
      </c>
      <c r="BB758" s="68" t="s">
        <v>146</v>
      </c>
      <c r="BC758" s="129" t="s">
        <v>2919</v>
      </c>
      <c r="BD758"/>
      <c r="BE758"/>
      <c r="BF758" s="129" t="s">
        <v>94</v>
      </c>
      <c r="BG758" s="129"/>
      <c r="BH758"/>
      <c r="BI758"/>
      <c r="BJ758"/>
      <c r="BK758"/>
      <c r="BL758"/>
      <c r="BM758"/>
    </row>
    <row r="759" spans="1:65" s="153" customFormat="1" ht="14.65" customHeight="1" x14ac:dyDescent="0.25">
      <c r="A759" s="68" t="str">
        <f>CONCATENATE(E759,"_",X759)</f>
        <v>20107972090_PCR-LAP1275</v>
      </c>
      <c r="B759" s="68" t="str">
        <f>CONCATENATE(E759,"_",Z759)</f>
        <v>20107972090_</v>
      </c>
      <c r="C759" s="6">
        <v>44121</v>
      </c>
      <c r="D759" s="6">
        <v>44151</v>
      </c>
      <c r="E759" s="192">
        <v>20107972090</v>
      </c>
      <c r="F759" s="3" t="s">
        <v>3584</v>
      </c>
      <c r="G759" s="3" t="s">
        <v>4915</v>
      </c>
      <c r="H759" s="6">
        <v>44121</v>
      </c>
      <c r="I759" s="6">
        <v>44151</v>
      </c>
      <c r="J759" s="7"/>
      <c r="K759" s="8">
        <f ca="1">+TODAY()-I759</f>
        <v>-14</v>
      </c>
      <c r="L759" s="9">
        <v>87</v>
      </c>
      <c r="M759" s="135"/>
      <c r="N759" s="9" t="str">
        <f>IF(M759="","Vacio",IF(L759=M759,"Igual","Diferente"))</f>
        <v>Vacio</v>
      </c>
      <c r="O759" s="9"/>
      <c r="P759" s="135"/>
      <c r="Q759" s="9" t="str">
        <f>IF(P759="","Vacio",IF(O759=P759,"Igual","Diferente"))</f>
        <v>Vacio</v>
      </c>
      <c r="R759" s="1">
        <f>+L759+O759/3.5</f>
        <v>87</v>
      </c>
      <c r="S759" s="1">
        <f ca="1">+IF(K759&gt;=0,IF(K759&lt;30,R759*1,IF(60&gt;K759,R759*2,IF(90&gt;K759,R759*3,IF(120&gt;K759,R759*4,IF(150&gt;K759,R759*5,IF(180&gt;K759,R759*6,IF(210&gt;K759,R759*7))))))),0)</f>
        <v>0</v>
      </c>
      <c r="T759" s="2">
        <f ca="1">+IF(K759&lt;0,0,IF(K759&lt;8,$A$1,IF(K759&lt;15,$B$1,IF(K759&lt;22,$C$1,IF(K759&lt;30,$D$1,IF(K759&lt;60,$G$1,IF(K759&lt;90,$H$1,IF(K759&lt;120,$I$1,IF(K759&lt;150,$J$1,IF(K759&lt;180,$K$1,IF(K759&lt;210,$E$1)))))))))))</f>
        <v>0</v>
      </c>
      <c r="U759" s="3" t="s">
        <v>3601</v>
      </c>
      <c r="V759" s="10" t="s">
        <v>3585</v>
      </c>
      <c r="W759" s="86">
        <v>44060</v>
      </c>
      <c r="X759" s="12" t="s">
        <v>920</v>
      </c>
      <c r="Y759" s="12" t="s">
        <v>5248</v>
      </c>
      <c r="Z759" s="12"/>
      <c r="AA759" s="12"/>
      <c r="AB759" s="15"/>
      <c r="AC759" s="15"/>
      <c r="AD759" s="15"/>
      <c r="AE759" s="15"/>
      <c r="AF759" s="4">
        <f ca="1">+TODAY()-AE759</f>
        <v>44137</v>
      </c>
      <c r="AG759" s="15"/>
      <c r="AH759" s="15"/>
      <c r="AI759" s="6"/>
      <c r="AJ759" s="6"/>
      <c r="AK759" s="3"/>
      <c r="AL759" s="6"/>
      <c r="AM759" s="10">
        <v>1</v>
      </c>
      <c r="AN759" s="3" t="s">
        <v>44</v>
      </c>
      <c r="AO759" s="3"/>
      <c r="AP759" s="3" t="s">
        <v>1209</v>
      </c>
      <c r="AQ759" s="3"/>
      <c r="AR759" s="3"/>
      <c r="AS759" s="3"/>
      <c r="AT759" s="3"/>
      <c r="AU759" s="288" t="s">
        <v>4686</v>
      </c>
      <c r="AV759" s="7" t="s">
        <v>47</v>
      </c>
      <c r="AW759" s="7" t="s">
        <v>47</v>
      </c>
      <c r="AX759" s="9" t="str">
        <f>IF(AW759="","Vacio",IF(AV759=AW759,"Igual","Diferente"))</f>
        <v>Igual</v>
      </c>
      <c r="AY759" s="68"/>
      <c r="AZ759" s="68"/>
      <c r="BA759" s="5">
        <f ca="1">+IF(K759&gt;21,"Revisar",0)</f>
        <v>0</v>
      </c>
      <c r="BB759" s="68" t="s">
        <v>146</v>
      </c>
      <c r="BC759" s="129" t="s">
        <v>2919</v>
      </c>
      <c r="BD759"/>
      <c r="BE759"/>
      <c r="BF759" s="129" t="s">
        <v>94</v>
      </c>
      <c r="BG759" s="129"/>
      <c r="BH759"/>
      <c r="BI759"/>
      <c r="BJ759"/>
      <c r="BK759"/>
      <c r="BL759"/>
      <c r="BM759"/>
    </row>
    <row r="760" spans="1:65" s="153" customFormat="1" ht="14.65" customHeight="1" x14ac:dyDescent="0.25">
      <c r="A760" s="68" t="str">
        <f>CONCATENATE(E760,"_",X760)</f>
        <v>20107972090_PCR-LAP1287</v>
      </c>
      <c r="B760" s="68" t="str">
        <f>CONCATENATE(E760,"_",Z760)</f>
        <v>20107972090_</v>
      </c>
      <c r="C760" s="6">
        <v>44121</v>
      </c>
      <c r="D760" s="6">
        <v>44151</v>
      </c>
      <c r="E760" s="192">
        <v>20107972090</v>
      </c>
      <c r="F760" s="3" t="s">
        <v>3584</v>
      </c>
      <c r="G760" s="3" t="s">
        <v>4915</v>
      </c>
      <c r="H760" s="6">
        <v>44121</v>
      </c>
      <c r="I760" s="6">
        <v>44151</v>
      </c>
      <c r="J760" s="7"/>
      <c r="K760" s="8">
        <f ca="1">+TODAY()-I760</f>
        <v>-14</v>
      </c>
      <c r="L760" s="9">
        <v>87</v>
      </c>
      <c r="M760" s="135"/>
      <c r="N760" s="9" t="str">
        <f>IF(M760="","Vacio",IF(L760=M760,"Igual","Diferente"))</f>
        <v>Vacio</v>
      </c>
      <c r="O760" s="9"/>
      <c r="P760" s="135"/>
      <c r="Q760" s="9" t="str">
        <f>IF(P760="","Vacio",IF(O760=P760,"Igual","Diferente"))</f>
        <v>Vacio</v>
      </c>
      <c r="R760" s="1">
        <f>+L760+O760/3.5</f>
        <v>87</v>
      </c>
      <c r="S760" s="1">
        <f ca="1">+IF(K760&gt;=0,IF(K760&lt;30,R760*1,IF(60&gt;K760,R760*2,IF(90&gt;K760,R760*3,IF(120&gt;K760,R760*4,IF(150&gt;K760,R760*5,IF(180&gt;K760,R760*6,IF(210&gt;K760,R760*7))))))),0)</f>
        <v>0</v>
      </c>
      <c r="T760" s="2">
        <f ca="1">+IF(K760&lt;0,0,IF(K760&lt;8,$A$1,IF(K760&lt;15,$B$1,IF(K760&lt;22,$C$1,IF(K760&lt;30,$D$1,IF(K760&lt;60,$G$1,IF(K760&lt;90,$H$1,IF(K760&lt;120,$I$1,IF(K760&lt;150,$J$1,IF(K760&lt;180,$K$1,IF(K760&lt;210,$E$1)))))))))))</f>
        <v>0</v>
      </c>
      <c r="U760" s="3" t="s">
        <v>3601</v>
      </c>
      <c r="V760" s="10" t="s">
        <v>3585</v>
      </c>
      <c r="W760" s="86">
        <v>44060</v>
      </c>
      <c r="X760" s="12" t="s">
        <v>3583</v>
      </c>
      <c r="Y760" s="12" t="s">
        <v>5248</v>
      </c>
      <c r="Z760" s="12"/>
      <c r="AA760" s="12"/>
      <c r="AB760" s="15"/>
      <c r="AC760" s="15"/>
      <c r="AD760" s="15"/>
      <c r="AE760" s="15"/>
      <c r="AF760" s="4">
        <f ca="1">+TODAY()-AE760</f>
        <v>44137</v>
      </c>
      <c r="AG760" s="15"/>
      <c r="AH760" s="15"/>
      <c r="AI760" s="6"/>
      <c r="AJ760" s="6"/>
      <c r="AK760" s="3"/>
      <c r="AL760" s="6"/>
      <c r="AM760" s="10">
        <v>1</v>
      </c>
      <c r="AN760" s="3" t="s">
        <v>44</v>
      </c>
      <c r="AO760" s="3"/>
      <c r="AP760" s="3" t="s">
        <v>1209</v>
      </c>
      <c r="AQ760" s="3"/>
      <c r="AR760" s="3"/>
      <c r="AS760" s="3"/>
      <c r="AT760" s="3"/>
      <c r="AU760" s="288" t="s">
        <v>4686</v>
      </c>
      <c r="AV760" s="7" t="s">
        <v>47</v>
      </c>
      <c r="AW760" s="7" t="s">
        <v>47</v>
      </c>
      <c r="AX760" s="9" t="str">
        <f>IF(AW760="","Vacio",IF(AV760=AW760,"Igual","Diferente"))</f>
        <v>Igual</v>
      </c>
      <c r="AY760" s="68"/>
      <c r="AZ760" s="68"/>
      <c r="BA760" s="5">
        <f ca="1">+IF(K760&gt;21,"Revisar",0)</f>
        <v>0</v>
      </c>
      <c r="BB760" s="68" t="s">
        <v>146</v>
      </c>
      <c r="BC760" s="129" t="s">
        <v>2919</v>
      </c>
      <c r="BD760"/>
      <c r="BE760"/>
      <c r="BF760" s="129" t="s">
        <v>94</v>
      </c>
      <c r="BG760" s="129"/>
      <c r="BH760"/>
      <c r="BI760"/>
      <c r="BJ760"/>
      <c r="BK760"/>
      <c r="BL760"/>
      <c r="BM760"/>
    </row>
    <row r="761" spans="1:65" s="153" customFormat="1" ht="14.65" customHeight="1" x14ac:dyDescent="0.25">
      <c r="A761" s="68" t="str">
        <f>CONCATENATE(E761,"_",X761)</f>
        <v>20605637257_PCR-LAP19102025</v>
      </c>
      <c r="B761" s="68" t="str">
        <f>CONCATENATE(E761,"_",Z761)</f>
        <v>20605637257_</v>
      </c>
      <c r="C761" s="6">
        <v>44134</v>
      </c>
      <c r="D761" s="6">
        <v>44148</v>
      </c>
      <c r="E761" s="192">
        <v>20605637257</v>
      </c>
      <c r="F761" s="3" t="s">
        <v>4821</v>
      </c>
      <c r="G761" s="3" t="s">
        <v>5136</v>
      </c>
      <c r="H761" s="6">
        <v>44134</v>
      </c>
      <c r="I761" s="6">
        <v>44148</v>
      </c>
      <c r="J761" s="7"/>
      <c r="K761" s="8">
        <f ca="1">+TODAY()-I761</f>
        <v>-11</v>
      </c>
      <c r="L761" s="9">
        <v>30</v>
      </c>
      <c r="M761" s="135"/>
      <c r="N761" s="9" t="str">
        <f>IF(M761="","Vacio",IF(L761=M761,"Igual","Diferente"))</f>
        <v>Vacio</v>
      </c>
      <c r="O761" s="9"/>
      <c r="P761" s="135"/>
      <c r="Q761" s="9" t="str">
        <f>IF(P761="","Vacio",IF(O761=P761,"Igual","Diferente"))</f>
        <v>Vacio</v>
      </c>
      <c r="R761" s="1">
        <f>+L761+O761/3.5</f>
        <v>30</v>
      </c>
      <c r="S761" s="1">
        <f ca="1">+IF(K761&gt;=0,IF(K761&lt;30,R761*1,IF(60&gt;K761,R761*2,IF(90&gt;K761,R761*3,IF(120&gt;K761,R761*4,IF(150&gt;K761,R761*5,IF(180&gt;K761,R761*6,IF(210&gt;K761,R761*7))))))),0)</f>
        <v>0</v>
      </c>
      <c r="T761" s="2">
        <f ca="1">+IF(K761&lt;0,0,IF(K761&lt;8,$A$1,IF(K761&lt;15,$B$1,IF(K761&lt;22,$C$1,IF(K761&lt;30,$D$1,IF(K761&lt;60,$G$1,IF(K761&lt;90,$H$1,IF(K761&lt;120,$I$1,IF(K761&lt;150,$J$1,IF(K761&lt;180,$K$1,IF(K761&lt;210,$E$1)))))))))))</f>
        <v>0</v>
      </c>
      <c r="U761" s="3" t="s">
        <v>4884</v>
      </c>
      <c r="V761" s="10" t="s">
        <v>4885</v>
      </c>
      <c r="W761" s="86">
        <v>44118</v>
      </c>
      <c r="X761" s="12" t="s">
        <v>4258</v>
      </c>
      <c r="Y761" s="12" t="s">
        <v>5248</v>
      </c>
      <c r="Z761" s="12"/>
      <c r="AA761" s="12"/>
      <c r="AB761" s="15"/>
      <c r="AC761" s="15"/>
      <c r="AD761" s="15"/>
      <c r="AE761" s="15"/>
      <c r="AF761" s="4">
        <f ca="1">+TODAY()-AE761</f>
        <v>44137</v>
      </c>
      <c r="AG761" s="15"/>
      <c r="AH761" s="15"/>
      <c r="AI761" s="6"/>
      <c r="AJ761" s="6"/>
      <c r="AK761" s="3"/>
      <c r="AL761" s="6"/>
      <c r="AM761" s="10">
        <v>1</v>
      </c>
      <c r="AN761" s="3" t="s">
        <v>44</v>
      </c>
      <c r="AO761" s="3"/>
      <c r="AP761" s="3" t="s">
        <v>45</v>
      </c>
      <c r="AQ761" s="3"/>
      <c r="AR761" s="3"/>
      <c r="AS761" s="3"/>
      <c r="AT761" s="3"/>
      <c r="AU761" s="3" t="s">
        <v>46</v>
      </c>
      <c r="AV761" s="7" t="s">
        <v>47</v>
      </c>
      <c r="AW761" s="7" t="s">
        <v>47</v>
      </c>
      <c r="AX761" s="9" t="str">
        <f>IF(AW761="","Vacio",IF(AV761=AW761,"Igual","Diferente"))</f>
        <v>Igual</v>
      </c>
      <c r="AY761" s="68"/>
      <c r="AZ761" s="68"/>
      <c r="BA761" s="5">
        <f ca="1">+IF(K761&gt;21,"Revisar",0)</f>
        <v>0</v>
      </c>
      <c r="BB761" s="68" t="s">
        <v>5179</v>
      </c>
      <c r="BC761" s="129" t="s">
        <v>2919</v>
      </c>
      <c r="BD761"/>
      <c r="BE761"/>
      <c r="BF761" s="129"/>
      <c r="BG761" s="129"/>
      <c r="BH761"/>
      <c r="BI761"/>
      <c r="BJ761"/>
      <c r="BK761"/>
      <c r="BL761"/>
      <c r="BM761"/>
    </row>
    <row r="762" spans="1:65" ht="14.65" customHeight="1" x14ac:dyDescent="0.25">
      <c r="A762" s="68" t="str">
        <f>CONCATENATE(E762,"_",X762)</f>
        <v>20417378911_PCR-LAP0227</v>
      </c>
      <c r="B762" s="68" t="str">
        <f>CONCATENATE(E762,"_",Z762)</f>
        <v>20417378911_</v>
      </c>
      <c r="C762" s="6">
        <v>44105</v>
      </c>
      <c r="D762" s="6">
        <v>44135</v>
      </c>
      <c r="E762" s="192">
        <v>20417378911</v>
      </c>
      <c r="F762" s="3" t="s">
        <v>4101</v>
      </c>
      <c r="G762" s="3" t="s">
        <v>4783</v>
      </c>
      <c r="H762" s="6">
        <v>44105</v>
      </c>
      <c r="I762" s="6">
        <v>44135</v>
      </c>
      <c r="J762" s="7">
        <v>4531486926</v>
      </c>
      <c r="K762" s="8">
        <f ca="1">+TODAY()-I762</f>
        <v>2</v>
      </c>
      <c r="L762" s="9">
        <v>65</v>
      </c>
      <c r="M762" s="135"/>
      <c r="N762" s="9" t="str">
        <f>IF(M762="","Vacio",IF(L762=M762,"Igual","Diferente"))</f>
        <v>Vacio</v>
      </c>
      <c r="O762" s="9"/>
      <c r="P762" s="135"/>
      <c r="Q762" s="9" t="str">
        <f>IF(P762="","Vacio",IF(O762=P762,"Igual","Diferente"))</f>
        <v>Vacio</v>
      </c>
      <c r="R762" s="1">
        <f>+L762+O762/3.5</f>
        <v>65</v>
      </c>
      <c r="S762" s="1">
        <f ca="1">+IF(K762&gt;=0,IF(K762&lt;30,R762*1,IF(60&gt;K762,R762*2,IF(90&gt;K762,R762*3,IF(120&gt;K762,R762*4,IF(150&gt;K762,R762*5,IF(180&gt;K762,R762*6,IF(210&gt;K762,R762*7))))))),0)</f>
        <v>65</v>
      </c>
      <c r="T762" s="2" t="str">
        <f ca="1">+IF(K762&lt;0,0,IF(K762&lt;8,$A$1,IF(K762&lt;15,$B$1,IF(K762&lt;22,$C$1,IF(K762&lt;30,$D$1,IF(K762&lt;60,$G$1,IF(K762&lt;90,$H$1,IF(K762&lt;120,$I$1,IF(K762&lt;150,$J$1,IF(K762&lt;180,$K$1,IF(K762&lt;210,$E$1)))))))))))</f>
        <v>1° Semana</v>
      </c>
      <c r="U762" s="3" t="s">
        <v>1213</v>
      </c>
      <c r="V762" s="10" t="s">
        <v>1214</v>
      </c>
      <c r="W762" s="86">
        <v>43738</v>
      </c>
      <c r="X762" s="12" t="s">
        <v>1260</v>
      </c>
      <c r="Y762" s="12" t="s">
        <v>5248</v>
      </c>
      <c r="Z762" s="12"/>
      <c r="AA762" s="12"/>
      <c r="AB762" s="15"/>
      <c r="AC762" s="15"/>
      <c r="AD762" s="15"/>
      <c r="AE762" s="15"/>
      <c r="AF762" s="4">
        <f ca="1">+TODAY()-AE762</f>
        <v>44137</v>
      </c>
      <c r="AG762" s="15"/>
      <c r="AH762" s="15"/>
      <c r="AI762" s="6"/>
      <c r="AJ762" s="6"/>
      <c r="AK762" s="3" t="s">
        <v>56</v>
      </c>
      <c r="AL762" s="6"/>
      <c r="AM762" s="10">
        <v>1</v>
      </c>
      <c r="AN762" s="3" t="s">
        <v>44</v>
      </c>
      <c r="AO762" s="3"/>
      <c r="AP762" s="3" t="s">
        <v>1216</v>
      </c>
      <c r="AQ762" s="3"/>
      <c r="AR762" s="3"/>
      <c r="AS762" s="3"/>
      <c r="AT762" s="3"/>
      <c r="AU762" s="3" t="s">
        <v>46</v>
      </c>
      <c r="AV762" s="7" t="s">
        <v>47</v>
      </c>
      <c r="AW762" s="7" t="s">
        <v>47</v>
      </c>
      <c r="AX762" s="9" t="str">
        <f>IF(AW762="","Vacio",IF(AV762=AW762,"Igual","Diferente"))</f>
        <v>Igual</v>
      </c>
      <c r="AY762" s="68"/>
      <c r="AZ762" s="68"/>
      <c r="BA762" s="5">
        <f ca="1">+IF(K762&gt;21,"Revisar",0)</f>
        <v>0</v>
      </c>
      <c r="BB762" s="68" t="s">
        <v>146</v>
      </c>
      <c r="BC762" s="129" t="s">
        <v>2919</v>
      </c>
      <c r="BF762" s="129" t="s">
        <v>94</v>
      </c>
      <c r="BG762" s="129"/>
    </row>
    <row r="763" spans="1:65" ht="14.65" customHeight="1" x14ac:dyDescent="0.25">
      <c r="A763" s="68" t="str">
        <f>CONCATENATE(E763,"_",X763)</f>
        <v>20417378911_PCR-LAP0250</v>
      </c>
      <c r="B763" s="68" t="str">
        <f>CONCATENATE(E763,"_",Z763)</f>
        <v>20417378911_</v>
      </c>
      <c r="C763" s="6">
        <v>44105</v>
      </c>
      <c r="D763" s="6">
        <v>44135</v>
      </c>
      <c r="E763" s="192">
        <v>20417378911</v>
      </c>
      <c r="F763" s="3" t="s">
        <v>4101</v>
      </c>
      <c r="G763" s="3" t="s">
        <v>4783</v>
      </c>
      <c r="H763" s="6">
        <v>44105</v>
      </c>
      <c r="I763" s="6">
        <v>44135</v>
      </c>
      <c r="J763" s="7">
        <v>4531486926</v>
      </c>
      <c r="K763" s="8">
        <f ca="1">+TODAY()-I763</f>
        <v>2</v>
      </c>
      <c r="L763" s="9">
        <v>65</v>
      </c>
      <c r="M763" s="135"/>
      <c r="N763" s="9" t="str">
        <f>IF(M763="","Vacio",IF(L763=M763,"Igual","Diferente"))</f>
        <v>Vacio</v>
      </c>
      <c r="O763" s="9"/>
      <c r="P763" s="135"/>
      <c r="Q763" s="9" t="str">
        <f>IF(P763="","Vacio",IF(O763=P763,"Igual","Diferente"))</f>
        <v>Vacio</v>
      </c>
      <c r="R763" s="1">
        <f>+L763+O763/3.5</f>
        <v>65</v>
      </c>
      <c r="S763" s="1">
        <f ca="1">+IF(K763&gt;=0,IF(K763&lt;30,R763*1,IF(60&gt;K763,R763*2,IF(90&gt;K763,R763*3,IF(120&gt;K763,R763*4,IF(150&gt;K763,R763*5,IF(180&gt;K763,R763*6,IF(210&gt;K763,R763*7))))))),0)</f>
        <v>65</v>
      </c>
      <c r="T763" s="2" t="str">
        <f ca="1">+IF(K763&lt;0,0,IF(K763&lt;8,$A$1,IF(K763&lt;15,$B$1,IF(K763&lt;22,$C$1,IF(K763&lt;30,$D$1,IF(K763&lt;60,$G$1,IF(K763&lt;90,$H$1,IF(K763&lt;120,$I$1,IF(K763&lt;150,$J$1,IF(K763&lt;180,$K$1,IF(K763&lt;210,$E$1)))))))))))</f>
        <v>1° Semana</v>
      </c>
      <c r="U763" s="3" t="s">
        <v>1213</v>
      </c>
      <c r="V763" s="10" t="s">
        <v>1214</v>
      </c>
      <c r="W763" s="86">
        <v>43738</v>
      </c>
      <c r="X763" s="12" t="s">
        <v>1256</v>
      </c>
      <c r="Y763" s="12" t="s">
        <v>5248</v>
      </c>
      <c r="Z763" s="12"/>
      <c r="AA763" s="12"/>
      <c r="AB763" s="15"/>
      <c r="AC763" s="15"/>
      <c r="AD763" s="15"/>
      <c r="AE763" s="15"/>
      <c r="AF763" s="4">
        <f ca="1">+TODAY()-AE763</f>
        <v>44137</v>
      </c>
      <c r="AG763" s="15"/>
      <c r="AH763" s="15"/>
      <c r="AI763" s="6"/>
      <c r="AJ763" s="6"/>
      <c r="AK763" s="3" t="s">
        <v>56</v>
      </c>
      <c r="AL763" s="6"/>
      <c r="AM763" s="10">
        <v>1</v>
      </c>
      <c r="AN763" s="3" t="s">
        <v>44</v>
      </c>
      <c r="AO763" s="3"/>
      <c r="AP763" s="3" t="s">
        <v>1216</v>
      </c>
      <c r="AQ763" s="3"/>
      <c r="AR763" s="3"/>
      <c r="AS763" s="3"/>
      <c r="AT763" s="3"/>
      <c r="AU763" s="3" t="s">
        <v>46</v>
      </c>
      <c r="AV763" s="7" t="s">
        <v>47</v>
      </c>
      <c r="AW763" s="7" t="s">
        <v>47</v>
      </c>
      <c r="AX763" s="9" t="str">
        <f>IF(AW763="","Vacio",IF(AV763=AW763,"Igual","Diferente"))</f>
        <v>Igual</v>
      </c>
      <c r="AY763" s="68"/>
      <c r="AZ763" s="68"/>
      <c r="BA763" s="5">
        <f ca="1">+IF(K763&gt;21,"Revisar",0)</f>
        <v>0</v>
      </c>
      <c r="BB763" s="68" t="s">
        <v>146</v>
      </c>
      <c r="BC763" s="129" t="s">
        <v>2919</v>
      </c>
      <c r="BF763" s="129" t="s">
        <v>94</v>
      </c>
      <c r="BG763" s="129"/>
    </row>
    <row r="764" spans="1:65" s="158" customFormat="1" ht="14.65" customHeight="1" x14ac:dyDescent="0.25">
      <c r="A764" s="68" t="str">
        <f>CONCATENATE(E764,"_",X764)</f>
        <v>20417378911_PCR-LAP0325</v>
      </c>
      <c r="B764" s="68" t="str">
        <f>CONCATENATE(E764,"_",Z764)</f>
        <v>20417378911_</v>
      </c>
      <c r="C764" s="6">
        <v>44105</v>
      </c>
      <c r="D764" s="6">
        <v>44135</v>
      </c>
      <c r="E764" s="192">
        <v>20417378911</v>
      </c>
      <c r="F764" s="3" t="s">
        <v>4101</v>
      </c>
      <c r="G764" s="3" t="s">
        <v>4783</v>
      </c>
      <c r="H764" s="6">
        <v>44105</v>
      </c>
      <c r="I764" s="6">
        <v>44135</v>
      </c>
      <c r="J764" s="7">
        <v>4531486926</v>
      </c>
      <c r="K764" s="8">
        <f ca="1">+TODAY()-I764</f>
        <v>2</v>
      </c>
      <c r="L764" s="9">
        <v>65</v>
      </c>
      <c r="M764" s="135"/>
      <c r="N764" s="9" t="str">
        <f>IF(M764="","Vacio",IF(L764=M764,"Igual","Diferente"))</f>
        <v>Vacio</v>
      </c>
      <c r="O764" s="9"/>
      <c r="P764" s="135"/>
      <c r="Q764" s="9" t="str">
        <f>IF(P764="","Vacio",IF(O764=P764,"Igual","Diferente"))</f>
        <v>Vacio</v>
      </c>
      <c r="R764" s="1">
        <f>+L764+O764/3.5</f>
        <v>65</v>
      </c>
      <c r="S764" s="1">
        <f ca="1">+IF(K764&gt;=0,IF(K764&lt;30,R764*1,IF(60&gt;K764,R764*2,IF(90&gt;K764,R764*3,IF(120&gt;K764,R764*4,IF(150&gt;K764,R764*5,IF(180&gt;K764,R764*6,IF(210&gt;K764,R764*7))))))),0)</f>
        <v>65</v>
      </c>
      <c r="T764" s="2" t="str">
        <f ca="1">+IF(K764&lt;0,0,IF(K764&lt;8,$A$1,IF(K764&lt;15,$B$1,IF(K764&lt;22,$C$1,IF(K764&lt;30,$D$1,IF(K764&lt;60,$G$1,IF(K764&lt;90,$H$1,IF(K764&lt;120,$I$1,IF(K764&lt;150,$J$1,IF(K764&lt;180,$K$1,IF(K764&lt;210,$E$1)))))))))))</f>
        <v>1° Semana</v>
      </c>
      <c r="U764" s="3" t="s">
        <v>1213</v>
      </c>
      <c r="V764" s="10" t="s">
        <v>1214</v>
      </c>
      <c r="W764" s="86">
        <v>43738</v>
      </c>
      <c r="X764" s="12" t="s">
        <v>1253</v>
      </c>
      <c r="Y764" s="12" t="s">
        <v>5248</v>
      </c>
      <c r="Z764" s="12"/>
      <c r="AA764" s="12"/>
      <c r="AB764" s="15"/>
      <c r="AC764" s="15"/>
      <c r="AD764" s="15"/>
      <c r="AE764" s="15"/>
      <c r="AF764" s="4">
        <f ca="1">+TODAY()-AE764</f>
        <v>44137</v>
      </c>
      <c r="AG764" s="15"/>
      <c r="AH764" s="15"/>
      <c r="AI764" s="6"/>
      <c r="AJ764" s="6"/>
      <c r="AK764" s="3" t="s">
        <v>56</v>
      </c>
      <c r="AL764" s="6"/>
      <c r="AM764" s="10">
        <v>1</v>
      </c>
      <c r="AN764" s="3" t="s">
        <v>44</v>
      </c>
      <c r="AO764" s="3"/>
      <c r="AP764" s="3" t="s">
        <v>1216</v>
      </c>
      <c r="AQ764" s="3"/>
      <c r="AR764" s="3"/>
      <c r="AS764" s="3"/>
      <c r="AT764" s="3"/>
      <c r="AU764" s="3" t="s">
        <v>46</v>
      </c>
      <c r="AV764" s="7" t="s">
        <v>47</v>
      </c>
      <c r="AW764" s="7" t="s">
        <v>47</v>
      </c>
      <c r="AX764" s="9" t="str">
        <f>IF(AW764="","Vacio",IF(AV764=AW764,"Igual","Diferente"))</f>
        <v>Igual</v>
      </c>
      <c r="AY764" s="68"/>
      <c r="AZ764" s="68"/>
      <c r="BA764" s="5">
        <f ca="1">+IF(K764&gt;21,"Revisar",0)</f>
        <v>0</v>
      </c>
      <c r="BB764" s="68" t="s">
        <v>146</v>
      </c>
      <c r="BC764" s="129" t="s">
        <v>2919</v>
      </c>
      <c r="BD764"/>
      <c r="BE764"/>
      <c r="BF764" s="129" t="s">
        <v>94</v>
      </c>
      <c r="BG764" s="129"/>
      <c r="BH764"/>
      <c r="BI764"/>
      <c r="BJ764"/>
      <c r="BK764"/>
      <c r="BL764"/>
      <c r="BM764"/>
    </row>
    <row r="765" spans="1:65" s="158" customFormat="1" ht="14.65" customHeight="1" x14ac:dyDescent="0.25">
      <c r="A765" s="68" t="str">
        <f>CONCATENATE(E765,"_",X765)</f>
        <v>20417378911_PCR-LAP0334</v>
      </c>
      <c r="B765" s="68" t="str">
        <f>CONCATENATE(E765,"_",Z765)</f>
        <v>20417378911_</v>
      </c>
      <c r="C765" s="6">
        <v>44105</v>
      </c>
      <c r="D765" s="6">
        <v>44135</v>
      </c>
      <c r="E765" s="192">
        <v>20417378911</v>
      </c>
      <c r="F765" s="3" t="s">
        <v>4101</v>
      </c>
      <c r="G765" s="3" t="s">
        <v>4783</v>
      </c>
      <c r="H765" s="6">
        <v>44105</v>
      </c>
      <c r="I765" s="6">
        <v>44135</v>
      </c>
      <c r="J765" s="7">
        <v>4531486926</v>
      </c>
      <c r="K765" s="8">
        <f ca="1">+TODAY()-I765</f>
        <v>2</v>
      </c>
      <c r="L765" s="9">
        <v>65</v>
      </c>
      <c r="M765" s="135"/>
      <c r="N765" s="9" t="str">
        <f>IF(M765="","Vacio",IF(L765=M765,"Igual","Diferente"))</f>
        <v>Vacio</v>
      </c>
      <c r="O765" s="9"/>
      <c r="P765" s="135"/>
      <c r="Q765" s="9" t="str">
        <f>IF(P765="","Vacio",IF(O765=P765,"Igual","Diferente"))</f>
        <v>Vacio</v>
      </c>
      <c r="R765" s="1">
        <f>+L765+O765/3.5</f>
        <v>65</v>
      </c>
      <c r="S765" s="1">
        <f ca="1">+IF(K765&gt;=0,IF(K765&lt;30,R765*1,IF(60&gt;K765,R765*2,IF(90&gt;K765,R765*3,IF(120&gt;K765,R765*4,IF(150&gt;K765,R765*5,IF(180&gt;K765,R765*6,IF(210&gt;K765,R765*7))))))),0)</f>
        <v>65</v>
      </c>
      <c r="T765" s="2" t="str">
        <f ca="1">+IF(K765&lt;0,0,IF(K765&lt;8,$A$1,IF(K765&lt;15,$B$1,IF(K765&lt;22,$C$1,IF(K765&lt;30,$D$1,IF(K765&lt;60,$G$1,IF(K765&lt;90,$H$1,IF(K765&lt;120,$I$1,IF(K765&lt;150,$J$1,IF(K765&lt;180,$K$1,IF(K765&lt;210,$E$1)))))))))))</f>
        <v>1° Semana</v>
      </c>
      <c r="U765" s="3" t="s">
        <v>1213</v>
      </c>
      <c r="V765" s="10" t="s">
        <v>1214</v>
      </c>
      <c r="W765" s="86">
        <v>43738</v>
      </c>
      <c r="X765" s="12" t="s">
        <v>1250</v>
      </c>
      <c r="Y765" s="12" t="s">
        <v>5248</v>
      </c>
      <c r="Z765" s="12"/>
      <c r="AA765" s="12"/>
      <c r="AB765" s="15"/>
      <c r="AC765" s="15"/>
      <c r="AD765" s="15"/>
      <c r="AE765" s="15"/>
      <c r="AF765" s="4">
        <f ca="1">+TODAY()-AE765</f>
        <v>44137</v>
      </c>
      <c r="AG765" s="15"/>
      <c r="AH765" s="15"/>
      <c r="AI765" s="6"/>
      <c r="AJ765" s="6"/>
      <c r="AK765" s="3" t="s">
        <v>56</v>
      </c>
      <c r="AL765" s="6"/>
      <c r="AM765" s="10">
        <v>1</v>
      </c>
      <c r="AN765" s="3" t="s">
        <v>44</v>
      </c>
      <c r="AO765" s="3"/>
      <c r="AP765" s="3" t="s">
        <v>1216</v>
      </c>
      <c r="AQ765" s="3"/>
      <c r="AR765" s="3"/>
      <c r="AS765" s="3"/>
      <c r="AT765" s="3"/>
      <c r="AU765" s="3" t="s">
        <v>46</v>
      </c>
      <c r="AV765" s="7" t="s">
        <v>47</v>
      </c>
      <c r="AW765" s="7" t="s">
        <v>47</v>
      </c>
      <c r="AX765" s="9" t="str">
        <f>IF(AW765="","Vacio",IF(AV765=AW765,"Igual","Diferente"))</f>
        <v>Igual</v>
      </c>
      <c r="AY765" s="68"/>
      <c r="AZ765" s="68"/>
      <c r="BA765" s="5">
        <f ca="1">+IF(K765&gt;21,"Revisar",0)</f>
        <v>0</v>
      </c>
      <c r="BB765" s="68" t="s">
        <v>146</v>
      </c>
      <c r="BC765" s="129" t="s">
        <v>2919</v>
      </c>
      <c r="BD765"/>
      <c r="BE765"/>
      <c r="BF765" s="129" t="s">
        <v>94</v>
      </c>
      <c r="BG765" s="129"/>
      <c r="BH765"/>
      <c r="BI765"/>
      <c r="BJ765"/>
      <c r="BK765"/>
      <c r="BL765"/>
      <c r="BM765"/>
    </row>
    <row r="766" spans="1:65" s="158" customFormat="1" ht="14.65" customHeight="1" x14ac:dyDescent="0.25">
      <c r="A766" s="68" t="str">
        <f>CONCATENATE(E766,"_",X766)</f>
        <v>20417378911_PCR-LAP0355</v>
      </c>
      <c r="B766" s="68" t="str">
        <f>CONCATENATE(E766,"_",Z766)</f>
        <v>20417378911_</v>
      </c>
      <c r="C766" s="6">
        <v>44105</v>
      </c>
      <c r="D766" s="6">
        <v>44135</v>
      </c>
      <c r="E766" s="192">
        <v>20417378911</v>
      </c>
      <c r="F766" s="3" t="s">
        <v>4101</v>
      </c>
      <c r="G766" s="3" t="s">
        <v>4783</v>
      </c>
      <c r="H766" s="6">
        <v>44105</v>
      </c>
      <c r="I766" s="6">
        <v>44135</v>
      </c>
      <c r="J766" s="7">
        <v>4531486926</v>
      </c>
      <c r="K766" s="8">
        <f ca="1">+TODAY()-I766</f>
        <v>2</v>
      </c>
      <c r="L766" s="9">
        <v>65</v>
      </c>
      <c r="M766" s="135"/>
      <c r="N766" s="9" t="str">
        <f>IF(M766="","Vacio",IF(L766=M766,"Igual","Diferente"))</f>
        <v>Vacio</v>
      </c>
      <c r="O766" s="9"/>
      <c r="P766" s="135"/>
      <c r="Q766" s="9" t="str">
        <f>IF(P766="","Vacio",IF(O766=P766,"Igual","Diferente"))</f>
        <v>Vacio</v>
      </c>
      <c r="R766" s="1">
        <f>+L766+O766/3.5</f>
        <v>65</v>
      </c>
      <c r="S766" s="1">
        <f ca="1">+IF(K766&gt;=0,IF(K766&lt;30,R766*1,IF(60&gt;K766,R766*2,IF(90&gt;K766,R766*3,IF(120&gt;K766,R766*4,IF(150&gt;K766,R766*5,IF(180&gt;K766,R766*6,IF(210&gt;K766,R766*7))))))),0)</f>
        <v>65</v>
      </c>
      <c r="T766" s="2" t="str">
        <f ca="1">+IF(K766&lt;0,0,IF(K766&lt;8,$A$1,IF(K766&lt;15,$B$1,IF(K766&lt;22,$C$1,IF(K766&lt;30,$D$1,IF(K766&lt;60,$G$1,IF(K766&lt;90,$H$1,IF(K766&lt;120,$I$1,IF(K766&lt;150,$J$1,IF(K766&lt;180,$K$1,IF(K766&lt;210,$E$1)))))))))))</f>
        <v>1° Semana</v>
      </c>
      <c r="U766" s="3" t="s">
        <v>1213</v>
      </c>
      <c r="V766" s="10" t="s">
        <v>1214</v>
      </c>
      <c r="W766" s="86">
        <v>43738</v>
      </c>
      <c r="X766" s="12" t="s">
        <v>1249</v>
      </c>
      <c r="Y766" s="12" t="s">
        <v>5248</v>
      </c>
      <c r="Z766" s="12"/>
      <c r="AA766" s="12"/>
      <c r="AB766" s="15"/>
      <c r="AC766" s="15"/>
      <c r="AD766" s="15"/>
      <c r="AE766" s="15"/>
      <c r="AF766" s="4">
        <f ca="1">+TODAY()-AE766</f>
        <v>44137</v>
      </c>
      <c r="AG766" s="15"/>
      <c r="AH766" s="15"/>
      <c r="AI766" s="6"/>
      <c r="AJ766" s="6"/>
      <c r="AK766" s="3" t="s">
        <v>56</v>
      </c>
      <c r="AL766" s="6"/>
      <c r="AM766" s="10">
        <v>1</v>
      </c>
      <c r="AN766" s="3" t="s">
        <v>44</v>
      </c>
      <c r="AO766" s="3"/>
      <c r="AP766" s="3" t="s">
        <v>1216</v>
      </c>
      <c r="AQ766" s="3"/>
      <c r="AR766" s="3"/>
      <c r="AS766" s="3"/>
      <c r="AT766" s="3"/>
      <c r="AU766" s="3" t="s">
        <v>46</v>
      </c>
      <c r="AV766" s="7" t="s">
        <v>47</v>
      </c>
      <c r="AW766" s="7" t="s">
        <v>47</v>
      </c>
      <c r="AX766" s="9" t="str">
        <f>IF(AW766="","Vacio",IF(AV766=AW766,"Igual","Diferente"))</f>
        <v>Igual</v>
      </c>
      <c r="AY766" s="68"/>
      <c r="AZ766" s="68"/>
      <c r="BA766" s="5">
        <f ca="1">+IF(K766&gt;21,"Revisar",0)</f>
        <v>0</v>
      </c>
      <c r="BB766" s="68" t="s">
        <v>146</v>
      </c>
      <c r="BC766" s="129" t="s">
        <v>2919</v>
      </c>
      <c r="BD766"/>
      <c r="BE766"/>
      <c r="BF766" s="129" t="s">
        <v>94</v>
      </c>
      <c r="BG766" s="129"/>
      <c r="BH766"/>
      <c r="BI766"/>
      <c r="BJ766"/>
      <c r="BK766"/>
      <c r="BL766"/>
      <c r="BM766"/>
    </row>
    <row r="767" spans="1:65" s="158" customFormat="1" ht="14.65" customHeight="1" x14ac:dyDescent="0.25">
      <c r="A767" s="68" t="str">
        <f>CONCATENATE(E767,"_",X767)</f>
        <v>20417378911_PCR-LAP0372</v>
      </c>
      <c r="B767" s="68" t="str">
        <f>CONCATENATE(E767,"_",Z767)</f>
        <v>20417378911_</v>
      </c>
      <c r="C767" s="6">
        <v>44105</v>
      </c>
      <c r="D767" s="6">
        <v>44135</v>
      </c>
      <c r="E767" s="192">
        <v>20417378911</v>
      </c>
      <c r="F767" s="3" t="s">
        <v>4101</v>
      </c>
      <c r="G767" s="3" t="s">
        <v>4783</v>
      </c>
      <c r="H767" s="6">
        <v>44105</v>
      </c>
      <c r="I767" s="6">
        <v>44135</v>
      </c>
      <c r="J767" s="7">
        <v>4531486926</v>
      </c>
      <c r="K767" s="8">
        <f ca="1">+TODAY()-I767</f>
        <v>2</v>
      </c>
      <c r="L767" s="9">
        <v>65</v>
      </c>
      <c r="M767" s="135"/>
      <c r="N767" s="9" t="str">
        <f>IF(M767="","Vacio",IF(L767=M767,"Igual","Diferente"))</f>
        <v>Vacio</v>
      </c>
      <c r="O767" s="9"/>
      <c r="P767" s="135"/>
      <c r="Q767" s="9" t="str">
        <f>IF(P767="","Vacio",IF(O767=P767,"Igual","Diferente"))</f>
        <v>Vacio</v>
      </c>
      <c r="R767" s="1">
        <f>+L767+O767/3.5</f>
        <v>65</v>
      </c>
      <c r="S767" s="1">
        <f ca="1">+IF(K767&gt;=0,IF(K767&lt;30,R767*1,IF(60&gt;K767,R767*2,IF(90&gt;K767,R767*3,IF(120&gt;K767,R767*4,IF(150&gt;K767,R767*5,IF(180&gt;K767,R767*6,IF(210&gt;K767,R767*7))))))),0)</f>
        <v>65</v>
      </c>
      <c r="T767" s="2" t="str">
        <f ca="1">+IF(K767&lt;0,0,IF(K767&lt;8,$A$1,IF(K767&lt;15,$B$1,IF(K767&lt;22,$C$1,IF(K767&lt;30,$D$1,IF(K767&lt;60,$G$1,IF(K767&lt;90,$H$1,IF(K767&lt;120,$I$1,IF(K767&lt;150,$J$1,IF(K767&lt;180,$K$1,IF(K767&lt;210,$E$1)))))))))))</f>
        <v>1° Semana</v>
      </c>
      <c r="U767" s="3" t="s">
        <v>1213</v>
      </c>
      <c r="V767" s="10" t="s">
        <v>1214</v>
      </c>
      <c r="W767" s="86">
        <v>43738</v>
      </c>
      <c r="X767" s="12" t="s">
        <v>1247</v>
      </c>
      <c r="Y767" s="12" t="s">
        <v>5248</v>
      </c>
      <c r="Z767" s="12"/>
      <c r="AA767" s="12"/>
      <c r="AB767" s="15"/>
      <c r="AC767" s="15"/>
      <c r="AD767" s="15"/>
      <c r="AE767" s="15"/>
      <c r="AF767" s="4">
        <f ca="1">+TODAY()-AE767</f>
        <v>44137</v>
      </c>
      <c r="AG767" s="15"/>
      <c r="AH767" s="15"/>
      <c r="AI767" s="6"/>
      <c r="AJ767" s="6"/>
      <c r="AK767" s="3" t="s">
        <v>56</v>
      </c>
      <c r="AL767" s="6"/>
      <c r="AM767" s="10">
        <v>1</v>
      </c>
      <c r="AN767" s="3" t="s">
        <v>44</v>
      </c>
      <c r="AO767" s="3"/>
      <c r="AP767" s="3" t="s">
        <v>1216</v>
      </c>
      <c r="AQ767" s="3"/>
      <c r="AR767" s="3"/>
      <c r="AS767" s="3"/>
      <c r="AT767" s="3"/>
      <c r="AU767" s="3" t="s">
        <v>46</v>
      </c>
      <c r="AV767" s="7" t="s">
        <v>47</v>
      </c>
      <c r="AW767" s="7" t="s">
        <v>47</v>
      </c>
      <c r="AX767" s="9" t="str">
        <f>IF(AW767="","Vacio",IF(AV767=AW767,"Igual","Diferente"))</f>
        <v>Igual</v>
      </c>
      <c r="AY767" s="68"/>
      <c r="AZ767" s="68"/>
      <c r="BA767" s="5">
        <f ca="1">+IF(K767&gt;21,"Revisar",0)</f>
        <v>0</v>
      </c>
      <c r="BB767" s="68" t="s">
        <v>146</v>
      </c>
      <c r="BC767" s="129" t="s">
        <v>2919</v>
      </c>
      <c r="BD767"/>
      <c r="BE767"/>
      <c r="BF767" s="129" t="s">
        <v>94</v>
      </c>
      <c r="BG767" s="129"/>
      <c r="BH767"/>
      <c r="BI767"/>
      <c r="BJ767"/>
      <c r="BK767"/>
      <c r="BL767"/>
      <c r="BM767"/>
    </row>
    <row r="768" spans="1:65" s="158" customFormat="1" ht="14.65" customHeight="1" x14ac:dyDescent="0.25">
      <c r="A768" s="68" t="str">
        <f>CONCATENATE(E768,"_",X768)</f>
        <v>20417378911_PCR-LAP0582</v>
      </c>
      <c r="B768" s="68" t="str">
        <f>CONCATENATE(E768,"_",Z768)</f>
        <v>20417378911_</v>
      </c>
      <c r="C768" s="6">
        <v>44105</v>
      </c>
      <c r="D768" s="6">
        <v>44135</v>
      </c>
      <c r="E768" s="192">
        <v>20417378911</v>
      </c>
      <c r="F768" s="3" t="s">
        <v>4101</v>
      </c>
      <c r="G768" s="3" t="s">
        <v>4783</v>
      </c>
      <c r="H768" s="6">
        <v>44105</v>
      </c>
      <c r="I768" s="6">
        <v>44135</v>
      </c>
      <c r="J768" s="7">
        <v>4531486926</v>
      </c>
      <c r="K768" s="8">
        <f ca="1">+TODAY()-I768</f>
        <v>2</v>
      </c>
      <c r="L768" s="9">
        <v>65</v>
      </c>
      <c r="M768" s="135"/>
      <c r="N768" s="9" t="str">
        <f>IF(M768="","Vacio",IF(L768=M768,"Igual","Diferente"))</f>
        <v>Vacio</v>
      </c>
      <c r="O768" s="9"/>
      <c r="P768" s="135"/>
      <c r="Q768" s="9" t="str">
        <f>IF(P768="","Vacio",IF(O768=P768,"Igual","Diferente"))</f>
        <v>Vacio</v>
      </c>
      <c r="R768" s="1">
        <f>+L768+O768/3.5</f>
        <v>65</v>
      </c>
      <c r="S768" s="1">
        <f ca="1">+IF(K768&gt;=0,IF(K768&lt;30,R768*1,IF(60&gt;K768,R768*2,IF(90&gt;K768,R768*3,IF(120&gt;K768,R768*4,IF(150&gt;K768,R768*5,IF(180&gt;K768,R768*6,IF(210&gt;K768,R768*7))))))),0)</f>
        <v>65</v>
      </c>
      <c r="T768" s="2" t="str">
        <f ca="1">+IF(K768&lt;0,0,IF(K768&lt;8,$A$1,IF(K768&lt;15,$B$1,IF(K768&lt;22,$C$1,IF(K768&lt;30,$D$1,IF(K768&lt;60,$G$1,IF(K768&lt;90,$H$1,IF(K768&lt;120,$I$1,IF(K768&lt;150,$J$1,IF(K768&lt;180,$K$1,IF(K768&lt;210,$E$1)))))))))))</f>
        <v>1° Semana</v>
      </c>
      <c r="U768" s="3" t="s">
        <v>1221</v>
      </c>
      <c r="V768" s="10" t="s">
        <v>1222</v>
      </c>
      <c r="W768" s="86">
        <v>43622</v>
      </c>
      <c r="X768" s="12" t="s">
        <v>1245</v>
      </c>
      <c r="Y768" s="12" t="s">
        <v>5248</v>
      </c>
      <c r="Z768" s="12"/>
      <c r="AA768" s="12"/>
      <c r="AB768" s="15"/>
      <c r="AC768" s="15"/>
      <c r="AD768" s="15"/>
      <c r="AE768" s="15"/>
      <c r="AF768" s="4">
        <f ca="1">+TODAY()-AE768</f>
        <v>44137</v>
      </c>
      <c r="AG768" s="15"/>
      <c r="AH768" s="15"/>
      <c r="AI768" s="6"/>
      <c r="AJ768" s="6"/>
      <c r="AK768" s="3" t="s">
        <v>56</v>
      </c>
      <c r="AL768" s="6"/>
      <c r="AM768" s="10">
        <v>1</v>
      </c>
      <c r="AN768" s="3" t="s">
        <v>44</v>
      </c>
      <c r="AO768" s="3"/>
      <c r="AP768" s="3" t="s">
        <v>1223</v>
      </c>
      <c r="AQ768" s="3"/>
      <c r="AR768" s="3"/>
      <c r="AS768" s="3"/>
      <c r="AT768" s="3"/>
      <c r="AU768" s="3" t="s">
        <v>46</v>
      </c>
      <c r="AV768" s="7" t="s">
        <v>47</v>
      </c>
      <c r="AW768" s="7" t="s">
        <v>47</v>
      </c>
      <c r="AX768" s="9" t="str">
        <f>IF(AW768="","Vacio",IF(AV768=AW768,"Igual","Diferente"))</f>
        <v>Igual</v>
      </c>
      <c r="AY768" s="68"/>
      <c r="AZ768" s="68"/>
      <c r="BA768" s="5">
        <f ca="1">+IF(K768&gt;21,"Revisar",0)</f>
        <v>0</v>
      </c>
      <c r="BB768" s="68" t="s">
        <v>146</v>
      </c>
      <c r="BC768" s="129" t="s">
        <v>2919</v>
      </c>
      <c r="BD768"/>
      <c r="BE768"/>
      <c r="BF768" s="129" t="s">
        <v>94</v>
      </c>
      <c r="BG768" s="129"/>
      <c r="BH768"/>
      <c r="BI768"/>
      <c r="BJ768"/>
      <c r="BK768"/>
      <c r="BL768"/>
      <c r="BM768"/>
    </row>
    <row r="769" spans="1:65" s="158" customFormat="1" ht="14.65" customHeight="1" x14ac:dyDescent="0.25">
      <c r="A769" s="68" t="str">
        <f>CONCATENATE(E769,"_",X769)</f>
        <v>20417378911_PCR-LAP0883</v>
      </c>
      <c r="B769" s="68" t="str">
        <f>CONCATENATE(E769,"_",Z769)</f>
        <v>20417378911_</v>
      </c>
      <c r="C769" s="6">
        <v>44105</v>
      </c>
      <c r="D769" s="6">
        <v>44135</v>
      </c>
      <c r="E769" s="192">
        <v>20417378911</v>
      </c>
      <c r="F769" s="3" t="s">
        <v>4101</v>
      </c>
      <c r="G769" s="3" t="s">
        <v>4783</v>
      </c>
      <c r="H769" s="6">
        <v>44105</v>
      </c>
      <c r="I769" s="6">
        <v>44135</v>
      </c>
      <c r="J769" s="7">
        <v>4531486926</v>
      </c>
      <c r="K769" s="8">
        <f ca="1">+TODAY()-I769</f>
        <v>2</v>
      </c>
      <c r="L769" s="9">
        <v>65</v>
      </c>
      <c r="M769" s="135"/>
      <c r="N769" s="9" t="str">
        <f>IF(M769="","Vacio",IF(L769=M769,"Igual","Diferente"))</f>
        <v>Vacio</v>
      </c>
      <c r="O769" s="9"/>
      <c r="P769" s="135"/>
      <c r="Q769" s="9" t="str">
        <f>IF(P769="","Vacio",IF(O769=P769,"Igual","Diferente"))</f>
        <v>Vacio</v>
      </c>
      <c r="R769" s="1">
        <f>+L769+O769/3.5</f>
        <v>65</v>
      </c>
      <c r="S769" s="1">
        <f ca="1">+IF(K769&gt;=0,IF(K769&lt;30,R769*1,IF(60&gt;K769,R769*2,IF(90&gt;K769,R769*3,IF(120&gt;K769,R769*4,IF(150&gt;K769,R769*5,IF(180&gt;K769,R769*6,IF(210&gt;K769,R769*7))))))),0)</f>
        <v>65</v>
      </c>
      <c r="T769" s="2" t="str">
        <f ca="1">+IF(K769&lt;0,0,IF(K769&lt;8,$A$1,IF(K769&lt;15,$B$1,IF(K769&lt;22,$C$1,IF(K769&lt;30,$D$1,IF(K769&lt;60,$G$1,IF(K769&lt;90,$H$1,IF(K769&lt;120,$I$1,IF(K769&lt;150,$J$1,IF(K769&lt;180,$K$1,IF(K769&lt;210,$E$1)))))))))))</f>
        <v>1° Semana</v>
      </c>
      <c r="U769" s="3" t="s">
        <v>1224</v>
      </c>
      <c r="V769" s="10" t="s">
        <v>1225</v>
      </c>
      <c r="W769" s="86">
        <v>43710</v>
      </c>
      <c r="X769" s="12" t="s">
        <v>1243</v>
      </c>
      <c r="Y769" s="12" t="s">
        <v>5248</v>
      </c>
      <c r="Z769" s="12"/>
      <c r="AA769" s="12"/>
      <c r="AB769" s="15"/>
      <c r="AC769" s="15"/>
      <c r="AD769" s="15"/>
      <c r="AE769" s="15"/>
      <c r="AF769" s="4">
        <f ca="1">+TODAY()-AE769</f>
        <v>44137</v>
      </c>
      <c r="AG769" s="15"/>
      <c r="AH769" s="15"/>
      <c r="AI769" s="6"/>
      <c r="AJ769" s="6"/>
      <c r="AK769" s="3" t="s">
        <v>56</v>
      </c>
      <c r="AL769" s="6"/>
      <c r="AM769" s="10">
        <v>1</v>
      </c>
      <c r="AN769" s="3" t="s">
        <v>44</v>
      </c>
      <c r="AO769" s="3"/>
      <c r="AP769" s="3" t="s">
        <v>45</v>
      </c>
      <c r="AQ769" s="3"/>
      <c r="AR769" s="3"/>
      <c r="AS769" s="3"/>
      <c r="AT769" s="3"/>
      <c r="AU769" s="3" t="s">
        <v>46</v>
      </c>
      <c r="AV769" s="7" t="s">
        <v>47</v>
      </c>
      <c r="AW769" s="7" t="s">
        <v>47</v>
      </c>
      <c r="AX769" s="9" t="str">
        <f>IF(AW769="","Vacio",IF(AV769=AW769,"Igual","Diferente"))</f>
        <v>Igual</v>
      </c>
      <c r="AY769" s="68"/>
      <c r="AZ769" s="68"/>
      <c r="BA769" s="5">
        <f ca="1">+IF(K769&gt;21,"Revisar",0)</f>
        <v>0</v>
      </c>
      <c r="BB769" s="68" t="s">
        <v>146</v>
      </c>
      <c r="BC769" s="129" t="s">
        <v>2919</v>
      </c>
      <c r="BD769"/>
      <c r="BE769"/>
      <c r="BF769" s="129" t="s">
        <v>94</v>
      </c>
      <c r="BG769" s="129"/>
      <c r="BH769"/>
      <c r="BI769"/>
      <c r="BJ769"/>
      <c r="BK769"/>
      <c r="BL769"/>
      <c r="BM769"/>
    </row>
    <row r="770" spans="1:65" s="158" customFormat="1" ht="14.65" customHeight="1" x14ac:dyDescent="0.25">
      <c r="A770" s="68" t="str">
        <f>CONCATENATE(E770,"_",X770)</f>
        <v>20417378911_PCR-LAP0908</v>
      </c>
      <c r="B770" s="68" t="str">
        <f>CONCATENATE(E770,"_",Z770)</f>
        <v>20417378911_</v>
      </c>
      <c r="C770" s="6">
        <v>44105</v>
      </c>
      <c r="D770" s="6">
        <v>44135</v>
      </c>
      <c r="E770" s="192">
        <v>20417378911</v>
      </c>
      <c r="F770" s="3" t="s">
        <v>4101</v>
      </c>
      <c r="G770" s="3" t="s">
        <v>4783</v>
      </c>
      <c r="H770" s="6">
        <v>44105</v>
      </c>
      <c r="I770" s="6">
        <v>44135</v>
      </c>
      <c r="J770" s="7">
        <v>4531486926</v>
      </c>
      <c r="K770" s="8">
        <f ca="1">+TODAY()-I770</f>
        <v>2</v>
      </c>
      <c r="L770" s="9">
        <v>65</v>
      </c>
      <c r="M770" s="135"/>
      <c r="N770" s="9" t="str">
        <f>IF(M770="","Vacio",IF(L770=M770,"Igual","Diferente"))</f>
        <v>Vacio</v>
      </c>
      <c r="O770" s="9"/>
      <c r="P770" s="135"/>
      <c r="Q770" s="9" t="str">
        <f>IF(P770="","Vacio",IF(O770=P770,"Igual","Diferente"))</f>
        <v>Vacio</v>
      </c>
      <c r="R770" s="1">
        <f>+L770+O770/3.5</f>
        <v>65</v>
      </c>
      <c r="S770" s="1">
        <f ca="1">+IF(K770&gt;=0,IF(K770&lt;30,R770*1,IF(60&gt;K770,R770*2,IF(90&gt;K770,R770*3,IF(120&gt;K770,R770*4,IF(150&gt;K770,R770*5,IF(180&gt;K770,R770*6,IF(210&gt;K770,R770*7))))))),0)</f>
        <v>65</v>
      </c>
      <c r="T770" s="2" t="str">
        <f ca="1">+IF(K770&lt;0,0,IF(K770&lt;8,$A$1,IF(K770&lt;15,$B$1,IF(K770&lt;22,$C$1,IF(K770&lt;30,$D$1,IF(K770&lt;60,$G$1,IF(K770&lt;90,$H$1,IF(K770&lt;120,$I$1,IF(K770&lt;150,$J$1,IF(K770&lt;180,$K$1,IF(K770&lt;210,$E$1)))))))))))</f>
        <v>1° Semana</v>
      </c>
      <c r="U770" s="3" t="s">
        <v>1221</v>
      </c>
      <c r="V770" s="10" t="s">
        <v>1222</v>
      </c>
      <c r="W770" s="86">
        <v>43622</v>
      </c>
      <c r="X770" s="12" t="s">
        <v>1240</v>
      </c>
      <c r="Y770" s="12" t="s">
        <v>5248</v>
      </c>
      <c r="Z770" s="12"/>
      <c r="AA770" s="12"/>
      <c r="AB770" s="15"/>
      <c r="AC770" s="15"/>
      <c r="AD770" s="15"/>
      <c r="AE770" s="15"/>
      <c r="AF770" s="4">
        <f ca="1">+TODAY()-AE770</f>
        <v>44137</v>
      </c>
      <c r="AG770" s="15"/>
      <c r="AH770" s="15"/>
      <c r="AI770" s="6"/>
      <c r="AJ770" s="6"/>
      <c r="AK770" s="3" t="s">
        <v>56</v>
      </c>
      <c r="AL770" s="6"/>
      <c r="AM770" s="10">
        <v>1</v>
      </c>
      <c r="AN770" s="3" t="s">
        <v>44</v>
      </c>
      <c r="AO770" s="3"/>
      <c r="AP770" s="3" t="s">
        <v>1223</v>
      </c>
      <c r="AQ770" s="3"/>
      <c r="AR770" s="3"/>
      <c r="AS770" s="3"/>
      <c r="AT770" s="3"/>
      <c r="AU770" s="3" t="s">
        <v>46</v>
      </c>
      <c r="AV770" s="7" t="s">
        <v>47</v>
      </c>
      <c r="AW770" s="7" t="s">
        <v>47</v>
      </c>
      <c r="AX770" s="9" t="str">
        <f>IF(AW770="","Vacio",IF(AV770=AW770,"Igual","Diferente"))</f>
        <v>Igual</v>
      </c>
      <c r="AY770" s="68"/>
      <c r="AZ770" s="68"/>
      <c r="BA770" s="5">
        <f ca="1">+IF(K770&gt;21,"Revisar",0)</f>
        <v>0</v>
      </c>
      <c r="BB770" s="68" t="s">
        <v>146</v>
      </c>
      <c r="BC770" s="129" t="s">
        <v>2919</v>
      </c>
      <c r="BD770"/>
      <c r="BE770"/>
      <c r="BF770" s="129" t="s">
        <v>94</v>
      </c>
      <c r="BG770" s="129"/>
      <c r="BH770"/>
      <c r="BI770"/>
      <c r="BJ770"/>
      <c r="BK770"/>
      <c r="BL770"/>
      <c r="BM770"/>
    </row>
    <row r="771" spans="1:65" s="158" customFormat="1" ht="14.65" customHeight="1" x14ac:dyDescent="0.25">
      <c r="A771" s="68" t="str">
        <f>CONCATENATE(E771,"_",X771)</f>
        <v>20417378911_PCR-LAP0915</v>
      </c>
      <c r="B771" s="68" t="str">
        <f>CONCATENATE(E771,"_",Z771)</f>
        <v>20417378911_</v>
      </c>
      <c r="C771" s="6">
        <v>44105</v>
      </c>
      <c r="D771" s="6">
        <v>44135</v>
      </c>
      <c r="E771" s="192">
        <v>20417378911</v>
      </c>
      <c r="F771" s="3" t="s">
        <v>4101</v>
      </c>
      <c r="G771" s="3" t="s">
        <v>4783</v>
      </c>
      <c r="H771" s="6">
        <v>44105</v>
      </c>
      <c r="I771" s="6">
        <v>44135</v>
      </c>
      <c r="J771" s="7">
        <v>4531486926</v>
      </c>
      <c r="K771" s="8">
        <f ca="1">+TODAY()-I771</f>
        <v>2</v>
      </c>
      <c r="L771" s="9">
        <v>65</v>
      </c>
      <c r="M771" s="135"/>
      <c r="N771" s="9" t="str">
        <f>IF(M771="","Vacio",IF(L771=M771,"Igual","Diferente"))</f>
        <v>Vacio</v>
      </c>
      <c r="O771" s="9"/>
      <c r="P771" s="135"/>
      <c r="Q771" s="9" t="str">
        <f>IF(P771="","Vacio",IF(O771=P771,"Igual","Diferente"))</f>
        <v>Vacio</v>
      </c>
      <c r="R771" s="1">
        <f>+L771+O771/3.5</f>
        <v>65</v>
      </c>
      <c r="S771" s="1">
        <f ca="1">+IF(K771&gt;=0,IF(K771&lt;30,R771*1,IF(60&gt;K771,R771*2,IF(90&gt;K771,R771*3,IF(120&gt;K771,R771*4,IF(150&gt;K771,R771*5,IF(180&gt;K771,R771*6,IF(210&gt;K771,R771*7))))))),0)</f>
        <v>65</v>
      </c>
      <c r="T771" s="2" t="str">
        <f ca="1">+IF(K771&lt;0,0,IF(K771&lt;8,$A$1,IF(K771&lt;15,$B$1,IF(K771&lt;22,$C$1,IF(K771&lt;30,$D$1,IF(K771&lt;60,$G$1,IF(K771&lt;90,$H$1,IF(K771&lt;120,$I$1,IF(K771&lt;150,$J$1,IF(K771&lt;180,$K$1,IF(K771&lt;210,$E$1)))))))))))</f>
        <v>1° Semana</v>
      </c>
      <c r="U771" s="3" t="s">
        <v>1221</v>
      </c>
      <c r="V771" s="10" t="s">
        <v>1222</v>
      </c>
      <c r="W771" s="86">
        <v>43622</v>
      </c>
      <c r="X771" s="12" t="s">
        <v>1238</v>
      </c>
      <c r="Y771" s="12" t="s">
        <v>5248</v>
      </c>
      <c r="Z771" s="12"/>
      <c r="AA771" s="12"/>
      <c r="AB771" s="15"/>
      <c r="AC771" s="15"/>
      <c r="AD771" s="15"/>
      <c r="AE771" s="15"/>
      <c r="AF771" s="4">
        <f ca="1">+TODAY()-AE771</f>
        <v>44137</v>
      </c>
      <c r="AG771" s="15"/>
      <c r="AH771" s="15"/>
      <c r="AI771" s="6"/>
      <c r="AJ771" s="6"/>
      <c r="AK771" s="3" t="s">
        <v>56</v>
      </c>
      <c r="AL771" s="6"/>
      <c r="AM771" s="10">
        <v>1</v>
      </c>
      <c r="AN771" s="3" t="s">
        <v>44</v>
      </c>
      <c r="AO771" s="3"/>
      <c r="AP771" s="3" t="s">
        <v>1223</v>
      </c>
      <c r="AQ771" s="3"/>
      <c r="AR771" s="3"/>
      <c r="AS771" s="3"/>
      <c r="AT771" s="3"/>
      <c r="AU771" s="3" t="s">
        <v>46</v>
      </c>
      <c r="AV771" s="7" t="s">
        <v>47</v>
      </c>
      <c r="AW771" s="7" t="s">
        <v>47</v>
      </c>
      <c r="AX771" s="9" t="str">
        <f>IF(AW771="","Vacio",IF(AV771=AW771,"Igual","Diferente"))</f>
        <v>Igual</v>
      </c>
      <c r="AY771" s="68"/>
      <c r="AZ771" s="68"/>
      <c r="BA771" s="5">
        <f ca="1">+IF(K771&gt;21,"Revisar",0)</f>
        <v>0</v>
      </c>
      <c r="BB771" s="68" t="s">
        <v>146</v>
      </c>
      <c r="BC771" s="129" t="s">
        <v>2919</v>
      </c>
      <c r="BD771"/>
      <c r="BE771"/>
      <c r="BF771" s="129" t="s">
        <v>94</v>
      </c>
      <c r="BG771" s="129"/>
      <c r="BH771"/>
      <c r="BI771"/>
      <c r="BJ771"/>
      <c r="BK771"/>
      <c r="BL771"/>
      <c r="BM771"/>
    </row>
    <row r="772" spans="1:65" s="158" customFormat="1" ht="14.65" customHeight="1" x14ac:dyDescent="0.25">
      <c r="A772" s="68" t="str">
        <f>CONCATENATE(E772,"_",X772)</f>
        <v>20417378911_PCR-LAP1040</v>
      </c>
      <c r="B772" s="68" t="str">
        <f>CONCATENATE(E772,"_",Z772)</f>
        <v>20417378911_</v>
      </c>
      <c r="C772" s="6">
        <v>44105</v>
      </c>
      <c r="D772" s="6">
        <v>44135</v>
      </c>
      <c r="E772" s="192">
        <v>20417378911</v>
      </c>
      <c r="F772" s="3" t="s">
        <v>4101</v>
      </c>
      <c r="G772" s="3" t="s">
        <v>4783</v>
      </c>
      <c r="H772" s="6">
        <v>44105</v>
      </c>
      <c r="I772" s="6">
        <v>44135</v>
      </c>
      <c r="J772" s="7">
        <v>4531486926</v>
      </c>
      <c r="K772" s="8">
        <f ca="1">+TODAY()-I772</f>
        <v>2</v>
      </c>
      <c r="L772" s="9">
        <v>65</v>
      </c>
      <c r="M772" s="135"/>
      <c r="N772" s="9" t="str">
        <f>IF(M772="","Vacio",IF(L772=M772,"Igual","Diferente"))</f>
        <v>Vacio</v>
      </c>
      <c r="O772" s="9"/>
      <c r="P772" s="135"/>
      <c r="Q772" s="9" t="str">
        <f>IF(P772="","Vacio",IF(O772=P772,"Igual","Diferente"))</f>
        <v>Vacio</v>
      </c>
      <c r="R772" s="1">
        <f>+L772+O772/3.5</f>
        <v>65</v>
      </c>
      <c r="S772" s="1">
        <f ca="1">+IF(K772&gt;=0,IF(K772&lt;30,R772*1,IF(60&gt;K772,R772*2,IF(90&gt;K772,R772*3,IF(120&gt;K772,R772*4,IF(150&gt;K772,R772*5,IF(180&gt;K772,R772*6,IF(210&gt;K772,R772*7))))))),0)</f>
        <v>65</v>
      </c>
      <c r="T772" s="2" t="str">
        <f ca="1">+IF(K772&lt;0,0,IF(K772&lt;8,$A$1,IF(K772&lt;15,$B$1,IF(K772&lt;22,$C$1,IF(K772&lt;30,$D$1,IF(K772&lt;60,$G$1,IF(K772&lt;90,$H$1,IF(K772&lt;120,$I$1,IF(K772&lt;150,$J$1,IF(K772&lt;180,$K$1,IF(K772&lt;210,$E$1)))))))))))</f>
        <v>1° Semana</v>
      </c>
      <c r="U772" s="3" t="s">
        <v>1221</v>
      </c>
      <c r="V772" s="10" t="s">
        <v>1222</v>
      </c>
      <c r="W772" s="86">
        <v>43622</v>
      </c>
      <c r="X772" s="12" t="s">
        <v>1237</v>
      </c>
      <c r="Y772" s="12" t="s">
        <v>5248</v>
      </c>
      <c r="Z772" s="12"/>
      <c r="AA772" s="12"/>
      <c r="AB772" s="15"/>
      <c r="AC772" s="15"/>
      <c r="AD772" s="15"/>
      <c r="AE772" s="15"/>
      <c r="AF772" s="4">
        <f ca="1">+TODAY()-AE772</f>
        <v>44137</v>
      </c>
      <c r="AG772" s="15"/>
      <c r="AH772" s="15"/>
      <c r="AI772" s="6"/>
      <c r="AJ772" s="6"/>
      <c r="AK772" s="3" t="s">
        <v>56</v>
      </c>
      <c r="AL772" s="6"/>
      <c r="AM772" s="10">
        <v>1</v>
      </c>
      <c r="AN772" s="3" t="s">
        <v>44</v>
      </c>
      <c r="AO772" s="3"/>
      <c r="AP772" s="3" t="s">
        <v>1223</v>
      </c>
      <c r="AQ772" s="3"/>
      <c r="AR772" s="3"/>
      <c r="AS772" s="3"/>
      <c r="AT772" s="3"/>
      <c r="AU772" s="3" t="s">
        <v>46</v>
      </c>
      <c r="AV772" s="7" t="s">
        <v>47</v>
      </c>
      <c r="AW772" s="7" t="s">
        <v>47</v>
      </c>
      <c r="AX772" s="9" t="str">
        <f>IF(AW772="","Vacio",IF(AV772=AW772,"Igual","Diferente"))</f>
        <v>Igual</v>
      </c>
      <c r="AY772" s="68"/>
      <c r="AZ772" s="68"/>
      <c r="BA772" s="5">
        <f ca="1">+IF(K772&gt;21,"Revisar",0)</f>
        <v>0</v>
      </c>
      <c r="BB772" s="68" t="s">
        <v>146</v>
      </c>
      <c r="BC772" s="129" t="s">
        <v>2919</v>
      </c>
      <c r="BD772"/>
      <c r="BE772"/>
      <c r="BF772" s="129" t="s">
        <v>94</v>
      </c>
      <c r="BG772" s="129"/>
      <c r="BH772"/>
      <c r="BI772"/>
      <c r="BJ772"/>
      <c r="BK772"/>
      <c r="BL772"/>
      <c r="BM772"/>
    </row>
    <row r="773" spans="1:65" s="158" customFormat="1" ht="14.65" customHeight="1" x14ac:dyDescent="0.25">
      <c r="A773" s="68" t="str">
        <f>CONCATENATE(E773,"_",X773)</f>
        <v>20417378911_PCR-LAP1393</v>
      </c>
      <c r="B773" s="68" t="str">
        <f>CONCATENATE(E773,"_",Z773)</f>
        <v>20417378911_</v>
      </c>
      <c r="C773" s="6">
        <v>44105</v>
      </c>
      <c r="D773" s="6">
        <v>44135</v>
      </c>
      <c r="E773" s="192">
        <v>20417378911</v>
      </c>
      <c r="F773" s="3" t="s">
        <v>4101</v>
      </c>
      <c r="G773" s="3" t="s">
        <v>4783</v>
      </c>
      <c r="H773" s="6">
        <v>44105</v>
      </c>
      <c r="I773" s="6">
        <v>44135</v>
      </c>
      <c r="J773" s="7">
        <v>4531486926</v>
      </c>
      <c r="K773" s="8">
        <f ca="1">+TODAY()-I773</f>
        <v>2</v>
      </c>
      <c r="L773" s="9">
        <v>65</v>
      </c>
      <c r="M773" s="135"/>
      <c r="N773" s="9" t="str">
        <f>IF(M773="","Vacio",IF(L773=M773,"Igual","Diferente"))</f>
        <v>Vacio</v>
      </c>
      <c r="O773" s="9"/>
      <c r="P773" s="135"/>
      <c r="Q773" s="9" t="str">
        <f>IF(P773="","Vacio",IF(O773=P773,"Igual","Diferente"))</f>
        <v>Vacio</v>
      </c>
      <c r="R773" s="1">
        <f>+L773+O773/3.5</f>
        <v>65</v>
      </c>
      <c r="S773" s="1">
        <f ca="1">+IF(K773&gt;=0,IF(K773&lt;30,R773*1,IF(60&gt;K773,R773*2,IF(90&gt;K773,R773*3,IF(120&gt;K773,R773*4,IF(150&gt;K773,R773*5,IF(180&gt;K773,R773*6,IF(210&gt;K773,R773*7))))))),0)</f>
        <v>65</v>
      </c>
      <c r="T773" s="2" t="str">
        <f ca="1">+IF(K773&lt;0,0,IF(K773&lt;8,$A$1,IF(K773&lt;15,$B$1,IF(K773&lt;22,$C$1,IF(K773&lt;30,$D$1,IF(K773&lt;60,$G$1,IF(K773&lt;90,$H$1,IF(K773&lt;120,$I$1,IF(K773&lt;150,$J$1,IF(K773&lt;180,$K$1,IF(K773&lt;210,$E$1)))))))))))</f>
        <v>1° Semana</v>
      </c>
      <c r="U773" s="3" t="s">
        <v>1221</v>
      </c>
      <c r="V773" s="10" t="s">
        <v>1222</v>
      </c>
      <c r="W773" s="86">
        <v>43622</v>
      </c>
      <c r="X773" s="12" t="s">
        <v>1235</v>
      </c>
      <c r="Y773" s="12" t="s">
        <v>5248</v>
      </c>
      <c r="Z773" s="12"/>
      <c r="AA773" s="12"/>
      <c r="AB773" s="15"/>
      <c r="AC773" s="15"/>
      <c r="AD773" s="15"/>
      <c r="AE773" s="15"/>
      <c r="AF773" s="4">
        <f ca="1">+TODAY()-AE773</f>
        <v>44137</v>
      </c>
      <c r="AG773" s="15"/>
      <c r="AH773" s="15"/>
      <c r="AI773" s="6"/>
      <c r="AJ773" s="6"/>
      <c r="AK773" s="3" t="s">
        <v>56</v>
      </c>
      <c r="AL773" s="6"/>
      <c r="AM773" s="10">
        <v>1</v>
      </c>
      <c r="AN773" s="3" t="s">
        <v>44</v>
      </c>
      <c r="AO773" s="3"/>
      <c r="AP773" s="3" t="s">
        <v>1223</v>
      </c>
      <c r="AQ773" s="3"/>
      <c r="AR773" s="3"/>
      <c r="AS773" s="3"/>
      <c r="AT773" s="3"/>
      <c r="AU773" s="3" t="s">
        <v>46</v>
      </c>
      <c r="AV773" s="7" t="s">
        <v>47</v>
      </c>
      <c r="AW773" s="7" t="s">
        <v>47</v>
      </c>
      <c r="AX773" s="9" t="str">
        <f>IF(AW773="","Vacio",IF(AV773=AW773,"Igual","Diferente"))</f>
        <v>Igual</v>
      </c>
      <c r="AY773" s="68"/>
      <c r="AZ773" s="68"/>
      <c r="BA773" s="5">
        <f ca="1">+IF(K773&gt;21,"Revisar",0)</f>
        <v>0</v>
      </c>
      <c r="BB773" s="68" t="s">
        <v>146</v>
      </c>
      <c r="BC773" s="129" t="s">
        <v>2919</v>
      </c>
      <c r="BD773"/>
      <c r="BE773"/>
      <c r="BF773" s="129" t="s">
        <v>94</v>
      </c>
      <c r="BG773" s="129"/>
      <c r="BH773"/>
      <c r="BI773"/>
      <c r="BJ773"/>
      <c r="BK773"/>
      <c r="BL773"/>
      <c r="BM773"/>
    </row>
    <row r="774" spans="1:65" s="158" customFormat="1" ht="14.65" customHeight="1" x14ac:dyDescent="0.25">
      <c r="A774" s="68" t="str">
        <f>CONCATENATE(E774,"_",X774)</f>
        <v>20417378911_PCR-LAP1398</v>
      </c>
      <c r="B774" s="68" t="str">
        <f>CONCATENATE(E774,"_",Z774)</f>
        <v>20417378911_</v>
      </c>
      <c r="C774" s="6">
        <v>44105</v>
      </c>
      <c r="D774" s="6">
        <v>44135</v>
      </c>
      <c r="E774" s="192">
        <v>20417378911</v>
      </c>
      <c r="F774" s="3" t="s">
        <v>4101</v>
      </c>
      <c r="G774" s="3" t="s">
        <v>4783</v>
      </c>
      <c r="H774" s="6">
        <v>44105</v>
      </c>
      <c r="I774" s="6">
        <v>44135</v>
      </c>
      <c r="J774" s="7">
        <v>4531486926</v>
      </c>
      <c r="K774" s="8">
        <f ca="1">+TODAY()-I774</f>
        <v>2</v>
      </c>
      <c r="L774" s="9">
        <v>65</v>
      </c>
      <c r="M774" s="135"/>
      <c r="N774" s="9" t="str">
        <f>IF(M774="","Vacio",IF(L774=M774,"Igual","Diferente"))</f>
        <v>Vacio</v>
      </c>
      <c r="O774" s="9"/>
      <c r="P774" s="135"/>
      <c r="Q774" s="9" t="str">
        <f>IF(P774="","Vacio",IF(O774=P774,"Igual","Diferente"))</f>
        <v>Vacio</v>
      </c>
      <c r="R774" s="1">
        <f>+L774+O774/3.5</f>
        <v>65</v>
      </c>
      <c r="S774" s="1">
        <f ca="1">+IF(K774&gt;=0,IF(K774&lt;30,R774*1,IF(60&gt;K774,R774*2,IF(90&gt;K774,R774*3,IF(120&gt;K774,R774*4,IF(150&gt;K774,R774*5,IF(180&gt;K774,R774*6,IF(210&gt;K774,R774*7))))))),0)</f>
        <v>65</v>
      </c>
      <c r="T774" s="2" t="str">
        <f ca="1">+IF(K774&lt;0,0,IF(K774&lt;8,$A$1,IF(K774&lt;15,$B$1,IF(K774&lt;22,$C$1,IF(K774&lt;30,$D$1,IF(K774&lt;60,$G$1,IF(K774&lt;90,$H$1,IF(K774&lt;120,$I$1,IF(K774&lt;150,$J$1,IF(K774&lt;180,$K$1,IF(K774&lt;210,$E$1)))))))))))</f>
        <v>1° Semana</v>
      </c>
      <c r="U774" s="3" t="s">
        <v>1224</v>
      </c>
      <c r="V774" s="10" t="s">
        <v>1225</v>
      </c>
      <c r="W774" s="86">
        <v>43710</v>
      </c>
      <c r="X774" s="12" t="s">
        <v>1234</v>
      </c>
      <c r="Y774" s="12" t="s">
        <v>5248</v>
      </c>
      <c r="Z774" s="12"/>
      <c r="AA774" s="12"/>
      <c r="AB774" s="15"/>
      <c r="AC774" s="15"/>
      <c r="AD774" s="15"/>
      <c r="AE774" s="15"/>
      <c r="AF774" s="4">
        <f ca="1">+TODAY()-AE774</f>
        <v>44137</v>
      </c>
      <c r="AG774" s="15"/>
      <c r="AH774" s="15"/>
      <c r="AI774" s="6"/>
      <c r="AJ774" s="6"/>
      <c r="AK774" s="3" t="s">
        <v>56</v>
      </c>
      <c r="AL774" s="6"/>
      <c r="AM774" s="10">
        <v>1</v>
      </c>
      <c r="AN774" s="3" t="s">
        <v>44</v>
      </c>
      <c r="AO774" s="3"/>
      <c r="AP774" s="3" t="s">
        <v>45</v>
      </c>
      <c r="AQ774" s="3"/>
      <c r="AR774" s="3"/>
      <c r="AS774" s="3"/>
      <c r="AT774" s="3"/>
      <c r="AU774" s="3" t="s">
        <v>46</v>
      </c>
      <c r="AV774" s="7" t="s">
        <v>47</v>
      </c>
      <c r="AW774" s="7" t="s">
        <v>47</v>
      </c>
      <c r="AX774" s="9" t="str">
        <f>IF(AW774="","Vacio",IF(AV774=AW774,"Igual","Diferente"))</f>
        <v>Igual</v>
      </c>
      <c r="AY774" s="68"/>
      <c r="AZ774" s="68"/>
      <c r="BA774" s="5">
        <f ca="1">+IF(K774&gt;21,"Revisar",0)</f>
        <v>0</v>
      </c>
      <c r="BB774" s="68" t="s">
        <v>146</v>
      </c>
      <c r="BC774" s="129" t="s">
        <v>2919</v>
      </c>
      <c r="BD774"/>
      <c r="BE774"/>
      <c r="BF774" s="129" t="s">
        <v>94</v>
      </c>
      <c r="BG774" s="129"/>
      <c r="BH774"/>
      <c r="BI774"/>
      <c r="BJ774"/>
      <c r="BK774"/>
      <c r="BL774"/>
      <c r="BM774"/>
    </row>
    <row r="775" spans="1:65" ht="14.65" customHeight="1" x14ac:dyDescent="0.25">
      <c r="A775" s="68" t="str">
        <f>CONCATENATE(E775,"_",X775)</f>
        <v>20417378911_PCR-LAP1403</v>
      </c>
      <c r="B775" s="68" t="str">
        <f>CONCATENATE(E775,"_",Z775)</f>
        <v>20417378911_</v>
      </c>
      <c r="C775" s="6">
        <v>44105</v>
      </c>
      <c r="D775" s="6">
        <v>44135</v>
      </c>
      <c r="E775" s="192">
        <v>20417378911</v>
      </c>
      <c r="F775" s="3" t="s">
        <v>4101</v>
      </c>
      <c r="G775" s="3" t="s">
        <v>4783</v>
      </c>
      <c r="H775" s="6">
        <v>44105</v>
      </c>
      <c r="I775" s="6">
        <v>44135</v>
      </c>
      <c r="J775" s="7">
        <v>4531486926</v>
      </c>
      <c r="K775" s="8">
        <f ca="1">+TODAY()-I775</f>
        <v>2</v>
      </c>
      <c r="L775" s="9">
        <v>65</v>
      </c>
      <c r="M775" s="135"/>
      <c r="N775" s="9" t="str">
        <f>IF(M775="","Vacio",IF(L775=M775,"Igual","Diferente"))</f>
        <v>Vacio</v>
      </c>
      <c r="O775" s="9"/>
      <c r="P775" s="135"/>
      <c r="Q775" s="9" t="str">
        <f>IF(P775="","Vacio",IF(O775=P775,"Igual","Diferente"))</f>
        <v>Vacio</v>
      </c>
      <c r="R775" s="1">
        <f>+L775+O775/3.5</f>
        <v>65</v>
      </c>
      <c r="S775" s="1">
        <f ca="1">+IF(K775&gt;=0,IF(K775&lt;30,R775*1,IF(60&gt;K775,R775*2,IF(90&gt;K775,R775*3,IF(120&gt;K775,R775*4,IF(150&gt;K775,R775*5,IF(180&gt;K775,R775*6,IF(210&gt;K775,R775*7))))))),0)</f>
        <v>65</v>
      </c>
      <c r="T775" s="2" t="str">
        <f ca="1">+IF(K775&lt;0,0,IF(K775&lt;8,$A$1,IF(K775&lt;15,$B$1,IF(K775&lt;22,$C$1,IF(K775&lt;30,$D$1,IF(K775&lt;60,$G$1,IF(K775&lt;90,$H$1,IF(K775&lt;120,$I$1,IF(K775&lt;150,$J$1,IF(K775&lt;180,$K$1,IF(K775&lt;210,$E$1)))))))))))</f>
        <v>1° Semana</v>
      </c>
      <c r="U775" s="3" t="s">
        <v>1224</v>
      </c>
      <c r="V775" s="10" t="s">
        <v>1225</v>
      </c>
      <c r="W775" s="86">
        <v>43710</v>
      </c>
      <c r="X775" s="12" t="s">
        <v>1233</v>
      </c>
      <c r="Y775" s="12" t="s">
        <v>5248</v>
      </c>
      <c r="Z775" s="12"/>
      <c r="AA775" s="12"/>
      <c r="AB775" s="15"/>
      <c r="AC775" s="15"/>
      <c r="AD775" s="15"/>
      <c r="AE775" s="15"/>
      <c r="AF775" s="4">
        <f ca="1">+TODAY()-AE775</f>
        <v>44137</v>
      </c>
      <c r="AG775" s="15"/>
      <c r="AH775" s="15"/>
      <c r="AI775" s="6"/>
      <c r="AJ775" s="6"/>
      <c r="AK775" s="3" t="s">
        <v>56</v>
      </c>
      <c r="AL775" s="6"/>
      <c r="AM775" s="10">
        <v>1</v>
      </c>
      <c r="AN775" s="3" t="s">
        <v>44</v>
      </c>
      <c r="AO775" s="3"/>
      <c r="AP775" s="3" t="s">
        <v>45</v>
      </c>
      <c r="AQ775" s="3"/>
      <c r="AR775" s="3"/>
      <c r="AS775" s="3"/>
      <c r="AT775" s="3"/>
      <c r="AU775" s="3" t="s">
        <v>46</v>
      </c>
      <c r="AV775" s="7" t="s">
        <v>47</v>
      </c>
      <c r="AW775" s="7" t="s">
        <v>47</v>
      </c>
      <c r="AX775" s="9" t="str">
        <f>IF(AW775="","Vacio",IF(AV775=AW775,"Igual","Diferente"))</f>
        <v>Igual</v>
      </c>
      <c r="AY775" s="68"/>
      <c r="AZ775" s="68"/>
      <c r="BA775" s="5">
        <f ca="1">+IF(K775&gt;21,"Revisar",0)</f>
        <v>0</v>
      </c>
      <c r="BB775" s="68" t="s">
        <v>146</v>
      </c>
      <c r="BC775" s="129" t="s">
        <v>2919</v>
      </c>
      <c r="BF775" s="129" t="s">
        <v>94</v>
      </c>
      <c r="BG775" s="129"/>
    </row>
    <row r="776" spans="1:65" ht="14.65" customHeight="1" x14ac:dyDescent="0.25">
      <c r="A776" s="68" t="str">
        <f>CONCATENATE(E776,"_",X776)</f>
        <v>20417378911_PCR-LAP1405</v>
      </c>
      <c r="B776" s="68" t="str">
        <f>CONCATENATE(E776,"_",Z776)</f>
        <v>20417378911_</v>
      </c>
      <c r="C776" s="6">
        <v>44105</v>
      </c>
      <c r="D776" s="6">
        <v>44135</v>
      </c>
      <c r="E776" s="192">
        <v>20417378911</v>
      </c>
      <c r="F776" s="3" t="s">
        <v>4101</v>
      </c>
      <c r="G776" s="3" t="s">
        <v>4783</v>
      </c>
      <c r="H776" s="6">
        <v>44105</v>
      </c>
      <c r="I776" s="6">
        <v>44135</v>
      </c>
      <c r="J776" s="7">
        <v>4531486926</v>
      </c>
      <c r="K776" s="8">
        <f ca="1">+TODAY()-I776</f>
        <v>2</v>
      </c>
      <c r="L776" s="9">
        <v>65</v>
      </c>
      <c r="M776" s="135"/>
      <c r="N776" s="9" t="str">
        <f>IF(M776="","Vacio",IF(L776=M776,"Igual","Diferente"))</f>
        <v>Vacio</v>
      </c>
      <c r="O776" s="9"/>
      <c r="P776" s="135"/>
      <c r="Q776" s="9" t="str">
        <f>IF(P776="","Vacio",IF(O776=P776,"Igual","Diferente"))</f>
        <v>Vacio</v>
      </c>
      <c r="R776" s="1">
        <f>+L776+O776/3.5</f>
        <v>65</v>
      </c>
      <c r="S776" s="1">
        <f ca="1">+IF(K776&gt;=0,IF(K776&lt;30,R776*1,IF(60&gt;K776,R776*2,IF(90&gt;K776,R776*3,IF(120&gt;K776,R776*4,IF(150&gt;K776,R776*5,IF(180&gt;K776,R776*6,IF(210&gt;K776,R776*7))))))),0)</f>
        <v>65</v>
      </c>
      <c r="T776" s="2" t="str">
        <f ca="1">+IF(K776&lt;0,0,IF(K776&lt;8,$A$1,IF(K776&lt;15,$B$1,IF(K776&lt;22,$C$1,IF(K776&lt;30,$D$1,IF(K776&lt;60,$G$1,IF(K776&lt;90,$H$1,IF(K776&lt;120,$I$1,IF(K776&lt;150,$J$1,IF(K776&lt;180,$K$1,IF(K776&lt;210,$E$1)))))))))))</f>
        <v>1° Semana</v>
      </c>
      <c r="U776" s="3" t="s">
        <v>1224</v>
      </c>
      <c r="V776" s="10" t="s">
        <v>1225</v>
      </c>
      <c r="W776" s="86">
        <v>43710</v>
      </c>
      <c r="X776" s="12" t="s">
        <v>1232</v>
      </c>
      <c r="Y776" s="12" t="s">
        <v>5248</v>
      </c>
      <c r="Z776" s="12"/>
      <c r="AA776" s="12"/>
      <c r="AB776" s="15"/>
      <c r="AC776" s="15"/>
      <c r="AD776" s="15"/>
      <c r="AE776" s="15"/>
      <c r="AF776" s="4">
        <f ca="1">+TODAY()-AE776</f>
        <v>44137</v>
      </c>
      <c r="AG776" s="15"/>
      <c r="AH776" s="15"/>
      <c r="AI776" s="6"/>
      <c r="AJ776" s="6"/>
      <c r="AK776" s="3" t="s">
        <v>56</v>
      </c>
      <c r="AL776" s="6"/>
      <c r="AM776" s="10">
        <v>1</v>
      </c>
      <c r="AN776" s="3" t="s">
        <v>44</v>
      </c>
      <c r="AO776" s="3"/>
      <c r="AP776" s="3" t="s">
        <v>45</v>
      </c>
      <c r="AQ776" s="3"/>
      <c r="AR776" s="3"/>
      <c r="AS776" s="3"/>
      <c r="AT776" s="3"/>
      <c r="AU776" s="3" t="s">
        <v>46</v>
      </c>
      <c r="AV776" s="7" t="s">
        <v>47</v>
      </c>
      <c r="AW776" s="7" t="s">
        <v>47</v>
      </c>
      <c r="AX776" s="9" t="str">
        <f>IF(AW776="","Vacio",IF(AV776=AW776,"Igual","Diferente"))</f>
        <v>Igual</v>
      </c>
      <c r="AY776" s="68"/>
      <c r="AZ776" s="68"/>
      <c r="BA776" s="5">
        <f ca="1">+IF(K776&gt;21,"Revisar",0)</f>
        <v>0</v>
      </c>
      <c r="BB776" s="68" t="s">
        <v>146</v>
      </c>
      <c r="BC776" s="129" t="s">
        <v>2919</v>
      </c>
      <c r="BF776" s="129" t="s">
        <v>94</v>
      </c>
      <c r="BG776" s="129"/>
    </row>
    <row r="777" spans="1:65" ht="14.65" customHeight="1" x14ac:dyDescent="0.25">
      <c r="A777" s="68" t="str">
        <f>CONCATENATE(E777,"_",X777)</f>
        <v>20417378911_PCR-LAP1418</v>
      </c>
      <c r="B777" s="68" t="str">
        <f>CONCATENATE(E777,"_",Z777)</f>
        <v>20417378911_</v>
      </c>
      <c r="C777" s="6">
        <v>44105</v>
      </c>
      <c r="D777" s="6">
        <v>44135</v>
      </c>
      <c r="E777" s="192">
        <v>20417378911</v>
      </c>
      <c r="F777" s="3" t="s">
        <v>4101</v>
      </c>
      <c r="G777" s="3" t="s">
        <v>4783</v>
      </c>
      <c r="H777" s="6">
        <v>44105</v>
      </c>
      <c r="I777" s="6">
        <v>44135</v>
      </c>
      <c r="J777" s="7">
        <v>4531486926</v>
      </c>
      <c r="K777" s="8">
        <f ca="1">+TODAY()-I777</f>
        <v>2</v>
      </c>
      <c r="L777" s="9">
        <v>65</v>
      </c>
      <c r="M777" s="135"/>
      <c r="N777" s="9" t="str">
        <f>IF(M777="","Vacio",IF(L777=M777,"Igual","Diferente"))</f>
        <v>Vacio</v>
      </c>
      <c r="O777" s="9"/>
      <c r="P777" s="135"/>
      <c r="Q777" s="9" t="str">
        <f>IF(P777="","Vacio",IF(O777=P777,"Igual","Diferente"))</f>
        <v>Vacio</v>
      </c>
      <c r="R777" s="1">
        <f>+L777+O777/3.5</f>
        <v>65</v>
      </c>
      <c r="S777" s="1">
        <f ca="1">+IF(K777&gt;=0,IF(K777&lt;30,R777*1,IF(60&gt;K777,R777*2,IF(90&gt;K777,R777*3,IF(120&gt;K777,R777*4,IF(150&gt;K777,R777*5,IF(180&gt;K777,R777*6,IF(210&gt;K777,R777*7))))))),0)</f>
        <v>65</v>
      </c>
      <c r="T777" s="2" t="str">
        <f ca="1">+IF(K777&lt;0,0,IF(K777&lt;8,$A$1,IF(K777&lt;15,$B$1,IF(K777&lt;22,$C$1,IF(K777&lt;30,$D$1,IF(K777&lt;60,$G$1,IF(K777&lt;90,$H$1,IF(K777&lt;120,$I$1,IF(K777&lt;150,$J$1,IF(K777&lt;180,$K$1,IF(K777&lt;210,$E$1)))))))))))</f>
        <v>1° Semana</v>
      </c>
      <c r="U777" s="3" t="s">
        <v>1224</v>
      </c>
      <c r="V777" s="10" t="s">
        <v>1225</v>
      </c>
      <c r="W777" s="86">
        <v>43710</v>
      </c>
      <c r="X777" s="12" t="s">
        <v>1231</v>
      </c>
      <c r="Y777" s="12" t="s">
        <v>5248</v>
      </c>
      <c r="Z777" s="12"/>
      <c r="AA777" s="12"/>
      <c r="AB777" s="15"/>
      <c r="AC777" s="15"/>
      <c r="AD777" s="15"/>
      <c r="AE777" s="15"/>
      <c r="AF777" s="4">
        <f ca="1">+TODAY()-AE777</f>
        <v>44137</v>
      </c>
      <c r="AG777" s="15"/>
      <c r="AH777" s="15"/>
      <c r="AI777" s="6"/>
      <c r="AJ777" s="6"/>
      <c r="AK777" s="3" t="s">
        <v>56</v>
      </c>
      <c r="AL777" s="6"/>
      <c r="AM777" s="10">
        <v>1</v>
      </c>
      <c r="AN777" s="3" t="s">
        <v>44</v>
      </c>
      <c r="AO777" s="3"/>
      <c r="AP777" s="3" t="s">
        <v>45</v>
      </c>
      <c r="AQ777" s="3"/>
      <c r="AR777" s="3"/>
      <c r="AS777" s="3"/>
      <c r="AT777" s="3"/>
      <c r="AU777" s="3" t="s">
        <v>46</v>
      </c>
      <c r="AV777" s="7" t="s">
        <v>47</v>
      </c>
      <c r="AW777" s="7" t="s">
        <v>47</v>
      </c>
      <c r="AX777" s="9" t="str">
        <f>IF(AW777="","Vacio",IF(AV777=AW777,"Igual","Diferente"))</f>
        <v>Igual</v>
      </c>
      <c r="AY777" s="68"/>
      <c r="AZ777" s="68"/>
      <c r="BA777" s="5">
        <f ca="1">+IF(K777&gt;21,"Revisar",0)</f>
        <v>0</v>
      </c>
      <c r="BB777" s="68" t="s">
        <v>146</v>
      </c>
      <c r="BC777" s="129" t="s">
        <v>2919</v>
      </c>
      <c r="BF777" s="129" t="s">
        <v>94</v>
      </c>
      <c r="BG777" s="129"/>
    </row>
    <row r="778" spans="1:65" ht="14.65" customHeight="1" x14ac:dyDescent="0.25">
      <c r="A778" s="68" t="str">
        <f>CONCATENATE(E778,"_",X778)</f>
        <v>20417378911_PCR-LAP1431</v>
      </c>
      <c r="B778" s="68" t="str">
        <f>CONCATENATE(E778,"_",Z778)</f>
        <v>20417378911_</v>
      </c>
      <c r="C778" s="6">
        <v>44105</v>
      </c>
      <c r="D778" s="6">
        <v>44135</v>
      </c>
      <c r="E778" s="192">
        <v>20417378911</v>
      </c>
      <c r="F778" s="3" t="s">
        <v>4101</v>
      </c>
      <c r="G778" s="3" t="s">
        <v>4783</v>
      </c>
      <c r="H778" s="6">
        <v>44105</v>
      </c>
      <c r="I778" s="6">
        <v>44135</v>
      </c>
      <c r="J778" s="7">
        <v>4531486926</v>
      </c>
      <c r="K778" s="8">
        <f ca="1">+TODAY()-I778</f>
        <v>2</v>
      </c>
      <c r="L778" s="9">
        <v>65</v>
      </c>
      <c r="M778" s="135"/>
      <c r="N778" s="9" t="str">
        <f>IF(M778="","Vacio",IF(L778=M778,"Igual","Diferente"))</f>
        <v>Vacio</v>
      </c>
      <c r="O778" s="9"/>
      <c r="P778" s="135"/>
      <c r="Q778" s="9" t="str">
        <f>IF(P778="","Vacio",IF(O778=P778,"Igual","Diferente"))</f>
        <v>Vacio</v>
      </c>
      <c r="R778" s="1">
        <f>+L778+O778/3.5</f>
        <v>65</v>
      </c>
      <c r="S778" s="1">
        <f ca="1">+IF(K778&gt;=0,IF(K778&lt;30,R778*1,IF(60&gt;K778,R778*2,IF(90&gt;K778,R778*3,IF(120&gt;K778,R778*4,IF(150&gt;K778,R778*5,IF(180&gt;K778,R778*6,IF(210&gt;K778,R778*7))))))),0)</f>
        <v>65</v>
      </c>
      <c r="T778" s="2" t="str">
        <f ca="1">+IF(K778&lt;0,0,IF(K778&lt;8,$A$1,IF(K778&lt;15,$B$1,IF(K778&lt;22,$C$1,IF(K778&lt;30,$D$1,IF(K778&lt;60,$G$1,IF(K778&lt;90,$H$1,IF(K778&lt;120,$I$1,IF(K778&lt;150,$J$1,IF(K778&lt;180,$K$1,IF(K778&lt;210,$E$1)))))))))))</f>
        <v>1° Semana</v>
      </c>
      <c r="U778" s="3" t="s">
        <v>1221</v>
      </c>
      <c r="V778" s="10" t="s">
        <v>1222</v>
      </c>
      <c r="W778" s="86">
        <v>43622</v>
      </c>
      <c r="X778" s="12" t="s">
        <v>1230</v>
      </c>
      <c r="Y778" s="12" t="s">
        <v>5248</v>
      </c>
      <c r="Z778" s="12"/>
      <c r="AA778" s="12"/>
      <c r="AB778" s="15"/>
      <c r="AC778" s="15"/>
      <c r="AD778" s="15"/>
      <c r="AE778" s="15"/>
      <c r="AF778" s="4">
        <f ca="1">+TODAY()-AE778</f>
        <v>44137</v>
      </c>
      <c r="AG778" s="15"/>
      <c r="AH778" s="15"/>
      <c r="AI778" s="6"/>
      <c r="AJ778" s="6"/>
      <c r="AK778" s="3" t="s">
        <v>56</v>
      </c>
      <c r="AL778" s="6"/>
      <c r="AM778" s="10">
        <v>1</v>
      </c>
      <c r="AN778" s="3" t="s">
        <v>44</v>
      </c>
      <c r="AO778" s="3"/>
      <c r="AP778" s="3" t="s">
        <v>1223</v>
      </c>
      <c r="AQ778" s="3"/>
      <c r="AR778" s="3"/>
      <c r="AS778" s="3"/>
      <c r="AT778" s="3"/>
      <c r="AU778" s="3" t="s">
        <v>46</v>
      </c>
      <c r="AV778" s="7" t="s">
        <v>47</v>
      </c>
      <c r="AW778" s="7" t="s">
        <v>47</v>
      </c>
      <c r="AX778" s="9" t="str">
        <f>IF(AW778="","Vacio",IF(AV778=AW778,"Igual","Diferente"))</f>
        <v>Igual</v>
      </c>
      <c r="AY778" s="68"/>
      <c r="AZ778" s="68"/>
      <c r="BA778" s="5">
        <f ca="1">+IF(K778&gt;21,"Revisar",0)</f>
        <v>0</v>
      </c>
      <c r="BB778" s="68" t="s">
        <v>146</v>
      </c>
      <c r="BC778" s="129" t="s">
        <v>2919</v>
      </c>
      <c r="BF778" s="129" t="s">
        <v>94</v>
      </c>
      <c r="BG778" s="129"/>
    </row>
    <row r="779" spans="1:65" ht="14.65" customHeight="1" x14ac:dyDescent="0.25">
      <c r="A779" s="68" t="str">
        <f>CONCATENATE(E779,"_",X779)</f>
        <v>20417378911_PCR-LAP1432</v>
      </c>
      <c r="B779" s="68" t="str">
        <f>CONCATENATE(E779,"_",Z779)</f>
        <v>20417378911_</v>
      </c>
      <c r="C779" s="6">
        <v>44105</v>
      </c>
      <c r="D779" s="6">
        <v>44135</v>
      </c>
      <c r="E779" s="192">
        <v>20417378911</v>
      </c>
      <c r="F779" s="3" t="s">
        <v>4101</v>
      </c>
      <c r="G779" s="3" t="s">
        <v>4783</v>
      </c>
      <c r="H779" s="6">
        <v>44105</v>
      </c>
      <c r="I779" s="6">
        <v>44135</v>
      </c>
      <c r="J779" s="7">
        <v>4531486926</v>
      </c>
      <c r="K779" s="8">
        <f ca="1">+TODAY()-I779</f>
        <v>2</v>
      </c>
      <c r="L779" s="9">
        <v>65</v>
      </c>
      <c r="M779" s="135"/>
      <c r="N779" s="9" t="str">
        <f>IF(M779="","Vacio",IF(L779=M779,"Igual","Diferente"))</f>
        <v>Vacio</v>
      </c>
      <c r="O779" s="9"/>
      <c r="P779" s="135"/>
      <c r="Q779" s="9" t="str">
        <f>IF(P779="","Vacio",IF(O779=P779,"Igual","Diferente"))</f>
        <v>Vacio</v>
      </c>
      <c r="R779" s="1">
        <f>+L779+O779/3.5</f>
        <v>65</v>
      </c>
      <c r="S779" s="1">
        <f ca="1">+IF(K779&gt;=0,IF(K779&lt;30,R779*1,IF(60&gt;K779,R779*2,IF(90&gt;K779,R779*3,IF(120&gt;K779,R779*4,IF(150&gt;K779,R779*5,IF(180&gt;K779,R779*6,IF(210&gt;K779,R779*7))))))),0)</f>
        <v>65</v>
      </c>
      <c r="T779" s="2" t="str">
        <f ca="1">+IF(K779&lt;0,0,IF(K779&lt;8,$A$1,IF(K779&lt;15,$B$1,IF(K779&lt;22,$C$1,IF(K779&lt;30,$D$1,IF(K779&lt;60,$G$1,IF(K779&lt;90,$H$1,IF(K779&lt;120,$I$1,IF(K779&lt;150,$J$1,IF(K779&lt;180,$K$1,IF(K779&lt;210,$E$1)))))))))))</f>
        <v>1° Semana</v>
      </c>
      <c r="U779" s="3" t="s">
        <v>1221</v>
      </c>
      <c r="V779" s="10" t="s">
        <v>1222</v>
      </c>
      <c r="W779" s="86">
        <v>43622</v>
      </c>
      <c r="X779" s="12" t="s">
        <v>1229</v>
      </c>
      <c r="Y779" s="12" t="s">
        <v>5248</v>
      </c>
      <c r="Z779" s="12"/>
      <c r="AA779" s="12"/>
      <c r="AB779" s="15"/>
      <c r="AC779" s="15"/>
      <c r="AD779" s="15"/>
      <c r="AE779" s="15"/>
      <c r="AF779" s="4">
        <f ca="1">+TODAY()-AE779</f>
        <v>44137</v>
      </c>
      <c r="AG779" s="15"/>
      <c r="AH779" s="15"/>
      <c r="AI779" s="6"/>
      <c r="AJ779" s="6"/>
      <c r="AK779" s="3" t="s">
        <v>56</v>
      </c>
      <c r="AL779" s="6"/>
      <c r="AM779" s="10">
        <v>1</v>
      </c>
      <c r="AN779" s="3" t="s">
        <v>44</v>
      </c>
      <c r="AO779" s="3"/>
      <c r="AP779" s="3" t="s">
        <v>1223</v>
      </c>
      <c r="AQ779" s="3"/>
      <c r="AR779" s="3"/>
      <c r="AS779" s="3"/>
      <c r="AT779" s="3"/>
      <c r="AU779" s="3" t="s">
        <v>46</v>
      </c>
      <c r="AV779" s="7" t="s">
        <v>47</v>
      </c>
      <c r="AW779" s="7" t="s">
        <v>47</v>
      </c>
      <c r="AX779" s="9" t="str">
        <f>IF(AW779="","Vacio",IF(AV779=AW779,"Igual","Diferente"))</f>
        <v>Igual</v>
      </c>
      <c r="AY779" s="68"/>
      <c r="AZ779" s="68"/>
      <c r="BA779" s="5">
        <f ca="1">+IF(K779&gt;21,"Revisar",0)</f>
        <v>0</v>
      </c>
      <c r="BB779" s="68" t="s">
        <v>146</v>
      </c>
      <c r="BC779" s="129" t="s">
        <v>2919</v>
      </c>
      <c r="BF779" s="129" t="s">
        <v>94</v>
      </c>
      <c r="BG779" s="129"/>
    </row>
    <row r="780" spans="1:65" ht="14.65" customHeight="1" x14ac:dyDescent="0.25">
      <c r="A780" s="68" t="str">
        <f>CONCATENATE(E780,"_",X780)</f>
        <v>20417378911_PCR-LAP1434</v>
      </c>
      <c r="B780" s="68" t="str">
        <f>CONCATENATE(E780,"_",Z780)</f>
        <v>20417378911_</v>
      </c>
      <c r="C780" s="6">
        <v>44105</v>
      </c>
      <c r="D780" s="6">
        <v>44135</v>
      </c>
      <c r="E780" s="192">
        <v>20417378911</v>
      </c>
      <c r="F780" s="3" t="s">
        <v>4101</v>
      </c>
      <c r="G780" s="3" t="s">
        <v>4783</v>
      </c>
      <c r="H780" s="6">
        <v>44105</v>
      </c>
      <c r="I780" s="6">
        <v>44135</v>
      </c>
      <c r="J780" s="7">
        <v>4531486926</v>
      </c>
      <c r="K780" s="8">
        <f ca="1">+TODAY()-I780</f>
        <v>2</v>
      </c>
      <c r="L780" s="9">
        <v>65</v>
      </c>
      <c r="M780" s="135"/>
      <c r="N780" s="9" t="str">
        <f>IF(M780="","Vacio",IF(L780=M780,"Igual","Diferente"))</f>
        <v>Vacio</v>
      </c>
      <c r="O780" s="9"/>
      <c r="P780" s="135"/>
      <c r="Q780" s="9" t="str">
        <f>IF(P780="","Vacio",IF(O780=P780,"Igual","Diferente"))</f>
        <v>Vacio</v>
      </c>
      <c r="R780" s="1">
        <f>+L780+O780/3.5</f>
        <v>65</v>
      </c>
      <c r="S780" s="1">
        <f ca="1">+IF(K780&gt;=0,IF(K780&lt;30,R780*1,IF(60&gt;K780,R780*2,IF(90&gt;K780,R780*3,IF(120&gt;K780,R780*4,IF(150&gt;K780,R780*5,IF(180&gt;K780,R780*6,IF(210&gt;K780,R780*7))))))),0)</f>
        <v>65</v>
      </c>
      <c r="T780" s="2" t="str">
        <f ca="1">+IF(K780&lt;0,0,IF(K780&lt;8,$A$1,IF(K780&lt;15,$B$1,IF(K780&lt;22,$C$1,IF(K780&lt;30,$D$1,IF(K780&lt;60,$G$1,IF(K780&lt;90,$H$1,IF(K780&lt;120,$I$1,IF(K780&lt;150,$J$1,IF(K780&lt;180,$K$1,IF(K780&lt;210,$E$1)))))))))))</f>
        <v>1° Semana</v>
      </c>
      <c r="U780" s="3" t="s">
        <v>1221</v>
      </c>
      <c r="V780" s="10" t="s">
        <v>1222</v>
      </c>
      <c r="W780" s="86">
        <v>43622</v>
      </c>
      <c r="X780" s="12" t="s">
        <v>1227</v>
      </c>
      <c r="Y780" s="12" t="s">
        <v>5248</v>
      </c>
      <c r="Z780" s="12"/>
      <c r="AA780" s="12"/>
      <c r="AB780" s="15"/>
      <c r="AC780" s="15"/>
      <c r="AD780" s="15"/>
      <c r="AE780" s="15"/>
      <c r="AF780" s="4">
        <f ca="1">+TODAY()-AE780</f>
        <v>44137</v>
      </c>
      <c r="AG780" s="15"/>
      <c r="AH780" s="15"/>
      <c r="AI780" s="6"/>
      <c r="AJ780" s="6"/>
      <c r="AK780" s="3" t="s">
        <v>56</v>
      </c>
      <c r="AL780" s="6"/>
      <c r="AM780" s="10">
        <v>1</v>
      </c>
      <c r="AN780" s="3" t="s">
        <v>44</v>
      </c>
      <c r="AO780" s="3"/>
      <c r="AP780" s="3" t="s">
        <v>1223</v>
      </c>
      <c r="AQ780" s="3"/>
      <c r="AR780" s="3"/>
      <c r="AS780" s="3"/>
      <c r="AT780" s="3"/>
      <c r="AU780" s="3" t="s">
        <v>46</v>
      </c>
      <c r="AV780" s="7" t="s">
        <v>47</v>
      </c>
      <c r="AW780" s="7" t="s">
        <v>47</v>
      </c>
      <c r="AX780" s="9" t="str">
        <f>IF(AW780="","Vacio",IF(AV780=AW780,"Igual","Diferente"))</f>
        <v>Igual</v>
      </c>
      <c r="AY780" s="68"/>
      <c r="AZ780" s="68"/>
      <c r="BA780" s="5">
        <f ca="1">+IF(K780&gt;21,"Revisar",0)</f>
        <v>0</v>
      </c>
      <c r="BB780" s="68" t="s">
        <v>146</v>
      </c>
      <c r="BC780" s="129" t="s">
        <v>2919</v>
      </c>
      <c r="BF780" s="129" t="s">
        <v>94</v>
      </c>
      <c r="BG780" s="129"/>
    </row>
    <row r="781" spans="1:65" ht="14.65" customHeight="1" x14ac:dyDescent="0.25">
      <c r="A781" s="68" t="str">
        <f>CONCATENATE(E781,"_",X781)</f>
        <v>20417378911_PCR-LAP19091005</v>
      </c>
      <c r="B781" s="68" t="str">
        <f>CONCATENATE(E781,"_",Z781)</f>
        <v>20417378911_</v>
      </c>
      <c r="C781" s="6">
        <v>44105</v>
      </c>
      <c r="D781" s="6">
        <v>44135</v>
      </c>
      <c r="E781" s="192">
        <v>20417378911</v>
      </c>
      <c r="F781" s="3" t="s">
        <v>4101</v>
      </c>
      <c r="G781" s="3" t="s">
        <v>4783</v>
      </c>
      <c r="H781" s="6">
        <v>44105</v>
      </c>
      <c r="I781" s="6">
        <v>44135</v>
      </c>
      <c r="J781" s="7">
        <v>4531486926</v>
      </c>
      <c r="K781" s="8">
        <f ca="1">+TODAY()-I781</f>
        <v>2</v>
      </c>
      <c r="L781" s="9">
        <v>65</v>
      </c>
      <c r="M781" s="135"/>
      <c r="N781" s="9" t="str">
        <f>IF(M781="","Vacio",IF(L781=M781,"Igual","Diferente"))</f>
        <v>Vacio</v>
      </c>
      <c r="O781" s="9"/>
      <c r="P781" s="135"/>
      <c r="Q781" s="9" t="str">
        <f>IF(P781="","Vacio",IF(O781=P781,"Igual","Diferente"))</f>
        <v>Vacio</v>
      </c>
      <c r="R781" s="1">
        <f>+L781+O781/3.5</f>
        <v>65</v>
      </c>
      <c r="S781" s="1">
        <f ca="1">+IF(K781&gt;=0,IF(K781&lt;30,R781*1,IF(60&gt;K781,R781*2,IF(90&gt;K781,R781*3,IF(120&gt;K781,R781*4,IF(150&gt;K781,R781*5,IF(180&gt;K781,R781*6,IF(210&gt;K781,R781*7))))))),0)</f>
        <v>65</v>
      </c>
      <c r="T781" s="2" t="str">
        <f ca="1">+IF(K781&lt;0,0,IF(K781&lt;8,$A$1,IF(K781&lt;15,$B$1,IF(K781&lt;22,$C$1,IF(K781&lt;30,$D$1,IF(K781&lt;60,$G$1,IF(K781&lt;90,$H$1,IF(K781&lt;120,$I$1,IF(K781&lt;150,$J$1,IF(K781&lt;180,$K$1,IF(K781&lt;210,$E$1)))))))))))</f>
        <v>1° Semana</v>
      </c>
      <c r="U781" s="3" t="s">
        <v>1213</v>
      </c>
      <c r="V781" s="10" t="s">
        <v>1214</v>
      </c>
      <c r="W781" s="86">
        <v>43738</v>
      </c>
      <c r="X781" s="12" t="s">
        <v>1220</v>
      </c>
      <c r="Y781" s="12" t="s">
        <v>5248</v>
      </c>
      <c r="Z781" s="12"/>
      <c r="AA781" s="12"/>
      <c r="AB781" s="15"/>
      <c r="AC781" s="15"/>
      <c r="AD781" s="15"/>
      <c r="AE781" s="15"/>
      <c r="AF781" s="4">
        <f ca="1">+TODAY()-AE781</f>
        <v>44137</v>
      </c>
      <c r="AG781" s="15"/>
      <c r="AH781" s="15"/>
      <c r="AI781" s="6"/>
      <c r="AJ781" s="6"/>
      <c r="AK781" s="3" t="s">
        <v>56</v>
      </c>
      <c r="AL781" s="6"/>
      <c r="AM781" s="10">
        <v>1</v>
      </c>
      <c r="AN781" s="3" t="s">
        <v>44</v>
      </c>
      <c r="AO781" s="3"/>
      <c r="AP781" s="3" t="s">
        <v>1216</v>
      </c>
      <c r="AQ781" s="3"/>
      <c r="AR781" s="3"/>
      <c r="AS781" s="3"/>
      <c r="AT781" s="3"/>
      <c r="AU781" s="3" t="s">
        <v>46</v>
      </c>
      <c r="AV781" s="7" t="s">
        <v>47</v>
      </c>
      <c r="AW781" s="7" t="s">
        <v>47</v>
      </c>
      <c r="AX781" s="9" t="str">
        <f>IF(AW781="","Vacio",IF(AV781=AW781,"Igual","Diferente"))</f>
        <v>Igual</v>
      </c>
      <c r="AY781" s="68"/>
      <c r="AZ781" s="68"/>
      <c r="BA781" s="5">
        <f ca="1">+IF(K781&gt;21,"Revisar",0)</f>
        <v>0</v>
      </c>
      <c r="BB781" s="68" t="s">
        <v>146</v>
      </c>
      <c r="BC781" s="129" t="s">
        <v>2919</v>
      </c>
      <c r="BF781" s="129" t="s">
        <v>94</v>
      </c>
      <c r="BG781" s="129"/>
    </row>
    <row r="782" spans="1:65" ht="14.65" customHeight="1" x14ac:dyDescent="0.25">
      <c r="A782" s="68" t="str">
        <f>CONCATENATE(E782,"_",X782)</f>
        <v>20417378911_PCR-LAP19091008</v>
      </c>
      <c r="B782" s="68" t="str">
        <f>CONCATENATE(E782,"_",Z782)</f>
        <v>20417378911_</v>
      </c>
      <c r="C782" s="6">
        <v>44105</v>
      </c>
      <c r="D782" s="6">
        <v>44135</v>
      </c>
      <c r="E782" s="192">
        <v>20417378911</v>
      </c>
      <c r="F782" s="3" t="s">
        <v>4101</v>
      </c>
      <c r="G782" s="3" t="s">
        <v>4783</v>
      </c>
      <c r="H782" s="6">
        <v>44105</v>
      </c>
      <c r="I782" s="6">
        <v>44135</v>
      </c>
      <c r="J782" s="7">
        <v>4531486926</v>
      </c>
      <c r="K782" s="8">
        <f ca="1">+TODAY()-I782</f>
        <v>2</v>
      </c>
      <c r="L782" s="9">
        <v>65</v>
      </c>
      <c r="M782" s="135"/>
      <c r="N782" s="9" t="str">
        <f>IF(M782="","Vacio",IF(L782=M782,"Igual","Diferente"))</f>
        <v>Vacio</v>
      </c>
      <c r="O782" s="9"/>
      <c r="P782" s="135"/>
      <c r="Q782" s="9" t="str">
        <f>IF(P782="","Vacio",IF(O782=P782,"Igual","Diferente"))</f>
        <v>Vacio</v>
      </c>
      <c r="R782" s="1">
        <f>+L782+O782/3.5</f>
        <v>65</v>
      </c>
      <c r="S782" s="1">
        <f ca="1">+IF(K782&gt;=0,IF(K782&lt;30,R782*1,IF(60&gt;K782,R782*2,IF(90&gt;K782,R782*3,IF(120&gt;K782,R782*4,IF(150&gt;K782,R782*5,IF(180&gt;K782,R782*6,IF(210&gt;K782,R782*7))))))),0)</f>
        <v>65</v>
      </c>
      <c r="T782" s="2" t="str">
        <f ca="1">+IF(K782&lt;0,0,IF(K782&lt;8,$A$1,IF(K782&lt;15,$B$1,IF(K782&lt;22,$C$1,IF(K782&lt;30,$D$1,IF(K782&lt;60,$G$1,IF(K782&lt;90,$H$1,IF(K782&lt;120,$I$1,IF(K782&lt;150,$J$1,IF(K782&lt;180,$K$1,IF(K782&lt;210,$E$1)))))))))))</f>
        <v>1° Semana</v>
      </c>
      <c r="U782" s="3" t="s">
        <v>1213</v>
      </c>
      <c r="V782" s="10" t="s">
        <v>1214</v>
      </c>
      <c r="W782" s="86">
        <v>43738</v>
      </c>
      <c r="X782" s="12" t="s">
        <v>1218</v>
      </c>
      <c r="Y782" s="12" t="s">
        <v>5248</v>
      </c>
      <c r="Z782" s="12"/>
      <c r="AA782" s="12"/>
      <c r="AB782" s="15"/>
      <c r="AC782" s="15"/>
      <c r="AD782" s="15"/>
      <c r="AE782" s="15"/>
      <c r="AF782" s="4">
        <f ca="1">+TODAY()-AE782</f>
        <v>44137</v>
      </c>
      <c r="AG782" s="15"/>
      <c r="AH782" s="15"/>
      <c r="AI782" s="6"/>
      <c r="AJ782" s="6"/>
      <c r="AK782" s="3" t="s">
        <v>56</v>
      </c>
      <c r="AL782" s="6"/>
      <c r="AM782" s="10">
        <v>1</v>
      </c>
      <c r="AN782" s="3" t="s">
        <v>44</v>
      </c>
      <c r="AO782" s="3"/>
      <c r="AP782" s="3" t="s">
        <v>263</v>
      </c>
      <c r="AQ782" s="3"/>
      <c r="AR782" s="3"/>
      <c r="AS782" s="3"/>
      <c r="AT782" s="3"/>
      <c r="AU782" s="3" t="s">
        <v>46</v>
      </c>
      <c r="AV782" s="7" t="s">
        <v>47</v>
      </c>
      <c r="AW782" s="7" t="s">
        <v>47</v>
      </c>
      <c r="AX782" s="9" t="str">
        <f>IF(AW782="","Vacio",IF(AV782=AW782,"Igual","Diferente"))</f>
        <v>Igual</v>
      </c>
      <c r="AY782" s="68"/>
      <c r="AZ782" s="68"/>
      <c r="BA782" s="5">
        <f ca="1">+IF(K782&gt;21,"Revisar",0)</f>
        <v>0</v>
      </c>
      <c r="BB782" s="68" t="s">
        <v>146</v>
      </c>
      <c r="BC782" s="129" t="s">
        <v>2919</v>
      </c>
      <c r="BF782" s="129" t="s">
        <v>94</v>
      </c>
      <c r="BG782" s="129"/>
    </row>
    <row r="783" spans="1:65" ht="14.65" customHeight="1" x14ac:dyDescent="0.25">
      <c r="A783" s="68" t="str">
        <f>CONCATENATE(E783,"_",X783)</f>
        <v>20417378911_PCR-LAP19091012</v>
      </c>
      <c r="B783" s="68" t="str">
        <f>CONCATENATE(E783,"_",Z783)</f>
        <v>20417378911_</v>
      </c>
      <c r="C783" s="6">
        <v>44105</v>
      </c>
      <c r="D783" s="6">
        <v>44135</v>
      </c>
      <c r="E783" s="192">
        <v>20417378911</v>
      </c>
      <c r="F783" s="3" t="s">
        <v>4101</v>
      </c>
      <c r="G783" s="3" t="s">
        <v>4783</v>
      </c>
      <c r="H783" s="6">
        <v>44105</v>
      </c>
      <c r="I783" s="6">
        <v>44135</v>
      </c>
      <c r="J783" s="7">
        <v>4531486926</v>
      </c>
      <c r="K783" s="8">
        <f ca="1">+TODAY()-I783</f>
        <v>2</v>
      </c>
      <c r="L783" s="9">
        <v>65</v>
      </c>
      <c r="M783" s="135"/>
      <c r="N783" s="9" t="str">
        <f>IF(M783="","Vacio",IF(L783=M783,"Igual","Diferente"))</f>
        <v>Vacio</v>
      </c>
      <c r="O783" s="9"/>
      <c r="P783" s="135"/>
      <c r="Q783" s="9" t="str">
        <f>IF(P783="","Vacio",IF(O783=P783,"Igual","Diferente"))</f>
        <v>Vacio</v>
      </c>
      <c r="R783" s="1">
        <f>+L783+O783/3.5</f>
        <v>65</v>
      </c>
      <c r="S783" s="1">
        <f ca="1">+IF(K783&gt;=0,IF(K783&lt;30,R783*1,IF(60&gt;K783,R783*2,IF(90&gt;K783,R783*3,IF(120&gt;K783,R783*4,IF(150&gt;K783,R783*5,IF(180&gt;K783,R783*6,IF(210&gt;K783,R783*7))))))),0)</f>
        <v>65</v>
      </c>
      <c r="T783" s="2" t="str">
        <f ca="1">+IF(K783&lt;0,0,IF(K783&lt;8,$A$1,IF(K783&lt;15,$B$1,IF(K783&lt;22,$C$1,IF(K783&lt;30,$D$1,IF(K783&lt;60,$G$1,IF(K783&lt;90,$H$1,IF(K783&lt;120,$I$1,IF(K783&lt;150,$J$1,IF(K783&lt;180,$K$1,IF(K783&lt;210,$E$1)))))))))))</f>
        <v>1° Semana</v>
      </c>
      <c r="U783" s="3" t="s">
        <v>1213</v>
      </c>
      <c r="V783" s="10" t="s">
        <v>1214</v>
      </c>
      <c r="W783" s="86">
        <v>43738</v>
      </c>
      <c r="X783" s="12" t="s">
        <v>1217</v>
      </c>
      <c r="Y783" s="12" t="s">
        <v>5248</v>
      </c>
      <c r="Z783" s="12"/>
      <c r="AA783" s="12"/>
      <c r="AB783" s="15"/>
      <c r="AC783" s="15"/>
      <c r="AD783" s="15"/>
      <c r="AE783" s="15"/>
      <c r="AF783" s="4">
        <f ca="1">+TODAY()-AE783</f>
        <v>44137</v>
      </c>
      <c r="AG783" s="15"/>
      <c r="AH783" s="15"/>
      <c r="AI783" s="6"/>
      <c r="AJ783" s="6"/>
      <c r="AK783" s="3" t="s">
        <v>56</v>
      </c>
      <c r="AL783" s="6"/>
      <c r="AM783" s="10">
        <v>1</v>
      </c>
      <c r="AN783" s="3" t="s">
        <v>44</v>
      </c>
      <c r="AO783" s="3"/>
      <c r="AP783" s="3" t="s">
        <v>263</v>
      </c>
      <c r="AQ783" s="3"/>
      <c r="AR783" s="3"/>
      <c r="AS783" s="3"/>
      <c r="AT783" s="3"/>
      <c r="AU783" s="3" t="s">
        <v>46</v>
      </c>
      <c r="AV783" s="7" t="s">
        <v>47</v>
      </c>
      <c r="AW783" s="7" t="s">
        <v>47</v>
      </c>
      <c r="AX783" s="9" t="str">
        <f>IF(AW783="","Vacio",IF(AV783=AW783,"Igual","Diferente"))</f>
        <v>Igual</v>
      </c>
      <c r="AY783" s="68"/>
      <c r="AZ783" s="68"/>
      <c r="BA783" s="5">
        <f ca="1">+IF(K783&gt;21,"Revisar",0)</f>
        <v>0</v>
      </c>
      <c r="BB783" s="68" t="s">
        <v>146</v>
      </c>
      <c r="BC783" s="129" t="s">
        <v>2919</v>
      </c>
      <c r="BF783" s="129" t="s">
        <v>94</v>
      </c>
      <c r="BG783" s="129"/>
    </row>
    <row r="784" spans="1:65" ht="14.65" customHeight="1" x14ac:dyDescent="0.25">
      <c r="A784" s="68" t="str">
        <f>CONCATENATE(E784,"_",X784)</f>
        <v>20417378911_PCR-LAP19091015</v>
      </c>
      <c r="B784" s="68" t="str">
        <f>CONCATENATE(E784,"_",Z784)</f>
        <v>20417378911_</v>
      </c>
      <c r="C784" s="6">
        <v>44105</v>
      </c>
      <c r="D784" s="6">
        <v>44135</v>
      </c>
      <c r="E784" s="192">
        <v>20417378911</v>
      </c>
      <c r="F784" s="3" t="s">
        <v>4101</v>
      </c>
      <c r="G784" s="3" t="s">
        <v>4783</v>
      </c>
      <c r="H784" s="6">
        <v>44105</v>
      </c>
      <c r="I784" s="6">
        <v>44135</v>
      </c>
      <c r="J784" s="7">
        <v>4531486926</v>
      </c>
      <c r="K784" s="8">
        <f ca="1">+TODAY()-I784</f>
        <v>2</v>
      </c>
      <c r="L784" s="9">
        <v>65</v>
      </c>
      <c r="M784" s="135"/>
      <c r="N784" s="9" t="str">
        <f>IF(M784="","Vacio",IF(L784=M784,"Igual","Diferente"))</f>
        <v>Vacio</v>
      </c>
      <c r="O784" s="9"/>
      <c r="P784" s="135"/>
      <c r="Q784" s="9" t="str">
        <f>IF(P784="","Vacio",IF(O784=P784,"Igual","Diferente"))</f>
        <v>Vacio</v>
      </c>
      <c r="R784" s="1">
        <f>+L784+O784/3.5</f>
        <v>65</v>
      </c>
      <c r="S784" s="1">
        <f ca="1">+IF(K784&gt;=0,IF(K784&lt;30,R784*1,IF(60&gt;K784,R784*2,IF(90&gt;K784,R784*3,IF(120&gt;K784,R784*4,IF(150&gt;K784,R784*5,IF(180&gt;K784,R784*6,IF(210&gt;K784,R784*7))))))),0)</f>
        <v>65</v>
      </c>
      <c r="T784" s="2" t="str">
        <f ca="1">+IF(K784&lt;0,0,IF(K784&lt;8,$A$1,IF(K784&lt;15,$B$1,IF(K784&lt;22,$C$1,IF(K784&lt;30,$D$1,IF(K784&lt;60,$G$1,IF(K784&lt;90,$H$1,IF(K784&lt;120,$I$1,IF(K784&lt;150,$J$1,IF(K784&lt;180,$K$1,IF(K784&lt;210,$E$1)))))))))))</f>
        <v>1° Semana</v>
      </c>
      <c r="U784" s="3" t="s">
        <v>1213</v>
      </c>
      <c r="V784" s="10" t="s">
        <v>1214</v>
      </c>
      <c r="W784" s="86">
        <v>43738</v>
      </c>
      <c r="X784" s="12" t="s">
        <v>1215</v>
      </c>
      <c r="Y784" s="12" t="s">
        <v>5248</v>
      </c>
      <c r="Z784" s="12"/>
      <c r="AA784" s="12"/>
      <c r="AB784" s="15"/>
      <c r="AC784" s="15"/>
      <c r="AD784" s="15"/>
      <c r="AE784" s="15"/>
      <c r="AF784" s="4">
        <f ca="1">+TODAY()-AE784</f>
        <v>44137</v>
      </c>
      <c r="AG784" s="15"/>
      <c r="AH784" s="15"/>
      <c r="AI784" s="6"/>
      <c r="AJ784" s="6"/>
      <c r="AK784" s="3" t="s">
        <v>56</v>
      </c>
      <c r="AL784" s="6"/>
      <c r="AM784" s="10">
        <v>1</v>
      </c>
      <c r="AN784" s="3" t="s">
        <v>44</v>
      </c>
      <c r="AO784" s="3"/>
      <c r="AP784" s="3" t="s">
        <v>263</v>
      </c>
      <c r="AQ784" s="3"/>
      <c r="AR784" s="3"/>
      <c r="AS784" s="3"/>
      <c r="AT784" s="3"/>
      <c r="AU784" s="3" t="s">
        <v>46</v>
      </c>
      <c r="AV784" s="7" t="s">
        <v>47</v>
      </c>
      <c r="AW784" s="7" t="s">
        <v>47</v>
      </c>
      <c r="AX784" s="9" t="str">
        <f>IF(AW784="","Vacio",IF(AV784=AW784,"Igual","Diferente"))</f>
        <v>Igual</v>
      </c>
      <c r="AY784" s="68"/>
      <c r="AZ784" s="68"/>
      <c r="BA784" s="5">
        <f ca="1">+IF(K784&gt;21,"Revisar",0)</f>
        <v>0</v>
      </c>
      <c r="BB784" s="68" t="s">
        <v>146</v>
      </c>
      <c r="BC784" s="129" t="s">
        <v>2919</v>
      </c>
      <c r="BF784" s="129" t="s">
        <v>94</v>
      </c>
      <c r="BG784" s="129"/>
    </row>
    <row r="785" spans="1:65" ht="14.65" customHeight="1" x14ac:dyDescent="0.25">
      <c r="A785" s="68" t="str">
        <f>CONCATENATE(E785,"_",X785)</f>
        <v>20602020518_PCR-LAP1473</v>
      </c>
      <c r="B785" s="68" t="str">
        <f>CONCATENATE(E785,"_",Z785)</f>
        <v>20602020518_</v>
      </c>
      <c r="C785" s="6">
        <v>44113</v>
      </c>
      <c r="D785" s="6">
        <v>44143</v>
      </c>
      <c r="E785" s="192">
        <v>20602020518</v>
      </c>
      <c r="F785" s="3" t="s">
        <v>4556</v>
      </c>
      <c r="G785" s="3" t="s">
        <v>4655</v>
      </c>
      <c r="H785" s="6">
        <v>44113</v>
      </c>
      <c r="I785" s="6">
        <v>44143</v>
      </c>
      <c r="J785" s="7"/>
      <c r="K785" s="8">
        <f ca="1">+TODAY()-I785</f>
        <v>-6</v>
      </c>
      <c r="L785" s="9">
        <v>85</v>
      </c>
      <c r="M785" s="135"/>
      <c r="N785" s="9" t="str">
        <f>IF(M785="","Vacio",IF(L785=M785,"Igual","Diferente"))</f>
        <v>Vacio</v>
      </c>
      <c r="O785" s="9"/>
      <c r="P785" s="135"/>
      <c r="Q785" s="9" t="str">
        <f>IF(P785="","Vacio",IF(O785=P785,"Igual","Diferente"))</f>
        <v>Vacio</v>
      </c>
      <c r="R785" s="1">
        <f>+L785+O785/3.5</f>
        <v>85</v>
      </c>
      <c r="S785" s="1">
        <f ca="1">+IF(K785&gt;=0,IF(K785&lt;30,R785*1,IF(60&gt;K785,R785*2,IF(90&gt;K785,R785*3,IF(120&gt;K785,R785*4,IF(150&gt;K785,R785*5,IF(180&gt;K785,R785*6,IF(210&gt;K785,R785*7))))))),0)</f>
        <v>0</v>
      </c>
      <c r="T785" s="2">
        <f ca="1">+IF(K785&lt;0,0,IF(K785&lt;8,$A$1,IF(K785&lt;15,$B$1,IF(K785&lt;22,$C$1,IF(K785&lt;30,$D$1,IF(K785&lt;60,$G$1,IF(K785&lt;90,$H$1,IF(K785&lt;120,$I$1,IF(K785&lt;150,$J$1,IF(K785&lt;180,$K$1,IF(K785&lt;210,$E$1)))))))))))</f>
        <v>0</v>
      </c>
      <c r="U785" s="189" t="s">
        <v>3202</v>
      </c>
      <c r="V785" s="10" t="s">
        <v>3576</v>
      </c>
      <c r="W785" s="6">
        <v>44021</v>
      </c>
      <c r="X785" s="12" t="s">
        <v>1118</v>
      </c>
      <c r="Y785" s="12" t="s">
        <v>5248</v>
      </c>
      <c r="Z785" s="12"/>
      <c r="AA785" s="12"/>
      <c r="AB785" s="15"/>
      <c r="AC785" s="15"/>
      <c r="AD785" s="15"/>
      <c r="AE785" s="15"/>
      <c r="AF785" s="4">
        <f ca="1">+TODAY()-AE785</f>
        <v>44137</v>
      </c>
      <c r="AG785" s="15"/>
      <c r="AH785" s="15"/>
      <c r="AI785" s="6"/>
      <c r="AJ785" s="6"/>
      <c r="AK785" s="3"/>
      <c r="AL785" s="6"/>
      <c r="AM785" s="10">
        <v>1</v>
      </c>
      <c r="AN785" s="3" t="s">
        <v>44</v>
      </c>
      <c r="AO785" s="3"/>
      <c r="AP785" s="3" t="s">
        <v>45</v>
      </c>
      <c r="AQ785" s="3"/>
      <c r="AR785" s="3"/>
      <c r="AS785" s="3"/>
      <c r="AT785" s="3"/>
      <c r="AU785" s="288" t="s">
        <v>4686</v>
      </c>
      <c r="AV785" s="7" t="s">
        <v>47</v>
      </c>
      <c r="AW785" s="7" t="s">
        <v>47</v>
      </c>
      <c r="AX785" s="9" t="str">
        <f>IF(AW785="","Vacio",IF(AV785=AW785,"Igual","Diferente"))</f>
        <v>Igual</v>
      </c>
      <c r="AY785" s="129"/>
      <c r="AZ785" s="129"/>
      <c r="BA785" s="5">
        <f ca="1">+IF(K785&gt;21,"Revisar",0)</f>
        <v>0</v>
      </c>
      <c r="BB785" s="68" t="s">
        <v>146</v>
      </c>
      <c r="BC785" s="129" t="s">
        <v>2919</v>
      </c>
      <c r="BF785" s="129" t="s">
        <v>94</v>
      </c>
      <c r="BG785" s="129"/>
    </row>
    <row r="786" spans="1:65" ht="14.65" customHeight="1" x14ac:dyDescent="0.25">
      <c r="A786" s="68" t="str">
        <f>CONCATENATE(E786,"_",X786)</f>
        <v>20602020518_PCR-LAP1208</v>
      </c>
      <c r="B786" s="68" t="str">
        <f>CONCATENATE(E786,"_",Z786)</f>
        <v>20602020518_</v>
      </c>
      <c r="C786" s="6">
        <v>44113</v>
      </c>
      <c r="D786" s="6">
        <v>44143</v>
      </c>
      <c r="E786" s="192">
        <v>20602020518</v>
      </c>
      <c r="F786" s="3" t="s">
        <v>4556</v>
      </c>
      <c r="G786" s="3" t="s">
        <v>4655</v>
      </c>
      <c r="H786" s="6">
        <v>44113</v>
      </c>
      <c r="I786" s="6">
        <v>44143</v>
      </c>
      <c r="J786" s="7"/>
      <c r="K786" s="8">
        <f ca="1">+TODAY()-I786</f>
        <v>-6</v>
      </c>
      <c r="L786" s="9">
        <v>85</v>
      </c>
      <c r="M786" s="135"/>
      <c r="N786" s="9" t="str">
        <f>IF(M786="","Vacio",IF(L786=M786,"Igual","Diferente"))</f>
        <v>Vacio</v>
      </c>
      <c r="O786" s="9"/>
      <c r="P786" s="135"/>
      <c r="Q786" s="9" t="str">
        <f>IF(P786="","Vacio",IF(O786=P786,"Igual","Diferente"))</f>
        <v>Vacio</v>
      </c>
      <c r="R786" s="1">
        <f>+L786+O786/3.5</f>
        <v>85</v>
      </c>
      <c r="S786" s="1">
        <f ca="1">+IF(K786&gt;=0,IF(K786&lt;30,R786*1,IF(60&gt;K786,R786*2,IF(90&gt;K786,R786*3,IF(120&gt;K786,R786*4,IF(150&gt;K786,R786*5,IF(180&gt;K786,R786*6,IF(210&gt;K786,R786*7))))))),0)</f>
        <v>0</v>
      </c>
      <c r="T786" s="2">
        <f ca="1">+IF(K786&lt;0,0,IF(K786&lt;8,$A$1,IF(K786&lt;15,$B$1,IF(K786&lt;22,$C$1,IF(K786&lt;30,$D$1,IF(K786&lt;60,$G$1,IF(K786&lt;90,$H$1,IF(K786&lt;120,$I$1,IF(K786&lt;150,$J$1,IF(K786&lt;180,$K$1,IF(K786&lt;210,$E$1)))))))))))</f>
        <v>0</v>
      </c>
      <c r="U786" s="119" t="s">
        <v>679</v>
      </c>
      <c r="V786" s="10" t="s">
        <v>3576</v>
      </c>
      <c r="W786" s="6">
        <v>44021</v>
      </c>
      <c r="X786" s="12" t="s">
        <v>1289</v>
      </c>
      <c r="Y786" s="12" t="s">
        <v>5248</v>
      </c>
      <c r="Z786" s="12"/>
      <c r="AA786" s="12"/>
      <c r="AB786" s="15"/>
      <c r="AC786" s="15"/>
      <c r="AD786" s="15"/>
      <c r="AE786" s="15"/>
      <c r="AF786" s="4">
        <f ca="1">+TODAY()-AE786</f>
        <v>44137</v>
      </c>
      <c r="AG786" s="15"/>
      <c r="AH786" s="15"/>
      <c r="AI786" s="6"/>
      <c r="AJ786" s="6"/>
      <c r="AK786" s="3"/>
      <c r="AL786" s="6"/>
      <c r="AM786" s="10">
        <v>1</v>
      </c>
      <c r="AN786" s="3" t="s">
        <v>44</v>
      </c>
      <c r="AO786" s="3"/>
      <c r="AP786" s="3" t="s">
        <v>45</v>
      </c>
      <c r="AQ786" s="3"/>
      <c r="AR786" s="3"/>
      <c r="AS786" s="3"/>
      <c r="AT786" s="3"/>
      <c r="AU786" s="288" t="s">
        <v>4686</v>
      </c>
      <c r="AV786" s="7" t="s">
        <v>47</v>
      </c>
      <c r="AW786" s="7" t="s">
        <v>47</v>
      </c>
      <c r="AX786" s="9" t="str">
        <f>IF(AW786="","Vacio",IF(AV786=AW786,"Igual","Diferente"))</f>
        <v>Igual</v>
      </c>
      <c r="AY786" s="129"/>
      <c r="AZ786" s="129"/>
      <c r="BA786" s="5">
        <f ca="1">+IF(K786&gt;21,"Revisar",0)</f>
        <v>0</v>
      </c>
      <c r="BB786" s="68" t="s">
        <v>146</v>
      </c>
      <c r="BC786" s="129" t="s">
        <v>2919</v>
      </c>
      <c r="BF786" s="129" t="s">
        <v>94</v>
      </c>
      <c r="BG786" s="129"/>
    </row>
    <row r="787" spans="1:65" ht="14.65" customHeight="1" x14ac:dyDescent="0.25">
      <c r="A787" s="68" t="str">
        <f>CONCATENATE(E787,"_",X787)</f>
        <v>20602020518_PCR-LAP0958</v>
      </c>
      <c r="B787" s="68" t="str">
        <f>CONCATENATE(E787,"_",Z787)</f>
        <v>20602020518_</v>
      </c>
      <c r="C787" s="6">
        <v>44113</v>
      </c>
      <c r="D787" s="6">
        <v>44143</v>
      </c>
      <c r="E787" s="192">
        <v>20602020518</v>
      </c>
      <c r="F787" s="3" t="s">
        <v>4556</v>
      </c>
      <c r="G787" s="3" t="s">
        <v>4655</v>
      </c>
      <c r="H787" s="6">
        <v>44113</v>
      </c>
      <c r="I787" s="6">
        <v>44143</v>
      </c>
      <c r="J787" s="7"/>
      <c r="K787" s="8">
        <f ca="1">+TODAY()-I787</f>
        <v>-6</v>
      </c>
      <c r="L787" s="9">
        <v>85</v>
      </c>
      <c r="M787" s="135"/>
      <c r="N787" s="9" t="str">
        <f>IF(M787="","Vacio",IF(L787=M787,"Igual","Diferente"))</f>
        <v>Vacio</v>
      </c>
      <c r="O787" s="9"/>
      <c r="P787" s="135"/>
      <c r="Q787" s="9" t="str">
        <f>IF(P787="","Vacio",IF(O787=P787,"Igual","Diferente"))</f>
        <v>Vacio</v>
      </c>
      <c r="R787" s="1">
        <f>+L787+O787/3.5</f>
        <v>85</v>
      </c>
      <c r="S787" s="1">
        <f ca="1">+IF(K787&gt;=0,IF(K787&lt;30,R787*1,IF(60&gt;K787,R787*2,IF(90&gt;K787,R787*3,IF(120&gt;K787,R787*4,IF(150&gt;K787,R787*5,IF(180&gt;K787,R787*6,IF(210&gt;K787,R787*7))))))),0)</f>
        <v>0</v>
      </c>
      <c r="T787" s="2">
        <f ca="1">+IF(K787&lt;0,0,IF(K787&lt;8,$A$1,IF(K787&lt;15,$B$1,IF(K787&lt;22,$C$1,IF(K787&lt;30,$D$1,IF(K787&lt;60,$G$1,IF(K787&lt;90,$H$1,IF(K787&lt;120,$I$1,IF(K787&lt;150,$J$1,IF(K787&lt;180,$K$1,IF(K787&lt;210,$E$1)))))))))))</f>
        <v>0</v>
      </c>
      <c r="U787" s="119" t="s">
        <v>679</v>
      </c>
      <c r="V787" s="10" t="s">
        <v>3576</v>
      </c>
      <c r="W787" s="6">
        <v>44021</v>
      </c>
      <c r="X787" s="12" t="s">
        <v>2766</v>
      </c>
      <c r="Y787" s="12" t="s">
        <v>5248</v>
      </c>
      <c r="Z787" s="12"/>
      <c r="AA787" s="12"/>
      <c r="AB787" s="15"/>
      <c r="AC787" s="15"/>
      <c r="AD787" s="15"/>
      <c r="AE787" s="15"/>
      <c r="AF787" s="4">
        <f ca="1">+TODAY()-AE787</f>
        <v>44137</v>
      </c>
      <c r="AG787" s="15"/>
      <c r="AH787" s="15"/>
      <c r="AI787" s="6"/>
      <c r="AJ787" s="6"/>
      <c r="AK787" s="3"/>
      <c r="AL787" s="6"/>
      <c r="AM787" s="10">
        <v>1</v>
      </c>
      <c r="AN787" s="3" t="s">
        <v>44</v>
      </c>
      <c r="AO787" s="3"/>
      <c r="AP787" s="3" t="s">
        <v>45</v>
      </c>
      <c r="AQ787" s="3"/>
      <c r="AR787" s="3"/>
      <c r="AS787" s="3"/>
      <c r="AT787" s="3"/>
      <c r="AU787" s="288" t="s">
        <v>4686</v>
      </c>
      <c r="AV787" s="7" t="s">
        <v>47</v>
      </c>
      <c r="AW787" s="7" t="s">
        <v>47</v>
      </c>
      <c r="AX787" s="9" t="str">
        <f>IF(AW787="","Vacio",IF(AV787=AW787,"Igual","Diferente"))</f>
        <v>Igual</v>
      </c>
      <c r="AY787" s="129"/>
      <c r="AZ787" s="129"/>
      <c r="BA787" s="5">
        <f ca="1">+IF(K787&gt;21,"Revisar",0)</f>
        <v>0</v>
      </c>
      <c r="BB787" s="68" t="s">
        <v>146</v>
      </c>
      <c r="BC787" s="129" t="s">
        <v>2919</v>
      </c>
      <c r="BF787" s="129" t="s">
        <v>94</v>
      </c>
      <c r="BG787" s="129"/>
    </row>
    <row r="788" spans="1:65" ht="14.65" customHeight="1" x14ac:dyDescent="0.25">
      <c r="A788" s="68" t="str">
        <f>CONCATENATE(E788,"_",X788)</f>
        <v>20602020518_PCR-LAP0982</v>
      </c>
      <c r="B788" s="68" t="str">
        <f>CONCATENATE(E788,"_",Z788)</f>
        <v>20602020518_</v>
      </c>
      <c r="C788" s="6">
        <v>44113</v>
      </c>
      <c r="D788" s="6">
        <v>44143</v>
      </c>
      <c r="E788" s="192">
        <v>20602020518</v>
      </c>
      <c r="F788" s="3" t="s">
        <v>4556</v>
      </c>
      <c r="G788" s="3" t="s">
        <v>4655</v>
      </c>
      <c r="H788" s="6">
        <v>44113</v>
      </c>
      <c r="I788" s="6">
        <v>44143</v>
      </c>
      <c r="J788" s="7"/>
      <c r="K788" s="8">
        <f ca="1">+TODAY()-I788</f>
        <v>-6</v>
      </c>
      <c r="L788" s="9">
        <v>85</v>
      </c>
      <c r="M788" s="135"/>
      <c r="N788" s="9" t="str">
        <f>IF(M788="","Vacio",IF(L788=M788,"Igual","Diferente"))</f>
        <v>Vacio</v>
      </c>
      <c r="O788" s="9"/>
      <c r="P788" s="135"/>
      <c r="Q788" s="9" t="str">
        <f>IF(P788="","Vacio",IF(O788=P788,"Igual","Diferente"))</f>
        <v>Vacio</v>
      </c>
      <c r="R788" s="1">
        <f>+L788+O788/3.5</f>
        <v>85</v>
      </c>
      <c r="S788" s="1">
        <f ca="1">+IF(K788&gt;=0,IF(K788&lt;30,R788*1,IF(60&gt;K788,R788*2,IF(90&gt;K788,R788*3,IF(120&gt;K788,R788*4,IF(150&gt;K788,R788*5,IF(180&gt;K788,R788*6,IF(210&gt;K788,R788*7))))))),0)</f>
        <v>0</v>
      </c>
      <c r="T788" s="2">
        <f ca="1">+IF(K788&lt;0,0,IF(K788&lt;8,$A$1,IF(K788&lt;15,$B$1,IF(K788&lt;22,$C$1,IF(K788&lt;30,$D$1,IF(K788&lt;60,$G$1,IF(K788&lt;90,$H$1,IF(K788&lt;120,$I$1,IF(K788&lt;150,$J$1,IF(K788&lt;180,$K$1,IF(K788&lt;210,$E$1)))))))))))</f>
        <v>0</v>
      </c>
      <c r="U788" s="119" t="s">
        <v>679</v>
      </c>
      <c r="V788" s="10" t="s">
        <v>3576</v>
      </c>
      <c r="W788" s="6">
        <v>44021</v>
      </c>
      <c r="X788" s="12" t="s">
        <v>3577</v>
      </c>
      <c r="Y788" s="12" t="s">
        <v>5248</v>
      </c>
      <c r="Z788" s="12"/>
      <c r="AA788" s="12"/>
      <c r="AB788" s="15"/>
      <c r="AC788" s="15"/>
      <c r="AD788" s="15"/>
      <c r="AE788" s="15"/>
      <c r="AF788" s="4">
        <f ca="1">+TODAY()-AE788</f>
        <v>44137</v>
      </c>
      <c r="AG788" s="15"/>
      <c r="AH788" s="15"/>
      <c r="AI788" s="6"/>
      <c r="AJ788" s="6"/>
      <c r="AK788" s="3"/>
      <c r="AL788" s="6"/>
      <c r="AM788" s="10">
        <v>1</v>
      </c>
      <c r="AN788" s="3" t="s">
        <v>44</v>
      </c>
      <c r="AO788" s="3"/>
      <c r="AP788" s="3" t="s">
        <v>45</v>
      </c>
      <c r="AQ788" s="3"/>
      <c r="AR788" s="3"/>
      <c r="AS788" s="3"/>
      <c r="AT788" s="3"/>
      <c r="AU788" s="288" t="s">
        <v>4686</v>
      </c>
      <c r="AV788" s="7" t="s">
        <v>47</v>
      </c>
      <c r="AW788" s="7" t="s">
        <v>47</v>
      </c>
      <c r="AX788" s="9" t="str">
        <f>IF(AW788="","Vacio",IF(AV788=AW788,"Igual","Diferente"))</f>
        <v>Igual</v>
      </c>
      <c r="AY788" s="129"/>
      <c r="AZ788" s="129"/>
      <c r="BA788" s="5">
        <f ca="1">+IF(K788&gt;21,"Revisar",0)</f>
        <v>0</v>
      </c>
      <c r="BB788" s="68" t="s">
        <v>146</v>
      </c>
      <c r="BC788" s="129" t="s">
        <v>2919</v>
      </c>
      <c r="BD788" s="158"/>
      <c r="BE788" s="158"/>
      <c r="BF788" s="129" t="s">
        <v>94</v>
      </c>
      <c r="BG788" s="129"/>
      <c r="BH788" s="158"/>
      <c r="BI788" s="158"/>
      <c r="BJ788" s="158"/>
      <c r="BK788" s="158"/>
      <c r="BL788" s="158"/>
      <c r="BM788" s="158"/>
    </row>
    <row r="789" spans="1:65" ht="14.65" customHeight="1" x14ac:dyDescent="0.25">
      <c r="A789" s="68" t="str">
        <f>CONCATENATE(E789,"_",X789)</f>
        <v>20602020518_MOR-LAP0008</v>
      </c>
      <c r="B789" s="68" t="str">
        <f>CONCATENATE(E789,"_",Z789)</f>
        <v>20602020518_</v>
      </c>
      <c r="C789" s="6">
        <v>44113</v>
      </c>
      <c r="D789" s="6">
        <v>44143</v>
      </c>
      <c r="E789" s="192">
        <v>20602020518</v>
      </c>
      <c r="F789" s="3" t="s">
        <v>4556</v>
      </c>
      <c r="G789" s="3" t="s">
        <v>4655</v>
      </c>
      <c r="H789" s="6">
        <v>44113</v>
      </c>
      <c r="I789" s="6">
        <v>44143</v>
      </c>
      <c r="J789" s="7"/>
      <c r="K789" s="8">
        <f ca="1">+TODAY()-I789</f>
        <v>-6</v>
      </c>
      <c r="L789" s="9">
        <v>85</v>
      </c>
      <c r="M789" s="135"/>
      <c r="N789" s="9" t="str">
        <f>IF(M789="","Vacio",IF(L789=M789,"Igual","Diferente"))</f>
        <v>Vacio</v>
      </c>
      <c r="O789" s="9"/>
      <c r="P789" s="135"/>
      <c r="Q789" s="9" t="str">
        <f>IF(P789="","Vacio",IF(O789=P789,"Igual","Diferente"))</f>
        <v>Vacio</v>
      </c>
      <c r="R789" s="1">
        <f>+L789+O789/3.5</f>
        <v>85</v>
      </c>
      <c r="S789" s="1">
        <f ca="1">+IF(K789&gt;=0,IF(K789&lt;30,R789*1,IF(60&gt;K789,R789*2,IF(90&gt;K789,R789*3,IF(120&gt;K789,R789*4,IF(150&gt;K789,R789*5,IF(180&gt;K789,R789*6,IF(210&gt;K789,R789*7))))))),0)</f>
        <v>0</v>
      </c>
      <c r="T789" s="2">
        <f ca="1">+IF(K789&lt;0,0,IF(K789&lt;8,$A$1,IF(K789&lt;15,$B$1,IF(K789&lt;22,$C$1,IF(K789&lt;30,$D$1,IF(K789&lt;60,$G$1,IF(K789&lt;90,$H$1,IF(K789&lt;120,$I$1,IF(K789&lt;150,$J$1,IF(K789&lt;180,$K$1,IF(K789&lt;210,$E$1)))))))))))</f>
        <v>0</v>
      </c>
      <c r="U789" s="119" t="s">
        <v>3203</v>
      </c>
      <c r="V789" s="10" t="s">
        <v>3576</v>
      </c>
      <c r="W789" s="6">
        <v>44021</v>
      </c>
      <c r="X789" s="12" t="s">
        <v>1280</v>
      </c>
      <c r="Y789" s="12" t="s">
        <v>5248</v>
      </c>
      <c r="Z789" s="12"/>
      <c r="AA789" s="12"/>
      <c r="AB789" s="15"/>
      <c r="AC789" s="15"/>
      <c r="AD789" s="15"/>
      <c r="AE789" s="15"/>
      <c r="AF789" s="4">
        <f ca="1">+TODAY()-AE789</f>
        <v>44137</v>
      </c>
      <c r="AG789" s="15"/>
      <c r="AH789" s="15"/>
      <c r="AI789" s="6"/>
      <c r="AJ789" s="6"/>
      <c r="AK789" s="3"/>
      <c r="AL789" s="6"/>
      <c r="AM789" s="10">
        <v>1</v>
      </c>
      <c r="AN789" s="3" t="s">
        <v>44</v>
      </c>
      <c r="AO789" s="3"/>
      <c r="AP789" s="3" t="s">
        <v>45</v>
      </c>
      <c r="AQ789" s="3"/>
      <c r="AR789" s="3"/>
      <c r="AS789" s="3"/>
      <c r="AT789" s="3"/>
      <c r="AU789" s="288" t="s">
        <v>4686</v>
      </c>
      <c r="AV789" s="7" t="s">
        <v>47</v>
      </c>
      <c r="AW789" s="7" t="s">
        <v>47</v>
      </c>
      <c r="AX789" s="9" t="str">
        <f>IF(AW789="","Vacio",IF(AV789=AW789,"Igual","Diferente"))</f>
        <v>Igual</v>
      </c>
      <c r="AY789" s="129"/>
      <c r="AZ789" s="129"/>
      <c r="BA789" s="5">
        <f ca="1">+IF(K789&gt;21,"Revisar",0)</f>
        <v>0</v>
      </c>
      <c r="BB789" s="68" t="s">
        <v>146</v>
      </c>
      <c r="BC789" s="129" t="s">
        <v>2919</v>
      </c>
      <c r="BD789" s="158"/>
      <c r="BE789" s="158"/>
      <c r="BF789" s="129" t="s">
        <v>94</v>
      </c>
      <c r="BG789" s="129"/>
      <c r="BH789" s="158"/>
      <c r="BI789" s="158"/>
      <c r="BJ789" s="158"/>
      <c r="BK789" s="158"/>
      <c r="BL789" s="158"/>
      <c r="BM789" s="158"/>
    </row>
    <row r="790" spans="1:65" ht="14.65" customHeight="1" x14ac:dyDescent="0.25">
      <c r="A790" s="68" t="str">
        <f>CONCATENATE(E790,"_",X790)</f>
        <v>20602020518_MOR-LAP19101027</v>
      </c>
      <c r="B790" s="68" t="str">
        <f>CONCATENATE(E790,"_",Z790)</f>
        <v>20602020518_</v>
      </c>
      <c r="C790" s="6">
        <v>44113</v>
      </c>
      <c r="D790" s="6">
        <v>44143</v>
      </c>
      <c r="E790" s="192">
        <v>20602020518</v>
      </c>
      <c r="F790" s="3" t="s">
        <v>4556</v>
      </c>
      <c r="G790" s="3" t="s">
        <v>4655</v>
      </c>
      <c r="H790" s="6">
        <v>44113</v>
      </c>
      <c r="I790" s="6">
        <v>44143</v>
      </c>
      <c r="J790" s="7"/>
      <c r="K790" s="8">
        <f ca="1">+TODAY()-I790</f>
        <v>-6</v>
      </c>
      <c r="L790" s="9">
        <v>85</v>
      </c>
      <c r="M790" s="135"/>
      <c r="N790" s="9" t="str">
        <f>IF(M790="","Vacio",IF(L790=M790,"Igual","Diferente"))</f>
        <v>Vacio</v>
      </c>
      <c r="O790" s="9"/>
      <c r="P790" s="135"/>
      <c r="Q790" s="9" t="str">
        <f>IF(P790="","Vacio",IF(O790=P790,"Igual","Diferente"))</f>
        <v>Vacio</v>
      </c>
      <c r="R790" s="1">
        <f>+L790+O790/3.5</f>
        <v>85</v>
      </c>
      <c r="S790" s="1">
        <f ca="1">+IF(K790&gt;=0,IF(K790&lt;30,R790*1,IF(60&gt;K790,R790*2,IF(90&gt;K790,R790*3,IF(120&gt;K790,R790*4,IF(150&gt;K790,R790*5,IF(180&gt;K790,R790*6,IF(210&gt;K790,R790*7))))))),0)</f>
        <v>0</v>
      </c>
      <c r="T790" s="2">
        <f ca="1">+IF(K790&lt;0,0,IF(K790&lt;8,$A$1,IF(K790&lt;15,$B$1,IF(K790&lt;22,$C$1,IF(K790&lt;30,$D$1,IF(K790&lt;60,$G$1,IF(K790&lt;90,$H$1,IF(K790&lt;120,$I$1,IF(K790&lt;150,$J$1,IF(K790&lt;180,$K$1,IF(K790&lt;210,$E$1)))))))))))</f>
        <v>0</v>
      </c>
      <c r="U790" s="119" t="s">
        <v>3203</v>
      </c>
      <c r="V790" s="10" t="s">
        <v>3576</v>
      </c>
      <c r="W790" s="6">
        <v>44021</v>
      </c>
      <c r="X790" s="12" t="s">
        <v>740</v>
      </c>
      <c r="Y790" s="12" t="s">
        <v>5248</v>
      </c>
      <c r="Z790" s="12"/>
      <c r="AA790" s="12"/>
      <c r="AB790" s="15"/>
      <c r="AC790" s="15"/>
      <c r="AD790" s="15"/>
      <c r="AE790" s="15"/>
      <c r="AF790" s="4">
        <f ca="1">+TODAY()-AE790</f>
        <v>44137</v>
      </c>
      <c r="AG790" s="15"/>
      <c r="AH790" s="15"/>
      <c r="AI790" s="6"/>
      <c r="AJ790" s="6"/>
      <c r="AK790" s="3"/>
      <c r="AL790" s="6"/>
      <c r="AM790" s="10">
        <v>1</v>
      </c>
      <c r="AN790" s="3" t="s">
        <v>44</v>
      </c>
      <c r="AO790" s="3"/>
      <c r="AP790" s="3" t="s">
        <v>45</v>
      </c>
      <c r="AQ790" s="3"/>
      <c r="AR790" s="3"/>
      <c r="AS790" s="3"/>
      <c r="AT790" s="3"/>
      <c r="AU790" s="288" t="s">
        <v>4686</v>
      </c>
      <c r="AV790" s="7" t="s">
        <v>47</v>
      </c>
      <c r="AW790" s="7" t="s">
        <v>47</v>
      </c>
      <c r="AX790" s="9" t="str">
        <f>IF(AW790="","Vacio",IF(AV790=AW790,"Igual","Diferente"))</f>
        <v>Igual</v>
      </c>
      <c r="AY790" s="129"/>
      <c r="AZ790" s="129"/>
      <c r="BA790" s="5">
        <f ca="1">+IF(K790&gt;21,"Revisar",0)</f>
        <v>0</v>
      </c>
      <c r="BB790" s="68" t="s">
        <v>146</v>
      </c>
      <c r="BC790" s="129" t="s">
        <v>2919</v>
      </c>
      <c r="BD790" s="158"/>
      <c r="BE790" s="158"/>
      <c r="BF790" s="129" t="s">
        <v>94</v>
      </c>
      <c r="BG790" s="129"/>
      <c r="BH790" s="158"/>
      <c r="BI790" s="158"/>
      <c r="BJ790" s="158"/>
      <c r="BK790" s="158"/>
      <c r="BL790" s="158"/>
      <c r="BM790" s="158"/>
    </row>
    <row r="791" spans="1:65" ht="14.65" customHeight="1" x14ac:dyDescent="0.25">
      <c r="A791" s="68" t="str">
        <f>CONCATENATE(E791,"_",X791)</f>
        <v>20602020518_PCR-LAP0789</v>
      </c>
      <c r="B791" s="68" t="str">
        <f>CONCATENATE(E791,"_",Z791)</f>
        <v>20602020518_</v>
      </c>
      <c r="C791" s="6">
        <v>44113</v>
      </c>
      <c r="D791" s="6">
        <v>44143</v>
      </c>
      <c r="E791" s="192">
        <v>20602020518</v>
      </c>
      <c r="F791" s="3" t="s">
        <v>4556</v>
      </c>
      <c r="G791" s="3" t="s">
        <v>4655</v>
      </c>
      <c r="H791" s="6">
        <v>44113</v>
      </c>
      <c r="I791" s="6">
        <v>44143</v>
      </c>
      <c r="J791" s="7"/>
      <c r="K791" s="8">
        <f ca="1">+TODAY()-I791</f>
        <v>-6</v>
      </c>
      <c r="L791" s="9">
        <v>85</v>
      </c>
      <c r="M791" s="135"/>
      <c r="N791" s="9" t="str">
        <f>IF(M791="","Vacio",IF(L791=M791,"Igual","Diferente"))</f>
        <v>Vacio</v>
      </c>
      <c r="O791" s="9"/>
      <c r="P791" s="135"/>
      <c r="Q791" s="9" t="str">
        <f>IF(P791="","Vacio",IF(O791=P791,"Igual","Diferente"))</f>
        <v>Vacio</v>
      </c>
      <c r="R791" s="1">
        <f>+L791+O791/3.5</f>
        <v>85</v>
      </c>
      <c r="S791" s="1">
        <f ca="1">+IF(K791&gt;=0,IF(K791&lt;30,R791*1,IF(60&gt;K791,R791*2,IF(90&gt;K791,R791*3,IF(120&gt;K791,R791*4,IF(150&gt;K791,R791*5,IF(180&gt;K791,R791*6,IF(210&gt;K791,R791*7))))))),0)</f>
        <v>0</v>
      </c>
      <c r="T791" s="2">
        <f ca="1">+IF(K791&lt;0,0,IF(K791&lt;8,$A$1,IF(K791&lt;15,$B$1,IF(K791&lt;22,$C$1,IF(K791&lt;30,$D$1,IF(K791&lt;60,$G$1,IF(K791&lt;90,$H$1,IF(K791&lt;120,$I$1,IF(K791&lt;150,$J$1,IF(K791&lt;180,$K$1,IF(K791&lt;210,$E$1)))))))))))</f>
        <v>0</v>
      </c>
      <c r="U791" s="119" t="s">
        <v>2229</v>
      </c>
      <c r="V791" s="10" t="s">
        <v>3576</v>
      </c>
      <c r="W791" s="6">
        <v>44021</v>
      </c>
      <c r="X791" s="12" t="s">
        <v>286</v>
      </c>
      <c r="Y791" s="12" t="s">
        <v>5248</v>
      </c>
      <c r="Z791" s="12"/>
      <c r="AA791" s="12"/>
      <c r="AB791" s="15"/>
      <c r="AC791" s="15"/>
      <c r="AD791" s="15"/>
      <c r="AE791" s="15"/>
      <c r="AF791" s="4">
        <f ca="1">+TODAY()-AE791</f>
        <v>44137</v>
      </c>
      <c r="AG791" s="15"/>
      <c r="AH791" s="15"/>
      <c r="AI791" s="6"/>
      <c r="AJ791" s="6"/>
      <c r="AK791" s="3"/>
      <c r="AL791" s="6"/>
      <c r="AM791" s="10">
        <v>1</v>
      </c>
      <c r="AN791" s="3" t="s">
        <v>44</v>
      </c>
      <c r="AO791" s="3"/>
      <c r="AP791" s="3" t="s">
        <v>45</v>
      </c>
      <c r="AQ791" s="3"/>
      <c r="AR791" s="3"/>
      <c r="AS791" s="3"/>
      <c r="AT791" s="3"/>
      <c r="AU791" s="288" t="s">
        <v>4686</v>
      </c>
      <c r="AV791" s="7" t="s">
        <v>47</v>
      </c>
      <c r="AW791" s="7" t="s">
        <v>47</v>
      </c>
      <c r="AX791" s="9" t="str">
        <f>IF(AW791="","Vacio",IF(AV791=AW791,"Igual","Diferente"))</f>
        <v>Igual</v>
      </c>
      <c r="AY791" s="129"/>
      <c r="AZ791" s="129"/>
      <c r="BA791" s="5">
        <f ca="1">+IF(K791&gt;21,"Revisar",0)</f>
        <v>0</v>
      </c>
      <c r="BB791" s="68" t="s">
        <v>146</v>
      </c>
      <c r="BC791" s="129" t="s">
        <v>2919</v>
      </c>
      <c r="BD791" s="158"/>
      <c r="BE791" s="158"/>
      <c r="BF791" s="129" t="s">
        <v>94</v>
      </c>
      <c r="BG791" s="129"/>
      <c r="BH791" s="158"/>
      <c r="BI791" s="158"/>
      <c r="BJ791" s="158"/>
      <c r="BK791" s="158"/>
      <c r="BL791" s="158"/>
      <c r="BM791" s="158"/>
    </row>
    <row r="792" spans="1:65" ht="14.65" customHeight="1" x14ac:dyDescent="0.25">
      <c r="A792" s="68" t="str">
        <f>CONCATENATE(E792,"_",X792)</f>
        <v>20525718809_PCR-LAP20091004</v>
      </c>
      <c r="B792" s="68" t="str">
        <f>CONCATENATE(E792,"_",Z792)</f>
        <v>20525718809_</v>
      </c>
      <c r="C792" s="6">
        <v>44126</v>
      </c>
      <c r="D792" s="6">
        <v>44156</v>
      </c>
      <c r="E792" s="192">
        <v>20525718809</v>
      </c>
      <c r="F792" s="3" t="s">
        <v>4102</v>
      </c>
      <c r="G792" s="3" t="s">
        <v>4992</v>
      </c>
      <c r="H792" s="6">
        <v>44126</v>
      </c>
      <c r="I792" s="6">
        <v>44156</v>
      </c>
      <c r="J792" s="7"/>
      <c r="K792" s="8">
        <f ca="1">+TODAY()-I792</f>
        <v>-19</v>
      </c>
      <c r="L792" s="9">
        <v>60</v>
      </c>
      <c r="M792" s="135"/>
      <c r="N792" s="9" t="str">
        <f>IF(M792="","Vacio",IF(L792=M792,"Igual","Diferente"))</f>
        <v>Vacio</v>
      </c>
      <c r="O792" s="9"/>
      <c r="P792" s="135"/>
      <c r="Q792" s="9" t="str">
        <f>IF(P792="","Vacio",IF(O792=P792,"Igual","Diferente"))</f>
        <v>Vacio</v>
      </c>
      <c r="R792" s="1">
        <f>+L792+O792/3.5</f>
        <v>60</v>
      </c>
      <c r="S792" s="1">
        <f ca="1">+IF(K792&gt;=0,IF(K792&lt;30,R792*1,IF(60&gt;K792,R792*2,IF(90&gt;K792,R792*3,IF(120&gt;K792,R792*4,IF(150&gt;K792,R792*5,IF(180&gt;K792,R792*6,IF(210&gt;K792,R792*7))))))),0)</f>
        <v>0</v>
      </c>
      <c r="T792" s="2">
        <f ca="1">+IF(K792&lt;0,0,IF(K792&lt;8,$A$1,IF(K792&lt;15,$B$1,IF(K792&lt;22,$C$1,IF(K792&lt;30,$D$1,IF(K792&lt;60,$G$1,IF(K792&lt;90,$H$1,IF(K792&lt;120,$I$1,IF(K792&lt;150,$J$1,IF(K792&lt;180,$K$1,IF(K792&lt;210,$E$1)))))))))))</f>
        <v>0</v>
      </c>
      <c r="U792" s="119" t="s">
        <v>4146</v>
      </c>
      <c r="V792" s="10" t="s">
        <v>4167</v>
      </c>
      <c r="W792" s="6">
        <v>44095</v>
      </c>
      <c r="X792" s="12" t="s">
        <v>4128</v>
      </c>
      <c r="Y792" s="12" t="s">
        <v>5248</v>
      </c>
      <c r="Z792" s="12"/>
      <c r="AA792" s="12"/>
      <c r="AB792" s="15"/>
      <c r="AC792" s="15"/>
      <c r="AD792" s="15"/>
      <c r="AE792" s="15"/>
      <c r="AF792" s="4">
        <f ca="1">+TODAY()-AE792</f>
        <v>44137</v>
      </c>
      <c r="AG792" s="15"/>
      <c r="AH792" s="15"/>
      <c r="AI792" s="6"/>
      <c r="AJ792" s="6"/>
      <c r="AK792" s="3"/>
      <c r="AL792" s="6"/>
      <c r="AM792" s="10">
        <v>1</v>
      </c>
      <c r="AN792" s="3" t="s">
        <v>44</v>
      </c>
      <c r="AO792" s="3"/>
      <c r="AP792" s="3" t="s">
        <v>263</v>
      </c>
      <c r="AQ792" s="3"/>
      <c r="AR792" s="3"/>
      <c r="AS792" s="3"/>
      <c r="AT792" s="3"/>
      <c r="AU792" s="3" t="s">
        <v>5235</v>
      </c>
      <c r="AV792" s="7" t="s">
        <v>47</v>
      </c>
      <c r="AW792" s="7" t="s">
        <v>47</v>
      </c>
      <c r="AX792" s="9" t="str">
        <f>IF(AW792="","Vacio",IF(AV792=AW792,"Igual","Diferente"))</f>
        <v>Igual</v>
      </c>
      <c r="AY792" s="129"/>
      <c r="AZ792" s="129"/>
      <c r="BA792" s="5">
        <f ca="1">+IF(K792&gt;21,"Revisar",0)</f>
        <v>0</v>
      </c>
      <c r="BB792" s="68" t="s">
        <v>146</v>
      </c>
      <c r="BC792" s="129" t="s">
        <v>2919</v>
      </c>
      <c r="BD792" s="158"/>
      <c r="BE792" s="158"/>
      <c r="BF792" s="129"/>
      <c r="BG792" s="129"/>
      <c r="BH792" s="158"/>
      <c r="BI792" s="158"/>
      <c r="BJ792" s="158"/>
      <c r="BK792" s="158"/>
      <c r="BL792" s="158"/>
      <c r="BM792" s="158"/>
    </row>
    <row r="793" spans="1:65" ht="14.65" customHeight="1" x14ac:dyDescent="0.25">
      <c r="A793" s="68" t="str">
        <f>CONCATENATE(E793,"_",X793)</f>
        <v>20525718809_PCR-LAP20091005</v>
      </c>
      <c r="B793" s="68" t="str">
        <f>CONCATENATE(E793,"_",Z793)</f>
        <v>20525718809_</v>
      </c>
      <c r="C793" s="6">
        <v>44126</v>
      </c>
      <c r="D793" s="6">
        <v>44156</v>
      </c>
      <c r="E793" s="192">
        <v>20525718809</v>
      </c>
      <c r="F793" s="3" t="s">
        <v>4102</v>
      </c>
      <c r="G793" s="3" t="s">
        <v>4992</v>
      </c>
      <c r="H793" s="6">
        <v>44126</v>
      </c>
      <c r="I793" s="6">
        <v>44156</v>
      </c>
      <c r="J793" s="7"/>
      <c r="K793" s="8">
        <f ca="1">+TODAY()-I793</f>
        <v>-19</v>
      </c>
      <c r="L793" s="9">
        <v>60</v>
      </c>
      <c r="M793" s="135"/>
      <c r="N793" s="9" t="str">
        <f>IF(M793="","Vacio",IF(L793=M793,"Igual","Diferente"))</f>
        <v>Vacio</v>
      </c>
      <c r="O793" s="9"/>
      <c r="P793" s="135"/>
      <c r="Q793" s="9" t="str">
        <f>IF(P793="","Vacio",IF(O793=P793,"Igual","Diferente"))</f>
        <v>Vacio</v>
      </c>
      <c r="R793" s="1">
        <f>+L793+O793/3.5</f>
        <v>60</v>
      </c>
      <c r="S793" s="1">
        <f ca="1">+IF(K793&gt;=0,IF(K793&lt;30,R793*1,IF(60&gt;K793,R793*2,IF(90&gt;K793,R793*3,IF(120&gt;K793,R793*4,IF(150&gt;K793,R793*5,IF(180&gt;K793,R793*6,IF(210&gt;K793,R793*7))))))),0)</f>
        <v>0</v>
      </c>
      <c r="T793" s="2">
        <f ca="1">+IF(K793&lt;0,0,IF(K793&lt;8,$A$1,IF(K793&lt;15,$B$1,IF(K793&lt;22,$C$1,IF(K793&lt;30,$D$1,IF(K793&lt;60,$G$1,IF(K793&lt;90,$H$1,IF(K793&lt;120,$I$1,IF(K793&lt;150,$J$1,IF(K793&lt;180,$K$1,IF(K793&lt;210,$E$1)))))))))))</f>
        <v>0</v>
      </c>
      <c r="U793" s="119" t="s">
        <v>4146</v>
      </c>
      <c r="V793" s="10" t="s">
        <v>4167</v>
      </c>
      <c r="W793" s="6">
        <v>44095</v>
      </c>
      <c r="X793" s="12" t="s">
        <v>4129</v>
      </c>
      <c r="Y793" s="12" t="s">
        <v>5248</v>
      </c>
      <c r="Z793" s="12"/>
      <c r="AA793" s="12"/>
      <c r="AB793" s="15"/>
      <c r="AC793" s="15"/>
      <c r="AD793" s="15"/>
      <c r="AE793" s="15"/>
      <c r="AF793" s="4">
        <f ca="1">+TODAY()-AE793</f>
        <v>44137</v>
      </c>
      <c r="AG793" s="15"/>
      <c r="AH793" s="15"/>
      <c r="AI793" s="6"/>
      <c r="AJ793" s="6"/>
      <c r="AK793" s="3"/>
      <c r="AL793" s="6"/>
      <c r="AM793" s="10">
        <v>1</v>
      </c>
      <c r="AN793" s="3" t="s">
        <v>44</v>
      </c>
      <c r="AO793" s="3"/>
      <c r="AP793" s="3" t="s">
        <v>263</v>
      </c>
      <c r="AQ793" s="3"/>
      <c r="AR793" s="3"/>
      <c r="AS793" s="3"/>
      <c r="AT793" s="3"/>
      <c r="AU793" s="3" t="s">
        <v>5235</v>
      </c>
      <c r="AV793" s="7" t="s">
        <v>47</v>
      </c>
      <c r="AW793" s="7" t="s">
        <v>47</v>
      </c>
      <c r="AX793" s="9" t="str">
        <f>IF(AW793="","Vacio",IF(AV793=AW793,"Igual","Diferente"))</f>
        <v>Igual</v>
      </c>
      <c r="AY793" s="129"/>
      <c r="AZ793" s="129"/>
      <c r="BA793" s="5">
        <f ca="1">+IF(K793&gt;21,"Revisar",0)</f>
        <v>0</v>
      </c>
      <c r="BB793" s="68" t="s">
        <v>146</v>
      </c>
      <c r="BC793" s="129" t="s">
        <v>2919</v>
      </c>
      <c r="BD793" s="158"/>
      <c r="BE793" s="158"/>
      <c r="BF793" s="129"/>
      <c r="BG793" s="129"/>
      <c r="BH793" s="158"/>
      <c r="BI793" s="158"/>
      <c r="BJ793" s="158"/>
      <c r="BK793" s="158"/>
      <c r="BL793" s="158"/>
      <c r="BM793" s="158"/>
    </row>
    <row r="794" spans="1:65" ht="14.65" customHeight="1" x14ac:dyDescent="0.25">
      <c r="A794" s="68" t="str">
        <f>CONCATENATE(E794,"_",X794)</f>
        <v>20601960525_PCR-LAP20071053</v>
      </c>
      <c r="B794" s="68" t="str">
        <f>CONCATENATE(E794,"_",Z794)</f>
        <v>20601960525_</v>
      </c>
      <c r="C794" s="6">
        <v>44125</v>
      </c>
      <c r="D794" s="6">
        <v>44155</v>
      </c>
      <c r="E794" s="428" t="s">
        <v>5076</v>
      </c>
      <c r="F794" s="3" t="s">
        <v>4956</v>
      </c>
      <c r="G794" s="3" t="s">
        <v>5077</v>
      </c>
      <c r="H794" s="6">
        <v>44125</v>
      </c>
      <c r="I794" s="6">
        <v>44155</v>
      </c>
      <c r="J794" s="7"/>
      <c r="K794" s="8">
        <f ca="1">+TODAY()-I794</f>
        <v>-18</v>
      </c>
      <c r="L794" s="9">
        <v>45</v>
      </c>
      <c r="M794" s="135"/>
      <c r="N794" s="9" t="str">
        <f>IF(M794="","Vacio",IF(L794=M794,"Igual","Diferente"))</f>
        <v>Vacio</v>
      </c>
      <c r="O794" s="9"/>
      <c r="P794" s="135"/>
      <c r="Q794" s="9" t="str">
        <f>IF(P794="","Vacio",IF(O794=P794,"Igual","Diferente"))</f>
        <v>Vacio</v>
      </c>
      <c r="R794" s="1">
        <f>+L794+O794/3.5</f>
        <v>45</v>
      </c>
      <c r="S794" s="1">
        <f ca="1">+IF(K794&gt;=0,IF(K794&lt;30,R794*1,IF(60&gt;K794,R794*2,IF(90&gt;K794,R794*3,IF(120&gt;K794,R794*4,IF(150&gt;K794,R794*5,IF(180&gt;K794,R794*6,IF(210&gt;K794,R794*7))))))),0)</f>
        <v>0</v>
      </c>
      <c r="T794" s="2">
        <f ca="1">+IF(K794&lt;0,0,IF(K794&lt;8,$A$1,IF(K794&lt;15,$B$1,IF(K794&lt;22,$C$1,IF(K794&lt;30,$D$1,IF(K794&lt;60,$G$1,IF(K794&lt;90,$H$1,IF(K794&lt;120,$I$1,IF(K794&lt;150,$J$1,IF(K794&lt;180,$K$1,IF(K794&lt;210,$E$1)))))))))))</f>
        <v>0</v>
      </c>
      <c r="U794" s="119" t="s">
        <v>4957</v>
      </c>
      <c r="V794" s="10" t="s">
        <v>4963</v>
      </c>
      <c r="W794" s="6">
        <v>44124</v>
      </c>
      <c r="X794" s="12" t="s">
        <v>4958</v>
      </c>
      <c r="Y794" s="12" t="s">
        <v>5248</v>
      </c>
      <c r="Z794" s="12"/>
      <c r="AA794" s="12"/>
      <c r="AB794" s="12"/>
      <c r="AC794" s="15"/>
      <c r="AD794" s="15"/>
      <c r="AE794" s="15"/>
      <c r="AF794" s="4">
        <f ca="1">+TODAY()-AE794</f>
        <v>44137</v>
      </c>
      <c r="AG794" s="15"/>
      <c r="AH794" s="15"/>
      <c r="AI794" s="6"/>
      <c r="AJ794" s="6"/>
      <c r="AK794" s="3"/>
      <c r="AL794" s="6"/>
      <c r="AM794" s="10"/>
      <c r="AN794" s="3"/>
      <c r="AO794" s="3"/>
      <c r="AP794" s="3" t="s">
        <v>263</v>
      </c>
      <c r="AQ794" s="3"/>
      <c r="AR794" s="3"/>
      <c r="AS794" s="3"/>
      <c r="AT794" s="3"/>
      <c r="AU794" s="3" t="s">
        <v>5235</v>
      </c>
      <c r="AV794" s="7" t="s">
        <v>47</v>
      </c>
      <c r="AW794" s="7" t="s">
        <v>47</v>
      </c>
      <c r="AX794" s="9" t="str">
        <f>IF(AW794="","Vacio",IF(AV794=AW794,"Igual","Diferente"))</f>
        <v>Igual</v>
      </c>
      <c r="AY794" s="129"/>
      <c r="AZ794" s="129"/>
      <c r="BA794" s="5"/>
      <c r="BB794" s="68" t="s">
        <v>146</v>
      </c>
      <c r="BC794" s="129" t="s">
        <v>2919</v>
      </c>
      <c r="BD794" s="158"/>
      <c r="BE794" s="158"/>
      <c r="BF794" s="129"/>
      <c r="BG794" s="129"/>
      <c r="BH794" s="158"/>
      <c r="BI794" s="158"/>
      <c r="BJ794" s="158"/>
      <c r="BK794" s="158"/>
      <c r="BL794" s="158"/>
      <c r="BM794" s="158"/>
    </row>
    <row r="795" spans="1:65" ht="14.65" customHeight="1" x14ac:dyDescent="0.25">
      <c r="A795" s="68" t="str">
        <f>CONCATENATE(E795,"_",X795)</f>
        <v>20601960525_PCR-LAP20071054</v>
      </c>
      <c r="B795" s="68" t="str">
        <f>CONCATENATE(E795,"_",Z795)</f>
        <v>20601960525_</v>
      </c>
      <c r="C795" s="6">
        <v>44125</v>
      </c>
      <c r="D795" s="6">
        <v>44155</v>
      </c>
      <c r="E795" s="428" t="s">
        <v>5076</v>
      </c>
      <c r="F795" s="3" t="s">
        <v>4956</v>
      </c>
      <c r="G795" s="3" t="s">
        <v>5077</v>
      </c>
      <c r="H795" s="6">
        <v>44125</v>
      </c>
      <c r="I795" s="6">
        <v>44155</v>
      </c>
      <c r="J795" s="7"/>
      <c r="K795" s="8">
        <f ca="1">+TODAY()-I795</f>
        <v>-18</v>
      </c>
      <c r="L795" s="9">
        <v>45</v>
      </c>
      <c r="M795" s="135"/>
      <c r="N795" s="9" t="str">
        <f>IF(M795="","Vacio",IF(L795=M795,"Igual","Diferente"))</f>
        <v>Vacio</v>
      </c>
      <c r="O795" s="9"/>
      <c r="P795" s="135"/>
      <c r="Q795" s="9" t="str">
        <f>IF(P795="","Vacio",IF(O795=P795,"Igual","Diferente"))</f>
        <v>Vacio</v>
      </c>
      <c r="R795" s="1">
        <f>+L795+O795/3.5</f>
        <v>45</v>
      </c>
      <c r="S795" s="1">
        <f ca="1">+IF(K795&gt;=0,IF(K795&lt;30,R795*1,IF(60&gt;K795,R795*2,IF(90&gt;K795,R795*3,IF(120&gt;K795,R795*4,IF(150&gt;K795,R795*5,IF(180&gt;K795,R795*6,IF(210&gt;K795,R795*7))))))),0)</f>
        <v>0</v>
      </c>
      <c r="T795" s="2">
        <f ca="1">+IF(K795&lt;0,0,IF(K795&lt;8,$A$1,IF(K795&lt;15,$B$1,IF(K795&lt;22,$C$1,IF(K795&lt;30,$D$1,IF(K795&lt;60,$G$1,IF(K795&lt;90,$H$1,IF(K795&lt;120,$I$1,IF(K795&lt;150,$J$1,IF(K795&lt;180,$K$1,IF(K795&lt;210,$E$1)))))))))))</f>
        <v>0</v>
      </c>
      <c r="U795" s="119" t="s">
        <v>4957</v>
      </c>
      <c r="V795" s="10" t="s">
        <v>4963</v>
      </c>
      <c r="W795" s="6">
        <v>44124</v>
      </c>
      <c r="X795" s="12" t="s">
        <v>4959</v>
      </c>
      <c r="Y795" s="12" t="s">
        <v>5248</v>
      </c>
      <c r="Z795" s="12"/>
      <c r="AA795" s="12"/>
      <c r="AB795" s="12"/>
      <c r="AC795" s="15"/>
      <c r="AD795" s="15"/>
      <c r="AE795" s="15"/>
      <c r="AF795" s="4">
        <f ca="1">+TODAY()-AE795</f>
        <v>44137</v>
      </c>
      <c r="AG795" s="15"/>
      <c r="AH795" s="15"/>
      <c r="AI795" s="6"/>
      <c r="AJ795" s="6"/>
      <c r="AK795" s="3"/>
      <c r="AL795" s="6"/>
      <c r="AM795" s="10"/>
      <c r="AN795" s="3"/>
      <c r="AO795" s="3"/>
      <c r="AP795" s="3" t="s">
        <v>263</v>
      </c>
      <c r="AQ795" s="3"/>
      <c r="AR795" s="3"/>
      <c r="AS795" s="3"/>
      <c r="AT795" s="3"/>
      <c r="AU795" s="3" t="s">
        <v>5235</v>
      </c>
      <c r="AV795" s="7" t="s">
        <v>47</v>
      </c>
      <c r="AW795" s="7" t="s">
        <v>47</v>
      </c>
      <c r="AX795" s="9" t="str">
        <f>IF(AW795="","Vacio",IF(AV795=AW795,"Igual","Diferente"))</f>
        <v>Igual</v>
      </c>
      <c r="AY795" s="129"/>
      <c r="AZ795" s="129"/>
      <c r="BA795" s="5"/>
      <c r="BB795" s="68" t="s">
        <v>146</v>
      </c>
      <c r="BC795" s="129" t="s">
        <v>2919</v>
      </c>
      <c r="BD795" s="158"/>
      <c r="BE795" s="158"/>
      <c r="BF795" s="129"/>
      <c r="BG795" s="129"/>
      <c r="BH795" s="158"/>
      <c r="BI795" s="158"/>
      <c r="BJ795" s="158"/>
      <c r="BK795" s="158"/>
      <c r="BL795" s="158"/>
      <c r="BM795" s="158"/>
    </row>
    <row r="796" spans="1:65" ht="14.65" customHeight="1" x14ac:dyDescent="0.25">
      <c r="A796" s="68" t="str">
        <f>CONCATENATE(E796,"_",X796)</f>
        <v>20601960525_PCR-LAP20071055</v>
      </c>
      <c r="B796" s="68" t="str">
        <f>CONCATENATE(E796,"_",Z796)</f>
        <v>20601960525_</v>
      </c>
      <c r="C796" s="6">
        <v>44125</v>
      </c>
      <c r="D796" s="6">
        <v>44155</v>
      </c>
      <c r="E796" s="428" t="s">
        <v>5076</v>
      </c>
      <c r="F796" s="3" t="s">
        <v>4956</v>
      </c>
      <c r="G796" s="3" t="s">
        <v>5077</v>
      </c>
      <c r="H796" s="6">
        <v>44125</v>
      </c>
      <c r="I796" s="6">
        <v>44155</v>
      </c>
      <c r="J796" s="7"/>
      <c r="K796" s="8">
        <f ca="1">+TODAY()-I796</f>
        <v>-18</v>
      </c>
      <c r="L796" s="9">
        <v>45</v>
      </c>
      <c r="M796" s="135"/>
      <c r="N796" s="9" t="str">
        <f>IF(M796="","Vacio",IF(L796=M796,"Igual","Diferente"))</f>
        <v>Vacio</v>
      </c>
      <c r="O796" s="9"/>
      <c r="P796" s="135"/>
      <c r="Q796" s="9" t="str">
        <f>IF(P796="","Vacio",IF(O796=P796,"Igual","Diferente"))</f>
        <v>Vacio</v>
      </c>
      <c r="R796" s="1">
        <f>+L796+O796/3.5</f>
        <v>45</v>
      </c>
      <c r="S796" s="1">
        <f ca="1">+IF(K796&gt;=0,IF(K796&lt;30,R796*1,IF(60&gt;K796,R796*2,IF(90&gt;K796,R796*3,IF(120&gt;K796,R796*4,IF(150&gt;K796,R796*5,IF(180&gt;K796,R796*6,IF(210&gt;K796,R796*7))))))),0)</f>
        <v>0</v>
      </c>
      <c r="T796" s="2">
        <f ca="1">+IF(K796&lt;0,0,IF(K796&lt;8,$A$1,IF(K796&lt;15,$B$1,IF(K796&lt;22,$C$1,IF(K796&lt;30,$D$1,IF(K796&lt;60,$G$1,IF(K796&lt;90,$H$1,IF(K796&lt;120,$I$1,IF(K796&lt;150,$J$1,IF(K796&lt;180,$K$1,IF(K796&lt;210,$E$1)))))))))))</f>
        <v>0</v>
      </c>
      <c r="U796" s="119" t="s">
        <v>4957</v>
      </c>
      <c r="V796" s="10" t="s">
        <v>4963</v>
      </c>
      <c r="W796" s="6">
        <v>44124</v>
      </c>
      <c r="X796" s="12" t="s">
        <v>4960</v>
      </c>
      <c r="Y796" s="12" t="s">
        <v>5248</v>
      </c>
      <c r="Z796" s="12"/>
      <c r="AA796" s="12"/>
      <c r="AB796" s="12"/>
      <c r="AC796" s="15"/>
      <c r="AD796" s="15"/>
      <c r="AE796" s="15"/>
      <c r="AF796" s="4">
        <f ca="1">+TODAY()-AE796</f>
        <v>44137</v>
      </c>
      <c r="AG796" s="15"/>
      <c r="AH796" s="15"/>
      <c r="AI796" s="6"/>
      <c r="AJ796" s="6"/>
      <c r="AK796" s="3"/>
      <c r="AL796" s="6"/>
      <c r="AM796" s="10"/>
      <c r="AN796" s="3"/>
      <c r="AO796" s="3"/>
      <c r="AP796" s="3" t="s">
        <v>263</v>
      </c>
      <c r="AQ796" s="3"/>
      <c r="AR796" s="3"/>
      <c r="AS796" s="3"/>
      <c r="AT796" s="3"/>
      <c r="AU796" s="3" t="s">
        <v>5235</v>
      </c>
      <c r="AV796" s="7" t="s">
        <v>47</v>
      </c>
      <c r="AW796" s="7" t="s">
        <v>47</v>
      </c>
      <c r="AX796" s="9" t="str">
        <f>IF(AW796="","Vacio",IF(AV796=AW796,"Igual","Diferente"))</f>
        <v>Igual</v>
      </c>
      <c r="AY796" s="129"/>
      <c r="AZ796" s="129"/>
      <c r="BA796" s="5"/>
      <c r="BB796" s="68" t="s">
        <v>146</v>
      </c>
      <c r="BC796" s="129" t="s">
        <v>2919</v>
      </c>
      <c r="BD796" s="158"/>
      <c r="BE796" s="158"/>
      <c r="BF796" s="129"/>
      <c r="BG796" s="129"/>
      <c r="BH796" s="158"/>
      <c r="BI796" s="158"/>
      <c r="BJ796" s="158"/>
      <c r="BK796" s="158"/>
      <c r="BL796" s="158"/>
      <c r="BM796" s="158"/>
    </row>
    <row r="797" spans="1:65" s="153" customFormat="1" ht="14.65" customHeight="1" x14ac:dyDescent="0.25">
      <c r="A797" s="68" t="str">
        <f>CONCATENATE(E797,"_",X797)</f>
        <v>20601960525_PCR-LAP20071056</v>
      </c>
      <c r="B797" s="68" t="str">
        <f>CONCATENATE(E797,"_",Z797)</f>
        <v>20601960525_</v>
      </c>
      <c r="C797" s="6">
        <v>44125</v>
      </c>
      <c r="D797" s="6">
        <v>44155</v>
      </c>
      <c r="E797" s="428" t="s">
        <v>5076</v>
      </c>
      <c r="F797" s="3" t="s">
        <v>4956</v>
      </c>
      <c r="G797" s="3" t="s">
        <v>5077</v>
      </c>
      <c r="H797" s="6">
        <v>44125</v>
      </c>
      <c r="I797" s="6">
        <v>44155</v>
      </c>
      <c r="J797" s="7"/>
      <c r="K797" s="8">
        <f ca="1">+TODAY()-I797</f>
        <v>-18</v>
      </c>
      <c r="L797" s="9">
        <v>45</v>
      </c>
      <c r="M797" s="135"/>
      <c r="N797" s="9" t="str">
        <f>IF(M797="","Vacio",IF(L797=M797,"Igual","Diferente"))</f>
        <v>Vacio</v>
      </c>
      <c r="O797" s="9"/>
      <c r="P797" s="135"/>
      <c r="Q797" s="9" t="str">
        <f>IF(P797="","Vacio",IF(O797=P797,"Igual","Diferente"))</f>
        <v>Vacio</v>
      </c>
      <c r="R797" s="1">
        <f>+L797+O797/3.5</f>
        <v>45</v>
      </c>
      <c r="S797" s="1">
        <f ca="1">+IF(K797&gt;=0,IF(K797&lt;30,R797*1,IF(60&gt;K797,R797*2,IF(90&gt;K797,R797*3,IF(120&gt;K797,R797*4,IF(150&gt;K797,R797*5,IF(180&gt;K797,R797*6,IF(210&gt;K797,R797*7))))))),0)</f>
        <v>0</v>
      </c>
      <c r="T797" s="2">
        <f ca="1">+IF(K797&lt;0,0,IF(K797&lt;8,$A$1,IF(K797&lt;15,$B$1,IF(K797&lt;22,$C$1,IF(K797&lt;30,$D$1,IF(K797&lt;60,$G$1,IF(K797&lt;90,$H$1,IF(K797&lt;120,$I$1,IF(K797&lt;150,$J$1,IF(K797&lt;180,$K$1,IF(K797&lt;210,$E$1)))))))))))</f>
        <v>0</v>
      </c>
      <c r="U797" s="119" t="s">
        <v>4957</v>
      </c>
      <c r="V797" s="10" t="s">
        <v>4963</v>
      </c>
      <c r="W797" s="6">
        <v>44124</v>
      </c>
      <c r="X797" s="12" t="s">
        <v>4961</v>
      </c>
      <c r="Y797" s="12" t="s">
        <v>5248</v>
      </c>
      <c r="Z797" s="12"/>
      <c r="AA797" s="12"/>
      <c r="AB797" s="12"/>
      <c r="AC797" s="15"/>
      <c r="AD797" s="15"/>
      <c r="AE797" s="15"/>
      <c r="AF797" s="4">
        <f ca="1">+TODAY()-AE797</f>
        <v>44137</v>
      </c>
      <c r="AG797" s="15"/>
      <c r="AH797" s="15"/>
      <c r="AI797" s="6"/>
      <c r="AJ797" s="6"/>
      <c r="AK797" s="3"/>
      <c r="AL797" s="6"/>
      <c r="AM797" s="10"/>
      <c r="AN797" s="3"/>
      <c r="AO797" s="3"/>
      <c r="AP797" s="3" t="s">
        <v>263</v>
      </c>
      <c r="AQ797" s="3"/>
      <c r="AR797" s="3"/>
      <c r="AS797" s="3"/>
      <c r="AT797" s="3"/>
      <c r="AU797" s="3" t="s">
        <v>5235</v>
      </c>
      <c r="AV797" s="7" t="s">
        <v>47</v>
      </c>
      <c r="AW797" s="7" t="s">
        <v>47</v>
      </c>
      <c r="AX797" s="9" t="str">
        <f>IF(AW797="","Vacio",IF(AV797=AW797,"Igual","Diferente"))</f>
        <v>Igual</v>
      </c>
      <c r="AY797" s="129"/>
      <c r="AZ797" s="129"/>
      <c r="BA797" s="5"/>
      <c r="BB797" s="68" t="s">
        <v>146</v>
      </c>
      <c r="BC797" s="129" t="s">
        <v>2919</v>
      </c>
      <c r="BD797" s="158"/>
      <c r="BE797" s="158"/>
      <c r="BF797" s="129"/>
      <c r="BG797" s="129"/>
      <c r="BH797" s="158"/>
      <c r="BI797" s="158"/>
      <c r="BJ797" s="158"/>
      <c r="BK797" s="158"/>
      <c r="BL797" s="158"/>
      <c r="BM797" s="158"/>
    </row>
    <row r="798" spans="1:65" s="153" customFormat="1" ht="14.65" customHeight="1" x14ac:dyDescent="0.25">
      <c r="A798" s="68" t="str">
        <f>CONCATENATE(E798,"_",X798)</f>
        <v>20601960525_PCR-LAP20071057</v>
      </c>
      <c r="B798" s="68" t="str">
        <f>CONCATENATE(E798,"_",Z798)</f>
        <v>20601960525_</v>
      </c>
      <c r="C798" s="6">
        <v>44125</v>
      </c>
      <c r="D798" s="6">
        <v>44155</v>
      </c>
      <c r="E798" s="428" t="s">
        <v>5076</v>
      </c>
      <c r="F798" s="3" t="s">
        <v>4956</v>
      </c>
      <c r="G798" s="3" t="s">
        <v>5077</v>
      </c>
      <c r="H798" s="6">
        <v>44125</v>
      </c>
      <c r="I798" s="6">
        <v>44155</v>
      </c>
      <c r="J798" s="7"/>
      <c r="K798" s="8">
        <f ca="1">+TODAY()-I798</f>
        <v>-18</v>
      </c>
      <c r="L798" s="9">
        <v>45</v>
      </c>
      <c r="M798" s="135"/>
      <c r="N798" s="9" t="str">
        <f>IF(M798="","Vacio",IF(L798=M798,"Igual","Diferente"))</f>
        <v>Vacio</v>
      </c>
      <c r="O798" s="9"/>
      <c r="P798" s="135"/>
      <c r="Q798" s="9" t="str">
        <f>IF(P798="","Vacio",IF(O798=P798,"Igual","Diferente"))</f>
        <v>Vacio</v>
      </c>
      <c r="R798" s="1">
        <f>+L798+O798/3.5</f>
        <v>45</v>
      </c>
      <c r="S798" s="1">
        <f ca="1">+IF(K798&gt;=0,IF(K798&lt;30,R798*1,IF(60&gt;K798,R798*2,IF(90&gt;K798,R798*3,IF(120&gt;K798,R798*4,IF(150&gt;K798,R798*5,IF(180&gt;K798,R798*6,IF(210&gt;K798,R798*7))))))),0)</f>
        <v>0</v>
      </c>
      <c r="T798" s="2">
        <f ca="1">+IF(K798&lt;0,0,IF(K798&lt;8,$A$1,IF(K798&lt;15,$B$1,IF(K798&lt;22,$C$1,IF(K798&lt;30,$D$1,IF(K798&lt;60,$G$1,IF(K798&lt;90,$H$1,IF(K798&lt;120,$I$1,IF(K798&lt;150,$J$1,IF(K798&lt;180,$K$1,IF(K798&lt;210,$E$1)))))))))))</f>
        <v>0</v>
      </c>
      <c r="U798" s="119" t="s">
        <v>4957</v>
      </c>
      <c r="V798" s="10" t="s">
        <v>4963</v>
      </c>
      <c r="W798" s="6">
        <v>44124</v>
      </c>
      <c r="X798" s="12" t="s">
        <v>4962</v>
      </c>
      <c r="Y798" s="12" t="s">
        <v>5248</v>
      </c>
      <c r="Z798" s="12"/>
      <c r="AA798" s="12"/>
      <c r="AB798" s="12"/>
      <c r="AC798" s="15"/>
      <c r="AD798" s="15"/>
      <c r="AE798" s="15"/>
      <c r="AF798" s="4">
        <f ca="1">+TODAY()-AE798</f>
        <v>44137</v>
      </c>
      <c r="AG798" s="15"/>
      <c r="AH798" s="15"/>
      <c r="AI798" s="6"/>
      <c r="AJ798" s="6"/>
      <c r="AK798" s="3"/>
      <c r="AL798" s="6"/>
      <c r="AM798" s="10"/>
      <c r="AN798" s="3"/>
      <c r="AO798" s="3"/>
      <c r="AP798" s="3" t="s">
        <v>263</v>
      </c>
      <c r="AQ798" s="3"/>
      <c r="AR798" s="3"/>
      <c r="AS798" s="3"/>
      <c r="AT798" s="3"/>
      <c r="AU798" s="3" t="s">
        <v>5235</v>
      </c>
      <c r="AV798" s="7" t="s">
        <v>47</v>
      </c>
      <c r="AW798" s="7" t="s">
        <v>47</v>
      </c>
      <c r="AX798" s="9" t="str">
        <f>IF(AW798="","Vacio",IF(AV798=AW798,"Igual","Diferente"))</f>
        <v>Igual</v>
      </c>
      <c r="AY798" s="129"/>
      <c r="AZ798" s="129"/>
      <c r="BA798" s="5"/>
      <c r="BB798" s="68" t="s">
        <v>146</v>
      </c>
      <c r="BC798" s="129" t="s">
        <v>2919</v>
      </c>
      <c r="BD798" s="158"/>
      <c r="BE798" s="158"/>
      <c r="BF798" s="129"/>
      <c r="BG798" s="129"/>
      <c r="BH798" s="158"/>
      <c r="BI798" s="158"/>
      <c r="BJ798" s="158"/>
      <c r="BK798" s="158"/>
      <c r="BL798" s="158"/>
      <c r="BM798" s="158"/>
    </row>
    <row r="799" spans="1:65" s="153" customFormat="1" ht="14.65" customHeight="1" x14ac:dyDescent="0.25">
      <c r="A799" s="68" t="str">
        <f>CONCATENATE(E799,"_",X799)</f>
        <v>20603728107_PCR-LAP19111081</v>
      </c>
      <c r="B799" s="68" t="str">
        <f>CONCATENATE(E799,"_",Z799)</f>
        <v>20603728107_PCR-LAP20041245</v>
      </c>
      <c r="C799" s="6">
        <v>44105</v>
      </c>
      <c r="D799" s="6">
        <v>44135</v>
      </c>
      <c r="E799" s="192">
        <v>20603728107</v>
      </c>
      <c r="F799" s="3" t="s">
        <v>1264</v>
      </c>
      <c r="G799" s="3" t="s">
        <v>4522</v>
      </c>
      <c r="H799" s="6">
        <v>44105</v>
      </c>
      <c r="I799" s="6">
        <v>44135</v>
      </c>
      <c r="J799" s="7"/>
      <c r="K799" s="8">
        <f ca="1">+TODAY()-I799</f>
        <v>2</v>
      </c>
      <c r="L799" s="9">
        <v>96</v>
      </c>
      <c r="M799" s="154"/>
      <c r="N799" s="71" t="str">
        <f>IF(M799="","Vacio",IF(L799=M799,"Igual","Diferente"))</f>
        <v>Vacio</v>
      </c>
      <c r="O799" s="9"/>
      <c r="P799" s="154"/>
      <c r="Q799" s="9" t="str">
        <f>IF(P799="","Vacio",IF(O799=P799,"Igual","Diferente"))</f>
        <v>Vacio</v>
      </c>
      <c r="R799" s="1">
        <f>+L799+O799/3.5</f>
        <v>96</v>
      </c>
      <c r="S799" s="1">
        <f ca="1">+IF(K799&gt;=0,IF(K799&lt;30,R799*1,IF(60&gt;K799,R799*2,IF(90&gt;K799,R799*3,IF(120&gt;K799,R799*4,IF(150&gt;K799,R799*5,IF(180&gt;K799,R799*6,IF(210&gt;K799,R799*7))))))),0)</f>
        <v>96</v>
      </c>
      <c r="T799" s="2" t="str">
        <f ca="1">+IF(K799&lt;0,0,IF(K799&lt;8,$A$1,IF(K799&lt;15,$B$1,IF(K799&lt;22,$C$1,IF(K799&lt;30,$D$1,IF(K799&lt;60,$G$1,IF(K799&lt;90,$H$1,IF(K799&lt;120,$I$1,IF(K799&lt;150,$J$1,IF(K799&lt;180,$K$1,IF(K799&lt;210,$E$1)))))))))))</f>
        <v>1° Semana</v>
      </c>
      <c r="U799" s="3" t="s">
        <v>3928</v>
      </c>
      <c r="V799" s="10" t="s">
        <v>1266</v>
      </c>
      <c r="W799" s="86">
        <v>43798</v>
      </c>
      <c r="X799" s="12" t="s">
        <v>1271</v>
      </c>
      <c r="Y799" s="12" t="s">
        <v>5248</v>
      </c>
      <c r="Z799" s="12" t="s">
        <v>3825</v>
      </c>
      <c r="AA799" s="12"/>
      <c r="AB799" s="15"/>
      <c r="AC799" s="15"/>
      <c r="AD799" s="15"/>
      <c r="AE799" s="15"/>
      <c r="AF799" s="4">
        <f ca="1">+TODAY()-AE799</f>
        <v>44137</v>
      </c>
      <c r="AG799" s="15"/>
      <c r="AH799" s="15"/>
      <c r="AI799" s="6"/>
      <c r="AJ799" s="6"/>
      <c r="AK799" s="3"/>
      <c r="AL799" s="6"/>
      <c r="AM799" s="10">
        <v>1</v>
      </c>
      <c r="AN799" s="3" t="s">
        <v>44</v>
      </c>
      <c r="AO799" s="3"/>
      <c r="AP799" s="3" t="s">
        <v>161</v>
      </c>
      <c r="AQ799" s="3"/>
      <c r="AR799" s="3"/>
      <c r="AS799" s="3"/>
      <c r="AT799" s="3"/>
      <c r="AU799" s="288" t="s">
        <v>4686</v>
      </c>
      <c r="AV799" s="7" t="s">
        <v>47</v>
      </c>
      <c r="AW799" s="70" t="s">
        <v>47</v>
      </c>
      <c r="AX799" s="9" t="str">
        <f>IF(AW799="","Vacio",IF(AV799=AW799,"Igual","Diferente"))</f>
        <v>Igual</v>
      </c>
      <c r="AY799" s="129"/>
      <c r="AZ799" s="129"/>
      <c r="BA799" s="5">
        <f ca="1">+IF(K799&gt;21,"Revisar",0)</f>
        <v>0</v>
      </c>
      <c r="BB799" s="32" t="s">
        <v>146</v>
      </c>
      <c r="BC799" s="32" t="s">
        <v>2919</v>
      </c>
      <c r="BD799" s="158"/>
      <c r="BE799" s="158"/>
      <c r="BF799" s="32" t="s">
        <v>94</v>
      </c>
      <c r="BG799" s="32"/>
      <c r="BH799" s="158"/>
      <c r="BI799" s="158"/>
      <c r="BJ799" s="158"/>
      <c r="BK799" s="158"/>
      <c r="BL799" s="158"/>
      <c r="BM799" s="158"/>
    </row>
    <row r="800" spans="1:65" s="153" customFormat="1" ht="14.65" customHeight="1" x14ac:dyDescent="0.25">
      <c r="A800" s="68" t="str">
        <f>CONCATENATE(E800,"_",X800)</f>
        <v>20603728107_PCR-LAP19111084</v>
      </c>
      <c r="B800" s="68" t="str">
        <f>CONCATENATE(E800,"_",Z800)</f>
        <v>20603728107_</v>
      </c>
      <c r="C800" s="6">
        <v>44105</v>
      </c>
      <c r="D800" s="6">
        <v>44135</v>
      </c>
      <c r="E800" s="192">
        <v>20603728107</v>
      </c>
      <c r="F800" s="3" t="s">
        <v>1264</v>
      </c>
      <c r="G800" s="3" t="s">
        <v>4522</v>
      </c>
      <c r="H800" s="6">
        <v>44105</v>
      </c>
      <c r="I800" s="6">
        <v>44135</v>
      </c>
      <c r="J800" s="7"/>
      <c r="K800" s="8">
        <f ca="1">+TODAY()-I800</f>
        <v>2</v>
      </c>
      <c r="L800" s="9">
        <v>95.83</v>
      </c>
      <c r="M800" s="154"/>
      <c r="N800" s="71" t="str">
        <f>IF(M800="","Vacio",IF(L800=M800,"Igual","Diferente"))</f>
        <v>Vacio</v>
      </c>
      <c r="O800" s="9"/>
      <c r="P800" s="154"/>
      <c r="Q800" s="9" t="str">
        <f>IF(P800="","Vacio",IF(O800=P800,"Igual","Diferente"))</f>
        <v>Vacio</v>
      </c>
      <c r="R800" s="1">
        <f>+L800+O800/3.5</f>
        <v>95.83</v>
      </c>
      <c r="S800" s="1">
        <f ca="1">+IF(K800&gt;=0,IF(K800&lt;30,R800*1,IF(60&gt;K800,R800*2,IF(90&gt;K800,R800*3,IF(120&gt;K800,R800*4,IF(150&gt;K800,R800*5,IF(180&gt;K800,R800*6,IF(210&gt;K800,R800*7))))))),0)</f>
        <v>95.83</v>
      </c>
      <c r="T800" s="2" t="str">
        <f ca="1">+IF(K800&lt;0,0,IF(K800&lt;8,$A$1,IF(K800&lt;15,$B$1,IF(K800&lt;22,$C$1,IF(K800&lt;30,$D$1,IF(K800&lt;60,$G$1,IF(K800&lt;90,$H$1,IF(K800&lt;120,$I$1,IF(K800&lt;150,$J$1,IF(K800&lt;180,$K$1,IF(K800&lt;210,$E$1)))))))))))</f>
        <v>1° Semana</v>
      </c>
      <c r="U800" s="3" t="s">
        <v>1265</v>
      </c>
      <c r="V800" s="10" t="s">
        <v>1266</v>
      </c>
      <c r="W800" s="86">
        <v>43798</v>
      </c>
      <c r="X800" s="12" t="s">
        <v>1268</v>
      </c>
      <c r="Y800" s="12" t="s">
        <v>5248</v>
      </c>
      <c r="Z800" s="12"/>
      <c r="AA800" s="12"/>
      <c r="AB800" s="15"/>
      <c r="AC800" s="15"/>
      <c r="AD800" s="15"/>
      <c r="AE800" s="15"/>
      <c r="AF800" s="4">
        <f ca="1">+TODAY()-AE800</f>
        <v>44137</v>
      </c>
      <c r="AG800" s="15"/>
      <c r="AH800" s="15"/>
      <c r="AI800" s="6"/>
      <c r="AJ800" s="6"/>
      <c r="AK800" s="3"/>
      <c r="AL800" s="6"/>
      <c r="AM800" s="10">
        <v>1</v>
      </c>
      <c r="AN800" s="3" t="s">
        <v>44</v>
      </c>
      <c r="AO800" s="3"/>
      <c r="AP800" s="3" t="s">
        <v>161</v>
      </c>
      <c r="AQ800" s="3"/>
      <c r="AR800" s="3"/>
      <c r="AS800" s="3"/>
      <c r="AT800" s="3"/>
      <c r="AU800" s="288" t="s">
        <v>4686</v>
      </c>
      <c r="AV800" s="7" t="s">
        <v>47</v>
      </c>
      <c r="AW800" s="70" t="s">
        <v>47</v>
      </c>
      <c r="AX800" s="9" t="str">
        <f>IF(AW800="","Vacio",IF(AV800=AW800,"Igual","Diferente"))</f>
        <v>Igual</v>
      </c>
      <c r="AY800" s="129"/>
      <c r="AZ800" s="129"/>
      <c r="BA800" s="5">
        <f ca="1">+IF(K800&gt;21,"Revisar",0)</f>
        <v>0</v>
      </c>
      <c r="BB800" s="32" t="s">
        <v>146</v>
      </c>
      <c r="BC800" s="32" t="s">
        <v>2919</v>
      </c>
      <c r="BD800" s="158"/>
      <c r="BE800" s="158"/>
      <c r="BF800" s="32" t="s">
        <v>94</v>
      </c>
      <c r="BG800" s="32"/>
      <c r="BH800" s="158"/>
      <c r="BI800" s="158"/>
      <c r="BJ800" s="158"/>
      <c r="BK800" s="158"/>
      <c r="BL800" s="158"/>
      <c r="BM800" s="158"/>
    </row>
    <row r="801" spans="1:65" s="153" customFormat="1" ht="14.65" customHeight="1" x14ac:dyDescent="0.25">
      <c r="A801" s="68" t="str">
        <f>CONCATENATE(E801,"_",X801)</f>
        <v>20603728107_PCR-LAP19111083</v>
      </c>
      <c r="B801" s="68" t="str">
        <f>CONCATENATE(E801,"_",Z801)</f>
        <v>20603728107_</v>
      </c>
      <c r="C801" s="6">
        <v>44105</v>
      </c>
      <c r="D801" s="6">
        <v>44135</v>
      </c>
      <c r="E801" s="192">
        <v>20603728107</v>
      </c>
      <c r="F801" s="3" t="s">
        <v>1264</v>
      </c>
      <c r="G801" s="3" t="s">
        <v>4522</v>
      </c>
      <c r="H801" s="6">
        <v>44105</v>
      </c>
      <c r="I801" s="6">
        <v>44135</v>
      </c>
      <c r="J801" s="7"/>
      <c r="K801" s="8">
        <f ca="1">+TODAY()-I801</f>
        <v>2</v>
      </c>
      <c r="L801" s="9">
        <v>95.83</v>
      </c>
      <c r="M801" s="154"/>
      <c r="N801" s="71" t="str">
        <f>IF(M801="","Vacio",IF(L801=M801,"Igual","Diferente"))</f>
        <v>Vacio</v>
      </c>
      <c r="O801" s="9"/>
      <c r="P801" s="154"/>
      <c r="Q801" s="9" t="str">
        <f>IF(P801="","Vacio",IF(O801=P801,"Igual","Diferente"))</f>
        <v>Vacio</v>
      </c>
      <c r="R801" s="1">
        <f>+L801+O801/3.5</f>
        <v>95.83</v>
      </c>
      <c r="S801" s="1">
        <f ca="1">+IF(K801&gt;=0,IF(K801&lt;30,R801*1,IF(60&gt;K801,R801*2,IF(90&gt;K801,R801*3,IF(120&gt;K801,R801*4,IF(150&gt;K801,R801*5,IF(180&gt;K801,R801*6,IF(210&gt;K801,R801*7))))))),0)</f>
        <v>95.83</v>
      </c>
      <c r="T801" s="2" t="str">
        <f ca="1">+IF(K801&lt;0,0,IF(K801&lt;8,$A$1,IF(K801&lt;15,$B$1,IF(K801&lt;22,$C$1,IF(K801&lt;30,$D$1,IF(K801&lt;60,$G$1,IF(K801&lt;90,$H$1,IF(K801&lt;120,$I$1,IF(K801&lt;150,$J$1,IF(K801&lt;180,$K$1,IF(K801&lt;210,$E$1)))))))))))</f>
        <v>1° Semana</v>
      </c>
      <c r="U801" s="3" t="s">
        <v>1265</v>
      </c>
      <c r="V801" s="10" t="s">
        <v>1266</v>
      </c>
      <c r="W801" s="86">
        <v>43798</v>
      </c>
      <c r="X801" s="12" t="s">
        <v>1269</v>
      </c>
      <c r="Y801" s="12" t="s">
        <v>5248</v>
      </c>
      <c r="Z801" s="12"/>
      <c r="AA801" s="12"/>
      <c r="AB801" s="15"/>
      <c r="AC801" s="15"/>
      <c r="AD801" s="15"/>
      <c r="AE801" s="15"/>
      <c r="AF801" s="4">
        <f ca="1">+TODAY()-AE801</f>
        <v>44137</v>
      </c>
      <c r="AG801" s="15"/>
      <c r="AH801" s="15"/>
      <c r="AI801" s="6"/>
      <c r="AJ801" s="6"/>
      <c r="AK801" s="3"/>
      <c r="AL801" s="6"/>
      <c r="AM801" s="10">
        <v>1</v>
      </c>
      <c r="AN801" s="3" t="s">
        <v>44</v>
      </c>
      <c r="AO801" s="3"/>
      <c r="AP801" s="3" t="s">
        <v>161</v>
      </c>
      <c r="AQ801" s="3"/>
      <c r="AR801" s="3"/>
      <c r="AS801" s="3"/>
      <c r="AT801" s="3"/>
      <c r="AU801" s="288" t="s">
        <v>4686</v>
      </c>
      <c r="AV801" s="7" t="s">
        <v>47</v>
      </c>
      <c r="AW801" s="70" t="s">
        <v>47</v>
      </c>
      <c r="AX801" s="9" t="str">
        <f>IF(AW801="","Vacio",IF(AV801=AW801,"Igual","Diferente"))</f>
        <v>Igual</v>
      </c>
      <c r="AY801" s="129"/>
      <c r="AZ801" s="129"/>
      <c r="BA801" s="5">
        <f ca="1">+IF(K801&gt;21,"Revisar",0)</f>
        <v>0</v>
      </c>
      <c r="BB801" s="32" t="s">
        <v>146</v>
      </c>
      <c r="BC801" s="32" t="s">
        <v>2919</v>
      </c>
      <c r="BD801" s="158"/>
      <c r="BE801" s="158"/>
      <c r="BF801" s="32" t="s">
        <v>94</v>
      </c>
      <c r="BG801" s="32"/>
      <c r="BH801" s="158"/>
      <c r="BI801" s="158"/>
      <c r="BJ801" s="158"/>
      <c r="BK801" s="158"/>
      <c r="BL801" s="158"/>
      <c r="BM801" s="158"/>
    </row>
    <row r="802" spans="1:65" s="153" customFormat="1" ht="14.65" customHeight="1" x14ac:dyDescent="0.25">
      <c r="A802" s="68" t="str">
        <f>CONCATENATE(E802,"_",X802)</f>
        <v>20603728107_PCR-LAP20025001</v>
      </c>
      <c r="B802" s="68" t="str">
        <f>CONCATENATE(E802,"_",Z802)</f>
        <v>20603728107_PCR-LAP19111082</v>
      </c>
      <c r="C802" s="6">
        <v>44105</v>
      </c>
      <c r="D802" s="6">
        <v>44135</v>
      </c>
      <c r="E802" s="192">
        <v>20603728107</v>
      </c>
      <c r="F802" s="3" t="s">
        <v>1264</v>
      </c>
      <c r="G802" s="3" t="s">
        <v>4522</v>
      </c>
      <c r="H802" s="6">
        <v>44105</v>
      </c>
      <c r="I802" s="6">
        <v>44135</v>
      </c>
      <c r="J802" s="7"/>
      <c r="K802" s="8">
        <f ca="1">+TODAY()-I802</f>
        <v>2</v>
      </c>
      <c r="L802" s="9">
        <v>121.33</v>
      </c>
      <c r="M802" s="154"/>
      <c r="N802" s="71" t="str">
        <f>IF(M802="","Vacio",IF(L802=M802,"Igual","Diferente"))</f>
        <v>Vacio</v>
      </c>
      <c r="O802" s="9"/>
      <c r="P802" s="154"/>
      <c r="Q802" s="9" t="str">
        <f>IF(P802="","Vacio",IF(O802=P802,"Igual","Diferente"))</f>
        <v>Vacio</v>
      </c>
      <c r="R802" s="1">
        <f>+L802+O802/3.5</f>
        <v>121.33</v>
      </c>
      <c r="S802" s="1">
        <f ca="1">+IF(K802&gt;=0,IF(K802&lt;30,R802*1,IF(60&gt;K802,R802*2,IF(90&gt;K802,R802*3,IF(120&gt;K802,R802*4,IF(150&gt;K802,R802*5,IF(180&gt;K802,R802*6,IF(210&gt;K802,R802*7))))))),0)</f>
        <v>121.33</v>
      </c>
      <c r="T802" s="2" t="str">
        <f ca="1">+IF(K802&lt;0,0,IF(K802&lt;8,$A$1,IF(K802&lt;15,$B$1,IF(K802&lt;22,$C$1,IF(K802&lt;30,$D$1,IF(K802&lt;60,$G$1,IF(K802&lt;90,$H$1,IF(K802&lt;120,$I$1,IF(K802&lt;150,$J$1,IF(K802&lt;180,$K$1,IF(K802&lt;210,$E$1)))))))))))</f>
        <v>1° Semana</v>
      </c>
      <c r="U802" s="3" t="s">
        <v>3927</v>
      </c>
      <c r="V802" s="10" t="s">
        <v>1266</v>
      </c>
      <c r="W802" s="86">
        <v>43798</v>
      </c>
      <c r="X802" s="12" t="s">
        <v>1275</v>
      </c>
      <c r="Y802" s="12" t="s">
        <v>5248</v>
      </c>
      <c r="Z802" s="12" t="s">
        <v>1270</v>
      </c>
      <c r="AA802" s="12"/>
      <c r="AB802" s="15"/>
      <c r="AC802" s="15"/>
      <c r="AD802" s="15"/>
      <c r="AE802" s="15"/>
      <c r="AF802" s="4">
        <f ca="1">+TODAY()-AE802</f>
        <v>44137</v>
      </c>
      <c r="AG802" s="15"/>
      <c r="AH802" s="15"/>
      <c r="AI802" s="6"/>
      <c r="AJ802" s="6"/>
      <c r="AK802" s="3"/>
      <c r="AL802" s="6"/>
      <c r="AM802" s="10">
        <v>1</v>
      </c>
      <c r="AN802" s="3" t="s">
        <v>44</v>
      </c>
      <c r="AO802" s="3"/>
      <c r="AP802" s="3" t="s">
        <v>161</v>
      </c>
      <c r="AQ802" s="296" t="s">
        <v>888</v>
      </c>
      <c r="AR802" s="3"/>
      <c r="AS802" s="3"/>
      <c r="AT802" s="3"/>
      <c r="AU802" s="288" t="s">
        <v>4686</v>
      </c>
      <c r="AV802" s="7" t="s">
        <v>47</v>
      </c>
      <c r="AW802" s="70" t="s">
        <v>47</v>
      </c>
      <c r="AX802" s="9" t="str">
        <f>IF(AW802="","Vacio",IF(AV802=AW802,"Igual","Diferente"))</f>
        <v>Igual</v>
      </c>
      <c r="AY802" s="129"/>
      <c r="AZ802" s="129"/>
      <c r="BA802" s="5">
        <f ca="1">+IF(K802&gt;21,"Revisar",0)</f>
        <v>0</v>
      </c>
      <c r="BB802" s="32" t="s">
        <v>146</v>
      </c>
      <c r="BC802" s="32" t="s">
        <v>2919</v>
      </c>
      <c r="BD802" s="158"/>
      <c r="BE802" s="158"/>
      <c r="BF802" s="32" t="s">
        <v>94</v>
      </c>
      <c r="BG802" s="32">
        <f>VLOOKUP(X802,'[2]Costos office 365'!$A$1:$B$180,2,FALSE)</f>
        <v>7.13</v>
      </c>
      <c r="BH802" s="158"/>
      <c r="BI802" s="158"/>
      <c r="BJ802" s="158"/>
      <c r="BK802" s="158"/>
      <c r="BL802" s="158"/>
      <c r="BM802" s="158"/>
    </row>
    <row r="803" spans="1:65" s="153" customFormat="1" ht="14.65" customHeight="1" x14ac:dyDescent="0.25">
      <c r="A803" s="68" t="str">
        <f>CONCATENATE(E803,"_",X803)</f>
        <v>20603728107_PCR-LAP20071030</v>
      </c>
      <c r="B803" s="68" t="str">
        <f>CONCATENATE(E803,"_",Z803)</f>
        <v>20603728107_</v>
      </c>
      <c r="C803" s="6">
        <v>44105</v>
      </c>
      <c r="D803" s="6">
        <v>44135</v>
      </c>
      <c r="E803" s="192">
        <v>20603728107</v>
      </c>
      <c r="F803" s="3" t="s">
        <v>1264</v>
      </c>
      <c r="G803" s="3" t="s">
        <v>4522</v>
      </c>
      <c r="H803" s="6">
        <v>44105</v>
      </c>
      <c r="I803" s="6">
        <v>44135</v>
      </c>
      <c r="J803" s="7"/>
      <c r="K803" s="8">
        <f ca="1">+TODAY()-I803</f>
        <v>2</v>
      </c>
      <c r="L803" s="9">
        <v>95.83</v>
      </c>
      <c r="M803" s="154"/>
      <c r="N803" s="71" t="str">
        <f>IF(M803="","Vacio",IF(L803=M803,"Igual","Diferente"))</f>
        <v>Vacio</v>
      </c>
      <c r="O803" s="9"/>
      <c r="P803" s="154"/>
      <c r="Q803" s="9" t="str">
        <f>IF(P803="","Vacio",IF(O803=P803,"Igual","Diferente"))</f>
        <v>Vacio</v>
      </c>
      <c r="R803" s="1">
        <f>+L803+O803/3.5</f>
        <v>95.83</v>
      </c>
      <c r="S803" s="1">
        <f ca="1">+IF(K803&gt;=0,IF(K803&lt;30,R803*1,IF(60&gt;K803,R803*2,IF(90&gt;K803,R803*3,IF(120&gt;K803,R803*4,IF(150&gt;K803,R803*5,IF(180&gt;K803,R803*6,IF(210&gt;K803,R803*7))))))),0)</f>
        <v>95.83</v>
      </c>
      <c r="T803" s="2" t="str">
        <f ca="1">+IF(K803&lt;0,0,IF(K803&lt;8,$A$1,IF(K803&lt;15,$B$1,IF(K803&lt;22,$C$1,IF(K803&lt;30,$D$1,IF(K803&lt;60,$G$1,IF(K803&lt;90,$H$1,IF(K803&lt;120,$I$1,IF(K803&lt;150,$J$1,IF(K803&lt;180,$K$1,IF(K803&lt;210,$E$1)))))))))))</f>
        <v>1° Semana</v>
      </c>
      <c r="U803" s="3" t="s">
        <v>1265</v>
      </c>
      <c r="V803" s="10" t="s">
        <v>1266</v>
      </c>
      <c r="W803" s="86">
        <v>43798</v>
      </c>
      <c r="X803" s="12" t="s">
        <v>3929</v>
      </c>
      <c r="Y803" s="12" t="s">
        <v>5248</v>
      </c>
      <c r="Z803" s="12"/>
      <c r="AA803" s="12"/>
      <c r="AB803" s="15"/>
      <c r="AC803" s="15"/>
      <c r="AD803" s="15"/>
      <c r="AE803" s="15"/>
      <c r="AF803" s="4">
        <f ca="1">+TODAY()-AE803</f>
        <v>44137</v>
      </c>
      <c r="AG803" s="15"/>
      <c r="AH803" s="15"/>
      <c r="AI803" s="6"/>
      <c r="AJ803" s="6"/>
      <c r="AK803" s="3"/>
      <c r="AL803" s="6"/>
      <c r="AM803" s="10">
        <v>1</v>
      </c>
      <c r="AN803" s="3" t="s">
        <v>44</v>
      </c>
      <c r="AO803" s="3"/>
      <c r="AP803" s="3" t="s">
        <v>161</v>
      </c>
      <c r="AQ803" s="3"/>
      <c r="AR803" s="3"/>
      <c r="AS803" s="3"/>
      <c r="AT803" s="3"/>
      <c r="AU803" s="288" t="s">
        <v>4686</v>
      </c>
      <c r="AV803" s="7" t="s">
        <v>47</v>
      </c>
      <c r="AW803" s="70" t="s">
        <v>47</v>
      </c>
      <c r="AX803" s="9" t="str">
        <f>IF(AW803="","Vacio",IF(AV803=AW803,"Igual","Diferente"))</f>
        <v>Igual</v>
      </c>
      <c r="AY803" s="129"/>
      <c r="AZ803" s="129"/>
      <c r="BA803" s="5">
        <f ca="1">+IF(K803&gt;21,"Revisar",0)</f>
        <v>0</v>
      </c>
      <c r="BB803" s="32" t="s">
        <v>146</v>
      </c>
      <c r="BC803" s="32" t="s">
        <v>2919</v>
      </c>
      <c r="BD803"/>
      <c r="BE803"/>
      <c r="BF803" s="32" t="s">
        <v>94</v>
      </c>
      <c r="BG803" s="32"/>
      <c r="BH803"/>
      <c r="BI803"/>
      <c r="BJ803"/>
      <c r="BK803"/>
      <c r="BL803"/>
      <c r="BM803"/>
    </row>
    <row r="804" spans="1:65" s="153" customFormat="1" ht="14.65" customHeight="1" x14ac:dyDescent="0.25">
      <c r="A804" s="68" t="str">
        <f>CONCATENATE(E804,"_",X804)</f>
        <v>20603728107_PCR-LAP20064091</v>
      </c>
      <c r="B804" s="68" t="str">
        <f>CONCATENATE(E804,"_",Z804)</f>
        <v>20603728107_PCR-LAP0992</v>
      </c>
      <c r="C804" s="6">
        <v>44105</v>
      </c>
      <c r="D804" s="6">
        <v>44135</v>
      </c>
      <c r="E804" s="192">
        <v>20603728107</v>
      </c>
      <c r="F804" s="3" t="s">
        <v>1264</v>
      </c>
      <c r="G804" s="3" t="s">
        <v>4522</v>
      </c>
      <c r="H804" s="6">
        <v>44105</v>
      </c>
      <c r="I804" s="6">
        <v>44135</v>
      </c>
      <c r="J804" s="7"/>
      <c r="K804" s="8">
        <f ca="1">+TODAY()-I804</f>
        <v>2</v>
      </c>
      <c r="L804" s="9">
        <v>95.5</v>
      </c>
      <c r="M804" s="154"/>
      <c r="N804" s="71" t="str">
        <f>IF(M804="","Vacio",IF(L804=M804,"Igual","Diferente"))</f>
        <v>Vacio</v>
      </c>
      <c r="O804" s="9"/>
      <c r="P804" s="154"/>
      <c r="Q804" s="9" t="str">
        <f>IF(P804="","Vacio",IF(O804=P804,"Igual","Diferente"))</f>
        <v>Vacio</v>
      </c>
      <c r="R804" s="1">
        <f>+L804+O804/3.5</f>
        <v>95.5</v>
      </c>
      <c r="S804" s="1">
        <f ca="1">+IF(K804&gt;=0,IF(K804&lt;30,R804*1,IF(60&gt;K804,R804*2,IF(90&gt;K804,R804*3,IF(120&gt;K804,R804*4,IF(150&gt;K804,R804*5,IF(180&gt;K804,R804*6,IF(210&gt;K804,R804*7))))))),0)</f>
        <v>95.5</v>
      </c>
      <c r="T804" s="2" t="str">
        <f ca="1">+IF(K804&lt;0,0,IF(K804&lt;8,$A$1,IF(K804&lt;15,$B$1,IF(K804&lt;22,$C$1,IF(K804&lt;30,$D$1,IF(K804&lt;60,$G$1,IF(K804&lt;90,$H$1,IF(K804&lt;120,$I$1,IF(K804&lt;150,$J$1,IF(K804&lt;180,$K$1,IF(K804&lt;210,$E$1)))))))))))</f>
        <v>1° Semana</v>
      </c>
      <c r="U804" s="3" t="s">
        <v>3811</v>
      </c>
      <c r="V804" s="10" t="s">
        <v>1266</v>
      </c>
      <c r="W804" s="86">
        <v>43798</v>
      </c>
      <c r="X804" s="12" t="s">
        <v>3810</v>
      </c>
      <c r="Y804" s="12" t="s">
        <v>5248</v>
      </c>
      <c r="Z804" s="12" t="s">
        <v>2965</v>
      </c>
      <c r="AA804" s="12"/>
      <c r="AB804" s="15"/>
      <c r="AC804" s="15"/>
      <c r="AD804" s="15"/>
      <c r="AE804" s="15"/>
      <c r="AF804" s="4">
        <f ca="1">+TODAY()-AE804</f>
        <v>44137</v>
      </c>
      <c r="AG804" s="15"/>
      <c r="AH804" s="15"/>
      <c r="AI804" s="6"/>
      <c r="AJ804" s="6"/>
      <c r="AK804" s="3"/>
      <c r="AL804" s="6"/>
      <c r="AM804" s="10">
        <v>1</v>
      </c>
      <c r="AN804" s="3" t="s">
        <v>44</v>
      </c>
      <c r="AO804" s="3"/>
      <c r="AP804" s="3" t="s">
        <v>161</v>
      </c>
      <c r="AQ804" s="3"/>
      <c r="AR804" s="3"/>
      <c r="AS804" s="3"/>
      <c r="AT804" s="3"/>
      <c r="AU804" s="288" t="s">
        <v>4686</v>
      </c>
      <c r="AV804" s="7" t="s">
        <v>47</v>
      </c>
      <c r="AW804" s="70" t="s">
        <v>47</v>
      </c>
      <c r="AX804" s="9" t="str">
        <f>IF(AW804="","Vacio",IF(AV804=AW804,"Igual","Diferente"))</f>
        <v>Igual</v>
      </c>
      <c r="AY804" s="129"/>
      <c r="AZ804" s="129"/>
      <c r="BA804" s="5">
        <f ca="1">+IF(K804&gt;21,"Revisar",0)</f>
        <v>0</v>
      </c>
      <c r="BB804" s="32" t="s">
        <v>146</v>
      </c>
      <c r="BC804" s="32" t="s">
        <v>2919</v>
      </c>
      <c r="BD804"/>
      <c r="BE804"/>
      <c r="BF804" s="32" t="s">
        <v>94</v>
      </c>
      <c r="BG804" s="32"/>
      <c r="BH804"/>
      <c r="BI804"/>
      <c r="BJ804"/>
      <c r="BK804"/>
      <c r="BL804"/>
      <c r="BM804"/>
    </row>
    <row r="805" spans="1:65" s="153" customFormat="1" ht="14.65" customHeight="1" x14ac:dyDescent="0.25">
      <c r="A805" s="68" t="str">
        <f>CONCATENATE(E805,"_",X805)</f>
        <v>20603728107_PCR-LAP19111079</v>
      </c>
      <c r="B805" s="68" t="str">
        <f>CONCATENATE(E805,"_",Z805)</f>
        <v>20603728107_</v>
      </c>
      <c r="C805" s="6">
        <v>44105</v>
      </c>
      <c r="D805" s="6">
        <v>44135</v>
      </c>
      <c r="E805" s="192">
        <v>20603728107</v>
      </c>
      <c r="F805" s="3" t="s">
        <v>1264</v>
      </c>
      <c r="G805" s="3" t="s">
        <v>4522</v>
      </c>
      <c r="H805" s="6">
        <v>44105</v>
      </c>
      <c r="I805" s="6">
        <v>44135</v>
      </c>
      <c r="J805" s="7"/>
      <c r="K805" s="8">
        <f ca="1">+TODAY()-I805</f>
        <v>2</v>
      </c>
      <c r="L805" s="9">
        <v>95.5</v>
      </c>
      <c r="M805" s="154"/>
      <c r="N805" s="71" t="str">
        <f>IF(M805="","Vacio",IF(L805=M805,"Igual","Diferente"))</f>
        <v>Vacio</v>
      </c>
      <c r="O805" s="9"/>
      <c r="P805" s="154"/>
      <c r="Q805" s="9" t="str">
        <f>IF(P805="","Vacio",IF(O805=P805,"Igual","Diferente"))</f>
        <v>Vacio</v>
      </c>
      <c r="R805" s="1">
        <f>+L805+O805/3.5</f>
        <v>95.5</v>
      </c>
      <c r="S805" s="1">
        <f ca="1">+IF(K805&gt;=0,IF(K805&lt;30,R805*1,IF(60&gt;K805,R805*2,IF(90&gt;K805,R805*3,IF(120&gt;K805,R805*4,IF(150&gt;K805,R805*5,IF(180&gt;K805,R805*6,IF(210&gt;K805,R805*7))))))),0)</f>
        <v>95.5</v>
      </c>
      <c r="T805" s="2" t="str">
        <f ca="1">+IF(K805&lt;0,0,IF(K805&lt;8,$A$1,IF(K805&lt;15,$B$1,IF(K805&lt;22,$C$1,IF(K805&lt;30,$D$1,IF(K805&lt;60,$G$1,IF(K805&lt;90,$H$1,IF(K805&lt;120,$I$1,IF(K805&lt;150,$J$1,IF(K805&lt;180,$K$1,IF(K805&lt;210,$E$1)))))))))))</f>
        <v>1° Semana</v>
      </c>
      <c r="U805" s="3" t="s">
        <v>1265</v>
      </c>
      <c r="V805" s="10" t="s">
        <v>1266</v>
      </c>
      <c r="W805" s="86">
        <v>43798</v>
      </c>
      <c r="X805" s="12" t="s">
        <v>1272</v>
      </c>
      <c r="Y805" s="12" t="s">
        <v>5248</v>
      </c>
      <c r="Z805" s="12"/>
      <c r="AA805" s="12"/>
      <c r="AB805" s="15"/>
      <c r="AC805" s="15"/>
      <c r="AD805" s="15"/>
      <c r="AE805" s="15"/>
      <c r="AF805" s="4">
        <f ca="1">+TODAY()-AE805</f>
        <v>44137</v>
      </c>
      <c r="AG805" s="15"/>
      <c r="AH805" s="15"/>
      <c r="AI805" s="6"/>
      <c r="AJ805" s="6"/>
      <c r="AK805" s="3"/>
      <c r="AL805" s="6"/>
      <c r="AM805" s="10">
        <v>1</v>
      </c>
      <c r="AN805" s="3" t="s">
        <v>44</v>
      </c>
      <c r="AO805" s="3"/>
      <c r="AP805" s="3" t="s">
        <v>161</v>
      </c>
      <c r="AQ805" s="3"/>
      <c r="AR805" s="3"/>
      <c r="AS805" s="3"/>
      <c r="AT805" s="3"/>
      <c r="AU805" s="288" t="s">
        <v>4686</v>
      </c>
      <c r="AV805" s="7" t="s">
        <v>47</v>
      </c>
      <c r="AW805" s="70" t="s">
        <v>47</v>
      </c>
      <c r="AX805" s="9" t="str">
        <f>IF(AW805="","Vacio",IF(AV805=AW805,"Igual","Diferente"))</f>
        <v>Igual</v>
      </c>
      <c r="AY805" s="129"/>
      <c r="AZ805" s="129"/>
      <c r="BA805" s="5">
        <f ca="1">+IF(K805&gt;21,"Revisar",0)</f>
        <v>0</v>
      </c>
      <c r="BB805" s="32" t="s">
        <v>146</v>
      </c>
      <c r="BC805" s="32" t="s">
        <v>2919</v>
      </c>
      <c r="BD805"/>
      <c r="BE805"/>
      <c r="BF805" s="32" t="s">
        <v>94</v>
      </c>
      <c r="BG805" s="32"/>
      <c r="BH805"/>
      <c r="BI805"/>
      <c r="BJ805"/>
      <c r="BK805"/>
      <c r="BL805"/>
      <c r="BM805"/>
    </row>
    <row r="806" spans="1:65" s="153" customFormat="1" ht="14.65" customHeight="1" x14ac:dyDescent="0.25">
      <c r="A806" s="68" t="str">
        <f>CONCATENATE(E806,"_",X806)</f>
        <v>20603728107_PCR-LAP19111078</v>
      </c>
      <c r="B806" s="68" t="str">
        <f>CONCATENATE(E806,"_",Z806)</f>
        <v>20603728107_</v>
      </c>
      <c r="C806" s="6">
        <v>44105</v>
      </c>
      <c r="D806" s="6">
        <v>44135</v>
      </c>
      <c r="E806" s="192">
        <v>20603728107</v>
      </c>
      <c r="F806" s="3" t="s">
        <v>1264</v>
      </c>
      <c r="G806" s="3" t="s">
        <v>4522</v>
      </c>
      <c r="H806" s="6">
        <v>44105</v>
      </c>
      <c r="I806" s="6">
        <v>44135</v>
      </c>
      <c r="J806" s="7"/>
      <c r="K806" s="8">
        <f ca="1">+TODAY()-I806</f>
        <v>2</v>
      </c>
      <c r="L806" s="9">
        <v>96.17</v>
      </c>
      <c r="M806" s="154"/>
      <c r="N806" s="71" t="str">
        <f>IF(M806="","Vacio",IF(L806=M806,"Igual","Diferente"))</f>
        <v>Vacio</v>
      </c>
      <c r="O806" s="9"/>
      <c r="P806" s="154"/>
      <c r="Q806" s="9" t="str">
        <f>IF(P806="","Vacio",IF(O806=P806,"Igual","Diferente"))</f>
        <v>Vacio</v>
      </c>
      <c r="R806" s="1">
        <f>+L806+O806/3.5</f>
        <v>96.17</v>
      </c>
      <c r="S806" s="1">
        <f ca="1">+IF(K806&gt;=0,IF(K806&lt;30,R806*1,IF(60&gt;K806,R806*2,IF(90&gt;K806,R806*3,IF(120&gt;K806,R806*4,IF(150&gt;K806,R806*5,IF(180&gt;K806,R806*6,IF(210&gt;K806,R806*7))))))),0)</f>
        <v>96.17</v>
      </c>
      <c r="T806" s="2" t="str">
        <f ca="1">+IF(K806&lt;0,0,IF(K806&lt;8,$A$1,IF(K806&lt;15,$B$1,IF(K806&lt;22,$C$1,IF(K806&lt;30,$D$1,IF(K806&lt;60,$G$1,IF(K806&lt;90,$H$1,IF(K806&lt;120,$I$1,IF(K806&lt;150,$J$1,IF(K806&lt;180,$K$1,IF(K806&lt;210,$E$1)))))))))))</f>
        <v>1° Semana</v>
      </c>
      <c r="U806" s="3" t="s">
        <v>1265</v>
      </c>
      <c r="V806" s="10" t="s">
        <v>1266</v>
      </c>
      <c r="W806" s="86">
        <v>43798</v>
      </c>
      <c r="X806" s="12" t="s">
        <v>1273</v>
      </c>
      <c r="Y806" s="12" t="s">
        <v>5248</v>
      </c>
      <c r="Z806" s="12"/>
      <c r="AA806" s="12"/>
      <c r="AB806" s="15"/>
      <c r="AC806" s="15"/>
      <c r="AD806" s="15"/>
      <c r="AE806" s="15"/>
      <c r="AF806" s="4">
        <f ca="1">+TODAY()-AE806</f>
        <v>44137</v>
      </c>
      <c r="AG806" s="15"/>
      <c r="AH806" s="15"/>
      <c r="AI806" s="6"/>
      <c r="AJ806" s="6"/>
      <c r="AK806" s="3"/>
      <c r="AL806" s="6"/>
      <c r="AM806" s="10">
        <v>1</v>
      </c>
      <c r="AN806" s="3" t="s">
        <v>44</v>
      </c>
      <c r="AO806" s="3"/>
      <c r="AP806" s="3" t="s">
        <v>161</v>
      </c>
      <c r="AQ806" s="3"/>
      <c r="AR806" s="3"/>
      <c r="AS806" s="3"/>
      <c r="AT806" s="3"/>
      <c r="AU806" s="288" t="s">
        <v>4686</v>
      </c>
      <c r="AV806" s="7" t="s">
        <v>47</v>
      </c>
      <c r="AW806" s="70" t="s">
        <v>47</v>
      </c>
      <c r="AX806" s="9" t="str">
        <f>IF(AW806="","Vacio",IF(AV806=AW806,"Igual","Diferente"))</f>
        <v>Igual</v>
      </c>
      <c r="AY806" s="129"/>
      <c r="AZ806" s="129"/>
      <c r="BA806" s="5">
        <f ca="1">+IF(K806&gt;21,"Revisar",0)</f>
        <v>0</v>
      </c>
      <c r="BB806" s="32" t="s">
        <v>146</v>
      </c>
      <c r="BC806" s="32" t="s">
        <v>2919</v>
      </c>
      <c r="BD806"/>
      <c r="BE806"/>
      <c r="BF806" s="32" t="s">
        <v>94</v>
      </c>
      <c r="BG806" s="32"/>
      <c r="BH806"/>
      <c r="BI806"/>
      <c r="BJ806"/>
      <c r="BK806"/>
      <c r="BL806"/>
      <c r="BM806"/>
    </row>
    <row r="807" spans="1:65" s="153" customFormat="1" ht="14.65" customHeight="1" x14ac:dyDescent="0.25">
      <c r="A807" s="68" t="str">
        <f>CONCATENATE(E807,"_",X807)</f>
        <v>20603728107_PCR-LAP19111085</v>
      </c>
      <c r="B807" s="68" t="str">
        <f>CONCATENATE(E807,"_",Z807)</f>
        <v>20603728107_PCR-LAP20041249</v>
      </c>
      <c r="C807" s="6">
        <v>44105</v>
      </c>
      <c r="D807" s="6">
        <v>44135</v>
      </c>
      <c r="E807" s="192">
        <v>20603728107</v>
      </c>
      <c r="F807" s="3" t="s">
        <v>1264</v>
      </c>
      <c r="G807" s="3" t="s">
        <v>4522</v>
      </c>
      <c r="H807" s="6">
        <v>44105</v>
      </c>
      <c r="I807" s="6">
        <v>44135</v>
      </c>
      <c r="J807" s="7"/>
      <c r="K807" s="8">
        <f ca="1">+TODAY()-I807</f>
        <v>2</v>
      </c>
      <c r="L807" s="9">
        <v>96</v>
      </c>
      <c r="M807" s="154"/>
      <c r="N807" s="71" t="str">
        <f>IF(M807="","Vacio",IF(L807=M807,"Igual","Diferente"))</f>
        <v>Vacio</v>
      </c>
      <c r="O807" s="9"/>
      <c r="P807" s="154"/>
      <c r="Q807" s="9" t="str">
        <f>IF(P807="","Vacio",IF(O807=P807,"Igual","Diferente"))</f>
        <v>Vacio</v>
      </c>
      <c r="R807" s="1">
        <f>+L807+O807/3.5</f>
        <v>96</v>
      </c>
      <c r="S807" s="1">
        <f ca="1">+IF(K807&gt;=0,IF(K807&lt;30,R807*1,IF(60&gt;K807,R807*2,IF(90&gt;K807,R807*3,IF(120&gt;K807,R807*4,IF(150&gt;K807,R807*5,IF(180&gt;K807,R807*6,IF(210&gt;K807,R807*7))))))),0)</f>
        <v>96</v>
      </c>
      <c r="T807" s="2" t="str">
        <f ca="1">+IF(K807&lt;0,0,IF(K807&lt;8,$A$1,IF(K807&lt;15,$B$1,IF(K807&lt;22,$C$1,IF(K807&lt;30,$D$1,IF(K807&lt;60,$G$1,IF(K807&lt;90,$H$1,IF(K807&lt;120,$I$1,IF(K807&lt;150,$J$1,IF(K807&lt;180,$K$1,IF(K807&lt;210,$E$1)))))))))))</f>
        <v>1° Semana</v>
      </c>
      <c r="U807" s="3" t="s">
        <v>3893</v>
      </c>
      <c r="V807" s="10" t="s">
        <v>1274</v>
      </c>
      <c r="W807" s="86">
        <v>43867</v>
      </c>
      <c r="X807" s="12" t="s">
        <v>1267</v>
      </c>
      <c r="Y807" s="12" t="s">
        <v>5248</v>
      </c>
      <c r="Z807" s="12" t="s">
        <v>3826</v>
      </c>
      <c r="AA807" s="12"/>
      <c r="AB807" s="15"/>
      <c r="AC807" s="15"/>
      <c r="AD807" s="15"/>
      <c r="AE807" s="15"/>
      <c r="AF807" s="4">
        <f ca="1">+TODAY()-AE807</f>
        <v>44137</v>
      </c>
      <c r="AG807" s="15"/>
      <c r="AH807" s="15"/>
      <c r="AI807" s="6"/>
      <c r="AJ807" s="6"/>
      <c r="AK807" s="3"/>
      <c r="AL807" s="6"/>
      <c r="AM807" s="10">
        <v>1</v>
      </c>
      <c r="AN807" s="3" t="s">
        <v>44</v>
      </c>
      <c r="AO807" s="3"/>
      <c r="AP807" s="3" t="s">
        <v>161</v>
      </c>
      <c r="AQ807" s="3"/>
      <c r="AR807" s="3"/>
      <c r="AS807" s="3"/>
      <c r="AT807" s="3"/>
      <c r="AU807" s="288" t="s">
        <v>4686</v>
      </c>
      <c r="AV807" s="7" t="s">
        <v>47</v>
      </c>
      <c r="AW807" s="70" t="s">
        <v>47</v>
      </c>
      <c r="AX807" s="9" t="str">
        <f>IF(AW807="","Vacio",IF(AV807=AW807,"Igual","Diferente"))</f>
        <v>Igual</v>
      </c>
      <c r="AY807" s="129"/>
      <c r="AZ807" s="129"/>
      <c r="BA807" s="5">
        <f ca="1">+IF(K807&gt;21,"Revisar",0)</f>
        <v>0</v>
      </c>
      <c r="BB807" s="32" t="s">
        <v>146</v>
      </c>
      <c r="BC807" s="32" t="s">
        <v>2919</v>
      </c>
      <c r="BD807"/>
      <c r="BE807"/>
      <c r="BF807" s="32" t="s">
        <v>94</v>
      </c>
      <c r="BG807" s="32"/>
      <c r="BH807"/>
      <c r="BI807"/>
      <c r="BJ807"/>
      <c r="BK807"/>
      <c r="BL807"/>
      <c r="BM807"/>
    </row>
    <row r="808" spans="1:65" s="153" customFormat="1" ht="14.65" customHeight="1" x14ac:dyDescent="0.25">
      <c r="A808" s="68" t="str">
        <f>CONCATENATE(E808,"_",X808)</f>
        <v>20603728107_PCR-LAP20035001</v>
      </c>
      <c r="B808" s="68" t="str">
        <f>CONCATENATE(E808,"_",Z808)</f>
        <v>20603728107_</v>
      </c>
      <c r="C808" s="6">
        <v>44105</v>
      </c>
      <c r="D808" s="6">
        <v>44135</v>
      </c>
      <c r="E808" s="192">
        <v>20603728107</v>
      </c>
      <c r="F808" s="3" t="s">
        <v>1264</v>
      </c>
      <c r="G808" s="3" t="s">
        <v>4522</v>
      </c>
      <c r="H808" s="6">
        <v>44105</v>
      </c>
      <c r="I808" s="6">
        <v>44135</v>
      </c>
      <c r="J808" s="7"/>
      <c r="K808" s="8">
        <f ca="1">+TODAY()-I808</f>
        <v>2</v>
      </c>
      <c r="L808" s="9">
        <v>123</v>
      </c>
      <c r="M808" s="154"/>
      <c r="N808" s="71" t="str">
        <f>IF(M808="","Vacio",IF(L808=M808,"Igual","Diferente"))</f>
        <v>Vacio</v>
      </c>
      <c r="O808" s="9"/>
      <c r="P808" s="154"/>
      <c r="Q808" s="9" t="str">
        <f>IF(P808="","Vacio",IF(O808=P808,"Igual","Diferente"))</f>
        <v>Vacio</v>
      </c>
      <c r="R808" s="1">
        <f>+L808+O808/3.5</f>
        <v>123</v>
      </c>
      <c r="S808" s="1">
        <f ca="1">+IF(K808&gt;=0,IF(K808&lt;30,R808*1,IF(60&gt;K808,R808*2,IF(90&gt;K808,R808*3,IF(120&gt;K808,R808*4,IF(150&gt;K808,R808*5,IF(180&gt;K808,R808*6,IF(210&gt;K808,R808*7))))))),0)</f>
        <v>123</v>
      </c>
      <c r="T808" s="2" t="str">
        <f ca="1">+IF(K808&lt;0,0,IF(K808&lt;8,$A$1,IF(K808&lt;15,$B$1,IF(K808&lt;22,$C$1,IF(K808&lt;30,$D$1,IF(K808&lt;60,$G$1,IF(K808&lt;90,$H$1,IF(K808&lt;120,$I$1,IF(K808&lt;150,$J$1,IF(K808&lt;180,$K$1,IF(K808&lt;210,$E$1)))))))))))</f>
        <v>1° Semana</v>
      </c>
      <c r="U808" s="3" t="s">
        <v>1276</v>
      </c>
      <c r="V808" s="10" t="s">
        <v>1277</v>
      </c>
      <c r="W808" s="86">
        <v>43896</v>
      </c>
      <c r="X808" s="12" t="s">
        <v>1278</v>
      </c>
      <c r="Y808" s="12" t="s">
        <v>5248</v>
      </c>
      <c r="Z808" s="12"/>
      <c r="AA808" s="12"/>
      <c r="AB808" s="15"/>
      <c r="AC808" s="15"/>
      <c r="AD808" s="15"/>
      <c r="AE808" s="15"/>
      <c r="AF808" s="4">
        <f ca="1">+TODAY()-AE808</f>
        <v>44137</v>
      </c>
      <c r="AG808" s="15"/>
      <c r="AH808" s="15"/>
      <c r="AI808" s="6"/>
      <c r="AJ808" s="6"/>
      <c r="AK808" s="3"/>
      <c r="AL808" s="6"/>
      <c r="AM808" s="10">
        <v>1</v>
      </c>
      <c r="AN808" s="3" t="s">
        <v>44</v>
      </c>
      <c r="AO808" s="3"/>
      <c r="AP808" s="3" t="s">
        <v>161</v>
      </c>
      <c r="AQ808" s="296" t="s">
        <v>888</v>
      </c>
      <c r="AR808" s="3"/>
      <c r="AS808" s="3"/>
      <c r="AT808" s="3"/>
      <c r="AU808" s="288" t="s">
        <v>4686</v>
      </c>
      <c r="AV808" s="7" t="s">
        <v>47</v>
      </c>
      <c r="AW808" s="70" t="s">
        <v>47</v>
      </c>
      <c r="AX808" s="9" t="str">
        <f>IF(AW808="","Vacio",IF(AV808=AW808,"Igual","Diferente"))</f>
        <v>Igual</v>
      </c>
      <c r="AY808" s="129"/>
      <c r="AZ808" s="129"/>
      <c r="BA808" s="5">
        <f ca="1">+IF(K808&gt;21,"Revisar",0)</f>
        <v>0</v>
      </c>
      <c r="BB808" s="32" t="s">
        <v>146</v>
      </c>
      <c r="BC808" s="32" t="s">
        <v>2919</v>
      </c>
      <c r="BD808"/>
      <c r="BE808"/>
      <c r="BF808" s="32" t="s">
        <v>94</v>
      </c>
      <c r="BG808" s="32">
        <f>VLOOKUP(X808,'[2]Costos office 365'!$A$1:$B$180,2,FALSE)</f>
        <v>7.13</v>
      </c>
      <c r="BH808"/>
      <c r="BI808"/>
      <c r="BJ808"/>
      <c r="BK808"/>
      <c r="BL808"/>
      <c r="BM808"/>
    </row>
    <row r="809" spans="1:65" s="153" customFormat="1" ht="14.65" customHeight="1" x14ac:dyDescent="0.25">
      <c r="A809" s="68" t="str">
        <f>CONCATENATE(E809,"_",X809)</f>
        <v>08888441_PCR-LAP0696</v>
      </c>
      <c r="B809" s="68" t="str">
        <f>CONCATENATE(E809,"_",Z809)</f>
        <v>08888441_</v>
      </c>
      <c r="C809" s="6">
        <v>44126</v>
      </c>
      <c r="D809" s="6">
        <v>44163</v>
      </c>
      <c r="E809" s="426" t="s">
        <v>5073</v>
      </c>
      <c r="F809" s="3" t="s">
        <v>5074</v>
      </c>
      <c r="G809" s="3" t="s">
        <v>5075</v>
      </c>
      <c r="H809" s="6">
        <v>44126</v>
      </c>
      <c r="I809" s="6">
        <v>44163</v>
      </c>
      <c r="J809" s="7"/>
      <c r="K809" s="8">
        <f ca="1">+TODAY()-I809</f>
        <v>-26</v>
      </c>
      <c r="L809" s="9">
        <v>45.76</v>
      </c>
      <c r="M809" s="154"/>
      <c r="N809" s="71" t="str">
        <f>IF(M809="","Vacio",IF(L809=M809,"Igual","Diferente"))</f>
        <v>Vacio</v>
      </c>
      <c r="O809" s="9"/>
      <c r="P809" s="154"/>
      <c r="Q809" s="9" t="str">
        <f>IF(P809="","Vacio",IF(O809=P809,"Igual","Diferente"))</f>
        <v>Vacio</v>
      </c>
      <c r="R809" s="1">
        <f>+L809+O809/3.5</f>
        <v>45.76</v>
      </c>
      <c r="S809" s="1"/>
      <c r="T809" s="2"/>
      <c r="U809" s="429" t="s">
        <v>5078</v>
      </c>
      <c r="V809" s="10" t="s">
        <v>5079</v>
      </c>
      <c r="W809" s="86">
        <v>44124</v>
      </c>
      <c r="X809" s="12" t="s">
        <v>1891</v>
      </c>
      <c r="Y809" s="12" t="s">
        <v>5248</v>
      </c>
      <c r="Z809" s="12"/>
      <c r="AA809" s="12"/>
      <c r="AB809" s="15"/>
      <c r="AC809" s="15"/>
      <c r="AD809" s="15"/>
      <c r="AE809" s="15"/>
      <c r="AF809" s="4">
        <f ca="1">+TODAY()-AE809</f>
        <v>44137</v>
      </c>
      <c r="AG809" s="15"/>
      <c r="AH809" s="15"/>
      <c r="AI809" s="6"/>
      <c r="AJ809" s="6"/>
      <c r="AK809" s="3"/>
      <c r="AL809" s="6"/>
      <c r="AM809" s="10"/>
      <c r="AN809" s="3"/>
      <c r="AO809" s="3"/>
      <c r="AP809" s="3"/>
      <c r="AQ809" s="296"/>
      <c r="AR809" s="3"/>
      <c r="AS809" s="3"/>
      <c r="AT809" s="3"/>
      <c r="AU809" s="3" t="s">
        <v>3450</v>
      </c>
      <c r="AV809" s="7" t="s">
        <v>47</v>
      </c>
      <c r="AW809" s="70" t="s">
        <v>2929</v>
      </c>
      <c r="AX809" s="9" t="str">
        <f>IF(AW809="","Vacio",IF(AV809=AW809,"Igual","Diferente"))</f>
        <v>Diferente</v>
      </c>
      <c r="AY809" s="129"/>
      <c r="AZ809" s="129"/>
      <c r="BA809" s="5"/>
      <c r="BB809" s="32" t="s">
        <v>146</v>
      </c>
      <c r="BC809" s="32" t="s">
        <v>2919</v>
      </c>
      <c r="BD809"/>
      <c r="BE809"/>
      <c r="BF809" s="32"/>
      <c r="BG809" s="32"/>
      <c r="BH809"/>
      <c r="BI809"/>
      <c r="BJ809"/>
      <c r="BK809"/>
      <c r="BL809"/>
      <c r="BM809"/>
    </row>
    <row r="810" spans="1:65" s="153" customFormat="1" ht="14.65" customHeight="1" x14ac:dyDescent="0.25">
      <c r="A810" s="68" t="str">
        <f>CONCATENATE(E810,"_",X810)</f>
        <v>20605383344_PCR-LAP1036</v>
      </c>
      <c r="B810" s="68" t="str">
        <f>CONCATENATE(E810,"_",Z810)</f>
        <v>20605383344_</v>
      </c>
      <c r="C810" s="6">
        <v>44132</v>
      </c>
      <c r="D810" s="6">
        <v>44162</v>
      </c>
      <c r="E810" s="192">
        <v>20605383344</v>
      </c>
      <c r="F810" s="3" t="s">
        <v>1279</v>
      </c>
      <c r="G810" s="3" t="s">
        <v>5110</v>
      </c>
      <c r="H810" s="6">
        <v>44132</v>
      </c>
      <c r="I810" s="6">
        <v>44162</v>
      </c>
      <c r="J810" s="7"/>
      <c r="K810" s="8">
        <f ca="1">+TODAY()-I810</f>
        <v>-25</v>
      </c>
      <c r="L810" s="9">
        <v>120</v>
      </c>
      <c r="M810" s="135"/>
      <c r="N810" s="9" t="str">
        <f>IF(M810="","Vacio",IF(L810=M810,"Igual","Diferente"))</f>
        <v>Vacio</v>
      </c>
      <c r="O810" s="9"/>
      <c r="P810" s="135"/>
      <c r="Q810" s="9" t="str">
        <f>IF(P810="","Vacio",IF(O810=P810,"Igual","Diferente"))</f>
        <v>Vacio</v>
      </c>
      <c r="R810" s="1">
        <f>+L810+O810/3.5</f>
        <v>120</v>
      </c>
      <c r="S810" s="1">
        <f ca="1">+IF(K810&gt;=0,IF(K810&lt;30,R810*1,IF(60&gt;K810,R810*2,IF(90&gt;K810,R810*3,IF(120&gt;K810,R810*4,IF(150&gt;K810,R810*5,IF(180&gt;K810,R810*6,IF(210&gt;K810,R810*7))))))),0)</f>
        <v>0</v>
      </c>
      <c r="T810" s="2">
        <f ca="1">+IF(K810&lt;0,0,IF(K810&lt;8,$A$1,IF(K810&lt;15,$B$1,IF(K810&lt;22,$C$1,IF(K810&lt;30,$D$1,IF(K810&lt;60,$G$1,IF(K810&lt;90,$H$1,IF(K810&lt;120,$I$1,IF(K810&lt;150,$J$1,IF(K810&lt;180,$K$1,IF(K810&lt;210,$E$1)))))))))))</f>
        <v>0</v>
      </c>
      <c r="U810" s="3" t="s">
        <v>1282</v>
      </c>
      <c r="V810" s="10" t="s">
        <v>1283</v>
      </c>
      <c r="W810" s="106">
        <v>43980</v>
      </c>
      <c r="X810" s="12" t="s">
        <v>630</v>
      </c>
      <c r="Y810" s="12" t="s">
        <v>5248</v>
      </c>
      <c r="Z810" s="12"/>
      <c r="AA810" s="12"/>
      <c r="AB810" s="15"/>
      <c r="AC810" s="15"/>
      <c r="AD810" s="15"/>
      <c r="AE810" s="15"/>
      <c r="AF810" s="4">
        <f ca="1">+TODAY()-AE810</f>
        <v>44137</v>
      </c>
      <c r="AG810" s="15"/>
      <c r="AH810" s="15"/>
      <c r="AI810" s="6"/>
      <c r="AJ810" s="6"/>
      <c r="AK810" s="3"/>
      <c r="AL810" s="6"/>
      <c r="AM810" s="10"/>
      <c r="AN810" s="3"/>
      <c r="AO810" s="3"/>
      <c r="AP810" s="3"/>
      <c r="AQ810" s="3"/>
      <c r="AR810" s="3"/>
      <c r="AS810" s="3"/>
      <c r="AT810" s="3"/>
      <c r="AU810" s="3" t="s">
        <v>3450</v>
      </c>
      <c r="AV810" s="7" t="s">
        <v>47</v>
      </c>
      <c r="AW810" s="7" t="s">
        <v>47</v>
      </c>
      <c r="AX810" s="9" t="str">
        <f>IF(AW810="","Vacio",IF(AV810=AW810,"Igual","Diferente"))</f>
        <v>Igual</v>
      </c>
      <c r="AY810" s="129"/>
      <c r="AZ810" s="129"/>
      <c r="BA810" s="5">
        <f ca="1">+IF(K810&gt;21,"Revisar",0)</f>
        <v>0</v>
      </c>
      <c r="BB810" s="68" t="s">
        <v>146</v>
      </c>
      <c r="BC810" s="129" t="s">
        <v>2919</v>
      </c>
      <c r="BD810"/>
      <c r="BE810"/>
      <c r="BF810" s="129" t="s">
        <v>94</v>
      </c>
      <c r="BG810" s="129"/>
      <c r="BH810"/>
      <c r="BI810"/>
      <c r="BJ810"/>
      <c r="BK810"/>
      <c r="BL810"/>
      <c r="BM810"/>
    </row>
    <row r="811" spans="1:65" s="153" customFormat="1" ht="14.65" customHeight="1" x14ac:dyDescent="0.25">
      <c r="A811" s="68" t="str">
        <f>CONCATENATE(E811,"_",X811)</f>
        <v>20605383344_MOR-LAP0009</v>
      </c>
      <c r="B811" s="68" t="str">
        <f>CONCATENATE(E811,"_",Z811)</f>
        <v>20605383344_</v>
      </c>
      <c r="C811" s="6">
        <v>44132</v>
      </c>
      <c r="D811" s="6">
        <v>44162</v>
      </c>
      <c r="E811" s="192">
        <v>20605383344</v>
      </c>
      <c r="F811" s="3" t="s">
        <v>1279</v>
      </c>
      <c r="G811" s="3" t="s">
        <v>5110</v>
      </c>
      <c r="H811" s="6">
        <v>44132</v>
      </c>
      <c r="I811" s="6">
        <v>44162</v>
      </c>
      <c r="J811" s="7"/>
      <c r="K811" s="8">
        <f ca="1">+TODAY()-I811</f>
        <v>-25</v>
      </c>
      <c r="L811" s="9">
        <v>120</v>
      </c>
      <c r="M811" s="135"/>
      <c r="N811" s="9" t="str">
        <f>IF(M811="","Vacio",IF(L811=M811,"Igual","Diferente"))</f>
        <v>Vacio</v>
      </c>
      <c r="O811" s="9"/>
      <c r="P811" s="135"/>
      <c r="Q811" s="9" t="str">
        <f>IF(P811="","Vacio",IF(O811=P811,"Igual","Diferente"))</f>
        <v>Vacio</v>
      </c>
      <c r="R811" s="1">
        <f>+L811+O811/3.5</f>
        <v>120</v>
      </c>
      <c r="S811" s="1">
        <f ca="1">+IF(K811&gt;=0,IF(K811&lt;30,R811*1,IF(60&gt;K811,R811*2,IF(90&gt;K811,R811*3,IF(120&gt;K811,R811*4,IF(150&gt;K811,R811*5,IF(180&gt;K811,R811*6,IF(210&gt;K811,R811*7))))))),0)</f>
        <v>0</v>
      </c>
      <c r="T811" s="2">
        <f ca="1">+IF(K811&lt;0,0,IF(K811&lt;8,$A$1,IF(K811&lt;15,$B$1,IF(K811&lt;22,$C$1,IF(K811&lt;30,$D$1,IF(K811&lt;60,$G$1,IF(K811&lt;90,$H$1,IF(K811&lt;120,$I$1,IF(K811&lt;150,$J$1,IF(K811&lt;180,$K$1,IF(K811&lt;210,$E$1)))))))))))</f>
        <v>0</v>
      </c>
      <c r="U811" s="3" t="s">
        <v>3914</v>
      </c>
      <c r="V811" s="10" t="s">
        <v>3913</v>
      </c>
      <c r="W811" s="106">
        <v>44083</v>
      </c>
      <c r="X811" s="12" t="s">
        <v>1281</v>
      </c>
      <c r="Y811" s="12" t="s">
        <v>5248</v>
      </c>
      <c r="Z811" s="12"/>
      <c r="AA811" s="12"/>
      <c r="AB811" s="15"/>
      <c r="AC811" s="15"/>
      <c r="AD811" s="15"/>
      <c r="AE811" s="15"/>
      <c r="AF811" s="4">
        <f ca="1">+TODAY()-AE811</f>
        <v>44137</v>
      </c>
      <c r="AG811" s="15"/>
      <c r="AH811" s="15"/>
      <c r="AI811" s="6"/>
      <c r="AJ811" s="6"/>
      <c r="AK811" s="3"/>
      <c r="AL811" s="6"/>
      <c r="AM811" s="10"/>
      <c r="AN811" s="3"/>
      <c r="AO811" s="3"/>
      <c r="AP811" s="3"/>
      <c r="AQ811" s="3"/>
      <c r="AR811" s="3"/>
      <c r="AS811" s="3"/>
      <c r="AT811" s="3"/>
      <c r="AU811" s="3" t="s">
        <v>3450</v>
      </c>
      <c r="AV811" s="7" t="s">
        <v>47</v>
      </c>
      <c r="AW811" s="7" t="s">
        <v>47</v>
      </c>
      <c r="AX811" s="9" t="str">
        <f>IF(AW811="","Vacio",IF(AV811=AW811,"Igual","Diferente"))</f>
        <v>Igual</v>
      </c>
      <c r="AY811" s="129"/>
      <c r="AZ811" s="129"/>
      <c r="BA811" s="5">
        <f ca="1">+IF(K811&gt;21,"Revisar",0)</f>
        <v>0</v>
      </c>
      <c r="BB811" s="68" t="s">
        <v>146</v>
      </c>
      <c r="BC811" s="129" t="s">
        <v>2919</v>
      </c>
      <c r="BD811"/>
      <c r="BE811"/>
      <c r="BF811" s="129"/>
      <c r="BG811" s="129"/>
      <c r="BH811"/>
      <c r="BI811"/>
      <c r="BJ811"/>
      <c r="BK811"/>
      <c r="BL811"/>
      <c r="BM811"/>
    </row>
    <row r="812" spans="1:65" s="153" customFormat="1" ht="14.65" customHeight="1" x14ac:dyDescent="0.25">
      <c r="A812" s="68" t="str">
        <f>CONCATENATE(E812,"_",X812)</f>
        <v>20605383344_PCR-LAP0997</v>
      </c>
      <c r="B812" s="68" t="str">
        <f>CONCATENATE(E812,"_",Z812)</f>
        <v>20605383344_</v>
      </c>
      <c r="C812" s="6">
        <v>44132</v>
      </c>
      <c r="D812" s="6">
        <v>44162</v>
      </c>
      <c r="E812" s="192">
        <v>20605383344</v>
      </c>
      <c r="F812" s="3" t="s">
        <v>1279</v>
      </c>
      <c r="G812" s="3" t="s">
        <v>5110</v>
      </c>
      <c r="H812" s="6">
        <v>44132</v>
      </c>
      <c r="I812" s="6">
        <v>44162</v>
      </c>
      <c r="J812" s="7"/>
      <c r="K812" s="8">
        <f ca="1">+TODAY()-I812</f>
        <v>-25</v>
      </c>
      <c r="L812" s="9">
        <v>120</v>
      </c>
      <c r="M812" s="135"/>
      <c r="N812" s="9" t="str">
        <f>IF(M812="","Vacio",IF(L812=M812,"Igual","Diferente"))</f>
        <v>Vacio</v>
      </c>
      <c r="O812" s="9"/>
      <c r="P812" s="135"/>
      <c r="Q812" s="9" t="str">
        <f>IF(P812="","Vacio",IF(O812=P812,"Igual","Diferente"))</f>
        <v>Vacio</v>
      </c>
      <c r="R812" s="1">
        <f>+L812+O812/3.5</f>
        <v>120</v>
      </c>
      <c r="S812" s="1">
        <f ca="1">+IF(K812&gt;=0,IF(K812&lt;30,R812*1,IF(60&gt;K812,R812*2,IF(90&gt;K812,R812*3,IF(120&gt;K812,R812*4,IF(150&gt;K812,R812*5,IF(180&gt;K812,R812*6,IF(210&gt;K812,R812*7))))))),0)</f>
        <v>0</v>
      </c>
      <c r="T812" s="2">
        <f ca="1">+IF(K812&lt;0,0,IF(K812&lt;8,$A$1,IF(K812&lt;15,$B$1,IF(K812&lt;22,$C$1,IF(K812&lt;30,$D$1,IF(K812&lt;60,$G$1,IF(K812&lt;90,$H$1,IF(K812&lt;120,$I$1,IF(K812&lt;150,$J$1,IF(K812&lt;180,$K$1,IF(K812&lt;210,$E$1)))))))))))</f>
        <v>0</v>
      </c>
      <c r="U812" s="3" t="s">
        <v>3917</v>
      </c>
      <c r="V812" s="10" t="s">
        <v>3918</v>
      </c>
      <c r="W812" s="106">
        <v>44083</v>
      </c>
      <c r="X812" s="12" t="s">
        <v>3916</v>
      </c>
      <c r="Y812" s="12" t="s">
        <v>5248</v>
      </c>
      <c r="Z812" s="12"/>
      <c r="AA812" s="12"/>
      <c r="AB812" s="15"/>
      <c r="AC812" s="15"/>
      <c r="AD812" s="15"/>
      <c r="AE812" s="15"/>
      <c r="AF812" s="4">
        <f ca="1">+TODAY()-AE812</f>
        <v>44137</v>
      </c>
      <c r="AG812" s="15"/>
      <c r="AH812" s="15"/>
      <c r="AI812" s="6"/>
      <c r="AJ812" s="6"/>
      <c r="AK812" s="3"/>
      <c r="AL812" s="6"/>
      <c r="AM812" s="10"/>
      <c r="AN812" s="3"/>
      <c r="AO812" s="3"/>
      <c r="AP812" s="3"/>
      <c r="AQ812" s="3"/>
      <c r="AR812" s="3"/>
      <c r="AS812" s="3"/>
      <c r="AT812" s="3"/>
      <c r="AU812" s="3" t="s">
        <v>3450</v>
      </c>
      <c r="AV812" s="7" t="s">
        <v>47</v>
      </c>
      <c r="AW812" s="7" t="s">
        <v>47</v>
      </c>
      <c r="AX812" s="9" t="str">
        <f>IF(AW812="","Vacio",IF(AV812=AW812,"Igual","Diferente"))</f>
        <v>Igual</v>
      </c>
      <c r="AY812" s="129"/>
      <c r="AZ812" s="129"/>
      <c r="BA812" s="5">
        <f ca="1">+IF(K812&gt;21,"Revisar",0)</f>
        <v>0</v>
      </c>
      <c r="BB812" s="68" t="s">
        <v>146</v>
      </c>
      <c r="BC812" s="129" t="s">
        <v>2919</v>
      </c>
      <c r="BD812"/>
      <c r="BE812"/>
      <c r="BF812" s="129"/>
      <c r="BG812" s="129"/>
      <c r="BH812"/>
      <c r="BI812"/>
      <c r="BJ812"/>
      <c r="BK812"/>
      <c r="BL812"/>
      <c r="BM812"/>
    </row>
    <row r="813" spans="1:65" s="153" customFormat="1" ht="14.65" customHeight="1" x14ac:dyDescent="0.25">
      <c r="A813" s="68" t="str">
        <f>CONCATENATE(E813,"_",X813)</f>
        <v>20605383344_PCR-LAP19091017</v>
      </c>
      <c r="B813" s="68" t="str">
        <f>CONCATENATE(E813,"_",Z813)</f>
        <v>20605383344_</v>
      </c>
      <c r="C813" s="6">
        <v>44119</v>
      </c>
      <c r="D813" s="6">
        <v>44149</v>
      </c>
      <c r="E813" s="192">
        <v>20605383344</v>
      </c>
      <c r="F813" s="3" t="s">
        <v>1279</v>
      </c>
      <c r="G813" s="3" t="s">
        <v>5110</v>
      </c>
      <c r="H813" s="6">
        <v>44119</v>
      </c>
      <c r="I813" s="6">
        <v>44149</v>
      </c>
      <c r="J813" s="7"/>
      <c r="K813" s="8">
        <f ca="1">+TODAY()-I813</f>
        <v>-12</v>
      </c>
      <c r="L813" s="9">
        <v>120</v>
      </c>
      <c r="M813" s="135"/>
      <c r="N813" s="9" t="str">
        <f>IF(M813="","Vacio",IF(L813=M813,"Igual","Diferente"))</f>
        <v>Vacio</v>
      </c>
      <c r="O813" s="9"/>
      <c r="P813" s="135"/>
      <c r="Q813" s="9" t="str">
        <f>IF(P813="","Vacio",IF(O813=P813,"Igual","Diferente"))</f>
        <v>Vacio</v>
      </c>
      <c r="R813" s="1">
        <f>+L813+O813/3.5</f>
        <v>120</v>
      </c>
      <c r="S813" s="1">
        <f ca="1">+IF(K813&gt;=0,IF(K813&lt;30,R813*1,IF(60&gt;K813,R813*2,IF(90&gt;K813,R813*3,IF(120&gt;K813,R813*4,IF(150&gt;K813,R813*5,IF(180&gt;K813,R813*6,IF(210&gt;K813,R813*7))))))),0)</f>
        <v>0</v>
      </c>
      <c r="T813" s="2">
        <f ca="1">+IF(K813&lt;0,0,IF(K813&lt;8,$A$1,IF(K813&lt;15,$B$1,IF(K813&lt;22,$C$1,IF(K813&lt;30,$D$1,IF(K813&lt;60,$G$1,IF(K813&lt;90,$H$1,IF(K813&lt;120,$I$1,IF(K813&lt;150,$J$1,IF(K813&lt;180,$K$1,IF(K813&lt;210,$E$1)))))))))))</f>
        <v>0</v>
      </c>
      <c r="U813" s="3" t="s">
        <v>4028</v>
      </c>
      <c r="V813" s="10" t="s">
        <v>4027</v>
      </c>
      <c r="W813" s="106">
        <v>44089</v>
      </c>
      <c r="X813" s="12" t="s">
        <v>3800</v>
      </c>
      <c r="Y813" s="12" t="s">
        <v>5248</v>
      </c>
      <c r="Z813" s="12"/>
      <c r="AA813" s="12"/>
      <c r="AB813" s="15"/>
      <c r="AC813" s="15"/>
      <c r="AD813" s="15"/>
      <c r="AE813" s="15"/>
      <c r="AF813" s="4">
        <f ca="1">+TODAY()-AE813</f>
        <v>44137</v>
      </c>
      <c r="AG813" s="15"/>
      <c r="AH813" s="15"/>
      <c r="AI813" s="6"/>
      <c r="AJ813" s="6"/>
      <c r="AK813" s="3"/>
      <c r="AL813" s="6"/>
      <c r="AM813" s="10"/>
      <c r="AN813" s="3"/>
      <c r="AO813" s="3"/>
      <c r="AP813" s="3" t="s">
        <v>1918</v>
      </c>
      <c r="AQ813" s="3"/>
      <c r="AR813" s="3"/>
      <c r="AS813" s="3"/>
      <c r="AT813" s="3"/>
      <c r="AU813" s="3" t="s">
        <v>3450</v>
      </c>
      <c r="AV813" s="7" t="s">
        <v>47</v>
      </c>
      <c r="AW813" s="7" t="s">
        <v>47</v>
      </c>
      <c r="AX813" s="9" t="str">
        <f>IF(AW813="","Vacio",IF(AV813=AW813,"Igual","Diferente"))</f>
        <v>Igual</v>
      </c>
      <c r="AY813" s="129"/>
      <c r="AZ813" s="129"/>
      <c r="BA813" s="5">
        <f ca="1">+IF(K813&gt;21,"Revisar",0)</f>
        <v>0</v>
      </c>
      <c r="BB813" s="68" t="s">
        <v>146</v>
      </c>
      <c r="BC813" s="129" t="s">
        <v>2919</v>
      </c>
      <c r="BD813"/>
      <c r="BE813"/>
      <c r="BF813" s="129"/>
      <c r="BG813" s="129"/>
      <c r="BH813"/>
      <c r="BI813"/>
      <c r="BJ813"/>
      <c r="BK813"/>
      <c r="BL813"/>
      <c r="BM813"/>
    </row>
    <row r="814" spans="1:65" s="153" customFormat="1" ht="14.65" customHeight="1" x14ac:dyDescent="0.25">
      <c r="A814" s="68" t="str">
        <f>CONCATENATE(E814,"_",X814)</f>
        <v>20605383344_PCR-LAP1527</v>
      </c>
      <c r="B814" s="68" t="str">
        <f>CONCATENATE(E814,"_",Z814)</f>
        <v>20605383344_</v>
      </c>
      <c r="C814" s="6">
        <v>44125</v>
      </c>
      <c r="D814" s="6">
        <v>44155</v>
      </c>
      <c r="E814" s="192">
        <v>20605383344</v>
      </c>
      <c r="F814" s="3" t="s">
        <v>1279</v>
      </c>
      <c r="G814" s="3" t="s">
        <v>5110</v>
      </c>
      <c r="H814" s="6">
        <v>44125</v>
      </c>
      <c r="I814" s="6">
        <v>44155</v>
      </c>
      <c r="J814" s="7"/>
      <c r="K814" s="8">
        <f ca="1">+TODAY()-I814</f>
        <v>-18</v>
      </c>
      <c r="L814" s="9">
        <v>120</v>
      </c>
      <c r="M814" s="135"/>
      <c r="N814" s="9" t="str">
        <f>IF(M814="","Vacio",IF(L814=M814,"Igual","Diferente"))</f>
        <v>Vacio</v>
      </c>
      <c r="O814" s="9"/>
      <c r="P814" s="135"/>
      <c r="Q814" s="9" t="str">
        <f>IF(P814="","Vacio",IF(O814=P814,"Igual","Diferente"))</f>
        <v>Vacio</v>
      </c>
      <c r="R814" s="1">
        <f>+L814+O814/3.5</f>
        <v>120</v>
      </c>
      <c r="S814" s="1">
        <f ca="1">+IF(K814&gt;=0,IF(K814&lt;30,R814*1,IF(60&gt;K814,R814*2,IF(90&gt;K814,R814*3,IF(120&gt;K814,R814*4,IF(150&gt;K814,R814*5,IF(180&gt;K814,R814*6,IF(210&gt;K814,R814*7))))))),0)</f>
        <v>0</v>
      </c>
      <c r="T814" s="2">
        <f ca="1">+IF(K814&lt;0,0,IF(K814&lt;8,$A$1,IF(K814&lt;15,$B$1,IF(K814&lt;22,$C$1,IF(K814&lt;30,$D$1,IF(K814&lt;60,$G$1,IF(K814&lt;90,$H$1,IF(K814&lt;120,$I$1,IF(K814&lt;150,$J$1,IF(K814&lt;180,$K$1,IF(K814&lt;210,$E$1)))))))))))</f>
        <v>0</v>
      </c>
      <c r="U814" s="3" t="s">
        <v>4163</v>
      </c>
      <c r="V814" s="10" t="s">
        <v>4162</v>
      </c>
      <c r="W814" s="106">
        <v>44093</v>
      </c>
      <c r="X814" s="12" t="s">
        <v>2170</v>
      </c>
      <c r="Y814" s="12" t="s">
        <v>5248</v>
      </c>
      <c r="Z814" s="12"/>
      <c r="AA814" s="12"/>
      <c r="AB814" s="15"/>
      <c r="AC814" s="15"/>
      <c r="AD814" s="15"/>
      <c r="AE814" s="15"/>
      <c r="AF814" s="4">
        <f ca="1">+TODAY()-AE814</f>
        <v>44137</v>
      </c>
      <c r="AG814" s="15"/>
      <c r="AH814" s="15"/>
      <c r="AI814" s="6"/>
      <c r="AJ814" s="6"/>
      <c r="AK814" s="3"/>
      <c r="AL814" s="6"/>
      <c r="AM814" s="10"/>
      <c r="AN814" s="3"/>
      <c r="AO814" s="3"/>
      <c r="AP814" s="3"/>
      <c r="AQ814" s="3"/>
      <c r="AR814" s="3"/>
      <c r="AS814" s="3"/>
      <c r="AT814" s="3"/>
      <c r="AU814" s="3" t="s">
        <v>3450</v>
      </c>
      <c r="AV814" s="7" t="s">
        <v>47</v>
      </c>
      <c r="AW814" s="7" t="s">
        <v>47</v>
      </c>
      <c r="AX814" s="9" t="str">
        <f>IF(AW814="","Vacio",IF(AV814=AW814,"Igual","Diferente"))</f>
        <v>Igual</v>
      </c>
      <c r="AY814" s="129"/>
      <c r="AZ814" s="129"/>
      <c r="BA814" s="5">
        <f ca="1">+IF(K814&gt;21,"Revisar",0)</f>
        <v>0</v>
      </c>
      <c r="BB814" s="68" t="s">
        <v>146</v>
      </c>
      <c r="BC814" s="129" t="s">
        <v>2919</v>
      </c>
      <c r="BD814"/>
      <c r="BE814"/>
      <c r="BF814" s="129"/>
      <c r="BG814" s="129"/>
      <c r="BH814"/>
      <c r="BI814"/>
      <c r="BJ814"/>
      <c r="BK814"/>
      <c r="BL814"/>
      <c r="BM814"/>
    </row>
    <row r="815" spans="1:65" s="153" customFormat="1" ht="14.65" customHeight="1" x14ac:dyDescent="0.25">
      <c r="A815" s="68" t="str">
        <f>CONCATENATE(E815,"_",X815)</f>
        <v>20605383344_PCR-LAP1096</v>
      </c>
      <c r="B815" s="68" t="str">
        <f>CONCATENATE(E815,"_",Z815)</f>
        <v>20605383344_</v>
      </c>
      <c r="C815" s="6">
        <v>44132</v>
      </c>
      <c r="D815" s="6">
        <v>44162</v>
      </c>
      <c r="E815" s="192">
        <v>20605383344</v>
      </c>
      <c r="F815" s="3" t="s">
        <v>1279</v>
      </c>
      <c r="G815" s="3" t="s">
        <v>5110</v>
      </c>
      <c r="H815" s="6">
        <v>44132</v>
      </c>
      <c r="I815" s="6">
        <v>44162</v>
      </c>
      <c r="J815" s="7"/>
      <c r="K815" s="8">
        <f ca="1">+TODAY()-I815</f>
        <v>-25</v>
      </c>
      <c r="L815" s="9">
        <v>120</v>
      </c>
      <c r="M815" s="135"/>
      <c r="N815" s="9" t="str">
        <f>IF(M815="","Vacio",IF(L815=M815,"Igual","Diferente"))</f>
        <v>Vacio</v>
      </c>
      <c r="O815" s="9"/>
      <c r="P815" s="135"/>
      <c r="Q815" s="9" t="str">
        <f>IF(P815="","Vacio",IF(O815=P815,"Igual","Diferente"))</f>
        <v>Vacio</v>
      </c>
      <c r="R815" s="1">
        <f>+L815+O815/3.5</f>
        <v>120</v>
      </c>
      <c r="S815" s="1">
        <f ca="1">+IF(K815&gt;=0,IF(K815&lt;30,R815*1,IF(60&gt;K815,R815*2,IF(90&gt;K815,R815*3,IF(120&gt;K815,R815*4,IF(150&gt;K815,R815*5,IF(180&gt;K815,R815*6,IF(210&gt;K815,R815*7))))))),0)</f>
        <v>0</v>
      </c>
      <c r="T815" s="2">
        <f ca="1">+IF(K815&lt;0,0,IF(K815&lt;8,$A$1,IF(K815&lt;15,$B$1,IF(K815&lt;22,$C$1,IF(K815&lt;30,$D$1,IF(K815&lt;60,$G$1,IF(K815&lt;90,$H$1,IF(K815&lt;120,$I$1,IF(K815&lt;150,$J$1,IF(K815&lt;180,$K$1,IF(K815&lt;210,$E$1)))))))))))</f>
        <v>0</v>
      </c>
      <c r="U815" s="3" t="s">
        <v>1284</v>
      </c>
      <c r="V815" s="10" t="s">
        <v>1285</v>
      </c>
      <c r="W815" s="106">
        <v>43980</v>
      </c>
      <c r="X815" s="12" t="s">
        <v>1286</v>
      </c>
      <c r="Y815" s="12" t="s">
        <v>5248</v>
      </c>
      <c r="Z815" s="12"/>
      <c r="AA815" s="12"/>
      <c r="AB815" s="15"/>
      <c r="AC815" s="15"/>
      <c r="AD815" s="15"/>
      <c r="AE815" s="15"/>
      <c r="AF815" s="4">
        <f ca="1">+TODAY()-AE815</f>
        <v>44137</v>
      </c>
      <c r="AG815" s="15"/>
      <c r="AH815" s="15"/>
      <c r="AI815" s="6"/>
      <c r="AJ815" s="6"/>
      <c r="AK815" s="3"/>
      <c r="AL815" s="6"/>
      <c r="AM815" s="10"/>
      <c r="AN815" s="3"/>
      <c r="AO815" s="3"/>
      <c r="AP815" s="3"/>
      <c r="AQ815" s="3"/>
      <c r="AR815" s="3"/>
      <c r="AS815" s="3"/>
      <c r="AT815" s="3"/>
      <c r="AU815" s="3" t="s">
        <v>3450</v>
      </c>
      <c r="AV815" s="7" t="s">
        <v>47</v>
      </c>
      <c r="AW815" s="7" t="s">
        <v>47</v>
      </c>
      <c r="AX815" s="9" t="str">
        <f>IF(AW815="","Vacio",IF(AV815=AW815,"Igual","Diferente"))</f>
        <v>Igual</v>
      </c>
      <c r="AY815" s="129"/>
      <c r="AZ815" s="129"/>
      <c r="BA815" s="5">
        <f ca="1">+IF(K815&gt;21,"Revisar",0)</f>
        <v>0</v>
      </c>
      <c r="BB815" s="68" t="s">
        <v>146</v>
      </c>
      <c r="BC815" s="129" t="s">
        <v>2919</v>
      </c>
      <c r="BD815"/>
      <c r="BE815"/>
      <c r="BF815" s="129" t="s">
        <v>94</v>
      </c>
      <c r="BG815" s="129"/>
      <c r="BH815"/>
      <c r="BI815"/>
      <c r="BJ815"/>
      <c r="BK815"/>
      <c r="BL815"/>
      <c r="BM815"/>
    </row>
    <row r="816" spans="1:65" s="153" customFormat="1" ht="14.65" customHeight="1" x14ac:dyDescent="0.25">
      <c r="A816" s="68" t="str">
        <f>CONCATENATE(E816,"_",X816)</f>
        <v>20605383344_PCR-LAP1203</v>
      </c>
      <c r="B816" s="68" t="str">
        <f>CONCATENATE(E816,"_",Z816)</f>
        <v>20605383344_</v>
      </c>
      <c r="C816" s="6">
        <v>44132</v>
      </c>
      <c r="D816" s="6">
        <v>44162</v>
      </c>
      <c r="E816" s="192">
        <v>20605383344</v>
      </c>
      <c r="F816" s="3" t="s">
        <v>1279</v>
      </c>
      <c r="G816" s="3" t="s">
        <v>5110</v>
      </c>
      <c r="H816" s="6">
        <v>44132</v>
      </c>
      <c r="I816" s="6">
        <v>44162</v>
      </c>
      <c r="J816" s="7"/>
      <c r="K816" s="8">
        <f ca="1">+TODAY()-I816</f>
        <v>-25</v>
      </c>
      <c r="L816" s="9">
        <v>120</v>
      </c>
      <c r="M816" s="135"/>
      <c r="N816" s="9" t="str">
        <f>IF(M816="","Vacio",IF(L816=M816,"Igual","Diferente"))</f>
        <v>Vacio</v>
      </c>
      <c r="O816" s="9"/>
      <c r="P816" s="135"/>
      <c r="Q816" s="9" t="str">
        <f>IF(P816="","Vacio",IF(O816=P816,"Igual","Diferente"))</f>
        <v>Vacio</v>
      </c>
      <c r="R816" s="1">
        <f>+L816+O816/3.5</f>
        <v>120</v>
      </c>
      <c r="S816" s="1">
        <f ca="1">+IF(K816&gt;=0,IF(K816&lt;30,R816*1,IF(60&gt;K816,R816*2,IF(90&gt;K816,R816*3,IF(120&gt;K816,R816*4,IF(150&gt;K816,R816*5,IF(180&gt;K816,R816*6,IF(210&gt;K816,R816*7))))))),0)</f>
        <v>0</v>
      </c>
      <c r="T816" s="2">
        <f ca="1">+IF(K816&lt;0,0,IF(K816&lt;8,$A$1,IF(K816&lt;15,$B$1,IF(K816&lt;22,$C$1,IF(K816&lt;30,$D$1,IF(K816&lt;60,$G$1,IF(K816&lt;90,$H$1,IF(K816&lt;120,$I$1,IF(K816&lt;150,$J$1,IF(K816&lt;180,$K$1,IF(K816&lt;210,$E$1)))))))))))</f>
        <v>0</v>
      </c>
      <c r="U816" s="3" t="s">
        <v>1284</v>
      </c>
      <c r="V816" s="106" t="s">
        <v>1288</v>
      </c>
      <c r="W816" s="106">
        <v>43980</v>
      </c>
      <c r="X816" s="12" t="s">
        <v>632</v>
      </c>
      <c r="Y816" s="12" t="s">
        <v>5248</v>
      </c>
      <c r="Z816" s="12"/>
      <c r="AA816" s="12"/>
      <c r="AB816" s="15"/>
      <c r="AC816" s="15"/>
      <c r="AD816" s="15"/>
      <c r="AE816" s="15"/>
      <c r="AF816" s="4">
        <f ca="1">+TODAY()-AE816</f>
        <v>44137</v>
      </c>
      <c r="AG816" s="15"/>
      <c r="AH816" s="15"/>
      <c r="AI816" s="6"/>
      <c r="AJ816" s="6"/>
      <c r="AK816" s="3"/>
      <c r="AL816" s="6"/>
      <c r="AM816" s="10"/>
      <c r="AN816" s="3"/>
      <c r="AO816" s="3"/>
      <c r="AP816" s="3"/>
      <c r="AQ816" s="3"/>
      <c r="AR816" s="3"/>
      <c r="AS816" s="3"/>
      <c r="AT816" s="3"/>
      <c r="AU816" s="3" t="s">
        <v>3450</v>
      </c>
      <c r="AV816" s="7" t="s">
        <v>47</v>
      </c>
      <c r="AW816" s="7" t="s">
        <v>47</v>
      </c>
      <c r="AX816" s="9" t="str">
        <f>IF(AW816="","Vacio",IF(AV816=AW816,"Igual","Diferente"))</f>
        <v>Igual</v>
      </c>
      <c r="AY816" s="129"/>
      <c r="AZ816" s="129"/>
      <c r="BA816" s="5">
        <f ca="1">+IF(K816&gt;21,"Revisar",0)</f>
        <v>0</v>
      </c>
      <c r="BB816" s="68" t="s">
        <v>146</v>
      </c>
      <c r="BC816" s="129" t="s">
        <v>2919</v>
      </c>
      <c r="BD816"/>
      <c r="BE816"/>
      <c r="BF816" s="129" t="s">
        <v>94</v>
      </c>
      <c r="BG816" s="129"/>
      <c r="BH816"/>
      <c r="BI816"/>
      <c r="BJ816"/>
      <c r="BK816"/>
      <c r="BL816"/>
      <c r="BM816"/>
    </row>
    <row r="817" spans="1:65" s="153" customFormat="1" ht="14.65" customHeight="1" x14ac:dyDescent="0.25">
      <c r="A817" s="68" t="str">
        <f>CONCATENATE(E817,"_",X817)</f>
        <v>20605383344_PCR-LAP1277</v>
      </c>
      <c r="B817" s="68" t="str">
        <f>CONCATENATE(E817,"_",Z817)</f>
        <v>20605383344_</v>
      </c>
      <c r="C817" s="6">
        <v>44132</v>
      </c>
      <c r="D817" s="6">
        <v>44162</v>
      </c>
      <c r="E817" s="192">
        <v>20605383344</v>
      </c>
      <c r="F817" s="3" t="s">
        <v>1279</v>
      </c>
      <c r="G817" s="3" t="s">
        <v>5110</v>
      </c>
      <c r="H817" s="6">
        <v>44132</v>
      </c>
      <c r="I817" s="6">
        <v>44162</v>
      </c>
      <c r="J817" s="7"/>
      <c r="K817" s="8">
        <f ca="1">+TODAY()-I817</f>
        <v>-25</v>
      </c>
      <c r="L817" s="9">
        <v>120</v>
      </c>
      <c r="M817" s="135"/>
      <c r="N817" s="9" t="str">
        <f>IF(M817="","Vacio",IF(L817=M817,"Igual","Diferente"))</f>
        <v>Vacio</v>
      </c>
      <c r="O817" s="9"/>
      <c r="P817" s="135"/>
      <c r="Q817" s="9" t="str">
        <f>IF(P817="","Vacio",IF(O817=P817,"Igual","Diferente"))</f>
        <v>Vacio</v>
      </c>
      <c r="R817" s="1">
        <f>+L817+O817/3.5</f>
        <v>120</v>
      </c>
      <c r="S817" s="1">
        <f ca="1">+IF(K817&gt;=0,IF(K817&lt;30,R817*1,IF(60&gt;K817,R817*2,IF(90&gt;K817,R817*3,IF(120&gt;K817,R817*4,IF(150&gt;K817,R817*5,IF(180&gt;K817,R817*6,IF(210&gt;K817,R817*7))))))),0)</f>
        <v>0</v>
      </c>
      <c r="T817" s="2">
        <f ca="1">+IF(K817&lt;0,0,IF(K817&lt;8,$A$1,IF(K817&lt;15,$B$1,IF(K817&lt;22,$C$1,IF(K817&lt;30,$D$1,IF(K817&lt;60,$G$1,IF(K817&lt;90,$H$1,IF(K817&lt;120,$I$1,IF(K817&lt;150,$J$1,IF(K817&lt;180,$K$1,IF(K817&lt;210,$E$1)))))))))))</f>
        <v>0</v>
      </c>
      <c r="U817" s="3" t="s">
        <v>1284</v>
      </c>
      <c r="V817" s="106" t="s">
        <v>1291</v>
      </c>
      <c r="W817" s="106">
        <v>43980</v>
      </c>
      <c r="X817" s="12" t="s">
        <v>1292</v>
      </c>
      <c r="Y817" s="12" t="s">
        <v>5248</v>
      </c>
      <c r="Z817" s="12"/>
      <c r="AA817" s="12"/>
      <c r="AB817" s="15"/>
      <c r="AC817" s="15"/>
      <c r="AD817" s="15"/>
      <c r="AE817" s="15"/>
      <c r="AF817" s="4">
        <f ca="1">+TODAY()-AE817</f>
        <v>44137</v>
      </c>
      <c r="AG817" s="15"/>
      <c r="AH817" s="15"/>
      <c r="AI817" s="6"/>
      <c r="AJ817" s="6"/>
      <c r="AK817" s="3"/>
      <c r="AL817" s="6"/>
      <c r="AM817" s="10"/>
      <c r="AN817" s="3"/>
      <c r="AO817" s="3"/>
      <c r="AP817" s="3"/>
      <c r="AQ817" s="3"/>
      <c r="AR817" s="3"/>
      <c r="AS817" s="3"/>
      <c r="AT817" s="3"/>
      <c r="AU817" s="3" t="s">
        <v>3450</v>
      </c>
      <c r="AV817" s="7" t="s">
        <v>47</v>
      </c>
      <c r="AW817" s="7" t="s">
        <v>47</v>
      </c>
      <c r="AX817" s="9" t="str">
        <f>IF(AW817="","Vacio",IF(AV817=AW817,"Igual","Diferente"))</f>
        <v>Igual</v>
      </c>
      <c r="AY817" s="129"/>
      <c r="AZ817" s="129"/>
      <c r="BA817" s="5">
        <f ca="1">+IF(K817&gt;21,"Revisar",0)</f>
        <v>0</v>
      </c>
      <c r="BB817" s="68" t="s">
        <v>146</v>
      </c>
      <c r="BC817" s="129" t="s">
        <v>2919</v>
      </c>
      <c r="BD817"/>
      <c r="BE817"/>
      <c r="BF817" s="129" t="s">
        <v>94</v>
      </c>
      <c r="BG817" s="129"/>
      <c r="BH817"/>
      <c r="BI817"/>
      <c r="BJ817"/>
      <c r="BK817"/>
      <c r="BL817"/>
      <c r="BM817"/>
    </row>
    <row r="818" spans="1:65" s="153" customFormat="1" ht="14.65" customHeight="1" x14ac:dyDescent="0.25">
      <c r="A818" s="68" t="str">
        <f>CONCATENATE(E818,"_",X818)</f>
        <v>20605383344_PCR-LAP1461</v>
      </c>
      <c r="B818" s="68" t="str">
        <f>CONCATENATE(E818,"_",Z818)</f>
        <v>20605383344_</v>
      </c>
      <c r="C818" s="6">
        <v>44132</v>
      </c>
      <c r="D818" s="6">
        <v>44162</v>
      </c>
      <c r="E818" s="192">
        <v>20605383344</v>
      </c>
      <c r="F818" s="3" t="s">
        <v>1279</v>
      </c>
      <c r="G818" s="3" t="s">
        <v>5110</v>
      </c>
      <c r="H818" s="6">
        <v>44132</v>
      </c>
      <c r="I818" s="6">
        <v>44162</v>
      </c>
      <c r="J818" s="7"/>
      <c r="K818" s="8">
        <f ca="1">+TODAY()-I818</f>
        <v>-25</v>
      </c>
      <c r="L818" s="9">
        <v>140</v>
      </c>
      <c r="M818" s="135"/>
      <c r="N818" s="9" t="str">
        <f>IF(M818="","Vacio",IF(L818=M818,"Igual","Diferente"))</f>
        <v>Vacio</v>
      </c>
      <c r="O818" s="9"/>
      <c r="P818" s="135"/>
      <c r="Q818" s="9" t="str">
        <f>IF(P818="","Vacio",IF(O818=P818,"Igual","Diferente"))</f>
        <v>Vacio</v>
      </c>
      <c r="R818" s="1">
        <f>+L818+O818/3.5</f>
        <v>140</v>
      </c>
      <c r="S818" s="1">
        <f ca="1">+IF(K818&gt;=0,IF(K818&lt;30,R818*1,IF(60&gt;K818,R818*2,IF(90&gt;K818,R818*3,IF(120&gt;K818,R818*4,IF(150&gt;K818,R818*5,IF(180&gt;K818,R818*6,IF(210&gt;K818,R818*7))))))),0)</f>
        <v>0</v>
      </c>
      <c r="T818" s="2">
        <f ca="1">+IF(K818&lt;0,0,IF(K818&lt;8,$A$1,IF(K818&lt;15,$B$1,IF(K818&lt;22,$C$1,IF(K818&lt;30,$D$1,IF(K818&lt;60,$G$1,IF(K818&lt;90,$H$1,IF(K818&lt;120,$I$1,IF(K818&lt;150,$J$1,IF(K818&lt;180,$K$1,IF(K818&lt;210,$E$1)))))))))))</f>
        <v>0</v>
      </c>
      <c r="U818" s="3" t="s">
        <v>1293</v>
      </c>
      <c r="V818" s="106" t="s">
        <v>1294</v>
      </c>
      <c r="W818" s="106">
        <v>43980</v>
      </c>
      <c r="X818" s="12" t="s">
        <v>1295</v>
      </c>
      <c r="Y818" s="12" t="s">
        <v>5248</v>
      </c>
      <c r="Z818" s="12"/>
      <c r="AA818" s="12"/>
      <c r="AB818" s="15"/>
      <c r="AC818" s="15"/>
      <c r="AD818" s="15"/>
      <c r="AE818" s="15"/>
      <c r="AF818" s="4">
        <f ca="1">+TODAY()-AE818</f>
        <v>44137</v>
      </c>
      <c r="AG818" s="15"/>
      <c r="AH818" s="15"/>
      <c r="AI818" s="6"/>
      <c r="AJ818" s="6"/>
      <c r="AK818" s="3"/>
      <c r="AL818" s="6"/>
      <c r="AM818" s="10"/>
      <c r="AN818" s="3"/>
      <c r="AO818" s="3"/>
      <c r="AP818" s="3"/>
      <c r="AQ818" s="3"/>
      <c r="AR818" s="3"/>
      <c r="AS818" s="3"/>
      <c r="AT818" s="3"/>
      <c r="AU818" s="3" t="s">
        <v>3450</v>
      </c>
      <c r="AV818" s="7" t="s">
        <v>47</v>
      </c>
      <c r="AW818" s="7" t="s">
        <v>47</v>
      </c>
      <c r="AX818" s="9" t="str">
        <f>IF(AW818="","Vacio",IF(AV818=AW818,"Igual","Diferente"))</f>
        <v>Igual</v>
      </c>
      <c r="AY818" s="129"/>
      <c r="AZ818" s="129"/>
      <c r="BA818" s="5">
        <f ca="1">+IF(K818&gt;21,"Revisar",0)</f>
        <v>0</v>
      </c>
      <c r="BB818" s="68" t="s">
        <v>146</v>
      </c>
      <c r="BC818" s="129" t="s">
        <v>2919</v>
      </c>
      <c r="BD818"/>
      <c r="BE818"/>
      <c r="BF818" s="129" t="s">
        <v>94</v>
      </c>
      <c r="BG818" s="129"/>
      <c r="BH818"/>
      <c r="BI818"/>
      <c r="BJ818"/>
      <c r="BK818"/>
      <c r="BL818"/>
      <c r="BM818"/>
    </row>
    <row r="819" spans="1:65" s="153" customFormat="1" ht="14.65" customHeight="1" x14ac:dyDescent="0.25">
      <c r="A819" s="68" t="str">
        <f>CONCATENATE(E819,"_",X819)</f>
        <v>20605383344_PCR-LAP19101042</v>
      </c>
      <c r="B819" s="68" t="str">
        <f>CONCATENATE(E819,"_",Z819)</f>
        <v>20605383344_PCR-LAP19115066</v>
      </c>
      <c r="C819" s="6">
        <v>44132</v>
      </c>
      <c r="D819" s="6">
        <v>44162</v>
      </c>
      <c r="E819" s="192">
        <v>20605383344</v>
      </c>
      <c r="F819" s="3" t="s">
        <v>1279</v>
      </c>
      <c r="G819" s="3" t="s">
        <v>5110</v>
      </c>
      <c r="H819" s="6">
        <v>44132</v>
      </c>
      <c r="I819" s="6">
        <v>44162</v>
      </c>
      <c r="J819" s="7"/>
      <c r="K819" s="8">
        <f ca="1">+TODAY()-I819</f>
        <v>-25</v>
      </c>
      <c r="L819" s="9">
        <v>100</v>
      </c>
      <c r="M819" s="135"/>
      <c r="N819" s="9" t="str">
        <f>IF(M819="","Vacio",IF(L819=M819,"Igual","Diferente"))</f>
        <v>Vacio</v>
      </c>
      <c r="O819" s="9"/>
      <c r="P819" s="135"/>
      <c r="Q819" s="9" t="str">
        <f>IF(P819="","Vacio",IF(O819=P819,"Igual","Diferente"))</f>
        <v>Vacio</v>
      </c>
      <c r="R819" s="1">
        <f>+L819+O819/3.5</f>
        <v>100</v>
      </c>
      <c r="S819" s="1">
        <f ca="1">+IF(K819&gt;=0,IF(K819&lt;30,R819*1,IF(60&gt;K819,R819*2,IF(90&gt;K819,R819*3,IF(120&gt;K819,R819*4,IF(150&gt;K819,R819*5,IF(180&gt;K819,R819*6,IF(210&gt;K819,R819*7))))))),0)</f>
        <v>0</v>
      </c>
      <c r="T819" s="2">
        <f ca="1">+IF(K819&lt;0,0,IF(K819&lt;8,$A$1,IF(K819&lt;15,$B$1,IF(K819&lt;22,$C$1,IF(K819&lt;30,$D$1,IF(K819&lt;60,$G$1,IF(K819&lt;90,$H$1,IF(K819&lt;120,$I$1,IF(K819&lt;150,$J$1,IF(K819&lt;180,$K$1,IF(K819&lt;210,$E$1)))))))))))</f>
        <v>0</v>
      </c>
      <c r="U819" s="107" t="s">
        <v>4021</v>
      </c>
      <c r="V819" s="106" t="s">
        <v>1297</v>
      </c>
      <c r="W819" s="106">
        <v>43979</v>
      </c>
      <c r="X819" s="12" t="s">
        <v>2656</v>
      </c>
      <c r="Y819" s="12" t="s">
        <v>5248</v>
      </c>
      <c r="Z819" s="12" t="s">
        <v>1298</v>
      </c>
      <c r="AA819" s="12"/>
      <c r="AB819" s="12"/>
      <c r="AC819" s="15"/>
      <c r="AD819" s="15"/>
      <c r="AE819" s="15"/>
      <c r="AF819" s="4">
        <f ca="1">+TODAY()-AE819</f>
        <v>44137</v>
      </c>
      <c r="AG819" s="15"/>
      <c r="AH819" s="15"/>
      <c r="AI819" s="6"/>
      <c r="AJ819" s="6"/>
      <c r="AK819" s="3"/>
      <c r="AL819" s="6"/>
      <c r="AM819" s="10"/>
      <c r="AN819" s="3"/>
      <c r="AO819" s="3"/>
      <c r="AP819" s="3" t="s">
        <v>1918</v>
      </c>
      <c r="AQ819" s="3"/>
      <c r="AR819" s="3"/>
      <c r="AS819" s="3"/>
      <c r="AT819" s="3"/>
      <c r="AU819" s="3" t="s">
        <v>3450</v>
      </c>
      <c r="AV819" s="7" t="s">
        <v>47</v>
      </c>
      <c r="AW819" s="7" t="s">
        <v>47</v>
      </c>
      <c r="AX819" s="9" t="str">
        <f>IF(AW819="","Vacio",IF(AV819=AW819,"Igual","Diferente"))</f>
        <v>Igual</v>
      </c>
      <c r="AY819" s="129"/>
      <c r="AZ819" s="129"/>
      <c r="BA819" s="5">
        <f ca="1">+IF(K819&gt;21,"Revisar",0)</f>
        <v>0</v>
      </c>
      <c r="BB819" s="68" t="s">
        <v>146</v>
      </c>
      <c r="BC819" s="129" t="s">
        <v>2919</v>
      </c>
      <c r="BD819"/>
      <c r="BE819"/>
      <c r="BF819" s="129" t="s">
        <v>94</v>
      </c>
      <c r="BG819" s="129"/>
      <c r="BH819"/>
      <c r="BI819"/>
      <c r="BJ819"/>
      <c r="BK819"/>
      <c r="BL819"/>
      <c r="BM819"/>
    </row>
    <row r="820" spans="1:65" s="153" customFormat="1" ht="14.65" customHeight="1" x14ac:dyDescent="0.25">
      <c r="A820" s="68" t="str">
        <f>CONCATENATE(E820,"_",X820)</f>
        <v>20605383344_PCR-LAP20041036</v>
      </c>
      <c r="B820" s="68" t="str">
        <f>CONCATENATE(E820,"_",Z820)</f>
        <v>20605383344_</v>
      </c>
      <c r="C820" s="6">
        <v>44132</v>
      </c>
      <c r="D820" s="6">
        <v>44162</v>
      </c>
      <c r="E820" s="192">
        <v>20605383344</v>
      </c>
      <c r="F820" s="3" t="s">
        <v>1279</v>
      </c>
      <c r="G820" s="3" t="s">
        <v>5110</v>
      </c>
      <c r="H820" s="6">
        <v>44132</v>
      </c>
      <c r="I820" s="6">
        <v>44162</v>
      </c>
      <c r="J820" s="7"/>
      <c r="K820" s="8">
        <f ca="1">+TODAY()-I820</f>
        <v>-25</v>
      </c>
      <c r="L820" s="9">
        <v>100</v>
      </c>
      <c r="M820" s="135"/>
      <c r="N820" s="9" t="str">
        <f>IF(M820="","Vacio",IF(L820=M820,"Igual","Diferente"))</f>
        <v>Vacio</v>
      </c>
      <c r="O820" s="9"/>
      <c r="P820" s="135"/>
      <c r="Q820" s="9" t="str">
        <f>IF(P820="","Vacio",IF(O820=P820,"Igual","Diferente"))</f>
        <v>Vacio</v>
      </c>
      <c r="R820" s="1">
        <f>+L820+O820/3.5</f>
        <v>100</v>
      </c>
      <c r="S820" s="1">
        <f ca="1">+IF(K820&gt;=0,IF(K820&lt;30,R820*1,IF(60&gt;K820,R820*2,IF(90&gt;K820,R820*3,IF(120&gt;K820,R820*4,IF(150&gt;K820,R820*5,IF(180&gt;K820,R820*6,IF(210&gt;K820,R820*7))))))),0)</f>
        <v>0</v>
      </c>
      <c r="T820" s="2">
        <f ca="1">+IF(K820&lt;0,0,IF(K820&lt;8,$A$1,IF(K820&lt;15,$B$1,IF(K820&lt;22,$C$1,IF(K820&lt;30,$D$1,IF(K820&lt;60,$G$1,IF(K820&lt;90,$H$1,IF(K820&lt;120,$I$1,IF(K820&lt;150,$J$1,IF(K820&lt;180,$K$1,IF(K820&lt;210,$E$1)))))))))))</f>
        <v>0</v>
      </c>
      <c r="U820" s="3" t="s">
        <v>5164</v>
      </c>
      <c r="V820" s="106" t="s">
        <v>1299</v>
      </c>
      <c r="W820" s="106">
        <v>43980</v>
      </c>
      <c r="X820" s="12" t="s">
        <v>1300</v>
      </c>
      <c r="Y820" s="12" t="s">
        <v>5248</v>
      </c>
      <c r="Z820" s="12"/>
      <c r="AA820" s="12"/>
      <c r="AB820" s="15"/>
      <c r="AC820" s="15"/>
      <c r="AD820" s="15"/>
      <c r="AE820" s="15"/>
      <c r="AF820" s="4">
        <f ca="1">+TODAY()-AE820</f>
        <v>44137</v>
      </c>
      <c r="AG820" s="15"/>
      <c r="AH820" s="15"/>
      <c r="AI820" s="6"/>
      <c r="AJ820" s="6"/>
      <c r="AK820" s="3"/>
      <c r="AL820" s="6"/>
      <c r="AM820" s="10"/>
      <c r="AN820" s="3"/>
      <c r="AO820" s="3"/>
      <c r="AP820" s="3"/>
      <c r="AQ820" s="3"/>
      <c r="AR820" s="3"/>
      <c r="AS820" s="3"/>
      <c r="AT820" s="3"/>
      <c r="AU820" s="3" t="s">
        <v>3450</v>
      </c>
      <c r="AV820" s="7" t="s">
        <v>47</v>
      </c>
      <c r="AW820" s="7" t="s">
        <v>47</v>
      </c>
      <c r="AX820" s="9" t="str">
        <f>IF(AW820="","Vacio",IF(AV820=AW820,"Igual","Diferente"))</f>
        <v>Igual</v>
      </c>
      <c r="AY820" s="129"/>
      <c r="AZ820" s="129"/>
      <c r="BA820" s="5">
        <f ca="1">+IF(K820&gt;21,"Revisar",0)</f>
        <v>0</v>
      </c>
      <c r="BB820" s="68" t="s">
        <v>146</v>
      </c>
      <c r="BC820" s="129" t="s">
        <v>2919</v>
      </c>
      <c r="BD820"/>
      <c r="BE820"/>
      <c r="BF820" s="129" t="s">
        <v>94</v>
      </c>
      <c r="BG820" s="129"/>
      <c r="BH820"/>
      <c r="BI820"/>
      <c r="BJ820"/>
      <c r="BK820"/>
      <c r="BL820"/>
      <c r="BM820"/>
    </row>
    <row r="821" spans="1:65" s="153" customFormat="1" ht="14.65" customHeight="1" x14ac:dyDescent="0.25">
      <c r="A821" s="68" t="str">
        <f>CONCATENATE(E821,"_",X821)</f>
        <v>20605383344_PCR-LAP20041037</v>
      </c>
      <c r="B821" s="68" t="str">
        <f>CONCATENATE(E821,"_",Z821)</f>
        <v>20605383344_</v>
      </c>
      <c r="C821" s="6">
        <v>44132</v>
      </c>
      <c r="D821" s="6">
        <v>44162</v>
      </c>
      <c r="E821" s="192">
        <v>20605383344</v>
      </c>
      <c r="F821" s="3" t="s">
        <v>1279</v>
      </c>
      <c r="G821" s="3" t="s">
        <v>5110</v>
      </c>
      <c r="H821" s="6">
        <v>44132</v>
      </c>
      <c r="I821" s="6">
        <v>44162</v>
      </c>
      <c r="J821" s="7"/>
      <c r="K821" s="8">
        <f ca="1">+TODAY()-I821</f>
        <v>-25</v>
      </c>
      <c r="L821" s="9">
        <v>100</v>
      </c>
      <c r="M821" s="135"/>
      <c r="N821" s="9" t="str">
        <f>IF(M821="","Vacio",IF(L821=M821,"Igual","Diferente"))</f>
        <v>Vacio</v>
      </c>
      <c r="O821" s="9"/>
      <c r="P821" s="135"/>
      <c r="Q821" s="9" t="str">
        <f>IF(P821="","Vacio",IF(O821=P821,"Igual","Diferente"))</f>
        <v>Vacio</v>
      </c>
      <c r="R821" s="1">
        <f>+L821+O821/3.5</f>
        <v>100</v>
      </c>
      <c r="S821" s="1">
        <f ca="1">+IF(K821&gt;=0,IF(K821&lt;30,R821*1,IF(60&gt;K821,R821*2,IF(90&gt;K821,R821*3,IF(120&gt;K821,R821*4,IF(150&gt;K821,R821*5,IF(180&gt;K821,R821*6,IF(210&gt;K821,R821*7))))))),0)</f>
        <v>0</v>
      </c>
      <c r="T821" s="2">
        <f ca="1">+IF(K821&lt;0,0,IF(K821&lt;8,$A$1,IF(K821&lt;15,$B$1,IF(K821&lt;22,$C$1,IF(K821&lt;30,$D$1,IF(K821&lt;60,$G$1,IF(K821&lt;90,$H$1,IF(K821&lt;120,$I$1,IF(K821&lt;150,$J$1,IF(K821&lt;180,$K$1,IF(K821&lt;210,$E$1)))))))))))</f>
        <v>0</v>
      </c>
      <c r="U821" s="3" t="s">
        <v>5164</v>
      </c>
      <c r="V821" s="106" t="s">
        <v>1301</v>
      </c>
      <c r="W821" s="106">
        <v>43980</v>
      </c>
      <c r="X821" s="12" t="s">
        <v>1302</v>
      </c>
      <c r="Y821" s="12" t="s">
        <v>5248</v>
      </c>
      <c r="Z821" s="12"/>
      <c r="AA821" s="12"/>
      <c r="AB821" s="15"/>
      <c r="AC821" s="15"/>
      <c r="AD821" s="15"/>
      <c r="AE821" s="15"/>
      <c r="AF821" s="4">
        <f ca="1">+TODAY()-AE821</f>
        <v>44137</v>
      </c>
      <c r="AG821" s="15"/>
      <c r="AH821" s="15"/>
      <c r="AI821" s="6"/>
      <c r="AJ821" s="6"/>
      <c r="AK821" s="3"/>
      <c r="AL821" s="6"/>
      <c r="AM821" s="10"/>
      <c r="AN821" s="3"/>
      <c r="AO821" s="3"/>
      <c r="AP821" s="3"/>
      <c r="AQ821" s="3"/>
      <c r="AR821" s="3"/>
      <c r="AS821" s="3"/>
      <c r="AT821" s="3"/>
      <c r="AU821" s="3" t="s">
        <v>3450</v>
      </c>
      <c r="AV821" s="7" t="s">
        <v>47</v>
      </c>
      <c r="AW821" s="7" t="s">
        <v>47</v>
      </c>
      <c r="AX821" s="9" t="str">
        <f>IF(AW821="","Vacio",IF(AV821=AW821,"Igual","Diferente"))</f>
        <v>Igual</v>
      </c>
      <c r="AY821" s="129"/>
      <c r="AZ821" s="129"/>
      <c r="BA821" s="5">
        <f ca="1">+IF(K821&gt;21,"Revisar",0)</f>
        <v>0</v>
      </c>
      <c r="BB821" s="68" t="s">
        <v>146</v>
      </c>
      <c r="BC821" s="129" t="s">
        <v>2919</v>
      </c>
      <c r="BD821"/>
      <c r="BE821"/>
      <c r="BF821" s="129" t="s">
        <v>94</v>
      </c>
      <c r="BG821" s="129"/>
      <c r="BH821"/>
      <c r="BI821"/>
      <c r="BJ821"/>
      <c r="BK821"/>
      <c r="BL821"/>
      <c r="BM821"/>
    </row>
    <row r="822" spans="1:65" s="153" customFormat="1" ht="14.65" customHeight="1" x14ac:dyDescent="0.25">
      <c r="A822" s="68" t="str">
        <f>CONCATENATE(E822,"_",X822)</f>
        <v>20605383344_PCR-LAP20041038</v>
      </c>
      <c r="B822" s="68" t="str">
        <f>CONCATENATE(E822,"_",Z822)</f>
        <v>20605383344_</v>
      </c>
      <c r="C822" s="6">
        <v>44132</v>
      </c>
      <c r="D822" s="6">
        <v>44162</v>
      </c>
      <c r="E822" s="192">
        <v>20605383344</v>
      </c>
      <c r="F822" s="3" t="s">
        <v>1279</v>
      </c>
      <c r="G822" s="3" t="s">
        <v>5110</v>
      </c>
      <c r="H822" s="6">
        <v>44132</v>
      </c>
      <c r="I822" s="6">
        <v>44162</v>
      </c>
      <c r="J822" s="7"/>
      <c r="K822" s="8">
        <f ca="1">+TODAY()-I822</f>
        <v>-25</v>
      </c>
      <c r="L822" s="9">
        <v>100</v>
      </c>
      <c r="M822" s="135"/>
      <c r="N822" s="9" t="str">
        <f>IF(M822="","Vacio",IF(L822=M822,"Igual","Diferente"))</f>
        <v>Vacio</v>
      </c>
      <c r="O822" s="9"/>
      <c r="P822" s="135"/>
      <c r="Q822" s="9" t="str">
        <f>IF(P822="","Vacio",IF(O822=P822,"Igual","Diferente"))</f>
        <v>Vacio</v>
      </c>
      <c r="R822" s="1">
        <f>+L822+O822/3.5</f>
        <v>100</v>
      </c>
      <c r="S822" s="1">
        <f ca="1">+IF(K822&gt;=0,IF(K822&lt;30,R822*1,IF(60&gt;K822,R822*2,IF(90&gt;K822,R822*3,IF(120&gt;K822,R822*4,IF(150&gt;K822,R822*5,IF(180&gt;K822,R822*6,IF(210&gt;K822,R822*7))))))),0)</f>
        <v>0</v>
      </c>
      <c r="T822" s="2">
        <f ca="1">+IF(K822&lt;0,0,IF(K822&lt;8,$A$1,IF(K822&lt;15,$B$1,IF(K822&lt;22,$C$1,IF(K822&lt;30,$D$1,IF(K822&lt;60,$G$1,IF(K822&lt;90,$H$1,IF(K822&lt;120,$I$1,IF(K822&lt;150,$J$1,IF(K822&lt;180,$K$1,IF(K822&lt;210,$E$1)))))))))))</f>
        <v>0</v>
      </c>
      <c r="U822" s="3" t="s">
        <v>5164</v>
      </c>
      <c r="V822" s="106" t="s">
        <v>1303</v>
      </c>
      <c r="W822" s="106">
        <v>43980</v>
      </c>
      <c r="X822" s="12" t="s">
        <v>1304</v>
      </c>
      <c r="Y822" s="12" t="s">
        <v>5248</v>
      </c>
      <c r="Z822" s="12"/>
      <c r="AA822" s="12"/>
      <c r="AB822" s="15"/>
      <c r="AC822" s="15"/>
      <c r="AD822" s="15"/>
      <c r="AE822" s="15"/>
      <c r="AF822" s="4">
        <f ca="1">+TODAY()-AE822</f>
        <v>44137</v>
      </c>
      <c r="AG822" s="15"/>
      <c r="AH822" s="15"/>
      <c r="AI822" s="6"/>
      <c r="AJ822" s="6"/>
      <c r="AK822" s="3"/>
      <c r="AL822" s="6"/>
      <c r="AM822" s="10"/>
      <c r="AN822" s="3"/>
      <c r="AO822" s="3"/>
      <c r="AP822" s="3"/>
      <c r="AQ822" s="3"/>
      <c r="AR822" s="3"/>
      <c r="AS822" s="3"/>
      <c r="AT822" s="3"/>
      <c r="AU822" s="3" t="s">
        <v>3450</v>
      </c>
      <c r="AV822" s="7" t="s">
        <v>47</v>
      </c>
      <c r="AW822" s="7" t="s">
        <v>47</v>
      </c>
      <c r="AX822" s="9" t="str">
        <f>IF(AW822="","Vacio",IF(AV822=AW822,"Igual","Diferente"))</f>
        <v>Igual</v>
      </c>
      <c r="AY822" s="129"/>
      <c r="AZ822" s="129"/>
      <c r="BA822" s="5">
        <f ca="1">+IF(K822&gt;21,"Revisar",0)</f>
        <v>0</v>
      </c>
      <c r="BB822" s="68" t="s">
        <v>146</v>
      </c>
      <c r="BC822" s="129" t="s">
        <v>2919</v>
      </c>
      <c r="BD822"/>
      <c r="BE822"/>
      <c r="BF822" s="129" t="s">
        <v>94</v>
      </c>
      <c r="BG822" s="129"/>
      <c r="BH822"/>
      <c r="BI822"/>
      <c r="BJ822"/>
      <c r="BK822"/>
      <c r="BL822"/>
      <c r="BM822"/>
    </row>
    <row r="823" spans="1:65" s="153" customFormat="1" ht="14.65" customHeight="1" x14ac:dyDescent="0.25">
      <c r="A823" s="68" t="str">
        <f>CONCATENATE(E823,"_",X823)</f>
        <v>20605383344_PCR-LAP20041233</v>
      </c>
      <c r="B823" s="68" t="str">
        <f>CONCATENATE(E823,"_",Z823)</f>
        <v>20605383344_</v>
      </c>
      <c r="C823" s="6">
        <v>44132</v>
      </c>
      <c r="D823" s="6">
        <v>44162</v>
      </c>
      <c r="E823" s="192">
        <v>20605383344</v>
      </c>
      <c r="F823" s="3" t="s">
        <v>1279</v>
      </c>
      <c r="G823" s="3" t="s">
        <v>5110</v>
      </c>
      <c r="H823" s="6">
        <v>44132</v>
      </c>
      <c r="I823" s="6">
        <v>44162</v>
      </c>
      <c r="J823" s="7"/>
      <c r="K823" s="8">
        <f ca="1">+TODAY()-I823</f>
        <v>-25</v>
      </c>
      <c r="L823" s="9">
        <v>100</v>
      </c>
      <c r="M823" s="135"/>
      <c r="N823" s="9" t="str">
        <f>IF(M823="","Vacio",IF(L823=M823,"Igual","Diferente"))</f>
        <v>Vacio</v>
      </c>
      <c r="O823" s="9"/>
      <c r="P823" s="135"/>
      <c r="Q823" s="9" t="str">
        <f>IF(P823="","Vacio",IF(O823=P823,"Igual","Diferente"))</f>
        <v>Vacio</v>
      </c>
      <c r="R823" s="1">
        <f>+L823+O823/3.5</f>
        <v>100</v>
      </c>
      <c r="S823" s="1">
        <f ca="1">+IF(K823&gt;=0,IF(K823&lt;30,R823*1,IF(60&gt;K823,R823*2,IF(90&gt;K823,R823*3,IF(120&gt;K823,R823*4,IF(150&gt;K823,R823*5,IF(180&gt;K823,R823*6,IF(210&gt;K823,R823*7))))))),0)</f>
        <v>0</v>
      </c>
      <c r="T823" s="2">
        <f ca="1">+IF(K823&lt;0,0,IF(K823&lt;8,$A$1,IF(K823&lt;15,$B$1,IF(K823&lt;22,$C$1,IF(K823&lt;30,$D$1,IF(K823&lt;60,$G$1,IF(K823&lt;90,$H$1,IF(K823&lt;120,$I$1,IF(K823&lt;150,$J$1,IF(K823&lt;180,$K$1,IF(K823&lt;210,$E$1)))))))))))</f>
        <v>0</v>
      </c>
      <c r="U823" s="107" t="s">
        <v>1305</v>
      </c>
      <c r="V823" s="106" t="s">
        <v>1306</v>
      </c>
      <c r="W823" s="106">
        <v>43979</v>
      </c>
      <c r="X823" s="120" t="s">
        <v>1307</v>
      </c>
      <c r="Y823" s="12" t="s">
        <v>5248</v>
      </c>
      <c r="Z823" s="12"/>
      <c r="AA823" s="12"/>
      <c r="AB823" s="15"/>
      <c r="AC823" s="15"/>
      <c r="AD823" s="15"/>
      <c r="AE823" s="15"/>
      <c r="AF823" s="4">
        <f ca="1">+TODAY()-AE823</f>
        <v>44137</v>
      </c>
      <c r="AG823" s="15"/>
      <c r="AH823" s="15"/>
      <c r="AI823" s="6"/>
      <c r="AJ823" s="6"/>
      <c r="AK823" s="3"/>
      <c r="AL823" s="6"/>
      <c r="AM823" s="10"/>
      <c r="AN823" s="3"/>
      <c r="AO823" s="3"/>
      <c r="AP823" s="3"/>
      <c r="AQ823" s="3"/>
      <c r="AR823" s="3"/>
      <c r="AS823" s="3"/>
      <c r="AT823" s="3"/>
      <c r="AU823" s="3" t="s">
        <v>3450</v>
      </c>
      <c r="AV823" s="7" t="s">
        <v>47</v>
      </c>
      <c r="AW823" s="7" t="s">
        <v>47</v>
      </c>
      <c r="AX823" s="9" t="str">
        <f>IF(AW823="","Vacio",IF(AV823=AW823,"Igual","Diferente"))</f>
        <v>Igual</v>
      </c>
      <c r="AY823" s="129"/>
      <c r="AZ823" s="129"/>
      <c r="BA823" s="5">
        <f ca="1">+IF(K823&gt;21,"Revisar",0)</f>
        <v>0</v>
      </c>
      <c r="BB823" s="68" t="s">
        <v>146</v>
      </c>
      <c r="BC823" s="129" t="s">
        <v>2919</v>
      </c>
      <c r="BD823"/>
      <c r="BE823"/>
      <c r="BF823" s="129" t="s">
        <v>94</v>
      </c>
      <c r="BG823" s="129"/>
      <c r="BH823"/>
      <c r="BI823"/>
      <c r="BJ823"/>
      <c r="BK823"/>
      <c r="BL823"/>
      <c r="BM823"/>
    </row>
    <row r="824" spans="1:65" s="153" customFormat="1" ht="14.65" customHeight="1" x14ac:dyDescent="0.25">
      <c r="A824" s="68" t="str">
        <f>CONCATENATE(E824,"_",X824)</f>
        <v>20605383344_PCR-LAP20041234</v>
      </c>
      <c r="B824" s="68" t="str">
        <f>CONCATENATE(E824,"_",Z824)</f>
        <v>20605383344_</v>
      </c>
      <c r="C824" s="6">
        <v>44132</v>
      </c>
      <c r="D824" s="6">
        <v>44162</v>
      </c>
      <c r="E824" s="192">
        <v>20605383344</v>
      </c>
      <c r="F824" s="3" t="s">
        <v>1279</v>
      </c>
      <c r="G824" s="3" t="s">
        <v>5110</v>
      </c>
      <c r="H824" s="6">
        <v>44132</v>
      </c>
      <c r="I824" s="6">
        <v>44162</v>
      </c>
      <c r="J824" s="7"/>
      <c r="K824" s="8">
        <f ca="1">+TODAY()-I824</f>
        <v>-25</v>
      </c>
      <c r="L824" s="9">
        <v>100</v>
      </c>
      <c r="M824" s="135"/>
      <c r="N824" s="9" t="str">
        <f>IF(M824="","Vacio",IF(L824=M824,"Igual","Diferente"))</f>
        <v>Vacio</v>
      </c>
      <c r="O824" s="9"/>
      <c r="P824" s="135"/>
      <c r="Q824" s="9" t="str">
        <f>IF(P824="","Vacio",IF(O824=P824,"Igual","Diferente"))</f>
        <v>Vacio</v>
      </c>
      <c r="R824" s="1">
        <f>+L824+O824/3.5</f>
        <v>100</v>
      </c>
      <c r="S824" s="1">
        <f ca="1">+IF(K824&gt;=0,IF(K824&lt;30,R824*1,IF(60&gt;K824,R824*2,IF(90&gt;K824,R824*3,IF(120&gt;K824,R824*4,IF(150&gt;K824,R824*5,IF(180&gt;K824,R824*6,IF(210&gt;K824,R824*7))))))),0)</f>
        <v>0</v>
      </c>
      <c r="T824" s="2">
        <f ca="1">+IF(K824&lt;0,0,IF(K824&lt;8,$A$1,IF(K824&lt;15,$B$1,IF(K824&lt;22,$C$1,IF(K824&lt;30,$D$1,IF(K824&lt;60,$G$1,IF(K824&lt;90,$H$1,IF(K824&lt;120,$I$1,IF(K824&lt;150,$J$1,IF(K824&lt;180,$K$1,IF(K824&lt;210,$E$1)))))))))))</f>
        <v>0</v>
      </c>
      <c r="U824" s="107" t="s">
        <v>1305</v>
      </c>
      <c r="V824" s="106" t="s">
        <v>1308</v>
      </c>
      <c r="W824" s="106">
        <v>43980</v>
      </c>
      <c r="X824" s="120" t="s">
        <v>1309</v>
      </c>
      <c r="Y824" s="12" t="s">
        <v>5248</v>
      </c>
      <c r="Z824" s="12"/>
      <c r="AA824" s="12"/>
      <c r="AB824" s="15"/>
      <c r="AC824" s="15"/>
      <c r="AD824" s="15"/>
      <c r="AE824" s="15"/>
      <c r="AF824" s="4">
        <f ca="1">+TODAY()-AE824</f>
        <v>44137</v>
      </c>
      <c r="AG824" s="15"/>
      <c r="AH824" s="15"/>
      <c r="AI824" s="6"/>
      <c r="AJ824" s="6"/>
      <c r="AK824" s="3"/>
      <c r="AL824" s="6"/>
      <c r="AM824" s="10"/>
      <c r="AN824" s="3"/>
      <c r="AO824" s="3"/>
      <c r="AP824" s="3"/>
      <c r="AQ824" s="3"/>
      <c r="AR824" s="3"/>
      <c r="AS824" s="3"/>
      <c r="AT824" s="3"/>
      <c r="AU824" s="3" t="s">
        <v>3450</v>
      </c>
      <c r="AV824" s="7" t="s">
        <v>47</v>
      </c>
      <c r="AW824" s="7" t="s">
        <v>47</v>
      </c>
      <c r="AX824" s="9" t="str">
        <f>IF(AW824="","Vacio",IF(AV824=AW824,"Igual","Diferente"))</f>
        <v>Igual</v>
      </c>
      <c r="AY824" s="129"/>
      <c r="AZ824" s="129"/>
      <c r="BA824" s="5">
        <f ca="1">+IF(K824&gt;21,"Revisar",0)</f>
        <v>0</v>
      </c>
      <c r="BB824" s="68" t="s">
        <v>146</v>
      </c>
      <c r="BC824" s="129" t="s">
        <v>2919</v>
      </c>
      <c r="BD824"/>
      <c r="BE824"/>
      <c r="BF824" s="129" t="s">
        <v>94</v>
      </c>
      <c r="BG824" s="129"/>
      <c r="BH824"/>
      <c r="BI824"/>
      <c r="BJ824"/>
      <c r="BK824"/>
      <c r="BL824"/>
      <c r="BM824"/>
    </row>
    <row r="825" spans="1:65" s="153" customFormat="1" ht="14.65" customHeight="1" x14ac:dyDescent="0.25">
      <c r="A825" s="68" t="str">
        <f>CONCATENATE(E825,"_",X825)</f>
        <v>20605383344_PCR-LAP20041235</v>
      </c>
      <c r="B825" s="68" t="str">
        <f>CONCATENATE(E825,"_",Z825)</f>
        <v>20605383344_</v>
      </c>
      <c r="C825" s="6">
        <v>44132</v>
      </c>
      <c r="D825" s="6">
        <v>44162</v>
      </c>
      <c r="E825" s="192">
        <v>20605383344</v>
      </c>
      <c r="F825" s="3" t="s">
        <v>1279</v>
      </c>
      <c r="G825" s="3" t="s">
        <v>5110</v>
      </c>
      <c r="H825" s="6">
        <v>44132</v>
      </c>
      <c r="I825" s="6">
        <v>44162</v>
      </c>
      <c r="J825" s="7"/>
      <c r="K825" s="8">
        <f ca="1">+TODAY()-I825</f>
        <v>-25</v>
      </c>
      <c r="L825" s="9">
        <v>100</v>
      </c>
      <c r="M825" s="135"/>
      <c r="N825" s="9" t="str">
        <f>IF(M825="","Vacio",IF(L825=M825,"Igual","Diferente"))</f>
        <v>Vacio</v>
      </c>
      <c r="O825" s="9"/>
      <c r="P825" s="135"/>
      <c r="Q825" s="9" t="str">
        <f>IF(P825="","Vacio",IF(O825=P825,"Igual","Diferente"))</f>
        <v>Vacio</v>
      </c>
      <c r="R825" s="1">
        <f>+L825+O825/3.5</f>
        <v>100</v>
      </c>
      <c r="S825" s="1">
        <f ca="1">+IF(K825&gt;=0,IF(K825&lt;30,R825*1,IF(60&gt;K825,R825*2,IF(90&gt;K825,R825*3,IF(120&gt;K825,R825*4,IF(150&gt;K825,R825*5,IF(180&gt;K825,R825*6,IF(210&gt;K825,R825*7))))))),0)</f>
        <v>0</v>
      </c>
      <c r="T825" s="2">
        <f ca="1">+IF(K825&lt;0,0,IF(K825&lt;8,$A$1,IF(K825&lt;15,$B$1,IF(K825&lt;22,$C$1,IF(K825&lt;30,$D$1,IF(K825&lt;60,$G$1,IF(K825&lt;90,$H$1,IF(K825&lt;120,$I$1,IF(K825&lt;150,$J$1,IF(K825&lt;180,$K$1,IF(K825&lt;210,$E$1)))))))))))</f>
        <v>0</v>
      </c>
      <c r="U825" s="107" t="s">
        <v>1305</v>
      </c>
      <c r="V825" s="106" t="s">
        <v>1310</v>
      </c>
      <c r="W825" s="106">
        <v>43980</v>
      </c>
      <c r="X825" s="120" t="s">
        <v>1311</v>
      </c>
      <c r="Y825" s="12" t="s">
        <v>5248</v>
      </c>
      <c r="Z825" s="12"/>
      <c r="AA825" s="12"/>
      <c r="AB825" s="15"/>
      <c r="AC825" s="15"/>
      <c r="AD825" s="15"/>
      <c r="AE825" s="15"/>
      <c r="AF825" s="4">
        <f ca="1">+TODAY()-AE825</f>
        <v>44137</v>
      </c>
      <c r="AG825" s="15"/>
      <c r="AH825" s="15"/>
      <c r="AI825" s="6"/>
      <c r="AJ825" s="6"/>
      <c r="AK825" s="3"/>
      <c r="AL825" s="6"/>
      <c r="AM825" s="10"/>
      <c r="AN825" s="3"/>
      <c r="AO825" s="3"/>
      <c r="AP825" s="3"/>
      <c r="AQ825" s="3"/>
      <c r="AR825" s="3"/>
      <c r="AS825" s="3"/>
      <c r="AT825" s="3"/>
      <c r="AU825" s="3" t="s">
        <v>3450</v>
      </c>
      <c r="AV825" s="7" t="s">
        <v>47</v>
      </c>
      <c r="AW825" s="7" t="s">
        <v>47</v>
      </c>
      <c r="AX825" s="9" t="str">
        <f>IF(AW825="","Vacio",IF(AV825=AW825,"Igual","Diferente"))</f>
        <v>Igual</v>
      </c>
      <c r="AY825" s="129"/>
      <c r="AZ825" s="129"/>
      <c r="BA825" s="5">
        <f ca="1">+IF(K825&gt;21,"Revisar",0)</f>
        <v>0</v>
      </c>
      <c r="BB825" s="68" t="s">
        <v>146</v>
      </c>
      <c r="BC825" s="129" t="s">
        <v>2919</v>
      </c>
      <c r="BD825"/>
      <c r="BE825"/>
      <c r="BF825" s="129" t="s">
        <v>94</v>
      </c>
      <c r="BG825" s="129"/>
      <c r="BH825"/>
      <c r="BI825"/>
      <c r="BJ825"/>
      <c r="BK825"/>
      <c r="BL825"/>
      <c r="BM825"/>
    </row>
    <row r="826" spans="1:65" s="153" customFormat="1" ht="14.65" customHeight="1" x14ac:dyDescent="0.25">
      <c r="A826" s="68" t="str">
        <f>CONCATENATE(E826,"_",X826)</f>
        <v>20605383344_PCR-LAP20041236</v>
      </c>
      <c r="B826" s="68" t="str">
        <f>CONCATENATE(E826,"_",Z826)</f>
        <v>20605383344_</v>
      </c>
      <c r="C826" s="6">
        <v>44132</v>
      </c>
      <c r="D826" s="6">
        <v>44162</v>
      </c>
      <c r="E826" s="192">
        <v>20605383344</v>
      </c>
      <c r="F826" s="3" t="s">
        <v>1279</v>
      </c>
      <c r="G826" s="3" t="s">
        <v>5110</v>
      </c>
      <c r="H826" s="6">
        <v>44132</v>
      </c>
      <c r="I826" s="6">
        <v>44162</v>
      </c>
      <c r="J826" s="7"/>
      <c r="K826" s="8">
        <f ca="1">+TODAY()-I826</f>
        <v>-25</v>
      </c>
      <c r="L826" s="9">
        <v>100</v>
      </c>
      <c r="M826" s="135"/>
      <c r="N826" s="9" t="str">
        <f>IF(M826="","Vacio",IF(L826=M826,"Igual","Diferente"))</f>
        <v>Vacio</v>
      </c>
      <c r="O826" s="9"/>
      <c r="P826" s="135"/>
      <c r="Q826" s="9" t="str">
        <f>IF(P826="","Vacio",IF(O826=P826,"Igual","Diferente"))</f>
        <v>Vacio</v>
      </c>
      <c r="R826" s="1">
        <f>+L826+O826/3.5</f>
        <v>100</v>
      </c>
      <c r="S826" s="1">
        <f ca="1">+IF(K826&gt;=0,IF(K826&lt;30,R826*1,IF(60&gt;K826,R826*2,IF(90&gt;K826,R826*3,IF(120&gt;K826,R826*4,IF(150&gt;K826,R826*5,IF(180&gt;K826,R826*6,IF(210&gt;K826,R826*7))))))),0)</f>
        <v>0</v>
      </c>
      <c r="T826" s="2">
        <f ca="1">+IF(K826&lt;0,0,IF(K826&lt;8,$A$1,IF(K826&lt;15,$B$1,IF(K826&lt;22,$C$1,IF(K826&lt;30,$D$1,IF(K826&lt;60,$G$1,IF(K826&lt;90,$H$1,IF(K826&lt;120,$I$1,IF(K826&lt;150,$J$1,IF(K826&lt;180,$K$1,IF(K826&lt;210,$E$1)))))))))))</f>
        <v>0</v>
      </c>
      <c r="U826" s="107" t="s">
        <v>1305</v>
      </c>
      <c r="V826" s="106" t="s">
        <v>1312</v>
      </c>
      <c r="W826" s="106">
        <v>43980</v>
      </c>
      <c r="X826" s="120" t="s">
        <v>1313</v>
      </c>
      <c r="Y826" s="12" t="s">
        <v>5248</v>
      </c>
      <c r="Z826" s="12"/>
      <c r="AA826" s="12"/>
      <c r="AB826" s="15"/>
      <c r="AC826" s="15"/>
      <c r="AD826" s="15"/>
      <c r="AE826" s="15"/>
      <c r="AF826" s="4">
        <f ca="1">+TODAY()-AE826</f>
        <v>44137</v>
      </c>
      <c r="AG826" s="15"/>
      <c r="AH826" s="15"/>
      <c r="AI826" s="6"/>
      <c r="AJ826" s="6"/>
      <c r="AK826" s="3"/>
      <c r="AL826" s="6"/>
      <c r="AM826" s="10"/>
      <c r="AN826" s="3"/>
      <c r="AO826" s="3"/>
      <c r="AP826" s="3"/>
      <c r="AQ826" s="3"/>
      <c r="AR826" s="3"/>
      <c r="AS826" s="3"/>
      <c r="AT826" s="3"/>
      <c r="AU826" s="3" t="s">
        <v>3450</v>
      </c>
      <c r="AV826" s="7" t="s">
        <v>47</v>
      </c>
      <c r="AW826" s="7" t="s">
        <v>47</v>
      </c>
      <c r="AX826" s="9" t="str">
        <f>IF(AW826="","Vacio",IF(AV826=AW826,"Igual","Diferente"))</f>
        <v>Igual</v>
      </c>
      <c r="AY826" s="129"/>
      <c r="AZ826" s="129"/>
      <c r="BA826" s="5">
        <f ca="1">+IF(K826&gt;21,"Revisar",0)</f>
        <v>0</v>
      </c>
      <c r="BB826" s="68" t="s">
        <v>146</v>
      </c>
      <c r="BC826" s="129" t="s">
        <v>2919</v>
      </c>
      <c r="BD826"/>
      <c r="BE826"/>
      <c r="BF826" s="129" t="s">
        <v>94</v>
      </c>
      <c r="BG826" s="129"/>
      <c r="BH826"/>
      <c r="BI826"/>
      <c r="BJ826"/>
      <c r="BK826"/>
      <c r="BL826"/>
      <c r="BM826"/>
    </row>
    <row r="827" spans="1:65" s="153" customFormat="1" ht="14.65" customHeight="1" x14ac:dyDescent="0.25">
      <c r="A827" s="68" t="str">
        <f>CONCATENATE(E827,"_",X827)</f>
        <v>20605383344_PCR-LAP20064004</v>
      </c>
      <c r="B827" s="68" t="str">
        <f>CONCATENATE(E827,"_",Z827)</f>
        <v>20605383344_PCR-LAP20041237</v>
      </c>
      <c r="C827" s="6">
        <v>44132</v>
      </c>
      <c r="D827" s="6">
        <v>44162</v>
      </c>
      <c r="E827" s="192">
        <v>20605383344</v>
      </c>
      <c r="F827" s="3" t="s">
        <v>1279</v>
      </c>
      <c r="G827" s="3" t="s">
        <v>5110</v>
      </c>
      <c r="H827" s="6">
        <v>44132</v>
      </c>
      <c r="I827" s="6">
        <v>44162</v>
      </c>
      <c r="J827" s="7"/>
      <c r="K827" s="8">
        <f ca="1">+TODAY()-I827</f>
        <v>-25</v>
      </c>
      <c r="L827" s="9">
        <v>100</v>
      </c>
      <c r="M827" s="135"/>
      <c r="N827" s="9" t="str">
        <f>IF(M827="","Vacio",IF(L827=M827,"Igual","Diferente"))</f>
        <v>Vacio</v>
      </c>
      <c r="O827" s="9"/>
      <c r="P827" s="135"/>
      <c r="Q827" s="9" t="str">
        <f>IF(P827="","Vacio",IF(O827=P827,"Igual","Diferente"))</f>
        <v>Vacio</v>
      </c>
      <c r="R827" s="1">
        <f>+L827+O827/3.5</f>
        <v>100</v>
      </c>
      <c r="S827" s="1">
        <f ca="1">+IF(K827&gt;=0,IF(K827&lt;30,R827*1,IF(60&gt;K827,R827*2,IF(90&gt;K827,R827*3,IF(120&gt;K827,R827*4,IF(150&gt;K827,R827*5,IF(180&gt;K827,R827*6,IF(210&gt;K827,R827*7))))))),0)</f>
        <v>0</v>
      </c>
      <c r="T827" s="2">
        <f ca="1">+IF(K827&lt;0,0,IF(K827&lt;8,$A$1,IF(K827&lt;15,$B$1,IF(K827&lt;22,$C$1,IF(K827&lt;30,$D$1,IF(K827&lt;60,$G$1,IF(K827&lt;90,$H$1,IF(K827&lt;120,$I$1,IF(K827&lt;150,$J$1,IF(K827&lt;180,$K$1,IF(K827&lt;210,$E$1)))))))))))</f>
        <v>0</v>
      </c>
      <c r="U827" s="107" t="s">
        <v>4669</v>
      </c>
      <c r="V827" s="106" t="s">
        <v>4668</v>
      </c>
      <c r="W827" s="106">
        <v>43980</v>
      </c>
      <c r="X827" s="120" t="s">
        <v>4667</v>
      </c>
      <c r="Y827" s="12" t="s">
        <v>5248</v>
      </c>
      <c r="Z827" s="120" t="s">
        <v>1314</v>
      </c>
      <c r="AA827" s="12"/>
      <c r="AB827" s="15"/>
      <c r="AC827" s="15"/>
      <c r="AD827" s="15"/>
      <c r="AE827" s="15"/>
      <c r="AF827" s="4">
        <f ca="1">+TODAY()-AE827</f>
        <v>44137</v>
      </c>
      <c r="AG827" s="15"/>
      <c r="AH827" s="15"/>
      <c r="AI827" s="6"/>
      <c r="AJ827" s="6"/>
      <c r="AK827" s="3"/>
      <c r="AL827" s="6"/>
      <c r="AM827" s="10"/>
      <c r="AN827" s="3"/>
      <c r="AO827" s="3"/>
      <c r="AP827" s="3"/>
      <c r="AQ827" s="3"/>
      <c r="AR827" s="3"/>
      <c r="AS827" s="3"/>
      <c r="AT827" s="3"/>
      <c r="AU827" s="3" t="s">
        <v>3450</v>
      </c>
      <c r="AV827" s="7" t="s">
        <v>47</v>
      </c>
      <c r="AW827" s="7" t="s">
        <v>47</v>
      </c>
      <c r="AX827" s="9" t="str">
        <f>IF(AW827="","Vacio",IF(AV827=AW827,"Igual","Diferente"))</f>
        <v>Igual</v>
      </c>
      <c r="AY827" s="129"/>
      <c r="AZ827" s="129"/>
      <c r="BA827" s="5">
        <f ca="1">+IF(K827&gt;21,"Revisar",0)</f>
        <v>0</v>
      </c>
      <c r="BB827" s="68" t="s">
        <v>146</v>
      </c>
      <c r="BC827" s="129" t="s">
        <v>2919</v>
      </c>
      <c r="BD827"/>
      <c r="BE827"/>
      <c r="BF827" s="129" t="s">
        <v>94</v>
      </c>
      <c r="BG827" s="129"/>
      <c r="BH827"/>
      <c r="BI827"/>
      <c r="BJ827"/>
      <c r="BK827"/>
      <c r="BL827"/>
      <c r="BM827"/>
    </row>
    <row r="828" spans="1:65" s="153" customFormat="1" ht="14.65" customHeight="1" x14ac:dyDescent="0.25">
      <c r="A828" s="68" t="str">
        <f>CONCATENATE(E828,"_",X828)</f>
        <v>20605383344_PCR-LAP20041239</v>
      </c>
      <c r="B828" s="68" t="str">
        <f>CONCATENATE(E828,"_",Z828)</f>
        <v>20605383344_</v>
      </c>
      <c r="C828" s="6">
        <v>44132</v>
      </c>
      <c r="D828" s="6">
        <v>44162</v>
      </c>
      <c r="E828" s="192">
        <v>20605383344</v>
      </c>
      <c r="F828" s="3" t="s">
        <v>1279</v>
      </c>
      <c r="G828" s="3" t="s">
        <v>5110</v>
      </c>
      <c r="H828" s="6">
        <v>44132</v>
      </c>
      <c r="I828" s="6">
        <v>44162</v>
      </c>
      <c r="J828" s="7"/>
      <c r="K828" s="8">
        <f ca="1">+TODAY()-I828</f>
        <v>-25</v>
      </c>
      <c r="L828" s="9">
        <v>100</v>
      </c>
      <c r="M828" s="135"/>
      <c r="N828" s="9" t="str">
        <f>IF(M828="","Vacio",IF(L828=M828,"Igual","Diferente"))</f>
        <v>Vacio</v>
      </c>
      <c r="O828" s="9"/>
      <c r="P828" s="135"/>
      <c r="Q828" s="9" t="str">
        <f>IF(P828="","Vacio",IF(O828=P828,"Igual","Diferente"))</f>
        <v>Vacio</v>
      </c>
      <c r="R828" s="1">
        <f>+L828+O828/3.5</f>
        <v>100</v>
      </c>
      <c r="S828" s="1">
        <f ca="1">+IF(K828&gt;=0,IF(K828&lt;30,R828*1,IF(60&gt;K828,R828*2,IF(90&gt;K828,R828*3,IF(120&gt;K828,R828*4,IF(150&gt;K828,R828*5,IF(180&gt;K828,R828*6,IF(210&gt;K828,R828*7))))))),0)</f>
        <v>0</v>
      </c>
      <c r="T828" s="2">
        <f ca="1">+IF(K828&lt;0,0,IF(K828&lt;8,$A$1,IF(K828&lt;15,$B$1,IF(K828&lt;22,$C$1,IF(K828&lt;30,$D$1,IF(K828&lt;60,$G$1,IF(K828&lt;90,$H$1,IF(K828&lt;120,$I$1,IF(K828&lt;150,$J$1,IF(K828&lt;180,$K$1,IF(K828&lt;210,$E$1)))))))))))</f>
        <v>0</v>
      </c>
      <c r="U828" s="107" t="s">
        <v>1305</v>
      </c>
      <c r="V828" s="106" t="s">
        <v>1315</v>
      </c>
      <c r="W828" s="106">
        <v>43979</v>
      </c>
      <c r="X828" s="120" t="s">
        <v>1316</v>
      </c>
      <c r="Y828" s="12" t="s">
        <v>5248</v>
      </c>
      <c r="Z828" s="12"/>
      <c r="AA828" s="12"/>
      <c r="AB828" s="15"/>
      <c r="AC828" s="15"/>
      <c r="AD828" s="15"/>
      <c r="AE828" s="15"/>
      <c r="AF828" s="4">
        <f ca="1">+TODAY()-AE828</f>
        <v>44137</v>
      </c>
      <c r="AG828" s="15"/>
      <c r="AH828" s="15"/>
      <c r="AI828" s="6"/>
      <c r="AJ828" s="6"/>
      <c r="AK828" s="3"/>
      <c r="AL828" s="6"/>
      <c r="AM828" s="10"/>
      <c r="AN828" s="3"/>
      <c r="AO828" s="3"/>
      <c r="AP828" s="3"/>
      <c r="AQ828" s="3"/>
      <c r="AR828" s="3"/>
      <c r="AS828" s="3"/>
      <c r="AT828" s="3"/>
      <c r="AU828" s="3" t="s">
        <v>3450</v>
      </c>
      <c r="AV828" s="7" t="s">
        <v>47</v>
      </c>
      <c r="AW828" s="7" t="s">
        <v>47</v>
      </c>
      <c r="AX828" s="9" t="str">
        <f>IF(AW828="","Vacio",IF(AV828=AW828,"Igual","Diferente"))</f>
        <v>Igual</v>
      </c>
      <c r="AY828" s="129"/>
      <c r="AZ828" s="129"/>
      <c r="BA828" s="5">
        <f ca="1">+IF(K828&gt;21,"Revisar",0)</f>
        <v>0</v>
      </c>
      <c r="BB828" s="68" t="s">
        <v>146</v>
      </c>
      <c r="BC828" s="129" t="s">
        <v>2919</v>
      </c>
      <c r="BD828"/>
      <c r="BE828"/>
      <c r="BF828" s="129" t="s">
        <v>94</v>
      </c>
      <c r="BG828" s="129"/>
      <c r="BH828"/>
      <c r="BI828"/>
      <c r="BJ828"/>
      <c r="BK828"/>
      <c r="BL828"/>
      <c r="BM828"/>
    </row>
    <row r="829" spans="1:65" s="153" customFormat="1" ht="14.65" customHeight="1" x14ac:dyDescent="0.25">
      <c r="A829" s="68" t="str">
        <f>CONCATENATE(E829,"_",X829)</f>
        <v>20605383344_PCR-LAP20091018</v>
      </c>
      <c r="B829" s="68" t="str">
        <f>CONCATENATE(E829,"_",Z829)</f>
        <v>20605383344_</v>
      </c>
      <c r="C829" s="6">
        <v>44106</v>
      </c>
      <c r="D829" s="6">
        <v>44136</v>
      </c>
      <c r="E829" s="192">
        <v>20605383344</v>
      </c>
      <c r="F829" s="3" t="s">
        <v>1279</v>
      </c>
      <c r="G829" s="3" t="s">
        <v>4585</v>
      </c>
      <c r="H829" s="6">
        <v>44106</v>
      </c>
      <c r="I829" s="6">
        <v>44136</v>
      </c>
      <c r="J829" s="7"/>
      <c r="K829" s="8">
        <f ca="1">+TODAY()-I829</f>
        <v>1</v>
      </c>
      <c r="L829" s="9">
        <v>120</v>
      </c>
      <c r="M829" s="135"/>
      <c r="N829" s="9" t="str">
        <f>IF(M829="","Vacio",IF(L829=M829,"Igual","Diferente"))</f>
        <v>Vacio</v>
      </c>
      <c r="O829" s="9"/>
      <c r="P829" s="135"/>
      <c r="Q829" s="9" t="str">
        <f>IF(P829="","Vacio",IF(O829=P829,"Igual","Diferente"))</f>
        <v>Vacio</v>
      </c>
      <c r="R829" s="1">
        <f>+L829+O829/3.5</f>
        <v>120</v>
      </c>
      <c r="S829" s="1">
        <f ca="1">+IF(K829&gt;=0,IF(K829&lt;30,R829*1,IF(60&gt;K829,R829*2,IF(90&gt;K829,R829*3,IF(120&gt;K829,R829*4,IF(150&gt;K829,R829*5,IF(180&gt;K829,R829*6,IF(210&gt;K829,R829*7))))))),0)</f>
        <v>120</v>
      </c>
      <c r="T829" s="2" t="str">
        <f ca="1">+IF(K829&lt;0,0,IF(K829&lt;8,$A$1,IF(K829&lt;15,$B$1,IF(K829&lt;22,$C$1,IF(K829&lt;30,$D$1,IF(K829&lt;60,$G$1,IF(K829&lt;90,$H$1,IF(K829&lt;120,$I$1,IF(K829&lt;150,$J$1,IF(K829&lt;180,$K$1,IF(K829&lt;210,$E$1)))))))))))</f>
        <v>1° Semana</v>
      </c>
      <c r="U829" s="107" t="s">
        <v>4506</v>
      </c>
      <c r="V829" s="106" t="s">
        <v>4507</v>
      </c>
      <c r="W829" s="106">
        <v>44106</v>
      </c>
      <c r="X829" s="120" t="s">
        <v>4505</v>
      </c>
      <c r="Y829" s="12" t="s">
        <v>5248</v>
      </c>
      <c r="Z829" s="12"/>
      <c r="AA829" s="12"/>
      <c r="AB829" s="15"/>
      <c r="AC829" s="15"/>
      <c r="AD829" s="15"/>
      <c r="AE829" s="15"/>
      <c r="AF829" s="4">
        <f ca="1">+TODAY()-AE829</f>
        <v>44137</v>
      </c>
      <c r="AG829" s="15"/>
      <c r="AH829" s="15"/>
      <c r="AI829" s="6"/>
      <c r="AJ829" s="6"/>
      <c r="AK829" s="3"/>
      <c r="AL829" s="6"/>
      <c r="AM829" s="10"/>
      <c r="AN829" s="3"/>
      <c r="AO829" s="3"/>
      <c r="AP829" s="3" t="s">
        <v>1918</v>
      </c>
      <c r="AQ829" s="3"/>
      <c r="AR829" s="3"/>
      <c r="AS829" s="3"/>
      <c r="AT829" s="3"/>
      <c r="AU829" s="3" t="s">
        <v>3450</v>
      </c>
      <c r="AV829" s="7" t="s">
        <v>47</v>
      </c>
      <c r="AW829" s="7" t="s">
        <v>47</v>
      </c>
      <c r="AX829" s="9" t="str">
        <f>IF(AW829="","Vacio",IF(AV829=AW829,"Igual","Diferente"))</f>
        <v>Igual</v>
      </c>
      <c r="AY829" s="129"/>
      <c r="AZ829" s="129"/>
      <c r="BA829" s="5">
        <f ca="1">+IF(K829&gt;21,"Revisar",0)</f>
        <v>0</v>
      </c>
      <c r="BB829" s="68" t="s">
        <v>146</v>
      </c>
      <c r="BC829" s="129" t="s">
        <v>2919</v>
      </c>
      <c r="BD829"/>
      <c r="BE829"/>
      <c r="BF829" s="129"/>
      <c r="BG829" s="129"/>
      <c r="BH829"/>
      <c r="BI829"/>
      <c r="BJ829"/>
      <c r="BK829"/>
      <c r="BL829"/>
      <c r="BM829"/>
    </row>
    <row r="830" spans="1:65" s="153" customFormat="1" ht="14.65" customHeight="1" x14ac:dyDescent="0.25">
      <c r="A830" s="68" t="str">
        <f>CONCATENATE(E830,"_",X830)</f>
        <v>44200553_MOR-LAP19101002</v>
      </c>
      <c r="B830" s="68" t="str">
        <f>CONCATENATE(E830,"_",Z830)</f>
        <v>44200553_</v>
      </c>
      <c r="C830" s="6">
        <v>44115</v>
      </c>
      <c r="D830" s="6">
        <v>44145</v>
      </c>
      <c r="E830" s="192">
        <v>44200553</v>
      </c>
      <c r="F830" s="3" t="s">
        <v>4557</v>
      </c>
      <c r="G830" s="3" t="s">
        <v>4833</v>
      </c>
      <c r="H830" s="6">
        <v>44115</v>
      </c>
      <c r="I830" s="6">
        <v>44145</v>
      </c>
      <c r="J830" s="7"/>
      <c r="K830" s="8">
        <f ca="1">+TODAY()-I830</f>
        <v>-8</v>
      </c>
      <c r="L830" s="9"/>
      <c r="M830" s="135"/>
      <c r="N830" s="9" t="str">
        <f>IF(M830="","Vacio",IF(L830=M830,"Igual","Diferente"))</f>
        <v>Vacio</v>
      </c>
      <c r="O830" s="9">
        <v>185.59</v>
      </c>
      <c r="P830" s="135"/>
      <c r="Q830" s="9" t="str">
        <f>IF(P830="","Vacio",IF(O830=P830,"Igual","Diferente"))</f>
        <v>Vacio</v>
      </c>
      <c r="R830" s="1">
        <f>+L830+O830/3.5</f>
        <v>53.025714285714287</v>
      </c>
      <c r="S830" s="1">
        <f ca="1">+IF(K830&gt;=0,IF(K830&lt;30,R830*1,IF(60&gt;K830,R830*2,IF(90&gt;K830,R830*3,IF(120&gt;K830,R830*4,IF(150&gt;K830,R830*5,IF(180&gt;K830,R830*6,IF(210&gt;K830,R830*7))))))),0)</f>
        <v>0</v>
      </c>
      <c r="T830" s="2">
        <f ca="1">+IF(K830&lt;0,0,IF(K830&lt;8,$A$1,IF(K830&lt;15,$B$1,IF(K830&lt;22,$C$1,IF(K830&lt;30,$D$1,IF(K830&lt;60,$G$1,IF(K830&lt;90,$H$1,IF(K830&lt;120,$I$1,IF(K830&lt;150,$J$1,IF(K830&lt;180,$K$1,IF(K830&lt;210,$E$1)))))))))))</f>
        <v>0</v>
      </c>
      <c r="U830" s="3" t="s">
        <v>3219</v>
      </c>
      <c r="V830" s="10" t="s">
        <v>3220</v>
      </c>
      <c r="W830" s="6">
        <v>44022</v>
      </c>
      <c r="X830" s="12" t="s">
        <v>1059</v>
      </c>
      <c r="Y830" s="12" t="s">
        <v>5248</v>
      </c>
      <c r="Z830" s="12"/>
      <c r="AA830" s="12"/>
      <c r="AB830" s="15"/>
      <c r="AC830" s="15"/>
      <c r="AD830" s="15"/>
      <c r="AE830" s="15"/>
      <c r="AF830" s="4">
        <f ca="1">+TODAY()-AE830</f>
        <v>44137</v>
      </c>
      <c r="AG830" s="15"/>
      <c r="AH830" s="15"/>
      <c r="AI830" s="6"/>
      <c r="AJ830" s="6"/>
      <c r="AK830" s="3"/>
      <c r="AL830" s="6"/>
      <c r="AM830" s="10">
        <v>1</v>
      </c>
      <c r="AN830" s="3" t="s">
        <v>44</v>
      </c>
      <c r="AO830" s="3"/>
      <c r="AP830" s="3" t="s">
        <v>62</v>
      </c>
      <c r="AQ830" s="3"/>
      <c r="AR830" s="3"/>
      <c r="AS830" s="3"/>
      <c r="AT830" s="3"/>
      <c r="AU830" s="288" t="s">
        <v>4686</v>
      </c>
      <c r="AV830" s="7" t="s">
        <v>47</v>
      </c>
      <c r="AW830" s="7" t="s">
        <v>47</v>
      </c>
      <c r="AX830" s="9" t="str">
        <f>IF(AW830="","Vacio",IF(AV830=AW830,"Igual","Diferente"))</f>
        <v>Igual</v>
      </c>
      <c r="AY830" s="129"/>
      <c r="AZ830" s="129"/>
      <c r="BA830" s="5">
        <f ca="1">+IF(K830&gt;21,"Revisar",0)</f>
        <v>0</v>
      </c>
      <c r="BB830" s="68" t="s">
        <v>146</v>
      </c>
      <c r="BC830" s="129" t="s">
        <v>2919</v>
      </c>
      <c r="BF830" s="129" t="s">
        <v>94</v>
      </c>
      <c r="BG830" s="129"/>
    </row>
    <row r="831" spans="1:65" s="153" customFormat="1" ht="14.65" customHeight="1" x14ac:dyDescent="0.25">
      <c r="A831" s="68" t="str">
        <f>CONCATENATE(E831,"_",X831)</f>
        <v>20517679420_PCR-LAP0576</v>
      </c>
      <c r="B831" s="68" t="str">
        <f>CONCATENATE(E831,"_",Z831)</f>
        <v>20517679420_</v>
      </c>
      <c r="C831" s="6">
        <v>44126</v>
      </c>
      <c r="D831" s="6">
        <v>44156</v>
      </c>
      <c r="E831" s="192">
        <v>20517679420</v>
      </c>
      <c r="F831" s="3" t="s">
        <v>4052</v>
      </c>
      <c r="G831" s="3" t="s">
        <v>5026</v>
      </c>
      <c r="H831" s="6">
        <v>44126</v>
      </c>
      <c r="I831" s="6">
        <v>44156</v>
      </c>
      <c r="J831" s="7"/>
      <c r="K831" s="8">
        <f ca="1">+TODAY()-I831</f>
        <v>-19</v>
      </c>
      <c r="L831" s="9">
        <v>79</v>
      </c>
      <c r="M831" s="135"/>
      <c r="N831" s="9" t="str">
        <f>IF(M831="","Vacio",IF(L831=M831,"Igual","Diferente"))</f>
        <v>Vacio</v>
      </c>
      <c r="O831" s="9"/>
      <c r="P831" s="135"/>
      <c r="Q831" s="9" t="str">
        <f>IF(P831="","Vacio",IF(O831=P831,"Igual","Diferente"))</f>
        <v>Vacio</v>
      </c>
      <c r="R831" s="1">
        <f>+L831+O831/3.5</f>
        <v>79</v>
      </c>
      <c r="S831" s="1">
        <f ca="1">+IF(K831&gt;=0,IF(K831&lt;30,R831*1,IF(60&gt;K831,R831*2,IF(90&gt;K831,R831*3,IF(120&gt;K831,R831*4,IF(150&gt;K831,R831*5,IF(180&gt;K831,R831*6,IF(210&gt;K831,R831*7))))))),0)</f>
        <v>0</v>
      </c>
      <c r="T831" s="2">
        <f ca="1">+IF(K831&lt;0,0,IF(K831&lt;8,$A$1,IF(K831&lt;15,$B$1,IF(K831&lt;22,$C$1,IF(K831&lt;30,$D$1,IF(K831&lt;60,$G$1,IF(K831&lt;90,$H$1,IF(K831&lt;120,$I$1,IF(K831&lt;150,$J$1,IF(K831&lt;180,$K$1,IF(K831&lt;210,$E$1)))))))))))</f>
        <v>0</v>
      </c>
      <c r="U831" s="3" t="s">
        <v>4170</v>
      </c>
      <c r="V831" s="10" t="s">
        <v>4169</v>
      </c>
      <c r="W831" s="6">
        <v>44096</v>
      </c>
      <c r="X831" s="12" t="s">
        <v>4058</v>
      </c>
      <c r="Y831" s="12" t="s">
        <v>5248</v>
      </c>
      <c r="Z831" s="12"/>
      <c r="AA831" s="12"/>
      <c r="AB831" s="15"/>
      <c r="AC831" s="15"/>
      <c r="AD831" s="15"/>
      <c r="AE831" s="15"/>
      <c r="AF831" s="4">
        <f ca="1">+TODAY()-AE831</f>
        <v>44137</v>
      </c>
      <c r="AG831" s="15"/>
      <c r="AH831" s="15"/>
      <c r="AI831" s="6"/>
      <c r="AJ831" s="6"/>
      <c r="AK831" s="3"/>
      <c r="AL831" s="6"/>
      <c r="AM831" s="10">
        <v>1</v>
      </c>
      <c r="AN831" s="3" t="s">
        <v>44</v>
      </c>
      <c r="AO831" s="3"/>
      <c r="AP831" s="3" t="s">
        <v>62</v>
      </c>
      <c r="AQ831" s="3"/>
      <c r="AR831" s="3"/>
      <c r="AS831" s="3"/>
      <c r="AT831" s="3"/>
      <c r="AU831" s="288" t="s">
        <v>4686</v>
      </c>
      <c r="AV831" s="7" t="s">
        <v>47</v>
      </c>
      <c r="AW831" s="7" t="s">
        <v>47</v>
      </c>
      <c r="AX831" s="9" t="str">
        <f>IF(AW831="","Vacio",IF(AV831=AW831,"Igual","Diferente"))</f>
        <v>Igual</v>
      </c>
      <c r="AY831" s="129"/>
      <c r="AZ831" s="129"/>
      <c r="BA831" s="5">
        <f ca="1">+IF(K831&gt;21,"Revisar",0)</f>
        <v>0</v>
      </c>
      <c r="BB831" s="68" t="s">
        <v>146</v>
      </c>
      <c r="BC831" s="129" t="s">
        <v>2919</v>
      </c>
      <c r="BF831" s="129"/>
      <c r="BG831" s="129"/>
    </row>
    <row r="832" spans="1:65" s="153" customFormat="1" ht="14.65" customHeight="1" x14ac:dyDescent="0.25">
      <c r="A832" s="68" t="str">
        <f>CONCATENATE(E832,"_",X832)</f>
        <v>20517679420_PCR-LAP0550</v>
      </c>
      <c r="B832" s="68" t="str">
        <f>CONCATENATE(E832,"_",Z832)</f>
        <v>20517679420_</v>
      </c>
      <c r="C832" s="6">
        <v>44126</v>
      </c>
      <c r="D832" s="6">
        <v>44156</v>
      </c>
      <c r="E832" s="192">
        <v>20517679420</v>
      </c>
      <c r="F832" s="3" t="s">
        <v>4052</v>
      </c>
      <c r="G832" s="3" t="s">
        <v>5026</v>
      </c>
      <c r="H832" s="6">
        <v>44126</v>
      </c>
      <c r="I832" s="6">
        <v>44156</v>
      </c>
      <c r="J832" s="7"/>
      <c r="K832" s="8">
        <f ca="1">+TODAY()-I832</f>
        <v>-19</v>
      </c>
      <c r="L832" s="9">
        <v>79</v>
      </c>
      <c r="M832" s="135"/>
      <c r="N832" s="9" t="str">
        <f>IF(M832="","Vacio",IF(L832=M832,"Igual","Diferente"))</f>
        <v>Vacio</v>
      </c>
      <c r="O832" s="9"/>
      <c r="P832" s="135"/>
      <c r="Q832" s="9" t="str">
        <f>IF(P832="","Vacio",IF(O832=P832,"Igual","Diferente"))</f>
        <v>Vacio</v>
      </c>
      <c r="R832" s="1">
        <f>+L832+O832/3.5</f>
        <v>79</v>
      </c>
      <c r="S832" s="1">
        <f ca="1">+IF(K832&gt;=0,IF(K832&lt;30,R832*1,IF(60&gt;K832,R832*2,IF(90&gt;K832,R832*3,IF(120&gt;K832,R832*4,IF(150&gt;K832,R832*5,IF(180&gt;K832,R832*6,IF(210&gt;K832,R832*7))))))),0)</f>
        <v>0</v>
      </c>
      <c r="T832" s="2">
        <f ca="1">+IF(K832&lt;0,0,IF(K832&lt;8,$A$1,IF(K832&lt;15,$B$1,IF(K832&lt;22,$C$1,IF(K832&lt;30,$D$1,IF(K832&lt;60,$G$1,IF(K832&lt;90,$H$1,IF(K832&lt;120,$I$1,IF(K832&lt;150,$J$1,IF(K832&lt;180,$K$1,IF(K832&lt;210,$E$1)))))))))))</f>
        <v>0</v>
      </c>
      <c r="U832" s="3" t="s">
        <v>4171</v>
      </c>
      <c r="V832" s="10" t="s">
        <v>4169</v>
      </c>
      <c r="W832" s="6">
        <v>44096</v>
      </c>
      <c r="X832" s="12" t="s">
        <v>4059</v>
      </c>
      <c r="Y832" s="12" t="s">
        <v>5248</v>
      </c>
      <c r="Z832" s="12"/>
      <c r="AA832" s="12"/>
      <c r="AB832" s="15"/>
      <c r="AC832" s="15"/>
      <c r="AD832" s="15"/>
      <c r="AE832" s="15"/>
      <c r="AF832" s="4">
        <f ca="1">+TODAY()-AE832</f>
        <v>44137</v>
      </c>
      <c r="AG832" s="15"/>
      <c r="AH832" s="15"/>
      <c r="AI832" s="6"/>
      <c r="AJ832" s="6"/>
      <c r="AK832" s="3"/>
      <c r="AL832" s="6"/>
      <c r="AM832" s="10">
        <v>1</v>
      </c>
      <c r="AN832" s="3" t="s">
        <v>44</v>
      </c>
      <c r="AO832" s="3"/>
      <c r="AP832" s="3" t="s">
        <v>62</v>
      </c>
      <c r="AQ832" s="3"/>
      <c r="AR832" s="3"/>
      <c r="AS832" s="3"/>
      <c r="AT832" s="3"/>
      <c r="AU832" s="288" t="s">
        <v>4686</v>
      </c>
      <c r="AV832" s="7" t="s">
        <v>47</v>
      </c>
      <c r="AW832" s="7" t="s">
        <v>47</v>
      </c>
      <c r="AX832" s="9" t="str">
        <f>IF(AW832="","Vacio",IF(AV832=AW832,"Igual","Diferente"))</f>
        <v>Igual</v>
      </c>
      <c r="AY832" s="129"/>
      <c r="AZ832" s="129"/>
      <c r="BA832" s="5">
        <f ca="1">+IF(K832&gt;21,"Revisar",0)</f>
        <v>0</v>
      </c>
      <c r="BB832" s="68" t="s">
        <v>146</v>
      </c>
      <c r="BC832" s="129" t="s">
        <v>2919</v>
      </c>
      <c r="BF832" s="129"/>
      <c r="BG832" s="129"/>
    </row>
    <row r="833" spans="1:65" s="153" customFormat="1" ht="14.65" customHeight="1" x14ac:dyDescent="0.25">
      <c r="A833" s="68" t="str">
        <f>CONCATENATE(E833,"_",X833)</f>
        <v>20517679420_PCR-LAP0544</v>
      </c>
      <c r="B833" s="68" t="str">
        <f>CONCATENATE(E833,"_",Z833)</f>
        <v>20517679420_</v>
      </c>
      <c r="C833" s="6">
        <v>44126</v>
      </c>
      <c r="D833" s="6">
        <v>44156</v>
      </c>
      <c r="E833" s="192">
        <v>20517679420</v>
      </c>
      <c r="F833" s="3" t="s">
        <v>4052</v>
      </c>
      <c r="G833" s="3" t="s">
        <v>5026</v>
      </c>
      <c r="H833" s="6">
        <v>44126</v>
      </c>
      <c r="I833" s="6">
        <v>44156</v>
      </c>
      <c r="J833" s="7"/>
      <c r="K833" s="8">
        <f ca="1">+TODAY()-I833</f>
        <v>-19</v>
      </c>
      <c r="L833" s="9">
        <v>83</v>
      </c>
      <c r="M833" s="135"/>
      <c r="N833" s="9" t="str">
        <f>IF(M833="","Vacio",IF(L833=M833,"Igual","Diferente"))</f>
        <v>Vacio</v>
      </c>
      <c r="O833" s="9"/>
      <c r="P833" s="135"/>
      <c r="Q833" s="9" t="str">
        <f>IF(P833="","Vacio",IF(O833=P833,"Igual","Diferente"))</f>
        <v>Vacio</v>
      </c>
      <c r="R833" s="1">
        <f>+L833+O833/3.5</f>
        <v>83</v>
      </c>
      <c r="S833" s="1">
        <f ca="1">+IF(K833&gt;=0,IF(K833&lt;30,R833*1,IF(60&gt;K833,R833*2,IF(90&gt;K833,R833*3,IF(120&gt;K833,R833*4,IF(150&gt;K833,R833*5,IF(180&gt;K833,R833*6,IF(210&gt;K833,R833*7))))))),0)</f>
        <v>0</v>
      </c>
      <c r="T833" s="2">
        <f ca="1">+IF(K833&lt;0,0,IF(K833&lt;8,$A$1,IF(K833&lt;15,$B$1,IF(K833&lt;22,$C$1,IF(K833&lt;30,$D$1,IF(K833&lt;60,$G$1,IF(K833&lt;90,$H$1,IF(K833&lt;120,$I$1,IF(K833&lt;150,$J$1,IF(K833&lt;180,$K$1,IF(K833&lt;210,$E$1)))))))))))</f>
        <v>0</v>
      </c>
      <c r="U833" s="3" t="s">
        <v>4171</v>
      </c>
      <c r="V833" s="10" t="s">
        <v>4169</v>
      </c>
      <c r="W833" s="6">
        <v>44096</v>
      </c>
      <c r="X833" s="12" t="s">
        <v>4060</v>
      </c>
      <c r="Y833" s="12" t="s">
        <v>5248</v>
      </c>
      <c r="Z833" s="12"/>
      <c r="AA833" s="12"/>
      <c r="AB833" s="15"/>
      <c r="AC833" s="15"/>
      <c r="AD833" s="15"/>
      <c r="AE833" s="15"/>
      <c r="AF833" s="4">
        <f ca="1">+TODAY()-AE833</f>
        <v>44137</v>
      </c>
      <c r="AG833" s="15"/>
      <c r="AH833" s="15"/>
      <c r="AI833" s="6"/>
      <c r="AJ833" s="6"/>
      <c r="AK833" s="3"/>
      <c r="AL833" s="6"/>
      <c r="AM833" s="10">
        <v>1</v>
      </c>
      <c r="AN833" s="3" t="s">
        <v>44</v>
      </c>
      <c r="AO833" s="3"/>
      <c r="AP833" s="3" t="s">
        <v>62</v>
      </c>
      <c r="AQ833" s="3"/>
      <c r="AR833" s="3"/>
      <c r="AS833" s="3"/>
      <c r="AT833" s="3"/>
      <c r="AU833" s="288" t="s">
        <v>4686</v>
      </c>
      <c r="AV833" s="7" t="s">
        <v>47</v>
      </c>
      <c r="AW833" s="7" t="s">
        <v>47</v>
      </c>
      <c r="AX833" s="9" t="str">
        <f>IF(AW833="","Vacio",IF(AV833=AW833,"Igual","Diferente"))</f>
        <v>Igual</v>
      </c>
      <c r="AY833" s="129"/>
      <c r="AZ833" s="129"/>
      <c r="BA833" s="5">
        <f ca="1">+IF(K833&gt;21,"Revisar",0)</f>
        <v>0</v>
      </c>
      <c r="BB833" s="68" t="s">
        <v>146</v>
      </c>
      <c r="BC833" s="129" t="s">
        <v>2919</v>
      </c>
      <c r="BF833" s="129"/>
      <c r="BG833" s="129"/>
    </row>
    <row r="834" spans="1:65" s="153" customFormat="1" ht="14.65" customHeight="1" x14ac:dyDescent="0.25">
      <c r="A834" s="68" t="str">
        <f>CONCATENATE(E834,"_",X834)</f>
        <v>20346833280_PCR-LAP1166</v>
      </c>
      <c r="B834" s="68" t="str">
        <f>CONCATENATE(E834,"_",Z834)</f>
        <v>20346833280_</v>
      </c>
      <c r="C834" s="6">
        <v>44133</v>
      </c>
      <c r="D834" s="6">
        <v>44163</v>
      </c>
      <c r="E834" s="192">
        <v>20346833280</v>
      </c>
      <c r="F834" s="3" t="s">
        <v>4558</v>
      </c>
      <c r="G834" s="3" t="s">
        <v>4610</v>
      </c>
      <c r="H834" s="6">
        <v>44133</v>
      </c>
      <c r="I834" s="6">
        <v>44163</v>
      </c>
      <c r="J834" s="7"/>
      <c r="K834" s="8">
        <f ca="1">+TODAY()-I834</f>
        <v>-26</v>
      </c>
      <c r="L834" s="9">
        <v>70</v>
      </c>
      <c r="M834" s="135"/>
      <c r="N834" s="9" t="str">
        <f>IF(M834="","Vacio",IF(L834=M834,"Igual","Diferente"))</f>
        <v>Vacio</v>
      </c>
      <c r="O834" s="9"/>
      <c r="P834" s="135"/>
      <c r="Q834" s="9" t="str">
        <f>IF(P834="","Vacio",IF(O834=P834,"Igual","Diferente"))</f>
        <v>Vacio</v>
      </c>
      <c r="R834" s="1">
        <f>+L834+O834/3.5</f>
        <v>70</v>
      </c>
      <c r="S834" s="1">
        <f ca="1">+IF(K834&gt;=0,IF(K834&lt;30,R834*1,IF(60&gt;K834,R834*2,IF(90&gt;K834,R834*3,IF(120&gt;K834,R834*4,IF(150&gt;K834,R834*5,IF(180&gt;K834,R834*6,IF(210&gt;K834,R834*7))))))),0)</f>
        <v>0</v>
      </c>
      <c r="T834" s="2">
        <f ca="1">+IF(K834&lt;0,0,IF(K834&lt;8,$A$1,IF(K834&lt;15,$B$1,IF(K834&lt;22,$C$1,IF(K834&lt;30,$D$1,IF(K834&lt;60,$G$1,IF(K834&lt;90,$H$1,IF(K834&lt;120,$I$1,IF(K834&lt;150,$J$1,IF(K834&lt;180,$K$1,IF(K834&lt;210,$E$1)))))))))))</f>
        <v>0</v>
      </c>
      <c r="U834" s="3" t="s">
        <v>1333</v>
      </c>
      <c r="V834" s="10" t="s">
        <v>1334</v>
      </c>
      <c r="W834" s="6">
        <v>43390</v>
      </c>
      <c r="X834" s="12" t="s">
        <v>1335</v>
      </c>
      <c r="Y834" s="12" t="s">
        <v>5248</v>
      </c>
      <c r="Z834" s="12"/>
      <c r="AA834" s="12"/>
      <c r="AB834" s="15"/>
      <c r="AC834" s="15"/>
      <c r="AD834" s="15"/>
      <c r="AE834" s="15"/>
      <c r="AF834" s="4">
        <f ca="1">+TODAY()-AE834</f>
        <v>44137</v>
      </c>
      <c r="AG834" s="15"/>
      <c r="AH834" s="15"/>
      <c r="AI834" s="6"/>
      <c r="AJ834" s="6"/>
      <c r="AK834" s="3" t="s">
        <v>56</v>
      </c>
      <c r="AL834" s="6"/>
      <c r="AM834" s="10">
        <v>1</v>
      </c>
      <c r="AN834" s="3" t="s">
        <v>44</v>
      </c>
      <c r="AO834" s="3"/>
      <c r="AP834" s="3" t="s">
        <v>45</v>
      </c>
      <c r="AQ834" s="3"/>
      <c r="AR834" s="3"/>
      <c r="AS834" s="3"/>
      <c r="AT834" s="3"/>
      <c r="AU834" s="3" t="s">
        <v>3450</v>
      </c>
      <c r="AV834" s="7" t="s">
        <v>47</v>
      </c>
      <c r="AW834" s="7" t="s">
        <v>47</v>
      </c>
      <c r="AX834" s="9" t="str">
        <f>IF(AW834="","Vacio",IF(AV834=AW834,"Igual","Diferente"))</f>
        <v>Igual</v>
      </c>
      <c r="AY834" s="129"/>
      <c r="AZ834" s="129"/>
      <c r="BA834" s="5">
        <f ca="1">+IF(K834&gt;21,"Revisar",0)</f>
        <v>0</v>
      </c>
      <c r="BB834" s="68" t="s">
        <v>146</v>
      </c>
      <c r="BC834" s="129" t="s">
        <v>2919</v>
      </c>
      <c r="BD834"/>
      <c r="BE834"/>
      <c r="BF834" s="129" t="s">
        <v>94</v>
      </c>
      <c r="BG834" s="129"/>
      <c r="BH834"/>
      <c r="BI834"/>
      <c r="BJ834"/>
      <c r="BK834"/>
      <c r="BL834"/>
      <c r="BM834"/>
    </row>
    <row r="835" spans="1:65" s="153" customFormat="1" ht="14.65" customHeight="1" x14ac:dyDescent="0.25">
      <c r="A835" s="68" t="str">
        <f>CONCATENATE(E835,"_",X835)</f>
        <v>20346833280_PCR-LAP1383</v>
      </c>
      <c r="B835" s="68" t="str">
        <f>CONCATENATE(E835,"_",Z835)</f>
        <v>20346833280_</v>
      </c>
      <c r="C835" s="6">
        <v>44108</v>
      </c>
      <c r="D835" s="6">
        <v>44138</v>
      </c>
      <c r="E835" s="192">
        <v>20346833280</v>
      </c>
      <c r="F835" s="3" t="s">
        <v>4558</v>
      </c>
      <c r="G835" s="3" t="s">
        <v>4610</v>
      </c>
      <c r="H835" s="6">
        <v>44108</v>
      </c>
      <c r="I835" s="6">
        <v>44138</v>
      </c>
      <c r="J835" s="7"/>
      <c r="K835" s="8">
        <f ca="1">+TODAY()-I835</f>
        <v>-1</v>
      </c>
      <c r="L835" s="9">
        <v>85</v>
      </c>
      <c r="M835" s="135"/>
      <c r="N835" s="9" t="str">
        <f>IF(M835="","Vacio",IF(L835=M835,"Igual","Diferente"))</f>
        <v>Vacio</v>
      </c>
      <c r="O835" s="9"/>
      <c r="P835" s="135"/>
      <c r="Q835" s="9" t="str">
        <f>IF(P835="","Vacio",IF(O835=P835,"Igual","Diferente"))</f>
        <v>Vacio</v>
      </c>
      <c r="R835" s="1">
        <f>+L835+O835/3.5</f>
        <v>85</v>
      </c>
      <c r="S835" s="1">
        <f ca="1">+IF(K835&gt;=0,IF(K835&lt;30,R835*1,IF(60&gt;K835,R835*2,IF(90&gt;K835,R835*3,IF(120&gt;K835,R835*4,IF(150&gt;K835,R835*5,IF(180&gt;K835,R835*6,IF(210&gt;K835,R835*7))))))),0)</f>
        <v>0</v>
      </c>
      <c r="T835" s="2">
        <f ca="1">+IF(K835&lt;0,0,IF(K835&lt;8,$A$1,IF(K835&lt;15,$B$1,IF(K835&lt;22,$C$1,IF(K835&lt;30,$D$1,IF(K835&lt;60,$G$1,IF(K835&lt;90,$H$1,IF(K835&lt;120,$I$1,IF(K835&lt;150,$J$1,IF(K835&lt;180,$K$1,IF(K835&lt;210,$E$1)))))))))))</f>
        <v>0</v>
      </c>
      <c r="U835" s="3" t="s">
        <v>1336</v>
      </c>
      <c r="V835" s="10" t="s">
        <v>1337</v>
      </c>
      <c r="W835" s="6">
        <v>43865</v>
      </c>
      <c r="X835" s="12" t="s">
        <v>1338</v>
      </c>
      <c r="Y835" s="12" t="s">
        <v>5248</v>
      </c>
      <c r="Z835" s="12"/>
      <c r="AA835" s="12"/>
      <c r="AB835" s="15"/>
      <c r="AC835" s="15"/>
      <c r="AD835" s="15"/>
      <c r="AE835" s="15"/>
      <c r="AF835" s="4">
        <f ca="1">+TODAY()-AE835</f>
        <v>44137</v>
      </c>
      <c r="AG835" s="15"/>
      <c r="AH835" s="15"/>
      <c r="AI835" s="6"/>
      <c r="AJ835" s="6"/>
      <c r="AK835" s="3"/>
      <c r="AL835" s="6"/>
      <c r="AM835" s="10">
        <v>1</v>
      </c>
      <c r="AN835" s="3" t="s">
        <v>44</v>
      </c>
      <c r="AO835" s="3"/>
      <c r="AP835" s="3" t="s">
        <v>45</v>
      </c>
      <c r="AQ835" s="3"/>
      <c r="AR835" s="3"/>
      <c r="AS835" s="3"/>
      <c r="AT835" s="3"/>
      <c r="AU835" s="3" t="s">
        <v>3450</v>
      </c>
      <c r="AV835" s="7" t="s">
        <v>47</v>
      </c>
      <c r="AW835" s="7" t="s">
        <v>47</v>
      </c>
      <c r="AX835" s="9" t="str">
        <f>IF(AW835="","Vacio",IF(AV835=AW835,"Igual","Diferente"))</f>
        <v>Igual</v>
      </c>
      <c r="AY835" s="129"/>
      <c r="AZ835" s="129"/>
      <c r="BA835" s="5">
        <f ca="1">+IF(K835&gt;21,"Revisar",0)</f>
        <v>0</v>
      </c>
      <c r="BB835" s="68" t="s">
        <v>146</v>
      </c>
      <c r="BC835" s="129" t="s">
        <v>2919</v>
      </c>
      <c r="BD835"/>
      <c r="BE835"/>
      <c r="BF835" s="129" t="s">
        <v>94</v>
      </c>
      <c r="BG835" s="129"/>
      <c r="BH835"/>
      <c r="BI835"/>
      <c r="BJ835"/>
      <c r="BK835"/>
      <c r="BL835"/>
      <c r="BM835"/>
    </row>
    <row r="836" spans="1:65" s="153" customFormat="1" ht="14.65" customHeight="1" x14ac:dyDescent="0.25">
      <c r="A836" s="68" t="str">
        <f>CONCATENATE(E836,"_",X836)</f>
        <v>20602947255_PCR-LAP0759</v>
      </c>
      <c r="B836" s="68" t="str">
        <f>CONCATENATE(E836,"_",Z836)</f>
        <v>20602947255_</v>
      </c>
      <c r="C836" s="6">
        <v>44044</v>
      </c>
      <c r="D836" s="6">
        <v>44135</v>
      </c>
      <c r="E836" s="192">
        <v>20602947255</v>
      </c>
      <c r="F836" s="63" t="s">
        <v>1339</v>
      </c>
      <c r="G836" s="3" t="s">
        <v>5007</v>
      </c>
      <c r="H836" s="6">
        <v>44044</v>
      </c>
      <c r="I836" s="6">
        <v>44135</v>
      </c>
      <c r="J836" s="7"/>
      <c r="K836" s="8">
        <f ca="1">+TODAY()-I836</f>
        <v>2</v>
      </c>
      <c r="L836" s="9">
        <v>65</v>
      </c>
      <c r="M836" s="152"/>
      <c r="N836" s="9" t="str">
        <f>IF(M836="","Vacio",IF(L836=M836,"Igual","Diferente"))</f>
        <v>Vacio</v>
      </c>
      <c r="O836" s="9"/>
      <c r="P836" s="152"/>
      <c r="Q836" s="9" t="str">
        <f>IF(P836="","Vacio",IF(O836=P836,"Igual","Diferente"))</f>
        <v>Vacio</v>
      </c>
      <c r="R836" s="1">
        <f>+L836+O836/3.5</f>
        <v>65</v>
      </c>
      <c r="S836" s="1">
        <f ca="1">+IF(K836&gt;=0,IF(K836&lt;30,R836*1,IF(60&gt;K836,R836*2,IF(90&gt;K836,R836*3,IF(120&gt;K836,R836*4,IF(150&gt;K836,R836*5,IF(180&gt;K836,R836*6,IF(210&gt;K836,R836*7))))))),0)</f>
        <v>65</v>
      </c>
      <c r="T836" s="2" t="str">
        <f ca="1">+IF(K836&lt;0,0,IF(K836&lt;8,$A$1,IF(K836&lt;15,$B$1,IF(K836&lt;22,$C$1,IF(K836&lt;30,$D$1,IF(K836&lt;60,$G$1,IF(K836&lt;90,$H$1,IF(K836&lt;120,$I$1,IF(K836&lt;150,$J$1,IF(K836&lt;180,$K$1,IF(K836&lt;210,$E$1)))))))))))</f>
        <v>1° Semana</v>
      </c>
      <c r="U836" s="3" t="s">
        <v>613</v>
      </c>
      <c r="V836" s="10" t="s">
        <v>624</v>
      </c>
      <c r="W836" s="6">
        <v>43685</v>
      </c>
      <c r="X836" s="12" t="s">
        <v>625</v>
      </c>
      <c r="Y836" s="12" t="s">
        <v>5248</v>
      </c>
      <c r="Z836" s="12"/>
      <c r="AA836" s="12"/>
      <c r="AB836" s="15"/>
      <c r="AC836" s="15"/>
      <c r="AD836" s="15"/>
      <c r="AE836" s="15"/>
      <c r="AF836" s="4">
        <f ca="1">+TODAY()-AE836</f>
        <v>44137</v>
      </c>
      <c r="AG836" s="15"/>
      <c r="AH836" s="15"/>
      <c r="AI836" s="6"/>
      <c r="AJ836" s="94"/>
      <c r="AK836" s="94" t="s">
        <v>56</v>
      </c>
      <c r="AL836" s="94"/>
      <c r="AM836" s="94">
        <v>1</v>
      </c>
      <c r="AN836" s="94" t="s">
        <v>44</v>
      </c>
      <c r="AO836" s="94"/>
      <c r="AP836" s="94" t="s">
        <v>45</v>
      </c>
      <c r="AQ836" s="94"/>
      <c r="AR836" s="94"/>
      <c r="AS836" s="94"/>
      <c r="AT836" s="94"/>
      <c r="AU836" s="3" t="s">
        <v>4401</v>
      </c>
      <c r="AV836" s="7" t="s">
        <v>47</v>
      </c>
      <c r="AW836" s="7" t="s">
        <v>47</v>
      </c>
      <c r="AX836" s="9" t="str">
        <f>IF(AW836="","Vacio",IF(AV836=AW836,"Igual","Diferente"))</f>
        <v>Igual</v>
      </c>
      <c r="AY836" s="129"/>
      <c r="AZ836" s="129"/>
      <c r="BA836" s="5">
        <f ca="1">+IF(K836&gt;21,"Revisar",0)</f>
        <v>0</v>
      </c>
      <c r="BB836" s="129" t="s">
        <v>146</v>
      </c>
      <c r="BC836" s="129" t="s">
        <v>2919</v>
      </c>
      <c r="BF836" s="129" t="s">
        <v>94</v>
      </c>
      <c r="BG836" s="129"/>
    </row>
    <row r="837" spans="1:65" s="153" customFormat="1" ht="14.65" customHeight="1" x14ac:dyDescent="0.25">
      <c r="A837" s="68" t="str">
        <f>CONCATENATE(E837,"_",X837)</f>
        <v>20602947255_MOR-LAP19101028</v>
      </c>
      <c r="B837" s="68" t="str">
        <f>CONCATENATE(E837,"_",Z837)</f>
        <v>20602947255_PCR-LAP 1282</v>
      </c>
      <c r="C837" s="6">
        <v>44063</v>
      </c>
      <c r="D837" s="6">
        <v>44123</v>
      </c>
      <c r="E837" s="192">
        <v>20602947255</v>
      </c>
      <c r="F837" s="63" t="s">
        <v>1339</v>
      </c>
      <c r="G837" s="3" t="s">
        <v>3999</v>
      </c>
      <c r="H837" s="6">
        <v>44063</v>
      </c>
      <c r="I837" s="6">
        <v>44123</v>
      </c>
      <c r="J837" s="7"/>
      <c r="K837" s="8">
        <f ca="1">+TODAY()-I837</f>
        <v>14</v>
      </c>
      <c r="L837" s="9">
        <v>65</v>
      </c>
      <c r="M837" s="135"/>
      <c r="N837" s="9" t="str">
        <f>IF(M837="","Vacio",IF(L837=M837,"Igual","Diferente"))</f>
        <v>Vacio</v>
      </c>
      <c r="O837" s="9"/>
      <c r="P837" s="135"/>
      <c r="Q837" s="9" t="str">
        <f>IF(P837="","Vacio",IF(O837=P837,"Igual","Diferente"))</f>
        <v>Vacio</v>
      </c>
      <c r="R837" s="1">
        <f>+L837+O837/3.5</f>
        <v>65</v>
      </c>
      <c r="S837" s="1">
        <f ca="1">+IF(K837&gt;=0,IF(K837&lt;30,R837*1,IF(60&gt;K837,R837*2,IF(90&gt;K837,R837*3,IF(120&gt;K837,R837*4,IF(150&gt;K837,R837*5,IF(180&gt;K837,R837*6,IF(210&gt;K837,R837*7))))))),0)</f>
        <v>65</v>
      </c>
      <c r="T837" s="2" t="str">
        <f ca="1">+IF(K837&lt;0,0,IF(K837&lt;8,$A$1,IF(K837&lt;15,$B$1,IF(K837&lt;22,$C$1,IF(K837&lt;30,$D$1,IF(K837&lt;60,$G$1,IF(K837&lt;90,$H$1,IF(K837&lt;120,$I$1,IF(K837&lt;150,$J$1,IF(K837&lt;180,$K$1,IF(K837&lt;210,$E$1)))))))))))</f>
        <v>2° Semana</v>
      </c>
      <c r="U837" s="3" t="s">
        <v>613</v>
      </c>
      <c r="V837" s="10" t="s">
        <v>614</v>
      </c>
      <c r="W837" s="6">
        <v>43012</v>
      </c>
      <c r="X837" s="12" t="s">
        <v>615</v>
      </c>
      <c r="Y837" s="12" t="s">
        <v>5248</v>
      </c>
      <c r="Z837" s="12" t="s">
        <v>616</v>
      </c>
      <c r="AA837" s="12"/>
      <c r="AB837" s="15"/>
      <c r="AC837" s="15"/>
      <c r="AD837" s="15"/>
      <c r="AE837" s="15"/>
      <c r="AF837" s="4"/>
      <c r="AG837" s="15"/>
      <c r="AH837" s="15"/>
      <c r="AI837" s="6"/>
      <c r="AJ837" s="6"/>
      <c r="AK837" s="3" t="s">
        <v>56</v>
      </c>
      <c r="AL837" s="6"/>
      <c r="AM837" s="10">
        <v>1</v>
      </c>
      <c r="AN837" s="3" t="s">
        <v>44</v>
      </c>
      <c r="AO837" s="3"/>
      <c r="AP837" s="3" t="s">
        <v>45</v>
      </c>
      <c r="AQ837" s="3"/>
      <c r="AR837" s="3"/>
      <c r="AS837" s="3"/>
      <c r="AT837" s="18"/>
      <c r="AU837" s="3" t="s">
        <v>4401</v>
      </c>
      <c r="AV837" s="7" t="s">
        <v>47</v>
      </c>
      <c r="AW837" s="7" t="s">
        <v>47</v>
      </c>
      <c r="AX837" s="9" t="str">
        <f>IF(AW837="","Vacio",IF(AV837=AW837,"Igual","Diferente"))</f>
        <v>Igual</v>
      </c>
      <c r="AY837" s="68"/>
      <c r="AZ837" s="68"/>
      <c r="BA837" s="5">
        <f ca="1">+IF(K837&gt;21,"Revisar",0)</f>
        <v>0</v>
      </c>
      <c r="BB837" s="68" t="s">
        <v>146</v>
      </c>
      <c r="BC837" s="129" t="s">
        <v>141</v>
      </c>
      <c r="BD837"/>
      <c r="BE837"/>
      <c r="BF837" s="129" t="s">
        <v>94</v>
      </c>
      <c r="BG837" s="129"/>
      <c r="BH837"/>
      <c r="BI837"/>
      <c r="BJ837"/>
      <c r="BK837"/>
      <c r="BL837"/>
      <c r="BM837"/>
    </row>
    <row r="838" spans="1:65" s="153" customFormat="1" ht="14.65" customHeight="1" x14ac:dyDescent="0.25">
      <c r="A838" s="68" t="str">
        <f>CONCATENATE(E838,"_",X838)</f>
        <v>20602947255_PCR-LAP1201</v>
      </c>
      <c r="B838" s="68" t="str">
        <f>CONCATENATE(E838,"_",Z838)</f>
        <v>20602947255_</v>
      </c>
      <c r="C838" s="6">
        <v>44063</v>
      </c>
      <c r="D838" s="6">
        <v>44123</v>
      </c>
      <c r="E838" s="192">
        <v>20602947255</v>
      </c>
      <c r="F838" s="63" t="s">
        <v>1339</v>
      </c>
      <c r="G838" s="3" t="s">
        <v>5006</v>
      </c>
      <c r="H838" s="6">
        <v>44063</v>
      </c>
      <c r="I838" s="6">
        <v>44123</v>
      </c>
      <c r="J838" s="7"/>
      <c r="K838" s="8">
        <f ca="1">+TODAY()-I838</f>
        <v>14</v>
      </c>
      <c r="L838" s="9">
        <v>65</v>
      </c>
      <c r="M838" s="135"/>
      <c r="N838" s="9" t="str">
        <f>IF(M838="","Vacio",IF(L838=M838,"Igual","Diferente"))</f>
        <v>Vacio</v>
      </c>
      <c r="O838" s="9"/>
      <c r="P838" s="135"/>
      <c r="Q838" s="9" t="str">
        <f>IF(P838="","Vacio",IF(O838=P838,"Igual","Diferente"))</f>
        <v>Vacio</v>
      </c>
      <c r="R838" s="1">
        <f>+L838+O838/3.5</f>
        <v>65</v>
      </c>
      <c r="S838" s="1">
        <f ca="1">+IF(K838&gt;=0,IF(K838&lt;30,R838*1,IF(60&gt;K838,R838*2,IF(90&gt;K838,R838*3,IF(120&gt;K838,R838*4,IF(150&gt;K838,R838*5,IF(180&gt;K838,R838*6,IF(210&gt;K838,R838*7))))))),0)</f>
        <v>65</v>
      </c>
      <c r="T838" s="2" t="str">
        <f ca="1">+IF(K838&lt;0,0,IF(K838&lt;8,$A$1,IF(K838&lt;15,$B$1,IF(K838&lt;22,$C$1,IF(K838&lt;30,$D$1,IF(K838&lt;60,$G$1,IF(K838&lt;90,$H$1,IF(K838&lt;120,$I$1,IF(K838&lt;150,$J$1,IF(K838&lt;180,$K$1,IF(K838&lt;210,$E$1)))))))))))</f>
        <v>2° Semana</v>
      </c>
      <c r="U838" s="3" t="s">
        <v>1340</v>
      </c>
      <c r="V838" s="10" t="s">
        <v>1341</v>
      </c>
      <c r="W838" s="6">
        <v>43483</v>
      </c>
      <c r="X838" s="12" t="s">
        <v>1342</v>
      </c>
      <c r="Y838" s="12" t="s">
        <v>5248</v>
      </c>
      <c r="Z838" s="12"/>
      <c r="AA838" s="12"/>
      <c r="AB838" s="15"/>
      <c r="AC838" s="15"/>
      <c r="AD838" s="15"/>
      <c r="AE838" s="15"/>
      <c r="AF838" s="4">
        <f ca="1">+TODAY()-AE838</f>
        <v>44137</v>
      </c>
      <c r="AG838" s="15"/>
      <c r="AH838" s="15"/>
      <c r="AI838" s="6"/>
      <c r="AJ838" s="6"/>
      <c r="AK838" s="3" t="s">
        <v>56</v>
      </c>
      <c r="AL838" s="6"/>
      <c r="AM838" s="10">
        <v>1</v>
      </c>
      <c r="AN838" s="3" t="s">
        <v>44</v>
      </c>
      <c r="AO838" s="3"/>
      <c r="AP838" s="3" t="s">
        <v>45</v>
      </c>
      <c r="AQ838" s="3"/>
      <c r="AR838" s="3"/>
      <c r="AS838" s="3"/>
      <c r="AT838" s="3"/>
      <c r="AU838" s="3" t="s">
        <v>4401</v>
      </c>
      <c r="AV838" s="65" t="s">
        <v>47</v>
      </c>
      <c r="AW838" s="7" t="s">
        <v>47</v>
      </c>
      <c r="AX838" s="9" t="str">
        <f>IF(AW838="","Vacio",IF(AV838=AW838,"Igual","Diferente"))</f>
        <v>Igual</v>
      </c>
      <c r="AY838" s="68"/>
      <c r="AZ838" s="68"/>
      <c r="BA838" s="5">
        <f ca="1">+IF(K838&gt;21,"Revisar",0)</f>
        <v>0</v>
      </c>
      <c r="BB838" s="68" t="s">
        <v>146</v>
      </c>
      <c r="BC838" s="129" t="s">
        <v>141</v>
      </c>
      <c r="BD838"/>
      <c r="BE838"/>
      <c r="BF838" s="129" t="s">
        <v>94</v>
      </c>
      <c r="BG838" s="129"/>
      <c r="BH838"/>
      <c r="BI838"/>
      <c r="BJ838"/>
      <c r="BK838"/>
      <c r="BL838"/>
      <c r="BM838"/>
    </row>
    <row r="839" spans="1:65" s="153" customFormat="1" ht="14.65" customHeight="1" x14ac:dyDescent="0.25">
      <c r="A839" s="68" t="str">
        <f>CONCATENATE(E839,"_",X839)</f>
        <v>20602554911_PCR-LAP0517</v>
      </c>
      <c r="B839" s="68" t="str">
        <f>CONCATENATE(E839,"_",Z839)</f>
        <v>20602554911_PCR-LAP 0619</v>
      </c>
      <c r="C839" s="6">
        <v>44105</v>
      </c>
      <c r="D839" s="6">
        <v>44135</v>
      </c>
      <c r="E839" s="192">
        <v>20602554911</v>
      </c>
      <c r="F839" s="3" t="s">
        <v>1343</v>
      </c>
      <c r="G839" s="3" t="s">
        <v>4528</v>
      </c>
      <c r="H839" s="6">
        <v>44105</v>
      </c>
      <c r="I839" s="6">
        <v>44135</v>
      </c>
      <c r="J839" s="7"/>
      <c r="K839" s="8">
        <f ca="1">+TODAY()-I839</f>
        <v>2</v>
      </c>
      <c r="L839" s="9">
        <v>37</v>
      </c>
      <c r="M839" s="152"/>
      <c r="N839" s="9" t="str">
        <f>IF(M839="","Vacio",IF(L839=M839,"Igual","Diferente"))</f>
        <v>Vacio</v>
      </c>
      <c r="O839" s="9"/>
      <c r="P839" s="152"/>
      <c r="Q839" s="9" t="str">
        <f>IF(P839="","Vacio",IF(O839=P839,"Igual","Diferente"))</f>
        <v>Vacio</v>
      </c>
      <c r="R839" s="1">
        <f>+L839+O839/3.5</f>
        <v>37</v>
      </c>
      <c r="S839" s="1">
        <f ca="1">+IF(K839&gt;=0,IF(K839&lt;30,R839*1,IF(60&gt;K839,R839*2,IF(90&gt;K839,R839*3,IF(120&gt;K839,R839*4,IF(150&gt;K839,R839*5,IF(180&gt;K839,R839*6,IF(210&gt;K839,R839*7))))))),0)</f>
        <v>37</v>
      </c>
      <c r="T839" s="2" t="str">
        <f ca="1">+IF(K839&lt;0,0,IF(K839&lt;8,$A$1,IF(K839&lt;15,$B$1,IF(K839&lt;22,$C$1,IF(K839&lt;30,$D$1,IF(K839&lt;60,$G$1,IF(K839&lt;90,$H$1,IF(K839&lt;120,$I$1,IF(K839&lt;150,$J$1,IF(K839&lt;180,$K$1,IF(K839&lt;210,$E$1)))))))))))</f>
        <v>1° Semana</v>
      </c>
      <c r="U839" s="3" t="s">
        <v>1351</v>
      </c>
      <c r="V839" s="10" t="s">
        <v>1352</v>
      </c>
      <c r="W839" s="6">
        <v>43210</v>
      </c>
      <c r="X839" s="12" t="s">
        <v>1353</v>
      </c>
      <c r="Y839" s="12" t="s">
        <v>5248</v>
      </c>
      <c r="Z839" s="12" t="s">
        <v>1354</v>
      </c>
      <c r="AA839" s="12"/>
      <c r="AB839" s="15"/>
      <c r="AC839" s="15"/>
      <c r="AD839" s="15"/>
      <c r="AE839" s="15"/>
      <c r="AF839" s="4">
        <f ca="1">+TODAY()-AE839</f>
        <v>44137</v>
      </c>
      <c r="AG839" s="15"/>
      <c r="AH839" s="15"/>
      <c r="AI839" s="6"/>
      <c r="AJ839" s="6"/>
      <c r="AK839" s="3" t="s">
        <v>43</v>
      </c>
      <c r="AL839" s="6"/>
      <c r="AM839" s="10">
        <v>1</v>
      </c>
      <c r="AN839" s="3" t="s">
        <v>44</v>
      </c>
      <c r="AO839" s="3"/>
      <c r="AP839" s="3" t="s">
        <v>45</v>
      </c>
      <c r="AQ839" s="3"/>
      <c r="AR839" s="3"/>
      <c r="AS839" s="3"/>
      <c r="AT839" s="3"/>
      <c r="AU839" s="3" t="s">
        <v>5235</v>
      </c>
      <c r="AV839" s="7" t="s">
        <v>47</v>
      </c>
      <c r="AW839" s="7" t="s">
        <v>47</v>
      </c>
      <c r="AX839" s="9" t="str">
        <f>IF(AW839="","Vacio",IF(AV839=AW839,"Igual","Diferente"))</f>
        <v>Igual</v>
      </c>
      <c r="AY839" s="129"/>
      <c r="AZ839" s="129"/>
      <c r="BA839" s="5">
        <f ca="1">+IF(K839&gt;21,"Revisar",0)</f>
        <v>0</v>
      </c>
      <c r="BB839" s="129" t="s">
        <v>146</v>
      </c>
      <c r="BC839" s="129" t="s">
        <v>2919</v>
      </c>
      <c r="BD839"/>
      <c r="BE839"/>
      <c r="BF839" s="129" t="s">
        <v>94</v>
      </c>
      <c r="BG839" s="129"/>
      <c r="BH839"/>
      <c r="BI839"/>
      <c r="BJ839"/>
      <c r="BK839"/>
      <c r="BL839"/>
      <c r="BM839"/>
    </row>
    <row r="840" spans="1:65" s="153" customFormat="1" ht="14.65" customHeight="1" x14ac:dyDescent="0.25">
      <c r="A840" s="68" t="str">
        <f>CONCATENATE(E840,"_",X840)</f>
        <v>20602554911_PCR-LAP0724</v>
      </c>
      <c r="B840" s="68" t="str">
        <f>CONCATENATE(E840,"_",Z840)</f>
        <v>20602554911_</v>
      </c>
      <c r="C840" s="6">
        <v>44105</v>
      </c>
      <c r="D840" s="6">
        <v>44135</v>
      </c>
      <c r="E840" s="192">
        <v>20602554911</v>
      </c>
      <c r="F840" s="3" t="s">
        <v>1343</v>
      </c>
      <c r="G840" s="3" t="s">
        <v>4528</v>
      </c>
      <c r="H840" s="6">
        <v>44105</v>
      </c>
      <c r="I840" s="6">
        <v>44135</v>
      </c>
      <c r="J840" s="7"/>
      <c r="K840" s="8">
        <f ca="1">+TODAY()-I840</f>
        <v>2</v>
      </c>
      <c r="L840" s="9">
        <v>37</v>
      </c>
      <c r="M840" s="152"/>
      <c r="N840" s="9" t="str">
        <f>IF(M840="","Vacio",IF(L840=M840,"Igual","Diferente"))</f>
        <v>Vacio</v>
      </c>
      <c r="O840" s="9"/>
      <c r="P840" s="152"/>
      <c r="Q840" s="9" t="str">
        <f>IF(P840="","Vacio",IF(O840=P840,"Igual","Diferente"))</f>
        <v>Vacio</v>
      </c>
      <c r="R840" s="1">
        <f>+L840+O840/3.5</f>
        <v>37</v>
      </c>
      <c r="S840" s="1">
        <f ca="1">+IF(K840&gt;=0,IF(K840&lt;30,R840*1,IF(60&gt;K840,R840*2,IF(90&gt;K840,R840*3,IF(120&gt;K840,R840*4,IF(150&gt;K840,R840*5,IF(180&gt;K840,R840*6,IF(210&gt;K840,R840*7))))))),0)</f>
        <v>37</v>
      </c>
      <c r="T840" s="2" t="str">
        <f ca="1">+IF(K840&lt;0,0,IF(K840&lt;8,$A$1,IF(K840&lt;15,$B$1,IF(K840&lt;22,$C$1,IF(K840&lt;30,$D$1,IF(K840&lt;60,$G$1,IF(K840&lt;90,$H$1,IF(K840&lt;120,$I$1,IF(K840&lt;150,$J$1,IF(K840&lt;180,$K$1,IF(K840&lt;210,$E$1)))))))))))</f>
        <v>1° Semana</v>
      </c>
      <c r="U840" s="3" t="s">
        <v>1355</v>
      </c>
      <c r="V840" s="10" t="s">
        <v>1356</v>
      </c>
      <c r="W840" s="6">
        <v>43644</v>
      </c>
      <c r="X840" s="12" t="s">
        <v>1357</v>
      </c>
      <c r="Y840" s="12" t="s">
        <v>5248</v>
      </c>
      <c r="Z840" s="12"/>
      <c r="AA840" s="12"/>
      <c r="AB840" s="15"/>
      <c r="AC840" s="15"/>
      <c r="AD840" s="15"/>
      <c r="AE840" s="15"/>
      <c r="AF840" s="4">
        <f ca="1">+TODAY()-AE840</f>
        <v>44137</v>
      </c>
      <c r="AG840" s="15"/>
      <c r="AH840" s="15"/>
      <c r="AI840" s="6"/>
      <c r="AJ840" s="6"/>
      <c r="AK840" s="3" t="s">
        <v>56</v>
      </c>
      <c r="AL840" s="6"/>
      <c r="AM840" s="10">
        <v>1</v>
      </c>
      <c r="AN840" s="3" t="s">
        <v>44</v>
      </c>
      <c r="AO840" s="3"/>
      <c r="AP840" s="3" t="s">
        <v>151</v>
      </c>
      <c r="AQ840" s="3"/>
      <c r="AR840" s="3"/>
      <c r="AS840" s="3"/>
      <c r="AT840" s="3"/>
      <c r="AU840" s="3" t="s">
        <v>5235</v>
      </c>
      <c r="AV840" s="7" t="s">
        <v>47</v>
      </c>
      <c r="AW840" s="7" t="s">
        <v>47</v>
      </c>
      <c r="AX840" s="9" t="str">
        <f>IF(AW840="","Vacio",IF(AV840=AW840,"Igual","Diferente"))</f>
        <v>Igual</v>
      </c>
      <c r="AY840" s="129"/>
      <c r="AZ840" s="129"/>
      <c r="BA840" s="5">
        <f ca="1">+IF(K840&gt;21,"Revisar",0)</f>
        <v>0</v>
      </c>
      <c r="BB840" s="129" t="s">
        <v>146</v>
      </c>
      <c r="BC840" s="129" t="s">
        <v>2919</v>
      </c>
      <c r="BD840"/>
      <c r="BE840"/>
      <c r="BF840" s="129" t="s">
        <v>94</v>
      </c>
      <c r="BG840" s="129"/>
      <c r="BH840"/>
      <c r="BI840"/>
      <c r="BJ840"/>
      <c r="BK840"/>
      <c r="BL840"/>
      <c r="BM840"/>
    </row>
    <row r="841" spans="1:65" s="153" customFormat="1" ht="14.65" customHeight="1" x14ac:dyDescent="0.25">
      <c r="A841" s="68" t="str">
        <f>CONCATENATE(E841,"_",X841)</f>
        <v>20602554911_PCR-LAP0817</v>
      </c>
      <c r="B841" s="68" t="str">
        <f>CONCATENATE(E841,"_",Z841)</f>
        <v>20602554911_</v>
      </c>
      <c r="C841" s="6">
        <v>44105</v>
      </c>
      <c r="D841" s="6">
        <v>44135</v>
      </c>
      <c r="E841" s="192">
        <v>20602554911</v>
      </c>
      <c r="F841" s="3" t="s">
        <v>1343</v>
      </c>
      <c r="G841" s="3" t="s">
        <v>4528</v>
      </c>
      <c r="H841" s="6">
        <v>44105</v>
      </c>
      <c r="I841" s="6">
        <v>44135</v>
      </c>
      <c r="J841" s="7"/>
      <c r="K841" s="8">
        <f ca="1">+TODAY()-I841</f>
        <v>2</v>
      </c>
      <c r="L841" s="9">
        <v>37</v>
      </c>
      <c r="M841" s="152"/>
      <c r="N841" s="9" t="str">
        <f>IF(M841="","Vacio",IF(L841=M841,"Igual","Diferente"))</f>
        <v>Vacio</v>
      </c>
      <c r="O841" s="9"/>
      <c r="P841" s="152"/>
      <c r="Q841" s="9" t="str">
        <f>IF(P841="","Vacio",IF(O841=P841,"Igual","Diferente"))</f>
        <v>Vacio</v>
      </c>
      <c r="R841" s="1">
        <f>+L841+O841/3.5</f>
        <v>37</v>
      </c>
      <c r="S841" s="1">
        <f ca="1">+IF(K841&gt;=0,IF(K841&lt;30,R841*1,IF(60&gt;K841,R841*2,IF(90&gt;K841,R841*3,IF(120&gt;K841,R841*4,IF(150&gt;K841,R841*5,IF(180&gt;K841,R841*6,IF(210&gt;K841,R841*7))))))),0)</f>
        <v>37</v>
      </c>
      <c r="T841" s="2" t="str">
        <f ca="1">+IF(K841&lt;0,0,IF(K841&lt;8,$A$1,IF(K841&lt;15,$B$1,IF(K841&lt;22,$C$1,IF(K841&lt;30,$D$1,IF(K841&lt;60,$G$1,IF(K841&lt;90,$H$1,IF(K841&lt;120,$I$1,IF(K841&lt;150,$J$1,IF(K841&lt;180,$K$1,IF(K841&lt;210,$E$1)))))))))))</f>
        <v>1° Semana</v>
      </c>
      <c r="U841" s="3" t="s">
        <v>1358</v>
      </c>
      <c r="V841" s="10" t="s">
        <v>1359</v>
      </c>
      <c r="W841" s="6">
        <v>43237</v>
      </c>
      <c r="X841" s="12" t="s">
        <v>1360</v>
      </c>
      <c r="Y841" s="12" t="s">
        <v>5248</v>
      </c>
      <c r="Z841" s="12"/>
      <c r="AA841" s="12"/>
      <c r="AB841" s="15"/>
      <c r="AC841" s="15"/>
      <c r="AD841" s="15"/>
      <c r="AE841" s="15"/>
      <c r="AF841" s="4">
        <f ca="1">+TODAY()-AE841</f>
        <v>44137</v>
      </c>
      <c r="AG841" s="15"/>
      <c r="AH841" s="15"/>
      <c r="AI841" s="6"/>
      <c r="AJ841" s="6"/>
      <c r="AK841" s="3" t="s">
        <v>43</v>
      </c>
      <c r="AL841" s="6"/>
      <c r="AM841" s="10">
        <v>1</v>
      </c>
      <c r="AN841" s="3" t="s">
        <v>44</v>
      </c>
      <c r="AO841" s="3"/>
      <c r="AP841" s="3" t="s">
        <v>45</v>
      </c>
      <c r="AQ841" s="3"/>
      <c r="AR841" s="3"/>
      <c r="AS841" s="3"/>
      <c r="AT841" s="3"/>
      <c r="AU841" s="3" t="s">
        <v>5235</v>
      </c>
      <c r="AV841" s="7" t="s">
        <v>47</v>
      </c>
      <c r="AW841" s="7" t="s">
        <v>47</v>
      </c>
      <c r="AX841" s="9" t="str">
        <f>IF(AW841="","Vacio",IF(AV841=AW841,"Igual","Diferente"))</f>
        <v>Igual</v>
      </c>
      <c r="AY841" s="129"/>
      <c r="AZ841" s="129"/>
      <c r="BA841" s="5">
        <f ca="1">+IF(K841&gt;21,"Revisar",0)</f>
        <v>0</v>
      </c>
      <c r="BB841" s="129" t="s">
        <v>146</v>
      </c>
      <c r="BC841" s="129" t="s">
        <v>2919</v>
      </c>
      <c r="BD841"/>
      <c r="BE841"/>
      <c r="BF841" s="129" t="s">
        <v>94</v>
      </c>
      <c r="BG841" s="129"/>
      <c r="BH841"/>
      <c r="BI841"/>
      <c r="BJ841"/>
      <c r="BK841"/>
      <c r="BL841"/>
      <c r="BM841"/>
    </row>
    <row r="842" spans="1:65" s="153" customFormat="1" ht="14.65" customHeight="1" x14ac:dyDescent="0.25">
      <c r="A842" s="68" t="str">
        <f>CONCATENATE(E842,"_",X842)</f>
        <v>20100366747_PCR-LAP20015017</v>
      </c>
      <c r="B842" s="68" t="str">
        <f>CONCATENATE(E842,"_",Z842)</f>
        <v>20100366747_</v>
      </c>
      <c r="C842" s="6">
        <v>44105</v>
      </c>
      <c r="D842" s="6">
        <v>44135</v>
      </c>
      <c r="E842" s="192">
        <v>20100366747</v>
      </c>
      <c r="F842" s="3" t="s">
        <v>1361</v>
      </c>
      <c r="G842" s="3" t="s">
        <v>4613</v>
      </c>
      <c r="H842" s="6">
        <v>44105</v>
      </c>
      <c r="I842" s="6">
        <v>44135</v>
      </c>
      <c r="J842" s="7" t="s">
        <v>1362</v>
      </c>
      <c r="K842" s="8">
        <f ca="1">+TODAY()-I842</f>
        <v>2</v>
      </c>
      <c r="L842" s="9">
        <v>66.05</v>
      </c>
      <c r="M842" s="135"/>
      <c r="N842" s="9" t="str">
        <f>IF(M842="","Vacio",IF(L842=M842,"Igual","Diferente"))</f>
        <v>Vacio</v>
      </c>
      <c r="O842" s="9"/>
      <c r="P842" s="135"/>
      <c r="Q842" s="9" t="str">
        <f>IF(P842="","Vacio",IF(O842=P842,"Igual","Diferente"))</f>
        <v>Vacio</v>
      </c>
      <c r="R842" s="1">
        <f>+L842+O842/3.5</f>
        <v>66.05</v>
      </c>
      <c r="S842" s="1">
        <f ca="1">+IF(K842&gt;=0,IF(K842&lt;30,R842*1,IF(60&gt;K842,R842*2,IF(90&gt;K842,R842*3,IF(120&gt;K842,R842*4,IF(150&gt;K842,R842*5,IF(180&gt;K842,R842*6,IF(210&gt;K842,R842*7))))))),0)</f>
        <v>66.05</v>
      </c>
      <c r="T842" s="2" t="str">
        <f ca="1">+IF(K842&lt;0,0,IF(K842&lt;8,$A$1,IF(K842&lt;15,$B$1,IF(K842&lt;22,$C$1,IF(K842&lt;30,$D$1,IF(K842&lt;60,$G$1,IF(K842&lt;90,$H$1,IF(K842&lt;120,$I$1,IF(K842&lt;150,$J$1,IF(K842&lt;180,$K$1,IF(K842&lt;210,$E$1)))))))))))</f>
        <v>1° Semana</v>
      </c>
      <c r="U842" s="3" t="s">
        <v>1363</v>
      </c>
      <c r="V842" s="10" t="s">
        <v>1364</v>
      </c>
      <c r="W842" s="6">
        <v>43861</v>
      </c>
      <c r="X842" s="12" t="s">
        <v>1365</v>
      </c>
      <c r="Y842" s="12" t="s">
        <v>5248</v>
      </c>
      <c r="Z842" s="12"/>
      <c r="AA842" s="12"/>
      <c r="AB842" s="15"/>
      <c r="AC842" s="15"/>
      <c r="AD842" s="15"/>
      <c r="AE842" s="15"/>
      <c r="AF842" s="4">
        <f ca="1">+TODAY()-AE842</f>
        <v>44137</v>
      </c>
      <c r="AG842" s="15"/>
      <c r="AH842" s="15"/>
      <c r="AI842" s="6"/>
      <c r="AJ842" s="6"/>
      <c r="AK842" s="3"/>
      <c r="AL842" s="6"/>
      <c r="AM842" s="10">
        <v>1</v>
      </c>
      <c r="AN842" s="3" t="s">
        <v>44</v>
      </c>
      <c r="AO842" s="3"/>
      <c r="AP842" s="3" t="s">
        <v>151</v>
      </c>
      <c r="AQ842" s="296" t="s">
        <v>888</v>
      </c>
      <c r="AR842" s="3"/>
      <c r="AS842" s="3"/>
      <c r="AT842" s="3"/>
      <c r="AU842" s="3" t="s">
        <v>5235</v>
      </c>
      <c r="AV842" s="7" t="s">
        <v>47</v>
      </c>
      <c r="AW842" s="7" t="s">
        <v>47</v>
      </c>
      <c r="AX842" s="9" t="str">
        <f>IF(AW842="","Vacio",IF(AV842=AW842,"Igual","Diferente"))</f>
        <v>Igual</v>
      </c>
      <c r="AY842" s="68"/>
      <c r="AZ842" s="68"/>
      <c r="BA842" s="5">
        <f ca="1">+IF(K842&gt;21,"Revisar",0)</f>
        <v>0</v>
      </c>
      <c r="BB842" s="68" t="s">
        <v>146</v>
      </c>
      <c r="BC842" s="129" t="s">
        <v>2919</v>
      </c>
      <c r="BD842"/>
      <c r="BE842"/>
      <c r="BF842" s="129" t="s">
        <v>94</v>
      </c>
      <c r="BG842" s="129">
        <f>VLOOKUP(X842,'[2]Costos office 365'!$A$1:$B$180,2,FALSE)</f>
        <v>7.13</v>
      </c>
      <c r="BH842"/>
      <c r="BI842"/>
      <c r="BJ842"/>
      <c r="BK842"/>
      <c r="BL842"/>
      <c r="BM842"/>
    </row>
    <row r="843" spans="1:65" s="153" customFormat="1" ht="14.65" customHeight="1" x14ac:dyDescent="0.25">
      <c r="A843" s="68" t="str">
        <f>CONCATENATE(E843,"_",X843)</f>
        <v>20100366747_PCR-LAP20015018</v>
      </c>
      <c r="B843" s="68" t="str">
        <f>CONCATENATE(E843,"_",Z843)</f>
        <v>20100366747_</v>
      </c>
      <c r="C843" s="6">
        <v>44105</v>
      </c>
      <c r="D843" s="6">
        <v>44135</v>
      </c>
      <c r="E843" s="192">
        <v>20100366747</v>
      </c>
      <c r="F843" s="3" t="s">
        <v>1361</v>
      </c>
      <c r="G843" s="3" t="s">
        <v>4613</v>
      </c>
      <c r="H843" s="6">
        <v>44105</v>
      </c>
      <c r="I843" s="6">
        <v>44135</v>
      </c>
      <c r="J843" s="7" t="s">
        <v>1362</v>
      </c>
      <c r="K843" s="8">
        <f ca="1">+TODAY()-I843</f>
        <v>2</v>
      </c>
      <c r="L843" s="9">
        <v>66.05</v>
      </c>
      <c r="M843" s="135"/>
      <c r="N843" s="9" t="str">
        <f>IF(M843="","Vacio",IF(L843=M843,"Igual","Diferente"))</f>
        <v>Vacio</v>
      </c>
      <c r="O843" s="9"/>
      <c r="P843" s="135"/>
      <c r="Q843" s="9" t="str">
        <f>IF(P843="","Vacio",IF(O843=P843,"Igual","Diferente"))</f>
        <v>Vacio</v>
      </c>
      <c r="R843" s="1">
        <f>+L843+O843/3.5</f>
        <v>66.05</v>
      </c>
      <c r="S843" s="1">
        <f ca="1">+IF(K843&gt;=0,IF(K843&lt;30,R843*1,IF(60&gt;K843,R843*2,IF(90&gt;K843,R843*3,IF(120&gt;K843,R843*4,IF(150&gt;K843,R843*5,IF(180&gt;K843,R843*6,IF(210&gt;K843,R843*7))))))),0)</f>
        <v>66.05</v>
      </c>
      <c r="T843" s="2" t="str">
        <f ca="1">+IF(K843&lt;0,0,IF(K843&lt;8,$A$1,IF(K843&lt;15,$B$1,IF(K843&lt;22,$C$1,IF(K843&lt;30,$D$1,IF(K843&lt;60,$G$1,IF(K843&lt;90,$H$1,IF(K843&lt;120,$I$1,IF(K843&lt;150,$J$1,IF(K843&lt;180,$K$1,IF(K843&lt;210,$E$1)))))))))))</f>
        <v>1° Semana</v>
      </c>
      <c r="U843" s="3" t="s">
        <v>1363</v>
      </c>
      <c r="V843" s="10" t="s">
        <v>1364</v>
      </c>
      <c r="W843" s="6">
        <v>43861</v>
      </c>
      <c r="X843" s="12" t="s">
        <v>1366</v>
      </c>
      <c r="Y843" s="12" t="s">
        <v>5248</v>
      </c>
      <c r="Z843" s="12"/>
      <c r="AA843" s="12"/>
      <c r="AB843" s="15"/>
      <c r="AC843" s="15"/>
      <c r="AD843" s="15"/>
      <c r="AE843" s="15"/>
      <c r="AF843" s="4">
        <f ca="1">+TODAY()-AE843</f>
        <v>44137</v>
      </c>
      <c r="AG843" s="15"/>
      <c r="AH843" s="15"/>
      <c r="AI843" s="6"/>
      <c r="AJ843" s="6"/>
      <c r="AK843" s="3"/>
      <c r="AL843" s="6"/>
      <c r="AM843" s="10">
        <v>1</v>
      </c>
      <c r="AN843" s="3" t="s">
        <v>44</v>
      </c>
      <c r="AO843" s="3"/>
      <c r="AP843" s="3" t="s">
        <v>151</v>
      </c>
      <c r="AQ843" s="296" t="s">
        <v>888</v>
      </c>
      <c r="AR843" s="3"/>
      <c r="AS843" s="3"/>
      <c r="AT843" s="3"/>
      <c r="AU843" s="3" t="s">
        <v>5235</v>
      </c>
      <c r="AV843" s="7" t="s">
        <v>47</v>
      </c>
      <c r="AW843" s="7" t="s">
        <v>47</v>
      </c>
      <c r="AX843" s="9" t="str">
        <f>IF(AW843="","Vacio",IF(AV843=AW843,"Igual","Diferente"))</f>
        <v>Igual</v>
      </c>
      <c r="AY843" s="68"/>
      <c r="AZ843" s="68"/>
      <c r="BA843" s="5">
        <f ca="1">+IF(K843&gt;21,"Revisar",0)</f>
        <v>0</v>
      </c>
      <c r="BB843" s="68" t="s">
        <v>146</v>
      </c>
      <c r="BC843" s="129" t="s">
        <v>2919</v>
      </c>
      <c r="BD843"/>
      <c r="BE843"/>
      <c r="BF843" s="129" t="s">
        <v>94</v>
      </c>
      <c r="BG843" s="129">
        <f>VLOOKUP(X843,'[2]Costos office 365'!$A$1:$B$180,2,FALSE)</f>
        <v>7.13</v>
      </c>
      <c r="BH843"/>
      <c r="BI843"/>
      <c r="BJ843"/>
      <c r="BK843"/>
      <c r="BL843"/>
      <c r="BM843"/>
    </row>
    <row r="844" spans="1:65" s="153" customFormat="1" ht="14.65" customHeight="1" x14ac:dyDescent="0.25">
      <c r="A844" s="68" t="str">
        <f>CONCATENATE(E844,"_",X844)</f>
        <v>20100366747_PCR-LAP20015019</v>
      </c>
      <c r="B844" s="68" t="str">
        <f>CONCATENATE(E844,"_",Z844)</f>
        <v>20100366747_</v>
      </c>
      <c r="C844" s="6">
        <v>44105</v>
      </c>
      <c r="D844" s="6">
        <v>44135</v>
      </c>
      <c r="E844" s="192">
        <v>20100366747</v>
      </c>
      <c r="F844" s="3" t="s">
        <v>1361</v>
      </c>
      <c r="G844" s="3" t="s">
        <v>4613</v>
      </c>
      <c r="H844" s="6">
        <v>44105</v>
      </c>
      <c r="I844" s="6">
        <v>44135</v>
      </c>
      <c r="J844" s="7" t="s">
        <v>1362</v>
      </c>
      <c r="K844" s="8">
        <f ca="1">+TODAY()-I844</f>
        <v>2</v>
      </c>
      <c r="L844" s="9">
        <v>66.05</v>
      </c>
      <c r="M844" s="135"/>
      <c r="N844" s="9" t="str">
        <f>IF(M844="","Vacio",IF(L844=M844,"Igual","Diferente"))</f>
        <v>Vacio</v>
      </c>
      <c r="O844" s="9"/>
      <c r="P844" s="135"/>
      <c r="Q844" s="9" t="str">
        <f>IF(P844="","Vacio",IF(O844=P844,"Igual","Diferente"))</f>
        <v>Vacio</v>
      </c>
      <c r="R844" s="1">
        <f>+L844+O844/3.5</f>
        <v>66.05</v>
      </c>
      <c r="S844" s="1">
        <f ca="1">+IF(K844&gt;=0,IF(K844&lt;30,R844*1,IF(60&gt;K844,R844*2,IF(90&gt;K844,R844*3,IF(120&gt;K844,R844*4,IF(150&gt;K844,R844*5,IF(180&gt;K844,R844*6,IF(210&gt;K844,R844*7))))))),0)</f>
        <v>66.05</v>
      </c>
      <c r="T844" s="2" t="str">
        <f ca="1">+IF(K844&lt;0,0,IF(K844&lt;8,$A$1,IF(K844&lt;15,$B$1,IF(K844&lt;22,$C$1,IF(K844&lt;30,$D$1,IF(K844&lt;60,$G$1,IF(K844&lt;90,$H$1,IF(K844&lt;120,$I$1,IF(K844&lt;150,$J$1,IF(K844&lt;180,$K$1,IF(K844&lt;210,$E$1)))))))))))</f>
        <v>1° Semana</v>
      </c>
      <c r="U844" s="3" t="s">
        <v>1363</v>
      </c>
      <c r="V844" s="10" t="s">
        <v>1364</v>
      </c>
      <c r="W844" s="6">
        <v>43861</v>
      </c>
      <c r="X844" s="12" t="s">
        <v>1367</v>
      </c>
      <c r="Y844" s="12" t="s">
        <v>5248</v>
      </c>
      <c r="Z844" s="12"/>
      <c r="AA844" s="12"/>
      <c r="AB844" s="15"/>
      <c r="AC844" s="15"/>
      <c r="AD844" s="15"/>
      <c r="AE844" s="15"/>
      <c r="AF844" s="4">
        <f ca="1">+TODAY()-AE844</f>
        <v>44137</v>
      </c>
      <c r="AG844" s="15"/>
      <c r="AH844" s="15"/>
      <c r="AI844" s="6"/>
      <c r="AJ844" s="6"/>
      <c r="AK844" s="3"/>
      <c r="AL844" s="6"/>
      <c r="AM844" s="10">
        <v>1</v>
      </c>
      <c r="AN844" s="3" t="s">
        <v>44</v>
      </c>
      <c r="AO844" s="3"/>
      <c r="AP844" s="3" t="s">
        <v>151</v>
      </c>
      <c r="AQ844" s="296" t="s">
        <v>888</v>
      </c>
      <c r="AR844" s="3"/>
      <c r="AS844" s="3"/>
      <c r="AT844" s="3"/>
      <c r="AU844" s="3" t="s">
        <v>5235</v>
      </c>
      <c r="AV844" s="7" t="s">
        <v>47</v>
      </c>
      <c r="AW844" s="7" t="s">
        <v>47</v>
      </c>
      <c r="AX844" s="9" t="str">
        <f>IF(AW844="","Vacio",IF(AV844=AW844,"Igual","Diferente"))</f>
        <v>Igual</v>
      </c>
      <c r="AY844" s="68"/>
      <c r="AZ844" s="68"/>
      <c r="BA844" s="5">
        <f ca="1">+IF(K844&gt;21,"Revisar",0)</f>
        <v>0</v>
      </c>
      <c r="BB844" s="68" t="s">
        <v>146</v>
      </c>
      <c r="BC844" s="129" t="s">
        <v>2919</v>
      </c>
      <c r="BD844"/>
      <c r="BE844"/>
      <c r="BF844" s="129" t="s">
        <v>94</v>
      </c>
      <c r="BG844" s="129">
        <f>VLOOKUP(X844,'[2]Costos office 365'!$A$1:$B$180,2,FALSE)</f>
        <v>7.13</v>
      </c>
      <c r="BH844"/>
      <c r="BI844"/>
      <c r="BJ844"/>
      <c r="BK844"/>
      <c r="BL844"/>
      <c r="BM844"/>
    </row>
    <row r="845" spans="1:65" s="153" customFormat="1" ht="14.65" customHeight="1" x14ac:dyDescent="0.25">
      <c r="A845" s="68" t="str">
        <f>CONCATENATE(E845,"_",X845)</f>
        <v>20100366747_PCR-LAP20015020</v>
      </c>
      <c r="B845" s="68" t="str">
        <f>CONCATENATE(E845,"_",Z845)</f>
        <v>20100366747_</v>
      </c>
      <c r="C845" s="6">
        <v>44105</v>
      </c>
      <c r="D845" s="6">
        <v>44135</v>
      </c>
      <c r="E845" s="192">
        <v>20100366747</v>
      </c>
      <c r="F845" s="3" t="s">
        <v>1361</v>
      </c>
      <c r="G845" s="3" t="s">
        <v>4613</v>
      </c>
      <c r="H845" s="6">
        <v>44105</v>
      </c>
      <c r="I845" s="6">
        <v>44135</v>
      </c>
      <c r="J845" s="7" t="s">
        <v>1362</v>
      </c>
      <c r="K845" s="8">
        <f ca="1">+TODAY()-I845</f>
        <v>2</v>
      </c>
      <c r="L845" s="9">
        <v>66.05</v>
      </c>
      <c r="M845" s="135"/>
      <c r="N845" s="9" t="str">
        <f>IF(M845="","Vacio",IF(L845=M845,"Igual","Diferente"))</f>
        <v>Vacio</v>
      </c>
      <c r="O845" s="9"/>
      <c r="P845" s="135"/>
      <c r="Q845" s="9" t="str">
        <f>IF(P845="","Vacio",IF(O845=P845,"Igual","Diferente"))</f>
        <v>Vacio</v>
      </c>
      <c r="R845" s="1">
        <f>+L845+O845/3.5</f>
        <v>66.05</v>
      </c>
      <c r="S845" s="1">
        <f ca="1">+IF(K845&gt;=0,IF(K845&lt;30,R845*1,IF(60&gt;K845,R845*2,IF(90&gt;K845,R845*3,IF(120&gt;K845,R845*4,IF(150&gt;K845,R845*5,IF(180&gt;K845,R845*6,IF(210&gt;K845,R845*7))))))),0)</f>
        <v>66.05</v>
      </c>
      <c r="T845" s="2" t="str">
        <f ca="1">+IF(K845&lt;0,0,IF(K845&lt;8,$A$1,IF(K845&lt;15,$B$1,IF(K845&lt;22,$C$1,IF(K845&lt;30,$D$1,IF(K845&lt;60,$G$1,IF(K845&lt;90,$H$1,IF(K845&lt;120,$I$1,IF(K845&lt;150,$J$1,IF(K845&lt;180,$K$1,IF(K845&lt;210,$E$1)))))))))))</f>
        <v>1° Semana</v>
      </c>
      <c r="U845" s="3" t="s">
        <v>1363</v>
      </c>
      <c r="V845" s="10" t="s">
        <v>1364</v>
      </c>
      <c r="W845" s="6">
        <v>43861</v>
      </c>
      <c r="X845" s="12" t="s">
        <v>1368</v>
      </c>
      <c r="Y845" s="12" t="s">
        <v>5248</v>
      </c>
      <c r="Z845" s="12"/>
      <c r="AA845" s="12"/>
      <c r="AB845" s="15"/>
      <c r="AC845" s="15"/>
      <c r="AD845" s="15"/>
      <c r="AE845" s="15"/>
      <c r="AF845" s="4">
        <f ca="1">+TODAY()-AE845</f>
        <v>44137</v>
      </c>
      <c r="AG845" s="15"/>
      <c r="AH845" s="15"/>
      <c r="AI845" s="6"/>
      <c r="AJ845" s="6"/>
      <c r="AK845" s="3"/>
      <c r="AL845" s="6"/>
      <c r="AM845" s="10">
        <v>1</v>
      </c>
      <c r="AN845" s="3" t="s">
        <v>44</v>
      </c>
      <c r="AO845" s="3"/>
      <c r="AP845" s="3" t="s">
        <v>151</v>
      </c>
      <c r="AQ845" s="296" t="s">
        <v>888</v>
      </c>
      <c r="AR845" s="3"/>
      <c r="AS845" s="3"/>
      <c r="AT845" s="3"/>
      <c r="AU845" s="3" t="s">
        <v>5235</v>
      </c>
      <c r="AV845" s="7" t="s">
        <v>47</v>
      </c>
      <c r="AW845" s="7" t="s">
        <v>47</v>
      </c>
      <c r="AX845" s="9" t="str">
        <f>IF(AW845="","Vacio",IF(AV845=AW845,"Igual","Diferente"))</f>
        <v>Igual</v>
      </c>
      <c r="AY845" s="68"/>
      <c r="AZ845" s="68"/>
      <c r="BA845" s="5">
        <f ca="1">+IF(K845&gt;21,"Revisar",0)</f>
        <v>0</v>
      </c>
      <c r="BB845" s="68" t="s">
        <v>146</v>
      </c>
      <c r="BC845" s="129" t="s">
        <v>2919</v>
      </c>
      <c r="BD845"/>
      <c r="BE845"/>
      <c r="BF845" s="129" t="s">
        <v>94</v>
      </c>
      <c r="BG845" s="129">
        <f>VLOOKUP(X845,'[2]Costos office 365'!$A$1:$B$180,2,FALSE)</f>
        <v>7.13</v>
      </c>
      <c r="BH845"/>
      <c r="BI845"/>
      <c r="BJ845"/>
      <c r="BK845"/>
      <c r="BL845"/>
      <c r="BM845"/>
    </row>
    <row r="846" spans="1:65" s="153" customFormat="1" ht="14.65" customHeight="1" x14ac:dyDescent="0.25">
      <c r="A846" s="68" t="str">
        <f>CONCATENATE(E846,"_",X846)</f>
        <v>20100366747_PCR-LAP20015021</v>
      </c>
      <c r="B846" s="68" t="str">
        <f>CONCATENATE(E846,"_",Z846)</f>
        <v>20100366747_</v>
      </c>
      <c r="C846" s="6">
        <v>44105</v>
      </c>
      <c r="D846" s="6">
        <v>44135</v>
      </c>
      <c r="E846" s="192">
        <v>20100366747</v>
      </c>
      <c r="F846" s="3" t="s">
        <v>1361</v>
      </c>
      <c r="G846" s="3" t="s">
        <v>4613</v>
      </c>
      <c r="H846" s="6">
        <v>44105</v>
      </c>
      <c r="I846" s="6">
        <v>44135</v>
      </c>
      <c r="J846" s="7" t="s">
        <v>1362</v>
      </c>
      <c r="K846" s="8">
        <f ca="1">+TODAY()-I846</f>
        <v>2</v>
      </c>
      <c r="L846" s="9">
        <v>75.459999999999994</v>
      </c>
      <c r="M846" s="135"/>
      <c r="N846" s="9" t="str">
        <f>IF(M846="","Vacio",IF(L846=M846,"Igual","Diferente"))</f>
        <v>Vacio</v>
      </c>
      <c r="O846" s="9"/>
      <c r="P846" s="135"/>
      <c r="Q846" s="9" t="str">
        <f>IF(P846="","Vacio",IF(O846=P846,"Igual","Diferente"))</f>
        <v>Vacio</v>
      </c>
      <c r="R846" s="1">
        <f>+L846+O846/3.5</f>
        <v>75.459999999999994</v>
      </c>
      <c r="S846" s="1">
        <f ca="1">+IF(K846&gt;=0,IF(K846&lt;30,R846*1,IF(60&gt;K846,R846*2,IF(90&gt;K846,R846*3,IF(120&gt;K846,R846*4,IF(150&gt;K846,R846*5,IF(180&gt;K846,R846*6,IF(210&gt;K846,R846*7))))))),0)</f>
        <v>75.459999999999994</v>
      </c>
      <c r="T846" s="2" t="str">
        <f ca="1">+IF(K846&lt;0,0,IF(K846&lt;8,$A$1,IF(K846&lt;15,$B$1,IF(K846&lt;22,$C$1,IF(K846&lt;30,$D$1,IF(K846&lt;60,$G$1,IF(K846&lt;90,$H$1,IF(K846&lt;120,$I$1,IF(K846&lt;150,$J$1,IF(K846&lt;180,$K$1,IF(K846&lt;210,$E$1)))))))))))</f>
        <v>1° Semana</v>
      </c>
      <c r="U846" s="3" t="s">
        <v>1369</v>
      </c>
      <c r="V846" s="10" t="s">
        <v>1370</v>
      </c>
      <c r="W846" s="6">
        <v>43861</v>
      </c>
      <c r="X846" s="12" t="s">
        <v>1371</v>
      </c>
      <c r="Y846" s="12" t="s">
        <v>5248</v>
      </c>
      <c r="Z846" s="12"/>
      <c r="AA846" s="12"/>
      <c r="AB846" s="15"/>
      <c r="AC846" s="15"/>
      <c r="AD846" s="15"/>
      <c r="AE846" s="15"/>
      <c r="AF846" s="4">
        <f ca="1">+TODAY()-AE846</f>
        <v>44137</v>
      </c>
      <c r="AG846" s="15"/>
      <c r="AH846" s="15"/>
      <c r="AI846" s="6"/>
      <c r="AJ846" s="6"/>
      <c r="AK846" s="3"/>
      <c r="AL846" s="6"/>
      <c r="AM846" s="10">
        <v>1</v>
      </c>
      <c r="AN846" s="3" t="s">
        <v>44</v>
      </c>
      <c r="AO846" s="3"/>
      <c r="AP846" s="3" t="s">
        <v>151</v>
      </c>
      <c r="AQ846" s="296" t="s">
        <v>888</v>
      </c>
      <c r="AR846" s="3"/>
      <c r="AS846" s="3"/>
      <c r="AT846" s="3"/>
      <c r="AU846" s="3" t="s">
        <v>5235</v>
      </c>
      <c r="AV846" s="7" t="s">
        <v>47</v>
      </c>
      <c r="AW846" s="7" t="s">
        <v>47</v>
      </c>
      <c r="AX846" s="9" t="str">
        <f>IF(AW846="","Vacio",IF(AV846=AW846,"Igual","Diferente"))</f>
        <v>Igual</v>
      </c>
      <c r="AY846" s="68"/>
      <c r="AZ846" s="68"/>
      <c r="BA846" s="5">
        <f ca="1">+IF(K846&gt;21,"Revisar",0)</f>
        <v>0</v>
      </c>
      <c r="BB846" s="68" t="s">
        <v>146</v>
      </c>
      <c r="BC846" s="129" t="s">
        <v>2919</v>
      </c>
      <c r="BD846"/>
      <c r="BE846"/>
      <c r="BF846" s="129" t="s">
        <v>94</v>
      </c>
      <c r="BG846" s="129">
        <f>VLOOKUP(X846,'[2]Costos office 365'!$A$1:$B$180,2,FALSE)</f>
        <v>7.13</v>
      </c>
      <c r="BH846"/>
      <c r="BI846"/>
      <c r="BJ846"/>
      <c r="BK846"/>
      <c r="BL846"/>
      <c r="BM846"/>
    </row>
    <row r="847" spans="1:65" s="153" customFormat="1" ht="14.65" customHeight="1" x14ac:dyDescent="0.25">
      <c r="A847" s="68" t="str">
        <f>CONCATENATE(E847,"_",X847)</f>
        <v>20100366747_PCR-LAP20015022</v>
      </c>
      <c r="B847" s="68" t="str">
        <f>CONCATENATE(E847,"_",Z847)</f>
        <v>20100366747_</v>
      </c>
      <c r="C847" s="6">
        <v>44105</v>
      </c>
      <c r="D847" s="6">
        <v>44135</v>
      </c>
      <c r="E847" s="192">
        <v>20100366747</v>
      </c>
      <c r="F847" s="3" t="s">
        <v>1361</v>
      </c>
      <c r="G847" s="3" t="s">
        <v>4613</v>
      </c>
      <c r="H847" s="6">
        <v>44105</v>
      </c>
      <c r="I847" s="6">
        <v>44135</v>
      </c>
      <c r="J847" s="7" t="s">
        <v>1362</v>
      </c>
      <c r="K847" s="8">
        <f ca="1">+TODAY()-I847</f>
        <v>2</v>
      </c>
      <c r="L847" s="9">
        <v>75.459999999999994</v>
      </c>
      <c r="M847" s="135"/>
      <c r="N847" s="9" t="str">
        <f>IF(M847="","Vacio",IF(L847=M847,"Igual","Diferente"))</f>
        <v>Vacio</v>
      </c>
      <c r="O847" s="9"/>
      <c r="P847" s="135"/>
      <c r="Q847" s="9" t="str">
        <f>IF(P847="","Vacio",IF(O847=P847,"Igual","Diferente"))</f>
        <v>Vacio</v>
      </c>
      <c r="R847" s="1">
        <f>+L847+O847/3.5</f>
        <v>75.459999999999994</v>
      </c>
      <c r="S847" s="1">
        <f ca="1">+IF(K847&gt;=0,IF(K847&lt;30,R847*1,IF(60&gt;K847,R847*2,IF(90&gt;K847,R847*3,IF(120&gt;K847,R847*4,IF(150&gt;K847,R847*5,IF(180&gt;K847,R847*6,IF(210&gt;K847,R847*7))))))),0)</f>
        <v>75.459999999999994</v>
      </c>
      <c r="T847" s="2" t="str">
        <f ca="1">+IF(K847&lt;0,0,IF(K847&lt;8,$A$1,IF(K847&lt;15,$B$1,IF(K847&lt;22,$C$1,IF(K847&lt;30,$D$1,IF(K847&lt;60,$G$1,IF(K847&lt;90,$H$1,IF(K847&lt;120,$I$1,IF(K847&lt;150,$J$1,IF(K847&lt;180,$K$1,IF(K847&lt;210,$E$1)))))))))))</f>
        <v>1° Semana</v>
      </c>
      <c r="U847" s="3" t="s">
        <v>1369</v>
      </c>
      <c r="V847" s="10" t="s">
        <v>1370</v>
      </c>
      <c r="W847" s="6">
        <v>43861</v>
      </c>
      <c r="X847" s="12" t="s">
        <v>1372</v>
      </c>
      <c r="Y847" s="12" t="s">
        <v>5248</v>
      </c>
      <c r="Z847" s="12"/>
      <c r="AA847" s="12"/>
      <c r="AB847" s="15"/>
      <c r="AC847" s="15"/>
      <c r="AD847" s="15"/>
      <c r="AE847" s="15"/>
      <c r="AF847" s="4">
        <f ca="1">+TODAY()-AE847</f>
        <v>44137</v>
      </c>
      <c r="AG847" s="15"/>
      <c r="AH847" s="15"/>
      <c r="AI847" s="6"/>
      <c r="AJ847" s="6"/>
      <c r="AK847" s="3"/>
      <c r="AL847" s="6"/>
      <c r="AM847" s="10">
        <v>1</v>
      </c>
      <c r="AN847" s="3" t="s">
        <v>44</v>
      </c>
      <c r="AO847" s="3"/>
      <c r="AP847" s="3" t="s">
        <v>151</v>
      </c>
      <c r="AQ847" s="296" t="s">
        <v>888</v>
      </c>
      <c r="AR847" s="3"/>
      <c r="AS847" s="3"/>
      <c r="AT847" s="3"/>
      <c r="AU847" s="3" t="s">
        <v>5235</v>
      </c>
      <c r="AV847" s="7" t="s">
        <v>47</v>
      </c>
      <c r="AW847" s="7" t="s">
        <v>47</v>
      </c>
      <c r="AX847" s="9" t="str">
        <f>IF(AW847="","Vacio",IF(AV847=AW847,"Igual","Diferente"))</f>
        <v>Igual</v>
      </c>
      <c r="AY847" s="68"/>
      <c r="AZ847" s="68"/>
      <c r="BA847" s="5">
        <f ca="1">+IF(K847&gt;21,"Revisar",0)</f>
        <v>0</v>
      </c>
      <c r="BB847" s="68" t="s">
        <v>146</v>
      </c>
      <c r="BC847" s="129" t="s">
        <v>2919</v>
      </c>
      <c r="BD847"/>
      <c r="BE847"/>
      <c r="BF847" s="129" t="s">
        <v>94</v>
      </c>
      <c r="BG847" s="129">
        <f>VLOOKUP(X847,'[2]Costos office 365'!$A$1:$B$180,2,FALSE)</f>
        <v>7.13</v>
      </c>
      <c r="BH847"/>
      <c r="BI847"/>
      <c r="BJ847"/>
      <c r="BK847"/>
      <c r="BL847"/>
      <c r="BM847"/>
    </row>
    <row r="848" spans="1:65" s="153" customFormat="1" ht="14.65" customHeight="1" x14ac:dyDescent="0.25">
      <c r="A848" s="68" t="str">
        <f>CONCATENATE(E848,"_",X848)</f>
        <v>20110886943_PCR-LAP20101003</v>
      </c>
      <c r="B848" s="68" t="str">
        <f>CONCATENATE(E848,"_",Z848)</f>
        <v>20110886943_</v>
      </c>
      <c r="C848" s="6">
        <v>44128</v>
      </c>
      <c r="D848" s="6">
        <v>44158</v>
      </c>
      <c r="E848" s="192">
        <v>20110886943</v>
      </c>
      <c r="F848" s="28" t="s">
        <v>1373</v>
      </c>
      <c r="G848" s="3" t="s">
        <v>5072</v>
      </c>
      <c r="H848" s="6">
        <v>44128</v>
      </c>
      <c r="I848" s="6">
        <v>44158</v>
      </c>
      <c r="J848" s="7"/>
      <c r="K848" s="8">
        <f ca="1">+TODAY()-I848</f>
        <v>-21</v>
      </c>
      <c r="L848" s="9">
        <v>45</v>
      </c>
      <c r="M848" s="135"/>
      <c r="N848" s="9" t="str">
        <f>IF(M848="","Vacio",IF(L848=M848,"Igual","Diferente"))</f>
        <v>Vacio</v>
      </c>
      <c r="O848" s="9"/>
      <c r="P848" s="135"/>
      <c r="Q848" s="9" t="str">
        <f>IF(P848="","Vacio",IF(O848=P848,"Igual","Diferente"))</f>
        <v>Vacio</v>
      </c>
      <c r="R848" s="1">
        <f>+L848+O848/3.5</f>
        <v>45</v>
      </c>
      <c r="S848" s="1"/>
      <c r="T848" s="2"/>
      <c r="U848" s="3" t="s">
        <v>5032</v>
      </c>
      <c r="V848" s="10" t="s">
        <v>5033</v>
      </c>
      <c r="W848" s="6">
        <v>44127</v>
      </c>
      <c r="X848" s="12" t="s">
        <v>5034</v>
      </c>
      <c r="Y848" s="12" t="s">
        <v>5248</v>
      </c>
      <c r="Z848" s="12"/>
      <c r="AA848" s="12"/>
      <c r="AB848" s="15"/>
      <c r="AC848" s="15"/>
      <c r="AD848" s="15"/>
      <c r="AE848" s="15"/>
      <c r="AF848" s="4">
        <f ca="1">+TODAY()-AE848</f>
        <v>44137</v>
      </c>
      <c r="AG848" s="15"/>
      <c r="AH848" s="15"/>
      <c r="AI848" s="6"/>
      <c r="AJ848" s="6"/>
      <c r="AK848" s="3"/>
      <c r="AL848" s="6"/>
      <c r="AM848" s="10"/>
      <c r="AN848" s="3"/>
      <c r="AO848" s="3"/>
      <c r="AP848" s="3" t="s">
        <v>151</v>
      </c>
      <c r="AQ848" s="296"/>
      <c r="AR848" s="3"/>
      <c r="AS848" s="3"/>
      <c r="AT848" s="3"/>
      <c r="AU848" s="3" t="s">
        <v>5235</v>
      </c>
      <c r="AV848" s="7" t="s">
        <v>47</v>
      </c>
      <c r="AW848" s="7"/>
      <c r="AX848" s="9" t="str">
        <f>IF(AW848="","Vacio",IF(AV848=AW848,"Igual","Diferente"))</f>
        <v>Vacio</v>
      </c>
      <c r="AY848" s="68"/>
      <c r="AZ848" s="68"/>
      <c r="BA848" s="5">
        <f ca="1">+IF(K848&gt;21,"Revisar",0)</f>
        <v>0</v>
      </c>
      <c r="BB848" s="68" t="s">
        <v>146</v>
      </c>
      <c r="BC848" s="129" t="s">
        <v>2919</v>
      </c>
      <c r="BD848"/>
      <c r="BE848"/>
      <c r="BF848" s="129"/>
      <c r="BG848" s="129"/>
      <c r="BH848"/>
      <c r="BI848"/>
      <c r="BJ848"/>
      <c r="BK848"/>
      <c r="BL848"/>
      <c r="BM848"/>
    </row>
    <row r="849" spans="1:65" s="153" customFormat="1" ht="14.65" customHeight="1" x14ac:dyDescent="0.25">
      <c r="A849" s="68" t="str">
        <f>CONCATENATE(E849,"_",X849)</f>
        <v>20110886943_PCR-LAP20101004</v>
      </c>
      <c r="B849" s="68" t="str">
        <f>CONCATENATE(E849,"_",Z849)</f>
        <v>20110886943_</v>
      </c>
      <c r="C849" s="6">
        <v>44128</v>
      </c>
      <c r="D849" s="6">
        <v>44158</v>
      </c>
      <c r="E849" s="192">
        <v>20110886943</v>
      </c>
      <c r="F849" s="28" t="s">
        <v>1373</v>
      </c>
      <c r="G849" s="3" t="s">
        <v>5072</v>
      </c>
      <c r="H849" s="6">
        <v>44128</v>
      </c>
      <c r="I849" s="6">
        <v>44158</v>
      </c>
      <c r="J849" s="7"/>
      <c r="K849" s="8">
        <f ca="1">+TODAY()-I849</f>
        <v>-21</v>
      </c>
      <c r="L849" s="9">
        <v>45</v>
      </c>
      <c r="M849" s="135"/>
      <c r="N849" s="9" t="str">
        <f>IF(M849="","Vacio",IF(L849=M849,"Igual","Diferente"))</f>
        <v>Vacio</v>
      </c>
      <c r="O849" s="9"/>
      <c r="P849" s="135"/>
      <c r="Q849" s="9" t="str">
        <f>IF(P849="","Vacio",IF(O849=P849,"Igual","Diferente"))</f>
        <v>Vacio</v>
      </c>
      <c r="R849" s="1">
        <f>+L849+O849/3.5</f>
        <v>45</v>
      </c>
      <c r="S849" s="1"/>
      <c r="T849" s="2"/>
      <c r="U849" s="3" t="s">
        <v>5032</v>
      </c>
      <c r="V849" s="10" t="s">
        <v>5033</v>
      </c>
      <c r="W849" s="6">
        <v>44127</v>
      </c>
      <c r="X849" s="12" t="s">
        <v>5035</v>
      </c>
      <c r="Y849" s="12" t="s">
        <v>5248</v>
      </c>
      <c r="Z849" s="12"/>
      <c r="AA849" s="12"/>
      <c r="AB849" s="15"/>
      <c r="AC849" s="15"/>
      <c r="AD849" s="15"/>
      <c r="AE849" s="15"/>
      <c r="AF849" s="4">
        <f ca="1">+TODAY()-AE849</f>
        <v>44137</v>
      </c>
      <c r="AG849" s="15"/>
      <c r="AH849" s="15"/>
      <c r="AI849" s="6"/>
      <c r="AJ849" s="6"/>
      <c r="AK849" s="3"/>
      <c r="AL849" s="6"/>
      <c r="AM849" s="10"/>
      <c r="AN849" s="3"/>
      <c r="AO849" s="3"/>
      <c r="AP849" s="3" t="s">
        <v>151</v>
      </c>
      <c r="AQ849" s="296"/>
      <c r="AR849" s="3"/>
      <c r="AS849" s="3"/>
      <c r="AT849" s="3"/>
      <c r="AU849" s="3" t="s">
        <v>5235</v>
      </c>
      <c r="AV849" s="7" t="s">
        <v>47</v>
      </c>
      <c r="AW849" s="7"/>
      <c r="AX849" s="9" t="str">
        <f>IF(AW849="","Vacio",IF(AV849=AW849,"Igual","Diferente"))</f>
        <v>Vacio</v>
      </c>
      <c r="AY849" s="68"/>
      <c r="AZ849" s="68"/>
      <c r="BA849" s="5">
        <f ca="1">+IF(K849&gt;21,"Revisar",0)</f>
        <v>0</v>
      </c>
      <c r="BB849" s="68" t="s">
        <v>146</v>
      </c>
      <c r="BC849" s="129" t="s">
        <v>2919</v>
      </c>
      <c r="BD849"/>
      <c r="BE849"/>
      <c r="BF849" s="129"/>
      <c r="BG849" s="129"/>
      <c r="BH849"/>
      <c r="BI849"/>
      <c r="BJ849"/>
      <c r="BK849"/>
      <c r="BL849"/>
      <c r="BM849"/>
    </row>
    <row r="850" spans="1:65" s="153" customFormat="1" ht="14.65" customHeight="1" x14ac:dyDescent="0.25">
      <c r="A850" s="68" t="str">
        <f>CONCATENATE(E850,"_",X850)</f>
        <v>20110886943_PCR-LAP20101005</v>
      </c>
      <c r="B850" s="68" t="str">
        <f>CONCATENATE(E850,"_",Z850)</f>
        <v>20110886943_</v>
      </c>
      <c r="C850" s="6">
        <v>44128</v>
      </c>
      <c r="D850" s="6">
        <v>44158</v>
      </c>
      <c r="E850" s="192">
        <v>20110886943</v>
      </c>
      <c r="F850" s="28" t="s">
        <v>1373</v>
      </c>
      <c r="G850" s="3" t="s">
        <v>5072</v>
      </c>
      <c r="H850" s="6">
        <v>44128</v>
      </c>
      <c r="I850" s="6">
        <v>44158</v>
      </c>
      <c r="J850" s="7"/>
      <c r="K850" s="8">
        <f ca="1">+TODAY()-I850</f>
        <v>-21</v>
      </c>
      <c r="L850" s="9">
        <v>45</v>
      </c>
      <c r="M850" s="135"/>
      <c r="N850" s="9" t="str">
        <f>IF(M850="","Vacio",IF(L850=M850,"Igual","Diferente"))</f>
        <v>Vacio</v>
      </c>
      <c r="O850" s="9"/>
      <c r="P850" s="135"/>
      <c r="Q850" s="9" t="str">
        <f>IF(P850="","Vacio",IF(O850=P850,"Igual","Diferente"))</f>
        <v>Vacio</v>
      </c>
      <c r="R850" s="1">
        <f>+L850+O850/3.5</f>
        <v>45</v>
      </c>
      <c r="S850" s="1"/>
      <c r="T850" s="2"/>
      <c r="U850" s="3" t="s">
        <v>5032</v>
      </c>
      <c r="V850" s="10" t="s">
        <v>5033</v>
      </c>
      <c r="W850" s="6">
        <v>44127</v>
      </c>
      <c r="X850" s="12" t="s">
        <v>5036</v>
      </c>
      <c r="Y850" s="12" t="s">
        <v>5248</v>
      </c>
      <c r="Z850" s="12"/>
      <c r="AA850" s="12"/>
      <c r="AB850" s="15"/>
      <c r="AC850" s="15"/>
      <c r="AD850" s="15"/>
      <c r="AE850" s="15"/>
      <c r="AF850" s="4">
        <f ca="1">+TODAY()-AE850</f>
        <v>44137</v>
      </c>
      <c r="AG850" s="15"/>
      <c r="AH850" s="15"/>
      <c r="AI850" s="6"/>
      <c r="AJ850" s="6"/>
      <c r="AK850" s="3"/>
      <c r="AL850" s="6"/>
      <c r="AM850" s="10"/>
      <c r="AN850" s="3"/>
      <c r="AO850" s="3"/>
      <c r="AP850" s="3" t="s">
        <v>151</v>
      </c>
      <c r="AQ850" s="296"/>
      <c r="AR850" s="3"/>
      <c r="AS850" s="3"/>
      <c r="AT850" s="3"/>
      <c r="AU850" s="3" t="s">
        <v>5235</v>
      </c>
      <c r="AV850" s="7" t="s">
        <v>47</v>
      </c>
      <c r="AW850" s="7"/>
      <c r="AX850" s="9" t="str">
        <f>IF(AW850="","Vacio",IF(AV850=AW850,"Igual","Diferente"))</f>
        <v>Vacio</v>
      </c>
      <c r="AY850" s="68"/>
      <c r="AZ850" s="68"/>
      <c r="BA850" s="5">
        <f ca="1">+IF(K850&gt;21,"Revisar",0)</f>
        <v>0</v>
      </c>
      <c r="BB850" s="68" t="s">
        <v>146</v>
      </c>
      <c r="BC850" s="129" t="s">
        <v>2919</v>
      </c>
      <c r="BD850"/>
      <c r="BE850"/>
      <c r="BF850" s="129"/>
      <c r="BG850" s="129"/>
      <c r="BH850"/>
      <c r="BI850"/>
      <c r="BJ850"/>
      <c r="BK850"/>
      <c r="BL850"/>
      <c r="BM850"/>
    </row>
    <row r="851" spans="1:65" s="153" customFormat="1" ht="14.65" customHeight="1" x14ac:dyDescent="0.25">
      <c r="A851" s="68" t="str">
        <f>CONCATENATE(E851,"_",X851)</f>
        <v>20110886943_PCR-LAP20101006</v>
      </c>
      <c r="B851" s="68" t="str">
        <f>CONCATENATE(E851,"_",Z851)</f>
        <v>20110886943_</v>
      </c>
      <c r="C851" s="6">
        <v>44128</v>
      </c>
      <c r="D851" s="6">
        <v>44158</v>
      </c>
      <c r="E851" s="192">
        <v>20110886943</v>
      </c>
      <c r="F851" s="28" t="s">
        <v>1373</v>
      </c>
      <c r="G851" s="3" t="s">
        <v>5072</v>
      </c>
      <c r="H851" s="6">
        <v>44128</v>
      </c>
      <c r="I851" s="6">
        <v>44158</v>
      </c>
      <c r="J851" s="7"/>
      <c r="K851" s="8">
        <f ca="1">+TODAY()-I851</f>
        <v>-21</v>
      </c>
      <c r="L851" s="9">
        <v>45</v>
      </c>
      <c r="M851" s="135"/>
      <c r="N851" s="9" t="str">
        <f>IF(M851="","Vacio",IF(L851=M851,"Igual","Diferente"))</f>
        <v>Vacio</v>
      </c>
      <c r="O851" s="9"/>
      <c r="P851" s="135"/>
      <c r="Q851" s="9" t="str">
        <f>IF(P851="","Vacio",IF(O851=P851,"Igual","Diferente"))</f>
        <v>Vacio</v>
      </c>
      <c r="R851" s="1">
        <f>+L851+O851/3.5</f>
        <v>45</v>
      </c>
      <c r="S851" s="1"/>
      <c r="T851" s="2"/>
      <c r="U851" s="3" t="s">
        <v>5032</v>
      </c>
      <c r="V851" s="10" t="s">
        <v>5033</v>
      </c>
      <c r="W851" s="6">
        <v>44127</v>
      </c>
      <c r="X851" s="12" t="s">
        <v>5037</v>
      </c>
      <c r="Y851" s="12" t="s">
        <v>5248</v>
      </c>
      <c r="Z851" s="12"/>
      <c r="AA851" s="12"/>
      <c r="AB851" s="15"/>
      <c r="AC851" s="15"/>
      <c r="AD851" s="15"/>
      <c r="AE851" s="15"/>
      <c r="AF851" s="4">
        <f ca="1">+TODAY()-AE851</f>
        <v>44137</v>
      </c>
      <c r="AG851" s="15"/>
      <c r="AH851" s="15"/>
      <c r="AI851" s="6"/>
      <c r="AJ851" s="6"/>
      <c r="AK851" s="3"/>
      <c r="AL851" s="6"/>
      <c r="AM851" s="10"/>
      <c r="AN851" s="3"/>
      <c r="AO851" s="3"/>
      <c r="AP851" s="3" t="s">
        <v>151</v>
      </c>
      <c r="AQ851" s="296"/>
      <c r="AR851" s="3"/>
      <c r="AS851" s="3"/>
      <c r="AT851" s="3"/>
      <c r="AU851" s="3" t="s">
        <v>5235</v>
      </c>
      <c r="AV851" s="7" t="s">
        <v>47</v>
      </c>
      <c r="AW851" s="7"/>
      <c r="AX851" s="9" t="str">
        <f>IF(AW851="","Vacio",IF(AV851=AW851,"Igual","Diferente"))</f>
        <v>Vacio</v>
      </c>
      <c r="AY851" s="68"/>
      <c r="AZ851" s="68"/>
      <c r="BA851" s="5">
        <f ca="1">+IF(K851&gt;21,"Revisar",0)</f>
        <v>0</v>
      </c>
      <c r="BB851" s="68" t="s">
        <v>146</v>
      </c>
      <c r="BC851" s="129" t="s">
        <v>2919</v>
      </c>
      <c r="BD851"/>
      <c r="BE851"/>
      <c r="BF851" s="129"/>
      <c r="BG851" s="129"/>
      <c r="BH851"/>
      <c r="BI851"/>
      <c r="BJ851"/>
      <c r="BK851"/>
      <c r="BL851"/>
      <c r="BM851"/>
    </row>
    <row r="852" spans="1:65" s="153" customFormat="1" ht="14.65" customHeight="1" x14ac:dyDescent="0.25">
      <c r="A852" s="68" t="str">
        <f>CONCATENATE(E852,"_",X852)</f>
        <v>20110886943_PCR-LAP20101007</v>
      </c>
      <c r="B852" s="68" t="str">
        <f>CONCATENATE(E852,"_",Z852)</f>
        <v>20110886943_</v>
      </c>
      <c r="C852" s="6">
        <v>44128</v>
      </c>
      <c r="D852" s="6">
        <v>44158</v>
      </c>
      <c r="E852" s="192">
        <v>20110886943</v>
      </c>
      <c r="F852" s="28" t="s">
        <v>1373</v>
      </c>
      <c r="G852" s="3" t="s">
        <v>5072</v>
      </c>
      <c r="H852" s="6">
        <v>44128</v>
      </c>
      <c r="I852" s="6">
        <v>44158</v>
      </c>
      <c r="J852" s="7"/>
      <c r="K852" s="8">
        <f ca="1">+TODAY()-I852</f>
        <v>-21</v>
      </c>
      <c r="L852" s="9">
        <v>45</v>
      </c>
      <c r="M852" s="135"/>
      <c r="N852" s="9" t="str">
        <f>IF(M852="","Vacio",IF(L852=M852,"Igual","Diferente"))</f>
        <v>Vacio</v>
      </c>
      <c r="O852" s="9"/>
      <c r="P852" s="135"/>
      <c r="Q852" s="9" t="str">
        <f>IF(P852="","Vacio",IF(O852=P852,"Igual","Diferente"))</f>
        <v>Vacio</v>
      </c>
      <c r="R852" s="1">
        <f>+L852+O852/3.5</f>
        <v>45</v>
      </c>
      <c r="S852" s="1"/>
      <c r="T852" s="2"/>
      <c r="U852" s="3" t="s">
        <v>5032</v>
      </c>
      <c r="V852" s="10" t="s">
        <v>5033</v>
      </c>
      <c r="W852" s="6">
        <v>44127</v>
      </c>
      <c r="X852" s="12" t="s">
        <v>5038</v>
      </c>
      <c r="Y852" s="12" t="s">
        <v>5248</v>
      </c>
      <c r="Z852" s="12"/>
      <c r="AA852" s="12"/>
      <c r="AB852" s="15"/>
      <c r="AC852" s="15"/>
      <c r="AD852" s="15"/>
      <c r="AE852" s="15"/>
      <c r="AF852" s="4">
        <f ca="1">+TODAY()-AE852</f>
        <v>44137</v>
      </c>
      <c r="AG852" s="15"/>
      <c r="AH852" s="15"/>
      <c r="AI852" s="6"/>
      <c r="AJ852" s="6"/>
      <c r="AK852" s="3"/>
      <c r="AL852" s="6"/>
      <c r="AM852" s="10"/>
      <c r="AN852" s="3"/>
      <c r="AO852" s="3"/>
      <c r="AP852" s="3" t="s">
        <v>151</v>
      </c>
      <c r="AQ852" s="296"/>
      <c r="AR852" s="3"/>
      <c r="AS852" s="3"/>
      <c r="AT852" s="3"/>
      <c r="AU852" s="3" t="s">
        <v>5235</v>
      </c>
      <c r="AV852" s="7" t="s">
        <v>47</v>
      </c>
      <c r="AW852" s="7"/>
      <c r="AX852" s="9" t="str">
        <f>IF(AW852="","Vacio",IF(AV852=AW852,"Igual","Diferente"))</f>
        <v>Vacio</v>
      </c>
      <c r="AY852" s="68"/>
      <c r="AZ852" s="68"/>
      <c r="BA852" s="5">
        <f ca="1">+IF(K852&gt;21,"Revisar",0)</f>
        <v>0</v>
      </c>
      <c r="BB852" s="68" t="s">
        <v>146</v>
      </c>
      <c r="BC852" s="129" t="s">
        <v>2919</v>
      </c>
      <c r="BD852"/>
      <c r="BE852"/>
      <c r="BF852" s="129"/>
      <c r="BG852" s="129"/>
      <c r="BH852"/>
      <c r="BI852"/>
      <c r="BJ852"/>
      <c r="BK852"/>
      <c r="BL852"/>
      <c r="BM852"/>
    </row>
    <row r="853" spans="1:65" s="153" customFormat="1" ht="14.65" customHeight="1" x14ac:dyDescent="0.25">
      <c r="A853" s="68" t="str">
        <f>CONCATENATE(E853,"_",X853)</f>
        <v>20110886943_PCR-LAP20101008</v>
      </c>
      <c r="B853" s="68" t="str">
        <f>CONCATENATE(E853,"_",Z853)</f>
        <v>20110886943_</v>
      </c>
      <c r="C853" s="6">
        <v>44128</v>
      </c>
      <c r="D853" s="6">
        <v>44158</v>
      </c>
      <c r="E853" s="192">
        <v>20110886943</v>
      </c>
      <c r="F853" s="28" t="s">
        <v>1373</v>
      </c>
      <c r="G853" s="3" t="s">
        <v>5072</v>
      </c>
      <c r="H853" s="6">
        <v>44128</v>
      </c>
      <c r="I853" s="6">
        <v>44158</v>
      </c>
      <c r="J853" s="7"/>
      <c r="K853" s="8">
        <f ca="1">+TODAY()-I853</f>
        <v>-21</v>
      </c>
      <c r="L853" s="9">
        <v>45</v>
      </c>
      <c r="M853" s="135"/>
      <c r="N853" s="9" t="str">
        <f>IF(M853="","Vacio",IF(L853=M853,"Igual","Diferente"))</f>
        <v>Vacio</v>
      </c>
      <c r="O853" s="9"/>
      <c r="P853" s="135"/>
      <c r="Q853" s="9" t="str">
        <f>IF(P853="","Vacio",IF(O853=P853,"Igual","Diferente"))</f>
        <v>Vacio</v>
      </c>
      <c r="R853" s="1">
        <f>+L853+O853/3.5</f>
        <v>45</v>
      </c>
      <c r="S853" s="1"/>
      <c r="T853" s="2"/>
      <c r="U853" s="3" t="s">
        <v>5032</v>
      </c>
      <c r="V853" s="10" t="s">
        <v>5033</v>
      </c>
      <c r="W853" s="6">
        <v>44127</v>
      </c>
      <c r="X853" s="12" t="s">
        <v>5039</v>
      </c>
      <c r="Y853" s="12" t="s">
        <v>5248</v>
      </c>
      <c r="Z853" s="12"/>
      <c r="AA853" s="12"/>
      <c r="AB853" s="15"/>
      <c r="AC853" s="15"/>
      <c r="AD853" s="15"/>
      <c r="AE853" s="15"/>
      <c r="AF853" s="4">
        <f ca="1">+TODAY()-AE853</f>
        <v>44137</v>
      </c>
      <c r="AG853" s="15"/>
      <c r="AH853" s="15"/>
      <c r="AI853" s="6"/>
      <c r="AJ853" s="6"/>
      <c r="AK853" s="3"/>
      <c r="AL853" s="6"/>
      <c r="AM853" s="10"/>
      <c r="AN853" s="3"/>
      <c r="AO853" s="3"/>
      <c r="AP853" s="3" t="s">
        <v>151</v>
      </c>
      <c r="AQ853" s="296"/>
      <c r="AR853" s="3"/>
      <c r="AS853" s="3"/>
      <c r="AT853" s="3"/>
      <c r="AU853" s="3" t="s">
        <v>5235</v>
      </c>
      <c r="AV853" s="7" t="s">
        <v>47</v>
      </c>
      <c r="AW853" s="7"/>
      <c r="AX853" s="9" t="str">
        <f>IF(AW853="","Vacio",IF(AV853=AW853,"Igual","Diferente"))</f>
        <v>Vacio</v>
      </c>
      <c r="AY853" s="68"/>
      <c r="AZ853" s="68"/>
      <c r="BA853" s="5">
        <f ca="1">+IF(K853&gt;21,"Revisar",0)</f>
        <v>0</v>
      </c>
      <c r="BB853" s="68" t="s">
        <v>146</v>
      </c>
      <c r="BC853" s="129" t="s">
        <v>2919</v>
      </c>
      <c r="BD853"/>
      <c r="BE853"/>
      <c r="BF853" s="129"/>
      <c r="BG853" s="129"/>
      <c r="BH853"/>
      <c r="BI853"/>
      <c r="BJ853"/>
      <c r="BK853"/>
      <c r="BL853"/>
      <c r="BM853"/>
    </row>
    <row r="854" spans="1:65" s="153" customFormat="1" ht="14.65" customHeight="1" x14ac:dyDescent="0.25">
      <c r="A854" s="68" t="str">
        <f>CONCATENATE(E854,"_",X854)</f>
        <v>20110886943_PCR-LAP20101009</v>
      </c>
      <c r="B854" s="68" t="str">
        <f>CONCATENATE(E854,"_",Z854)</f>
        <v>20110886943_</v>
      </c>
      <c r="C854" s="6">
        <v>44128</v>
      </c>
      <c r="D854" s="6">
        <v>44158</v>
      </c>
      <c r="E854" s="192">
        <v>20110886943</v>
      </c>
      <c r="F854" s="28" t="s">
        <v>1373</v>
      </c>
      <c r="G854" s="3" t="s">
        <v>5072</v>
      </c>
      <c r="H854" s="6">
        <v>44128</v>
      </c>
      <c r="I854" s="6">
        <v>44158</v>
      </c>
      <c r="J854" s="7"/>
      <c r="K854" s="8">
        <f ca="1">+TODAY()-I854</f>
        <v>-21</v>
      </c>
      <c r="L854" s="9">
        <v>45</v>
      </c>
      <c r="M854" s="135"/>
      <c r="N854" s="9" t="str">
        <f>IF(M854="","Vacio",IF(L854=M854,"Igual","Diferente"))</f>
        <v>Vacio</v>
      </c>
      <c r="O854" s="9"/>
      <c r="P854" s="135"/>
      <c r="Q854" s="9" t="str">
        <f>IF(P854="","Vacio",IF(O854=P854,"Igual","Diferente"))</f>
        <v>Vacio</v>
      </c>
      <c r="R854" s="1">
        <f>+L854+O854/3.5</f>
        <v>45</v>
      </c>
      <c r="S854" s="1"/>
      <c r="T854" s="2"/>
      <c r="U854" s="3" t="s">
        <v>5032</v>
      </c>
      <c r="V854" s="10" t="s">
        <v>5033</v>
      </c>
      <c r="W854" s="6">
        <v>44127</v>
      </c>
      <c r="X854" s="12" t="s">
        <v>5040</v>
      </c>
      <c r="Y854" s="12" t="s">
        <v>5248</v>
      </c>
      <c r="Z854" s="12"/>
      <c r="AA854" s="12"/>
      <c r="AB854" s="15"/>
      <c r="AC854" s="15"/>
      <c r="AD854" s="15"/>
      <c r="AE854" s="15"/>
      <c r="AF854" s="4">
        <f ca="1">+TODAY()-AE854</f>
        <v>44137</v>
      </c>
      <c r="AG854" s="15"/>
      <c r="AH854" s="15"/>
      <c r="AI854" s="6"/>
      <c r="AJ854" s="6"/>
      <c r="AK854" s="3"/>
      <c r="AL854" s="6"/>
      <c r="AM854" s="10"/>
      <c r="AN854" s="3"/>
      <c r="AO854" s="3"/>
      <c r="AP854" s="3" t="s">
        <v>151</v>
      </c>
      <c r="AQ854" s="296"/>
      <c r="AR854" s="3"/>
      <c r="AS854" s="3"/>
      <c r="AT854" s="3"/>
      <c r="AU854" s="3" t="s">
        <v>5235</v>
      </c>
      <c r="AV854" s="7" t="s">
        <v>47</v>
      </c>
      <c r="AW854" s="7"/>
      <c r="AX854" s="9" t="str">
        <f>IF(AW854="","Vacio",IF(AV854=AW854,"Igual","Diferente"))</f>
        <v>Vacio</v>
      </c>
      <c r="AY854" s="68"/>
      <c r="AZ854" s="68"/>
      <c r="BA854" s="5">
        <f ca="1">+IF(K854&gt;21,"Revisar",0)</f>
        <v>0</v>
      </c>
      <c r="BB854" s="68" t="s">
        <v>146</v>
      </c>
      <c r="BC854" s="129" t="s">
        <v>2919</v>
      </c>
      <c r="BD854"/>
      <c r="BE854"/>
      <c r="BF854" s="129"/>
      <c r="BG854" s="129"/>
      <c r="BH854"/>
      <c r="BI854"/>
      <c r="BJ854"/>
      <c r="BK854"/>
      <c r="BL854"/>
      <c r="BM854"/>
    </row>
    <row r="855" spans="1:65" s="153" customFormat="1" ht="14.65" customHeight="1" x14ac:dyDescent="0.25">
      <c r="A855" s="68" t="str">
        <f>CONCATENATE(E855,"_",X855)</f>
        <v>20110886943_PCR-LAP20101010</v>
      </c>
      <c r="B855" s="68" t="str">
        <f>CONCATENATE(E855,"_",Z855)</f>
        <v>20110886943_</v>
      </c>
      <c r="C855" s="6">
        <v>44128</v>
      </c>
      <c r="D855" s="6">
        <v>44158</v>
      </c>
      <c r="E855" s="192">
        <v>20110886943</v>
      </c>
      <c r="F855" s="28" t="s">
        <v>1373</v>
      </c>
      <c r="G855" s="3" t="s">
        <v>5072</v>
      </c>
      <c r="H855" s="6">
        <v>44128</v>
      </c>
      <c r="I855" s="6">
        <v>44158</v>
      </c>
      <c r="J855" s="7"/>
      <c r="K855" s="8">
        <f ca="1">+TODAY()-I855</f>
        <v>-21</v>
      </c>
      <c r="L855" s="9">
        <v>45</v>
      </c>
      <c r="M855" s="135"/>
      <c r="N855" s="9" t="str">
        <f>IF(M855="","Vacio",IF(L855=M855,"Igual","Diferente"))</f>
        <v>Vacio</v>
      </c>
      <c r="O855" s="9"/>
      <c r="P855" s="135"/>
      <c r="Q855" s="9" t="str">
        <f>IF(P855="","Vacio",IF(O855=P855,"Igual","Diferente"))</f>
        <v>Vacio</v>
      </c>
      <c r="R855" s="1">
        <f>+L855+O855/3.5</f>
        <v>45</v>
      </c>
      <c r="S855" s="1"/>
      <c r="T855" s="2"/>
      <c r="U855" s="3" t="s">
        <v>5032</v>
      </c>
      <c r="V855" s="10" t="s">
        <v>5033</v>
      </c>
      <c r="W855" s="6">
        <v>44127</v>
      </c>
      <c r="X855" s="12" t="s">
        <v>5041</v>
      </c>
      <c r="Y855" s="12" t="s">
        <v>5248</v>
      </c>
      <c r="Z855" s="12"/>
      <c r="AA855" s="12"/>
      <c r="AB855" s="15"/>
      <c r="AC855" s="15"/>
      <c r="AD855" s="15"/>
      <c r="AE855" s="15"/>
      <c r="AF855" s="4">
        <f ca="1">+TODAY()-AE855</f>
        <v>44137</v>
      </c>
      <c r="AG855" s="15"/>
      <c r="AH855" s="15"/>
      <c r="AI855" s="6"/>
      <c r="AJ855" s="6"/>
      <c r="AK855" s="3"/>
      <c r="AL855" s="6"/>
      <c r="AM855" s="10"/>
      <c r="AN855" s="3"/>
      <c r="AO855" s="3"/>
      <c r="AP855" s="3" t="s">
        <v>151</v>
      </c>
      <c r="AQ855" s="296"/>
      <c r="AR855" s="3"/>
      <c r="AS855" s="3"/>
      <c r="AT855" s="3"/>
      <c r="AU855" s="3" t="s">
        <v>5235</v>
      </c>
      <c r="AV855" s="7" t="s">
        <v>47</v>
      </c>
      <c r="AW855" s="7"/>
      <c r="AX855" s="9" t="str">
        <f>IF(AW855="","Vacio",IF(AV855=AW855,"Igual","Diferente"))</f>
        <v>Vacio</v>
      </c>
      <c r="AY855" s="68"/>
      <c r="AZ855" s="68"/>
      <c r="BA855" s="5">
        <f ca="1">+IF(K855&gt;21,"Revisar",0)</f>
        <v>0</v>
      </c>
      <c r="BB855" s="68" t="s">
        <v>146</v>
      </c>
      <c r="BC855" s="129" t="s">
        <v>2919</v>
      </c>
      <c r="BD855"/>
      <c r="BE855"/>
      <c r="BF855" s="129"/>
      <c r="BG855" s="129"/>
      <c r="BH855"/>
      <c r="BI855"/>
      <c r="BJ855"/>
      <c r="BK855"/>
      <c r="BL855"/>
      <c r="BM855"/>
    </row>
    <row r="856" spans="1:65" s="153" customFormat="1" ht="14.65" customHeight="1" x14ac:dyDescent="0.25">
      <c r="A856" s="68" t="str">
        <f>CONCATENATE(E856,"_",X856)</f>
        <v>20110886943_PCR-LAP20101011</v>
      </c>
      <c r="B856" s="68" t="str">
        <f>CONCATENATE(E856,"_",Z856)</f>
        <v>20110886943_</v>
      </c>
      <c r="C856" s="6">
        <v>44128</v>
      </c>
      <c r="D856" s="6">
        <v>44158</v>
      </c>
      <c r="E856" s="192">
        <v>20110886943</v>
      </c>
      <c r="F856" s="28" t="s">
        <v>1373</v>
      </c>
      <c r="G856" s="3" t="s">
        <v>5072</v>
      </c>
      <c r="H856" s="6">
        <v>44128</v>
      </c>
      <c r="I856" s="6">
        <v>44158</v>
      </c>
      <c r="J856" s="7"/>
      <c r="K856" s="8">
        <f ca="1">+TODAY()-I856</f>
        <v>-21</v>
      </c>
      <c r="L856" s="9">
        <v>45</v>
      </c>
      <c r="M856" s="135"/>
      <c r="N856" s="9" t="str">
        <f>IF(M856="","Vacio",IF(L856=M856,"Igual","Diferente"))</f>
        <v>Vacio</v>
      </c>
      <c r="O856" s="9"/>
      <c r="P856" s="135"/>
      <c r="Q856" s="9" t="str">
        <f>IF(P856="","Vacio",IF(O856=P856,"Igual","Diferente"))</f>
        <v>Vacio</v>
      </c>
      <c r="R856" s="1">
        <f>+L856+O856/3.5</f>
        <v>45</v>
      </c>
      <c r="S856" s="1"/>
      <c r="T856" s="2"/>
      <c r="U856" s="3" t="s">
        <v>5032</v>
      </c>
      <c r="V856" s="10" t="s">
        <v>5033</v>
      </c>
      <c r="W856" s="6">
        <v>44127</v>
      </c>
      <c r="X856" s="12" t="s">
        <v>5042</v>
      </c>
      <c r="Y856" s="12" t="s">
        <v>5248</v>
      </c>
      <c r="Z856" s="12"/>
      <c r="AA856" s="12"/>
      <c r="AB856" s="15"/>
      <c r="AC856" s="15"/>
      <c r="AD856" s="15"/>
      <c r="AE856" s="15"/>
      <c r="AF856" s="4">
        <f ca="1">+TODAY()-AE856</f>
        <v>44137</v>
      </c>
      <c r="AG856" s="15"/>
      <c r="AH856" s="15"/>
      <c r="AI856" s="6"/>
      <c r="AJ856" s="6"/>
      <c r="AK856" s="3"/>
      <c r="AL856" s="6"/>
      <c r="AM856" s="10"/>
      <c r="AN856" s="3"/>
      <c r="AO856" s="3"/>
      <c r="AP856" s="3" t="s">
        <v>151</v>
      </c>
      <c r="AQ856" s="296"/>
      <c r="AR856" s="3"/>
      <c r="AS856" s="3"/>
      <c r="AT856" s="3"/>
      <c r="AU856" s="3" t="s">
        <v>5235</v>
      </c>
      <c r="AV856" s="7" t="s">
        <v>47</v>
      </c>
      <c r="AW856" s="7"/>
      <c r="AX856" s="9" t="str">
        <f>IF(AW856="","Vacio",IF(AV856=AW856,"Igual","Diferente"))</f>
        <v>Vacio</v>
      </c>
      <c r="AY856" s="68"/>
      <c r="AZ856" s="68"/>
      <c r="BA856" s="5">
        <f ca="1">+IF(K856&gt;21,"Revisar",0)</f>
        <v>0</v>
      </c>
      <c r="BB856" s="68" t="s">
        <v>146</v>
      </c>
      <c r="BC856" s="129" t="s">
        <v>2919</v>
      </c>
      <c r="BD856"/>
      <c r="BE856"/>
      <c r="BF856" s="129"/>
      <c r="BG856" s="129"/>
      <c r="BH856"/>
      <c r="BI856"/>
      <c r="BJ856"/>
      <c r="BK856"/>
      <c r="BL856"/>
      <c r="BM856"/>
    </row>
    <row r="857" spans="1:65" s="153" customFormat="1" ht="14.65" customHeight="1" x14ac:dyDescent="0.25">
      <c r="A857" s="68" t="str">
        <f>CONCATENATE(E857,"_",X857)</f>
        <v>20110886943_PCR-LAP20101012</v>
      </c>
      <c r="B857" s="68" t="str">
        <f>CONCATENATE(E857,"_",Z857)</f>
        <v>20110886943_</v>
      </c>
      <c r="C857" s="6">
        <v>44128</v>
      </c>
      <c r="D857" s="6">
        <v>44158</v>
      </c>
      <c r="E857" s="192">
        <v>20110886943</v>
      </c>
      <c r="F857" s="28" t="s">
        <v>1373</v>
      </c>
      <c r="G857" s="3" t="s">
        <v>5072</v>
      </c>
      <c r="H857" s="6">
        <v>44128</v>
      </c>
      <c r="I857" s="6">
        <v>44158</v>
      </c>
      <c r="J857" s="7"/>
      <c r="K857" s="8">
        <f ca="1">+TODAY()-I857</f>
        <v>-21</v>
      </c>
      <c r="L857" s="9">
        <v>45</v>
      </c>
      <c r="M857" s="135"/>
      <c r="N857" s="9" t="str">
        <f>IF(M857="","Vacio",IF(L857=M857,"Igual","Diferente"))</f>
        <v>Vacio</v>
      </c>
      <c r="O857" s="9"/>
      <c r="P857" s="135"/>
      <c r="Q857" s="9" t="str">
        <f>IF(P857="","Vacio",IF(O857=P857,"Igual","Diferente"))</f>
        <v>Vacio</v>
      </c>
      <c r="R857" s="1">
        <f>+L857+O857/3.5</f>
        <v>45</v>
      </c>
      <c r="S857" s="1"/>
      <c r="T857" s="2"/>
      <c r="U857" s="3" t="s">
        <v>5032</v>
      </c>
      <c r="V857" s="10" t="s">
        <v>5033</v>
      </c>
      <c r="W857" s="6">
        <v>44127</v>
      </c>
      <c r="X857" s="12" t="s">
        <v>5043</v>
      </c>
      <c r="Y857" s="12" t="s">
        <v>5248</v>
      </c>
      <c r="Z857" s="12"/>
      <c r="AA857" s="12"/>
      <c r="AB857" s="15"/>
      <c r="AC857" s="15"/>
      <c r="AD857" s="15"/>
      <c r="AE857" s="15"/>
      <c r="AF857" s="4">
        <f ca="1">+TODAY()-AE857</f>
        <v>44137</v>
      </c>
      <c r="AG857" s="15"/>
      <c r="AH857" s="15"/>
      <c r="AI857" s="6"/>
      <c r="AJ857" s="6"/>
      <c r="AK857" s="3"/>
      <c r="AL857" s="6"/>
      <c r="AM857" s="10"/>
      <c r="AN857" s="3"/>
      <c r="AO857" s="3"/>
      <c r="AP857" s="3" t="s">
        <v>151</v>
      </c>
      <c r="AQ857" s="296"/>
      <c r="AR857" s="3"/>
      <c r="AS857" s="3"/>
      <c r="AT857" s="3"/>
      <c r="AU857" s="3" t="s">
        <v>5235</v>
      </c>
      <c r="AV857" s="7" t="s">
        <v>47</v>
      </c>
      <c r="AW857" s="7"/>
      <c r="AX857" s="9" t="str">
        <f>IF(AW857="","Vacio",IF(AV857=AW857,"Igual","Diferente"))</f>
        <v>Vacio</v>
      </c>
      <c r="AY857" s="68"/>
      <c r="AZ857" s="68"/>
      <c r="BA857" s="5">
        <f ca="1">+IF(K857&gt;21,"Revisar",0)</f>
        <v>0</v>
      </c>
      <c r="BB857" s="68" t="s">
        <v>146</v>
      </c>
      <c r="BC857" s="129" t="s">
        <v>2919</v>
      </c>
      <c r="BD857"/>
      <c r="BE857"/>
      <c r="BF857" s="129"/>
      <c r="BG857" s="129"/>
      <c r="BH857"/>
      <c r="BI857"/>
      <c r="BJ857"/>
      <c r="BK857"/>
      <c r="BL857"/>
      <c r="BM857"/>
    </row>
    <row r="858" spans="1:65" ht="14.65" customHeight="1" x14ac:dyDescent="0.25">
      <c r="A858" s="68" t="str">
        <f>CONCATENATE(E858,"_",X858)</f>
        <v>20110886943_PCR-LAP20101013</v>
      </c>
      <c r="B858" s="68" t="str">
        <f>CONCATENATE(E858,"_",Z858)</f>
        <v>20110886943_</v>
      </c>
      <c r="C858" s="6">
        <v>44128</v>
      </c>
      <c r="D858" s="6">
        <v>44158</v>
      </c>
      <c r="E858" s="192">
        <v>20110886943</v>
      </c>
      <c r="F858" s="28" t="s">
        <v>1373</v>
      </c>
      <c r="G858" s="3" t="s">
        <v>5072</v>
      </c>
      <c r="H858" s="6">
        <v>44128</v>
      </c>
      <c r="I858" s="6">
        <v>44158</v>
      </c>
      <c r="J858" s="7"/>
      <c r="K858" s="8">
        <f ca="1">+TODAY()-I858</f>
        <v>-21</v>
      </c>
      <c r="L858" s="9">
        <v>45</v>
      </c>
      <c r="M858" s="135"/>
      <c r="N858" s="9" t="str">
        <f>IF(M858="","Vacio",IF(L858=M858,"Igual","Diferente"))</f>
        <v>Vacio</v>
      </c>
      <c r="O858" s="9"/>
      <c r="P858" s="135"/>
      <c r="Q858" s="9" t="str">
        <f>IF(P858="","Vacio",IF(O858=P858,"Igual","Diferente"))</f>
        <v>Vacio</v>
      </c>
      <c r="R858" s="1">
        <f>+L858+O858/3.5</f>
        <v>45</v>
      </c>
      <c r="S858" s="1"/>
      <c r="T858" s="2"/>
      <c r="U858" s="3" t="s">
        <v>5032</v>
      </c>
      <c r="V858" s="10" t="s">
        <v>5033</v>
      </c>
      <c r="W858" s="6">
        <v>44127</v>
      </c>
      <c r="X858" s="12" t="s">
        <v>5044</v>
      </c>
      <c r="Y858" s="12" t="s">
        <v>5248</v>
      </c>
      <c r="Z858" s="12"/>
      <c r="AA858" s="12"/>
      <c r="AB858" s="15"/>
      <c r="AC858" s="15"/>
      <c r="AD858" s="15"/>
      <c r="AE858" s="15"/>
      <c r="AF858" s="4">
        <f ca="1">+TODAY()-AE858</f>
        <v>44137</v>
      </c>
      <c r="AG858" s="15"/>
      <c r="AH858" s="15"/>
      <c r="AI858" s="6"/>
      <c r="AJ858" s="6"/>
      <c r="AK858" s="3"/>
      <c r="AL858" s="6"/>
      <c r="AM858" s="10"/>
      <c r="AN858" s="3"/>
      <c r="AO858" s="3"/>
      <c r="AP858" s="3" t="s">
        <v>151</v>
      </c>
      <c r="AQ858" s="296"/>
      <c r="AR858" s="3"/>
      <c r="AS858" s="3"/>
      <c r="AT858" s="3"/>
      <c r="AU858" s="3" t="s">
        <v>5235</v>
      </c>
      <c r="AV858" s="7" t="s">
        <v>47</v>
      </c>
      <c r="AW858" s="7"/>
      <c r="AX858" s="9" t="str">
        <f>IF(AW858="","Vacio",IF(AV858=AW858,"Igual","Diferente"))</f>
        <v>Vacio</v>
      </c>
      <c r="AY858" s="68"/>
      <c r="AZ858" s="68"/>
      <c r="BA858" s="5">
        <f ca="1">+IF(K858&gt;21,"Revisar",0)</f>
        <v>0</v>
      </c>
      <c r="BB858" s="68" t="s">
        <v>146</v>
      </c>
      <c r="BC858" s="129" t="s">
        <v>2919</v>
      </c>
      <c r="BF858" s="129"/>
      <c r="BG858" s="129"/>
    </row>
    <row r="859" spans="1:65" ht="14.65" customHeight="1" x14ac:dyDescent="0.25">
      <c r="A859" s="68" t="str">
        <f>CONCATENATE(E859,"_",X859)</f>
        <v>20110886943_PCR-LAP20101014</v>
      </c>
      <c r="B859" s="68" t="str">
        <f>CONCATENATE(E859,"_",Z859)</f>
        <v>20110886943_</v>
      </c>
      <c r="C859" s="6">
        <v>44128</v>
      </c>
      <c r="D859" s="6">
        <v>44158</v>
      </c>
      <c r="E859" s="192">
        <v>20110886943</v>
      </c>
      <c r="F859" s="28" t="s">
        <v>1373</v>
      </c>
      <c r="G859" s="3" t="s">
        <v>5072</v>
      </c>
      <c r="H859" s="6">
        <v>44128</v>
      </c>
      <c r="I859" s="6">
        <v>44158</v>
      </c>
      <c r="J859" s="7"/>
      <c r="K859" s="8">
        <f ca="1">+TODAY()-I859</f>
        <v>-21</v>
      </c>
      <c r="L859" s="9">
        <v>45</v>
      </c>
      <c r="M859" s="135"/>
      <c r="N859" s="9" t="str">
        <f>IF(M859="","Vacio",IF(L859=M859,"Igual","Diferente"))</f>
        <v>Vacio</v>
      </c>
      <c r="O859" s="9"/>
      <c r="P859" s="135"/>
      <c r="Q859" s="9" t="str">
        <f>IF(P859="","Vacio",IF(O859=P859,"Igual","Diferente"))</f>
        <v>Vacio</v>
      </c>
      <c r="R859" s="1">
        <f>+L859+O859/3.5</f>
        <v>45</v>
      </c>
      <c r="S859" s="1"/>
      <c r="T859" s="2"/>
      <c r="U859" s="3" t="s">
        <v>5032</v>
      </c>
      <c r="V859" s="10" t="s">
        <v>5033</v>
      </c>
      <c r="W859" s="6">
        <v>44127</v>
      </c>
      <c r="X859" s="12" t="s">
        <v>5045</v>
      </c>
      <c r="Y859" s="12" t="s">
        <v>5248</v>
      </c>
      <c r="Z859" s="12"/>
      <c r="AA859" s="12"/>
      <c r="AB859" s="15"/>
      <c r="AC859" s="15"/>
      <c r="AD859" s="15"/>
      <c r="AE859" s="15"/>
      <c r="AF859" s="4">
        <f ca="1">+TODAY()-AE859</f>
        <v>44137</v>
      </c>
      <c r="AG859" s="15"/>
      <c r="AH859" s="15"/>
      <c r="AI859" s="6"/>
      <c r="AJ859" s="6"/>
      <c r="AK859" s="3"/>
      <c r="AL859" s="6"/>
      <c r="AM859" s="10"/>
      <c r="AN859" s="3"/>
      <c r="AO859" s="3"/>
      <c r="AP859" s="3" t="s">
        <v>151</v>
      </c>
      <c r="AQ859" s="296"/>
      <c r="AR859" s="3"/>
      <c r="AS859" s="3"/>
      <c r="AT859" s="3"/>
      <c r="AU859" s="3" t="s">
        <v>5235</v>
      </c>
      <c r="AV859" s="7" t="s">
        <v>47</v>
      </c>
      <c r="AW859" s="7"/>
      <c r="AX859" s="9" t="str">
        <f>IF(AW859="","Vacio",IF(AV859=AW859,"Igual","Diferente"))</f>
        <v>Vacio</v>
      </c>
      <c r="AY859" s="68"/>
      <c r="AZ859" s="68"/>
      <c r="BA859" s="5">
        <f ca="1">+IF(K859&gt;21,"Revisar",0)</f>
        <v>0</v>
      </c>
      <c r="BB859" s="68" t="s">
        <v>146</v>
      </c>
      <c r="BC859" s="129" t="s">
        <v>2919</v>
      </c>
      <c r="BF859" s="129"/>
      <c r="BG859" s="129"/>
    </row>
    <row r="860" spans="1:65" ht="14.65" customHeight="1" x14ac:dyDescent="0.25">
      <c r="A860" s="68" t="str">
        <f>CONCATENATE(E860,"_",X860)</f>
        <v>20110886943_PCR-LAP20101015</v>
      </c>
      <c r="B860" s="68" t="str">
        <f>CONCATENATE(E860,"_",Z860)</f>
        <v>20110886943_</v>
      </c>
      <c r="C860" s="6">
        <v>44128</v>
      </c>
      <c r="D860" s="6">
        <v>44158</v>
      </c>
      <c r="E860" s="192">
        <v>20110886943</v>
      </c>
      <c r="F860" s="28" t="s">
        <v>1373</v>
      </c>
      <c r="G860" s="3" t="s">
        <v>5072</v>
      </c>
      <c r="H860" s="6">
        <v>44128</v>
      </c>
      <c r="I860" s="6">
        <v>44158</v>
      </c>
      <c r="J860" s="7"/>
      <c r="K860" s="8">
        <f ca="1">+TODAY()-I860</f>
        <v>-21</v>
      </c>
      <c r="L860" s="9">
        <v>45</v>
      </c>
      <c r="M860" s="135"/>
      <c r="N860" s="9" t="str">
        <f>IF(M860="","Vacio",IF(L860=M860,"Igual","Diferente"))</f>
        <v>Vacio</v>
      </c>
      <c r="O860" s="9"/>
      <c r="P860" s="135"/>
      <c r="Q860" s="9" t="str">
        <f>IF(P860="","Vacio",IF(O860=P860,"Igual","Diferente"))</f>
        <v>Vacio</v>
      </c>
      <c r="R860" s="1">
        <f>+L860+O860/3.5</f>
        <v>45</v>
      </c>
      <c r="S860" s="1"/>
      <c r="T860" s="2"/>
      <c r="U860" s="3" t="s">
        <v>5032</v>
      </c>
      <c r="V860" s="10" t="s">
        <v>5033</v>
      </c>
      <c r="W860" s="6">
        <v>44127</v>
      </c>
      <c r="X860" s="12" t="s">
        <v>5046</v>
      </c>
      <c r="Y860" s="12" t="s">
        <v>5248</v>
      </c>
      <c r="Z860" s="12"/>
      <c r="AA860" s="12"/>
      <c r="AB860" s="15"/>
      <c r="AC860" s="15"/>
      <c r="AD860" s="15"/>
      <c r="AE860" s="15"/>
      <c r="AF860" s="4">
        <f ca="1">+TODAY()-AE860</f>
        <v>44137</v>
      </c>
      <c r="AG860" s="15"/>
      <c r="AH860" s="15"/>
      <c r="AI860" s="6"/>
      <c r="AJ860" s="6"/>
      <c r="AK860" s="3"/>
      <c r="AL860" s="6"/>
      <c r="AM860" s="10"/>
      <c r="AN860" s="3"/>
      <c r="AO860" s="3"/>
      <c r="AP860" s="3" t="s">
        <v>151</v>
      </c>
      <c r="AQ860" s="296"/>
      <c r="AR860" s="3"/>
      <c r="AS860" s="3"/>
      <c r="AT860" s="3"/>
      <c r="AU860" s="3" t="s">
        <v>5235</v>
      </c>
      <c r="AV860" s="7" t="s">
        <v>47</v>
      </c>
      <c r="AW860" s="7"/>
      <c r="AX860" s="9" t="str">
        <f>IF(AW860="","Vacio",IF(AV860=AW860,"Igual","Diferente"))</f>
        <v>Vacio</v>
      </c>
      <c r="AY860" s="68"/>
      <c r="AZ860" s="68"/>
      <c r="BA860" s="5">
        <f ca="1">+IF(K860&gt;21,"Revisar",0)</f>
        <v>0</v>
      </c>
      <c r="BB860" s="68" t="s">
        <v>146</v>
      </c>
      <c r="BC860" s="129" t="s">
        <v>2919</v>
      </c>
      <c r="BF860" s="129"/>
      <c r="BG860" s="129"/>
    </row>
    <row r="861" spans="1:65" ht="14.65" customHeight="1" x14ac:dyDescent="0.25">
      <c r="A861" s="68" t="str">
        <f>CONCATENATE(E861,"_",X861)</f>
        <v>20110886943_PCR-LAP20101016</v>
      </c>
      <c r="B861" s="68" t="str">
        <f>CONCATENATE(E861,"_",Z861)</f>
        <v>20110886943_</v>
      </c>
      <c r="C861" s="6">
        <v>44128</v>
      </c>
      <c r="D861" s="6">
        <v>44158</v>
      </c>
      <c r="E861" s="192">
        <v>20110886943</v>
      </c>
      <c r="F861" s="28" t="s">
        <v>1373</v>
      </c>
      <c r="G861" s="3" t="s">
        <v>5072</v>
      </c>
      <c r="H861" s="6">
        <v>44128</v>
      </c>
      <c r="I861" s="6">
        <v>44158</v>
      </c>
      <c r="J861" s="7"/>
      <c r="K861" s="8">
        <f ca="1">+TODAY()-I861</f>
        <v>-21</v>
      </c>
      <c r="L861" s="9">
        <v>45</v>
      </c>
      <c r="M861" s="135"/>
      <c r="N861" s="9" t="str">
        <f>IF(M861="","Vacio",IF(L861=M861,"Igual","Diferente"))</f>
        <v>Vacio</v>
      </c>
      <c r="O861" s="9"/>
      <c r="P861" s="135"/>
      <c r="Q861" s="9" t="str">
        <f>IF(P861="","Vacio",IF(O861=P861,"Igual","Diferente"))</f>
        <v>Vacio</v>
      </c>
      <c r="R861" s="1">
        <f>+L861+O861/3.5</f>
        <v>45</v>
      </c>
      <c r="S861" s="1"/>
      <c r="T861" s="2"/>
      <c r="U861" s="3" t="s">
        <v>5032</v>
      </c>
      <c r="V861" s="10" t="s">
        <v>5033</v>
      </c>
      <c r="W861" s="6">
        <v>44127</v>
      </c>
      <c r="X861" s="12" t="s">
        <v>5047</v>
      </c>
      <c r="Y861" s="12" t="s">
        <v>5248</v>
      </c>
      <c r="Z861" s="12"/>
      <c r="AA861" s="12"/>
      <c r="AB861" s="15"/>
      <c r="AC861" s="15"/>
      <c r="AD861" s="15"/>
      <c r="AE861" s="15"/>
      <c r="AF861" s="4">
        <f ca="1">+TODAY()-AE861</f>
        <v>44137</v>
      </c>
      <c r="AG861" s="15"/>
      <c r="AH861" s="15"/>
      <c r="AI861" s="6"/>
      <c r="AJ861" s="6"/>
      <c r="AK861" s="3"/>
      <c r="AL861" s="6"/>
      <c r="AM861" s="10"/>
      <c r="AN861" s="3"/>
      <c r="AO861" s="3"/>
      <c r="AP861" s="3" t="s">
        <v>151</v>
      </c>
      <c r="AQ861" s="296"/>
      <c r="AR861" s="3"/>
      <c r="AS861" s="3"/>
      <c r="AT861" s="3"/>
      <c r="AU861" s="3" t="s">
        <v>5235</v>
      </c>
      <c r="AV861" s="7" t="s">
        <v>47</v>
      </c>
      <c r="AW861" s="7"/>
      <c r="AX861" s="9" t="str">
        <f>IF(AW861="","Vacio",IF(AV861=AW861,"Igual","Diferente"))</f>
        <v>Vacio</v>
      </c>
      <c r="AY861" s="68"/>
      <c r="AZ861" s="68"/>
      <c r="BA861" s="5">
        <f ca="1">+IF(K861&gt;21,"Revisar",0)</f>
        <v>0</v>
      </c>
      <c r="BB861" s="68" t="s">
        <v>146</v>
      </c>
      <c r="BC861" s="129" t="s">
        <v>2919</v>
      </c>
      <c r="BF861" s="129"/>
      <c r="BG861" s="129"/>
    </row>
    <row r="862" spans="1:65" ht="14.65" customHeight="1" x14ac:dyDescent="0.25">
      <c r="A862" s="68" t="str">
        <f>CONCATENATE(E862,"_",X862)</f>
        <v>20110886943_PCR-LAP20031024</v>
      </c>
      <c r="B862" s="68" t="str">
        <f>CONCATENATE(E862,"_",Z862)</f>
        <v>20110886943_PCR-LAP1358</v>
      </c>
      <c r="C862" s="29">
        <v>44120</v>
      </c>
      <c r="D862" s="29">
        <v>44150</v>
      </c>
      <c r="E862" s="192">
        <v>20110886943</v>
      </c>
      <c r="F862" s="28" t="s">
        <v>1373</v>
      </c>
      <c r="G862" s="28" t="s">
        <v>4837</v>
      </c>
      <c r="H862" s="29">
        <v>44120</v>
      </c>
      <c r="I862" s="29">
        <v>44150</v>
      </c>
      <c r="J862" s="7"/>
      <c r="K862" s="8">
        <f ca="1">+TODAY()-I862</f>
        <v>-13</v>
      </c>
      <c r="L862" s="71">
        <v>40.299999999999997</v>
      </c>
      <c r="M862" s="135"/>
      <c r="N862" s="9" t="str">
        <f>IF(M862="","Vacio",IF(L862=M862,"Igual","Diferente"))</f>
        <v>Vacio</v>
      </c>
      <c r="O862" s="71"/>
      <c r="P862" s="135"/>
      <c r="Q862" s="9" t="str">
        <f>IF(P862="","Vacio",IF(O862=P862,"Igual","Diferente"))</f>
        <v>Vacio</v>
      </c>
      <c r="R862" s="1">
        <f>+L862+O862/3.5</f>
        <v>40.299999999999997</v>
      </c>
      <c r="S862" s="1">
        <f ca="1">+IF(K862&gt;=0,IF(K862&lt;30,R862*1,IF(60&gt;K862,R862*2,IF(90&gt;K862,R862*3,IF(120&gt;K862,R862*4,IF(150&gt;K862,R862*5,IF(180&gt;K862,R862*6,IF(210&gt;K862,R862*7))))))),0)</f>
        <v>0</v>
      </c>
      <c r="T862" s="2">
        <f ca="1">+IF(K862&lt;0,0,IF(K862&lt;8,$A$1,IF(K862&lt;15,$B$1,IF(K862&lt;22,$C$1,IF(K862&lt;30,$D$1,IF(K862&lt;60,$G$1,IF(K862&lt;90,$H$1,IF(K862&lt;120,$I$1,IF(K862&lt;150,$J$1,IF(K862&lt;180,$K$1,IF(K862&lt;210,$E$1)))))))))))</f>
        <v>0</v>
      </c>
      <c r="U862" s="3" t="s">
        <v>1374</v>
      </c>
      <c r="V862" s="10" t="s">
        <v>1375</v>
      </c>
      <c r="W862" s="6"/>
      <c r="X862" s="30" t="s">
        <v>1377</v>
      </c>
      <c r="Y862" s="12" t="s">
        <v>5248</v>
      </c>
      <c r="Z862" s="30" t="s">
        <v>1376</v>
      </c>
      <c r="AA862" s="30"/>
      <c r="AB862" s="73"/>
      <c r="AC862" s="73"/>
      <c r="AD862" s="73"/>
      <c r="AE862" s="73"/>
      <c r="AF862" s="4">
        <f ca="1">+TODAY()-AE862</f>
        <v>44137</v>
      </c>
      <c r="AG862" s="73"/>
      <c r="AH862" s="73"/>
      <c r="AI862" s="29"/>
      <c r="AJ862" s="29"/>
      <c r="AK862" s="28"/>
      <c r="AL862" s="29"/>
      <c r="AM862" s="72">
        <v>1</v>
      </c>
      <c r="AN862" s="28" t="s">
        <v>44</v>
      </c>
      <c r="AO862" s="28"/>
      <c r="AP862" s="28" t="s">
        <v>483</v>
      </c>
      <c r="AQ862" s="28"/>
      <c r="AR862" s="28"/>
      <c r="AS862" s="28"/>
      <c r="AT862" s="31"/>
      <c r="AU862" s="3" t="s">
        <v>5235</v>
      </c>
      <c r="AV862" s="70" t="s">
        <v>47</v>
      </c>
      <c r="AW862" s="7" t="s">
        <v>47</v>
      </c>
      <c r="AX862" s="9" t="str">
        <f>IF(AW862="","Vacio",IF(AV862=AW862,"Igual","Diferente"))</f>
        <v>Igual</v>
      </c>
      <c r="AY862" s="68"/>
      <c r="AZ862" s="68"/>
      <c r="BA862" s="5">
        <f ca="1">+IF(K862&gt;21,"Revisar",0)</f>
        <v>0</v>
      </c>
      <c r="BB862" s="68" t="s">
        <v>146</v>
      </c>
      <c r="BC862" s="129" t="s">
        <v>2919</v>
      </c>
      <c r="BF862" s="129" t="s">
        <v>94</v>
      </c>
      <c r="BG862" s="129"/>
    </row>
    <row r="863" spans="1:65" ht="14.65" customHeight="1" x14ac:dyDescent="0.25">
      <c r="A863" s="68" t="str">
        <f>CONCATENATE(E863,"_",X863)</f>
        <v>20110886943_PCR-LAP20031005</v>
      </c>
      <c r="B863" s="68" t="str">
        <f>CONCATENATE(E863,"_",Z863)</f>
        <v>20110886943_PCR-LAP1451</v>
      </c>
      <c r="C863" s="29">
        <v>44120</v>
      </c>
      <c r="D863" s="29">
        <v>44150</v>
      </c>
      <c r="E863" s="192">
        <v>20110886943</v>
      </c>
      <c r="F863" s="95" t="s">
        <v>1373</v>
      </c>
      <c r="G863" s="28" t="s">
        <v>4837</v>
      </c>
      <c r="H863" s="29">
        <v>44120</v>
      </c>
      <c r="I863" s="29">
        <v>44150</v>
      </c>
      <c r="J863" s="65"/>
      <c r="K863" s="8">
        <f ca="1">+TODAY()-I863</f>
        <v>-13</v>
      </c>
      <c r="L863" s="71">
        <v>40.299999999999997</v>
      </c>
      <c r="M863" s="135"/>
      <c r="N863" s="9" t="str">
        <f>IF(M863="","Vacio",IF(L863=M863,"Igual","Diferente"))</f>
        <v>Vacio</v>
      </c>
      <c r="O863" s="71"/>
      <c r="P863" s="135"/>
      <c r="Q863" s="9" t="str">
        <f>IF(P863="","Vacio",IF(O863=P863,"Igual","Diferente"))</f>
        <v>Vacio</v>
      </c>
      <c r="R863" s="1">
        <f>+L863+O863/3.5</f>
        <v>40.299999999999997</v>
      </c>
      <c r="S863" s="1">
        <f ca="1">+IF(K863&gt;=0,IF(K863&lt;30,R863*1,IF(60&gt;K863,R863*2,IF(90&gt;K863,R863*3,IF(120&gt;K863,R863*4,IF(150&gt;K863,R863*5,IF(180&gt;K863,R863*6,IF(210&gt;K863,R863*7))))))),0)</f>
        <v>0</v>
      </c>
      <c r="T863" s="2">
        <f ca="1">+IF(K863&lt;0,0,IF(K863&lt;8,$A$1,IF(K863&lt;15,$B$1,IF(K863&lt;22,$C$1,IF(K863&lt;30,$D$1,IF(K863&lt;60,$G$1,IF(K863&lt;90,$H$1,IF(K863&lt;120,$I$1,IF(K863&lt;150,$J$1,IF(K863&lt;180,$K$1,IF(K863&lt;210,$E$1)))))))))))</f>
        <v>0</v>
      </c>
      <c r="U863" s="3" t="s">
        <v>1374</v>
      </c>
      <c r="V863" s="86" t="s">
        <v>1379</v>
      </c>
      <c r="W863" s="109"/>
      <c r="X863" s="30" t="s">
        <v>1385</v>
      </c>
      <c r="Y863" s="12" t="s">
        <v>5248</v>
      </c>
      <c r="Z863" s="110" t="s">
        <v>1380</v>
      </c>
      <c r="AA863" s="111"/>
      <c r="AB863" s="112"/>
      <c r="AC863" s="112"/>
      <c r="AD863" s="112"/>
      <c r="AE863" s="112"/>
      <c r="AF863" s="4">
        <f ca="1">+TODAY()-AE863</f>
        <v>44137</v>
      </c>
      <c r="AG863" s="112"/>
      <c r="AH863" s="112"/>
      <c r="AI863" s="96"/>
      <c r="AJ863" s="95"/>
      <c r="AK863" s="96"/>
      <c r="AL863" s="99"/>
      <c r="AM863" s="95">
        <v>1</v>
      </c>
      <c r="AN863" s="95" t="s">
        <v>44</v>
      </c>
      <c r="AO863" s="95"/>
      <c r="AP863" s="95" t="s">
        <v>483</v>
      </c>
      <c r="AQ863" s="95"/>
      <c r="AR863" s="95"/>
      <c r="AS863" s="95"/>
      <c r="AT863" s="95"/>
      <c r="AU863" s="3" t="s">
        <v>5235</v>
      </c>
      <c r="AV863" s="113" t="s">
        <v>47</v>
      </c>
      <c r="AW863" s="7" t="s">
        <v>47</v>
      </c>
      <c r="AX863" s="9" t="str">
        <f>IF(AW863="","Vacio",IF(AV863=AW863,"Igual","Diferente"))</f>
        <v>Igual</v>
      </c>
      <c r="AY863" s="68" t="s">
        <v>1382</v>
      </c>
      <c r="AZ863" s="68"/>
      <c r="BA863" s="5">
        <f ca="1">+IF(K863&gt;21,"Revisar",0)</f>
        <v>0</v>
      </c>
      <c r="BB863" s="68" t="s">
        <v>146</v>
      </c>
      <c r="BC863" s="129" t="s">
        <v>2919</v>
      </c>
      <c r="BF863" s="129" t="s">
        <v>94</v>
      </c>
      <c r="BG863" s="129"/>
    </row>
    <row r="864" spans="1:65" ht="14.65" customHeight="1" x14ac:dyDescent="0.25">
      <c r="A864" s="68" t="str">
        <f>CONCATENATE(E864,"_",X864)</f>
        <v>20110886943_MOR-LAP19101035</v>
      </c>
      <c r="B864" s="68" t="str">
        <f>CONCATENATE(E864,"_",Z864)</f>
        <v>20110886943_</v>
      </c>
      <c r="C864" s="96">
        <v>44120</v>
      </c>
      <c r="D864" s="29">
        <v>44150</v>
      </c>
      <c r="E864" s="192">
        <v>20110886943</v>
      </c>
      <c r="F864" s="95" t="s">
        <v>1373</v>
      </c>
      <c r="G864" s="28" t="s">
        <v>4837</v>
      </c>
      <c r="H864" s="96">
        <v>44120</v>
      </c>
      <c r="I864" s="29">
        <v>44150</v>
      </c>
      <c r="J864" s="65"/>
      <c r="K864" s="8">
        <f ca="1">+TODAY()-I864</f>
        <v>-13</v>
      </c>
      <c r="L864" s="71">
        <v>40.299999999999997</v>
      </c>
      <c r="M864" s="135"/>
      <c r="N864" s="9" t="str">
        <f>IF(M864="","Vacio",IF(L864=M864,"Igual","Diferente"))</f>
        <v>Vacio</v>
      </c>
      <c r="O864" s="71"/>
      <c r="P864" s="135"/>
      <c r="Q864" s="9" t="str">
        <f>IF(P864="","Vacio",IF(O864=P864,"Igual","Diferente"))</f>
        <v>Vacio</v>
      </c>
      <c r="R864" s="1">
        <f>+L864+O864/3.5</f>
        <v>40.299999999999997</v>
      </c>
      <c r="S864" s="1">
        <f ca="1">+IF(K864&gt;=0,IF(K864&lt;30,R864*1,IF(60&gt;K864,R864*2,IF(90&gt;K864,R864*3,IF(120&gt;K864,R864*4,IF(150&gt;K864,R864*5,IF(180&gt;K864,R864*6,IF(210&gt;K864,R864*7))))))),0)</f>
        <v>0</v>
      </c>
      <c r="T864" s="2">
        <f ca="1">+IF(K864&lt;0,0,IF(K864&lt;8,$A$1,IF(K864&lt;15,$B$1,IF(K864&lt;22,$C$1,IF(K864&lt;30,$D$1,IF(K864&lt;60,$G$1,IF(K864&lt;90,$H$1,IF(K864&lt;120,$I$1,IF(K864&lt;150,$J$1,IF(K864&lt;180,$K$1,IF(K864&lt;210,$E$1)))))))))))</f>
        <v>0</v>
      </c>
      <c r="U864" s="93" t="s">
        <v>1383</v>
      </c>
      <c r="V864" s="86" t="s">
        <v>1384</v>
      </c>
      <c r="W864" s="6">
        <v>43978</v>
      </c>
      <c r="X864" s="110" t="s">
        <v>1046</v>
      </c>
      <c r="Y864" s="12" t="s">
        <v>5248</v>
      </c>
      <c r="Z864" s="110"/>
      <c r="AA864" s="111"/>
      <c r="AB864" s="112"/>
      <c r="AC864" s="112"/>
      <c r="AD864" s="112"/>
      <c r="AE864" s="112"/>
      <c r="AF864" s="4">
        <f ca="1">+TODAY()-AE864</f>
        <v>44137</v>
      </c>
      <c r="AG864" s="112"/>
      <c r="AH864" s="112"/>
      <c r="AI864" s="96"/>
      <c r="AJ864" s="95"/>
      <c r="AK864" s="96"/>
      <c r="AL864" s="99"/>
      <c r="AM864" s="95">
        <v>1</v>
      </c>
      <c r="AN864" s="95" t="s">
        <v>44</v>
      </c>
      <c r="AO864" s="95"/>
      <c r="AP864" s="95" t="s">
        <v>483</v>
      </c>
      <c r="AQ864" s="95"/>
      <c r="AR864" s="95"/>
      <c r="AS864" s="95"/>
      <c r="AT864" s="95"/>
      <c r="AU864" s="3" t="s">
        <v>5235</v>
      </c>
      <c r="AV864" s="70" t="s">
        <v>47</v>
      </c>
      <c r="AW864" s="7" t="s">
        <v>47</v>
      </c>
      <c r="AX864" s="9" t="str">
        <f>IF(AW864="","Vacio",IF(AV864=AW864,"Igual","Diferente"))</f>
        <v>Igual</v>
      </c>
      <c r="AY864" s="68"/>
      <c r="AZ864" s="68"/>
      <c r="BA864" s="5">
        <f ca="1">+IF(K864&gt;21,"Revisar",0)</f>
        <v>0</v>
      </c>
      <c r="BB864" s="68" t="s">
        <v>146</v>
      </c>
      <c r="BC864" s="129" t="s">
        <v>2919</v>
      </c>
      <c r="BF864" s="129" t="s">
        <v>94</v>
      </c>
      <c r="BG864" s="129"/>
    </row>
    <row r="865" spans="1:65" ht="14.65" customHeight="1" x14ac:dyDescent="0.25">
      <c r="A865" s="68" t="str">
        <f>CONCATENATE(E865,"_",X865)</f>
        <v>20110886943_MOR-LAP19101036</v>
      </c>
      <c r="B865" s="68" t="str">
        <f>CONCATENATE(E865,"_",Z865)</f>
        <v>20110886943_</v>
      </c>
      <c r="C865" s="96">
        <v>44120</v>
      </c>
      <c r="D865" s="29">
        <v>44150</v>
      </c>
      <c r="E865" s="192">
        <v>20110886943</v>
      </c>
      <c r="F865" s="95" t="s">
        <v>1373</v>
      </c>
      <c r="G865" s="28" t="s">
        <v>4837</v>
      </c>
      <c r="H865" s="96">
        <v>44120</v>
      </c>
      <c r="I865" s="29">
        <v>44150</v>
      </c>
      <c r="J865" s="65"/>
      <c r="K865" s="8">
        <f ca="1">+TODAY()-I865</f>
        <v>-13</v>
      </c>
      <c r="L865" s="71">
        <v>40.299999999999997</v>
      </c>
      <c r="M865" s="135"/>
      <c r="N865" s="9" t="str">
        <f>IF(M865="","Vacio",IF(L865=M865,"Igual","Diferente"))</f>
        <v>Vacio</v>
      </c>
      <c r="O865" s="71"/>
      <c r="P865" s="135"/>
      <c r="Q865" s="9" t="str">
        <f>IF(P865="","Vacio",IF(O865=P865,"Igual","Diferente"))</f>
        <v>Vacio</v>
      </c>
      <c r="R865" s="1">
        <f>+L865+O865/3.5</f>
        <v>40.299999999999997</v>
      </c>
      <c r="S865" s="1">
        <f ca="1">+IF(K865&gt;=0,IF(K865&lt;30,R865*1,IF(60&gt;K865,R865*2,IF(90&gt;K865,R865*3,IF(120&gt;K865,R865*4,IF(150&gt;K865,R865*5,IF(180&gt;K865,R865*6,IF(210&gt;K865,R865*7))))))),0)</f>
        <v>0</v>
      </c>
      <c r="T865" s="2">
        <f ca="1">+IF(K865&lt;0,0,IF(K865&lt;8,$A$1,IF(K865&lt;15,$B$1,IF(K865&lt;22,$C$1,IF(K865&lt;30,$D$1,IF(K865&lt;60,$G$1,IF(K865&lt;90,$H$1,IF(K865&lt;120,$I$1,IF(K865&lt;150,$J$1,IF(K865&lt;180,$K$1,IF(K865&lt;210,$E$1)))))))))))</f>
        <v>0</v>
      </c>
      <c r="U865" s="93" t="s">
        <v>1383</v>
      </c>
      <c r="V865" s="86" t="s">
        <v>1384</v>
      </c>
      <c r="W865" s="6">
        <v>43978</v>
      </c>
      <c r="X865" s="110" t="s">
        <v>1047</v>
      </c>
      <c r="Y865" s="12" t="s">
        <v>5248</v>
      </c>
      <c r="Z865" s="110"/>
      <c r="AA865" s="30"/>
      <c r="AB865" s="112"/>
      <c r="AC865" s="112"/>
      <c r="AD865" s="112"/>
      <c r="AE865" s="112"/>
      <c r="AF865" s="4">
        <f ca="1">+TODAY()-AE865</f>
        <v>44137</v>
      </c>
      <c r="AG865" s="112"/>
      <c r="AH865" s="112"/>
      <c r="AI865" s="96"/>
      <c r="AJ865" s="95"/>
      <c r="AK865" s="96"/>
      <c r="AL865" s="99"/>
      <c r="AM865" s="95">
        <v>1</v>
      </c>
      <c r="AN865" s="95" t="s">
        <v>44</v>
      </c>
      <c r="AO865" s="95"/>
      <c r="AP865" s="95" t="s">
        <v>483</v>
      </c>
      <c r="AQ865" s="95"/>
      <c r="AR865" s="95"/>
      <c r="AS865" s="95"/>
      <c r="AT865" s="95"/>
      <c r="AU865" s="3" t="s">
        <v>5235</v>
      </c>
      <c r="AV865" s="70" t="s">
        <v>47</v>
      </c>
      <c r="AW865" s="7" t="s">
        <v>47</v>
      </c>
      <c r="AX865" s="9" t="str">
        <f>IF(AW865="","Vacio",IF(AV865=AW865,"Igual","Diferente"))</f>
        <v>Igual</v>
      </c>
      <c r="AY865" s="68"/>
      <c r="AZ865" s="68"/>
      <c r="BA865" s="5">
        <f ca="1">+IF(K865&gt;21,"Revisar",0)</f>
        <v>0</v>
      </c>
      <c r="BB865" s="68" t="s">
        <v>146</v>
      </c>
      <c r="BC865" s="129" t="s">
        <v>2919</v>
      </c>
      <c r="BF865" s="129" t="s">
        <v>94</v>
      </c>
      <c r="BG865" s="129"/>
    </row>
    <row r="866" spans="1:65" ht="14.65" customHeight="1" x14ac:dyDescent="0.25">
      <c r="A866" s="68" t="str">
        <f>CONCATENATE(E866,"_",X866)</f>
        <v>20110886943_MOR-LAP19101037</v>
      </c>
      <c r="B866" s="68" t="str">
        <f>CONCATENATE(E866,"_",Z866)</f>
        <v>20110886943_</v>
      </c>
      <c r="C866" s="96">
        <v>44120</v>
      </c>
      <c r="D866" s="29">
        <v>44150</v>
      </c>
      <c r="E866" s="192">
        <v>20110886943</v>
      </c>
      <c r="F866" s="95" t="s">
        <v>1373</v>
      </c>
      <c r="G866" s="28" t="s">
        <v>4837</v>
      </c>
      <c r="H866" s="96">
        <v>44120</v>
      </c>
      <c r="I866" s="29">
        <v>44150</v>
      </c>
      <c r="J866" s="65"/>
      <c r="K866" s="8">
        <f ca="1">+TODAY()-I866</f>
        <v>-13</v>
      </c>
      <c r="L866" s="71">
        <v>40.299999999999997</v>
      </c>
      <c r="M866" s="135"/>
      <c r="N866" s="9" t="str">
        <f>IF(M866="","Vacio",IF(L866=M866,"Igual","Diferente"))</f>
        <v>Vacio</v>
      </c>
      <c r="O866" s="71"/>
      <c r="P866" s="135"/>
      <c r="Q866" s="9" t="str">
        <f>IF(P866="","Vacio",IF(O866=P866,"Igual","Diferente"))</f>
        <v>Vacio</v>
      </c>
      <c r="R866" s="1">
        <f>+L866+O866/3.5</f>
        <v>40.299999999999997</v>
      </c>
      <c r="S866" s="1">
        <f ca="1">+IF(K866&gt;=0,IF(K866&lt;30,R866*1,IF(60&gt;K866,R866*2,IF(90&gt;K866,R866*3,IF(120&gt;K866,R866*4,IF(150&gt;K866,R866*5,IF(180&gt;K866,R866*6,IF(210&gt;K866,R866*7))))))),0)</f>
        <v>0</v>
      </c>
      <c r="T866" s="2">
        <f ca="1">+IF(K866&lt;0,0,IF(K866&lt;8,$A$1,IF(K866&lt;15,$B$1,IF(K866&lt;22,$C$1,IF(K866&lt;30,$D$1,IF(K866&lt;60,$G$1,IF(K866&lt;90,$H$1,IF(K866&lt;120,$I$1,IF(K866&lt;150,$J$1,IF(K866&lt;180,$K$1,IF(K866&lt;210,$E$1)))))))))))</f>
        <v>0</v>
      </c>
      <c r="U866" s="93" t="s">
        <v>1383</v>
      </c>
      <c r="V866" s="86" t="s">
        <v>1384</v>
      </c>
      <c r="W866" s="6">
        <v>43978</v>
      </c>
      <c r="X866" s="110" t="s">
        <v>1050</v>
      </c>
      <c r="Y866" s="12" t="s">
        <v>5248</v>
      </c>
      <c r="Z866" s="110"/>
      <c r="AA866" s="111"/>
      <c r="AB866" s="112"/>
      <c r="AC866" s="112"/>
      <c r="AD866" s="112"/>
      <c r="AE866" s="112"/>
      <c r="AF866" s="4">
        <f ca="1">+TODAY()-AE866</f>
        <v>44137</v>
      </c>
      <c r="AG866" s="112"/>
      <c r="AH866" s="112"/>
      <c r="AI866" s="96"/>
      <c r="AJ866" s="95"/>
      <c r="AK866" s="96"/>
      <c r="AL866" s="99"/>
      <c r="AM866" s="95">
        <v>1</v>
      </c>
      <c r="AN866" s="95" t="s">
        <v>44</v>
      </c>
      <c r="AO866" s="95"/>
      <c r="AP866" s="95" t="s">
        <v>483</v>
      </c>
      <c r="AQ866" s="95"/>
      <c r="AR866" s="95"/>
      <c r="AS866" s="95"/>
      <c r="AT866" s="95"/>
      <c r="AU866" s="3" t="s">
        <v>5235</v>
      </c>
      <c r="AV866" s="70" t="s">
        <v>47</v>
      </c>
      <c r="AW866" s="7" t="s">
        <v>47</v>
      </c>
      <c r="AX866" s="9" t="str">
        <f>IF(AW866="","Vacio",IF(AV866=AW866,"Igual","Diferente"))</f>
        <v>Igual</v>
      </c>
      <c r="AY866" s="68"/>
      <c r="AZ866" s="68"/>
      <c r="BA866" s="5">
        <f ca="1">+IF(K866&gt;21,"Revisar",0)</f>
        <v>0</v>
      </c>
      <c r="BB866" s="68" t="s">
        <v>146</v>
      </c>
      <c r="BC866" s="129" t="s">
        <v>2919</v>
      </c>
      <c r="BF866" s="129" t="s">
        <v>94</v>
      </c>
      <c r="BG866" s="129"/>
    </row>
    <row r="867" spans="1:65" ht="14.65" customHeight="1" x14ac:dyDescent="0.25">
      <c r="A867" s="68" t="str">
        <f>CONCATENATE(E867,"_",X867)</f>
        <v>20110886943_PCR-LAP20091002</v>
      </c>
      <c r="B867" s="68" t="str">
        <f>CONCATENATE(E867,"_",Z867)</f>
        <v>20110886943_PCR-LAP20092001</v>
      </c>
      <c r="C867" s="96">
        <v>44126</v>
      </c>
      <c r="D867" s="29">
        <v>44156</v>
      </c>
      <c r="E867" s="192">
        <v>20110886943</v>
      </c>
      <c r="F867" s="95" t="s">
        <v>1373</v>
      </c>
      <c r="G867" s="28" t="s">
        <v>4837</v>
      </c>
      <c r="H867" s="96">
        <v>44126</v>
      </c>
      <c r="I867" s="29">
        <v>44156</v>
      </c>
      <c r="J867" s="65"/>
      <c r="K867" s="8">
        <f ca="1">+TODAY()-I867</f>
        <v>-19</v>
      </c>
      <c r="L867" s="71">
        <v>44</v>
      </c>
      <c r="M867" s="135"/>
      <c r="N867" s="9" t="str">
        <f>IF(M867="","Vacio",IF(L867=M867,"Igual","Diferente"))</f>
        <v>Vacio</v>
      </c>
      <c r="O867" s="71"/>
      <c r="P867" s="135"/>
      <c r="Q867" s="9" t="str">
        <f>IF(P867="","Vacio",IF(O867=P867,"Igual","Diferente"))</f>
        <v>Vacio</v>
      </c>
      <c r="R867" s="1">
        <f>+L867+O867/3.5</f>
        <v>44</v>
      </c>
      <c r="S867" s="1">
        <f ca="1">+IF(K867&gt;=0,IF(K867&lt;30,R867*1,IF(60&gt;K867,R867*2,IF(90&gt;K867,R867*3,IF(120&gt;K867,R867*4,IF(150&gt;K867,R867*5,IF(180&gt;K867,R867*6,IF(210&gt;K867,R867*7))))))),0)</f>
        <v>0</v>
      </c>
      <c r="T867" s="2">
        <f ca="1">+IF(K867&lt;0,0,IF(K867&lt;8,$A$1,IF(K867&lt;15,$B$1,IF(K867&lt;22,$C$1,IF(K867&lt;30,$D$1,IF(K867&lt;60,$G$1,IF(K867&lt;90,$H$1,IF(K867&lt;120,$I$1,IF(K867&lt;150,$J$1,IF(K867&lt;180,$K$1,IF(K867&lt;210,$E$1)))))))))))</f>
        <v>0</v>
      </c>
      <c r="U867" s="93" t="s">
        <v>4145</v>
      </c>
      <c r="V867" s="86" t="s">
        <v>4025</v>
      </c>
      <c r="W867" s="6">
        <v>44089</v>
      </c>
      <c r="X867" s="110" t="s">
        <v>4131</v>
      </c>
      <c r="Y867" s="12" t="s">
        <v>5248</v>
      </c>
      <c r="Z867" s="110" t="s">
        <v>4024</v>
      </c>
      <c r="AA867" s="111"/>
      <c r="AB867" s="112"/>
      <c r="AC867" s="112"/>
      <c r="AD867" s="112"/>
      <c r="AE867" s="112"/>
      <c r="AF867" s="4">
        <f ca="1">+TODAY()-AE867</f>
        <v>44137</v>
      </c>
      <c r="AG867" s="112"/>
      <c r="AH867" s="112"/>
      <c r="AI867" s="96"/>
      <c r="AJ867" s="95"/>
      <c r="AK867" s="96"/>
      <c r="AL867" s="99"/>
      <c r="AM867" s="95">
        <v>1</v>
      </c>
      <c r="AN867" s="95" t="s">
        <v>44</v>
      </c>
      <c r="AO867" s="95"/>
      <c r="AP867" s="95" t="s">
        <v>483</v>
      </c>
      <c r="AQ867" s="95"/>
      <c r="AR867" s="95"/>
      <c r="AS867" s="95"/>
      <c r="AT867" s="95"/>
      <c r="AU867" s="3" t="s">
        <v>5235</v>
      </c>
      <c r="AV867" s="70" t="s">
        <v>47</v>
      </c>
      <c r="AW867" s="7" t="s">
        <v>47</v>
      </c>
      <c r="AX867" s="9" t="str">
        <f>IF(AW867="","Vacio",IF(AV867=AW867,"Igual","Diferente"))</f>
        <v>Igual</v>
      </c>
      <c r="AY867" s="68"/>
      <c r="AZ867" s="68"/>
      <c r="BA867" s="5">
        <f ca="1">+IF(K867&gt;21,"Revisar",0)</f>
        <v>0</v>
      </c>
      <c r="BB867" s="68" t="s">
        <v>146</v>
      </c>
      <c r="BC867" s="129" t="s">
        <v>2919</v>
      </c>
      <c r="BF867" s="129"/>
      <c r="BG867" s="129"/>
    </row>
    <row r="868" spans="1:65" ht="14.65" customHeight="1" x14ac:dyDescent="0.25">
      <c r="A868" s="68" t="str">
        <f>CONCATENATE(E868,"_",X868)</f>
        <v>20110886943_PCR-LAP20091003</v>
      </c>
      <c r="B868" s="68" t="str">
        <f>CONCATENATE(E868,"_",Z868)</f>
        <v>20110886943_PCR-LAP20092002</v>
      </c>
      <c r="C868" s="96">
        <v>44126</v>
      </c>
      <c r="D868" s="29">
        <v>44156</v>
      </c>
      <c r="E868" s="192">
        <v>20110886943</v>
      </c>
      <c r="F868" s="95" t="s">
        <v>1373</v>
      </c>
      <c r="G868" s="28" t="s">
        <v>4837</v>
      </c>
      <c r="H868" s="96">
        <v>44126</v>
      </c>
      <c r="I868" s="29">
        <v>44156</v>
      </c>
      <c r="J868" s="65"/>
      <c r="K868" s="8">
        <f ca="1">+TODAY()-I868</f>
        <v>-19</v>
      </c>
      <c r="L868" s="71">
        <v>44</v>
      </c>
      <c r="M868" s="135"/>
      <c r="N868" s="9" t="str">
        <f>IF(M868="","Vacio",IF(L868=M868,"Igual","Diferente"))</f>
        <v>Vacio</v>
      </c>
      <c r="O868" s="71"/>
      <c r="P868" s="135"/>
      <c r="Q868" s="9" t="str">
        <f>IF(P868="","Vacio",IF(O868=P868,"Igual","Diferente"))</f>
        <v>Vacio</v>
      </c>
      <c r="R868" s="1">
        <f>+L868+O868/3.5</f>
        <v>44</v>
      </c>
      <c r="S868" s="1">
        <f ca="1">+IF(K868&gt;=0,IF(K868&lt;30,R868*1,IF(60&gt;K868,R868*2,IF(90&gt;K868,R868*3,IF(120&gt;K868,R868*4,IF(150&gt;K868,R868*5,IF(180&gt;K868,R868*6,IF(210&gt;K868,R868*7))))))),0)</f>
        <v>0</v>
      </c>
      <c r="T868" s="2">
        <f ca="1">+IF(K868&lt;0,0,IF(K868&lt;8,$A$1,IF(K868&lt;15,$B$1,IF(K868&lt;22,$C$1,IF(K868&lt;30,$D$1,IF(K868&lt;60,$G$1,IF(K868&lt;90,$H$1,IF(K868&lt;120,$I$1,IF(K868&lt;150,$J$1,IF(K868&lt;180,$K$1,IF(K868&lt;210,$E$1)))))))))))</f>
        <v>0</v>
      </c>
      <c r="U868" s="93" t="s">
        <v>4145</v>
      </c>
      <c r="V868" s="86" t="s">
        <v>4026</v>
      </c>
      <c r="W868" s="6">
        <v>44089</v>
      </c>
      <c r="X868" s="110" t="s">
        <v>4130</v>
      </c>
      <c r="Y868" s="12" t="s">
        <v>5248</v>
      </c>
      <c r="Z868" s="110" t="s">
        <v>4023</v>
      </c>
      <c r="AA868" s="111"/>
      <c r="AB868" s="112"/>
      <c r="AC868" s="112"/>
      <c r="AD868" s="112"/>
      <c r="AE868" s="112"/>
      <c r="AF868" s="4">
        <f ca="1">+TODAY()-AE868</f>
        <v>44137</v>
      </c>
      <c r="AG868" s="112"/>
      <c r="AH868" s="112"/>
      <c r="AI868" s="96"/>
      <c r="AJ868" s="95"/>
      <c r="AK868" s="96"/>
      <c r="AL868" s="99"/>
      <c r="AM868" s="95">
        <v>1</v>
      </c>
      <c r="AN868" s="95" t="s">
        <v>44</v>
      </c>
      <c r="AO868" s="95"/>
      <c r="AP868" s="95" t="s">
        <v>483</v>
      </c>
      <c r="AQ868" s="95"/>
      <c r="AR868" s="95"/>
      <c r="AS868" s="95"/>
      <c r="AT868" s="95"/>
      <c r="AU868" s="3" t="s">
        <v>5235</v>
      </c>
      <c r="AV868" s="70" t="s">
        <v>47</v>
      </c>
      <c r="AW868" s="7" t="s">
        <v>47</v>
      </c>
      <c r="AX868" s="9" t="str">
        <f>IF(AW868="","Vacio",IF(AV868=AW868,"Igual","Diferente"))</f>
        <v>Igual</v>
      </c>
      <c r="AY868" s="68"/>
      <c r="AZ868" s="68"/>
      <c r="BA868" s="5">
        <f ca="1">+IF(K868&gt;21,"Revisar",0)</f>
        <v>0</v>
      </c>
      <c r="BB868" s="68" t="s">
        <v>146</v>
      </c>
      <c r="BC868" s="129" t="s">
        <v>2919</v>
      </c>
      <c r="BF868" s="129"/>
      <c r="BG868" s="129"/>
    </row>
    <row r="869" spans="1:65" s="158" customFormat="1" ht="14.65" customHeight="1" x14ac:dyDescent="0.25">
      <c r="A869" s="68" t="str">
        <f>CONCATENATE(E869,"_",X869)</f>
        <v>20110886943_PCR-LAP20101002</v>
      </c>
      <c r="B869" s="68" t="str">
        <f>CONCATENATE(E869,"_",Z869)</f>
        <v>20110886943_</v>
      </c>
      <c r="C869" s="96">
        <v>44121</v>
      </c>
      <c r="D869" s="29">
        <v>44151</v>
      </c>
      <c r="E869" s="192">
        <v>20110886943</v>
      </c>
      <c r="F869" s="95" t="s">
        <v>1373</v>
      </c>
      <c r="G869" s="28" t="s">
        <v>5003</v>
      </c>
      <c r="H869" s="96">
        <v>44121</v>
      </c>
      <c r="I869" s="29">
        <v>44151</v>
      </c>
      <c r="J869" s="65"/>
      <c r="K869" s="8">
        <f ca="1">+TODAY()-I869</f>
        <v>-14</v>
      </c>
      <c r="L869" s="71">
        <v>45</v>
      </c>
      <c r="M869" s="135"/>
      <c r="N869" s="9" t="str">
        <f>IF(M869="","Vacio",IF(L869=M869,"Igual","Diferente"))</f>
        <v>Vacio</v>
      </c>
      <c r="O869" s="71"/>
      <c r="P869" s="135"/>
      <c r="Q869" s="9" t="str">
        <f>IF(P869="","Vacio",IF(O869=P869,"Igual","Diferente"))</f>
        <v>Vacio</v>
      </c>
      <c r="R869" s="1">
        <f>+L869+O869/3.5</f>
        <v>45</v>
      </c>
      <c r="S869" s="1">
        <f ca="1">+IF(K869&gt;=0,IF(K869&lt;30,R869*1,IF(60&gt;K869,R869*2,IF(90&gt;K869,R869*3,IF(120&gt;K869,R869*4,IF(150&gt;K869,R869*5,IF(180&gt;K869,R869*6,IF(210&gt;K869,R869*7))))))),0)</f>
        <v>0</v>
      </c>
      <c r="T869" s="2">
        <f ca="1">+IF(K869&lt;0,0,IF(K869&lt;8,$A$1,IF(K869&lt;15,$B$1,IF(K869&lt;22,$C$1,IF(K869&lt;30,$D$1,IF(K869&lt;60,$G$1,IF(K869&lt;90,$H$1,IF(K869&lt;120,$I$1,IF(K869&lt;150,$J$1,IF(K869&lt;180,$K$1,IF(K869&lt;210,$E$1)))))))))))</f>
        <v>0</v>
      </c>
      <c r="U869" s="93" t="s">
        <v>4904</v>
      </c>
      <c r="V869" s="86" t="s">
        <v>4903</v>
      </c>
      <c r="W869" s="6">
        <v>44120</v>
      </c>
      <c r="X869" s="110" t="s">
        <v>4902</v>
      </c>
      <c r="Y869" s="12" t="s">
        <v>5248</v>
      </c>
      <c r="Z869" s="110"/>
      <c r="AA869" s="111"/>
      <c r="AB869" s="112"/>
      <c r="AC869" s="112"/>
      <c r="AD869" s="112"/>
      <c r="AE869" s="112"/>
      <c r="AF869" s="4">
        <f ca="1">+TODAY()-AE869</f>
        <v>44137</v>
      </c>
      <c r="AG869" s="112"/>
      <c r="AH869" s="112"/>
      <c r="AI869" s="96"/>
      <c r="AJ869" s="95"/>
      <c r="AK869" s="96"/>
      <c r="AL869" s="99"/>
      <c r="AM869" s="95">
        <v>1</v>
      </c>
      <c r="AN869" s="95" t="s">
        <v>44</v>
      </c>
      <c r="AO869" s="95"/>
      <c r="AP869" s="95" t="s">
        <v>483</v>
      </c>
      <c r="AQ869" s="95"/>
      <c r="AR869" s="95"/>
      <c r="AS869" s="95"/>
      <c r="AT869" s="95"/>
      <c r="AU869" s="3" t="s">
        <v>5235</v>
      </c>
      <c r="AV869" s="70" t="s">
        <v>47</v>
      </c>
      <c r="AW869" s="7" t="s">
        <v>47</v>
      </c>
      <c r="AX869" s="9" t="str">
        <f>IF(AW869="","Vacio",IF(AV869=AW869,"Igual","Diferente"))</f>
        <v>Igual</v>
      </c>
      <c r="AY869" s="68"/>
      <c r="AZ869" s="68"/>
      <c r="BA869" s="5">
        <f ca="1">+IF(K869&gt;21,"Revisar",0)</f>
        <v>0</v>
      </c>
      <c r="BB869" s="68" t="s">
        <v>146</v>
      </c>
      <c r="BC869" s="129" t="s">
        <v>2919</v>
      </c>
      <c r="BD869"/>
      <c r="BE869"/>
      <c r="BF869" s="129"/>
      <c r="BG869" s="129"/>
      <c r="BH869"/>
      <c r="BI869"/>
      <c r="BJ869"/>
      <c r="BK869"/>
      <c r="BL869"/>
      <c r="BM869"/>
    </row>
    <row r="870" spans="1:65" s="158" customFormat="1" ht="14.65" customHeight="1" x14ac:dyDescent="0.25">
      <c r="A870" s="68" t="str">
        <f>CONCATENATE(E870,"_",X870)</f>
        <v>20110886943_PCR-LAP20031008</v>
      </c>
      <c r="B870" s="68" t="str">
        <f>CONCATENATE(E870,"_",Z870)</f>
        <v>20110886943_PCR-LAP20031005</v>
      </c>
      <c r="C870" s="29">
        <v>44120</v>
      </c>
      <c r="D870" s="29">
        <v>44150</v>
      </c>
      <c r="E870" s="192">
        <v>20110886943</v>
      </c>
      <c r="F870" s="28" t="s">
        <v>1373</v>
      </c>
      <c r="G870" s="28" t="s">
        <v>4837</v>
      </c>
      <c r="H870" s="29">
        <v>44120</v>
      </c>
      <c r="I870" s="29">
        <v>44150</v>
      </c>
      <c r="J870" s="7"/>
      <c r="K870" s="8">
        <f ca="1">+TODAY()-I870</f>
        <v>-13</v>
      </c>
      <c r="L870" s="71">
        <v>40.299999999999997</v>
      </c>
      <c r="M870" s="135"/>
      <c r="N870" s="9" t="str">
        <f>IF(M870="","Vacio",IF(L870=M870,"Igual","Diferente"))</f>
        <v>Vacio</v>
      </c>
      <c r="O870" s="71"/>
      <c r="P870" s="135"/>
      <c r="Q870" s="9" t="str">
        <f>IF(P870="","Vacio",IF(O870=P870,"Igual","Diferente"))</f>
        <v>Vacio</v>
      </c>
      <c r="R870" s="1">
        <f>+L870+O870/3.5</f>
        <v>40.299999999999997</v>
      </c>
      <c r="S870" s="1">
        <f ca="1">+IF(K870&gt;=0,IF(K870&lt;30,R870*1,IF(60&gt;K870,R870*2,IF(90&gt;K870,R870*3,IF(120&gt;K870,R870*4,IF(150&gt;K870,R870*5,IF(180&gt;K870,R870*6,IF(210&gt;K870,R870*7))))))),0)</f>
        <v>0</v>
      </c>
      <c r="T870" s="2">
        <f ca="1">+IF(K870&lt;0,0,IF(K870&lt;8,$A$1,IF(K870&lt;15,$B$1,IF(K870&lt;22,$C$1,IF(K870&lt;30,$D$1,IF(K870&lt;60,$G$1,IF(K870&lt;90,$H$1,IF(K870&lt;120,$I$1,IF(K870&lt;150,$J$1,IF(K870&lt;180,$K$1,IF(K870&lt;210,$E$1)))))))))))</f>
        <v>0</v>
      </c>
      <c r="U870" s="3" t="s">
        <v>1374</v>
      </c>
      <c r="V870" s="10" t="s">
        <v>1379</v>
      </c>
      <c r="W870" s="6"/>
      <c r="X870" s="110" t="s">
        <v>1381</v>
      </c>
      <c r="Y870" s="12" t="s">
        <v>5248</v>
      </c>
      <c r="Z870" s="30" t="s">
        <v>1385</v>
      </c>
      <c r="AA870" s="30"/>
      <c r="AB870" s="73"/>
      <c r="AC870" s="73"/>
      <c r="AD870" s="73"/>
      <c r="AE870" s="73"/>
      <c r="AF870" s="4">
        <f ca="1">+TODAY()-AE870</f>
        <v>44137</v>
      </c>
      <c r="AG870" s="73"/>
      <c r="AH870" s="73"/>
      <c r="AI870" s="29"/>
      <c r="AJ870" s="29"/>
      <c r="AK870" s="28"/>
      <c r="AL870" s="29"/>
      <c r="AM870" s="72">
        <v>1</v>
      </c>
      <c r="AN870" s="28" t="s">
        <v>44</v>
      </c>
      <c r="AO870" s="28"/>
      <c r="AP870" s="28" t="s">
        <v>483</v>
      </c>
      <c r="AQ870" s="28"/>
      <c r="AR870" s="28"/>
      <c r="AS870" s="28"/>
      <c r="AT870" s="31"/>
      <c r="AU870" s="3" t="s">
        <v>5235</v>
      </c>
      <c r="AV870" s="70" t="s">
        <v>47</v>
      </c>
      <c r="AW870" s="7" t="s">
        <v>47</v>
      </c>
      <c r="AX870" s="9" t="str">
        <f>IF(AW870="","Vacio",IF(AV870=AW870,"Igual","Diferente"))</f>
        <v>Igual</v>
      </c>
      <c r="AY870" s="68"/>
      <c r="AZ870" s="68"/>
      <c r="BA870" s="5">
        <f ca="1">+IF(K870&gt;21,"Revisar",0)</f>
        <v>0</v>
      </c>
      <c r="BB870" s="68" t="s">
        <v>146</v>
      </c>
      <c r="BC870" s="129" t="s">
        <v>2919</v>
      </c>
      <c r="BD870"/>
      <c r="BE870"/>
      <c r="BF870" s="129" t="s">
        <v>94</v>
      </c>
      <c r="BG870" s="129"/>
      <c r="BH870"/>
      <c r="BI870"/>
      <c r="BJ870"/>
      <c r="BK870"/>
      <c r="BL870"/>
      <c r="BM870"/>
    </row>
    <row r="871" spans="1:65" s="158" customFormat="1" ht="14.65" customHeight="1" x14ac:dyDescent="0.25">
      <c r="A871" s="68" t="str">
        <f>CONCATENATE(E871,"_",X871)</f>
        <v>20110886943_PCR-LAP20031006</v>
      </c>
      <c r="B871" s="68" t="str">
        <f>CONCATENATE(E871,"_",Z871)</f>
        <v>20110886943_</v>
      </c>
      <c r="C871" s="29">
        <v>44120</v>
      </c>
      <c r="D871" s="29">
        <v>44150</v>
      </c>
      <c r="E871" s="192">
        <v>20110886943</v>
      </c>
      <c r="F871" s="28" t="s">
        <v>1373</v>
      </c>
      <c r="G871" s="28" t="s">
        <v>4837</v>
      </c>
      <c r="H871" s="29">
        <v>44120</v>
      </c>
      <c r="I871" s="29">
        <v>44150</v>
      </c>
      <c r="J871" s="7"/>
      <c r="K871" s="8">
        <f ca="1">+TODAY()-I871</f>
        <v>-13</v>
      </c>
      <c r="L871" s="71">
        <v>40.299999999999997</v>
      </c>
      <c r="M871" s="135"/>
      <c r="N871" s="9" t="str">
        <f>IF(M871="","Vacio",IF(L871=M871,"Igual","Diferente"))</f>
        <v>Vacio</v>
      </c>
      <c r="O871" s="71"/>
      <c r="P871" s="135"/>
      <c r="Q871" s="9" t="str">
        <f>IF(P871="","Vacio",IF(O871=P871,"Igual","Diferente"))</f>
        <v>Vacio</v>
      </c>
      <c r="R871" s="1">
        <f>+L871+O871/3.5</f>
        <v>40.299999999999997</v>
      </c>
      <c r="S871" s="1">
        <f ca="1">+IF(K871&gt;=0,IF(K871&lt;30,R871*1,IF(60&gt;K871,R871*2,IF(90&gt;K871,R871*3,IF(120&gt;K871,R871*4,IF(150&gt;K871,R871*5,IF(180&gt;K871,R871*6,IF(210&gt;K871,R871*7))))))),0)</f>
        <v>0</v>
      </c>
      <c r="T871" s="2">
        <f ca="1">+IF(K871&lt;0,0,IF(K871&lt;8,$A$1,IF(K871&lt;15,$B$1,IF(K871&lt;22,$C$1,IF(K871&lt;30,$D$1,IF(K871&lt;60,$G$1,IF(K871&lt;90,$H$1,IF(K871&lt;120,$I$1,IF(K871&lt;150,$J$1,IF(K871&lt;180,$K$1,IF(K871&lt;210,$E$1)))))))))))</f>
        <v>0</v>
      </c>
      <c r="U871" s="3" t="s">
        <v>1374</v>
      </c>
      <c r="V871" s="10" t="s">
        <v>1379</v>
      </c>
      <c r="W871" s="6"/>
      <c r="X871" s="30" t="s">
        <v>1386</v>
      </c>
      <c r="Y871" s="12" t="s">
        <v>5248</v>
      </c>
      <c r="Z871" s="30"/>
      <c r="AA871" s="30"/>
      <c r="AB871" s="73"/>
      <c r="AC871" s="73"/>
      <c r="AD871" s="73"/>
      <c r="AE871" s="73"/>
      <c r="AF871" s="4">
        <f ca="1">+TODAY()-AE871</f>
        <v>44137</v>
      </c>
      <c r="AG871" s="73"/>
      <c r="AH871" s="73"/>
      <c r="AI871" s="29"/>
      <c r="AJ871" s="29"/>
      <c r="AK871" s="28"/>
      <c r="AL871" s="29"/>
      <c r="AM871" s="72">
        <v>1</v>
      </c>
      <c r="AN871" s="28" t="s">
        <v>44</v>
      </c>
      <c r="AO871" s="28"/>
      <c r="AP871" s="28" t="s">
        <v>483</v>
      </c>
      <c r="AQ871" s="28"/>
      <c r="AR871" s="28"/>
      <c r="AS871" s="28"/>
      <c r="AT871" s="31"/>
      <c r="AU871" s="3" t="s">
        <v>5235</v>
      </c>
      <c r="AV871" s="70" t="s">
        <v>47</v>
      </c>
      <c r="AW871" s="7" t="s">
        <v>47</v>
      </c>
      <c r="AX871" s="9" t="str">
        <f>IF(AW871="","Vacio",IF(AV871=AW871,"Igual","Diferente"))</f>
        <v>Igual</v>
      </c>
      <c r="AY871" s="68"/>
      <c r="AZ871" s="68"/>
      <c r="BA871" s="5">
        <f ca="1">+IF(K871&gt;21,"Revisar",0)</f>
        <v>0</v>
      </c>
      <c r="BB871" s="68" t="s">
        <v>146</v>
      </c>
      <c r="BC871" s="129" t="s">
        <v>2919</v>
      </c>
      <c r="BD871"/>
      <c r="BE871"/>
      <c r="BF871" s="129" t="s">
        <v>94</v>
      </c>
      <c r="BG871" s="129"/>
      <c r="BH871"/>
      <c r="BI871"/>
      <c r="BJ871"/>
      <c r="BK871"/>
      <c r="BL871"/>
      <c r="BM871"/>
    </row>
    <row r="872" spans="1:65" s="158" customFormat="1" ht="14.65" customHeight="1" x14ac:dyDescent="0.25">
      <c r="A872" s="68" t="str">
        <f>CONCATENATE(E872,"_",X872)</f>
        <v>20110886943_PCR-LAP20031007</v>
      </c>
      <c r="B872" s="68" t="str">
        <f>CONCATENATE(E872,"_",Z872)</f>
        <v>20110886943_</v>
      </c>
      <c r="C872" s="29">
        <v>44120</v>
      </c>
      <c r="D872" s="29">
        <v>44150</v>
      </c>
      <c r="E872" s="192">
        <v>20110886943</v>
      </c>
      <c r="F872" s="28" t="s">
        <v>1373</v>
      </c>
      <c r="G872" s="28" t="s">
        <v>4837</v>
      </c>
      <c r="H872" s="29">
        <v>44120</v>
      </c>
      <c r="I872" s="29">
        <v>44150</v>
      </c>
      <c r="J872" s="7"/>
      <c r="K872" s="8">
        <f ca="1">+TODAY()-I872</f>
        <v>-13</v>
      </c>
      <c r="L872" s="71">
        <v>40.299999999999997</v>
      </c>
      <c r="M872" s="135"/>
      <c r="N872" s="9" t="str">
        <f>IF(M872="","Vacio",IF(L872=M872,"Igual","Diferente"))</f>
        <v>Vacio</v>
      </c>
      <c r="O872" s="71"/>
      <c r="P872" s="135"/>
      <c r="Q872" s="9" t="str">
        <f>IF(P872="","Vacio",IF(O872=P872,"Igual","Diferente"))</f>
        <v>Vacio</v>
      </c>
      <c r="R872" s="1">
        <f>+L872+O872/3.5</f>
        <v>40.299999999999997</v>
      </c>
      <c r="S872" s="1">
        <f ca="1">+IF(K872&gt;=0,IF(K872&lt;30,R872*1,IF(60&gt;K872,R872*2,IF(90&gt;K872,R872*3,IF(120&gt;K872,R872*4,IF(150&gt;K872,R872*5,IF(180&gt;K872,R872*6,IF(210&gt;K872,R872*7))))))),0)</f>
        <v>0</v>
      </c>
      <c r="T872" s="2">
        <f ca="1">+IF(K872&lt;0,0,IF(K872&lt;8,$A$1,IF(K872&lt;15,$B$1,IF(K872&lt;22,$C$1,IF(K872&lt;30,$D$1,IF(K872&lt;60,$G$1,IF(K872&lt;90,$H$1,IF(K872&lt;120,$I$1,IF(K872&lt;150,$J$1,IF(K872&lt;180,$K$1,IF(K872&lt;210,$E$1)))))))))))</f>
        <v>0</v>
      </c>
      <c r="U872" s="3" t="s">
        <v>1374</v>
      </c>
      <c r="V872" s="10" t="s">
        <v>1379</v>
      </c>
      <c r="W872" s="6"/>
      <c r="X872" s="30" t="s">
        <v>1387</v>
      </c>
      <c r="Y872" s="12" t="s">
        <v>5248</v>
      </c>
      <c r="Z872" s="30"/>
      <c r="AA872" s="30"/>
      <c r="AB872" s="73"/>
      <c r="AC872" s="73"/>
      <c r="AD872" s="73"/>
      <c r="AE872" s="73"/>
      <c r="AF872" s="4">
        <f ca="1">+TODAY()-AE872</f>
        <v>44137</v>
      </c>
      <c r="AG872" s="73"/>
      <c r="AH872" s="73"/>
      <c r="AI872" s="29"/>
      <c r="AJ872" s="29"/>
      <c r="AK872" s="28"/>
      <c r="AL872" s="29"/>
      <c r="AM872" s="72">
        <v>1</v>
      </c>
      <c r="AN872" s="28" t="s">
        <v>44</v>
      </c>
      <c r="AO872" s="28"/>
      <c r="AP872" s="28" t="s">
        <v>483</v>
      </c>
      <c r="AQ872" s="28"/>
      <c r="AR872" s="28"/>
      <c r="AS872" s="28"/>
      <c r="AT872" s="31"/>
      <c r="AU872" s="3" t="s">
        <v>5235</v>
      </c>
      <c r="AV872" s="70" t="s">
        <v>47</v>
      </c>
      <c r="AW872" s="7" t="s">
        <v>47</v>
      </c>
      <c r="AX872" s="9" t="str">
        <f>IF(AW872="","Vacio",IF(AV872=AW872,"Igual","Diferente"))</f>
        <v>Igual</v>
      </c>
      <c r="AY872" s="68"/>
      <c r="AZ872" s="68"/>
      <c r="BA872" s="5">
        <f ca="1">+IF(K872&gt;21,"Revisar",0)</f>
        <v>0</v>
      </c>
      <c r="BB872" s="68" t="s">
        <v>146</v>
      </c>
      <c r="BC872" s="129" t="s">
        <v>2919</v>
      </c>
      <c r="BD872"/>
      <c r="BE872"/>
      <c r="BF872" s="129" t="s">
        <v>94</v>
      </c>
      <c r="BG872" s="129"/>
      <c r="BH872"/>
      <c r="BI872"/>
      <c r="BJ872"/>
      <c r="BK872"/>
      <c r="BL872"/>
      <c r="BM872"/>
    </row>
    <row r="873" spans="1:65" s="158" customFormat="1" ht="14.65" customHeight="1" x14ac:dyDescent="0.25">
      <c r="A873" s="68" t="str">
        <f>CONCATENATE(E873,"_",X873)</f>
        <v>20110886943_PCR-LAP20031009</v>
      </c>
      <c r="B873" s="68" t="str">
        <f>CONCATENATE(E873,"_",Z873)</f>
        <v>20110886943_</v>
      </c>
      <c r="C873" s="29">
        <v>44120</v>
      </c>
      <c r="D873" s="29">
        <v>44150</v>
      </c>
      <c r="E873" s="192">
        <v>20110886943</v>
      </c>
      <c r="F873" s="28" t="s">
        <v>1373</v>
      </c>
      <c r="G873" s="28" t="s">
        <v>4837</v>
      </c>
      <c r="H873" s="29">
        <v>44120</v>
      </c>
      <c r="I873" s="29">
        <v>44150</v>
      </c>
      <c r="J873" s="7"/>
      <c r="K873" s="8">
        <f ca="1">+TODAY()-I873</f>
        <v>-13</v>
      </c>
      <c r="L873" s="71">
        <v>40.299999999999997</v>
      </c>
      <c r="M873" s="135"/>
      <c r="N873" s="9" t="str">
        <f>IF(M873="","Vacio",IF(L873=M873,"Igual","Diferente"))</f>
        <v>Vacio</v>
      </c>
      <c r="O873" s="71"/>
      <c r="P873" s="135"/>
      <c r="Q873" s="9" t="str">
        <f>IF(P873="","Vacio",IF(O873=P873,"Igual","Diferente"))</f>
        <v>Vacio</v>
      </c>
      <c r="R873" s="1">
        <f>+L873+O873/3.5</f>
        <v>40.299999999999997</v>
      </c>
      <c r="S873" s="1">
        <f ca="1">+IF(K873&gt;=0,IF(K873&lt;30,R873*1,IF(60&gt;K873,R873*2,IF(90&gt;K873,R873*3,IF(120&gt;K873,R873*4,IF(150&gt;K873,R873*5,IF(180&gt;K873,R873*6,IF(210&gt;K873,R873*7))))))),0)</f>
        <v>0</v>
      </c>
      <c r="T873" s="2">
        <f ca="1">+IF(K873&lt;0,0,IF(K873&lt;8,$A$1,IF(K873&lt;15,$B$1,IF(K873&lt;22,$C$1,IF(K873&lt;30,$D$1,IF(K873&lt;60,$G$1,IF(K873&lt;90,$H$1,IF(K873&lt;120,$I$1,IF(K873&lt;150,$J$1,IF(K873&lt;180,$K$1,IF(K873&lt;210,$E$1)))))))))))</f>
        <v>0</v>
      </c>
      <c r="U873" s="3" t="s">
        <v>1374</v>
      </c>
      <c r="V873" s="10" t="s">
        <v>1379</v>
      </c>
      <c r="W873" s="6"/>
      <c r="X873" s="30" t="s">
        <v>1388</v>
      </c>
      <c r="Y873" s="12" t="s">
        <v>5248</v>
      </c>
      <c r="Z873" s="30"/>
      <c r="AA873" s="30"/>
      <c r="AB873" s="73"/>
      <c r="AC873" s="73"/>
      <c r="AD873" s="73"/>
      <c r="AE873" s="73"/>
      <c r="AF873" s="4">
        <f ca="1">+TODAY()-AE873</f>
        <v>44137</v>
      </c>
      <c r="AG873" s="73"/>
      <c r="AH873" s="73"/>
      <c r="AI873" s="29"/>
      <c r="AJ873" s="29"/>
      <c r="AK873" s="28"/>
      <c r="AL873" s="29"/>
      <c r="AM873" s="72">
        <v>1</v>
      </c>
      <c r="AN873" s="28" t="s">
        <v>44</v>
      </c>
      <c r="AO873" s="28"/>
      <c r="AP873" s="28" t="s">
        <v>483</v>
      </c>
      <c r="AQ873" s="28"/>
      <c r="AR873" s="28"/>
      <c r="AS873" s="28"/>
      <c r="AT873" s="31"/>
      <c r="AU873" s="3" t="s">
        <v>5235</v>
      </c>
      <c r="AV873" s="70" t="s">
        <v>47</v>
      </c>
      <c r="AW873" s="7" t="s">
        <v>47</v>
      </c>
      <c r="AX873" s="9" t="str">
        <f>IF(AW873="","Vacio",IF(AV873=AW873,"Igual","Diferente"))</f>
        <v>Igual</v>
      </c>
      <c r="AY873" s="68"/>
      <c r="AZ873" s="68"/>
      <c r="BA873" s="5">
        <f ca="1">+IF(K873&gt;21,"Revisar",0)</f>
        <v>0</v>
      </c>
      <c r="BB873" s="68" t="s">
        <v>146</v>
      </c>
      <c r="BC873" s="129" t="s">
        <v>2919</v>
      </c>
      <c r="BD873"/>
      <c r="BE873"/>
      <c r="BF873" s="129" t="s">
        <v>94</v>
      </c>
      <c r="BG873" s="129"/>
      <c r="BH873"/>
      <c r="BI873"/>
      <c r="BJ873"/>
      <c r="BK873"/>
      <c r="BL873"/>
      <c r="BM873"/>
    </row>
    <row r="874" spans="1:65" s="158" customFormat="1" ht="14.65" customHeight="1" x14ac:dyDescent="0.25">
      <c r="A874" s="68" t="str">
        <f>CONCATENATE(E874,"_",X874)</f>
        <v>20110886943_PCR-LAP20031010</v>
      </c>
      <c r="B874" s="68" t="str">
        <f>CONCATENATE(E874,"_",Z874)</f>
        <v>20110886943_</v>
      </c>
      <c r="C874" s="29">
        <v>44120</v>
      </c>
      <c r="D874" s="29">
        <v>44150</v>
      </c>
      <c r="E874" s="192">
        <v>20110886943</v>
      </c>
      <c r="F874" s="95" t="s">
        <v>1373</v>
      </c>
      <c r="G874" s="28" t="s">
        <v>4837</v>
      </c>
      <c r="H874" s="29">
        <v>44120</v>
      </c>
      <c r="I874" s="29">
        <v>44150</v>
      </c>
      <c r="J874" s="65"/>
      <c r="K874" s="8">
        <f ca="1">+TODAY()-I874</f>
        <v>-13</v>
      </c>
      <c r="L874" s="114">
        <v>40.299999999999997</v>
      </c>
      <c r="M874" s="135"/>
      <c r="N874" s="9" t="str">
        <f>IF(M874="","Vacio",IF(L874=M874,"Igual","Diferente"))</f>
        <v>Vacio</v>
      </c>
      <c r="O874" s="114"/>
      <c r="P874" s="135"/>
      <c r="Q874" s="9" t="str">
        <f>IF(P874="","Vacio",IF(O874=P874,"Igual","Diferente"))</f>
        <v>Vacio</v>
      </c>
      <c r="R874" s="1">
        <f>+L874+O874/3.5</f>
        <v>40.299999999999997</v>
      </c>
      <c r="S874" s="1">
        <f ca="1">+IF(K874&gt;=0,IF(K874&lt;30,R874*1,IF(60&gt;K874,R874*2,IF(90&gt;K874,R874*3,IF(120&gt;K874,R874*4,IF(150&gt;K874,R874*5,IF(180&gt;K874,R874*6,IF(210&gt;K874,R874*7))))))),0)</f>
        <v>0</v>
      </c>
      <c r="T874" s="2">
        <f ca="1">+IF(K874&lt;0,0,IF(K874&lt;8,$A$1,IF(K874&lt;15,$B$1,IF(K874&lt;22,$C$1,IF(K874&lt;30,$D$1,IF(K874&lt;60,$G$1,IF(K874&lt;90,$H$1,IF(K874&lt;120,$I$1,IF(K874&lt;150,$J$1,IF(K874&lt;180,$K$1,IF(K874&lt;210,$E$1)))))))))))</f>
        <v>0</v>
      </c>
      <c r="U874" s="3" t="s">
        <v>1374</v>
      </c>
      <c r="V874" s="10" t="s">
        <v>1379</v>
      </c>
      <c r="W874" s="6"/>
      <c r="X874" s="30" t="s">
        <v>1389</v>
      </c>
      <c r="Y874" s="12" t="s">
        <v>5248</v>
      </c>
      <c r="Z874" s="30"/>
      <c r="AA874" s="30"/>
      <c r="AB874" s="98"/>
      <c r="AC874" s="98"/>
      <c r="AD874" s="98"/>
      <c r="AE874" s="98"/>
      <c r="AF874" s="4">
        <f ca="1">+TODAY()-AE874</f>
        <v>44137</v>
      </c>
      <c r="AG874" s="98"/>
      <c r="AH874" s="98"/>
      <c r="AI874" s="96"/>
      <c r="AJ874" s="96"/>
      <c r="AK874" s="95"/>
      <c r="AL874" s="96"/>
      <c r="AM874" s="99">
        <v>1</v>
      </c>
      <c r="AN874" s="95" t="s">
        <v>44</v>
      </c>
      <c r="AO874" s="95"/>
      <c r="AP874" s="95" t="s">
        <v>483</v>
      </c>
      <c r="AQ874" s="95"/>
      <c r="AR874" s="95"/>
      <c r="AS874" s="95"/>
      <c r="AT874" s="100"/>
      <c r="AU874" s="3" t="s">
        <v>5235</v>
      </c>
      <c r="AV874" s="97" t="s">
        <v>47</v>
      </c>
      <c r="AW874" s="7" t="s">
        <v>47</v>
      </c>
      <c r="AX874" s="9" t="str">
        <f>IF(AW874="","Vacio",IF(AV874=AW874,"Igual","Diferente"))</f>
        <v>Igual</v>
      </c>
      <c r="AY874" s="68"/>
      <c r="AZ874" s="68"/>
      <c r="BA874" s="5">
        <f ca="1">+IF(K874&gt;21,"Revisar",0)</f>
        <v>0</v>
      </c>
      <c r="BB874" s="68" t="s">
        <v>146</v>
      </c>
      <c r="BC874" s="129" t="s">
        <v>2919</v>
      </c>
      <c r="BD874"/>
      <c r="BE874"/>
      <c r="BF874" s="129" t="s">
        <v>94</v>
      </c>
      <c r="BG874" s="129"/>
      <c r="BH874"/>
      <c r="BI874"/>
      <c r="BJ874"/>
      <c r="BK874"/>
      <c r="BL874"/>
      <c r="BM874"/>
    </row>
    <row r="875" spans="1:65" ht="14.65" customHeight="1" x14ac:dyDescent="0.25">
      <c r="A875" s="68" t="str">
        <f>CONCATENATE(E875,"_",X875)</f>
        <v>20110886943_PCR-LAP20031011</v>
      </c>
      <c r="B875" s="68" t="str">
        <f>CONCATENATE(E875,"_",Z875)</f>
        <v>20110886943_</v>
      </c>
      <c r="C875" s="29">
        <v>44120</v>
      </c>
      <c r="D875" s="29">
        <v>44150</v>
      </c>
      <c r="E875" s="192">
        <v>20110886943</v>
      </c>
      <c r="F875" s="28" t="s">
        <v>1373</v>
      </c>
      <c r="G875" s="28" t="s">
        <v>4837</v>
      </c>
      <c r="H875" s="29">
        <v>44120</v>
      </c>
      <c r="I875" s="29">
        <v>44150</v>
      </c>
      <c r="J875" s="7"/>
      <c r="K875" s="8">
        <f ca="1">+TODAY()-I875</f>
        <v>-13</v>
      </c>
      <c r="L875" s="71">
        <v>40.299999999999997</v>
      </c>
      <c r="M875" s="135"/>
      <c r="N875" s="9" t="str">
        <f>IF(M875="","Vacio",IF(L875=M875,"Igual","Diferente"))</f>
        <v>Vacio</v>
      </c>
      <c r="O875" s="71"/>
      <c r="P875" s="135"/>
      <c r="Q875" s="9" t="str">
        <f>IF(P875="","Vacio",IF(O875=P875,"Igual","Diferente"))</f>
        <v>Vacio</v>
      </c>
      <c r="R875" s="1">
        <f>+L875+O875/3.5</f>
        <v>40.299999999999997</v>
      </c>
      <c r="S875" s="1">
        <f ca="1">+IF(K875&gt;=0,IF(K875&lt;30,R875*1,IF(60&gt;K875,R875*2,IF(90&gt;K875,R875*3,IF(120&gt;K875,R875*4,IF(150&gt;K875,R875*5,IF(180&gt;K875,R875*6,IF(210&gt;K875,R875*7))))))),0)</f>
        <v>0</v>
      </c>
      <c r="T875" s="2">
        <f ca="1">+IF(K875&lt;0,0,IF(K875&lt;8,$A$1,IF(K875&lt;15,$B$1,IF(K875&lt;22,$C$1,IF(K875&lt;30,$D$1,IF(K875&lt;60,$G$1,IF(K875&lt;90,$H$1,IF(K875&lt;120,$I$1,IF(K875&lt;150,$J$1,IF(K875&lt;180,$K$1,IF(K875&lt;210,$E$1)))))))))))</f>
        <v>0</v>
      </c>
      <c r="U875" s="3" t="s">
        <v>1374</v>
      </c>
      <c r="V875" s="10" t="s">
        <v>1379</v>
      </c>
      <c r="W875" s="6"/>
      <c r="X875" s="30" t="s">
        <v>1390</v>
      </c>
      <c r="Y875" s="12" t="s">
        <v>5248</v>
      </c>
      <c r="Z875" s="30"/>
      <c r="AA875" s="30"/>
      <c r="AB875" s="73"/>
      <c r="AC875" s="73"/>
      <c r="AD875" s="73"/>
      <c r="AE875" s="73"/>
      <c r="AF875" s="4">
        <f ca="1">+TODAY()-AE875</f>
        <v>44137</v>
      </c>
      <c r="AG875" s="73"/>
      <c r="AH875" s="73"/>
      <c r="AI875" s="29"/>
      <c r="AJ875" s="29"/>
      <c r="AK875" s="28"/>
      <c r="AL875" s="29"/>
      <c r="AM875" s="72">
        <v>1</v>
      </c>
      <c r="AN875" s="28" t="s">
        <v>44</v>
      </c>
      <c r="AO875" s="28"/>
      <c r="AP875" s="28" t="s">
        <v>483</v>
      </c>
      <c r="AQ875" s="28"/>
      <c r="AR875" s="28"/>
      <c r="AS875" s="28"/>
      <c r="AT875" s="31"/>
      <c r="AU875" s="3" t="s">
        <v>5235</v>
      </c>
      <c r="AV875" s="70" t="s">
        <v>47</v>
      </c>
      <c r="AW875" s="7" t="s">
        <v>47</v>
      </c>
      <c r="AX875" s="9" t="str">
        <f>IF(AW875="","Vacio",IF(AV875=AW875,"Igual","Diferente"))</f>
        <v>Igual</v>
      </c>
      <c r="AY875" s="68"/>
      <c r="AZ875" s="68"/>
      <c r="BA875" s="5">
        <f ca="1">+IF(K875&gt;21,"Revisar",0)</f>
        <v>0</v>
      </c>
      <c r="BB875" s="68" t="s">
        <v>146</v>
      </c>
      <c r="BC875" s="129" t="s">
        <v>2919</v>
      </c>
      <c r="BF875" s="129" t="s">
        <v>94</v>
      </c>
      <c r="BG875" s="129"/>
    </row>
    <row r="876" spans="1:65" ht="14.65" customHeight="1" x14ac:dyDescent="0.25">
      <c r="A876" s="68" t="str">
        <f>CONCATENATE(E876,"_",X876)</f>
        <v>20110886943_PCR-LAP20031012</v>
      </c>
      <c r="B876" s="68" t="str">
        <f>CONCATENATE(E876,"_",Z876)</f>
        <v>20110886943_</v>
      </c>
      <c r="C876" s="29">
        <v>44120</v>
      </c>
      <c r="D876" s="29">
        <v>44150</v>
      </c>
      <c r="E876" s="192">
        <v>20110886943</v>
      </c>
      <c r="F876" s="28" t="s">
        <v>1373</v>
      </c>
      <c r="G876" s="28" t="s">
        <v>4837</v>
      </c>
      <c r="H876" s="29">
        <v>44120</v>
      </c>
      <c r="I876" s="29">
        <v>44150</v>
      </c>
      <c r="J876" s="7"/>
      <c r="K876" s="8">
        <f ca="1">+TODAY()-I876</f>
        <v>-13</v>
      </c>
      <c r="L876" s="71">
        <v>40.299999999999997</v>
      </c>
      <c r="M876" s="135"/>
      <c r="N876" s="9" t="str">
        <f>IF(M876="","Vacio",IF(L876=M876,"Igual","Diferente"))</f>
        <v>Vacio</v>
      </c>
      <c r="O876" s="71"/>
      <c r="P876" s="135"/>
      <c r="Q876" s="9" t="str">
        <f>IF(P876="","Vacio",IF(O876=P876,"Igual","Diferente"))</f>
        <v>Vacio</v>
      </c>
      <c r="R876" s="1">
        <f>+L876+O876/3.5</f>
        <v>40.299999999999997</v>
      </c>
      <c r="S876" s="1">
        <f ca="1">+IF(K876&gt;=0,IF(K876&lt;30,R876*1,IF(60&gt;K876,R876*2,IF(90&gt;K876,R876*3,IF(120&gt;K876,R876*4,IF(150&gt;K876,R876*5,IF(180&gt;K876,R876*6,IF(210&gt;K876,R876*7))))))),0)</f>
        <v>0</v>
      </c>
      <c r="T876" s="2">
        <f ca="1">+IF(K876&lt;0,0,IF(K876&lt;8,$A$1,IF(K876&lt;15,$B$1,IF(K876&lt;22,$C$1,IF(K876&lt;30,$D$1,IF(K876&lt;60,$G$1,IF(K876&lt;90,$H$1,IF(K876&lt;120,$I$1,IF(K876&lt;150,$J$1,IF(K876&lt;180,$K$1,IF(K876&lt;210,$E$1)))))))))))</f>
        <v>0</v>
      </c>
      <c r="U876" s="3" t="s">
        <v>1374</v>
      </c>
      <c r="V876" s="10" t="s">
        <v>1379</v>
      </c>
      <c r="W876" s="6"/>
      <c r="X876" s="30" t="s">
        <v>1391</v>
      </c>
      <c r="Y876" s="12" t="s">
        <v>5248</v>
      </c>
      <c r="Z876" s="30"/>
      <c r="AA876" s="30"/>
      <c r="AB876" s="73"/>
      <c r="AC876" s="73"/>
      <c r="AD876" s="73"/>
      <c r="AE876" s="73"/>
      <c r="AF876" s="4">
        <f ca="1">+TODAY()-AE876</f>
        <v>44137</v>
      </c>
      <c r="AG876" s="73"/>
      <c r="AH876" s="73"/>
      <c r="AI876" s="29"/>
      <c r="AJ876" s="29"/>
      <c r="AK876" s="28"/>
      <c r="AL876" s="29"/>
      <c r="AM876" s="72">
        <v>1</v>
      </c>
      <c r="AN876" s="28" t="s">
        <v>44</v>
      </c>
      <c r="AO876" s="28"/>
      <c r="AP876" s="28" t="s">
        <v>483</v>
      </c>
      <c r="AQ876" s="28"/>
      <c r="AR876" s="28"/>
      <c r="AS876" s="28"/>
      <c r="AT876" s="31"/>
      <c r="AU876" s="3" t="s">
        <v>5235</v>
      </c>
      <c r="AV876" s="70" t="s">
        <v>47</v>
      </c>
      <c r="AW876" s="7" t="s">
        <v>47</v>
      </c>
      <c r="AX876" s="9" t="str">
        <f>IF(AW876="","Vacio",IF(AV876=AW876,"Igual","Diferente"))</f>
        <v>Igual</v>
      </c>
      <c r="AY876" s="68"/>
      <c r="AZ876" s="68"/>
      <c r="BA876" s="5">
        <f ca="1">+IF(K876&gt;21,"Revisar",0)</f>
        <v>0</v>
      </c>
      <c r="BB876" s="68" t="s">
        <v>146</v>
      </c>
      <c r="BC876" s="129" t="s">
        <v>2919</v>
      </c>
      <c r="BF876" s="129" t="s">
        <v>94</v>
      </c>
      <c r="BG876" s="129"/>
    </row>
    <row r="877" spans="1:65" ht="14.65" customHeight="1" x14ac:dyDescent="0.25">
      <c r="A877" s="68" t="str">
        <f>CONCATENATE(E877,"_",X877)</f>
        <v>20110886943_PCR-LAP20031013</v>
      </c>
      <c r="B877" s="68" t="str">
        <f>CONCATENATE(E877,"_",Z877)</f>
        <v>20110886943_</v>
      </c>
      <c r="C877" s="29">
        <v>44120</v>
      </c>
      <c r="D877" s="29">
        <v>44150</v>
      </c>
      <c r="E877" s="192">
        <v>20110886943</v>
      </c>
      <c r="F877" s="28" t="s">
        <v>1373</v>
      </c>
      <c r="G877" s="28" t="s">
        <v>4837</v>
      </c>
      <c r="H877" s="29">
        <v>44120</v>
      </c>
      <c r="I877" s="29">
        <v>44150</v>
      </c>
      <c r="J877" s="7"/>
      <c r="K877" s="8">
        <f ca="1">+TODAY()-I877</f>
        <v>-13</v>
      </c>
      <c r="L877" s="71">
        <v>40.299999999999997</v>
      </c>
      <c r="M877" s="135"/>
      <c r="N877" s="9" t="str">
        <f>IF(M877="","Vacio",IF(L877=M877,"Igual","Diferente"))</f>
        <v>Vacio</v>
      </c>
      <c r="O877" s="71"/>
      <c r="P877" s="135"/>
      <c r="Q877" s="9" t="str">
        <f>IF(P877="","Vacio",IF(O877=P877,"Igual","Diferente"))</f>
        <v>Vacio</v>
      </c>
      <c r="R877" s="1">
        <f>+L877+O877/3.5</f>
        <v>40.299999999999997</v>
      </c>
      <c r="S877" s="1">
        <f ca="1">+IF(K877&gt;=0,IF(K877&lt;30,R877*1,IF(60&gt;K877,R877*2,IF(90&gt;K877,R877*3,IF(120&gt;K877,R877*4,IF(150&gt;K877,R877*5,IF(180&gt;K877,R877*6,IF(210&gt;K877,R877*7))))))),0)</f>
        <v>0</v>
      </c>
      <c r="T877" s="2">
        <f ca="1">+IF(K877&lt;0,0,IF(K877&lt;8,$A$1,IF(K877&lt;15,$B$1,IF(K877&lt;22,$C$1,IF(K877&lt;30,$D$1,IF(K877&lt;60,$G$1,IF(K877&lt;90,$H$1,IF(K877&lt;120,$I$1,IF(K877&lt;150,$J$1,IF(K877&lt;180,$K$1,IF(K877&lt;210,$E$1)))))))))))</f>
        <v>0</v>
      </c>
      <c r="U877" s="3" t="s">
        <v>1374</v>
      </c>
      <c r="V877" s="10" t="s">
        <v>1379</v>
      </c>
      <c r="W877" s="6"/>
      <c r="X877" s="30" t="s">
        <v>1392</v>
      </c>
      <c r="Y877" s="12" t="s">
        <v>5248</v>
      </c>
      <c r="Z877" s="30"/>
      <c r="AA877" s="30"/>
      <c r="AB877" s="73"/>
      <c r="AC877" s="73"/>
      <c r="AD877" s="73"/>
      <c r="AE877" s="73"/>
      <c r="AF877" s="4">
        <f ca="1">+TODAY()-AE877</f>
        <v>44137</v>
      </c>
      <c r="AG877" s="73"/>
      <c r="AH877" s="73"/>
      <c r="AI877" s="29"/>
      <c r="AJ877" s="29"/>
      <c r="AK877" s="28"/>
      <c r="AL877" s="29"/>
      <c r="AM877" s="72">
        <v>1</v>
      </c>
      <c r="AN877" s="28" t="s">
        <v>44</v>
      </c>
      <c r="AO877" s="28"/>
      <c r="AP877" s="28" t="s">
        <v>483</v>
      </c>
      <c r="AQ877" s="28"/>
      <c r="AR877" s="28"/>
      <c r="AS877" s="28"/>
      <c r="AT877" s="31"/>
      <c r="AU877" s="3" t="s">
        <v>5235</v>
      </c>
      <c r="AV877" s="70" t="s">
        <v>47</v>
      </c>
      <c r="AW877" s="7" t="s">
        <v>47</v>
      </c>
      <c r="AX877" s="9" t="str">
        <f>IF(AW877="","Vacio",IF(AV877=AW877,"Igual","Diferente"))</f>
        <v>Igual</v>
      </c>
      <c r="AY877" s="68"/>
      <c r="AZ877" s="68"/>
      <c r="BA877" s="5">
        <f ca="1">+IF(K877&gt;21,"Revisar",0)</f>
        <v>0</v>
      </c>
      <c r="BB877" s="68" t="s">
        <v>146</v>
      </c>
      <c r="BC877" s="129" t="s">
        <v>2919</v>
      </c>
      <c r="BF877" s="129" t="s">
        <v>94</v>
      </c>
      <c r="BG877" s="129"/>
    </row>
    <row r="878" spans="1:65" ht="14.65" customHeight="1" x14ac:dyDescent="0.25">
      <c r="A878" s="68" t="str">
        <f>CONCATENATE(E878,"_",X878)</f>
        <v>20110886943_PCR-LAP20031014</v>
      </c>
      <c r="B878" s="68" t="str">
        <f>CONCATENATE(E878,"_",Z878)</f>
        <v>20110886943_</v>
      </c>
      <c r="C878" s="29">
        <v>44120</v>
      </c>
      <c r="D878" s="29">
        <v>44150</v>
      </c>
      <c r="E878" s="192">
        <v>20110886943</v>
      </c>
      <c r="F878" s="28" t="s">
        <v>1373</v>
      </c>
      <c r="G878" s="28" t="s">
        <v>4837</v>
      </c>
      <c r="H878" s="29">
        <v>44120</v>
      </c>
      <c r="I878" s="29">
        <v>44150</v>
      </c>
      <c r="J878" s="7"/>
      <c r="K878" s="8">
        <f ca="1">+TODAY()-I878</f>
        <v>-13</v>
      </c>
      <c r="L878" s="71">
        <v>40.299999999999997</v>
      </c>
      <c r="M878" s="135"/>
      <c r="N878" s="9" t="str">
        <f>IF(M878="","Vacio",IF(L878=M878,"Igual","Diferente"))</f>
        <v>Vacio</v>
      </c>
      <c r="O878" s="71"/>
      <c r="P878" s="135"/>
      <c r="Q878" s="9" t="str">
        <f>IF(P878="","Vacio",IF(O878=P878,"Igual","Diferente"))</f>
        <v>Vacio</v>
      </c>
      <c r="R878" s="1">
        <f>+L878+O878/3.5</f>
        <v>40.299999999999997</v>
      </c>
      <c r="S878" s="1">
        <f ca="1">+IF(K878&gt;=0,IF(K878&lt;30,R878*1,IF(60&gt;K878,R878*2,IF(90&gt;K878,R878*3,IF(120&gt;K878,R878*4,IF(150&gt;K878,R878*5,IF(180&gt;K878,R878*6,IF(210&gt;K878,R878*7))))))),0)</f>
        <v>0</v>
      </c>
      <c r="T878" s="2">
        <f ca="1">+IF(K878&lt;0,0,IF(K878&lt;8,$A$1,IF(K878&lt;15,$B$1,IF(K878&lt;22,$C$1,IF(K878&lt;30,$D$1,IF(K878&lt;60,$G$1,IF(K878&lt;90,$H$1,IF(K878&lt;120,$I$1,IF(K878&lt;150,$J$1,IF(K878&lt;180,$K$1,IF(K878&lt;210,$E$1)))))))))))</f>
        <v>0</v>
      </c>
      <c r="U878" s="3" t="s">
        <v>1374</v>
      </c>
      <c r="V878" s="10" t="s">
        <v>1379</v>
      </c>
      <c r="W878" s="6"/>
      <c r="X878" s="30" t="s">
        <v>1393</v>
      </c>
      <c r="Y878" s="12" t="s">
        <v>5248</v>
      </c>
      <c r="Z878" s="30"/>
      <c r="AA878" s="30"/>
      <c r="AB878" s="73"/>
      <c r="AC878" s="73"/>
      <c r="AD878" s="73"/>
      <c r="AE878" s="73"/>
      <c r="AF878" s="4">
        <f ca="1">+TODAY()-AE878</f>
        <v>44137</v>
      </c>
      <c r="AG878" s="73"/>
      <c r="AH878" s="73"/>
      <c r="AI878" s="29"/>
      <c r="AJ878" s="29"/>
      <c r="AK878" s="28"/>
      <c r="AL878" s="29"/>
      <c r="AM878" s="72">
        <v>1</v>
      </c>
      <c r="AN878" s="28" t="s">
        <v>44</v>
      </c>
      <c r="AO878" s="28"/>
      <c r="AP878" s="28" t="s">
        <v>483</v>
      </c>
      <c r="AQ878" s="28"/>
      <c r="AR878" s="28"/>
      <c r="AS878" s="28"/>
      <c r="AT878" s="31"/>
      <c r="AU878" s="3" t="s">
        <v>5235</v>
      </c>
      <c r="AV878" s="70" t="s">
        <v>47</v>
      </c>
      <c r="AW878" s="7" t="s">
        <v>47</v>
      </c>
      <c r="AX878" s="9" t="str">
        <f>IF(AW878="","Vacio",IF(AV878=AW878,"Igual","Diferente"))</f>
        <v>Igual</v>
      </c>
      <c r="AY878" s="68"/>
      <c r="AZ878" s="68"/>
      <c r="BA878" s="5">
        <f ca="1">+IF(K878&gt;21,"Revisar",0)</f>
        <v>0</v>
      </c>
      <c r="BB878" s="68" t="s">
        <v>146</v>
      </c>
      <c r="BC878" s="129" t="s">
        <v>2919</v>
      </c>
      <c r="BF878" s="129" t="s">
        <v>94</v>
      </c>
      <c r="BG878" s="129"/>
    </row>
    <row r="879" spans="1:65" ht="14.65" customHeight="1" x14ac:dyDescent="0.25">
      <c r="A879" s="68" t="str">
        <f>CONCATENATE(E879,"_",X879)</f>
        <v>20110886943_PCR-LAP20031015</v>
      </c>
      <c r="B879" s="68" t="str">
        <f>CONCATENATE(E879,"_",Z879)</f>
        <v>20110886943_</v>
      </c>
      <c r="C879" s="29">
        <v>44120</v>
      </c>
      <c r="D879" s="29">
        <v>44150</v>
      </c>
      <c r="E879" s="192">
        <v>20110886943</v>
      </c>
      <c r="F879" s="28" t="s">
        <v>1373</v>
      </c>
      <c r="G879" s="28" t="s">
        <v>4837</v>
      </c>
      <c r="H879" s="29">
        <v>44120</v>
      </c>
      <c r="I879" s="29">
        <v>44150</v>
      </c>
      <c r="J879" s="7"/>
      <c r="K879" s="8">
        <f ca="1">+TODAY()-I879</f>
        <v>-13</v>
      </c>
      <c r="L879" s="71">
        <v>40.299999999999997</v>
      </c>
      <c r="M879" s="135"/>
      <c r="N879" s="9" t="str">
        <f>IF(M879="","Vacio",IF(L879=M879,"Igual","Diferente"))</f>
        <v>Vacio</v>
      </c>
      <c r="O879" s="71"/>
      <c r="P879" s="135"/>
      <c r="Q879" s="9" t="str">
        <f>IF(P879="","Vacio",IF(O879=P879,"Igual","Diferente"))</f>
        <v>Vacio</v>
      </c>
      <c r="R879" s="1">
        <f>+L879+O879/3.5</f>
        <v>40.299999999999997</v>
      </c>
      <c r="S879" s="1">
        <f ca="1">+IF(K879&gt;=0,IF(K879&lt;30,R879*1,IF(60&gt;K879,R879*2,IF(90&gt;K879,R879*3,IF(120&gt;K879,R879*4,IF(150&gt;K879,R879*5,IF(180&gt;K879,R879*6,IF(210&gt;K879,R879*7))))))),0)</f>
        <v>0</v>
      </c>
      <c r="T879" s="2">
        <f ca="1">+IF(K879&lt;0,0,IF(K879&lt;8,$A$1,IF(K879&lt;15,$B$1,IF(K879&lt;22,$C$1,IF(K879&lt;30,$D$1,IF(K879&lt;60,$G$1,IF(K879&lt;90,$H$1,IF(K879&lt;120,$I$1,IF(K879&lt;150,$J$1,IF(K879&lt;180,$K$1,IF(K879&lt;210,$E$1)))))))))))</f>
        <v>0</v>
      </c>
      <c r="U879" s="3" t="s">
        <v>1374</v>
      </c>
      <c r="V879" s="10" t="s">
        <v>1379</v>
      </c>
      <c r="W879" s="6"/>
      <c r="X879" s="30" t="s">
        <v>1394</v>
      </c>
      <c r="Y879" s="12" t="s">
        <v>5248</v>
      </c>
      <c r="Z879" s="30"/>
      <c r="AA879" s="30"/>
      <c r="AB879" s="73"/>
      <c r="AC879" s="73"/>
      <c r="AD879" s="73"/>
      <c r="AE879" s="73"/>
      <c r="AF879" s="4">
        <f ca="1">+TODAY()-AE879</f>
        <v>44137</v>
      </c>
      <c r="AG879" s="73"/>
      <c r="AH879" s="73"/>
      <c r="AI879" s="29"/>
      <c r="AJ879" s="29"/>
      <c r="AK879" s="28"/>
      <c r="AL879" s="29"/>
      <c r="AM879" s="72">
        <v>1</v>
      </c>
      <c r="AN879" s="28" t="s">
        <v>44</v>
      </c>
      <c r="AO879" s="28"/>
      <c r="AP879" s="28" t="s">
        <v>483</v>
      </c>
      <c r="AQ879" s="28"/>
      <c r="AR879" s="28"/>
      <c r="AS879" s="28"/>
      <c r="AT879" s="31"/>
      <c r="AU879" s="3" t="s">
        <v>5235</v>
      </c>
      <c r="AV879" s="70" t="s">
        <v>47</v>
      </c>
      <c r="AW879" s="7" t="s">
        <v>47</v>
      </c>
      <c r="AX879" s="9" t="str">
        <f>IF(AW879="","Vacio",IF(AV879=AW879,"Igual","Diferente"))</f>
        <v>Igual</v>
      </c>
      <c r="AY879" s="68"/>
      <c r="AZ879" s="68"/>
      <c r="BA879" s="5">
        <f ca="1">+IF(K879&gt;21,"Revisar",0)</f>
        <v>0</v>
      </c>
      <c r="BB879" s="68" t="s">
        <v>146</v>
      </c>
      <c r="BC879" s="129" t="s">
        <v>2919</v>
      </c>
      <c r="BF879" s="129" t="s">
        <v>94</v>
      </c>
      <c r="BG879" s="129"/>
    </row>
    <row r="880" spans="1:65" ht="14.65" customHeight="1" x14ac:dyDescent="0.25">
      <c r="A880" s="68" t="str">
        <f>CONCATENATE(E880,"_",X880)</f>
        <v>20110886943_PCR-LAP20031016</v>
      </c>
      <c r="B880" s="68" t="str">
        <f>CONCATENATE(E880,"_",Z880)</f>
        <v>20110886943_</v>
      </c>
      <c r="C880" s="29">
        <v>44120</v>
      </c>
      <c r="D880" s="29">
        <v>44150</v>
      </c>
      <c r="E880" s="192">
        <v>20110886943</v>
      </c>
      <c r="F880" s="28" t="s">
        <v>1373</v>
      </c>
      <c r="G880" s="28" t="s">
        <v>4837</v>
      </c>
      <c r="H880" s="29">
        <v>44120</v>
      </c>
      <c r="I880" s="29">
        <v>44150</v>
      </c>
      <c r="J880" s="7"/>
      <c r="K880" s="8">
        <f ca="1">+TODAY()-I880</f>
        <v>-13</v>
      </c>
      <c r="L880" s="71">
        <v>40.299999999999997</v>
      </c>
      <c r="M880" s="135"/>
      <c r="N880" s="9" t="str">
        <f>IF(M880="","Vacio",IF(L880=M880,"Igual","Diferente"))</f>
        <v>Vacio</v>
      </c>
      <c r="O880" s="71"/>
      <c r="P880" s="135"/>
      <c r="Q880" s="9" t="str">
        <f>IF(P880="","Vacio",IF(O880=P880,"Igual","Diferente"))</f>
        <v>Vacio</v>
      </c>
      <c r="R880" s="1">
        <f>+L880+O880/3.5</f>
        <v>40.299999999999997</v>
      </c>
      <c r="S880" s="1">
        <f ca="1">+IF(K880&gt;=0,IF(K880&lt;30,R880*1,IF(60&gt;K880,R880*2,IF(90&gt;K880,R880*3,IF(120&gt;K880,R880*4,IF(150&gt;K880,R880*5,IF(180&gt;K880,R880*6,IF(210&gt;K880,R880*7))))))),0)</f>
        <v>0</v>
      </c>
      <c r="T880" s="2">
        <f ca="1">+IF(K880&lt;0,0,IF(K880&lt;8,$A$1,IF(K880&lt;15,$B$1,IF(K880&lt;22,$C$1,IF(K880&lt;30,$D$1,IF(K880&lt;60,$G$1,IF(K880&lt;90,$H$1,IF(K880&lt;120,$I$1,IF(K880&lt;150,$J$1,IF(K880&lt;180,$K$1,IF(K880&lt;210,$E$1)))))))))))</f>
        <v>0</v>
      </c>
      <c r="U880" s="3" t="s">
        <v>1374</v>
      </c>
      <c r="V880" s="10" t="s">
        <v>1379</v>
      </c>
      <c r="W880" s="6"/>
      <c r="X880" s="30" t="s">
        <v>1395</v>
      </c>
      <c r="Y880" s="12" t="s">
        <v>5248</v>
      </c>
      <c r="Z880" s="30"/>
      <c r="AA880" s="30"/>
      <c r="AB880" s="73"/>
      <c r="AC880" s="73"/>
      <c r="AD880" s="73"/>
      <c r="AE880" s="73"/>
      <c r="AF880" s="4">
        <f ca="1">+TODAY()-AE880</f>
        <v>44137</v>
      </c>
      <c r="AG880" s="73"/>
      <c r="AH880" s="73"/>
      <c r="AI880" s="29"/>
      <c r="AJ880" s="29"/>
      <c r="AK880" s="28"/>
      <c r="AL880" s="29"/>
      <c r="AM880" s="72">
        <v>1</v>
      </c>
      <c r="AN880" s="28" t="s">
        <v>44</v>
      </c>
      <c r="AO880" s="28"/>
      <c r="AP880" s="28" t="s">
        <v>483</v>
      </c>
      <c r="AQ880" s="28"/>
      <c r="AR880" s="28"/>
      <c r="AS880" s="28"/>
      <c r="AT880" s="31"/>
      <c r="AU880" s="3" t="s">
        <v>5235</v>
      </c>
      <c r="AV880" s="70" t="s">
        <v>47</v>
      </c>
      <c r="AW880" s="7" t="s">
        <v>47</v>
      </c>
      <c r="AX880" s="9" t="str">
        <f>IF(AW880="","Vacio",IF(AV880=AW880,"Igual","Diferente"))</f>
        <v>Igual</v>
      </c>
      <c r="AY880" s="68"/>
      <c r="AZ880" s="68"/>
      <c r="BA880" s="5">
        <f ca="1">+IF(K880&gt;21,"Revisar",0)</f>
        <v>0</v>
      </c>
      <c r="BB880" s="68" t="s">
        <v>146</v>
      </c>
      <c r="BC880" s="129" t="s">
        <v>2919</v>
      </c>
      <c r="BF880" s="129" t="s">
        <v>94</v>
      </c>
      <c r="BG880" s="129"/>
    </row>
    <row r="881" spans="1:59" ht="14.65" customHeight="1" x14ac:dyDescent="0.25">
      <c r="A881" s="68" t="str">
        <f>CONCATENATE(E881,"_",X881)</f>
        <v>20110886943_PCR-LAP20031017</v>
      </c>
      <c r="B881" s="68" t="str">
        <f>CONCATENATE(E881,"_",Z881)</f>
        <v>20110886943_PCR-LAP0831</v>
      </c>
      <c r="C881" s="29">
        <v>44120</v>
      </c>
      <c r="D881" s="29">
        <v>44150</v>
      </c>
      <c r="E881" s="192">
        <v>20110886943</v>
      </c>
      <c r="F881" s="28" t="s">
        <v>1373</v>
      </c>
      <c r="G881" s="28" t="s">
        <v>4837</v>
      </c>
      <c r="H881" s="29">
        <v>44120</v>
      </c>
      <c r="I881" s="29">
        <v>44150</v>
      </c>
      <c r="J881" s="7"/>
      <c r="K881" s="8">
        <f ca="1">+TODAY()-I881</f>
        <v>-13</v>
      </c>
      <c r="L881" s="71">
        <v>40.299999999999997</v>
      </c>
      <c r="M881" s="135"/>
      <c r="N881" s="9" t="str">
        <f>IF(M881="","Vacio",IF(L881=M881,"Igual","Diferente"))</f>
        <v>Vacio</v>
      </c>
      <c r="O881" s="71"/>
      <c r="P881" s="135"/>
      <c r="Q881" s="9" t="str">
        <f>IF(P881="","Vacio",IF(O881=P881,"Igual","Diferente"))</f>
        <v>Vacio</v>
      </c>
      <c r="R881" s="1">
        <f>+L881+O881/3.5</f>
        <v>40.299999999999997</v>
      </c>
      <c r="S881" s="1">
        <f ca="1">+IF(K881&gt;=0,IF(K881&lt;30,R881*1,IF(60&gt;K881,R881*2,IF(90&gt;K881,R881*3,IF(120&gt;K881,R881*4,IF(150&gt;K881,R881*5,IF(180&gt;K881,R881*6,IF(210&gt;K881,R881*7))))))),0)</f>
        <v>0</v>
      </c>
      <c r="T881" s="2">
        <f ca="1">+IF(K881&lt;0,0,IF(K881&lt;8,$A$1,IF(K881&lt;15,$B$1,IF(K881&lt;22,$C$1,IF(K881&lt;30,$D$1,IF(K881&lt;60,$G$1,IF(K881&lt;90,$H$1,IF(K881&lt;120,$I$1,IF(K881&lt;150,$J$1,IF(K881&lt;180,$K$1,IF(K881&lt;210,$E$1)))))))))))</f>
        <v>0</v>
      </c>
      <c r="U881" s="3" t="s">
        <v>3988</v>
      </c>
      <c r="V881" s="10" t="s">
        <v>1379</v>
      </c>
      <c r="W881" s="6"/>
      <c r="X881" s="30" t="s">
        <v>1396</v>
      </c>
      <c r="Y881" s="12" t="s">
        <v>5248</v>
      </c>
      <c r="Z881" s="30" t="s">
        <v>1732</v>
      </c>
      <c r="AA881" s="30"/>
      <c r="AB881" s="73"/>
      <c r="AC881" s="73"/>
      <c r="AD881" s="73"/>
      <c r="AE881" s="73"/>
      <c r="AF881" s="4">
        <f ca="1">+TODAY()-AE881</f>
        <v>44137</v>
      </c>
      <c r="AG881" s="73"/>
      <c r="AH881" s="73"/>
      <c r="AI881" s="29"/>
      <c r="AJ881" s="29"/>
      <c r="AK881" s="28"/>
      <c r="AL881" s="29"/>
      <c r="AM881" s="72">
        <v>1</v>
      </c>
      <c r="AN881" s="28" t="s">
        <v>44</v>
      </c>
      <c r="AO881" s="28"/>
      <c r="AP881" s="28" t="s">
        <v>483</v>
      </c>
      <c r="AQ881" s="28"/>
      <c r="AR881" s="28"/>
      <c r="AS881" s="28"/>
      <c r="AT881" s="31"/>
      <c r="AU881" s="3" t="s">
        <v>5235</v>
      </c>
      <c r="AV881" s="70" t="s">
        <v>47</v>
      </c>
      <c r="AW881" s="7" t="s">
        <v>47</v>
      </c>
      <c r="AX881" s="9" t="str">
        <f>IF(AW881="","Vacio",IF(AV881=AW881,"Igual","Diferente"))</f>
        <v>Igual</v>
      </c>
      <c r="AY881" s="68"/>
      <c r="AZ881" s="68"/>
      <c r="BA881" s="5">
        <f ca="1">+IF(K881&gt;21,"Revisar",0)</f>
        <v>0</v>
      </c>
      <c r="BB881" s="68" t="s">
        <v>146</v>
      </c>
      <c r="BC881" s="129" t="s">
        <v>2919</v>
      </c>
      <c r="BF881" s="129" t="s">
        <v>94</v>
      </c>
      <c r="BG881" s="129"/>
    </row>
    <row r="882" spans="1:59" ht="14.65" customHeight="1" x14ac:dyDescent="0.25">
      <c r="A882" s="68" t="str">
        <f>CONCATENATE(E882,"_",X882)</f>
        <v>20110886943_PCR-LAP20031018</v>
      </c>
      <c r="B882" s="68" t="str">
        <f>CONCATENATE(E882,"_",Z882)</f>
        <v>20110886943_</v>
      </c>
      <c r="C882" s="29">
        <v>44120</v>
      </c>
      <c r="D882" s="29">
        <v>44150</v>
      </c>
      <c r="E882" s="192">
        <v>20110886943</v>
      </c>
      <c r="F882" s="28" t="s">
        <v>1373</v>
      </c>
      <c r="G882" s="28" t="s">
        <v>4837</v>
      </c>
      <c r="H882" s="29">
        <v>44120</v>
      </c>
      <c r="I882" s="29">
        <v>44150</v>
      </c>
      <c r="J882" s="7"/>
      <c r="K882" s="8">
        <f ca="1">+TODAY()-I882</f>
        <v>-13</v>
      </c>
      <c r="L882" s="71">
        <v>40.299999999999997</v>
      </c>
      <c r="M882" s="135"/>
      <c r="N882" s="9" t="str">
        <f>IF(M882="","Vacio",IF(L882=M882,"Igual","Diferente"))</f>
        <v>Vacio</v>
      </c>
      <c r="O882" s="71"/>
      <c r="P882" s="135"/>
      <c r="Q882" s="9" t="str">
        <f>IF(P882="","Vacio",IF(O882=P882,"Igual","Diferente"))</f>
        <v>Vacio</v>
      </c>
      <c r="R882" s="1">
        <f>+L882+O882/3.5</f>
        <v>40.299999999999997</v>
      </c>
      <c r="S882" s="1">
        <f ca="1">+IF(K882&gt;=0,IF(K882&lt;30,R882*1,IF(60&gt;K882,R882*2,IF(90&gt;K882,R882*3,IF(120&gt;K882,R882*4,IF(150&gt;K882,R882*5,IF(180&gt;K882,R882*6,IF(210&gt;K882,R882*7))))))),0)</f>
        <v>0</v>
      </c>
      <c r="T882" s="2">
        <f ca="1">+IF(K882&lt;0,0,IF(K882&lt;8,$A$1,IF(K882&lt;15,$B$1,IF(K882&lt;22,$C$1,IF(K882&lt;30,$D$1,IF(K882&lt;60,$G$1,IF(K882&lt;90,$H$1,IF(K882&lt;120,$I$1,IF(K882&lt;150,$J$1,IF(K882&lt;180,$K$1,IF(K882&lt;210,$E$1)))))))))))</f>
        <v>0</v>
      </c>
      <c r="U882" s="3" t="s">
        <v>1374</v>
      </c>
      <c r="V882" s="10" t="s">
        <v>1379</v>
      </c>
      <c r="W882" s="6"/>
      <c r="X882" s="30" t="s">
        <v>1397</v>
      </c>
      <c r="Y882" s="12" t="s">
        <v>5248</v>
      </c>
      <c r="Z882" s="30"/>
      <c r="AA882" s="30"/>
      <c r="AB882" s="73"/>
      <c r="AC882" s="73"/>
      <c r="AD882" s="73"/>
      <c r="AE882" s="73"/>
      <c r="AF882" s="4">
        <f ca="1">+TODAY()-AE882</f>
        <v>44137</v>
      </c>
      <c r="AG882" s="73"/>
      <c r="AH882" s="73"/>
      <c r="AI882" s="29"/>
      <c r="AJ882" s="29"/>
      <c r="AK882" s="28"/>
      <c r="AL882" s="29"/>
      <c r="AM882" s="72">
        <v>1</v>
      </c>
      <c r="AN882" s="28" t="s">
        <v>44</v>
      </c>
      <c r="AO882" s="28"/>
      <c r="AP882" s="28" t="s">
        <v>483</v>
      </c>
      <c r="AQ882" s="28"/>
      <c r="AR882" s="28"/>
      <c r="AS882" s="28"/>
      <c r="AT882" s="31"/>
      <c r="AU882" s="3" t="s">
        <v>5235</v>
      </c>
      <c r="AV882" s="70" t="s">
        <v>47</v>
      </c>
      <c r="AW882" s="7" t="s">
        <v>47</v>
      </c>
      <c r="AX882" s="9" t="str">
        <f>IF(AW882="","Vacio",IF(AV882=AW882,"Igual","Diferente"))</f>
        <v>Igual</v>
      </c>
      <c r="AY882" s="68"/>
      <c r="AZ882" s="68"/>
      <c r="BA882" s="5">
        <f ca="1">+IF(K882&gt;21,"Revisar",0)</f>
        <v>0</v>
      </c>
      <c r="BB882" s="68" t="s">
        <v>146</v>
      </c>
      <c r="BC882" s="129" t="s">
        <v>2919</v>
      </c>
      <c r="BF882" s="129" t="s">
        <v>94</v>
      </c>
      <c r="BG882" s="129"/>
    </row>
    <row r="883" spans="1:59" ht="14.65" customHeight="1" x14ac:dyDescent="0.25">
      <c r="A883" s="68" t="str">
        <f>CONCATENATE(E883,"_",X883)</f>
        <v>20110886943_PCR-LAP20031019</v>
      </c>
      <c r="B883" s="68" t="str">
        <f>CONCATENATE(E883,"_",Z883)</f>
        <v>20110886943_</v>
      </c>
      <c r="C883" s="29">
        <v>44120</v>
      </c>
      <c r="D883" s="29">
        <v>44150</v>
      </c>
      <c r="E883" s="192">
        <v>20110886943</v>
      </c>
      <c r="F883" s="28" t="s">
        <v>1373</v>
      </c>
      <c r="G883" s="28" t="s">
        <v>4837</v>
      </c>
      <c r="H883" s="29">
        <v>44120</v>
      </c>
      <c r="I883" s="29">
        <v>44150</v>
      </c>
      <c r="J883" s="7"/>
      <c r="K883" s="8">
        <f ca="1">+TODAY()-I883</f>
        <v>-13</v>
      </c>
      <c r="L883" s="71">
        <v>40.299999999999997</v>
      </c>
      <c r="M883" s="135"/>
      <c r="N883" s="9" t="str">
        <f>IF(M883="","Vacio",IF(L883=M883,"Igual","Diferente"))</f>
        <v>Vacio</v>
      </c>
      <c r="O883" s="71"/>
      <c r="P883" s="135"/>
      <c r="Q883" s="9" t="str">
        <f>IF(P883="","Vacio",IF(O883=P883,"Igual","Diferente"))</f>
        <v>Vacio</v>
      </c>
      <c r="R883" s="1">
        <f>+L883+O883/3.5</f>
        <v>40.299999999999997</v>
      </c>
      <c r="S883" s="1">
        <f ca="1">+IF(K883&gt;=0,IF(K883&lt;30,R883*1,IF(60&gt;K883,R883*2,IF(90&gt;K883,R883*3,IF(120&gt;K883,R883*4,IF(150&gt;K883,R883*5,IF(180&gt;K883,R883*6,IF(210&gt;K883,R883*7))))))),0)</f>
        <v>0</v>
      </c>
      <c r="T883" s="2">
        <f ca="1">+IF(K883&lt;0,0,IF(K883&lt;8,$A$1,IF(K883&lt;15,$B$1,IF(K883&lt;22,$C$1,IF(K883&lt;30,$D$1,IF(K883&lt;60,$G$1,IF(K883&lt;90,$H$1,IF(K883&lt;120,$I$1,IF(K883&lt;150,$J$1,IF(K883&lt;180,$K$1,IF(K883&lt;210,$E$1)))))))))))</f>
        <v>0</v>
      </c>
      <c r="U883" s="3" t="s">
        <v>1374</v>
      </c>
      <c r="V883" s="10" t="s">
        <v>1379</v>
      </c>
      <c r="W883" s="6"/>
      <c r="X883" s="30" t="s">
        <v>1398</v>
      </c>
      <c r="Y883" s="12" t="s">
        <v>5248</v>
      </c>
      <c r="Z883" s="30"/>
      <c r="AA883" s="30"/>
      <c r="AB883" s="73"/>
      <c r="AC883" s="73"/>
      <c r="AD883" s="73"/>
      <c r="AE883" s="73"/>
      <c r="AF883" s="4">
        <f ca="1">+TODAY()-AE883</f>
        <v>44137</v>
      </c>
      <c r="AG883" s="73"/>
      <c r="AH883" s="73"/>
      <c r="AI883" s="29"/>
      <c r="AJ883" s="29"/>
      <c r="AK883" s="28"/>
      <c r="AL883" s="29"/>
      <c r="AM883" s="72">
        <v>1</v>
      </c>
      <c r="AN883" s="28" t="s">
        <v>44</v>
      </c>
      <c r="AO883" s="28"/>
      <c r="AP883" s="28" t="s">
        <v>483</v>
      </c>
      <c r="AQ883" s="28"/>
      <c r="AR883" s="28"/>
      <c r="AS883" s="28"/>
      <c r="AT883" s="31"/>
      <c r="AU883" s="3" t="s">
        <v>5235</v>
      </c>
      <c r="AV883" s="70" t="s">
        <v>47</v>
      </c>
      <c r="AW883" s="7" t="s">
        <v>47</v>
      </c>
      <c r="AX883" s="9" t="str">
        <f>IF(AW883="","Vacio",IF(AV883=AW883,"Igual","Diferente"))</f>
        <v>Igual</v>
      </c>
      <c r="AY883" s="68"/>
      <c r="AZ883" s="68"/>
      <c r="BA883" s="5">
        <f ca="1">+IF(K883&gt;21,"Revisar",0)</f>
        <v>0</v>
      </c>
      <c r="BB883" s="68" t="s">
        <v>146</v>
      </c>
      <c r="BC883" s="129" t="s">
        <v>2919</v>
      </c>
      <c r="BF883" s="129" t="s">
        <v>94</v>
      </c>
      <c r="BG883" s="129"/>
    </row>
    <row r="884" spans="1:59" ht="14.65" customHeight="1" x14ac:dyDescent="0.25">
      <c r="A884" s="68" t="str">
        <f>CONCATENATE(E884,"_",X884)</f>
        <v>20110886943_PCR-LAP20031020</v>
      </c>
      <c r="B884" s="68" t="str">
        <f>CONCATENATE(E884,"_",Z884)</f>
        <v>20110886943_</v>
      </c>
      <c r="C884" s="29">
        <v>44120</v>
      </c>
      <c r="D884" s="29">
        <v>44150</v>
      </c>
      <c r="E884" s="192">
        <v>20110886943</v>
      </c>
      <c r="F884" s="28" t="s">
        <v>1373</v>
      </c>
      <c r="G884" s="28" t="s">
        <v>4837</v>
      </c>
      <c r="H884" s="29">
        <v>44120</v>
      </c>
      <c r="I884" s="29">
        <v>44150</v>
      </c>
      <c r="J884" s="7"/>
      <c r="K884" s="8">
        <f ca="1">+TODAY()-I884</f>
        <v>-13</v>
      </c>
      <c r="L884" s="71">
        <v>40.299999999999997</v>
      </c>
      <c r="M884" s="135"/>
      <c r="N884" s="9" t="str">
        <f>IF(M884="","Vacio",IF(L884=M884,"Igual","Diferente"))</f>
        <v>Vacio</v>
      </c>
      <c r="O884" s="71"/>
      <c r="P884" s="135"/>
      <c r="Q884" s="9" t="str">
        <f>IF(P884="","Vacio",IF(O884=P884,"Igual","Diferente"))</f>
        <v>Vacio</v>
      </c>
      <c r="R884" s="1">
        <f>+L884+O884/3.5</f>
        <v>40.299999999999997</v>
      </c>
      <c r="S884" s="1">
        <f ca="1">+IF(K884&gt;=0,IF(K884&lt;30,R884*1,IF(60&gt;K884,R884*2,IF(90&gt;K884,R884*3,IF(120&gt;K884,R884*4,IF(150&gt;K884,R884*5,IF(180&gt;K884,R884*6,IF(210&gt;K884,R884*7))))))),0)</f>
        <v>0</v>
      </c>
      <c r="T884" s="2">
        <f ca="1">+IF(K884&lt;0,0,IF(K884&lt;8,$A$1,IF(K884&lt;15,$B$1,IF(K884&lt;22,$C$1,IF(K884&lt;30,$D$1,IF(K884&lt;60,$G$1,IF(K884&lt;90,$H$1,IF(K884&lt;120,$I$1,IF(K884&lt;150,$J$1,IF(K884&lt;180,$K$1,IF(K884&lt;210,$E$1)))))))))))</f>
        <v>0</v>
      </c>
      <c r="U884" s="3" t="s">
        <v>1374</v>
      </c>
      <c r="V884" s="10" t="s">
        <v>1379</v>
      </c>
      <c r="W884" s="6"/>
      <c r="X884" s="30" t="s">
        <v>1399</v>
      </c>
      <c r="Y884" s="12" t="s">
        <v>5248</v>
      </c>
      <c r="Z884" s="30"/>
      <c r="AA884" s="30"/>
      <c r="AB884" s="73"/>
      <c r="AC884" s="73"/>
      <c r="AD884" s="73"/>
      <c r="AE884" s="73"/>
      <c r="AF884" s="4">
        <f ca="1">+TODAY()-AE884</f>
        <v>44137</v>
      </c>
      <c r="AG884" s="73"/>
      <c r="AH884" s="73"/>
      <c r="AI884" s="29"/>
      <c r="AJ884" s="29"/>
      <c r="AK884" s="28"/>
      <c r="AL884" s="29"/>
      <c r="AM884" s="72">
        <v>1</v>
      </c>
      <c r="AN884" s="28" t="s">
        <v>44</v>
      </c>
      <c r="AO884" s="28"/>
      <c r="AP884" s="28" t="s">
        <v>483</v>
      </c>
      <c r="AQ884" s="28"/>
      <c r="AR884" s="28"/>
      <c r="AS884" s="28"/>
      <c r="AT884" s="31"/>
      <c r="AU884" s="3" t="s">
        <v>5235</v>
      </c>
      <c r="AV884" s="70" t="s">
        <v>47</v>
      </c>
      <c r="AW884" s="7" t="s">
        <v>47</v>
      </c>
      <c r="AX884" s="9" t="str">
        <f>IF(AW884="","Vacio",IF(AV884=AW884,"Igual","Diferente"))</f>
        <v>Igual</v>
      </c>
      <c r="AY884" s="68"/>
      <c r="AZ884" s="68"/>
      <c r="BA884" s="5">
        <f ca="1">+IF(K884&gt;21,"Revisar",0)</f>
        <v>0</v>
      </c>
      <c r="BB884" s="68" t="s">
        <v>146</v>
      </c>
      <c r="BC884" s="129" t="s">
        <v>2919</v>
      </c>
      <c r="BF884" s="129" t="s">
        <v>94</v>
      </c>
      <c r="BG884" s="129"/>
    </row>
    <row r="885" spans="1:59" ht="14.65" customHeight="1" x14ac:dyDescent="0.25">
      <c r="A885" s="68" t="str">
        <f>CONCATENATE(E885,"_",X885)</f>
        <v>20110886943_PCR-LAP20031021</v>
      </c>
      <c r="B885" s="68" t="str">
        <f>CONCATENATE(E885,"_",Z885)</f>
        <v>20110886943_</v>
      </c>
      <c r="C885" s="29">
        <v>44120</v>
      </c>
      <c r="D885" s="29">
        <v>44150</v>
      </c>
      <c r="E885" s="192">
        <v>20110886943</v>
      </c>
      <c r="F885" s="28" t="s">
        <v>1373</v>
      </c>
      <c r="G885" s="28" t="s">
        <v>4837</v>
      </c>
      <c r="H885" s="29">
        <v>44120</v>
      </c>
      <c r="I885" s="29">
        <v>44150</v>
      </c>
      <c r="J885" s="7"/>
      <c r="K885" s="8">
        <f ca="1">+TODAY()-I885</f>
        <v>-13</v>
      </c>
      <c r="L885" s="71">
        <v>40.299999999999997</v>
      </c>
      <c r="M885" s="135"/>
      <c r="N885" s="9" t="str">
        <f>IF(M885="","Vacio",IF(L885=M885,"Igual","Diferente"))</f>
        <v>Vacio</v>
      </c>
      <c r="O885" s="71"/>
      <c r="P885" s="135"/>
      <c r="Q885" s="9" t="str">
        <f>IF(P885="","Vacio",IF(O885=P885,"Igual","Diferente"))</f>
        <v>Vacio</v>
      </c>
      <c r="R885" s="1">
        <f>+L885+O885/3.5</f>
        <v>40.299999999999997</v>
      </c>
      <c r="S885" s="1">
        <f ca="1">+IF(K885&gt;=0,IF(K885&lt;30,R885*1,IF(60&gt;K885,R885*2,IF(90&gt;K885,R885*3,IF(120&gt;K885,R885*4,IF(150&gt;K885,R885*5,IF(180&gt;K885,R885*6,IF(210&gt;K885,R885*7))))))),0)</f>
        <v>0</v>
      </c>
      <c r="T885" s="2">
        <f ca="1">+IF(K885&lt;0,0,IF(K885&lt;8,$A$1,IF(K885&lt;15,$B$1,IF(K885&lt;22,$C$1,IF(K885&lt;30,$D$1,IF(K885&lt;60,$G$1,IF(K885&lt;90,$H$1,IF(K885&lt;120,$I$1,IF(K885&lt;150,$J$1,IF(K885&lt;180,$K$1,IF(K885&lt;210,$E$1)))))))))))</f>
        <v>0</v>
      </c>
      <c r="U885" s="3" t="s">
        <v>1374</v>
      </c>
      <c r="V885" s="10" t="s">
        <v>1379</v>
      </c>
      <c r="W885" s="6"/>
      <c r="X885" s="30" t="s">
        <v>1400</v>
      </c>
      <c r="Y885" s="12" t="s">
        <v>5248</v>
      </c>
      <c r="Z885" s="30"/>
      <c r="AA885" s="30"/>
      <c r="AB885" s="73"/>
      <c r="AC885" s="73"/>
      <c r="AD885" s="73"/>
      <c r="AE885" s="73"/>
      <c r="AF885" s="4">
        <f ca="1">+TODAY()-AE885</f>
        <v>44137</v>
      </c>
      <c r="AG885" s="73"/>
      <c r="AH885" s="73"/>
      <c r="AI885" s="29"/>
      <c r="AJ885" s="29"/>
      <c r="AK885" s="28"/>
      <c r="AL885" s="29"/>
      <c r="AM885" s="72">
        <v>1</v>
      </c>
      <c r="AN885" s="28" t="s">
        <v>44</v>
      </c>
      <c r="AO885" s="28"/>
      <c r="AP885" s="28" t="s">
        <v>483</v>
      </c>
      <c r="AQ885" s="28"/>
      <c r="AR885" s="28"/>
      <c r="AS885" s="28"/>
      <c r="AT885" s="31"/>
      <c r="AU885" s="3" t="s">
        <v>5235</v>
      </c>
      <c r="AV885" s="70" t="s">
        <v>47</v>
      </c>
      <c r="AW885" s="7" t="s">
        <v>47</v>
      </c>
      <c r="AX885" s="9" t="str">
        <f>IF(AW885="","Vacio",IF(AV885=AW885,"Igual","Diferente"))</f>
        <v>Igual</v>
      </c>
      <c r="AY885" s="68"/>
      <c r="AZ885" s="68"/>
      <c r="BA885" s="5">
        <f ca="1">+IF(K885&gt;21,"Revisar",0)</f>
        <v>0</v>
      </c>
      <c r="BB885" s="68" t="s">
        <v>146</v>
      </c>
      <c r="BC885" s="129" t="s">
        <v>2919</v>
      </c>
      <c r="BF885" s="129" t="s">
        <v>94</v>
      </c>
      <c r="BG885" s="129"/>
    </row>
    <row r="886" spans="1:59" ht="14.65" customHeight="1" x14ac:dyDescent="0.25">
      <c r="A886" s="68" t="str">
        <f>CONCATENATE(E886,"_",X886)</f>
        <v>20110886943_PCR-LAP20031022</v>
      </c>
      <c r="B886" s="68" t="str">
        <f>CONCATENATE(E886,"_",Z886)</f>
        <v>20110886943_</v>
      </c>
      <c r="C886" s="29">
        <v>44120</v>
      </c>
      <c r="D886" s="29">
        <v>44150</v>
      </c>
      <c r="E886" s="192">
        <v>20110886943</v>
      </c>
      <c r="F886" s="28" t="s">
        <v>1373</v>
      </c>
      <c r="G886" s="28" t="s">
        <v>4837</v>
      </c>
      <c r="H886" s="29">
        <v>44120</v>
      </c>
      <c r="I886" s="29">
        <v>44150</v>
      </c>
      <c r="J886" s="7"/>
      <c r="K886" s="8">
        <f ca="1">+TODAY()-I886</f>
        <v>-13</v>
      </c>
      <c r="L886" s="71">
        <v>40.299999999999997</v>
      </c>
      <c r="M886" s="135"/>
      <c r="N886" s="9" t="str">
        <f>IF(M886="","Vacio",IF(L886=M886,"Igual","Diferente"))</f>
        <v>Vacio</v>
      </c>
      <c r="O886" s="71"/>
      <c r="P886" s="135"/>
      <c r="Q886" s="9" t="str">
        <f>IF(P886="","Vacio",IF(O886=P886,"Igual","Diferente"))</f>
        <v>Vacio</v>
      </c>
      <c r="R886" s="1">
        <f>+L886+O886/3.5</f>
        <v>40.299999999999997</v>
      </c>
      <c r="S886" s="1">
        <f ca="1">+IF(K886&gt;=0,IF(K886&lt;30,R886*1,IF(60&gt;K886,R886*2,IF(90&gt;K886,R886*3,IF(120&gt;K886,R886*4,IF(150&gt;K886,R886*5,IF(180&gt;K886,R886*6,IF(210&gt;K886,R886*7))))))),0)</f>
        <v>0</v>
      </c>
      <c r="T886" s="2">
        <f ca="1">+IF(K886&lt;0,0,IF(K886&lt;8,$A$1,IF(K886&lt;15,$B$1,IF(K886&lt;22,$C$1,IF(K886&lt;30,$D$1,IF(K886&lt;60,$G$1,IF(K886&lt;90,$H$1,IF(K886&lt;120,$I$1,IF(K886&lt;150,$J$1,IF(K886&lt;180,$K$1,IF(K886&lt;210,$E$1)))))))))))</f>
        <v>0</v>
      </c>
      <c r="U886" s="3" t="s">
        <v>1374</v>
      </c>
      <c r="V886" s="10" t="s">
        <v>1379</v>
      </c>
      <c r="W886" s="6"/>
      <c r="X886" s="30" t="s">
        <v>1401</v>
      </c>
      <c r="Y886" s="12" t="s">
        <v>5248</v>
      </c>
      <c r="Z886" s="30"/>
      <c r="AA886" s="30"/>
      <c r="AB886" s="73"/>
      <c r="AC886" s="73"/>
      <c r="AD886" s="73"/>
      <c r="AE886" s="73"/>
      <c r="AF886" s="4">
        <f ca="1">+TODAY()-AE886</f>
        <v>44137</v>
      </c>
      <c r="AG886" s="73"/>
      <c r="AH886" s="73"/>
      <c r="AI886" s="29"/>
      <c r="AJ886" s="29"/>
      <c r="AK886" s="28"/>
      <c r="AL886" s="29"/>
      <c r="AM886" s="72">
        <v>1</v>
      </c>
      <c r="AN886" s="28" t="s">
        <v>44</v>
      </c>
      <c r="AO886" s="28"/>
      <c r="AP886" s="28" t="s">
        <v>483</v>
      </c>
      <c r="AQ886" s="28"/>
      <c r="AR886" s="28"/>
      <c r="AS886" s="28"/>
      <c r="AT886" s="31"/>
      <c r="AU886" s="3" t="s">
        <v>5235</v>
      </c>
      <c r="AV886" s="70" t="s">
        <v>47</v>
      </c>
      <c r="AW886" s="7" t="s">
        <v>47</v>
      </c>
      <c r="AX886" s="9" t="str">
        <f>IF(AW886="","Vacio",IF(AV886=AW886,"Igual","Diferente"))</f>
        <v>Igual</v>
      </c>
      <c r="AY886" s="68"/>
      <c r="AZ886" s="68"/>
      <c r="BA886" s="5">
        <f ca="1">+IF(K886&gt;21,"Revisar",0)</f>
        <v>0</v>
      </c>
      <c r="BB886" s="68" t="s">
        <v>146</v>
      </c>
      <c r="BC886" s="129" t="s">
        <v>2919</v>
      </c>
      <c r="BF886" s="129" t="s">
        <v>94</v>
      </c>
      <c r="BG886" s="129"/>
    </row>
    <row r="887" spans="1:59" ht="14.65" customHeight="1" x14ac:dyDescent="0.25">
      <c r="A887" s="68" t="str">
        <f>CONCATENATE(E887,"_",X887)</f>
        <v>20110886943_PCR-LAP20031023</v>
      </c>
      <c r="B887" s="68" t="str">
        <f>CONCATENATE(E887,"_",Z887)</f>
        <v>20110886943_</v>
      </c>
      <c r="C887" s="29">
        <v>44120</v>
      </c>
      <c r="D887" s="29">
        <v>44150</v>
      </c>
      <c r="E887" s="192">
        <v>20110886943</v>
      </c>
      <c r="F887" s="28" t="s">
        <v>1373</v>
      </c>
      <c r="G887" s="28" t="s">
        <v>4837</v>
      </c>
      <c r="H887" s="29">
        <v>44120</v>
      </c>
      <c r="I887" s="29">
        <v>44150</v>
      </c>
      <c r="J887" s="7"/>
      <c r="K887" s="8">
        <f ca="1">+TODAY()-I887</f>
        <v>-13</v>
      </c>
      <c r="L887" s="71">
        <v>40.299999999999997</v>
      </c>
      <c r="M887" s="135"/>
      <c r="N887" s="9" t="str">
        <f>IF(M887="","Vacio",IF(L887=M887,"Igual","Diferente"))</f>
        <v>Vacio</v>
      </c>
      <c r="O887" s="71"/>
      <c r="P887" s="135"/>
      <c r="Q887" s="9" t="str">
        <f>IF(P887="","Vacio",IF(O887=P887,"Igual","Diferente"))</f>
        <v>Vacio</v>
      </c>
      <c r="R887" s="1">
        <f>+L887+O887/3.5</f>
        <v>40.299999999999997</v>
      </c>
      <c r="S887" s="1">
        <f ca="1">+IF(K887&gt;=0,IF(K887&lt;30,R887*1,IF(60&gt;K887,R887*2,IF(90&gt;K887,R887*3,IF(120&gt;K887,R887*4,IF(150&gt;K887,R887*5,IF(180&gt;K887,R887*6,IF(210&gt;K887,R887*7))))))),0)</f>
        <v>0</v>
      </c>
      <c r="T887" s="2">
        <f ca="1">+IF(K887&lt;0,0,IF(K887&lt;8,$A$1,IF(K887&lt;15,$B$1,IF(K887&lt;22,$C$1,IF(K887&lt;30,$D$1,IF(K887&lt;60,$G$1,IF(K887&lt;90,$H$1,IF(K887&lt;120,$I$1,IF(K887&lt;150,$J$1,IF(K887&lt;180,$K$1,IF(K887&lt;210,$E$1)))))))))))</f>
        <v>0</v>
      </c>
      <c r="U887" s="3" t="s">
        <v>1374</v>
      </c>
      <c r="V887" s="10" t="s">
        <v>1379</v>
      </c>
      <c r="W887" s="6"/>
      <c r="X887" s="30" t="s">
        <v>1402</v>
      </c>
      <c r="Y887" s="12" t="s">
        <v>5248</v>
      </c>
      <c r="Z887" s="30"/>
      <c r="AA887" s="30"/>
      <c r="AB887" s="73"/>
      <c r="AC887" s="73"/>
      <c r="AD887" s="73"/>
      <c r="AE887" s="73"/>
      <c r="AF887" s="4">
        <f ca="1">+TODAY()-AE887</f>
        <v>44137</v>
      </c>
      <c r="AG887" s="73"/>
      <c r="AH887" s="73"/>
      <c r="AI887" s="29"/>
      <c r="AJ887" s="29"/>
      <c r="AK887" s="28"/>
      <c r="AL887" s="29"/>
      <c r="AM887" s="72">
        <v>1</v>
      </c>
      <c r="AN887" s="28" t="s">
        <v>44</v>
      </c>
      <c r="AO887" s="28"/>
      <c r="AP887" s="28" t="s">
        <v>483</v>
      </c>
      <c r="AQ887" s="28"/>
      <c r="AR887" s="28"/>
      <c r="AS887" s="28"/>
      <c r="AT887" s="31"/>
      <c r="AU887" s="3" t="s">
        <v>5235</v>
      </c>
      <c r="AV887" s="70" t="s">
        <v>47</v>
      </c>
      <c r="AW887" s="7" t="s">
        <v>47</v>
      </c>
      <c r="AX887" s="9" t="str">
        <f>IF(AW887="","Vacio",IF(AV887=AW887,"Igual","Diferente"))</f>
        <v>Igual</v>
      </c>
      <c r="AY887" s="68"/>
      <c r="AZ887" s="68"/>
      <c r="BA887" s="5">
        <f ca="1">+IF(K887&gt;21,"Revisar",0)</f>
        <v>0</v>
      </c>
      <c r="BB887" s="68" t="s">
        <v>146</v>
      </c>
      <c r="BC887" s="129" t="s">
        <v>2919</v>
      </c>
      <c r="BF887" s="129" t="s">
        <v>94</v>
      </c>
      <c r="BG887" s="129"/>
    </row>
    <row r="888" spans="1:59" ht="14.65" customHeight="1" x14ac:dyDescent="0.25">
      <c r="A888" s="68" t="str">
        <f>CONCATENATE(E888,"_",X888)</f>
        <v>20110886943_PCR-LAP20034025</v>
      </c>
      <c r="B888" s="68" t="str">
        <f>CONCATENATE(E888,"_",Z888)</f>
        <v>20110886943_</v>
      </c>
      <c r="C888" s="29">
        <v>44120</v>
      </c>
      <c r="D888" s="29">
        <v>44150</v>
      </c>
      <c r="E888" s="192">
        <v>20110886943</v>
      </c>
      <c r="F888" s="28" t="s">
        <v>1373</v>
      </c>
      <c r="G888" s="28" t="s">
        <v>4837</v>
      </c>
      <c r="H888" s="29">
        <v>44120</v>
      </c>
      <c r="I888" s="29">
        <v>44150</v>
      </c>
      <c r="J888" s="7"/>
      <c r="K888" s="8">
        <f ca="1">+TODAY()-I888</f>
        <v>-13</v>
      </c>
      <c r="L888" s="71">
        <v>40.299999999999997</v>
      </c>
      <c r="M888" s="135"/>
      <c r="N888" s="9" t="str">
        <f>IF(M888="","Vacio",IF(L888=M888,"Igual","Diferente"))</f>
        <v>Vacio</v>
      </c>
      <c r="O888" s="71"/>
      <c r="P888" s="135"/>
      <c r="Q888" s="9" t="str">
        <f>IF(P888="","Vacio",IF(O888=P888,"Igual","Diferente"))</f>
        <v>Vacio</v>
      </c>
      <c r="R888" s="1">
        <f>+L888+O888/3.5</f>
        <v>40.299999999999997</v>
      </c>
      <c r="S888" s="1">
        <f ca="1">+IF(K888&gt;=0,IF(K888&lt;30,R888*1,IF(60&gt;K888,R888*2,IF(90&gt;K888,R888*3,IF(120&gt;K888,R888*4,IF(150&gt;K888,R888*5,IF(180&gt;K888,R888*6,IF(210&gt;K888,R888*7))))))),0)</f>
        <v>0</v>
      </c>
      <c r="T888" s="2">
        <f ca="1">+IF(K888&lt;0,0,IF(K888&lt;8,$A$1,IF(K888&lt;15,$B$1,IF(K888&lt;22,$C$1,IF(K888&lt;30,$D$1,IF(K888&lt;60,$G$1,IF(K888&lt;90,$H$1,IF(K888&lt;120,$I$1,IF(K888&lt;150,$J$1,IF(K888&lt;180,$K$1,IF(K888&lt;210,$E$1)))))))))))</f>
        <v>0</v>
      </c>
      <c r="U888" s="3" t="s">
        <v>1374</v>
      </c>
      <c r="V888" s="10" t="s">
        <v>1379</v>
      </c>
      <c r="W888" s="6"/>
      <c r="X888" s="30" t="s">
        <v>1403</v>
      </c>
      <c r="Y888" s="12" t="s">
        <v>5248</v>
      </c>
      <c r="Z888" s="30"/>
      <c r="AA888" s="30"/>
      <c r="AB888" s="73"/>
      <c r="AC888" s="73"/>
      <c r="AD888" s="73"/>
      <c r="AE888" s="73"/>
      <c r="AF888" s="4">
        <f ca="1">+TODAY()-AE888</f>
        <v>44137</v>
      </c>
      <c r="AG888" s="73"/>
      <c r="AH888" s="73"/>
      <c r="AI888" s="29"/>
      <c r="AJ888" s="29"/>
      <c r="AK888" s="28"/>
      <c r="AL888" s="29"/>
      <c r="AM888" s="72">
        <v>1</v>
      </c>
      <c r="AN888" s="28" t="s">
        <v>44</v>
      </c>
      <c r="AO888" s="28"/>
      <c r="AP888" s="28" t="s">
        <v>483</v>
      </c>
      <c r="AQ888" s="28"/>
      <c r="AR888" s="28"/>
      <c r="AS888" s="28"/>
      <c r="AT888" s="31"/>
      <c r="AU888" s="3" t="s">
        <v>5235</v>
      </c>
      <c r="AV888" s="70" t="s">
        <v>47</v>
      </c>
      <c r="AW888" s="7" t="s">
        <v>47</v>
      </c>
      <c r="AX888" s="9" t="str">
        <f>IF(AW888="","Vacio",IF(AV888=AW888,"Igual","Diferente"))</f>
        <v>Igual</v>
      </c>
      <c r="AY888" s="68"/>
      <c r="AZ888" s="68"/>
      <c r="BA888" s="5">
        <f ca="1">+IF(K888&gt;21,"Revisar",0)</f>
        <v>0</v>
      </c>
      <c r="BB888" s="68" t="s">
        <v>146</v>
      </c>
      <c r="BC888" s="129" t="s">
        <v>2919</v>
      </c>
      <c r="BF888" s="129" t="s">
        <v>94</v>
      </c>
      <c r="BG888" s="129"/>
    </row>
    <row r="889" spans="1:59" ht="14.65" customHeight="1" x14ac:dyDescent="0.25">
      <c r="A889" s="68" t="str">
        <f>CONCATENATE(E889,"_",X889)</f>
        <v>20110886943_PCR-LAP20034026</v>
      </c>
      <c r="B889" s="68" t="str">
        <f>CONCATENATE(E889,"_",Z889)</f>
        <v>20110886943_</v>
      </c>
      <c r="C889" s="29">
        <v>44120</v>
      </c>
      <c r="D889" s="29">
        <v>44150</v>
      </c>
      <c r="E889" s="192">
        <v>20110886943</v>
      </c>
      <c r="F889" s="28" t="s">
        <v>1373</v>
      </c>
      <c r="G889" s="28" t="s">
        <v>4837</v>
      </c>
      <c r="H889" s="29">
        <v>44120</v>
      </c>
      <c r="I889" s="29">
        <v>44150</v>
      </c>
      <c r="J889" s="7"/>
      <c r="K889" s="8">
        <f ca="1">+TODAY()-I889</f>
        <v>-13</v>
      </c>
      <c r="L889" s="71">
        <v>40.299999999999997</v>
      </c>
      <c r="M889" s="135"/>
      <c r="N889" s="9" t="str">
        <f>IF(M889="","Vacio",IF(L889=M889,"Igual","Diferente"))</f>
        <v>Vacio</v>
      </c>
      <c r="O889" s="71"/>
      <c r="P889" s="135"/>
      <c r="Q889" s="9" t="str">
        <f>IF(P889="","Vacio",IF(O889=P889,"Igual","Diferente"))</f>
        <v>Vacio</v>
      </c>
      <c r="R889" s="1">
        <f>+L889+O889/3.5</f>
        <v>40.299999999999997</v>
      </c>
      <c r="S889" s="1">
        <f ca="1">+IF(K889&gt;=0,IF(K889&lt;30,R889*1,IF(60&gt;K889,R889*2,IF(90&gt;K889,R889*3,IF(120&gt;K889,R889*4,IF(150&gt;K889,R889*5,IF(180&gt;K889,R889*6,IF(210&gt;K889,R889*7))))))),0)</f>
        <v>0</v>
      </c>
      <c r="T889" s="2">
        <f ca="1">+IF(K889&lt;0,0,IF(K889&lt;8,$A$1,IF(K889&lt;15,$B$1,IF(K889&lt;22,$C$1,IF(K889&lt;30,$D$1,IF(K889&lt;60,$G$1,IF(K889&lt;90,$H$1,IF(K889&lt;120,$I$1,IF(K889&lt;150,$J$1,IF(K889&lt;180,$K$1,IF(K889&lt;210,$E$1)))))))))))</f>
        <v>0</v>
      </c>
      <c r="U889" s="3" t="s">
        <v>1374</v>
      </c>
      <c r="V889" s="10" t="s">
        <v>1379</v>
      </c>
      <c r="W889" s="6"/>
      <c r="X889" s="30" t="s">
        <v>1404</v>
      </c>
      <c r="Y889" s="12" t="s">
        <v>5248</v>
      </c>
      <c r="Z889" s="30"/>
      <c r="AA889" s="30"/>
      <c r="AB889" s="73"/>
      <c r="AC889" s="73"/>
      <c r="AD889" s="73"/>
      <c r="AE889" s="73"/>
      <c r="AF889" s="4">
        <f ca="1">+TODAY()-AE889</f>
        <v>44137</v>
      </c>
      <c r="AG889" s="73"/>
      <c r="AH889" s="73"/>
      <c r="AI889" s="29"/>
      <c r="AJ889" s="29"/>
      <c r="AK889" s="28"/>
      <c r="AL889" s="29"/>
      <c r="AM889" s="72">
        <v>1</v>
      </c>
      <c r="AN889" s="28" t="s">
        <v>44</v>
      </c>
      <c r="AO889" s="28"/>
      <c r="AP889" s="28" t="s">
        <v>483</v>
      </c>
      <c r="AQ889" s="28"/>
      <c r="AR889" s="28"/>
      <c r="AS889" s="28"/>
      <c r="AT889" s="31"/>
      <c r="AU889" s="3" t="s">
        <v>5235</v>
      </c>
      <c r="AV889" s="70" t="s">
        <v>47</v>
      </c>
      <c r="AW889" s="7" t="s">
        <v>47</v>
      </c>
      <c r="AX889" s="9" t="str">
        <f>IF(AW889="","Vacio",IF(AV889=AW889,"Igual","Diferente"))</f>
        <v>Igual</v>
      </c>
      <c r="AY889" s="68"/>
      <c r="AZ889" s="68"/>
      <c r="BA889" s="5">
        <f ca="1">+IF(K889&gt;21,"Revisar",0)</f>
        <v>0</v>
      </c>
      <c r="BB889" s="68" t="s">
        <v>146</v>
      </c>
      <c r="BC889" s="129" t="s">
        <v>2919</v>
      </c>
      <c r="BF889" s="129" t="s">
        <v>94</v>
      </c>
      <c r="BG889" s="129"/>
    </row>
    <row r="890" spans="1:59" ht="14.65" customHeight="1" x14ac:dyDescent="0.25">
      <c r="A890" s="68" t="str">
        <f>CONCATENATE(E890,"_",X890)</f>
        <v>20110886943_PCR-LAP20034027</v>
      </c>
      <c r="B890" s="68" t="str">
        <f>CONCATENATE(E890,"_",Z890)</f>
        <v>20110886943_</v>
      </c>
      <c r="C890" s="29">
        <v>44120</v>
      </c>
      <c r="D890" s="29">
        <v>44150</v>
      </c>
      <c r="E890" s="192">
        <v>20110886943</v>
      </c>
      <c r="F890" s="28" t="s">
        <v>1373</v>
      </c>
      <c r="G890" s="28" t="s">
        <v>4837</v>
      </c>
      <c r="H890" s="29">
        <v>44120</v>
      </c>
      <c r="I890" s="29">
        <v>44150</v>
      </c>
      <c r="J890" s="7"/>
      <c r="K890" s="8">
        <f ca="1">+TODAY()-I890</f>
        <v>-13</v>
      </c>
      <c r="L890" s="71">
        <v>40.299999999999997</v>
      </c>
      <c r="M890" s="135"/>
      <c r="N890" s="9" t="str">
        <f>IF(M890="","Vacio",IF(L890=M890,"Igual","Diferente"))</f>
        <v>Vacio</v>
      </c>
      <c r="O890" s="71"/>
      <c r="P890" s="135"/>
      <c r="Q890" s="9" t="str">
        <f>IF(P890="","Vacio",IF(O890=P890,"Igual","Diferente"))</f>
        <v>Vacio</v>
      </c>
      <c r="R890" s="1">
        <f>+L890+O890/3.5</f>
        <v>40.299999999999997</v>
      </c>
      <c r="S890" s="1">
        <f ca="1">+IF(K890&gt;=0,IF(K890&lt;30,R890*1,IF(60&gt;K890,R890*2,IF(90&gt;K890,R890*3,IF(120&gt;K890,R890*4,IF(150&gt;K890,R890*5,IF(180&gt;K890,R890*6,IF(210&gt;K890,R890*7))))))),0)</f>
        <v>0</v>
      </c>
      <c r="T890" s="2">
        <f ca="1">+IF(K890&lt;0,0,IF(K890&lt;8,$A$1,IF(K890&lt;15,$B$1,IF(K890&lt;22,$C$1,IF(K890&lt;30,$D$1,IF(K890&lt;60,$G$1,IF(K890&lt;90,$H$1,IF(K890&lt;120,$I$1,IF(K890&lt;150,$J$1,IF(K890&lt;180,$K$1,IF(K890&lt;210,$E$1)))))))))))</f>
        <v>0</v>
      </c>
      <c r="U890" s="3" t="s">
        <v>1374</v>
      </c>
      <c r="V890" s="10" t="s">
        <v>1379</v>
      </c>
      <c r="W890" s="6"/>
      <c r="X890" s="30" t="s">
        <v>1405</v>
      </c>
      <c r="Y890" s="12" t="s">
        <v>5248</v>
      </c>
      <c r="Z890" s="30"/>
      <c r="AA890" s="30"/>
      <c r="AB890" s="73"/>
      <c r="AC890" s="73"/>
      <c r="AD890" s="73"/>
      <c r="AE890" s="73"/>
      <c r="AF890" s="4">
        <f ca="1">+TODAY()-AE890</f>
        <v>44137</v>
      </c>
      <c r="AG890" s="73"/>
      <c r="AH890" s="73"/>
      <c r="AI890" s="29"/>
      <c r="AJ890" s="29"/>
      <c r="AK890" s="28"/>
      <c r="AL890" s="29"/>
      <c r="AM890" s="72">
        <v>1</v>
      </c>
      <c r="AN890" s="28" t="s">
        <v>44</v>
      </c>
      <c r="AO890" s="28"/>
      <c r="AP890" s="28" t="s">
        <v>483</v>
      </c>
      <c r="AQ890" s="28"/>
      <c r="AR890" s="28"/>
      <c r="AS890" s="28"/>
      <c r="AT890" s="31"/>
      <c r="AU890" s="3" t="s">
        <v>5235</v>
      </c>
      <c r="AV890" s="70" t="s">
        <v>47</v>
      </c>
      <c r="AW890" s="7" t="s">
        <v>47</v>
      </c>
      <c r="AX890" s="9" t="str">
        <f>IF(AW890="","Vacio",IF(AV890=AW890,"Igual","Diferente"))</f>
        <v>Igual</v>
      </c>
      <c r="AY890" s="68"/>
      <c r="AZ890" s="68"/>
      <c r="BA890" s="5">
        <f ca="1">+IF(K890&gt;21,"Revisar",0)</f>
        <v>0</v>
      </c>
      <c r="BB890" s="68" t="s">
        <v>146</v>
      </c>
      <c r="BC890" s="129" t="s">
        <v>2919</v>
      </c>
      <c r="BF890" s="129" t="s">
        <v>94</v>
      </c>
      <c r="BG890" s="129"/>
    </row>
    <row r="891" spans="1:59" ht="14.65" customHeight="1" x14ac:dyDescent="0.25">
      <c r="A891" s="68" t="str">
        <f>CONCATENATE(E891,"_",X891)</f>
        <v>20110886943_PCR-LAP20034028</v>
      </c>
      <c r="B891" s="68" t="str">
        <f>CONCATENATE(E891,"_",Z891)</f>
        <v>20110886943_PCR-LAP1355</v>
      </c>
      <c r="C891" s="29">
        <v>44120</v>
      </c>
      <c r="D891" s="29">
        <v>44150</v>
      </c>
      <c r="E891" s="192">
        <v>20110886943</v>
      </c>
      <c r="F891" s="28" t="s">
        <v>1373</v>
      </c>
      <c r="G891" s="28" t="s">
        <v>4837</v>
      </c>
      <c r="H891" s="29">
        <v>44120</v>
      </c>
      <c r="I891" s="29">
        <v>44150</v>
      </c>
      <c r="J891" s="7"/>
      <c r="K891" s="8">
        <f ca="1">+TODAY()-I891</f>
        <v>-13</v>
      </c>
      <c r="L891" s="71">
        <v>40.299999999999997</v>
      </c>
      <c r="M891" s="135"/>
      <c r="N891" s="9" t="str">
        <f>IF(M891="","Vacio",IF(L891=M891,"Igual","Diferente"))</f>
        <v>Vacio</v>
      </c>
      <c r="O891" s="71"/>
      <c r="P891" s="135"/>
      <c r="Q891" s="9" t="str">
        <f>IF(P891="","Vacio",IF(O891=P891,"Igual","Diferente"))</f>
        <v>Vacio</v>
      </c>
      <c r="R891" s="1">
        <f>+L891+O891/3.5</f>
        <v>40.299999999999997</v>
      </c>
      <c r="S891" s="1">
        <f ca="1">+IF(K891&gt;=0,IF(K891&lt;30,R891*1,IF(60&gt;K891,R891*2,IF(90&gt;K891,R891*3,IF(120&gt;K891,R891*4,IF(150&gt;K891,R891*5,IF(180&gt;K891,R891*6,IF(210&gt;K891,R891*7))))))),0)</f>
        <v>0</v>
      </c>
      <c r="T891" s="2">
        <f ca="1">+IF(K891&lt;0,0,IF(K891&lt;8,$A$1,IF(K891&lt;15,$B$1,IF(K891&lt;22,$C$1,IF(K891&lt;30,$D$1,IF(K891&lt;60,$G$1,IF(K891&lt;90,$H$1,IF(K891&lt;120,$I$1,IF(K891&lt;150,$J$1,IF(K891&lt;180,$K$1,IF(K891&lt;210,$E$1)))))))))))</f>
        <v>0</v>
      </c>
      <c r="U891" s="3" t="s">
        <v>1378</v>
      </c>
      <c r="V891" s="10" t="s">
        <v>1379</v>
      </c>
      <c r="W891" s="6"/>
      <c r="X891" s="30" t="s">
        <v>1406</v>
      </c>
      <c r="Y891" s="12" t="s">
        <v>5248</v>
      </c>
      <c r="Z891" s="30" t="s">
        <v>3132</v>
      </c>
      <c r="AA891" s="30"/>
      <c r="AB891" s="73"/>
      <c r="AC891" s="73"/>
      <c r="AD891" s="73"/>
      <c r="AE891" s="73"/>
      <c r="AF891" s="4">
        <f ca="1">+TODAY()-AE891</f>
        <v>44137</v>
      </c>
      <c r="AG891" s="73"/>
      <c r="AH891" s="73"/>
      <c r="AI891" s="29"/>
      <c r="AJ891" s="29"/>
      <c r="AK891" s="28"/>
      <c r="AL891" s="29"/>
      <c r="AM891" s="72">
        <v>1</v>
      </c>
      <c r="AN891" s="28" t="s">
        <v>44</v>
      </c>
      <c r="AO891" s="28"/>
      <c r="AP891" s="28" t="s">
        <v>483</v>
      </c>
      <c r="AQ891" s="28"/>
      <c r="AR891" s="28"/>
      <c r="AS891" s="28"/>
      <c r="AT891" s="31"/>
      <c r="AU891" s="3" t="s">
        <v>5235</v>
      </c>
      <c r="AV891" s="70" t="s">
        <v>47</v>
      </c>
      <c r="AW891" s="7" t="s">
        <v>47</v>
      </c>
      <c r="AX891" s="9" t="str">
        <f>IF(AW891="","Vacio",IF(AV891=AW891,"Igual","Diferente"))</f>
        <v>Igual</v>
      </c>
      <c r="AY891" s="68"/>
      <c r="AZ891" s="68"/>
      <c r="BA891" s="5">
        <f ca="1">+IF(K891&gt;21,"Revisar",0)</f>
        <v>0</v>
      </c>
      <c r="BB891" s="68" t="s">
        <v>146</v>
      </c>
      <c r="BC891" s="129" t="s">
        <v>2919</v>
      </c>
      <c r="BF891" s="129" t="s">
        <v>94</v>
      </c>
      <c r="BG891" s="129"/>
    </row>
    <row r="892" spans="1:59" ht="14.65" customHeight="1" x14ac:dyDescent="0.25">
      <c r="A892" s="68" t="str">
        <f>CONCATENATE(E892,"_",X892)</f>
        <v>20110886943_PCR-LAP20034029</v>
      </c>
      <c r="B892" s="68" t="str">
        <f>CONCATENATE(E892,"_",Z892)</f>
        <v>20110886943_</v>
      </c>
      <c r="C892" s="29">
        <v>44120</v>
      </c>
      <c r="D892" s="29">
        <v>44150</v>
      </c>
      <c r="E892" s="192">
        <v>20110886943</v>
      </c>
      <c r="F892" s="28" t="s">
        <v>1373</v>
      </c>
      <c r="G892" s="28" t="s">
        <v>4837</v>
      </c>
      <c r="H892" s="29">
        <v>44120</v>
      </c>
      <c r="I892" s="29">
        <v>44150</v>
      </c>
      <c r="J892" s="7"/>
      <c r="K892" s="8">
        <f ca="1">+TODAY()-I892</f>
        <v>-13</v>
      </c>
      <c r="L892" s="71">
        <v>40.299999999999997</v>
      </c>
      <c r="M892" s="135"/>
      <c r="N892" s="9" t="str">
        <f>IF(M892="","Vacio",IF(L892=M892,"Igual","Diferente"))</f>
        <v>Vacio</v>
      </c>
      <c r="O892" s="71"/>
      <c r="P892" s="135"/>
      <c r="Q892" s="9" t="str">
        <f>IF(P892="","Vacio",IF(O892=P892,"Igual","Diferente"))</f>
        <v>Vacio</v>
      </c>
      <c r="R892" s="1">
        <f>+L892+O892/3.5</f>
        <v>40.299999999999997</v>
      </c>
      <c r="S892" s="1">
        <f ca="1">+IF(K892&gt;=0,IF(K892&lt;30,R892*1,IF(60&gt;K892,R892*2,IF(90&gt;K892,R892*3,IF(120&gt;K892,R892*4,IF(150&gt;K892,R892*5,IF(180&gt;K892,R892*6,IF(210&gt;K892,R892*7))))))),0)</f>
        <v>0</v>
      </c>
      <c r="T892" s="2">
        <f ca="1">+IF(K892&lt;0,0,IF(K892&lt;8,$A$1,IF(K892&lt;15,$B$1,IF(K892&lt;22,$C$1,IF(K892&lt;30,$D$1,IF(K892&lt;60,$G$1,IF(K892&lt;90,$H$1,IF(K892&lt;120,$I$1,IF(K892&lt;150,$J$1,IF(K892&lt;180,$K$1,IF(K892&lt;210,$E$1)))))))))))</f>
        <v>0</v>
      </c>
      <c r="U892" s="3" t="s">
        <v>1374</v>
      </c>
      <c r="V892" s="10" t="s">
        <v>1379</v>
      </c>
      <c r="W892" s="6"/>
      <c r="X892" s="30" t="s">
        <v>1407</v>
      </c>
      <c r="Y892" s="12" t="s">
        <v>5248</v>
      </c>
      <c r="Z892" s="30"/>
      <c r="AA892" s="30"/>
      <c r="AB892" s="73"/>
      <c r="AC892" s="73"/>
      <c r="AD892" s="73"/>
      <c r="AE892" s="73"/>
      <c r="AF892" s="4">
        <f ca="1">+TODAY()-AE892</f>
        <v>44137</v>
      </c>
      <c r="AG892" s="73"/>
      <c r="AH892" s="73"/>
      <c r="AI892" s="29"/>
      <c r="AJ892" s="29"/>
      <c r="AK892" s="28"/>
      <c r="AL892" s="29"/>
      <c r="AM892" s="72">
        <v>1</v>
      </c>
      <c r="AN892" s="28" t="s">
        <v>44</v>
      </c>
      <c r="AO892" s="28"/>
      <c r="AP892" s="28" t="s">
        <v>483</v>
      </c>
      <c r="AQ892" s="28"/>
      <c r="AR892" s="28"/>
      <c r="AS892" s="28"/>
      <c r="AT892" s="31"/>
      <c r="AU892" s="3" t="s">
        <v>5235</v>
      </c>
      <c r="AV892" s="70" t="s">
        <v>47</v>
      </c>
      <c r="AW892" s="7" t="s">
        <v>47</v>
      </c>
      <c r="AX892" s="9" t="str">
        <f>IF(AW892="","Vacio",IF(AV892=AW892,"Igual","Diferente"))</f>
        <v>Igual</v>
      </c>
      <c r="AY892" s="68"/>
      <c r="AZ892" s="68"/>
      <c r="BA892" s="5">
        <f ca="1">+IF(K892&gt;21,"Revisar",0)</f>
        <v>0</v>
      </c>
      <c r="BB892" s="68" t="s">
        <v>146</v>
      </c>
      <c r="BC892" s="129" t="s">
        <v>2919</v>
      </c>
      <c r="BF892" s="129" t="s">
        <v>94</v>
      </c>
      <c r="BG892" s="129"/>
    </row>
    <row r="893" spans="1:59" ht="14.65" customHeight="1" x14ac:dyDescent="0.25">
      <c r="A893" s="68" t="str">
        <f>CONCATENATE(E893,"_",X893)</f>
        <v>20110886943_PCR-LAP20034030</v>
      </c>
      <c r="B893" s="68" t="str">
        <f>CONCATENATE(E893,"_",Z893)</f>
        <v>20110886943_</v>
      </c>
      <c r="C893" s="29">
        <v>44120</v>
      </c>
      <c r="D893" s="29">
        <v>44150</v>
      </c>
      <c r="E893" s="192">
        <v>20110886943</v>
      </c>
      <c r="F893" s="28" t="s">
        <v>1373</v>
      </c>
      <c r="G893" s="28" t="s">
        <v>4837</v>
      </c>
      <c r="H893" s="29">
        <v>44120</v>
      </c>
      <c r="I893" s="29">
        <v>44150</v>
      </c>
      <c r="J893" s="7"/>
      <c r="K893" s="8">
        <f ca="1">+TODAY()-I893</f>
        <v>-13</v>
      </c>
      <c r="L893" s="71">
        <v>40.299999999999997</v>
      </c>
      <c r="M893" s="135"/>
      <c r="N893" s="9" t="str">
        <f>IF(M893="","Vacio",IF(L893=M893,"Igual","Diferente"))</f>
        <v>Vacio</v>
      </c>
      <c r="O893" s="71"/>
      <c r="P893" s="135"/>
      <c r="Q893" s="9" t="str">
        <f>IF(P893="","Vacio",IF(O893=P893,"Igual","Diferente"))</f>
        <v>Vacio</v>
      </c>
      <c r="R893" s="1">
        <f>+L893+O893/3.5</f>
        <v>40.299999999999997</v>
      </c>
      <c r="S893" s="1">
        <f ca="1">+IF(K893&gt;=0,IF(K893&lt;30,R893*1,IF(60&gt;K893,R893*2,IF(90&gt;K893,R893*3,IF(120&gt;K893,R893*4,IF(150&gt;K893,R893*5,IF(180&gt;K893,R893*6,IF(210&gt;K893,R893*7))))))),0)</f>
        <v>0</v>
      </c>
      <c r="T893" s="2">
        <f ca="1">+IF(K893&lt;0,0,IF(K893&lt;8,$A$1,IF(K893&lt;15,$B$1,IF(K893&lt;22,$C$1,IF(K893&lt;30,$D$1,IF(K893&lt;60,$G$1,IF(K893&lt;90,$H$1,IF(K893&lt;120,$I$1,IF(K893&lt;150,$J$1,IF(K893&lt;180,$K$1,IF(K893&lt;210,$E$1)))))))))))</f>
        <v>0</v>
      </c>
      <c r="U893" s="3" t="s">
        <v>1374</v>
      </c>
      <c r="V893" s="10" t="s">
        <v>1379</v>
      </c>
      <c r="W893" s="6"/>
      <c r="X893" s="30" t="s">
        <v>1408</v>
      </c>
      <c r="Y893" s="12" t="s">
        <v>5248</v>
      </c>
      <c r="Z893" s="30"/>
      <c r="AA893" s="30"/>
      <c r="AB893" s="73"/>
      <c r="AC893" s="73"/>
      <c r="AD893" s="73"/>
      <c r="AE893" s="73"/>
      <c r="AF893" s="4">
        <f ca="1">+TODAY()-AE893</f>
        <v>44137</v>
      </c>
      <c r="AG893" s="73"/>
      <c r="AH893" s="73"/>
      <c r="AI893" s="29"/>
      <c r="AJ893" s="29"/>
      <c r="AK893" s="28"/>
      <c r="AL893" s="29"/>
      <c r="AM893" s="72">
        <v>1</v>
      </c>
      <c r="AN893" s="28" t="s">
        <v>44</v>
      </c>
      <c r="AO893" s="28"/>
      <c r="AP893" s="28" t="s">
        <v>483</v>
      </c>
      <c r="AQ893" s="28"/>
      <c r="AR893" s="28"/>
      <c r="AS893" s="28"/>
      <c r="AT893" s="31"/>
      <c r="AU893" s="3" t="s">
        <v>5235</v>
      </c>
      <c r="AV893" s="70" t="s">
        <v>47</v>
      </c>
      <c r="AW893" s="7" t="s">
        <v>47</v>
      </c>
      <c r="AX893" s="9" t="str">
        <f>IF(AW893="","Vacio",IF(AV893=AW893,"Igual","Diferente"))</f>
        <v>Igual</v>
      </c>
      <c r="AY893" s="68"/>
      <c r="AZ893" s="68"/>
      <c r="BA893" s="5">
        <f ca="1">+IF(K893&gt;21,"Revisar",0)</f>
        <v>0</v>
      </c>
      <c r="BB893" s="68" t="s">
        <v>146</v>
      </c>
      <c r="BC893" s="129" t="s">
        <v>2919</v>
      </c>
      <c r="BF893" s="129" t="s">
        <v>94</v>
      </c>
      <c r="BG893" s="129"/>
    </row>
    <row r="894" spans="1:59" ht="14.65" customHeight="1" x14ac:dyDescent="0.25">
      <c r="A894" s="68" t="str">
        <f>CONCATENATE(E894,"_",X894)</f>
        <v>20110886943_PCR-LAP20034031</v>
      </c>
      <c r="B894" s="68" t="str">
        <f>CONCATENATE(E894,"_",Z894)</f>
        <v>20110886943_</v>
      </c>
      <c r="C894" s="29">
        <v>44120</v>
      </c>
      <c r="D894" s="29">
        <v>44150</v>
      </c>
      <c r="E894" s="192">
        <v>20110886943</v>
      </c>
      <c r="F894" s="28" t="s">
        <v>1373</v>
      </c>
      <c r="G894" s="28" t="s">
        <v>4837</v>
      </c>
      <c r="H894" s="29">
        <v>44120</v>
      </c>
      <c r="I894" s="29">
        <v>44150</v>
      </c>
      <c r="J894" s="7"/>
      <c r="K894" s="8">
        <f ca="1">+TODAY()-I894</f>
        <v>-13</v>
      </c>
      <c r="L894" s="71">
        <v>40.299999999999997</v>
      </c>
      <c r="M894" s="135"/>
      <c r="N894" s="9" t="str">
        <f>IF(M894="","Vacio",IF(L894=M894,"Igual","Diferente"))</f>
        <v>Vacio</v>
      </c>
      <c r="O894" s="71"/>
      <c r="P894" s="135"/>
      <c r="Q894" s="9" t="str">
        <f>IF(P894="","Vacio",IF(O894=P894,"Igual","Diferente"))</f>
        <v>Vacio</v>
      </c>
      <c r="R894" s="1">
        <f>+L894+O894/3.5</f>
        <v>40.299999999999997</v>
      </c>
      <c r="S894" s="1">
        <f ca="1">+IF(K894&gt;=0,IF(K894&lt;30,R894*1,IF(60&gt;K894,R894*2,IF(90&gt;K894,R894*3,IF(120&gt;K894,R894*4,IF(150&gt;K894,R894*5,IF(180&gt;K894,R894*6,IF(210&gt;K894,R894*7))))))),0)</f>
        <v>0</v>
      </c>
      <c r="T894" s="2">
        <f ca="1">+IF(K894&lt;0,0,IF(K894&lt;8,$A$1,IF(K894&lt;15,$B$1,IF(K894&lt;22,$C$1,IF(K894&lt;30,$D$1,IF(K894&lt;60,$G$1,IF(K894&lt;90,$H$1,IF(K894&lt;120,$I$1,IF(K894&lt;150,$J$1,IF(K894&lt;180,$K$1,IF(K894&lt;210,$E$1)))))))))))</f>
        <v>0</v>
      </c>
      <c r="U894" s="3" t="s">
        <v>1374</v>
      </c>
      <c r="V894" s="10" t="s">
        <v>1379</v>
      </c>
      <c r="W894" s="6"/>
      <c r="X894" s="30" t="s">
        <v>1409</v>
      </c>
      <c r="Y894" s="12" t="s">
        <v>5248</v>
      </c>
      <c r="Z894" s="30"/>
      <c r="AA894" s="30"/>
      <c r="AB894" s="73"/>
      <c r="AC894" s="73"/>
      <c r="AD894" s="73"/>
      <c r="AE894" s="73"/>
      <c r="AF894" s="4">
        <f ca="1">+TODAY()-AE894</f>
        <v>44137</v>
      </c>
      <c r="AG894" s="73"/>
      <c r="AH894" s="73"/>
      <c r="AI894" s="29"/>
      <c r="AJ894" s="29"/>
      <c r="AK894" s="28"/>
      <c r="AL894" s="29"/>
      <c r="AM894" s="72">
        <v>1</v>
      </c>
      <c r="AN894" s="28" t="s">
        <v>44</v>
      </c>
      <c r="AO894" s="28"/>
      <c r="AP894" s="28" t="s">
        <v>483</v>
      </c>
      <c r="AQ894" s="28"/>
      <c r="AR894" s="28"/>
      <c r="AS894" s="28"/>
      <c r="AT894" s="31"/>
      <c r="AU894" s="3" t="s">
        <v>5235</v>
      </c>
      <c r="AV894" s="70" t="s">
        <v>47</v>
      </c>
      <c r="AW894" s="7" t="s">
        <v>47</v>
      </c>
      <c r="AX894" s="9" t="str">
        <f>IF(AW894="","Vacio",IF(AV894=AW894,"Igual","Diferente"))</f>
        <v>Igual</v>
      </c>
      <c r="AY894" s="68"/>
      <c r="AZ894" s="68"/>
      <c r="BA894" s="5">
        <f ca="1">+IF(K894&gt;21,"Revisar",0)</f>
        <v>0</v>
      </c>
      <c r="BB894" s="68" t="s">
        <v>146</v>
      </c>
      <c r="BC894" s="129" t="s">
        <v>2919</v>
      </c>
      <c r="BF894" s="129" t="s">
        <v>94</v>
      </c>
      <c r="BG894" s="129"/>
    </row>
    <row r="895" spans="1:59" ht="14.65" customHeight="1" x14ac:dyDescent="0.25">
      <c r="A895" s="68" t="str">
        <f>CONCATENATE(E895,"_",X895)</f>
        <v>20110886943_PCR-LAP20034032</v>
      </c>
      <c r="B895" s="68" t="str">
        <f>CONCATENATE(E895,"_",Z895)</f>
        <v>20110886943_</v>
      </c>
      <c r="C895" s="29">
        <v>44120</v>
      </c>
      <c r="D895" s="29">
        <v>44150</v>
      </c>
      <c r="E895" s="192">
        <v>20110886943</v>
      </c>
      <c r="F895" s="28" t="s">
        <v>1373</v>
      </c>
      <c r="G895" s="28" t="s">
        <v>4837</v>
      </c>
      <c r="H895" s="29">
        <v>44120</v>
      </c>
      <c r="I895" s="29">
        <v>44150</v>
      </c>
      <c r="J895" s="7"/>
      <c r="K895" s="8">
        <f ca="1">+TODAY()-I895</f>
        <v>-13</v>
      </c>
      <c r="L895" s="71">
        <v>40.299999999999997</v>
      </c>
      <c r="M895" s="135"/>
      <c r="N895" s="9" t="str">
        <f>IF(M895="","Vacio",IF(L895=M895,"Igual","Diferente"))</f>
        <v>Vacio</v>
      </c>
      <c r="O895" s="71"/>
      <c r="P895" s="135"/>
      <c r="Q895" s="9" t="str">
        <f>IF(P895="","Vacio",IF(O895=P895,"Igual","Diferente"))</f>
        <v>Vacio</v>
      </c>
      <c r="R895" s="1">
        <f>+L895+O895/3.5</f>
        <v>40.299999999999997</v>
      </c>
      <c r="S895" s="1">
        <f ca="1">+IF(K895&gt;=0,IF(K895&lt;30,R895*1,IF(60&gt;K895,R895*2,IF(90&gt;K895,R895*3,IF(120&gt;K895,R895*4,IF(150&gt;K895,R895*5,IF(180&gt;K895,R895*6,IF(210&gt;K895,R895*7))))))),0)</f>
        <v>0</v>
      </c>
      <c r="T895" s="2">
        <f ca="1">+IF(K895&lt;0,0,IF(K895&lt;8,$A$1,IF(K895&lt;15,$B$1,IF(K895&lt;22,$C$1,IF(K895&lt;30,$D$1,IF(K895&lt;60,$G$1,IF(K895&lt;90,$H$1,IF(K895&lt;120,$I$1,IF(K895&lt;150,$J$1,IF(K895&lt;180,$K$1,IF(K895&lt;210,$E$1)))))))))))</f>
        <v>0</v>
      </c>
      <c r="U895" s="3" t="s">
        <v>1374</v>
      </c>
      <c r="V895" s="10" t="s">
        <v>1379</v>
      </c>
      <c r="W895" s="6"/>
      <c r="X895" s="30" t="s">
        <v>1410</v>
      </c>
      <c r="Y895" s="12" t="s">
        <v>5248</v>
      </c>
      <c r="Z895" s="30"/>
      <c r="AA895" s="30"/>
      <c r="AB895" s="73"/>
      <c r="AC895" s="73"/>
      <c r="AD895" s="73"/>
      <c r="AE895" s="73"/>
      <c r="AF895" s="4">
        <f ca="1">+TODAY()-AE895</f>
        <v>44137</v>
      </c>
      <c r="AG895" s="73"/>
      <c r="AH895" s="73"/>
      <c r="AI895" s="29"/>
      <c r="AJ895" s="29"/>
      <c r="AK895" s="28"/>
      <c r="AL895" s="29"/>
      <c r="AM895" s="72">
        <v>1</v>
      </c>
      <c r="AN895" s="28" t="s">
        <v>44</v>
      </c>
      <c r="AO895" s="28"/>
      <c r="AP895" s="28" t="s">
        <v>483</v>
      </c>
      <c r="AQ895" s="28"/>
      <c r="AR895" s="28"/>
      <c r="AS895" s="28"/>
      <c r="AT895" s="31"/>
      <c r="AU895" s="3" t="s">
        <v>5235</v>
      </c>
      <c r="AV895" s="70" t="s">
        <v>47</v>
      </c>
      <c r="AW895" s="7" t="s">
        <v>47</v>
      </c>
      <c r="AX895" s="9" t="str">
        <f>IF(AW895="","Vacio",IF(AV895=AW895,"Igual","Diferente"))</f>
        <v>Igual</v>
      </c>
      <c r="AY895" s="68"/>
      <c r="AZ895" s="68"/>
      <c r="BA895" s="5">
        <f ca="1">+IF(K895&gt;21,"Revisar",0)</f>
        <v>0</v>
      </c>
      <c r="BB895" s="68" t="s">
        <v>146</v>
      </c>
      <c r="BC895" s="129" t="s">
        <v>2919</v>
      </c>
      <c r="BF895" s="129" t="s">
        <v>94</v>
      </c>
      <c r="BG895" s="129"/>
    </row>
    <row r="896" spans="1:59" ht="14.65" customHeight="1" x14ac:dyDescent="0.25">
      <c r="A896" s="68" t="str">
        <f>CONCATENATE(E896,"_",X896)</f>
        <v>20110886943_PCR-LAP20034033</v>
      </c>
      <c r="B896" s="68" t="str">
        <f>CONCATENATE(E896,"_",Z896)</f>
        <v>20110886943_</v>
      </c>
      <c r="C896" s="29">
        <v>44120</v>
      </c>
      <c r="D896" s="29">
        <v>44150</v>
      </c>
      <c r="E896" s="192">
        <v>20110886943</v>
      </c>
      <c r="F896" s="28" t="s">
        <v>1373</v>
      </c>
      <c r="G896" s="28" t="s">
        <v>4837</v>
      </c>
      <c r="H896" s="29">
        <v>44120</v>
      </c>
      <c r="I896" s="29">
        <v>44150</v>
      </c>
      <c r="J896" s="7"/>
      <c r="K896" s="8">
        <f ca="1">+TODAY()-I896</f>
        <v>-13</v>
      </c>
      <c r="L896" s="71">
        <v>40.299999999999997</v>
      </c>
      <c r="M896" s="135"/>
      <c r="N896" s="9" t="str">
        <f>IF(M896="","Vacio",IF(L896=M896,"Igual","Diferente"))</f>
        <v>Vacio</v>
      </c>
      <c r="O896" s="71"/>
      <c r="P896" s="135"/>
      <c r="Q896" s="9" t="str">
        <f>IF(P896="","Vacio",IF(O896=P896,"Igual","Diferente"))</f>
        <v>Vacio</v>
      </c>
      <c r="R896" s="1">
        <f>+L896+O896/3.5</f>
        <v>40.299999999999997</v>
      </c>
      <c r="S896" s="1">
        <f ca="1">+IF(K896&gt;=0,IF(K896&lt;30,R896*1,IF(60&gt;K896,R896*2,IF(90&gt;K896,R896*3,IF(120&gt;K896,R896*4,IF(150&gt;K896,R896*5,IF(180&gt;K896,R896*6,IF(210&gt;K896,R896*7))))))),0)</f>
        <v>0</v>
      </c>
      <c r="T896" s="2">
        <f ca="1">+IF(K896&lt;0,0,IF(K896&lt;8,$A$1,IF(K896&lt;15,$B$1,IF(K896&lt;22,$C$1,IF(K896&lt;30,$D$1,IF(K896&lt;60,$G$1,IF(K896&lt;90,$H$1,IF(K896&lt;120,$I$1,IF(K896&lt;150,$J$1,IF(K896&lt;180,$K$1,IF(K896&lt;210,$E$1)))))))))))</f>
        <v>0</v>
      </c>
      <c r="U896" s="3" t="s">
        <v>1374</v>
      </c>
      <c r="V896" s="10" t="s">
        <v>1379</v>
      </c>
      <c r="W896" s="6"/>
      <c r="X896" s="30" t="s">
        <v>1411</v>
      </c>
      <c r="Y896" s="12" t="s">
        <v>5248</v>
      </c>
      <c r="Z896" s="30"/>
      <c r="AA896" s="30"/>
      <c r="AB896" s="73"/>
      <c r="AC896" s="73"/>
      <c r="AD896" s="73"/>
      <c r="AE896" s="73"/>
      <c r="AF896" s="4">
        <f ca="1">+TODAY()-AE896</f>
        <v>44137</v>
      </c>
      <c r="AG896" s="73"/>
      <c r="AH896" s="73"/>
      <c r="AI896" s="29"/>
      <c r="AJ896" s="29"/>
      <c r="AK896" s="28"/>
      <c r="AL896" s="29"/>
      <c r="AM896" s="72">
        <v>1</v>
      </c>
      <c r="AN896" s="28" t="s">
        <v>44</v>
      </c>
      <c r="AO896" s="28"/>
      <c r="AP896" s="28" t="s">
        <v>483</v>
      </c>
      <c r="AQ896" s="28"/>
      <c r="AR896" s="28"/>
      <c r="AS896" s="28"/>
      <c r="AT896" s="31"/>
      <c r="AU896" s="3" t="s">
        <v>5235</v>
      </c>
      <c r="AV896" s="70" t="s">
        <v>47</v>
      </c>
      <c r="AW896" s="7" t="s">
        <v>47</v>
      </c>
      <c r="AX896" s="9" t="str">
        <f>IF(AW896="","Vacio",IF(AV896=AW896,"Igual","Diferente"))</f>
        <v>Igual</v>
      </c>
      <c r="AY896" s="68"/>
      <c r="AZ896" s="68"/>
      <c r="BA896" s="5">
        <f ca="1">+IF(K896&gt;21,"Revisar",0)</f>
        <v>0</v>
      </c>
      <c r="BB896" s="68" t="s">
        <v>146</v>
      </c>
      <c r="BC896" s="129" t="s">
        <v>2919</v>
      </c>
      <c r="BF896" s="129" t="s">
        <v>94</v>
      </c>
      <c r="BG896" s="129"/>
    </row>
    <row r="897" spans="1:65" ht="14.65" customHeight="1" x14ac:dyDescent="0.25">
      <c r="A897" s="68" t="str">
        <f>CONCATENATE(E897,"_",X897)</f>
        <v>20110886943_PCR-LAP20034034</v>
      </c>
      <c r="B897" s="68" t="str">
        <f>CONCATENATE(E897,"_",Z897)</f>
        <v>20110886943_</v>
      </c>
      <c r="C897" s="29">
        <v>44120</v>
      </c>
      <c r="D897" s="29">
        <v>44150</v>
      </c>
      <c r="E897" s="192">
        <v>20110886943</v>
      </c>
      <c r="F897" s="28" t="s">
        <v>1373</v>
      </c>
      <c r="G897" s="28" t="s">
        <v>4837</v>
      </c>
      <c r="H897" s="29">
        <v>44120</v>
      </c>
      <c r="I897" s="29">
        <v>44150</v>
      </c>
      <c r="J897" s="7"/>
      <c r="K897" s="8">
        <f ca="1">+TODAY()-I897</f>
        <v>-13</v>
      </c>
      <c r="L897" s="71">
        <v>40.299999999999997</v>
      </c>
      <c r="M897" s="135"/>
      <c r="N897" s="9" t="str">
        <f>IF(M897="","Vacio",IF(L897=M897,"Igual","Diferente"))</f>
        <v>Vacio</v>
      </c>
      <c r="O897" s="71"/>
      <c r="P897" s="135"/>
      <c r="Q897" s="9" t="str">
        <f>IF(P897="","Vacio",IF(O897=P897,"Igual","Diferente"))</f>
        <v>Vacio</v>
      </c>
      <c r="R897" s="1">
        <f>+L897+O897/3.5</f>
        <v>40.299999999999997</v>
      </c>
      <c r="S897" s="1">
        <f ca="1">+IF(K897&gt;=0,IF(K897&lt;30,R897*1,IF(60&gt;K897,R897*2,IF(90&gt;K897,R897*3,IF(120&gt;K897,R897*4,IF(150&gt;K897,R897*5,IF(180&gt;K897,R897*6,IF(210&gt;K897,R897*7))))))),0)</f>
        <v>0</v>
      </c>
      <c r="T897" s="2">
        <f ca="1">+IF(K897&lt;0,0,IF(K897&lt;8,$A$1,IF(K897&lt;15,$B$1,IF(K897&lt;22,$C$1,IF(K897&lt;30,$D$1,IF(K897&lt;60,$G$1,IF(K897&lt;90,$H$1,IF(K897&lt;120,$I$1,IF(K897&lt;150,$J$1,IF(K897&lt;180,$K$1,IF(K897&lt;210,$E$1)))))))))))</f>
        <v>0</v>
      </c>
      <c r="U897" s="3" t="s">
        <v>1374</v>
      </c>
      <c r="V897" s="10" t="s">
        <v>1379</v>
      </c>
      <c r="W897" s="6"/>
      <c r="X897" s="30" t="s">
        <v>1412</v>
      </c>
      <c r="Y897" s="12" t="s">
        <v>5248</v>
      </c>
      <c r="Z897" s="30"/>
      <c r="AA897" s="30"/>
      <c r="AB897" s="73"/>
      <c r="AC897" s="73"/>
      <c r="AD897" s="73"/>
      <c r="AE897" s="73"/>
      <c r="AF897" s="4">
        <f ca="1">+TODAY()-AE897</f>
        <v>44137</v>
      </c>
      <c r="AG897" s="73"/>
      <c r="AH897" s="73"/>
      <c r="AI897" s="29"/>
      <c r="AJ897" s="29"/>
      <c r="AK897" s="28"/>
      <c r="AL897" s="29"/>
      <c r="AM897" s="72">
        <v>1</v>
      </c>
      <c r="AN897" s="28" t="s">
        <v>44</v>
      </c>
      <c r="AO897" s="28"/>
      <c r="AP897" s="28" t="s">
        <v>483</v>
      </c>
      <c r="AQ897" s="28"/>
      <c r="AR897" s="28"/>
      <c r="AS897" s="28"/>
      <c r="AT897" s="31"/>
      <c r="AU897" s="3" t="s">
        <v>5235</v>
      </c>
      <c r="AV897" s="70" t="s">
        <v>47</v>
      </c>
      <c r="AW897" s="7" t="s">
        <v>47</v>
      </c>
      <c r="AX897" s="9" t="str">
        <f>IF(AW897="","Vacio",IF(AV897=AW897,"Igual","Diferente"))</f>
        <v>Igual</v>
      </c>
      <c r="AY897" s="68"/>
      <c r="AZ897" s="68"/>
      <c r="BA897" s="5">
        <f ca="1">+IF(K897&gt;21,"Revisar",0)</f>
        <v>0</v>
      </c>
      <c r="BB897" s="68" t="s">
        <v>146</v>
      </c>
      <c r="BC897" s="129" t="s">
        <v>2919</v>
      </c>
      <c r="BF897" s="129" t="s">
        <v>94</v>
      </c>
      <c r="BG897" s="129"/>
    </row>
    <row r="898" spans="1:65" ht="14.65" customHeight="1" x14ac:dyDescent="0.25">
      <c r="A898" s="68" t="str">
        <f>CONCATENATE(E898,"_",X898)</f>
        <v>20110886943_PCR-LAP20034035</v>
      </c>
      <c r="B898" s="68" t="str">
        <f>CONCATENATE(E898,"_",Z898)</f>
        <v>20110886943_</v>
      </c>
      <c r="C898" s="29">
        <v>44120</v>
      </c>
      <c r="D898" s="29">
        <v>44150</v>
      </c>
      <c r="E898" s="192">
        <v>20110886943</v>
      </c>
      <c r="F898" s="28" t="s">
        <v>1373</v>
      </c>
      <c r="G898" s="28" t="s">
        <v>4837</v>
      </c>
      <c r="H898" s="29">
        <v>44120</v>
      </c>
      <c r="I898" s="29">
        <v>44150</v>
      </c>
      <c r="J898" s="7"/>
      <c r="K898" s="8">
        <f ca="1">+TODAY()-I898</f>
        <v>-13</v>
      </c>
      <c r="L898" s="71">
        <v>40.299999999999997</v>
      </c>
      <c r="M898" s="135"/>
      <c r="N898" s="9" t="str">
        <f>IF(M898="","Vacio",IF(L898=M898,"Igual","Diferente"))</f>
        <v>Vacio</v>
      </c>
      <c r="O898" s="71"/>
      <c r="P898" s="135"/>
      <c r="Q898" s="9" t="str">
        <f>IF(P898="","Vacio",IF(O898=P898,"Igual","Diferente"))</f>
        <v>Vacio</v>
      </c>
      <c r="R898" s="1">
        <f>+L898+O898/3.5</f>
        <v>40.299999999999997</v>
      </c>
      <c r="S898" s="1">
        <f ca="1">+IF(K898&gt;=0,IF(K898&lt;30,R898*1,IF(60&gt;K898,R898*2,IF(90&gt;K898,R898*3,IF(120&gt;K898,R898*4,IF(150&gt;K898,R898*5,IF(180&gt;K898,R898*6,IF(210&gt;K898,R898*7))))))),0)</f>
        <v>0</v>
      </c>
      <c r="T898" s="2">
        <f ca="1">+IF(K898&lt;0,0,IF(K898&lt;8,$A$1,IF(K898&lt;15,$B$1,IF(K898&lt;22,$C$1,IF(K898&lt;30,$D$1,IF(K898&lt;60,$G$1,IF(K898&lt;90,$H$1,IF(K898&lt;120,$I$1,IF(K898&lt;150,$J$1,IF(K898&lt;180,$K$1,IF(K898&lt;210,$E$1)))))))))))</f>
        <v>0</v>
      </c>
      <c r="U898" s="3" t="s">
        <v>1374</v>
      </c>
      <c r="V898" s="10" t="s">
        <v>1379</v>
      </c>
      <c r="W898" s="6"/>
      <c r="X898" s="30" t="s">
        <v>1413</v>
      </c>
      <c r="Y898" s="12" t="s">
        <v>5248</v>
      </c>
      <c r="Z898" s="30"/>
      <c r="AA898" s="30"/>
      <c r="AB898" s="73"/>
      <c r="AC898" s="73"/>
      <c r="AD898" s="73"/>
      <c r="AE898" s="73"/>
      <c r="AF898" s="4">
        <f ca="1">+TODAY()-AE898</f>
        <v>44137</v>
      </c>
      <c r="AG898" s="73"/>
      <c r="AH898" s="73"/>
      <c r="AI898" s="29"/>
      <c r="AJ898" s="29"/>
      <c r="AK898" s="28"/>
      <c r="AL898" s="29"/>
      <c r="AM898" s="72">
        <v>1</v>
      </c>
      <c r="AN898" s="28" t="s">
        <v>44</v>
      </c>
      <c r="AO898" s="28"/>
      <c r="AP898" s="28" t="s">
        <v>483</v>
      </c>
      <c r="AQ898" s="28"/>
      <c r="AR898" s="28"/>
      <c r="AS898" s="28"/>
      <c r="AT898" s="31"/>
      <c r="AU898" s="3" t="s">
        <v>5235</v>
      </c>
      <c r="AV898" s="70" t="s">
        <v>47</v>
      </c>
      <c r="AW898" s="7" t="s">
        <v>47</v>
      </c>
      <c r="AX898" s="9" t="str">
        <f>IF(AW898="","Vacio",IF(AV898=AW898,"Igual","Diferente"))</f>
        <v>Igual</v>
      </c>
      <c r="AY898" s="68"/>
      <c r="AZ898" s="68"/>
      <c r="BA898" s="5">
        <f ca="1">+IF(K898&gt;21,"Revisar",0)</f>
        <v>0</v>
      </c>
      <c r="BB898" s="68" t="s">
        <v>146</v>
      </c>
      <c r="BC898" s="129" t="s">
        <v>2919</v>
      </c>
      <c r="BF898" s="129" t="s">
        <v>94</v>
      </c>
      <c r="BG898" s="129"/>
    </row>
    <row r="899" spans="1:65" ht="14.65" customHeight="1" x14ac:dyDescent="0.25">
      <c r="A899" s="68" t="str">
        <f>CONCATENATE(E899,"_",X899)</f>
        <v>20110886943_PCR-LAP20034036</v>
      </c>
      <c r="B899" s="68" t="str">
        <f>CONCATENATE(E899,"_",Z899)</f>
        <v>20110886943_</v>
      </c>
      <c r="C899" s="29">
        <v>44120</v>
      </c>
      <c r="D899" s="29">
        <v>44150</v>
      </c>
      <c r="E899" s="192">
        <v>20110886943</v>
      </c>
      <c r="F899" s="28" t="s">
        <v>1373</v>
      </c>
      <c r="G899" s="28" t="s">
        <v>4837</v>
      </c>
      <c r="H899" s="29">
        <v>44120</v>
      </c>
      <c r="I899" s="29">
        <v>44150</v>
      </c>
      <c r="J899" s="7"/>
      <c r="K899" s="8">
        <f ca="1">+TODAY()-I899</f>
        <v>-13</v>
      </c>
      <c r="L899" s="71">
        <v>40.299999999999997</v>
      </c>
      <c r="M899" s="135"/>
      <c r="N899" s="9" t="str">
        <f>IF(M899="","Vacio",IF(L899=M899,"Igual","Diferente"))</f>
        <v>Vacio</v>
      </c>
      <c r="O899" s="71"/>
      <c r="P899" s="135"/>
      <c r="Q899" s="9" t="str">
        <f>IF(P899="","Vacio",IF(O899=P899,"Igual","Diferente"))</f>
        <v>Vacio</v>
      </c>
      <c r="R899" s="1">
        <f>+L899+O899/3.5</f>
        <v>40.299999999999997</v>
      </c>
      <c r="S899" s="1">
        <f ca="1">+IF(K899&gt;=0,IF(K899&lt;30,R899*1,IF(60&gt;K899,R899*2,IF(90&gt;K899,R899*3,IF(120&gt;K899,R899*4,IF(150&gt;K899,R899*5,IF(180&gt;K899,R899*6,IF(210&gt;K899,R899*7))))))),0)</f>
        <v>0</v>
      </c>
      <c r="T899" s="2">
        <f ca="1">+IF(K899&lt;0,0,IF(K899&lt;8,$A$1,IF(K899&lt;15,$B$1,IF(K899&lt;22,$C$1,IF(K899&lt;30,$D$1,IF(K899&lt;60,$G$1,IF(K899&lt;90,$H$1,IF(K899&lt;120,$I$1,IF(K899&lt;150,$J$1,IF(K899&lt;180,$K$1,IF(K899&lt;210,$E$1)))))))))))</f>
        <v>0</v>
      </c>
      <c r="U899" s="3" t="s">
        <v>1374</v>
      </c>
      <c r="V899" s="10" t="s">
        <v>1379</v>
      </c>
      <c r="W899" s="6"/>
      <c r="X899" s="30" t="s">
        <v>1414</v>
      </c>
      <c r="Y899" s="12" t="s">
        <v>5248</v>
      </c>
      <c r="Z899" s="30"/>
      <c r="AA899" s="30"/>
      <c r="AB899" s="73"/>
      <c r="AC899" s="73"/>
      <c r="AD899" s="73"/>
      <c r="AE899" s="73"/>
      <c r="AF899" s="4">
        <f ca="1">+TODAY()-AE899</f>
        <v>44137</v>
      </c>
      <c r="AG899" s="73"/>
      <c r="AH899" s="73"/>
      <c r="AI899" s="29"/>
      <c r="AJ899" s="29"/>
      <c r="AK899" s="28"/>
      <c r="AL899" s="29"/>
      <c r="AM899" s="72">
        <v>1</v>
      </c>
      <c r="AN899" s="28" t="s">
        <v>44</v>
      </c>
      <c r="AO899" s="28"/>
      <c r="AP899" s="28" t="s">
        <v>483</v>
      </c>
      <c r="AQ899" s="28"/>
      <c r="AR899" s="28"/>
      <c r="AS899" s="28"/>
      <c r="AT899" s="31"/>
      <c r="AU899" s="3" t="s">
        <v>5235</v>
      </c>
      <c r="AV899" s="70" t="s">
        <v>47</v>
      </c>
      <c r="AW899" s="7" t="s">
        <v>47</v>
      </c>
      <c r="AX899" s="9" t="str">
        <f>IF(AW899="","Vacio",IF(AV899=AW899,"Igual","Diferente"))</f>
        <v>Igual</v>
      </c>
      <c r="AY899" s="68"/>
      <c r="AZ899" s="68"/>
      <c r="BA899" s="5">
        <f ca="1">+IF(K899&gt;21,"Revisar",0)</f>
        <v>0</v>
      </c>
      <c r="BB899" s="68" t="s">
        <v>146</v>
      </c>
      <c r="BC899" s="129" t="s">
        <v>2919</v>
      </c>
      <c r="BF899" s="129" t="s">
        <v>94</v>
      </c>
      <c r="BG899" s="129"/>
    </row>
    <row r="900" spans="1:65" ht="14.65" customHeight="1" x14ac:dyDescent="0.25">
      <c r="A900" s="68" t="str">
        <f>CONCATENATE(E900,"_",X900)</f>
        <v>20110886943_PCR-LAP20034037</v>
      </c>
      <c r="B900" s="68" t="str">
        <f>CONCATENATE(E900,"_",Z900)</f>
        <v>20110886943_</v>
      </c>
      <c r="C900" s="29">
        <v>44120</v>
      </c>
      <c r="D900" s="29">
        <v>44150</v>
      </c>
      <c r="E900" s="192">
        <v>20110886943</v>
      </c>
      <c r="F900" s="28" t="s">
        <v>1373</v>
      </c>
      <c r="G900" s="28" t="s">
        <v>4837</v>
      </c>
      <c r="H900" s="29">
        <v>44120</v>
      </c>
      <c r="I900" s="29">
        <v>44150</v>
      </c>
      <c r="J900" s="7"/>
      <c r="K900" s="8">
        <f ca="1">+TODAY()-I900</f>
        <v>-13</v>
      </c>
      <c r="L900" s="71">
        <v>40.299999999999997</v>
      </c>
      <c r="M900" s="135"/>
      <c r="N900" s="9" t="str">
        <f>IF(M900="","Vacio",IF(L900=M900,"Igual","Diferente"))</f>
        <v>Vacio</v>
      </c>
      <c r="O900" s="71"/>
      <c r="P900" s="135"/>
      <c r="Q900" s="9" t="str">
        <f>IF(P900="","Vacio",IF(O900=P900,"Igual","Diferente"))</f>
        <v>Vacio</v>
      </c>
      <c r="R900" s="1">
        <f>+L900+O900/3.5</f>
        <v>40.299999999999997</v>
      </c>
      <c r="S900" s="1">
        <f ca="1">+IF(K900&gt;=0,IF(K900&lt;30,R900*1,IF(60&gt;K900,R900*2,IF(90&gt;K900,R900*3,IF(120&gt;K900,R900*4,IF(150&gt;K900,R900*5,IF(180&gt;K900,R900*6,IF(210&gt;K900,R900*7))))))),0)</f>
        <v>0</v>
      </c>
      <c r="T900" s="2">
        <f ca="1">+IF(K900&lt;0,0,IF(K900&lt;8,$A$1,IF(K900&lt;15,$B$1,IF(K900&lt;22,$C$1,IF(K900&lt;30,$D$1,IF(K900&lt;60,$G$1,IF(K900&lt;90,$H$1,IF(K900&lt;120,$I$1,IF(K900&lt;150,$J$1,IF(K900&lt;180,$K$1,IF(K900&lt;210,$E$1)))))))))))</f>
        <v>0</v>
      </c>
      <c r="U900" s="3" t="s">
        <v>1374</v>
      </c>
      <c r="V900" s="10" t="s">
        <v>1379</v>
      </c>
      <c r="W900" s="6"/>
      <c r="X900" s="30" t="s">
        <v>1415</v>
      </c>
      <c r="Y900" s="12" t="s">
        <v>5248</v>
      </c>
      <c r="Z900" s="30"/>
      <c r="AA900" s="30"/>
      <c r="AB900" s="73"/>
      <c r="AC900" s="73"/>
      <c r="AD900" s="73"/>
      <c r="AE900" s="73"/>
      <c r="AF900" s="4">
        <f ca="1">+TODAY()-AE900</f>
        <v>44137</v>
      </c>
      <c r="AG900" s="73"/>
      <c r="AH900" s="73"/>
      <c r="AI900" s="29"/>
      <c r="AJ900" s="29"/>
      <c r="AK900" s="28"/>
      <c r="AL900" s="29"/>
      <c r="AM900" s="72">
        <v>1</v>
      </c>
      <c r="AN900" s="28" t="s">
        <v>44</v>
      </c>
      <c r="AO900" s="28"/>
      <c r="AP900" s="28" t="s">
        <v>483</v>
      </c>
      <c r="AQ900" s="28"/>
      <c r="AR900" s="28"/>
      <c r="AS900" s="28"/>
      <c r="AT900" s="31"/>
      <c r="AU900" s="3" t="s">
        <v>5235</v>
      </c>
      <c r="AV900" s="70" t="s">
        <v>47</v>
      </c>
      <c r="AW900" s="7" t="s">
        <v>47</v>
      </c>
      <c r="AX900" s="9" t="str">
        <f>IF(AW900="","Vacio",IF(AV900=AW900,"Igual","Diferente"))</f>
        <v>Igual</v>
      </c>
      <c r="AY900" s="68"/>
      <c r="AZ900" s="68"/>
      <c r="BA900" s="5">
        <f ca="1">+IF(K900&gt;21,"Revisar",0)</f>
        <v>0</v>
      </c>
      <c r="BB900" s="68" t="s">
        <v>146</v>
      </c>
      <c r="BC900" s="129" t="s">
        <v>2919</v>
      </c>
      <c r="BF900" s="129" t="s">
        <v>94</v>
      </c>
      <c r="BG900" s="129"/>
    </row>
    <row r="901" spans="1:65" ht="14.65" customHeight="1" x14ac:dyDescent="0.25">
      <c r="A901" s="68" t="str">
        <f>CONCATENATE(E901,"_",X901)</f>
        <v>20110886943_PCR-LAP20034038</v>
      </c>
      <c r="B901" s="68" t="str">
        <f>CONCATENATE(E901,"_",Z901)</f>
        <v>20110886943_</v>
      </c>
      <c r="C901" s="29">
        <v>44120</v>
      </c>
      <c r="D901" s="29">
        <v>44150</v>
      </c>
      <c r="E901" s="192">
        <v>20110886943</v>
      </c>
      <c r="F901" s="28" t="s">
        <v>1373</v>
      </c>
      <c r="G901" s="28" t="s">
        <v>4837</v>
      </c>
      <c r="H901" s="29">
        <v>44120</v>
      </c>
      <c r="I901" s="29">
        <v>44150</v>
      </c>
      <c r="J901" s="7"/>
      <c r="K901" s="8">
        <f ca="1">+TODAY()-I901</f>
        <v>-13</v>
      </c>
      <c r="L901" s="71">
        <v>40.299999999999997</v>
      </c>
      <c r="M901" s="135"/>
      <c r="N901" s="9" t="str">
        <f>IF(M901="","Vacio",IF(L901=M901,"Igual","Diferente"))</f>
        <v>Vacio</v>
      </c>
      <c r="O901" s="71"/>
      <c r="P901" s="135"/>
      <c r="Q901" s="9" t="str">
        <f>IF(P901="","Vacio",IF(O901=P901,"Igual","Diferente"))</f>
        <v>Vacio</v>
      </c>
      <c r="R901" s="1">
        <f>+L901+O901/3.5</f>
        <v>40.299999999999997</v>
      </c>
      <c r="S901" s="1">
        <f ca="1">+IF(K901&gt;=0,IF(K901&lt;30,R901*1,IF(60&gt;K901,R901*2,IF(90&gt;K901,R901*3,IF(120&gt;K901,R901*4,IF(150&gt;K901,R901*5,IF(180&gt;K901,R901*6,IF(210&gt;K901,R901*7))))))),0)</f>
        <v>0</v>
      </c>
      <c r="T901" s="2">
        <f ca="1">+IF(K901&lt;0,0,IF(K901&lt;8,$A$1,IF(K901&lt;15,$B$1,IF(K901&lt;22,$C$1,IF(K901&lt;30,$D$1,IF(K901&lt;60,$G$1,IF(K901&lt;90,$H$1,IF(K901&lt;120,$I$1,IF(K901&lt;150,$J$1,IF(K901&lt;180,$K$1,IF(K901&lt;210,$E$1)))))))))))</f>
        <v>0</v>
      </c>
      <c r="U901" s="3" t="s">
        <v>1374</v>
      </c>
      <c r="V901" s="10" t="s">
        <v>1379</v>
      </c>
      <c r="W901" s="6"/>
      <c r="X901" s="30" t="s">
        <v>1416</v>
      </c>
      <c r="Y901" s="12" t="s">
        <v>5248</v>
      </c>
      <c r="Z901" s="30"/>
      <c r="AA901" s="30"/>
      <c r="AB901" s="73"/>
      <c r="AC901" s="73"/>
      <c r="AD901" s="73"/>
      <c r="AE901" s="73"/>
      <c r="AF901" s="4">
        <f ca="1">+TODAY()-AE901</f>
        <v>44137</v>
      </c>
      <c r="AG901" s="73"/>
      <c r="AH901" s="73"/>
      <c r="AI901" s="29"/>
      <c r="AJ901" s="29"/>
      <c r="AK901" s="28"/>
      <c r="AL901" s="29"/>
      <c r="AM901" s="72">
        <v>1</v>
      </c>
      <c r="AN901" s="28" t="s">
        <v>44</v>
      </c>
      <c r="AO901" s="28"/>
      <c r="AP901" s="28" t="s">
        <v>483</v>
      </c>
      <c r="AQ901" s="28"/>
      <c r="AR901" s="28"/>
      <c r="AS901" s="28"/>
      <c r="AT901" s="31"/>
      <c r="AU901" s="3" t="s">
        <v>5235</v>
      </c>
      <c r="AV901" s="70" t="s">
        <v>47</v>
      </c>
      <c r="AW901" s="7" t="s">
        <v>47</v>
      </c>
      <c r="AX901" s="9" t="str">
        <f>IF(AW901="","Vacio",IF(AV901=AW901,"Igual","Diferente"))</f>
        <v>Igual</v>
      </c>
      <c r="AY901" s="68"/>
      <c r="AZ901" s="68"/>
      <c r="BA901" s="5">
        <f ca="1">+IF(K901&gt;21,"Revisar",0)</f>
        <v>0</v>
      </c>
      <c r="BB901" s="68" t="s">
        <v>146</v>
      </c>
      <c r="BC901" s="129" t="s">
        <v>2919</v>
      </c>
      <c r="BF901" s="129" t="s">
        <v>94</v>
      </c>
      <c r="BG901" s="129"/>
    </row>
    <row r="902" spans="1:65" ht="14.65" customHeight="1" x14ac:dyDescent="0.25">
      <c r="A902" s="68" t="str">
        <f>CONCATENATE(E902,"_",X902)</f>
        <v>20110886943_PCR-LAP20034039</v>
      </c>
      <c r="B902" s="68" t="str">
        <f>CONCATENATE(E902,"_",Z902)</f>
        <v>20110886943_</v>
      </c>
      <c r="C902" s="29">
        <v>44120</v>
      </c>
      <c r="D902" s="29">
        <v>44150</v>
      </c>
      <c r="E902" s="192">
        <v>20110886943</v>
      </c>
      <c r="F902" s="28" t="s">
        <v>1373</v>
      </c>
      <c r="G902" s="28" t="s">
        <v>4837</v>
      </c>
      <c r="H902" s="29">
        <v>44120</v>
      </c>
      <c r="I902" s="29">
        <v>44150</v>
      </c>
      <c r="J902" s="7"/>
      <c r="K902" s="8">
        <f ca="1">+TODAY()-I902</f>
        <v>-13</v>
      </c>
      <c r="L902" s="71">
        <v>40.299999999999997</v>
      </c>
      <c r="M902" s="135"/>
      <c r="N902" s="9" t="str">
        <f>IF(M902="","Vacio",IF(L902=M902,"Igual","Diferente"))</f>
        <v>Vacio</v>
      </c>
      <c r="O902" s="71"/>
      <c r="P902" s="135"/>
      <c r="Q902" s="9" t="str">
        <f>IF(P902="","Vacio",IF(O902=P902,"Igual","Diferente"))</f>
        <v>Vacio</v>
      </c>
      <c r="R902" s="1">
        <f>+L902+O902/3.5</f>
        <v>40.299999999999997</v>
      </c>
      <c r="S902" s="1">
        <f ca="1">+IF(K902&gt;=0,IF(K902&lt;30,R902*1,IF(60&gt;K902,R902*2,IF(90&gt;K902,R902*3,IF(120&gt;K902,R902*4,IF(150&gt;K902,R902*5,IF(180&gt;K902,R902*6,IF(210&gt;K902,R902*7))))))),0)</f>
        <v>0</v>
      </c>
      <c r="T902" s="2">
        <f ca="1">+IF(K902&lt;0,0,IF(K902&lt;8,$A$1,IF(K902&lt;15,$B$1,IF(K902&lt;22,$C$1,IF(K902&lt;30,$D$1,IF(K902&lt;60,$G$1,IF(K902&lt;90,$H$1,IF(K902&lt;120,$I$1,IF(K902&lt;150,$J$1,IF(K902&lt;180,$K$1,IF(K902&lt;210,$E$1)))))))))))</f>
        <v>0</v>
      </c>
      <c r="U902" s="3" t="s">
        <v>1374</v>
      </c>
      <c r="V902" s="10" t="s">
        <v>1379</v>
      </c>
      <c r="W902" s="6"/>
      <c r="X902" s="30" t="s">
        <v>1417</v>
      </c>
      <c r="Y902" s="12" t="s">
        <v>5248</v>
      </c>
      <c r="Z902" s="30"/>
      <c r="AA902" s="30"/>
      <c r="AB902" s="73"/>
      <c r="AC902" s="73"/>
      <c r="AD902" s="73"/>
      <c r="AE902" s="73"/>
      <c r="AF902" s="4">
        <f ca="1">+TODAY()-AE902</f>
        <v>44137</v>
      </c>
      <c r="AG902" s="73"/>
      <c r="AH902" s="73"/>
      <c r="AI902" s="29"/>
      <c r="AJ902" s="29"/>
      <c r="AK902" s="28"/>
      <c r="AL902" s="29"/>
      <c r="AM902" s="72">
        <v>1</v>
      </c>
      <c r="AN902" s="28" t="s">
        <v>44</v>
      </c>
      <c r="AO902" s="28"/>
      <c r="AP902" s="28" t="s">
        <v>483</v>
      </c>
      <c r="AQ902" s="28"/>
      <c r="AR902" s="28"/>
      <c r="AS902" s="28"/>
      <c r="AT902" s="31"/>
      <c r="AU902" s="3" t="s">
        <v>5235</v>
      </c>
      <c r="AV902" s="70" t="s">
        <v>47</v>
      </c>
      <c r="AW902" s="7" t="s">
        <v>47</v>
      </c>
      <c r="AX902" s="9" t="str">
        <f>IF(AW902="","Vacio",IF(AV902=AW902,"Igual","Diferente"))</f>
        <v>Igual</v>
      </c>
      <c r="AY902" s="68"/>
      <c r="AZ902" s="68"/>
      <c r="BA902" s="5">
        <f ca="1">+IF(K902&gt;21,"Revisar",0)</f>
        <v>0</v>
      </c>
      <c r="BB902" s="68" t="s">
        <v>146</v>
      </c>
      <c r="BC902" s="129" t="s">
        <v>2919</v>
      </c>
      <c r="BF902" s="129" t="s">
        <v>94</v>
      </c>
      <c r="BG902" s="129"/>
    </row>
    <row r="903" spans="1:65" ht="14.65" customHeight="1" x14ac:dyDescent="0.25">
      <c r="A903" s="68" t="str">
        <f>CONCATENATE(E903,"_",X903)</f>
        <v>20110886943_PCR-LAP20034040</v>
      </c>
      <c r="B903" s="68" t="str">
        <f>CONCATENATE(E903,"_",Z903)</f>
        <v>20110886943_</v>
      </c>
      <c r="C903" s="29">
        <v>44120</v>
      </c>
      <c r="D903" s="29">
        <v>44150</v>
      </c>
      <c r="E903" s="192">
        <v>20110886943</v>
      </c>
      <c r="F903" s="28" t="s">
        <v>1373</v>
      </c>
      <c r="G903" s="28" t="s">
        <v>4837</v>
      </c>
      <c r="H903" s="29">
        <v>44120</v>
      </c>
      <c r="I903" s="29">
        <v>44150</v>
      </c>
      <c r="J903" s="7"/>
      <c r="K903" s="8">
        <f ca="1">+TODAY()-I903</f>
        <v>-13</v>
      </c>
      <c r="L903" s="71">
        <v>40.299999999999997</v>
      </c>
      <c r="M903" s="135"/>
      <c r="N903" s="9" t="str">
        <f>IF(M903="","Vacio",IF(L903=M903,"Igual","Diferente"))</f>
        <v>Vacio</v>
      </c>
      <c r="O903" s="71"/>
      <c r="P903" s="135"/>
      <c r="Q903" s="9" t="str">
        <f>IF(P903="","Vacio",IF(O903=P903,"Igual","Diferente"))</f>
        <v>Vacio</v>
      </c>
      <c r="R903" s="1">
        <f>+L903+O903/3.5</f>
        <v>40.299999999999997</v>
      </c>
      <c r="S903" s="1">
        <f ca="1">+IF(K903&gt;=0,IF(K903&lt;30,R903*1,IF(60&gt;K903,R903*2,IF(90&gt;K903,R903*3,IF(120&gt;K903,R903*4,IF(150&gt;K903,R903*5,IF(180&gt;K903,R903*6,IF(210&gt;K903,R903*7))))))),0)</f>
        <v>0</v>
      </c>
      <c r="T903" s="2">
        <f ca="1">+IF(K903&lt;0,0,IF(K903&lt;8,$A$1,IF(K903&lt;15,$B$1,IF(K903&lt;22,$C$1,IF(K903&lt;30,$D$1,IF(K903&lt;60,$G$1,IF(K903&lt;90,$H$1,IF(K903&lt;120,$I$1,IF(K903&lt;150,$J$1,IF(K903&lt;180,$K$1,IF(K903&lt;210,$E$1)))))))))))</f>
        <v>0</v>
      </c>
      <c r="U903" s="3" t="s">
        <v>1374</v>
      </c>
      <c r="V903" s="10" t="s">
        <v>1418</v>
      </c>
      <c r="W903" s="6">
        <v>43903</v>
      </c>
      <c r="X903" s="30" t="s">
        <v>1419</v>
      </c>
      <c r="Y903" s="12" t="s">
        <v>5248</v>
      </c>
      <c r="Z903" s="30"/>
      <c r="AA903" s="30"/>
      <c r="AB903" s="73"/>
      <c r="AC903" s="73"/>
      <c r="AD903" s="73"/>
      <c r="AE903" s="73"/>
      <c r="AF903" s="4">
        <f ca="1">+TODAY()-AE903</f>
        <v>44137</v>
      </c>
      <c r="AG903" s="73"/>
      <c r="AH903" s="73"/>
      <c r="AI903" s="29"/>
      <c r="AJ903" s="29"/>
      <c r="AK903" s="28"/>
      <c r="AL903" s="29"/>
      <c r="AM903" s="72">
        <v>1</v>
      </c>
      <c r="AN903" s="28" t="s">
        <v>44</v>
      </c>
      <c r="AO903" s="28"/>
      <c r="AP903" s="28" t="s">
        <v>483</v>
      </c>
      <c r="AQ903" s="28"/>
      <c r="AR903" s="28"/>
      <c r="AS903" s="28"/>
      <c r="AT903" s="28"/>
      <c r="AU903" s="3" t="s">
        <v>5235</v>
      </c>
      <c r="AV903" s="70" t="s">
        <v>47</v>
      </c>
      <c r="AW903" s="7" t="s">
        <v>47</v>
      </c>
      <c r="AX903" s="9" t="str">
        <f>IF(AW903="","Vacio",IF(AV903=AW903,"Igual","Diferente"))</f>
        <v>Igual</v>
      </c>
      <c r="AY903" s="68"/>
      <c r="AZ903" s="68"/>
      <c r="BA903" s="5">
        <f ca="1">+IF(K903&gt;21,"Revisar",0)</f>
        <v>0</v>
      </c>
      <c r="BB903" s="68" t="s">
        <v>146</v>
      </c>
      <c r="BC903" s="129" t="s">
        <v>2919</v>
      </c>
      <c r="BF903" s="129" t="s">
        <v>94</v>
      </c>
      <c r="BG903" s="129"/>
    </row>
    <row r="904" spans="1:65" ht="14.65" customHeight="1" x14ac:dyDescent="0.25">
      <c r="A904" s="68" t="str">
        <f>CONCATENATE(E904,"_",X904)</f>
        <v>20602806520_PCR-LAP0795</v>
      </c>
      <c r="B904" s="68" t="str">
        <f>CONCATENATE(E904,"_",Z904)</f>
        <v>20602806520_</v>
      </c>
      <c r="C904" s="6">
        <v>44108</v>
      </c>
      <c r="D904" s="6">
        <v>44138</v>
      </c>
      <c r="E904" s="192">
        <v>20602806520</v>
      </c>
      <c r="F904" s="3" t="s">
        <v>1422</v>
      </c>
      <c r="G904" s="3" t="s">
        <v>4523</v>
      </c>
      <c r="H904" s="6">
        <v>44108</v>
      </c>
      <c r="I904" s="6">
        <v>44138</v>
      </c>
      <c r="J904" s="7"/>
      <c r="K904" s="8">
        <f ca="1">+TODAY()-I904</f>
        <v>-1</v>
      </c>
      <c r="L904" s="9"/>
      <c r="M904" s="135"/>
      <c r="N904" s="9" t="str">
        <f>IF(M904="","Vacio",IF(L904=M904,"Igual","Diferente"))</f>
        <v>Vacio</v>
      </c>
      <c r="O904" s="9">
        <v>297</v>
      </c>
      <c r="P904" s="135"/>
      <c r="Q904" s="9" t="str">
        <f>IF(P904="","Vacio",IF(O904=P904,"Igual","Diferente"))</f>
        <v>Vacio</v>
      </c>
      <c r="R904" s="1">
        <f>+L904+O904/3.5</f>
        <v>84.857142857142861</v>
      </c>
      <c r="S904" s="1">
        <f ca="1">+IF(K904&gt;=0,IF(K904&lt;30,R904*1,IF(60&gt;K904,R904*2,IF(90&gt;K904,R904*3,IF(120&gt;K904,R904*4,IF(150&gt;K904,R904*5,IF(180&gt;K904,R904*6,IF(210&gt;K904,R904*7))))))),0)</f>
        <v>0</v>
      </c>
      <c r="T904" s="2">
        <f ca="1">+IF(K904&lt;0,0,IF(K904&lt;8,$A$1,IF(K904&lt;15,$B$1,IF(K904&lt;22,$C$1,IF(K904&lt;30,$D$1,IF(K904&lt;60,$G$1,IF(K904&lt;90,$H$1,IF(K904&lt;120,$I$1,IF(K904&lt;150,$J$1,IF(K904&lt;180,$K$1,IF(K904&lt;210,$E$1)))))))))))</f>
        <v>0</v>
      </c>
      <c r="U904" s="3" t="s">
        <v>1423</v>
      </c>
      <c r="V904" s="10" t="s">
        <v>1424</v>
      </c>
      <c r="W904" s="6">
        <v>43894</v>
      </c>
      <c r="X904" s="12" t="s">
        <v>1425</v>
      </c>
      <c r="Y904" s="12" t="s">
        <v>5248</v>
      </c>
      <c r="Z904" s="12"/>
      <c r="AA904" s="12"/>
      <c r="AB904" s="15"/>
      <c r="AC904" s="15"/>
      <c r="AD904" s="15"/>
      <c r="AE904" s="15"/>
      <c r="AF904" s="4">
        <f ca="1">+TODAY()-AE904</f>
        <v>44137</v>
      </c>
      <c r="AG904" s="15"/>
      <c r="AH904" s="15"/>
      <c r="AI904" s="6"/>
      <c r="AJ904" s="6"/>
      <c r="AK904" s="3"/>
      <c r="AL904" s="6"/>
      <c r="AM904" s="10">
        <v>1</v>
      </c>
      <c r="AN904" s="3" t="s">
        <v>44</v>
      </c>
      <c r="AO904" s="3"/>
      <c r="AP904" s="3"/>
      <c r="AQ904" s="3"/>
      <c r="AR904" s="3"/>
      <c r="AS904" s="3"/>
      <c r="AT904" s="3"/>
      <c r="AU904" s="3" t="s">
        <v>5235</v>
      </c>
      <c r="AV904" s="7" t="s">
        <v>47</v>
      </c>
      <c r="AW904" s="7" t="s">
        <v>47</v>
      </c>
      <c r="AX904" s="9" t="str">
        <f>IF(AW904="","Vacio",IF(AV904=AW904,"Igual","Diferente"))</f>
        <v>Igual</v>
      </c>
      <c r="AY904" s="129"/>
      <c r="AZ904" s="129"/>
      <c r="BA904" s="5">
        <f ca="1">+IF(K904&gt;21,"Revisar",0)</f>
        <v>0</v>
      </c>
      <c r="BB904" s="68" t="s">
        <v>146</v>
      </c>
      <c r="BC904" s="129" t="s">
        <v>2919</v>
      </c>
      <c r="BF904" s="129" t="s">
        <v>94</v>
      </c>
      <c r="BG904" s="129"/>
    </row>
    <row r="905" spans="1:65" ht="14.65" customHeight="1" x14ac:dyDescent="0.25">
      <c r="A905" s="68" t="str">
        <f>CONCATENATE(E905,"_",X905)</f>
        <v>20602806520_PCR-LAP1209</v>
      </c>
      <c r="B905" s="68" t="str">
        <f>CONCATENATE(E905,"_",Z905)</f>
        <v>20602806520_</v>
      </c>
      <c r="C905" s="6">
        <v>44130</v>
      </c>
      <c r="D905" s="6">
        <v>44160</v>
      </c>
      <c r="E905" s="192">
        <v>20602806520</v>
      </c>
      <c r="F905" s="3" t="s">
        <v>1422</v>
      </c>
      <c r="G905" s="3" t="s">
        <v>5092</v>
      </c>
      <c r="H905" s="6">
        <v>44130</v>
      </c>
      <c r="I905" s="6">
        <v>44160</v>
      </c>
      <c r="J905" s="7" t="s">
        <v>1426</v>
      </c>
      <c r="K905" s="8">
        <f ca="1">+TODAY()-I905</f>
        <v>-23</v>
      </c>
      <c r="L905" s="9"/>
      <c r="M905" s="135"/>
      <c r="N905" s="9" t="str">
        <f>IF(M905="","Vacio",IF(L905=M905,"Igual","Diferente"))</f>
        <v>Vacio</v>
      </c>
      <c r="O905" s="9">
        <v>297</v>
      </c>
      <c r="P905" s="135"/>
      <c r="Q905" s="9" t="str">
        <f>IF(P905="","Vacio",IF(O905=P905,"Igual","Diferente"))</f>
        <v>Vacio</v>
      </c>
      <c r="R905" s="1">
        <f>+L905+O905/3.5</f>
        <v>84.857142857142861</v>
      </c>
      <c r="S905" s="1">
        <f ca="1">+IF(K905&gt;=0,IF(K905&lt;30,R905*1,IF(60&gt;K905,R905*2,IF(90&gt;K905,R905*3,IF(120&gt;K905,R905*4,IF(150&gt;K905,R905*5,IF(180&gt;K905,R905*6,IF(210&gt;K905,R905*7))))))),0)</f>
        <v>0</v>
      </c>
      <c r="T905" s="2">
        <f ca="1">+IF(K905&lt;0,0,IF(K905&lt;8,$A$1,IF(K905&lt;15,$B$1,IF(K905&lt;22,$C$1,IF(K905&lt;30,$D$1,IF(K905&lt;60,$G$1,IF(K905&lt;90,$H$1,IF(K905&lt;120,$I$1,IF(K905&lt;150,$J$1,IF(K905&lt;180,$K$1,IF(K905&lt;210,$E$1)))))))))))</f>
        <v>0</v>
      </c>
      <c r="U905" s="3" t="s">
        <v>1427</v>
      </c>
      <c r="V905" s="10" t="s">
        <v>1428</v>
      </c>
      <c r="W905" s="6">
        <v>43549</v>
      </c>
      <c r="X905" s="12" t="s">
        <v>1429</v>
      </c>
      <c r="Y905" s="12" t="s">
        <v>5248</v>
      </c>
      <c r="Z905" s="12"/>
      <c r="AA905" s="12"/>
      <c r="AB905" s="15"/>
      <c r="AC905" s="15"/>
      <c r="AD905" s="15"/>
      <c r="AE905" s="15"/>
      <c r="AF905" s="4">
        <f ca="1">+TODAY()-AE905</f>
        <v>44137</v>
      </c>
      <c r="AG905" s="15"/>
      <c r="AH905" s="15"/>
      <c r="AI905" s="6"/>
      <c r="AJ905" s="6"/>
      <c r="AK905" s="3" t="s">
        <v>43</v>
      </c>
      <c r="AL905" s="6"/>
      <c r="AM905" s="10">
        <v>1</v>
      </c>
      <c r="AN905" s="3" t="s">
        <v>44</v>
      </c>
      <c r="AO905" s="3"/>
      <c r="AP905" s="3" t="s">
        <v>320</v>
      </c>
      <c r="AQ905" s="3"/>
      <c r="AR905" s="3"/>
      <c r="AS905" s="3"/>
      <c r="AT905" s="3"/>
      <c r="AU905" s="3" t="s">
        <v>5235</v>
      </c>
      <c r="AV905" s="7" t="s">
        <v>47</v>
      </c>
      <c r="AW905" s="7" t="s">
        <v>47</v>
      </c>
      <c r="AX905" s="9" t="str">
        <f>IF(AW905="","Vacio",IF(AV905=AW905,"Igual","Diferente"))</f>
        <v>Igual</v>
      </c>
      <c r="AY905" s="129"/>
      <c r="AZ905" s="129"/>
      <c r="BA905" s="5">
        <f ca="1">+IF(K905&gt;21,"Revisar",0)</f>
        <v>0</v>
      </c>
      <c r="BB905" s="68" t="s">
        <v>146</v>
      </c>
      <c r="BC905" s="129" t="s">
        <v>2919</v>
      </c>
      <c r="BD905" s="153"/>
      <c r="BE905" s="153"/>
      <c r="BF905" s="129" t="s">
        <v>94</v>
      </c>
      <c r="BG905" s="129"/>
      <c r="BH905" s="153"/>
      <c r="BI905" s="153"/>
      <c r="BJ905" s="153"/>
      <c r="BK905" s="153"/>
      <c r="BL905" s="153"/>
      <c r="BM905" s="153"/>
    </row>
    <row r="906" spans="1:65" ht="14.65" customHeight="1" x14ac:dyDescent="0.25">
      <c r="A906" s="68" t="str">
        <f>CONCATENATE(E906,"_",X906)</f>
        <v>20304289512_PCR-LAP20064009</v>
      </c>
      <c r="B906" s="68" t="str">
        <f>CONCATENATE(E906,"_",Z906)</f>
        <v>20304289512_</v>
      </c>
      <c r="C906" s="6"/>
      <c r="D906" s="6"/>
      <c r="E906" s="192">
        <v>20304289512</v>
      </c>
      <c r="F906" s="3" t="s">
        <v>1430</v>
      </c>
      <c r="G906" s="3"/>
      <c r="H906" s="6"/>
      <c r="I906" s="6"/>
      <c r="J906" s="7"/>
      <c r="K906" s="8">
        <f ca="1">+TODAY()-I906</f>
        <v>44137</v>
      </c>
      <c r="L906" s="9"/>
      <c r="M906" s="135"/>
      <c r="N906" s="9" t="str">
        <f>IF(M906="","Vacio",IF(L906=M906,"Igual","Diferente"))</f>
        <v>Vacio</v>
      </c>
      <c r="O906" s="9"/>
      <c r="P906" s="135"/>
      <c r="Q906" s="9" t="str">
        <f>IF(P906="","Vacio",IF(O906=P906,"Igual","Diferente"))</f>
        <v>Vacio</v>
      </c>
      <c r="R906" s="1">
        <f>+L906+O906/3.5</f>
        <v>0</v>
      </c>
      <c r="S906" s="1"/>
      <c r="T906" s="2"/>
      <c r="U906" s="3" t="s">
        <v>5048</v>
      </c>
      <c r="V906" s="10" t="s">
        <v>5049</v>
      </c>
      <c r="W906" s="6">
        <v>44127</v>
      </c>
      <c r="X906" s="12" t="s">
        <v>4535</v>
      </c>
      <c r="Y906" s="12" t="s">
        <v>5248</v>
      </c>
      <c r="Z906" s="12"/>
      <c r="AA906" s="12"/>
      <c r="AB906" s="15"/>
      <c r="AC906" s="15"/>
      <c r="AD906" s="15"/>
      <c r="AE906" s="15"/>
      <c r="AF906" s="4">
        <f ca="1">+TODAY()-AE906</f>
        <v>44137</v>
      </c>
      <c r="AG906" s="15"/>
      <c r="AH906" s="15"/>
      <c r="AI906" s="6"/>
      <c r="AJ906" s="6"/>
      <c r="AK906" s="3"/>
      <c r="AL906" s="6"/>
      <c r="AM906" s="10"/>
      <c r="AN906" s="3"/>
      <c r="AO906" s="3"/>
      <c r="AP906" s="3" t="s">
        <v>151</v>
      </c>
      <c r="AQ906" s="296" t="s">
        <v>888</v>
      </c>
      <c r="AR906" s="3"/>
      <c r="AS906" s="3"/>
      <c r="AT906" s="3"/>
      <c r="AU906" s="3" t="s">
        <v>4401</v>
      </c>
      <c r="AV906" s="7" t="s">
        <v>47</v>
      </c>
      <c r="AW906" s="7"/>
      <c r="AX906" s="9" t="str">
        <f>IF(AW906="","Vacio",IF(AV906=AW906,"Igual","Diferente"))</f>
        <v>Vacio</v>
      </c>
      <c r="AY906" s="129"/>
      <c r="AZ906" s="129"/>
      <c r="BA906" s="5" t="str">
        <f ca="1">+IF(K906&gt;21,"Revisar",0)</f>
        <v>Revisar</v>
      </c>
      <c r="BB906" s="68" t="s">
        <v>146</v>
      </c>
      <c r="BC906" s="129" t="s">
        <v>141</v>
      </c>
      <c r="BD906" s="153"/>
      <c r="BE906" s="153"/>
      <c r="BF906" s="129"/>
      <c r="BG906" s="129">
        <v>7.13</v>
      </c>
      <c r="BH906" s="153"/>
      <c r="BI906" s="153"/>
      <c r="BJ906" s="153"/>
      <c r="BK906" s="153"/>
      <c r="BL906" s="153"/>
      <c r="BM906" s="153"/>
    </row>
    <row r="907" spans="1:65" ht="14.65" customHeight="1" x14ac:dyDescent="0.25">
      <c r="A907" s="68" t="str">
        <f>CONCATENATE(E907,"_",X907)</f>
        <v>20304289512_PCR-LAP0926</v>
      </c>
      <c r="B907" s="68" t="str">
        <f>CONCATENATE(E907,"_",Z907)</f>
        <v>20304289512_PCR-LAP0327</v>
      </c>
      <c r="C907" s="6">
        <v>44111</v>
      </c>
      <c r="D907" s="6">
        <v>44141</v>
      </c>
      <c r="E907" s="192">
        <v>20304289512</v>
      </c>
      <c r="F907" s="3" t="s">
        <v>1430</v>
      </c>
      <c r="G907" s="3" t="s">
        <v>4839</v>
      </c>
      <c r="H907" s="6">
        <v>44111</v>
      </c>
      <c r="I907" s="6">
        <v>44141</v>
      </c>
      <c r="J907" s="7" t="s">
        <v>1434</v>
      </c>
      <c r="K907" s="8">
        <f ca="1">+TODAY()-I907</f>
        <v>-4</v>
      </c>
      <c r="L907" s="9">
        <v>50</v>
      </c>
      <c r="M907" s="135"/>
      <c r="N907" s="9" t="str">
        <f>IF(M907="","Vacio",IF(L907=M907,"Igual","Diferente"))</f>
        <v>Vacio</v>
      </c>
      <c r="O907" s="9"/>
      <c r="P907" s="135"/>
      <c r="Q907" s="9" t="str">
        <f>IF(P907="","Vacio",IF(O907=P907,"Igual","Diferente"))</f>
        <v>Vacio</v>
      </c>
      <c r="R907" s="1">
        <f>+L907+O907/3.5</f>
        <v>50</v>
      </c>
      <c r="S907" s="1">
        <f ca="1">+IF(K907&gt;=0,IF(K907&lt;30,R907*1,IF(60&gt;K907,R907*2,IF(90&gt;K907,R907*3,IF(120&gt;K907,R907*4,IF(150&gt;K907,R907*5,IF(180&gt;K907,R907*6,IF(210&gt;K907,R907*7))))))),0)</f>
        <v>0</v>
      </c>
      <c r="T907" s="2">
        <f ca="1">+IF(K907&lt;0,0,IF(K907&lt;8,$A$1,IF(K907&lt;15,$B$1,IF(K907&lt;22,$C$1,IF(K907&lt;30,$D$1,IF(K907&lt;60,$G$1,IF(K907&lt;90,$H$1,IF(K907&lt;120,$I$1,IF(K907&lt;150,$J$1,IF(K907&lt;180,$K$1,IF(K907&lt;210,$E$1)))))))))))</f>
        <v>0</v>
      </c>
      <c r="U907" s="3" t="s">
        <v>3471</v>
      </c>
      <c r="V907" s="10" t="s">
        <v>1435</v>
      </c>
      <c r="W907" s="6">
        <v>43350</v>
      </c>
      <c r="X907" s="12" t="s">
        <v>2212</v>
      </c>
      <c r="Y907" s="12" t="s">
        <v>5248</v>
      </c>
      <c r="Z907" s="12" t="s">
        <v>1436</v>
      </c>
      <c r="AA907" s="12"/>
      <c r="AB907" s="15"/>
      <c r="AC907" s="15"/>
      <c r="AD907" s="15"/>
      <c r="AE907" s="15"/>
      <c r="AF907" s="4">
        <f ca="1">+TODAY()-AE907</f>
        <v>44137</v>
      </c>
      <c r="AG907" s="15"/>
      <c r="AH907" s="15"/>
      <c r="AI907" s="6"/>
      <c r="AJ907" s="6"/>
      <c r="AK907" s="3" t="s">
        <v>43</v>
      </c>
      <c r="AL907" s="6"/>
      <c r="AM907" s="10">
        <v>1</v>
      </c>
      <c r="AN907" s="3" t="s">
        <v>44</v>
      </c>
      <c r="AO907" s="3"/>
      <c r="AP907" s="3" t="s">
        <v>45</v>
      </c>
      <c r="AQ907" s="3"/>
      <c r="AR907" s="3"/>
      <c r="AS907" s="3"/>
      <c r="AT907" s="3"/>
      <c r="AU907" s="3" t="s">
        <v>4401</v>
      </c>
      <c r="AV907" s="7" t="s">
        <v>47</v>
      </c>
      <c r="AW907" s="7" t="s">
        <v>47</v>
      </c>
      <c r="AX907" s="9" t="str">
        <f>IF(AW907="","Vacio",IF(AV907=AW907,"Igual","Diferente"))</f>
        <v>Igual</v>
      </c>
      <c r="AY907" s="68"/>
      <c r="AZ907" s="68"/>
      <c r="BA907" s="5">
        <f ca="1">+IF(K907&gt;21,"Revisar",0)</f>
        <v>0</v>
      </c>
      <c r="BB907" s="68" t="s">
        <v>146</v>
      </c>
      <c r="BC907" s="129" t="s">
        <v>2919</v>
      </c>
      <c r="BD907" s="153"/>
      <c r="BE907" s="153"/>
      <c r="BF907" s="129" t="s">
        <v>94</v>
      </c>
      <c r="BG907" s="129"/>
      <c r="BH907" s="153"/>
      <c r="BI907" s="153"/>
      <c r="BJ907" s="153"/>
      <c r="BK907" s="153"/>
      <c r="BL907" s="153"/>
      <c r="BM907" s="153"/>
    </row>
    <row r="908" spans="1:65" ht="14.65" customHeight="1" x14ac:dyDescent="0.25">
      <c r="A908" s="68" t="str">
        <f>CONCATENATE(E908,"_",X908)</f>
        <v>20304289512_PCR-LAP20041244</v>
      </c>
      <c r="B908" s="68" t="str">
        <f>CONCATENATE(E908,"_",Z908)</f>
        <v>20304289512_</v>
      </c>
      <c r="C908" s="6">
        <v>44122</v>
      </c>
      <c r="D908" s="6">
        <v>44152</v>
      </c>
      <c r="E908" s="192">
        <v>20304289512</v>
      </c>
      <c r="F908" s="3" t="s">
        <v>1430</v>
      </c>
      <c r="G908" s="3" t="s">
        <v>4846</v>
      </c>
      <c r="H908" s="6">
        <v>44122</v>
      </c>
      <c r="I908" s="6">
        <v>44152</v>
      </c>
      <c r="J908" s="7"/>
      <c r="K908" s="8">
        <f ca="1">+TODAY()-I908</f>
        <v>-15</v>
      </c>
      <c r="L908" s="9">
        <v>69</v>
      </c>
      <c r="M908" s="135"/>
      <c r="N908" s="9" t="str">
        <f>IF(M908="","Vacio",IF(L908=M908,"Igual","Diferente"))</f>
        <v>Vacio</v>
      </c>
      <c r="O908" s="9"/>
      <c r="P908" s="135"/>
      <c r="Q908" s="9" t="str">
        <f>IF(P908="","Vacio",IF(O908=P908,"Igual","Diferente"))</f>
        <v>Vacio</v>
      </c>
      <c r="R908" s="1">
        <f>+L908+O908/3.5</f>
        <v>69</v>
      </c>
      <c r="S908" s="1">
        <f ca="1">+IF(K908&gt;=0,IF(K908&lt;30,R908*1,IF(60&gt;K908,R908*2,IF(90&gt;K908,R908*3,IF(120&gt;K908,R908*4,IF(150&gt;K908,R908*5,IF(180&gt;K908,R908*6,IF(210&gt;K908,R908*7))))))),0)</f>
        <v>0</v>
      </c>
      <c r="T908" s="2">
        <f ca="1">+IF(K908&lt;0,0,IF(K908&lt;8,$A$1,IF(K908&lt;15,$B$1,IF(K908&lt;22,$C$1,IF(K908&lt;30,$D$1,IF(K908&lt;60,$G$1,IF(K908&lt;90,$H$1,IF(K908&lt;120,$I$1,IF(K908&lt;150,$J$1,IF(K908&lt;180,$K$1,IF(K908&lt;210,$E$1)))))))))))</f>
        <v>0</v>
      </c>
      <c r="U908" s="3" t="s">
        <v>4063</v>
      </c>
      <c r="V908" s="10" t="s">
        <v>4064</v>
      </c>
      <c r="W908" s="6">
        <v>44091</v>
      </c>
      <c r="X908" s="12" t="s">
        <v>4003</v>
      </c>
      <c r="Y908" s="12" t="s">
        <v>5248</v>
      </c>
      <c r="Z908" s="12"/>
      <c r="AA908" s="12"/>
      <c r="AB908" s="15"/>
      <c r="AC908" s="15"/>
      <c r="AD908" s="15"/>
      <c r="AE908" s="15"/>
      <c r="AF908" s="4">
        <f ca="1">+TODAY()-AE908</f>
        <v>44137</v>
      </c>
      <c r="AG908" s="15"/>
      <c r="AH908" s="15"/>
      <c r="AI908" s="6"/>
      <c r="AJ908" s="6"/>
      <c r="AK908" s="3"/>
      <c r="AL908" s="6"/>
      <c r="AM908" s="10">
        <v>1</v>
      </c>
      <c r="AN908" s="3" t="s">
        <v>44</v>
      </c>
      <c r="AO908" s="3"/>
      <c r="AP908" s="63" t="s">
        <v>161</v>
      </c>
      <c r="AQ908" s="296" t="s">
        <v>888</v>
      </c>
      <c r="AR908" s="3"/>
      <c r="AS908" s="3"/>
      <c r="AT908" s="3"/>
      <c r="AU908" s="3" t="s">
        <v>4401</v>
      </c>
      <c r="AV908" s="7" t="s">
        <v>47</v>
      </c>
      <c r="AW908" s="7" t="s">
        <v>47</v>
      </c>
      <c r="AX908" s="9" t="str">
        <f>IF(AW908="","Vacio",IF(AV908=AW908,"Igual","Diferente"))</f>
        <v>Igual</v>
      </c>
      <c r="AY908" s="68"/>
      <c r="AZ908" s="68"/>
      <c r="BA908" s="5">
        <f ca="1">+IF(K908&gt;21,"Revisar",0)</f>
        <v>0</v>
      </c>
      <c r="BB908" s="68" t="s">
        <v>146</v>
      </c>
      <c r="BC908" s="129" t="s">
        <v>2919</v>
      </c>
      <c r="BD908" s="153"/>
      <c r="BE908" s="153"/>
      <c r="BF908" s="129"/>
      <c r="BG908" s="129">
        <f>VLOOKUP(X908,'[2]Costos office 365'!$A$1:$B$180,2,FALSE)</f>
        <v>7.13</v>
      </c>
      <c r="BH908" s="153"/>
      <c r="BI908" s="153"/>
      <c r="BJ908" s="153"/>
      <c r="BK908" s="153"/>
      <c r="BL908" s="153"/>
      <c r="BM908" s="153"/>
    </row>
    <row r="909" spans="1:65" ht="14.65" customHeight="1" x14ac:dyDescent="0.25">
      <c r="A909" s="68" t="str">
        <f>CONCATENATE(E909,"_",X909)</f>
        <v>20329545459_MOR-LAP19101021</v>
      </c>
      <c r="B909" s="68" t="str">
        <f>CONCATENATE(E909,"_",Z909)</f>
        <v>20329545459_</v>
      </c>
      <c r="C909" s="64">
        <v>44046</v>
      </c>
      <c r="D909" s="64">
        <v>44076</v>
      </c>
      <c r="E909" s="192">
        <v>20329545459</v>
      </c>
      <c r="F909" s="63" t="s">
        <v>92</v>
      </c>
      <c r="G909" s="3" t="s">
        <v>3865</v>
      </c>
      <c r="H909" s="64">
        <v>44046</v>
      </c>
      <c r="I909" s="64">
        <v>44076</v>
      </c>
      <c r="J909" s="7" t="s">
        <v>1446</v>
      </c>
      <c r="K909" s="8">
        <f ca="1">+TODAY()-I909</f>
        <v>61</v>
      </c>
      <c r="L909" s="9">
        <v>115</v>
      </c>
      <c r="M909" s="152"/>
      <c r="N909" s="9" t="str">
        <f>IF(M909="","Vacio",IF(L909=M909,"Igual","Diferente"))</f>
        <v>Vacio</v>
      </c>
      <c r="O909" s="9"/>
      <c r="P909" s="152"/>
      <c r="Q909" s="9" t="str">
        <f>IF(P909="","Vacio",IF(O909=P909,"Igual","Diferente"))</f>
        <v>Vacio</v>
      </c>
      <c r="R909" s="1">
        <f>+L909+O909/3.5</f>
        <v>115</v>
      </c>
      <c r="S909" s="1">
        <f ca="1">+IF(K909&gt;=0,IF(K909&lt;30,R909*1,IF(60&gt;K909,R909*2,IF(90&gt;K909,R909*3,IF(120&gt;K909,R909*4,IF(150&gt;K909,R909*5,IF(180&gt;K909,R909*6,IF(210&gt;K909,R909*7))))))),0)</f>
        <v>345</v>
      </c>
      <c r="T909" s="2">
        <f ca="1">+IF(K909&lt;0,0,IF(K909&lt;8,$A$1,IF(K909&lt;15,$B$1,IF(K909&lt;22,$C$1,IF(K909&lt;30,$D$1,IF(K909&lt;60,$G$1,IF(K909&lt;90,$H$1,IF(K909&lt;120,$I$1,IF(K909&lt;150,$J$1,IF(K909&lt;180,$K$1,IF(K909&lt;210,$E$1)))))))))))</f>
        <v>3</v>
      </c>
      <c r="U909" s="63" t="s">
        <v>1447</v>
      </c>
      <c r="V909" s="66" t="s">
        <v>1448</v>
      </c>
      <c r="W909" s="64">
        <v>43801</v>
      </c>
      <c r="X909" s="12" t="s">
        <v>1449</v>
      </c>
      <c r="Y909" s="12" t="s">
        <v>5248</v>
      </c>
      <c r="Z909" s="12"/>
      <c r="AA909" s="12"/>
      <c r="AB909" s="102"/>
      <c r="AC909" s="102"/>
      <c r="AD909" s="102"/>
      <c r="AE909" s="102"/>
      <c r="AF909" s="4">
        <f ca="1">+TODAY()-AE909</f>
        <v>44137</v>
      </c>
      <c r="AG909" s="102"/>
      <c r="AH909" s="102"/>
      <c r="AI909" s="64"/>
      <c r="AJ909" s="64"/>
      <c r="AK909" s="63"/>
      <c r="AL909" s="64"/>
      <c r="AM909" s="10">
        <v>1</v>
      </c>
      <c r="AN909" s="3" t="s">
        <v>44</v>
      </c>
      <c r="AO909" s="63"/>
      <c r="AP909" s="63" t="s">
        <v>161</v>
      </c>
      <c r="AQ909" s="296" t="s">
        <v>888</v>
      </c>
      <c r="AR909" s="63"/>
      <c r="AS909" s="63"/>
      <c r="AT909" s="63"/>
      <c r="AU909" s="3" t="s">
        <v>4401</v>
      </c>
      <c r="AV909" s="65" t="s">
        <v>47</v>
      </c>
      <c r="AW909" s="7" t="s">
        <v>47</v>
      </c>
      <c r="AX909" s="9" t="str">
        <f>IF(AW909="","Vacio",IF(AV909=AW909,"Igual","Diferente"))</f>
        <v>Igual</v>
      </c>
      <c r="AY909" s="129"/>
      <c r="AZ909" s="129"/>
      <c r="BA909" s="5" t="str">
        <f ca="1">+IF(K909&gt;21,"Revisar",0)</f>
        <v>Revisar</v>
      </c>
      <c r="BB909" s="129" t="s">
        <v>146</v>
      </c>
      <c r="BC909" s="129" t="s">
        <v>141</v>
      </c>
      <c r="BD909" s="153"/>
      <c r="BE909" s="153"/>
      <c r="BF909" s="129" t="s">
        <v>94</v>
      </c>
      <c r="BG909" s="129">
        <f>VLOOKUP(X909,'[2]Costos office 365'!$A$1:$B$180,2,FALSE)</f>
        <v>7.13</v>
      </c>
      <c r="BH909" s="153"/>
      <c r="BI909" s="153"/>
      <c r="BJ909" s="153"/>
      <c r="BK909" s="153"/>
      <c r="BL909" s="153"/>
      <c r="BM909" s="153"/>
    </row>
    <row r="910" spans="1:65" ht="14.65" customHeight="1" x14ac:dyDescent="0.25">
      <c r="A910" s="68" t="str">
        <f>CONCATENATE(E910,"_",X910)</f>
        <v>20329545459_MOR-LAP19101025</v>
      </c>
      <c r="B910" s="68" t="str">
        <f>CONCATENATE(E910,"_",Z910)</f>
        <v>20329545459_</v>
      </c>
      <c r="C910" s="6">
        <v>44110</v>
      </c>
      <c r="D910" s="6">
        <v>44140</v>
      </c>
      <c r="E910" s="192">
        <v>20329545459</v>
      </c>
      <c r="F910" s="63" t="s">
        <v>92</v>
      </c>
      <c r="G910" s="3" t="s">
        <v>4843</v>
      </c>
      <c r="H910" s="6">
        <v>44110</v>
      </c>
      <c r="I910" s="6">
        <v>44140</v>
      </c>
      <c r="J910" s="7" t="s">
        <v>1450</v>
      </c>
      <c r="K910" s="8">
        <f ca="1">+TODAY()-I910</f>
        <v>-3</v>
      </c>
      <c r="L910" s="9">
        <v>84.82</v>
      </c>
      <c r="M910" s="152"/>
      <c r="N910" s="9" t="str">
        <f>IF(M910="","Vacio",IF(L910=M910,"Igual","Diferente"))</f>
        <v>Vacio</v>
      </c>
      <c r="O910" s="9"/>
      <c r="P910" s="152"/>
      <c r="Q910" s="9" t="str">
        <f>IF(P910="","Vacio",IF(O910=P910,"Igual","Diferente"))</f>
        <v>Vacio</v>
      </c>
      <c r="R910" s="1">
        <f>+L910+O910/3.5</f>
        <v>84.82</v>
      </c>
      <c r="S910" s="1">
        <f ca="1">+IF(K910&gt;=0,IF(K910&lt;30,R910*1,IF(60&gt;K910,R910*2,IF(90&gt;K910,R910*3,IF(120&gt;K910,R910*4,IF(150&gt;K910,R910*5,IF(180&gt;K910,R910*6,IF(210&gt;K910,R910*7))))))),0)</f>
        <v>0</v>
      </c>
      <c r="T910" s="2">
        <f ca="1">+IF(K910&lt;0,0,IF(K910&lt;8,$A$1,IF(K910&lt;15,$B$1,IF(K910&lt;22,$C$1,IF(K910&lt;30,$D$1,IF(K910&lt;60,$G$1,IF(K910&lt;90,$H$1,IF(K910&lt;120,$I$1,IF(K910&lt;150,$J$1,IF(K910&lt;180,$K$1,IF(K910&lt;210,$E$1)))))))))))</f>
        <v>0</v>
      </c>
      <c r="U910" s="3" t="s">
        <v>1451</v>
      </c>
      <c r="V910" s="86" t="s">
        <v>1452</v>
      </c>
      <c r="W910" s="133">
        <v>43896</v>
      </c>
      <c r="X910" s="12" t="s">
        <v>281</v>
      </c>
      <c r="Y910" s="12" t="s">
        <v>5248</v>
      </c>
      <c r="Z910" s="12"/>
      <c r="AA910" s="115"/>
      <c r="AB910" s="116"/>
      <c r="AC910" s="116"/>
      <c r="AD910" s="116"/>
      <c r="AE910" s="116"/>
      <c r="AF910" s="4">
        <f ca="1">+TODAY()-AE910</f>
        <v>44137</v>
      </c>
      <c r="AG910" s="116"/>
      <c r="AH910" s="116"/>
      <c r="AI910" s="6"/>
      <c r="AJ910" s="3"/>
      <c r="AK910" s="6"/>
      <c r="AL910" s="10"/>
      <c r="AM910" s="10">
        <v>1</v>
      </c>
      <c r="AN910" s="3" t="s">
        <v>44</v>
      </c>
      <c r="AO910" s="3"/>
      <c r="AP910" s="3" t="s">
        <v>161</v>
      </c>
      <c r="AQ910" s="3"/>
      <c r="AR910" s="3"/>
      <c r="AS910" s="3"/>
      <c r="AT910" s="3"/>
      <c r="AU910" s="3" t="s">
        <v>4401</v>
      </c>
      <c r="AV910" s="7" t="s">
        <v>47</v>
      </c>
      <c r="AW910" s="7" t="s">
        <v>47</v>
      </c>
      <c r="AX910" s="9" t="str">
        <f>IF(AW910="","Vacio",IF(AV910=AW910,"Igual","Diferente"))</f>
        <v>Igual</v>
      </c>
      <c r="AY910" s="129"/>
      <c r="AZ910" s="129"/>
      <c r="BA910" s="5">
        <f ca="1">+IF(K910&gt;21,"Revisar",0)</f>
        <v>0</v>
      </c>
      <c r="BB910" s="129" t="s">
        <v>146</v>
      </c>
      <c r="BC910" s="129" t="s">
        <v>2919</v>
      </c>
      <c r="BD910" s="153"/>
      <c r="BE910" s="153"/>
      <c r="BF910" s="129" t="s">
        <v>94</v>
      </c>
      <c r="BG910" s="129"/>
      <c r="BH910" s="153"/>
      <c r="BI910" s="153"/>
      <c r="BJ910" s="153"/>
      <c r="BK910" s="153"/>
      <c r="BL910" s="153"/>
      <c r="BM910" s="153"/>
    </row>
    <row r="911" spans="1:65" ht="14.65" customHeight="1" x14ac:dyDescent="0.25">
      <c r="A911" s="68" t="str">
        <f>CONCATENATE(E911,"_",X911)</f>
        <v>20329545459_NB2471</v>
      </c>
      <c r="B911" s="68" t="str">
        <f>CONCATENATE(E911,"_",Z911)</f>
        <v>20329545459_</v>
      </c>
      <c r="C911" s="6">
        <v>44130</v>
      </c>
      <c r="D911" s="6">
        <v>44160</v>
      </c>
      <c r="E911" s="192">
        <v>20329545459</v>
      </c>
      <c r="F911" s="63" t="s">
        <v>92</v>
      </c>
      <c r="G911" s="3" t="s">
        <v>5062</v>
      </c>
      <c r="H911" s="6">
        <v>44130</v>
      </c>
      <c r="I911" s="6">
        <v>44160</v>
      </c>
      <c r="J911" s="7" t="s">
        <v>1437</v>
      </c>
      <c r="K911" s="8">
        <f ca="1">+TODAY()-I911</f>
        <v>-23</v>
      </c>
      <c r="L911" s="9">
        <v>90</v>
      </c>
      <c r="M911" s="152"/>
      <c r="N911" s="9" t="str">
        <f>IF(M911="","Vacio",IF(L911=M911,"Igual","Diferente"))</f>
        <v>Vacio</v>
      </c>
      <c r="O911" s="9"/>
      <c r="P911" s="152"/>
      <c r="Q911" s="9" t="str">
        <f>IF(P911="","Vacio",IF(O911=P911,"Igual","Diferente"))</f>
        <v>Vacio</v>
      </c>
      <c r="R911" s="1">
        <f>+L911+O911/3.5</f>
        <v>90</v>
      </c>
      <c r="S911" s="1">
        <f ca="1">+IF(K911&gt;=0,IF(K911&lt;30,R911*1,IF(60&gt;K911,R911*2,IF(90&gt;K911,R911*3,IF(120&gt;K911,R911*4,IF(150&gt;K911,R911*5,IF(180&gt;K911,R911*6,IF(210&gt;K911,R911*7))))))),0)</f>
        <v>0</v>
      </c>
      <c r="T911" s="2">
        <f ca="1">+IF(K911&lt;0,0,IF(K911&lt;8,$A$1,IF(K911&lt;15,$B$1,IF(K911&lt;22,$C$1,IF(K911&lt;30,$D$1,IF(K911&lt;60,$G$1,IF(K911&lt;90,$H$1,IF(K911&lt;120,$I$1,IF(K911&lt;150,$J$1,IF(K911&lt;180,$K$1,IF(K911&lt;210,$E$1)))))))))))</f>
        <v>0</v>
      </c>
      <c r="U911" s="3" t="s">
        <v>1453</v>
      </c>
      <c r="V911" s="10" t="s">
        <v>1454</v>
      </c>
      <c r="W911" s="6">
        <v>43216</v>
      </c>
      <c r="X911" s="12" t="s">
        <v>1455</v>
      </c>
      <c r="Y911" s="12" t="s">
        <v>5248</v>
      </c>
      <c r="Z911" s="12"/>
      <c r="AA911" s="12"/>
      <c r="AB911" s="15"/>
      <c r="AC911" s="15"/>
      <c r="AD911" s="15"/>
      <c r="AE911" s="15"/>
      <c r="AF911" s="4">
        <f ca="1">+TODAY()-AE911</f>
        <v>44137</v>
      </c>
      <c r="AG911" s="15"/>
      <c r="AH911" s="15"/>
      <c r="AI911" s="6"/>
      <c r="AJ911" s="6"/>
      <c r="AK911" s="3" t="s">
        <v>43</v>
      </c>
      <c r="AL911" s="6"/>
      <c r="AM911" s="10">
        <v>1</v>
      </c>
      <c r="AN911" s="3" t="s">
        <v>44</v>
      </c>
      <c r="AO911" s="3"/>
      <c r="AP911" s="3" t="s">
        <v>151</v>
      </c>
      <c r="AQ911" s="3" t="s">
        <v>1456</v>
      </c>
      <c r="AR911" s="3"/>
      <c r="AS911" s="3" t="s">
        <v>1161</v>
      </c>
      <c r="AT911" s="3"/>
      <c r="AU911" s="3" t="s">
        <v>4401</v>
      </c>
      <c r="AV911" s="7" t="s">
        <v>47</v>
      </c>
      <c r="AW911" s="7" t="s">
        <v>47</v>
      </c>
      <c r="AX911" s="9" t="str">
        <f>IF(AW911="","Vacio",IF(AV911=AW911,"Igual","Diferente"))</f>
        <v>Igual</v>
      </c>
      <c r="AY911" s="129"/>
      <c r="AZ911" s="129"/>
      <c r="BA911" s="5">
        <f ca="1">+IF(K911&gt;21,"Revisar",0)</f>
        <v>0</v>
      </c>
      <c r="BB911" s="129" t="s">
        <v>146</v>
      </c>
      <c r="BC911" s="129" t="s">
        <v>2919</v>
      </c>
      <c r="BD911" s="153"/>
      <c r="BE911" s="153"/>
      <c r="BF911" s="129">
        <v>58</v>
      </c>
      <c r="BG911" s="129"/>
      <c r="BH911" s="153"/>
      <c r="BI911" s="153"/>
      <c r="BJ911" s="153"/>
      <c r="BK911" s="153"/>
      <c r="BL911" s="153"/>
      <c r="BM911" s="153"/>
    </row>
    <row r="912" spans="1:65" ht="14.65" customHeight="1" x14ac:dyDescent="0.25">
      <c r="A912" s="68" t="str">
        <f>CONCATENATE(E912,"_",X912)</f>
        <v>20329545459_NB2472</v>
      </c>
      <c r="B912" s="68" t="str">
        <f>CONCATENATE(E912,"_",Z912)</f>
        <v>20329545459_</v>
      </c>
      <c r="C912" s="6">
        <v>44130</v>
      </c>
      <c r="D912" s="6">
        <v>44160</v>
      </c>
      <c r="E912" s="192">
        <v>20329545459</v>
      </c>
      <c r="F912" s="63" t="s">
        <v>92</v>
      </c>
      <c r="G912" s="3" t="s">
        <v>5062</v>
      </c>
      <c r="H912" s="6">
        <v>44130</v>
      </c>
      <c r="I912" s="6">
        <v>44160</v>
      </c>
      <c r="J912" s="7" t="s">
        <v>1437</v>
      </c>
      <c r="K912" s="8">
        <f ca="1">+TODAY()-I912</f>
        <v>-23</v>
      </c>
      <c r="L912" s="9">
        <v>90</v>
      </c>
      <c r="M912" s="152"/>
      <c r="N912" s="9" t="str">
        <f>IF(M912="","Vacio",IF(L912=M912,"Igual","Diferente"))</f>
        <v>Vacio</v>
      </c>
      <c r="O912" s="9"/>
      <c r="P912" s="152"/>
      <c r="Q912" s="9" t="str">
        <f>IF(P912="","Vacio",IF(O912=P912,"Igual","Diferente"))</f>
        <v>Vacio</v>
      </c>
      <c r="R912" s="1">
        <f>+L912+O912/3.5</f>
        <v>90</v>
      </c>
      <c r="S912" s="1">
        <f ca="1">+IF(K912&gt;=0,IF(K912&lt;30,R912*1,IF(60&gt;K912,R912*2,IF(90&gt;K912,R912*3,IF(120&gt;K912,R912*4,IF(150&gt;K912,R912*5,IF(180&gt;K912,R912*6,IF(210&gt;K912,R912*7))))))),0)</f>
        <v>0</v>
      </c>
      <c r="T912" s="2">
        <f ca="1">+IF(K912&lt;0,0,IF(K912&lt;8,$A$1,IF(K912&lt;15,$B$1,IF(K912&lt;22,$C$1,IF(K912&lt;30,$D$1,IF(K912&lt;60,$G$1,IF(K912&lt;90,$H$1,IF(K912&lt;120,$I$1,IF(K912&lt;150,$J$1,IF(K912&lt;180,$K$1,IF(K912&lt;210,$E$1)))))))))))</f>
        <v>0</v>
      </c>
      <c r="U912" s="3" t="s">
        <v>1453</v>
      </c>
      <c r="V912" s="10" t="s">
        <v>1454</v>
      </c>
      <c r="W912" s="6">
        <v>43216</v>
      </c>
      <c r="X912" s="12" t="s">
        <v>1457</v>
      </c>
      <c r="Y912" s="12" t="s">
        <v>5248</v>
      </c>
      <c r="Z912" s="12"/>
      <c r="AA912" s="12"/>
      <c r="AB912" s="15"/>
      <c r="AC912" s="15"/>
      <c r="AD912" s="15"/>
      <c r="AE912" s="15"/>
      <c r="AF912" s="4">
        <f ca="1">+TODAY()-AE912</f>
        <v>44137</v>
      </c>
      <c r="AG912" s="15"/>
      <c r="AH912" s="15"/>
      <c r="AI912" s="6"/>
      <c r="AJ912" s="6"/>
      <c r="AK912" s="3" t="s">
        <v>43</v>
      </c>
      <c r="AL912" s="6"/>
      <c r="AM912" s="10">
        <v>1</v>
      </c>
      <c r="AN912" s="3" t="s">
        <v>44</v>
      </c>
      <c r="AO912" s="3"/>
      <c r="AP912" s="3" t="s">
        <v>151</v>
      </c>
      <c r="AQ912" s="3" t="s">
        <v>1456</v>
      </c>
      <c r="AR912" s="3"/>
      <c r="AS912" s="3" t="s">
        <v>1161</v>
      </c>
      <c r="AT912" s="3"/>
      <c r="AU912" s="3" t="s">
        <v>4401</v>
      </c>
      <c r="AV912" s="7" t="s">
        <v>47</v>
      </c>
      <c r="AW912" s="7" t="s">
        <v>47</v>
      </c>
      <c r="AX912" s="9" t="str">
        <f>IF(AW912="","Vacio",IF(AV912=AW912,"Igual","Diferente"))</f>
        <v>Igual</v>
      </c>
      <c r="AY912" s="129"/>
      <c r="AZ912" s="129"/>
      <c r="BA912" s="5">
        <f ca="1">+IF(K912&gt;21,"Revisar",0)</f>
        <v>0</v>
      </c>
      <c r="BB912" s="129" t="s">
        <v>146</v>
      </c>
      <c r="BC912" s="129" t="s">
        <v>2919</v>
      </c>
      <c r="BD912" s="153"/>
      <c r="BE912" s="153"/>
      <c r="BF912" s="129">
        <v>58</v>
      </c>
      <c r="BG912" s="129"/>
      <c r="BH912" s="153"/>
      <c r="BI912" s="153"/>
      <c r="BJ912" s="153"/>
      <c r="BK912" s="153"/>
      <c r="BL912" s="153"/>
      <c r="BM912" s="153"/>
    </row>
    <row r="913" spans="1:65" ht="14.65" customHeight="1" x14ac:dyDescent="0.25">
      <c r="A913" s="68" t="str">
        <f>CONCATENATE(E913,"_",X913)</f>
        <v>20329545459_NB2596</v>
      </c>
      <c r="B913" s="68" t="str">
        <f>CONCATENATE(E913,"_",Z913)</f>
        <v>20329545459_</v>
      </c>
      <c r="C913" s="6">
        <v>44130</v>
      </c>
      <c r="D913" s="6">
        <v>44160</v>
      </c>
      <c r="E913" s="192">
        <v>20329545459</v>
      </c>
      <c r="F913" s="63" t="s">
        <v>92</v>
      </c>
      <c r="G913" s="3" t="s">
        <v>5062</v>
      </c>
      <c r="H913" s="6">
        <v>44130</v>
      </c>
      <c r="I913" s="6">
        <v>44160</v>
      </c>
      <c r="J913" s="7" t="s">
        <v>1437</v>
      </c>
      <c r="K913" s="8">
        <f ca="1">+TODAY()-I913</f>
        <v>-23</v>
      </c>
      <c r="L913" s="9">
        <v>90</v>
      </c>
      <c r="M913" s="152"/>
      <c r="N913" s="9" t="str">
        <f>IF(M913="","Vacio",IF(L913=M913,"Igual","Diferente"))</f>
        <v>Vacio</v>
      </c>
      <c r="O913" s="9"/>
      <c r="P913" s="152"/>
      <c r="Q913" s="9" t="str">
        <f>IF(P913="","Vacio",IF(O913=P913,"Igual","Diferente"))</f>
        <v>Vacio</v>
      </c>
      <c r="R913" s="1">
        <f>+L913+O913/3.5</f>
        <v>90</v>
      </c>
      <c r="S913" s="1">
        <f ca="1">+IF(K913&gt;=0,IF(K913&lt;30,R913*1,IF(60&gt;K913,R913*2,IF(90&gt;K913,R913*3,IF(120&gt;K913,R913*4,IF(150&gt;K913,R913*5,IF(180&gt;K913,R913*6,IF(210&gt;K913,R913*7))))))),0)</f>
        <v>0</v>
      </c>
      <c r="T913" s="2">
        <f ca="1">+IF(K913&lt;0,0,IF(K913&lt;8,$A$1,IF(K913&lt;15,$B$1,IF(K913&lt;22,$C$1,IF(K913&lt;30,$D$1,IF(K913&lt;60,$G$1,IF(K913&lt;90,$H$1,IF(K913&lt;120,$I$1,IF(K913&lt;150,$J$1,IF(K913&lt;180,$K$1,IF(K913&lt;210,$E$1)))))))))))</f>
        <v>0</v>
      </c>
      <c r="U913" s="3" t="s">
        <v>1453</v>
      </c>
      <c r="V913" s="10" t="s">
        <v>1454</v>
      </c>
      <c r="W913" s="6">
        <v>43216</v>
      </c>
      <c r="X913" s="12" t="s">
        <v>1458</v>
      </c>
      <c r="Y913" s="12" t="s">
        <v>5248</v>
      </c>
      <c r="Z913" s="12"/>
      <c r="AA913" s="12"/>
      <c r="AB913" s="15"/>
      <c r="AC913" s="15"/>
      <c r="AD913" s="15"/>
      <c r="AE913" s="15"/>
      <c r="AF913" s="4">
        <f ca="1">+TODAY()-AE913</f>
        <v>44137</v>
      </c>
      <c r="AG913" s="15"/>
      <c r="AH913" s="15"/>
      <c r="AI913" s="6"/>
      <c r="AJ913" s="6"/>
      <c r="AK913" s="3" t="s">
        <v>43</v>
      </c>
      <c r="AL913" s="6"/>
      <c r="AM913" s="10">
        <v>1</v>
      </c>
      <c r="AN913" s="3" t="s">
        <v>44</v>
      </c>
      <c r="AO913" s="3"/>
      <c r="AP913" s="3" t="s">
        <v>151</v>
      </c>
      <c r="AQ913" s="3" t="s">
        <v>1456</v>
      </c>
      <c r="AR913" s="3"/>
      <c r="AS913" s="3" t="s">
        <v>1161</v>
      </c>
      <c r="AT913" s="3"/>
      <c r="AU913" s="3" t="s">
        <v>4401</v>
      </c>
      <c r="AV913" s="7" t="s">
        <v>47</v>
      </c>
      <c r="AW913" s="7" t="s">
        <v>47</v>
      </c>
      <c r="AX913" s="9" t="str">
        <f>IF(AW913="","Vacio",IF(AV913=AW913,"Igual","Diferente"))</f>
        <v>Igual</v>
      </c>
      <c r="AY913" s="129"/>
      <c r="AZ913" s="129"/>
      <c r="BA913" s="5">
        <f ca="1">+IF(K913&gt;21,"Revisar",0)</f>
        <v>0</v>
      </c>
      <c r="BB913" s="129" t="s">
        <v>146</v>
      </c>
      <c r="BC913" s="129" t="s">
        <v>2919</v>
      </c>
      <c r="BD913" s="153"/>
      <c r="BE913" s="153"/>
      <c r="BF913" s="129">
        <v>58</v>
      </c>
      <c r="BG913" s="129"/>
      <c r="BH913" s="153"/>
      <c r="BI913" s="153"/>
      <c r="BJ913" s="153"/>
      <c r="BK913" s="153"/>
      <c r="BL913" s="153"/>
      <c r="BM913" s="153"/>
    </row>
    <row r="914" spans="1:65" ht="14.65" customHeight="1" x14ac:dyDescent="0.25">
      <c r="A914" s="68" t="str">
        <f>CONCATENATE(E914,"_",X914)</f>
        <v>20329545459_NB2760</v>
      </c>
      <c r="B914" s="68" t="str">
        <f>CONCATENATE(E914,"_",Z914)</f>
        <v>20329545459_</v>
      </c>
      <c r="C914" s="6">
        <v>44130</v>
      </c>
      <c r="D914" s="6">
        <v>44160</v>
      </c>
      <c r="E914" s="192">
        <v>20329545459</v>
      </c>
      <c r="F914" s="63" t="s">
        <v>92</v>
      </c>
      <c r="G914" s="3" t="s">
        <v>5062</v>
      </c>
      <c r="H914" s="6">
        <v>44130</v>
      </c>
      <c r="I914" s="6">
        <v>44160</v>
      </c>
      <c r="J914" s="7" t="s">
        <v>1437</v>
      </c>
      <c r="K914" s="8">
        <f ca="1">+TODAY()-I914</f>
        <v>-23</v>
      </c>
      <c r="L914" s="9">
        <v>90</v>
      </c>
      <c r="M914" s="152"/>
      <c r="N914" s="9" t="str">
        <f>IF(M914="","Vacio",IF(L914=M914,"Igual","Diferente"))</f>
        <v>Vacio</v>
      </c>
      <c r="O914" s="9"/>
      <c r="P914" s="152"/>
      <c r="Q914" s="9" t="str">
        <f>IF(P914="","Vacio",IF(O914=P914,"Igual","Diferente"))</f>
        <v>Vacio</v>
      </c>
      <c r="R914" s="1">
        <f>+L914+O914/3.5</f>
        <v>90</v>
      </c>
      <c r="S914" s="1">
        <f ca="1">+IF(K914&gt;=0,IF(K914&lt;30,R914*1,IF(60&gt;K914,R914*2,IF(90&gt;K914,R914*3,IF(120&gt;K914,R914*4,IF(150&gt;K914,R914*5,IF(180&gt;K914,R914*6,IF(210&gt;K914,R914*7))))))),0)</f>
        <v>0</v>
      </c>
      <c r="T914" s="2">
        <f ca="1">+IF(K914&lt;0,0,IF(K914&lt;8,$A$1,IF(K914&lt;15,$B$1,IF(K914&lt;22,$C$1,IF(K914&lt;30,$D$1,IF(K914&lt;60,$G$1,IF(K914&lt;90,$H$1,IF(K914&lt;120,$I$1,IF(K914&lt;150,$J$1,IF(K914&lt;180,$K$1,IF(K914&lt;210,$E$1)))))))))))</f>
        <v>0</v>
      </c>
      <c r="U914" s="3" t="s">
        <v>1453</v>
      </c>
      <c r="V914" s="10" t="s">
        <v>1454</v>
      </c>
      <c r="W914" s="6">
        <v>43216</v>
      </c>
      <c r="X914" s="12" t="s">
        <v>1461</v>
      </c>
      <c r="Y914" s="12" t="s">
        <v>5248</v>
      </c>
      <c r="Z914" s="12"/>
      <c r="AA914" s="12"/>
      <c r="AB914" s="15"/>
      <c r="AC914" s="15"/>
      <c r="AD914" s="15"/>
      <c r="AE914" s="15"/>
      <c r="AF914" s="4">
        <f ca="1">+TODAY()-AE914</f>
        <v>44137</v>
      </c>
      <c r="AG914" s="15"/>
      <c r="AH914" s="15"/>
      <c r="AI914" s="6"/>
      <c r="AJ914" s="6"/>
      <c r="AK914" s="3" t="s">
        <v>43</v>
      </c>
      <c r="AL914" s="6"/>
      <c r="AM914" s="10">
        <v>1</v>
      </c>
      <c r="AN914" s="3" t="s">
        <v>44</v>
      </c>
      <c r="AO914" s="3"/>
      <c r="AP914" s="3" t="s">
        <v>151</v>
      </c>
      <c r="AQ914" s="3" t="s">
        <v>1456</v>
      </c>
      <c r="AR914" s="3"/>
      <c r="AS914" s="3" t="s">
        <v>1161</v>
      </c>
      <c r="AT914" s="3"/>
      <c r="AU914" s="3" t="s">
        <v>4401</v>
      </c>
      <c r="AV914" s="7" t="s">
        <v>47</v>
      </c>
      <c r="AW914" s="7" t="s">
        <v>47</v>
      </c>
      <c r="AX914" s="9" t="str">
        <f>IF(AW914="","Vacio",IF(AV914=AW914,"Igual","Diferente"))</f>
        <v>Igual</v>
      </c>
      <c r="AY914" s="129"/>
      <c r="AZ914" s="129"/>
      <c r="BA914" s="5">
        <f ca="1">+IF(K914&gt;21,"Revisar",0)</f>
        <v>0</v>
      </c>
      <c r="BB914" s="129" t="s">
        <v>146</v>
      </c>
      <c r="BC914" s="129" t="s">
        <v>2919</v>
      </c>
      <c r="BD914" s="153"/>
      <c r="BE914" s="153"/>
      <c r="BF914" s="129">
        <v>58</v>
      </c>
      <c r="BG914" s="129"/>
      <c r="BH914" s="153"/>
      <c r="BI914" s="153"/>
      <c r="BJ914" s="153"/>
      <c r="BK914" s="153"/>
      <c r="BL914" s="153"/>
      <c r="BM914" s="153"/>
    </row>
    <row r="915" spans="1:65" ht="14.65" customHeight="1" x14ac:dyDescent="0.25">
      <c r="A915" s="68" t="str">
        <f>CONCATENATE(E915,"_",X915)</f>
        <v>20329545459_PCR-LAP0207</v>
      </c>
      <c r="B915" s="68" t="str">
        <f>CONCATENATE(E915,"_",Z915)</f>
        <v>20329545459_</v>
      </c>
      <c r="C915" s="6">
        <v>44105</v>
      </c>
      <c r="D915" s="6">
        <v>44135</v>
      </c>
      <c r="E915" s="192">
        <v>20329545459</v>
      </c>
      <c r="F915" s="63" t="s">
        <v>92</v>
      </c>
      <c r="G915" s="3" t="s">
        <v>4840</v>
      </c>
      <c r="H915" s="6">
        <v>44105</v>
      </c>
      <c r="I915" s="6">
        <v>44135</v>
      </c>
      <c r="J915" s="7" t="s">
        <v>1462</v>
      </c>
      <c r="K915" s="8">
        <f ca="1">+TODAY()-I915</f>
        <v>2</v>
      </c>
      <c r="L915" s="9">
        <v>80</v>
      </c>
      <c r="M915" s="152"/>
      <c r="N915" s="9" t="str">
        <f>IF(M915="","Vacio",IF(L915=M915,"Igual","Diferente"))</f>
        <v>Vacio</v>
      </c>
      <c r="O915" s="9"/>
      <c r="P915" s="152"/>
      <c r="Q915" s="9" t="str">
        <f>IF(P915="","Vacio",IF(O915=P915,"Igual","Diferente"))</f>
        <v>Vacio</v>
      </c>
      <c r="R915" s="1">
        <f>+L915+O915/3.5</f>
        <v>80</v>
      </c>
      <c r="S915" s="1">
        <f ca="1">+IF(K915&gt;=0,IF(K915&lt;30,R915*1,IF(60&gt;K915,R915*2,IF(90&gt;K915,R915*3,IF(120&gt;K915,R915*4,IF(150&gt;K915,R915*5,IF(180&gt;K915,R915*6,IF(210&gt;K915,R915*7))))))),0)</f>
        <v>80</v>
      </c>
      <c r="T915" s="2" t="str">
        <f ca="1">+IF(K915&lt;0,0,IF(K915&lt;8,$A$1,IF(K915&lt;15,$B$1,IF(K915&lt;22,$C$1,IF(K915&lt;30,$D$1,IF(K915&lt;60,$G$1,IF(K915&lt;90,$H$1,IF(K915&lt;120,$I$1,IF(K915&lt;150,$J$1,IF(K915&lt;180,$K$1,IF(K915&lt;210,$E$1)))))))))))</f>
        <v>1° Semana</v>
      </c>
      <c r="U915" s="3" t="s">
        <v>1463</v>
      </c>
      <c r="V915" s="10" t="s">
        <v>1464</v>
      </c>
      <c r="W915" s="6">
        <v>42767</v>
      </c>
      <c r="X915" s="12" t="s">
        <v>1465</v>
      </c>
      <c r="Y915" s="12" t="s">
        <v>5248</v>
      </c>
      <c r="Z915" s="12"/>
      <c r="AA915" s="12"/>
      <c r="AB915" s="15"/>
      <c r="AC915" s="15"/>
      <c r="AD915" s="15"/>
      <c r="AE915" s="15"/>
      <c r="AF915" s="4">
        <f ca="1">+TODAY()-AE915</f>
        <v>44137</v>
      </c>
      <c r="AG915" s="15"/>
      <c r="AH915" s="15"/>
      <c r="AI915" s="6"/>
      <c r="AJ915" s="6"/>
      <c r="AK915" s="3" t="s">
        <v>43</v>
      </c>
      <c r="AL915" s="6"/>
      <c r="AM915" s="10">
        <v>1</v>
      </c>
      <c r="AN915" s="3" t="s">
        <v>44</v>
      </c>
      <c r="AO915" s="3"/>
      <c r="AP915" s="3" t="s">
        <v>45</v>
      </c>
      <c r="AQ915" s="3"/>
      <c r="AR915" s="3"/>
      <c r="AS915" s="3"/>
      <c r="AT915" s="3"/>
      <c r="AU915" s="3" t="s">
        <v>4401</v>
      </c>
      <c r="AV915" s="7" t="s">
        <v>47</v>
      </c>
      <c r="AW915" s="7" t="s">
        <v>47</v>
      </c>
      <c r="AX915" s="9" t="str">
        <f>IF(AW915="","Vacio",IF(AV915=AW915,"Igual","Diferente"))</f>
        <v>Igual</v>
      </c>
      <c r="AY915" s="129"/>
      <c r="AZ915" s="129"/>
      <c r="BA915" s="5">
        <f ca="1">+IF(K915&gt;21,"Revisar",0)</f>
        <v>0</v>
      </c>
      <c r="BB915" s="129" t="s">
        <v>146</v>
      </c>
      <c r="BC915" s="129" t="s">
        <v>2919</v>
      </c>
      <c r="BD915" s="153"/>
      <c r="BE915" s="153"/>
      <c r="BF915" s="129" t="s">
        <v>94</v>
      </c>
      <c r="BG915" s="129"/>
      <c r="BH915" s="153"/>
      <c r="BI915" s="153"/>
      <c r="BJ915" s="153"/>
      <c r="BK915" s="153"/>
      <c r="BL915" s="153"/>
      <c r="BM915" s="153"/>
    </row>
    <row r="916" spans="1:65" ht="14.65" customHeight="1" x14ac:dyDescent="0.25">
      <c r="A916" s="68" t="str">
        <f>CONCATENATE(E916,"_",X916)</f>
        <v>20329545459_PCR-LAP0409</v>
      </c>
      <c r="B916" s="68" t="str">
        <f>CONCATENATE(E916,"_",Z916)</f>
        <v>20329545459_</v>
      </c>
      <c r="C916" s="6">
        <v>44047</v>
      </c>
      <c r="D916" s="6">
        <v>44077</v>
      </c>
      <c r="E916" s="192">
        <v>20329545459</v>
      </c>
      <c r="F916" s="63" t="s">
        <v>92</v>
      </c>
      <c r="G916" s="3" t="s">
        <v>3877</v>
      </c>
      <c r="H916" s="6">
        <v>44047</v>
      </c>
      <c r="I916" s="6">
        <v>44077</v>
      </c>
      <c r="J916" s="7" t="s">
        <v>1466</v>
      </c>
      <c r="K916" s="8">
        <f ca="1">+TODAY()-I916</f>
        <v>60</v>
      </c>
      <c r="L916" s="9">
        <v>65</v>
      </c>
      <c r="M916" s="152"/>
      <c r="N916" s="9" t="str">
        <f>IF(M916="","Vacio",IF(L916=M916,"Igual","Diferente"))</f>
        <v>Vacio</v>
      </c>
      <c r="O916" s="9"/>
      <c r="P916" s="152"/>
      <c r="Q916" s="9" t="str">
        <f>IF(P916="","Vacio",IF(O916=P916,"Igual","Diferente"))</f>
        <v>Vacio</v>
      </c>
      <c r="R916" s="1">
        <f>+L916+O916/3.5</f>
        <v>65</v>
      </c>
      <c r="S916" s="1">
        <f ca="1">+IF(K916&gt;=0,IF(K916&lt;30,R916*1,IF(60&gt;K916,R916*2,IF(90&gt;K916,R916*3,IF(120&gt;K916,R916*4,IF(150&gt;K916,R916*5,IF(180&gt;K916,R916*6,IF(210&gt;K916,R916*7))))))),0)</f>
        <v>195</v>
      </c>
      <c r="T916" s="2">
        <f ca="1">+IF(K916&lt;0,0,IF(K916&lt;8,$A$1,IF(K916&lt;15,$B$1,IF(K916&lt;22,$C$1,IF(K916&lt;30,$D$1,IF(K916&lt;60,$G$1,IF(K916&lt;90,$H$1,IF(K916&lt;120,$I$1,IF(K916&lt;150,$J$1,IF(K916&lt;180,$K$1,IF(K916&lt;210,$E$1)))))))))))</f>
        <v>3</v>
      </c>
      <c r="U916" s="3" t="s">
        <v>1467</v>
      </c>
      <c r="V916" s="10" t="s">
        <v>1468</v>
      </c>
      <c r="W916" s="6">
        <v>42825</v>
      </c>
      <c r="X916" s="12" t="s">
        <v>1469</v>
      </c>
      <c r="Y916" s="12" t="s">
        <v>5248</v>
      </c>
      <c r="Z916" s="12"/>
      <c r="AA916" s="12"/>
      <c r="AB916" s="15"/>
      <c r="AC916" s="15"/>
      <c r="AD916" s="15"/>
      <c r="AE916" s="15"/>
      <c r="AF916" s="4">
        <f ca="1">+TODAY()-AE916</f>
        <v>44137</v>
      </c>
      <c r="AG916" s="15"/>
      <c r="AH916" s="15"/>
      <c r="AI916" s="6"/>
      <c r="AJ916" s="6"/>
      <c r="AK916" s="3" t="s">
        <v>43</v>
      </c>
      <c r="AL916" s="6"/>
      <c r="AM916" s="10">
        <v>1</v>
      </c>
      <c r="AN916" s="3" t="s">
        <v>44</v>
      </c>
      <c r="AO916" s="3"/>
      <c r="AP916" s="3" t="s">
        <v>45</v>
      </c>
      <c r="AQ916" s="3"/>
      <c r="AR916" s="3"/>
      <c r="AS916" s="3"/>
      <c r="AT916" s="3"/>
      <c r="AU916" s="3" t="s">
        <v>4401</v>
      </c>
      <c r="AV916" s="7" t="s">
        <v>47</v>
      </c>
      <c r="AW916" s="7" t="s">
        <v>47</v>
      </c>
      <c r="AX916" s="9" t="str">
        <f>IF(AW916="","Vacio",IF(AV916=AW916,"Igual","Diferente"))</f>
        <v>Igual</v>
      </c>
      <c r="AY916" s="129"/>
      <c r="AZ916" s="129"/>
      <c r="BA916" s="5" t="str">
        <f ca="1">+IF(K916&gt;21,"Revisar",0)</f>
        <v>Revisar</v>
      </c>
      <c r="BB916" s="129" t="s">
        <v>146</v>
      </c>
      <c r="BC916" s="129" t="s">
        <v>141</v>
      </c>
      <c r="BD916" s="153"/>
      <c r="BE916" s="153"/>
      <c r="BF916" s="129" t="s">
        <v>94</v>
      </c>
      <c r="BG916" s="129"/>
      <c r="BH916" s="153"/>
      <c r="BI916" s="153"/>
      <c r="BJ916" s="153"/>
      <c r="BK916" s="153"/>
      <c r="BL916" s="153"/>
      <c r="BM916" s="153"/>
    </row>
    <row r="917" spans="1:65" ht="14.65" customHeight="1" x14ac:dyDescent="0.25">
      <c r="A917" s="68" t="str">
        <f>CONCATENATE(E917,"_",X917)</f>
        <v>20329545459_PCR-LAP0435</v>
      </c>
      <c r="B917" s="68" t="str">
        <f>CONCATENATE(E917,"_",Z917)</f>
        <v>20329545459_</v>
      </c>
      <c r="C917" s="6">
        <v>44078</v>
      </c>
      <c r="D917" s="6">
        <v>44107</v>
      </c>
      <c r="E917" s="192">
        <v>20329545459</v>
      </c>
      <c r="F917" s="63" t="s">
        <v>92</v>
      </c>
      <c r="G917" s="3" t="s">
        <v>5088</v>
      </c>
      <c r="H917" s="6">
        <v>44078</v>
      </c>
      <c r="I917" s="6">
        <v>44107</v>
      </c>
      <c r="J917" s="7" t="s">
        <v>1466</v>
      </c>
      <c r="K917" s="8">
        <f ca="1">+TODAY()-I917</f>
        <v>30</v>
      </c>
      <c r="L917" s="9">
        <v>65</v>
      </c>
      <c r="M917" s="152"/>
      <c r="N917" s="9" t="str">
        <f>IF(M917="","Vacio",IF(L917=M917,"Igual","Diferente"))</f>
        <v>Vacio</v>
      </c>
      <c r="O917" s="9"/>
      <c r="P917" s="152"/>
      <c r="Q917" s="9" t="str">
        <f>IF(P917="","Vacio",IF(O917=P917,"Igual","Diferente"))</f>
        <v>Vacio</v>
      </c>
      <c r="R917" s="1">
        <f>+L917+O917/3.5</f>
        <v>65</v>
      </c>
      <c r="S917" s="1">
        <f ca="1">+IF(K917&gt;=0,IF(K917&lt;30,R917*1,IF(60&gt;K917,R917*2,IF(90&gt;K917,R917*3,IF(120&gt;K917,R917*4,IF(150&gt;K917,R917*5,IF(180&gt;K917,R917*6,IF(210&gt;K917,R917*7))))))),0)</f>
        <v>130</v>
      </c>
      <c r="T917" s="2">
        <f ca="1">+IF(K917&lt;0,0,IF(K917&lt;8,$A$1,IF(K917&lt;15,$B$1,IF(K917&lt;22,$C$1,IF(K917&lt;30,$D$1,IF(K917&lt;60,$G$1,IF(K917&lt;90,$H$1,IF(K917&lt;120,$I$1,IF(K917&lt;150,$J$1,IF(K917&lt;180,$K$1,IF(K917&lt;210,$E$1)))))))))))</f>
        <v>2</v>
      </c>
      <c r="U917" s="3" t="s">
        <v>1467</v>
      </c>
      <c r="V917" s="10" t="s">
        <v>1468</v>
      </c>
      <c r="W917" s="6">
        <v>42825</v>
      </c>
      <c r="X917" s="12" t="s">
        <v>1474</v>
      </c>
      <c r="Y917" s="12" t="s">
        <v>5248</v>
      </c>
      <c r="Z917" s="12"/>
      <c r="AA917" s="12"/>
      <c r="AB917" s="15"/>
      <c r="AC917" s="15"/>
      <c r="AD917" s="15"/>
      <c r="AE917" s="15"/>
      <c r="AF917" s="4">
        <f ca="1">+TODAY()-AE917</f>
        <v>44137</v>
      </c>
      <c r="AG917" s="15"/>
      <c r="AH917" s="15"/>
      <c r="AI917" s="6"/>
      <c r="AJ917" s="6"/>
      <c r="AK917" s="3" t="s">
        <v>43</v>
      </c>
      <c r="AL917" s="6"/>
      <c r="AM917" s="10">
        <v>1</v>
      </c>
      <c r="AN917" s="3" t="s">
        <v>44</v>
      </c>
      <c r="AO917" s="3"/>
      <c r="AP917" s="3" t="s">
        <v>45</v>
      </c>
      <c r="AQ917" s="3"/>
      <c r="AR917" s="3"/>
      <c r="AS917" s="3"/>
      <c r="AT917" s="3"/>
      <c r="AU917" s="3" t="s">
        <v>4401</v>
      </c>
      <c r="AV917" s="7" t="s">
        <v>47</v>
      </c>
      <c r="AW917" s="7" t="s">
        <v>47</v>
      </c>
      <c r="AX917" s="9" t="str">
        <f>IF(AW917="","Vacio",IF(AV917=AW917,"Igual","Diferente"))</f>
        <v>Igual</v>
      </c>
      <c r="AY917" s="129"/>
      <c r="AZ917" s="129"/>
      <c r="BA917" s="5" t="str">
        <f ca="1">+IF(K917&gt;21,"Revisar",0)</f>
        <v>Revisar</v>
      </c>
      <c r="BB917" s="129" t="s">
        <v>146</v>
      </c>
      <c r="BC917" s="129" t="s">
        <v>141</v>
      </c>
      <c r="BD917" s="153"/>
      <c r="BE917" s="153"/>
      <c r="BF917" s="129" t="s">
        <v>94</v>
      </c>
      <c r="BG917" s="129"/>
      <c r="BH917" s="153"/>
      <c r="BI917" s="153"/>
      <c r="BJ917" s="153"/>
      <c r="BK917" s="153"/>
      <c r="BL917" s="153"/>
      <c r="BM917" s="153"/>
    </row>
    <row r="918" spans="1:65" ht="14.65" customHeight="1" x14ac:dyDescent="0.25">
      <c r="A918" s="68" t="str">
        <f>CONCATENATE(E918,"_",X918)</f>
        <v>20329545459_PCR-LAP0442</v>
      </c>
      <c r="B918" s="68" t="str">
        <f>CONCATENATE(E918,"_",Z918)</f>
        <v>20329545459_PCR-LAP0414</v>
      </c>
      <c r="C918" s="6">
        <v>44079</v>
      </c>
      <c r="D918" s="6">
        <v>44108</v>
      </c>
      <c r="E918" s="192">
        <v>20329545459</v>
      </c>
      <c r="F918" s="63" t="s">
        <v>92</v>
      </c>
      <c r="G918" s="3" t="s">
        <v>4257</v>
      </c>
      <c r="H918" s="6">
        <v>44079</v>
      </c>
      <c r="I918" s="6">
        <v>44108</v>
      </c>
      <c r="J918" s="70" t="s">
        <v>93</v>
      </c>
      <c r="K918" s="8">
        <f ca="1">+TODAY()-I918</f>
        <v>29</v>
      </c>
      <c r="L918" s="9">
        <v>60</v>
      </c>
      <c r="M918" s="152"/>
      <c r="N918" s="9" t="str">
        <f>IF(M918="","Vacio",IF(L918=M918,"Igual","Diferente"))</f>
        <v>Vacio</v>
      </c>
      <c r="O918" s="9"/>
      <c r="P918" s="152"/>
      <c r="Q918" s="9" t="str">
        <f>IF(P918="","Vacio",IF(O918=P918,"Igual","Diferente"))</f>
        <v>Vacio</v>
      </c>
      <c r="R918" s="1">
        <f>+L918+O918/3.5</f>
        <v>60</v>
      </c>
      <c r="S918" s="1">
        <f ca="1">+IF(K918&gt;=0,IF(K918&lt;30,R918*1,IF(60&gt;K918,R918*2,IF(90&gt;K918,R918*3,IF(120&gt;K918,R918*4,IF(150&gt;K918,R918*5,IF(180&gt;K918,R918*6,IF(210&gt;K918,R918*7))))))),0)</f>
        <v>60</v>
      </c>
      <c r="T918" s="2" t="str">
        <f ca="1">+IF(K918&lt;0,0,IF(K918&lt;8,$A$1,IF(K918&lt;15,$B$1,IF(K918&lt;22,$C$1,IF(K918&lt;30,$D$1,IF(K918&lt;60,$G$1,IF(K918&lt;90,$H$1,IF(K918&lt;120,$I$1,IF(K918&lt;150,$J$1,IF(K918&lt;180,$K$1,IF(K918&lt;210,$E$1)))))))))))</f>
        <v>4° Semana</v>
      </c>
      <c r="U918" s="3" t="s">
        <v>375</v>
      </c>
      <c r="V918" s="10" t="s">
        <v>1476</v>
      </c>
      <c r="W918" s="6">
        <v>43620</v>
      </c>
      <c r="X918" s="12" t="s">
        <v>1477</v>
      </c>
      <c r="Y918" s="12" t="s">
        <v>5248</v>
      </c>
      <c r="Z918" s="12" t="s">
        <v>89</v>
      </c>
      <c r="AA918" s="12"/>
      <c r="AB918" s="15"/>
      <c r="AC918" s="15"/>
      <c r="AD918" s="15"/>
      <c r="AE918" s="15"/>
      <c r="AF918" s="4">
        <f ca="1">+TODAY()-AE918</f>
        <v>44137</v>
      </c>
      <c r="AG918" s="15"/>
      <c r="AH918" s="15"/>
      <c r="AI918" s="6"/>
      <c r="AJ918" s="6"/>
      <c r="AK918" s="3" t="s">
        <v>56</v>
      </c>
      <c r="AL918" s="6"/>
      <c r="AM918" s="10">
        <v>1</v>
      </c>
      <c r="AN918" s="3" t="s">
        <v>44</v>
      </c>
      <c r="AO918" s="3"/>
      <c r="AP918" s="3" t="s">
        <v>45</v>
      </c>
      <c r="AQ918" s="3"/>
      <c r="AR918" s="3"/>
      <c r="AS918" s="3"/>
      <c r="AT918" s="3"/>
      <c r="AU918" s="3" t="s">
        <v>4401</v>
      </c>
      <c r="AV918" s="7" t="s">
        <v>47</v>
      </c>
      <c r="AW918" s="7" t="s">
        <v>47</v>
      </c>
      <c r="AX918" s="9" t="str">
        <f>IF(AW918="","Vacio",IF(AV918=AW918,"Igual","Diferente"))</f>
        <v>Igual</v>
      </c>
      <c r="AY918" s="129"/>
      <c r="AZ918" s="129"/>
      <c r="BA918" s="5" t="str">
        <f ca="1">+IF(K918&gt;21,"Revisar",0)</f>
        <v>Revisar</v>
      </c>
      <c r="BB918" s="129" t="s">
        <v>146</v>
      </c>
      <c r="BC918" s="129" t="s">
        <v>141</v>
      </c>
      <c r="BD918" s="153"/>
      <c r="BE918" s="153"/>
      <c r="BF918" s="129" t="s">
        <v>94</v>
      </c>
      <c r="BG918" s="129"/>
      <c r="BH918" s="153"/>
      <c r="BI918" s="153"/>
      <c r="BJ918" s="153"/>
      <c r="BK918" s="153"/>
      <c r="BL918" s="153"/>
      <c r="BM918" s="153"/>
    </row>
    <row r="919" spans="1:65" ht="14.65" customHeight="1" x14ac:dyDescent="0.25">
      <c r="A919" s="68" t="str">
        <f>CONCATENATE(E919,"_",X919)</f>
        <v>20329545459_PCR-LAP0445</v>
      </c>
      <c r="B919" s="68" t="str">
        <f>CONCATENATE(E919,"_",Z919)</f>
        <v>20329545459_</v>
      </c>
      <c r="C919" s="6">
        <v>44079</v>
      </c>
      <c r="D919" s="6">
        <v>44108</v>
      </c>
      <c r="E919" s="192">
        <v>20329545459</v>
      </c>
      <c r="F919" s="63" t="s">
        <v>92</v>
      </c>
      <c r="G919" s="3" t="s">
        <v>4257</v>
      </c>
      <c r="H919" s="6">
        <v>44079</v>
      </c>
      <c r="I919" s="6">
        <v>44108</v>
      </c>
      <c r="J919" s="70" t="s">
        <v>93</v>
      </c>
      <c r="K919" s="8">
        <f ca="1">+TODAY()-I919</f>
        <v>29</v>
      </c>
      <c r="L919" s="9">
        <v>60</v>
      </c>
      <c r="M919" s="152"/>
      <c r="N919" s="9" t="str">
        <f>IF(M919="","Vacio",IF(L919=M919,"Igual","Diferente"))</f>
        <v>Vacio</v>
      </c>
      <c r="O919" s="9"/>
      <c r="P919" s="152"/>
      <c r="Q919" s="9" t="str">
        <f>IF(P919="","Vacio",IF(O919=P919,"Igual","Diferente"))</f>
        <v>Vacio</v>
      </c>
      <c r="R919" s="1">
        <f>+L919+O919/3.5</f>
        <v>60</v>
      </c>
      <c r="S919" s="1">
        <f ca="1">+IF(K919&gt;=0,IF(K919&lt;30,R919*1,IF(60&gt;K919,R919*2,IF(90&gt;K919,R919*3,IF(120&gt;K919,R919*4,IF(150&gt;K919,R919*5,IF(180&gt;K919,R919*6,IF(210&gt;K919,R919*7))))))),0)</f>
        <v>60</v>
      </c>
      <c r="T919" s="2" t="str">
        <f ca="1">+IF(K919&lt;0,0,IF(K919&lt;8,$A$1,IF(K919&lt;15,$B$1,IF(K919&lt;22,$C$1,IF(K919&lt;30,$D$1,IF(K919&lt;60,$G$1,IF(K919&lt;90,$H$1,IF(K919&lt;120,$I$1,IF(K919&lt;150,$J$1,IF(K919&lt;180,$K$1,IF(K919&lt;210,$E$1)))))))))))</f>
        <v>4° Semana</v>
      </c>
      <c r="U919" s="3" t="s">
        <v>375</v>
      </c>
      <c r="V919" s="10" t="s">
        <v>1476</v>
      </c>
      <c r="W919" s="6">
        <v>43620</v>
      </c>
      <c r="X919" s="12" t="s">
        <v>1478</v>
      </c>
      <c r="Y919" s="12" t="s">
        <v>5248</v>
      </c>
      <c r="Z919" s="12"/>
      <c r="AA919" s="12"/>
      <c r="AB919" s="15"/>
      <c r="AC919" s="15"/>
      <c r="AD919" s="15"/>
      <c r="AE919" s="15"/>
      <c r="AF919" s="4">
        <f ca="1">+TODAY()-AE919</f>
        <v>44137</v>
      </c>
      <c r="AG919" s="15"/>
      <c r="AH919" s="15"/>
      <c r="AI919" s="6"/>
      <c r="AJ919" s="6"/>
      <c r="AK919" s="3" t="s">
        <v>56</v>
      </c>
      <c r="AL919" s="6"/>
      <c r="AM919" s="10">
        <v>1</v>
      </c>
      <c r="AN919" s="3" t="s">
        <v>44</v>
      </c>
      <c r="AO919" s="3"/>
      <c r="AP919" s="3" t="s">
        <v>45</v>
      </c>
      <c r="AQ919" s="3"/>
      <c r="AR919" s="3"/>
      <c r="AS919" s="3"/>
      <c r="AT919" s="3"/>
      <c r="AU919" s="3" t="s">
        <v>4401</v>
      </c>
      <c r="AV919" s="7" t="s">
        <v>47</v>
      </c>
      <c r="AW919" s="7" t="s">
        <v>47</v>
      </c>
      <c r="AX919" s="9" t="str">
        <f>IF(AW919="","Vacio",IF(AV919=AW919,"Igual","Diferente"))</f>
        <v>Igual</v>
      </c>
      <c r="AY919" s="129"/>
      <c r="AZ919" s="129"/>
      <c r="BA919" s="5" t="str">
        <f ca="1">+IF(K919&gt;21,"Revisar",0)</f>
        <v>Revisar</v>
      </c>
      <c r="BB919" s="129" t="s">
        <v>146</v>
      </c>
      <c r="BC919" s="129" t="s">
        <v>141</v>
      </c>
      <c r="BD919" s="153"/>
      <c r="BE919" s="153"/>
      <c r="BF919" s="129" t="s">
        <v>94</v>
      </c>
      <c r="BG919" s="129"/>
      <c r="BH919" s="153"/>
      <c r="BI919" s="153"/>
      <c r="BJ919" s="153"/>
      <c r="BK919" s="153"/>
      <c r="BL919" s="153"/>
      <c r="BM919" s="153"/>
    </row>
    <row r="920" spans="1:65" ht="14.65" customHeight="1" x14ac:dyDescent="0.25">
      <c r="A920" s="68" t="str">
        <f>CONCATENATE(E920,"_",X920)</f>
        <v>20329545459_PCR-LAP0481</v>
      </c>
      <c r="B920" s="68" t="str">
        <f>CONCATENATE(E920,"_",Z920)</f>
        <v>20329545459_</v>
      </c>
      <c r="C920" s="6">
        <v>44052</v>
      </c>
      <c r="D920" s="6">
        <v>44082</v>
      </c>
      <c r="E920" s="192">
        <v>20329545459</v>
      </c>
      <c r="F920" s="63" t="s">
        <v>92</v>
      </c>
      <c r="G920" s="3" t="s">
        <v>3865</v>
      </c>
      <c r="H920" s="6">
        <v>44052</v>
      </c>
      <c r="I920" s="6">
        <v>44082</v>
      </c>
      <c r="J920" s="7" t="s">
        <v>1442</v>
      </c>
      <c r="K920" s="8">
        <f ca="1">+TODAY()-I920</f>
        <v>55</v>
      </c>
      <c r="L920" s="9">
        <v>115</v>
      </c>
      <c r="M920" s="152"/>
      <c r="N920" s="9" t="str">
        <f>IF(M920="","Vacio",IF(L920=M920,"Igual","Diferente"))</f>
        <v>Vacio</v>
      </c>
      <c r="O920" s="9"/>
      <c r="P920" s="152"/>
      <c r="Q920" s="9" t="str">
        <f>IF(P920="","Vacio",IF(O920=P920,"Igual","Diferente"))</f>
        <v>Vacio</v>
      </c>
      <c r="R920" s="1">
        <f>+L920+O920/3.5</f>
        <v>115</v>
      </c>
      <c r="S920" s="1">
        <f ca="1">+IF(K920&gt;=0,IF(K920&lt;30,R920*1,IF(60&gt;K920,R920*2,IF(90&gt;K920,R920*3,IF(120&gt;K920,R920*4,IF(150&gt;K920,R920*5,IF(180&gt;K920,R920*6,IF(210&gt;K920,R920*7))))))),0)</f>
        <v>230</v>
      </c>
      <c r="T920" s="2">
        <f ca="1">+IF(K920&lt;0,0,IF(K920&lt;8,$A$1,IF(K920&lt;15,$B$1,IF(K920&lt;22,$C$1,IF(K920&lt;30,$D$1,IF(K920&lt;60,$G$1,IF(K920&lt;90,$H$1,IF(K920&lt;120,$I$1,IF(K920&lt;150,$J$1,IF(K920&lt;180,$K$1,IF(K920&lt;210,$E$1)))))))))))</f>
        <v>2</v>
      </c>
      <c r="U920" s="3" t="s">
        <v>1479</v>
      </c>
      <c r="V920" s="10" t="s">
        <v>1482</v>
      </c>
      <c r="W920" s="6" t="s">
        <v>1480</v>
      </c>
      <c r="X920" s="12" t="s">
        <v>1483</v>
      </c>
      <c r="Y920" s="12" t="s">
        <v>5248</v>
      </c>
      <c r="Z920" s="12"/>
      <c r="AA920" s="12"/>
      <c r="AB920" s="15"/>
      <c r="AC920" s="15"/>
      <c r="AD920" s="15"/>
      <c r="AE920" s="15"/>
      <c r="AF920" s="4">
        <f ca="1">+TODAY()-AE920</f>
        <v>44137</v>
      </c>
      <c r="AG920" s="15"/>
      <c r="AH920" s="15"/>
      <c r="AI920" s="6"/>
      <c r="AJ920" s="6"/>
      <c r="AK920" s="3" t="s">
        <v>43</v>
      </c>
      <c r="AL920" s="6"/>
      <c r="AM920" s="10">
        <v>1</v>
      </c>
      <c r="AN920" s="3" t="s">
        <v>44</v>
      </c>
      <c r="AO920" s="3"/>
      <c r="AP920" s="3" t="s">
        <v>45</v>
      </c>
      <c r="AQ920" s="3"/>
      <c r="AR920" s="3"/>
      <c r="AS920" s="3"/>
      <c r="AT920" s="3"/>
      <c r="AU920" s="3" t="s">
        <v>4401</v>
      </c>
      <c r="AV920" s="7" t="s">
        <v>47</v>
      </c>
      <c r="AW920" s="7" t="s">
        <v>47</v>
      </c>
      <c r="AX920" s="9" t="str">
        <f>IF(AW920="","Vacio",IF(AV920=AW920,"Igual","Diferente"))</f>
        <v>Igual</v>
      </c>
      <c r="AY920" s="129"/>
      <c r="AZ920" s="129"/>
      <c r="BA920" s="5" t="str">
        <f ca="1">+IF(K920&gt;21,"Revisar",0)</f>
        <v>Revisar</v>
      </c>
      <c r="BB920" s="129" t="s">
        <v>146</v>
      </c>
      <c r="BC920" s="129" t="s">
        <v>141</v>
      </c>
      <c r="BD920" s="153"/>
      <c r="BE920" s="153"/>
      <c r="BF920" s="129" t="s">
        <v>94</v>
      </c>
      <c r="BG920" s="129"/>
      <c r="BH920" s="153"/>
      <c r="BI920" s="153"/>
      <c r="BJ920" s="153"/>
      <c r="BK920" s="153"/>
      <c r="BL920" s="153"/>
      <c r="BM920" s="153"/>
    </row>
    <row r="921" spans="1:65" ht="14.65" customHeight="1" x14ac:dyDescent="0.25">
      <c r="A921" s="68" t="str">
        <f>CONCATENATE(E921,"_",X921)</f>
        <v>20329545459_PCR-LAP0538</v>
      </c>
      <c r="B921" s="68" t="str">
        <f>CONCATENATE(E921,"_",Z921)</f>
        <v>20329545459_</v>
      </c>
      <c r="C921" s="6">
        <v>44067</v>
      </c>
      <c r="D921" s="6">
        <v>44097</v>
      </c>
      <c r="E921" s="192">
        <v>20329545459</v>
      </c>
      <c r="F921" s="63" t="s">
        <v>92</v>
      </c>
      <c r="G921" s="3" t="s">
        <v>3877</v>
      </c>
      <c r="H921" s="6">
        <v>44067</v>
      </c>
      <c r="I921" s="6">
        <v>44097</v>
      </c>
      <c r="J921" s="3" t="s">
        <v>1484</v>
      </c>
      <c r="K921" s="8">
        <f ca="1">+TODAY()-I921</f>
        <v>40</v>
      </c>
      <c r="L921" s="9">
        <v>85</v>
      </c>
      <c r="M921" s="152"/>
      <c r="N921" s="9" t="str">
        <f>IF(M921="","Vacio",IF(L921=M921,"Igual","Diferente"))</f>
        <v>Vacio</v>
      </c>
      <c r="O921" s="9"/>
      <c r="P921" s="152"/>
      <c r="Q921" s="9" t="str">
        <f>IF(P921="","Vacio",IF(O921=P921,"Igual","Diferente"))</f>
        <v>Vacio</v>
      </c>
      <c r="R921" s="1">
        <f>+L921+O921/3.5</f>
        <v>85</v>
      </c>
      <c r="S921" s="1">
        <f ca="1">+IF(K921&gt;=0,IF(K921&lt;30,R921*1,IF(60&gt;K921,R921*2,IF(90&gt;K921,R921*3,IF(120&gt;K921,R921*4,IF(150&gt;K921,R921*5,IF(180&gt;K921,R921*6,IF(210&gt;K921,R921*7))))))),0)</f>
        <v>170</v>
      </c>
      <c r="T921" s="2">
        <f ca="1">+IF(K921&lt;0,0,IF(K921&lt;8,$A$1,IF(K921&lt;15,$B$1,IF(K921&lt;22,$C$1,IF(K921&lt;30,$D$1,IF(K921&lt;60,$G$1,IF(K921&lt;90,$H$1,IF(K921&lt;120,$I$1,IF(K921&lt;150,$J$1,IF(K921&lt;180,$K$1,IF(K921&lt;210,$E$1)))))))))))</f>
        <v>2</v>
      </c>
      <c r="U921" s="3" t="s">
        <v>1485</v>
      </c>
      <c r="V921" s="10" t="s">
        <v>1486</v>
      </c>
      <c r="W921" s="6">
        <v>43123</v>
      </c>
      <c r="X921" s="12" t="s">
        <v>1487</v>
      </c>
      <c r="Y921" s="12" t="s">
        <v>5248</v>
      </c>
      <c r="Z921" s="12"/>
      <c r="AA921" s="12"/>
      <c r="AB921" s="15"/>
      <c r="AC921" s="15"/>
      <c r="AD921" s="15"/>
      <c r="AE921" s="15"/>
      <c r="AF921" s="4">
        <f ca="1">+TODAY()-AE921</f>
        <v>44137</v>
      </c>
      <c r="AG921" s="15"/>
      <c r="AH921" s="15"/>
      <c r="AI921" s="6"/>
      <c r="AJ921" s="6"/>
      <c r="AK921" s="3" t="s">
        <v>43</v>
      </c>
      <c r="AL921" s="6"/>
      <c r="AM921" s="10">
        <v>1</v>
      </c>
      <c r="AN921" s="3" t="s">
        <v>44</v>
      </c>
      <c r="AO921" s="3"/>
      <c r="AP921" s="3" t="s">
        <v>45</v>
      </c>
      <c r="AQ921" s="3"/>
      <c r="AR921" s="3"/>
      <c r="AS921" s="3"/>
      <c r="AT921" s="3"/>
      <c r="AU921" s="3" t="s">
        <v>4401</v>
      </c>
      <c r="AV921" s="7" t="s">
        <v>47</v>
      </c>
      <c r="AW921" s="7" t="s">
        <v>47</v>
      </c>
      <c r="AX921" s="9" t="str">
        <f>IF(AW921="","Vacio",IF(AV921=AW921,"Igual","Diferente"))</f>
        <v>Igual</v>
      </c>
      <c r="AY921" s="129"/>
      <c r="AZ921" s="129"/>
      <c r="BA921" s="5" t="str">
        <f ca="1">+IF(K921&gt;21,"Revisar",0)</f>
        <v>Revisar</v>
      </c>
      <c r="BB921" s="129" t="s">
        <v>146</v>
      </c>
      <c r="BC921" s="129" t="s">
        <v>141</v>
      </c>
      <c r="BD921" s="153"/>
      <c r="BE921" s="153"/>
      <c r="BF921" s="129" t="s">
        <v>94</v>
      </c>
      <c r="BG921" s="129"/>
      <c r="BH921" s="153"/>
      <c r="BI921" s="153"/>
      <c r="BJ921" s="153"/>
      <c r="BK921" s="153"/>
      <c r="BL921" s="153"/>
      <c r="BM921" s="153"/>
    </row>
    <row r="922" spans="1:65" ht="14.65" customHeight="1" x14ac:dyDescent="0.25">
      <c r="A922" s="68" t="str">
        <f>CONCATENATE(E922,"_",X922)</f>
        <v>20329545459_PCR-LAP0669</v>
      </c>
      <c r="B922" s="68" t="str">
        <f>CONCATENATE(E922,"_",Z922)</f>
        <v>20329545459_</v>
      </c>
      <c r="C922" s="6">
        <v>44079</v>
      </c>
      <c r="D922" s="6">
        <v>44108</v>
      </c>
      <c r="E922" s="192">
        <v>20329545459</v>
      </c>
      <c r="F922" s="63" t="s">
        <v>92</v>
      </c>
      <c r="G922" s="3" t="s">
        <v>4257</v>
      </c>
      <c r="H922" s="6">
        <v>44079</v>
      </c>
      <c r="I922" s="6">
        <v>44108</v>
      </c>
      <c r="J922" s="70" t="s">
        <v>93</v>
      </c>
      <c r="K922" s="8">
        <f ca="1">+TODAY()-I922</f>
        <v>29</v>
      </c>
      <c r="L922" s="9">
        <v>60</v>
      </c>
      <c r="M922" s="152"/>
      <c r="N922" s="9" t="str">
        <f>IF(M922="","Vacio",IF(L922=M922,"Igual","Diferente"))</f>
        <v>Vacio</v>
      </c>
      <c r="O922" s="9"/>
      <c r="P922" s="152"/>
      <c r="Q922" s="9" t="str">
        <f>IF(P922="","Vacio",IF(O922=P922,"Igual","Diferente"))</f>
        <v>Vacio</v>
      </c>
      <c r="R922" s="1">
        <f>+L922+O922/3.5</f>
        <v>60</v>
      </c>
      <c r="S922" s="1">
        <f ca="1">+IF(K922&gt;=0,IF(K922&lt;30,R922*1,IF(60&gt;K922,R922*2,IF(90&gt;K922,R922*3,IF(120&gt;K922,R922*4,IF(150&gt;K922,R922*5,IF(180&gt;K922,R922*6,IF(210&gt;K922,R922*7))))))),0)</f>
        <v>60</v>
      </c>
      <c r="T922" s="2" t="str">
        <f ca="1">+IF(K922&lt;0,0,IF(K922&lt;8,$A$1,IF(K922&lt;15,$B$1,IF(K922&lt;22,$C$1,IF(K922&lt;30,$D$1,IF(K922&lt;60,$G$1,IF(K922&lt;90,$H$1,IF(K922&lt;120,$I$1,IF(K922&lt;150,$J$1,IF(K922&lt;180,$K$1,IF(K922&lt;210,$E$1)))))))))))</f>
        <v>4° Semana</v>
      </c>
      <c r="U922" s="3" t="s">
        <v>375</v>
      </c>
      <c r="V922" s="10" t="s">
        <v>1476</v>
      </c>
      <c r="W922" s="6">
        <v>43620</v>
      </c>
      <c r="X922" s="12" t="s">
        <v>1494</v>
      </c>
      <c r="Y922" s="12" t="s">
        <v>5248</v>
      </c>
      <c r="Z922" s="12"/>
      <c r="AA922" s="12"/>
      <c r="AB922" s="15"/>
      <c r="AC922" s="15"/>
      <c r="AD922" s="15"/>
      <c r="AE922" s="15"/>
      <c r="AF922" s="4">
        <f ca="1">+TODAY()-AE922</f>
        <v>44137</v>
      </c>
      <c r="AG922" s="15"/>
      <c r="AH922" s="15"/>
      <c r="AI922" s="6"/>
      <c r="AJ922" s="6"/>
      <c r="AK922" s="3" t="s">
        <v>56</v>
      </c>
      <c r="AL922" s="6"/>
      <c r="AM922" s="10">
        <v>1</v>
      </c>
      <c r="AN922" s="3" t="s">
        <v>44</v>
      </c>
      <c r="AO922" s="3"/>
      <c r="AP922" s="3" t="s">
        <v>45</v>
      </c>
      <c r="AQ922" s="3"/>
      <c r="AR922" s="3"/>
      <c r="AS922" s="3"/>
      <c r="AT922" s="3"/>
      <c r="AU922" s="3" t="s">
        <v>4401</v>
      </c>
      <c r="AV922" s="7" t="s">
        <v>47</v>
      </c>
      <c r="AW922" s="7" t="s">
        <v>47</v>
      </c>
      <c r="AX922" s="9" t="str">
        <f>IF(AW922="","Vacio",IF(AV922=AW922,"Igual","Diferente"))</f>
        <v>Igual</v>
      </c>
      <c r="AY922" s="129"/>
      <c r="AZ922" s="129"/>
      <c r="BA922" s="5" t="str">
        <f ca="1">+IF(K922&gt;21,"Revisar",0)</f>
        <v>Revisar</v>
      </c>
      <c r="BB922" s="129" t="s">
        <v>146</v>
      </c>
      <c r="BC922" s="129" t="s">
        <v>141</v>
      </c>
      <c r="BD922" s="153"/>
      <c r="BE922" s="153"/>
      <c r="BF922" s="129" t="s">
        <v>94</v>
      </c>
      <c r="BG922" s="129"/>
      <c r="BH922" s="153"/>
      <c r="BI922" s="153"/>
      <c r="BJ922" s="153"/>
      <c r="BK922" s="153"/>
      <c r="BL922" s="153"/>
      <c r="BM922" s="153"/>
    </row>
    <row r="923" spans="1:65" ht="14.65" customHeight="1" x14ac:dyDescent="0.25">
      <c r="A923" s="68" t="str">
        <f>CONCATENATE(E923,"_",X923)</f>
        <v>20329545459_PCR-LAP0686</v>
      </c>
      <c r="B923" s="68" t="str">
        <f>CONCATENATE(E923,"_",Z923)</f>
        <v>20329545459_</v>
      </c>
      <c r="C923" s="6">
        <v>44079</v>
      </c>
      <c r="D923" s="6">
        <v>44108</v>
      </c>
      <c r="E923" s="192">
        <v>20329545459</v>
      </c>
      <c r="F923" s="63" t="s">
        <v>92</v>
      </c>
      <c r="G923" s="3" t="s">
        <v>4257</v>
      </c>
      <c r="H923" s="6">
        <v>44079</v>
      </c>
      <c r="I923" s="6">
        <v>44108</v>
      </c>
      <c r="J923" s="70" t="s">
        <v>93</v>
      </c>
      <c r="K923" s="8">
        <f ca="1">+TODAY()-I923</f>
        <v>29</v>
      </c>
      <c r="L923" s="9">
        <v>60</v>
      </c>
      <c r="M923" s="152"/>
      <c r="N923" s="9" t="str">
        <f>IF(M923="","Vacio",IF(L923=M923,"Igual","Diferente"))</f>
        <v>Vacio</v>
      </c>
      <c r="O923" s="9"/>
      <c r="P923" s="152"/>
      <c r="Q923" s="9" t="str">
        <f>IF(P923="","Vacio",IF(O923=P923,"Igual","Diferente"))</f>
        <v>Vacio</v>
      </c>
      <c r="R923" s="1">
        <f>+L923+O923/3.5</f>
        <v>60</v>
      </c>
      <c r="S923" s="1">
        <f ca="1">+IF(K923&gt;=0,IF(K923&lt;30,R923*1,IF(60&gt;K923,R923*2,IF(90&gt;K923,R923*3,IF(120&gt;K923,R923*4,IF(150&gt;K923,R923*5,IF(180&gt;K923,R923*6,IF(210&gt;K923,R923*7))))))),0)</f>
        <v>60</v>
      </c>
      <c r="T923" s="2" t="str">
        <f ca="1">+IF(K923&lt;0,0,IF(K923&lt;8,$A$1,IF(K923&lt;15,$B$1,IF(K923&lt;22,$C$1,IF(K923&lt;30,$D$1,IF(K923&lt;60,$G$1,IF(K923&lt;90,$H$1,IF(K923&lt;120,$I$1,IF(K923&lt;150,$J$1,IF(K923&lt;180,$K$1,IF(K923&lt;210,$E$1)))))))))))</f>
        <v>4° Semana</v>
      </c>
      <c r="U923" s="3" t="s">
        <v>375</v>
      </c>
      <c r="V923" s="10" t="s">
        <v>1476</v>
      </c>
      <c r="W923" s="6">
        <v>43620</v>
      </c>
      <c r="X923" s="12" t="s">
        <v>1495</v>
      </c>
      <c r="Y923" s="12" t="s">
        <v>5248</v>
      </c>
      <c r="Z923" s="12"/>
      <c r="AA923" s="12"/>
      <c r="AB923" s="15"/>
      <c r="AC923" s="15"/>
      <c r="AD923" s="15"/>
      <c r="AE923" s="15"/>
      <c r="AF923" s="4">
        <f ca="1">+TODAY()-AE923</f>
        <v>44137</v>
      </c>
      <c r="AG923" s="15"/>
      <c r="AH923" s="15"/>
      <c r="AI923" s="6"/>
      <c r="AJ923" s="6"/>
      <c r="AK923" s="3" t="s">
        <v>56</v>
      </c>
      <c r="AL923" s="6"/>
      <c r="AM923" s="10">
        <v>1</v>
      </c>
      <c r="AN923" s="3" t="s">
        <v>44</v>
      </c>
      <c r="AO923" s="3"/>
      <c r="AP923" s="3" t="s">
        <v>45</v>
      </c>
      <c r="AQ923" s="3"/>
      <c r="AR923" s="3"/>
      <c r="AS923" s="3"/>
      <c r="AT923" s="3"/>
      <c r="AU923" s="3" t="s">
        <v>4401</v>
      </c>
      <c r="AV923" s="7" t="s">
        <v>47</v>
      </c>
      <c r="AW923" s="7" t="s">
        <v>47</v>
      </c>
      <c r="AX923" s="9" t="str">
        <f>IF(AW923="","Vacio",IF(AV923=AW923,"Igual","Diferente"))</f>
        <v>Igual</v>
      </c>
      <c r="AY923" s="129"/>
      <c r="AZ923" s="129"/>
      <c r="BA923" s="5" t="str">
        <f ca="1">+IF(K923&gt;21,"Revisar",0)</f>
        <v>Revisar</v>
      </c>
      <c r="BB923" s="129" t="s">
        <v>146</v>
      </c>
      <c r="BC923" s="129" t="s">
        <v>141</v>
      </c>
      <c r="BD923" s="153"/>
      <c r="BE923" s="153"/>
      <c r="BF923" s="129" t="s">
        <v>94</v>
      </c>
      <c r="BG923" s="129"/>
      <c r="BH923" s="153"/>
      <c r="BI923" s="153"/>
      <c r="BJ923" s="153"/>
      <c r="BK923" s="153"/>
      <c r="BL923" s="153"/>
      <c r="BM923" s="153"/>
    </row>
    <row r="924" spans="1:65" ht="14.65" customHeight="1" x14ac:dyDescent="0.25">
      <c r="A924" s="68" t="str">
        <f>CONCATENATE(E924,"_",X924)</f>
        <v>20329545459_PCR-LAP0687</v>
      </c>
      <c r="B924" s="68" t="str">
        <f>CONCATENATE(E924,"_",Z924)</f>
        <v>20329545459_</v>
      </c>
      <c r="C924" s="6">
        <v>44079</v>
      </c>
      <c r="D924" s="6">
        <v>44108</v>
      </c>
      <c r="E924" s="192">
        <v>20329545459</v>
      </c>
      <c r="F924" s="63" t="s">
        <v>92</v>
      </c>
      <c r="G924" s="3" t="s">
        <v>4257</v>
      </c>
      <c r="H924" s="6">
        <v>44079</v>
      </c>
      <c r="I924" s="6">
        <v>44108</v>
      </c>
      <c r="J924" s="70" t="s">
        <v>93</v>
      </c>
      <c r="K924" s="8">
        <f ca="1">+TODAY()-I924</f>
        <v>29</v>
      </c>
      <c r="L924" s="9">
        <v>60</v>
      </c>
      <c r="M924" s="152"/>
      <c r="N924" s="9" t="str">
        <f>IF(M924="","Vacio",IF(L924=M924,"Igual","Diferente"))</f>
        <v>Vacio</v>
      </c>
      <c r="O924" s="9"/>
      <c r="P924" s="152"/>
      <c r="Q924" s="9" t="str">
        <f>IF(P924="","Vacio",IF(O924=P924,"Igual","Diferente"))</f>
        <v>Vacio</v>
      </c>
      <c r="R924" s="1">
        <f>+L924+O924/3.5</f>
        <v>60</v>
      </c>
      <c r="S924" s="1">
        <f ca="1">+IF(K924&gt;=0,IF(K924&lt;30,R924*1,IF(60&gt;K924,R924*2,IF(90&gt;K924,R924*3,IF(120&gt;K924,R924*4,IF(150&gt;K924,R924*5,IF(180&gt;K924,R924*6,IF(210&gt;K924,R924*7))))))),0)</f>
        <v>60</v>
      </c>
      <c r="T924" s="2" t="str">
        <f ca="1">+IF(K924&lt;0,0,IF(K924&lt;8,$A$1,IF(K924&lt;15,$B$1,IF(K924&lt;22,$C$1,IF(K924&lt;30,$D$1,IF(K924&lt;60,$G$1,IF(K924&lt;90,$H$1,IF(K924&lt;120,$I$1,IF(K924&lt;150,$J$1,IF(K924&lt;180,$K$1,IF(K924&lt;210,$E$1)))))))))))</f>
        <v>4° Semana</v>
      </c>
      <c r="U924" s="3" t="s">
        <v>375</v>
      </c>
      <c r="V924" s="10" t="s">
        <v>1476</v>
      </c>
      <c r="W924" s="6">
        <v>43620</v>
      </c>
      <c r="X924" s="12" t="s">
        <v>1496</v>
      </c>
      <c r="Y924" s="12" t="s">
        <v>5248</v>
      </c>
      <c r="Z924" s="12"/>
      <c r="AA924" s="12"/>
      <c r="AB924" s="15"/>
      <c r="AC924" s="15"/>
      <c r="AD924" s="15"/>
      <c r="AE924" s="15"/>
      <c r="AF924" s="4">
        <f ca="1">+TODAY()-AE924</f>
        <v>44137</v>
      </c>
      <c r="AG924" s="15"/>
      <c r="AH924" s="15"/>
      <c r="AI924" s="6"/>
      <c r="AJ924" s="6"/>
      <c r="AK924" s="3" t="s">
        <v>56</v>
      </c>
      <c r="AL924" s="6"/>
      <c r="AM924" s="10">
        <v>1</v>
      </c>
      <c r="AN924" s="3" t="s">
        <v>44</v>
      </c>
      <c r="AO924" s="3"/>
      <c r="AP924" s="3" t="s">
        <v>45</v>
      </c>
      <c r="AQ924" s="3"/>
      <c r="AR924" s="3"/>
      <c r="AS924" s="3"/>
      <c r="AT924" s="3"/>
      <c r="AU924" s="3" t="s">
        <v>4401</v>
      </c>
      <c r="AV924" s="7" t="s">
        <v>47</v>
      </c>
      <c r="AW924" s="7" t="s">
        <v>47</v>
      </c>
      <c r="AX924" s="9" t="str">
        <f>IF(AW924="","Vacio",IF(AV924=AW924,"Igual","Diferente"))</f>
        <v>Igual</v>
      </c>
      <c r="AY924" s="129"/>
      <c r="AZ924" s="387"/>
      <c r="BA924" s="5" t="str">
        <f ca="1">+IF(K924&gt;21,"Revisar",0)</f>
        <v>Revisar</v>
      </c>
      <c r="BB924" s="387" t="s">
        <v>146</v>
      </c>
      <c r="BC924" s="129" t="s">
        <v>141</v>
      </c>
      <c r="BD924" s="153"/>
      <c r="BE924" s="153"/>
      <c r="BF924" s="129" t="s">
        <v>94</v>
      </c>
      <c r="BG924" s="129"/>
      <c r="BH924" s="153"/>
      <c r="BI924" s="153"/>
      <c r="BJ924" s="153"/>
      <c r="BK924" s="153"/>
      <c r="BL924" s="153"/>
      <c r="BM924" s="153"/>
    </row>
    <row r="925" spans="1:65" ht="14.65" customHeight="1" x14ac:dyDescent="0.25">
      <c r="A925" s="68" t="str">
        <f>CONCATENATE(E925,"_",X925)</f>
        <v>20329545459_PCR-LAP0695</v>
      </c>
      <c r="B925" s="68" t="str">
        <f>CONCATENATE(E925,"_",Z925)</f>
        <v>20329545459_</v>
      </c>
      <c r="C925" s="6">
        <v>44079</v>
      </c>
      <c r="D925" s="6">
        <v>44108</v>
      </c>
      <c r="E925" s="192">
        <v>20329545459</v>
      </c>
      <c r="F925" s="63" t="s">
        <v>92</v>
      </c>
      <c r="G925" s="3" t="s">
        <v>4257</v>
      </c>
      <c r="H925" s="6">
        <v>44079</v>
      </c>
      <c r="I925" s="6">
        <v>44108</v>
      </c>
      <c r="J925" s="70" t="s">
        <v>93</v>
      </c>
      <c r="K925" s="8">
        <f ca="1">+TODAY()-I925</f>
        <v>29</v>
      </c>
      <c r="L925" s="9">
        <v>60</v>
      </c>
      <c r="M925" s="152"/>
      <c r="N925" s="9" t="str">
        <f>IF(M925="","Vacio",IF(L925=M925,"Igual","Diferente"))</f>
        <v>Vacio</v>
      </c>
      <c r="O925" s="9"/>
      <c r="P925" s="152"/>
      <c r="Q925" s="9" t="str">
        <f>IF(P925="","Vacio",IF(O925=P925,"Igual","Diferente"))</f>
        <v>Vacio</v>
      </c>
      <c r="R925" s="1">
        <f>+L925+O925/3.5</f>
        <v>60</v>
      </c>
      <c r="S925" s="1">
        <f ca="1">+IF(K925&gt;=0,IF(K925&lt;30,R925*1,IF(60&gt;K925,R925*2,IF(90&gt;K925,R925*3,IF(120&gt;K925,R925*4,IF(150&gt;K925,R925*5,IF(180&gt;K925,R925*6,IF(210&gt;K925,R925*7))))))),0)</f>
        <v>60</v>
      </c>
      <c r="T925" s="2" t="str">
        <f ca="1">+IF(K925&lt;0,0,IF(K925&lt;8,$A$1,IF(K925&lt;15,$B$1,IF(K925&lt;22,$C$1,IF(K925&lt;30,$D$1,IF(K925&lt;60,$G$1,IF(K925&lt;90,$H$1,IF(K925&lt;120,$I$1,IF(K925&lt;150,$J$1,IF(K925&lt;180,$K$1,IF(K925&lt;210,$E$1)))))))))))</f>
        <v>4° Semana</v>
      </c>
      <c r="U925" s="3" t="s">
        <v>375</v>
      </c>
      <c r="V925" s="10" t="s">
        <v>1476</v>
      </c>
      <c r="W925" s="6">
        <v>43620</v>
      </c>
      <c r="X925" s="12" t="s">
        <v>1497</v>
      </c>
      <c r="Y925" s="12" t="s">
        <v>5248</v>
      </c>
      <c r="Z925" s="12"/>
      <c r="AA925" s="12"/>
      <c r="AB925" s="15"/>
      <c r="AC925" s="15"/>
      <c r="AD925" s="15"/>
      <c r="AE925" s="15"/>
      <c r="AF925" s="4">
        <f ca="1">+TODAY()-AE925</f>
        <v>44137</v>
      </c>
      <c r="AG925" s="15"/>
      <c r="AH925" s="15"/>
      <c r="AI925" s="6"/>
      <c r="AJ925" s="6"/>
      <c r="AK925" s="3" t="s">
        <v>56</v>
      </c>
      <c r="AL925" s="6"/>
      <c r="AM925" s="10">
        <v>1</v>
      </c>
      <c r="AN925" s="3" t="s">
        <v>44</v>
      </c>
      <c r="AO925" s="3"/>
      <c r="AP925" s="3" t="s">
        <v>45</v>
      </c>
      <c r="AQ925" s="3"/>
      <c r="AR925" s="3"/>
      <c r="AS925" s="3"/>
      <c r="AT925" s="3"/>
      <c r="AU925" s="3" t="s">
        <v>4401</v>
      </c>
      <c r="AV925" s="7" t="s">
        <v>47</v>
      </c>
      <c r="AW925" s="7" t="s">
        <v>47</v>
      </c>
      <c r="AX925" s="9" t="str">
        <f>IF(AW925="","Vacio",IF(AV925=AW925,"Igual","Diferente"))</f>
        <v>Igual</v>
      </c>
      <c r="AY925" s="129"/>
      <c r="AZ925" s="129"/>
      <c r="BA925" s="5" t="str">
        <f ca="1">+IF(K925&gt;21,"Revisar",0)</f>
        <v>Revisar</v>
      </c>
      <c r="BB925" s="129" t="s">
        <v>146</v>
      </c>
      <c r="BC925" s="129" t="s">
        <v>141</v>
      </c>
      <c r="BD925" s="153"/>
      <c r="BE925" s="153"/>
      <c r="BF925" s="129" t="s">
        <v>94</v>
      </c>
      <c r="BG925" s="129"/>
      <c r="BH925" s="153"/>
      <c r="BI925" s="153"/>
      <c r="BJ925" s="153"/>
      <c r="BK925" s="153"/>
      <c r="BL925" s="153"/>
      <c r="BM925" s="153"/>
    </row>
    <row r="926" spans="1:65" ht="14.65" customHeight="1" x14ac:dyDescent="0.25">
      <c r="A926" s="68" t="str">
        <f>CONCATENATE(E926,"_",X926)</f>
        <v>20329545459_PCR-LAP0765</v>
      </c>
      <c r="B926" s="68" t="str">
        <f>CONCATENATE(E926,"_",Z926)</f>
        <v>20329545459_</v>
      </c>
      <c r="C926" s="6">
        <v>44134</v>
      </c>
      <c r="D926" s="6">
        <v>44164</v>
      </c>
      <c r="E926" s="192">
        <v>20329545459</v>
      </c>
      <c r="F926" s="63" t="s">
        <v>92</v>
      </c>
      <c r="G926" s="3" t="s">
        <v>5219</v>
      </c>
      <c r="H926" s="6">
        <v>44134</v>
      </c>
      <c r="I926" s="6">
        <v>44164</v>
      </c>
      <c r="J926" s="70"/>
      <c r="K926" s="8">
        <f ca="1">+TODAY()-I926</f>
        <v>-27</v>
      </c>
      <c r="L926" s="9">
        <v>65</v>
      </c>
      <c r="M926" s="152"/>
      <c r="N926" s="9" t="str">
        <f>IF(M926="","Vacio",IF(L926=M926,"Igual","Diferente"))</f>
        <v>Vacio</v>
      </c>
      <c r="O926" s="9"/>
      <c r="P926" s="152"/>
      <c r="Q926" s="9" t="str">
        <f>IF(P926="","Vacio",IF(O926=P926,"Igual","Diferente"))</f>
        <v>Vacio</v>
      </c>
      <c r="R926" s="1">
        <f>+L926+O926/3.5</f>
        <v>65</v>
      </c>
      <c r="S926" s="1">
        <f ca="1">+IF(K926&gt;=0,IF(K926&lt;30,R926*1,IF(60&gt;K926,R926*2,IF(90&gt;K926,R926*3,IF(120&gt;K926,R926*4,IF(150&gt;K926,R926*5,IF(180&gt;K926,R926*6,IF(210&gt;K926,R926*7))))))),0)</f>
        <v>0</v>
      </c>
      <c r="T926" s="2">
        <f ca="1">+IF(K926&lt;0,0,IF(K926&lt;8,$A$1,IF(K926&lt;15,$B$1,IF(K926&lt;22,$C$1,IF(K926&lt;30,$D$1,IF(K926&lt;60,$G$1,IF(K926&lt;90,$H$1,IF(K926&lt;120,$I$1,IF(K926&lt;150,$J$1,IF(K926&lt;180,$K$1,IF(K926&lt;210,$E$1)))))))))))</f>
        <v>0</v>
      </c>
      <c r="U926" s="3" t="s">
        <v>5155</v>
      </c>
      <c r="V926" s="10" t="s">
        <v>5154</v>
      </c>
      <c r="W926" s="6">
        <v>44134</v>
      </c>
      <c r="X926" s="12" t="s">
        <v>5153</v>
      </c>
      <c r="Y926" s="12" t="s">
        <v>5248</v>
      </c>
      <c r="Z926" s="12"/>
      <c r="AA926" s="12"/>
      <c r="AB926" s="15"/>
      <c r="AC926" s="15"/>
      <c r="AD926" s="15"/>
      <c r="AE926" s="15"/>
      <c r="AF926" s="4">
        <f ca="1">+TODAY()-AE926</f>
        <v>44137</v>
      </c>
      <c r="AG926" s="15"/>
      <c r="AH926" s="15"/>
      <c r="AI926" s="6"/>
      <c r="AJ926" s="6"/>
      <c r="AK926" s="3"/>
      <c r="AL926" s="6"/>
      <c r="AM926" s="10">
        <v>1</v>
      </c>
      <c r="AN926" s="3" t="s">
        <v>44</v>
      </c>
      <c r="AO926" s="3"/>
      <c r="AP926" s="3" t="s">
        <v>151</v>
      </c>
      <c r="AQ926" s="296" t="s">
        <v>888</v>
      </c>
      <c r="AR926" s="3"/>
      <c r="AS926" s="3"/>
      <c r="AT926" s="3"/>
      <c r="AU926" s="3" t="s">
        <v>4401</v>
      </c>
      <c r="AV926" s="7" t="s">
        <v>47</v>
      </c>
      <c r="AW926" s="7"/>
      <c r="AX926" s="9" t="str">
        <f>IF(AW926="","Vacio",IF(AV926=AW926,"Igual","Diferente"))</f>
        <v>Vacio</v>
      </c>
      <c r="AY926" s="129"/>
      <c r="AZ926" s="129"/>
      <c r="BA926" s="5">
        <f ca="1">+IF(K926&gt;21,"Revisar",0)</f>
        <v>0</v>
      </c>
      <c r="BB926" s="129" t="s">
        <v>4741</v>
      </c>
      <c r="BC926" s="129" t="s">
        <v>2919</v>
      </c>
      <c r="BD926" s="153"/>
      <c r="BE926" s="153"/>
      <c r="BF926" s="129"/>
      <c r="BG926" s="129"/>
      <c r="BH926" s="153"/>
      <c r="BI926" s="153"/>
      <c r="BJ926" s="153"/>
      <c r="BK926" s="153"/>
      <c r="BL926" s="153"/>
      <c r="BM926" s="153"/>
    </row>
    <row r="927" spans="1:65" ht="14.65" customHeight="1" x14ac:dyDescent="0.25">
      <c r="A927" s="68" t="str">
        <f>CONCATENATE(E927,"_",X927)</f>
        <v>20329545459_PCR-LAP0808</v>
      </c>
      <c r="B927" s="68" t="str">
        <f>CONCATENATE(E927,"_",Z927)</f>
        <v>20329545459_PCR-LAP0328</v>
      </c>
      <c r="C927" s="6">
        <v>44079</v>
      </c>
      <c r="D927" s="6">
        <v>44108</v>
      </c>
      <c r="E927" s="192">
        <v>20329545459</v>
      </c>
      <c r="F927" s="63" t="s">
        <v>92</v>
      </c>
      <c r="G927" s="3" t="s">
        <v>4257</v>
      </c>
      <c r="H927" s="6">
        <v>44079</v>
      </c>
      <c r="I927" s="6">
        <v>44108</v>
      </c>
      <c r="J927" s="70" t="s">
        <v>93</v>
      </c>
      <c r="K927" s="8">
        <f ca="1">+TODAY()-I927</f>
        <v>29</v>
      </c>
      <c r="L927" s="9">
        <v>60</v>
      </c>
      <c r="M927" s="152"/>
      <c r="N927" s="9" t="str">
        <f>IF(M927="","Vacio",IF(L927=M927,"Igual","Diferente"))</f>
        <v>Vacio</v>
      </c>
      <c r="O927" s="9"/>
      <c r="P927" s="152"/>
      <c r="Q927" s="9" t="str">
        <f>IF(P927="","Vacio",IF(O927=P927,"Igual","Diferente"))</f>
        <v>Vacio</v>
      </c>
      <c r="R927" s="1">
        <f>+L927+O927/3.5</f>
        <v>60</v>
      </c>
      <c r="S927" s="1">
        <f ca="1">+IF(K927&gt;=0,IF(K927&lt;30,R927*1,IF(60&gt;K927,R927*2,IF(90&gt;K927,R927*3,IF(120&gt;K927,R927*4,IF(150&gt;K927,R927*5,IF(180&gt;K927,R927*6,IF(210&gt;K927,R927*7))))))),0)</f>
        <v>60</v>
      </c>
      <c r="T927" s="2" t="str">
        <f ca="1">+IF(K927&lt;0,0,IF(K927&lt;8,$A$1,IF(K927&lt;15,$B$1,IF(K927&lt;22,$C$1,IF(K927&lt;30,$D$1,IF(K927&lt;60,$G$1,IF(K927&lt;90,$H$1,IF(K927&lt;120,$I$1,IF(K927&lt;150,$J$1,IF(K927&lt;180,$K$1,IF(K927&lt;210,$E$1)))))))))))</f>
        <v>4° Semana</v>
      </c>
      <c r="U927" s="3" t="s">
        <v>375</v>
      </c>
      <c r="V927" s="10" t="s">
        <v>1476</v>
      </c>
      <c r="W927" s="6">
        <v>43620</v>
      </c>
      <c r="X927" s="12" t="s">
        <v>1502</v>
      </c>
      <c r="Y927" s="12" t="s">
        <v>5248</v>
      </c>
      <c r="Z927" s="12" t="s">
        <v>1503</v>
      </c>
      <c r="AA927" s="12"/>
      <c r="AB927" s="15"/>
      <c r="AC927" s="15"/>
      <c r="AD927" s="15"/>
      <c r="AE927" s="15"/>
      <c r="AF927" s="4">
        <f ca="1">+TODAY()-AE927</f>
        <v>44137</v>
      </c>
      <c r="AG927" s="15"/>
      <c r="AH927" s="15"/>
      <c r="AI927" s="6"/>
      <c r="AJ927" s="6"/>
      <c r="AK927" s="3" t="s">
        <v>56</v>
      </c>
      <c r="AL927" s="6"/>
      <c r="AM927" s="10">
        <v>1</v>
      </c>
      <c r="AN927" s="3" t="s">
        <v>44</v>
      </c>
      <c r="AO927" s="3"/>
      <c r="AP927" s="3" t="s">
        <v>45</v>
      </c>
      <c r="AQ927" s="3"/>
      <c r="AR927" s="3"/>
      <c r="AS927" s="3"/>
      <c r="AT927" s="3"/>
      <c r="AU927" s="3" t="s">
        <v>4401</v>
      </c>
      <c r="AV927" s="7" t="s">
        <v>47</v>
      </c>
      <c r="AW927" s="7" t="s">
        <v>47</v>
      </c>
      <c r="AX927" s="9" t="str">
        <f>IF(AW927="","Vacio",IF(AV927=AW927,"Igual","Diferente"))</f>
        <v>Igual</v>
      </c>
      <c r="AY927" s="129"/>
      <c r="AZ927" s="129"/>
      <c r="BA927" s="5" t="str">
        <f ca="1">+IF(K927&gt;21,"Revisar",0)</f>
        <v>Revisar</v>
      </c>
      <c r="BB927" s="129" t="s">
        <v>146</v>
      </c>
      <c r="BC927" s="129" t="s">
        <v>141</v>
      </c>
      <c r="BD927" s="158"/>
      <c r="BE927" s="158"/>
      <c r="BF927" s="129" t="s">
        <v>94</v>
      </c>
      <c r="BG927" s="129"/>
      <c r="BH927" s="158"/>
      <c r="BI927" s="158"/>
      <c r="BJ927" s="158"/>
      <c r="BK927" s="158"/>
      <c r="BL927" s="158"/>
      <c r="BM927" s="158"/>
    </row>
    <row r="928" spans="1:65" ht="14.65" customHeight="1" x14ac:dyDescent="0.25">
      <c r="A928" s="68" t="str">
        <f>CONCATENATE(E928,"_",X928)</f>
        <v>20329545459_PCR-LAP0816</v>
      </c>
      <c r="B928" s="68" t="str">
        <f>CONCATENATE(E928,"_",Z928)</f>
        <v>20329545459_</v>
      </c>
      <c r="C928" s="6">
        <v>44079</v>
      </c>
      <c r="D928" s="6">
        <v>44108</v>
      </c>
      <c r="E928" s="192">
        <v>20329545459</v>
      </c>
      <c r="F928" s="63" t="s">
        <v>92</v>
      </c>
      <c r="G928" s="3" t="s">
        <v>4257</v>
      </c>
      <c r="H928" s="6">
        <v>44079</v>
      </c>
      <c r="I928" s="6">
        <v>44108</v>
      </c>
      <c r="J928" s="70" t="s">
        <v>93</v>
      </c>
      <c r="K928" s="8">
        <f ca="1">+TODAY()-I928</f>
        <v>29</v>
      </c>
      <c r="L928" s="9">
        <v>60</v>
      </c>
      <c r="M928" s="152"/>
      <c r="N928" s="9" t="str">
        <f>IF(M928="","Vacio",IF(L928=M928,"Igual","Diferente"))</f>
        <v>Vacio</v>
      </c>
      <c r="O928" s="9"/>
      <c r="P928" s="152"/>
      <c r="Q928" s="9" t="str">
        <f>IF(P928="","Vacio",IF(O928=P928,"Igual","Diferente"))</f>
        <v>Vacio</v>
      </c>
      <c r="R928" s="1">
        <f>+L928+O928/3.5</f>
        <v>60</v>
      </c>
      <c r="S928" s="1">
        <f ca="1">+IF(K928&gt;=0,IF(K928&lt;30,R928*1,IF(60&gt;K928,R928*2,IF(90&gt;K928,R928*3,IF(120&gt;K928,R928*4,IF(150&gt;K928,R928*5,IF(180&gt;K928,R928*6,IF(210&gt;K928,R928*7))))))),0)</f>
        <v>60</v>
      </c>
      <c r="T928" s="2" t="str">
        <f ca="1">+IF(K928&lt;0,0,IF(K928&lt;8,$A$1,IF(K928&lt;15,$B$1,IF(K928&lt;22,$C$1,IF(K928&lt;30,$D$1,IF(K928&lt;60,$G$1,IF(K928&lt;90,$H$1,IF(K928&lt;120,$I$1,IF(K928&lt;150,$J$1,IF(K928&lt;180,$K$1,IF(K928&lt;210,$E$1)))))))))))</f>
        <v>4° Semana</v>
      </c>
      <c r="U928" s="3" t="s">
        <v>375</v>
      </c>
      <c r="V928" s="10" t="s">
        <v>1476</v>
      </c>
      <c r="W928" s="6">
        <v>43620</v>
      </c>
      <c r="X928" s="12" t="s">
        <v>1504</v>
      </c>
      <c r="Y928" s="12" t="s">
        <v>5248</v>
      </c>
      <c r="Z928" s="12"/>
      <c r="AA928" s="12"/>
      <c r="AB928" s="15"/>
      <c r="AC928" s="15"/>
      <c r="AD928" s="15"/>
      <c r="AE928" s="15"/>
      <c r="AF928" s="4">
        <f ca="1">+TODAY()-AE928</f>
        <v>44137</v>
      </c>
      <c r="AG928" s="15"/>
      <c r="AH928" s="15"/>
      <c r="AI928" s="6"/>
      <c r="AJ928" s="6"/>
      <c r="AK928" s="3" t="s">
        <v>56</v>
      </c>
      <c r="AL928" s="6"/>
      <c r="AM928" s="10">
        <v>1</v>
      </c>
      <c r="AN928" s="3" t="s">
        <v>44</v>
      </c>
      <c r="AO928" s="3"/>
      <c r="AP928" s="3" t="s">
        <v>45</v>
      </c>
      <c r="AQ928" s="3"/>
      <c r="AR928" s="3"/>
      <c r="AS928" s="3"/>
      <c r="AT928" s="3"/>
      <c r="AU928" s="3" t="s">
        <v>4401</v>
      </c>
      <c r="AV928" s="7" t="s">
        <v>47</v>
      </c>
      <c r="AW928" s="7" t="s">
        <v>47</v>
      </c>
      <c r="AX928" s="9" t="str">
        <f>IF(AW928="","Vacio",IF(AV928=AW928,"Igual","Diferente"))</f>
        <v>Igual</v>
      </c>
      <c r="AY928" s="129"/>
      <c r="AZ928" s="129"/>
      <c r="BA928" s="5" t="str">
        <f ca="1">+IF(K928&gt;21,"Revisar",0)</f>
        <v>Revisar</v>
      </c>
      <c r="BB928" s="129" t="s">
        <v>146</v>
      </c>
      <c r="BC928" s="129" t="s">
        <v>141</v>
      </c>
      <c r="BD928" s="153"/>
      <c r="BE928" s="153"/>
      <c r="BF928" s="129" t="s">
        <v>94</v>
      </c>
      <c r="BG928" s="129"/>
      <c r="BH928" s="153"/>
      <c r="BI928" s="153"/>
      <c r="BJ928" s="153"/>
      <c r="BK928" s="153"/>
      <c r="BL928" s="153"/>
      <c r="BM928" s="153"/>
    </row>
    <row r="929" spans="1:65" ht="14.65" customHeight="1" x14ac:dyDescent="0.25">
      <c r="A929" s="68" t="str">
        <f>CONCATENATE(E929,"_",X929)</f>
        <v>20329545459_PCR-LAP0868</v>
      </c>
      <c r="B929" s="68" t="str">
        <f>CONCATENATE(E929,"_",Z929)</f>
        <v>20329545459_PCR-LAP1181</v>
      </c>
      <c r="C929" s="29">
        <v>44126</v>
      </c>
      <c r="D929" s="29">
        <v>44156</v>
      </c>
      <c r="E929" s="192">
        <v>20329545459</v>
      </c>
      <c r="F929" s="63" t="s">
        <v>92</v>
      </c>
      <c r="G929" s="28" t="s">
        <v>4841</v>
      </c>
      <c r="H929" s="29">
        <v>44126</v>
      </c>
      <c r="I929" s="29">
        <v>44156</v>
      </c>
      <c r="J929" s="7" t="s">
        <v>1505</v>
      </c>
      <c r="K929" s="8">
        <f ca="1">+TODAY()-I929</f>
        <v>-19</v>
      </c>
      <c r="L929" s="71">
        <v>55</v>
      </c>
      <c r="M929" s="154"/>
      <c r="N929" s="71" t="str">
        <f>IF(M929="","Vacio",IF(L929=M929,"Igual","Diferente"))</f>
        <v>Vacio</v>
      </c>
      <c r="O929" s="71"/>
      <c r="P929" s="154"/>
      <c r="Q929" s="9" t="str">
        <f>IF(P929="","Vacio",IF(O929=P929,"Igual","Diferente"))</f>
        <v>Vacio</v>
      </c>
      <c r="R929" s="1">
        <f>+L929+O929/3.5</f>
        <v>55</v>
      </c>
      <c r="S929" s="155">
        <f ca="1">+IF(K929&gt;=0,IF(K929&lt;30,R929*1,IF(60&gt;K929,R929*2,IF(90&gt;K929,R929*3,IF(120&gt;K929,R929*4,IF(150&gt;K929,R929*5,IF(180&gt;K929,R929*6,IF(210&gt;K929,R929*7))))))),0)</f>
        <v>0</v>
      </c>
      <c r="T929" s="2">
        <f ca="1">+IF(K929&lt;0,0,IF(K929&lt;8,$A$1,IF(K929&lt;15,$B$1,IF(K929&lt;22,$C$1,IF(K929&lt;30,$D$1,IF(K929&lt;60,$G$1,IF(K929&lt;90,$H$1,IF(K929&lt;120,$I$1,IF(K929&lt;150,$J$1,IF(K929&lt;180,$K$1,IF(K929&lt;210,$E$1)))))))))))</f>
        <v>0</v>
      </c>
      <c r="U929" s="3" t="s">
        <v>1506</v>
      </c>
      <c r="V929" s="10" t="s">
        <v>1507</v>
      </c>
      <c r="W929" s="6">
        <v>42969</v>
      </c>
      <c r="X929" s="12" t="s">
        <v>1508</v>
      </c>
      <c r="Y929" s="12" t="s">
        <v>5248</v>
      </c>
      <c r="Z929" s="12" t="s">
        <v>2915</v>
      </c>
      <c r="AA929" s="30"/>
      <c r="AB929" s="73"/>
      <c r="AC929" s="73"/>
      <c r="AD929" s="73"/>
      <c r="AE929" s="73"/>
      <c r="AF929" s="156">
        <f ca="1">+TODAY()-AE929</f>
        <v>44137</v>
      </c>
      <c r="AG929" s="73"/>
      <c r="AH929" s="73"/>
      <c r="AI929" s="29"/>
      <c r="AJ929" s="29"/>
      <c r="AK929" s="28" t="s">
        <v>43</v>
      </c>
      <c r="AL929" s="29"/>
      <c r="AM929" s="10">
        <v>1</v>
      </c>
      <c r="AN929" s="3" t="s">
        <v>44</v>
      </c>
      <c r="AO929" s="28"/>
      <c r="AP929" s="28" t="s">
        <v>45</v>
      </c>
      <c r="AQ929" s="28"/>
      <c r="AR929" s="28"/>
      <c r="AS929" s="28"/>
      <c r="AT929" s="28"/>
      <c r="AU929" s="3" t="s">
        <v>4401</v>
      </c>
      <c r="AV929" s="70" t="s">
        <v>47</v>
      </c>
      <c r="AW929" s="70" t="s">
        <v>47</v>
      </c>
      <c r="AX929" s="9" t="str">
        <f>IF(AW929="","Vacio",IF(AV929=AW929,"Igual","Diferente"))</f>
        <v>Igual</v>
      </c>
      <c r="AY929" s="32" t="s">
        <v>3316</v>
      </c>
      <c r="AZ929" s="32"/>
      <c r="BA929" s="5">
        <f ca="1">+IF(K929&gt;21,"Revisar",0)</f>
        <v>0</v>
      </c>
      <c r="BB929" s="32" t="s">
        <v>146</v>
      </c>
      <c r="BC929" s="32" t="s">
        <v>2919</v>
      </c>
      <c r="BD929" s="153"/>
      <c r="BE929" s="153"/>
      <c r="BF929" s="32" t="s">
        <v>94</v>
      </c>
      <c r="BG929" s="32"/>
      <c r="BH929" s="153"/>
      <c r="BI929" s="153"/>
      <c r="BJ929" s="153"/>
      <c r="BK929" s="153"/>
      <c r="BL929" s="153"/>
      <c r="BM929" s="153"/>
    </row>
    <row r="930" spans="1:65" ht="14.65" customHeight="1" x14ac:dyDescent="0.25">
      <c r="A930" s="68" t="str">
        <f>CONCATENATE(E930,"_",X930)</f>
        <v>20329545459_PCR-LAP1268</v>
      </c>
      <c r="B930" s="68" t="str">
        <f>CONCATENATE(E930,"_",Z930)</f>
        <v>20329545459_PCR-LAP0887</v>
      </c>
      <c r="C930" s="6">
        <v>44082</v>
      </c>
      <c r="D930" s="6">
        <v>44111</v>
      </c>
      <c r="E930" s="192">
        <v>20329545459</v>
      </c>
      <c r="F930" s="63" t="s">
        <v>92</v>
      </c>
      <c r="G930" s="3" t="s">
        <v>5088</v>
      </c>
      <c r="H930" s="6">
        <v>44082</v>
      </c>
      <c r="I930" s="6">
        <v>44111</v>
      </c>
      <c r="J930" s="7" t="s">
        <v>1509</v>
      </c>
      <c r="K930" s="8">
        <f ca="1">+TODAY()-I930</f>
        <v>26</v>
      </c>
      <c r="L930" s="9">
        <v>145</v>
      </c>
      <c r="M930" s="152"/>
      <c r="N930" s="9" t="str">
        <f>IF(M930="","Vacio",IF(L930=M930,"Igual","Diferente"))</f>
        <v>Vacio</v>
      </c>
      <c r="O930" s="9"/>
      <c r="P930" s="152"/>
      <c r="Q930" s="9" t="str">
        <f>IF(P930="","Vacio",IF(O930=P930,"Igual","Diferente"))</f>
        <v>Vacio</v>
      </c>
      <c r="R930" s="1">
        <f>+L930+O930/3.5</f>
        <v>145</v>
      </c>
      <c r="S930" s="1">
        <f ca="1">+IF(K930&gt;=0,IF(K930&lt;30,R930*1,IF(60&gt;K930,R930*2,IF(90&gt;K930,R930*3,IF(120&gt;K930,R930*4,IF(150&gt;K930,R930*5,IF(180&gt;K930,R930*6,IF(210&gt;K930,R930*7))))))),0)</f>
        <v>145</v>
      </c>
      <c r="T930" s="2" t="str">
        <f ca="1">+IF(K930&lt;0,0,IF(K930&lt;8,$A$1,IF(K930&lt;15,$B$1,IF(K930&lt;22,$C$1,IF(K930&lt;30,$D$1,IF(K930&lt;60,$G$1,IF(K930&lt;90,$H$1,IF(K930&lt;120,$I$1,IF(K930&lt;150,$J$1,IF(K930&lt;180,$K$1,IF(K930&lt;210,$E$1)))))))))))</f>
        <v>4° Semana</v>
      </c>
      <c r="U930" s="3" t="s">
        <v>3601</v>
      </c>
      <c r="V930" s="10" t="s">
        <v>1510</v>
      </c>
      <c r="W930" s="6">
        <v>43319</v>
      </c>
      <c r="X930" s="12" t="s">
        <v>3679</v>
      </c>
      <c r="Y930" s="12" t="s">
        <v>5248</v>
      </c>
      <c r="Z930" s="12" t="s">
        <v>1511</v>
      </c>
      <c r="AA930" s="12"/>
      <c r="AB930" s="12"/>
      <c r="AC930" s="15"/>
      <c r="AD930" s="15"/>
      <c r="AE930" s="15"/>
      <c r="AF930" s="4">
        <f ca="1">+TODAY()-AE930</f>
        <v>44137</v>
      </c>
      <c r="AG930" s="15"/>
      <c r="AH930" s="15"/>
      <c r="AI930" s="6"/>
      <c r="AJ930" s="6"/>
      <c r="AK930" s="3" t="s">
        <v>56</v>
      </c>
      <c r="AL930" s="6"/>
      <c r="AM930" s="10">
        <v>1</v>
      </c>
      <c r="AN930" s="3" t="s">
        <v>44</v>
      </c>
      <c r="AO930" s="3"/>
      <c r="AP930" s="3" t="s">
        <v>151</v>
      </c>
      <c r="AQ930" s="3" t="s">
        <v>1512</v>
      </c>
      <c r="AR930" s="3"/>
      <c r="AS930" s="3"/>
      <c r="AT930" s="3"/>
      <c r="AU930" s="3" t="s">
        <v>4401</v>
      </c>
      <c r="AV930" s="7" t="s">
        <v>47</v>
      </c>
      <c r="AW930" s="7" t="s">
        <v>47</v>
      </c>
      <c r="AX930" s="9" t="str">
        <f>IF(AW930="","Vacio",IF(AV930=AW930,"Igual","Diferente"))</f>
        <v>Igual</v>
      </c>
      <c r="AY930" s="129" t="s">
        <v>3726</v>
      </c>
      <c r="AZ930" s="129"/>
      <c r="BA930" s="5" t="str">
        <f ca="1">+IF(K930&gt;21,"Revisar",0)</f>
        <v>Revisar</v>
      </c>
      <c r="BB930" s="129" t="s">
        <v>146</v>
      </c>
      <c r="BC930" s="129" t="s">
        <v>141</v>
      </c>
      <c r="BD930" s="153"/>
      <c r="BE930" s="153"/>
      <c r="BF930" s="129" t="s">
        <v>94</v>
      </c>
      <c r="BG930" s="129"/>
      <c r="BH930" s="153"/>
      <c r="BI930" s="153"/>
      <c r="BJ930" s="153"/>
      <c r="BK930" s="153"/>
      <c r="BL930" s="153"/>
      <c r="BM930" s="153"/>
    </row>
    <row r="931" spans="1:65" ht="14.65" customHeight="1" x14ac:dyDescent="0.25">
      <c r="A931" s="68" t="str">
        <f>CONCATENATE(E931,"_",X931)</f>
        <v>20329545459_PCR-LAP0925</v>
      </c>
      <c r="B931" s="68" t="str">
        <f>CONCATENATE(E931,"_",Z931)</f>
        <v>20329545459_</v>
      </c>
      <c r="C931" s="6">
        <v>44095</v>
      </c>
      <c r="D931" s="6">
        <v>44125</v>
      </c>
      <c r="E931" s="192">
        <v>20329545459</v>
      </c>
      <c r="F931" s="63" t="s">
        <v>92</v>
      </c>
      <c r="G931" s="3" t="s">
        <v>5088</v>
      </c>
      <c r="H931" s="6">
        <v>44095</v>
      </c>
      <c r="I931" s="6">
        <v>44125</v>
      </c>
      <c r="J931" s="7" t="s">
        <v>1442</v>
      </c>
      <c r="K931" s="8">
        <f ca="1">+TODAY()-I931</f>
        <v>12</v>
      </c>
      <c r="L931" s="9">
        <v>115</v>
      </c>
      <c r="M931" s="152"/>
      <c r="N931" s="9" t="str">
        <f>IF(M931="","Vacio",IF(L931=M931,"Igual","Diferente"))</f>
        <v>Vacio</v>
      </c>
      <c r="O931" s="9"/>
      <c r="P931" s="152"/>
      <c r="Q931" s="9" t="str">
        <f>IF(P931="","Vacio",IF(O931=P931,"Igual","Diferente"))</f>
        <v>Vacio</v>
      </c>
      <c r="R931" s="1">
        <f>+L931+O931/3.5</f>
        <v>115</v>
      </c>
      <c r="S931" s="1">
        <f ca="1">+IF(K931&gt;=0,IF(K931&lt;30,R931*1,IF(60&gt;K931,R931*2,IF(90&gt;K931,R931*3,IF(120&gt;K931,R931*4,IF(150&gt;K931,R931*5,IF(180&gt;K931,R931*6,IF(210&gt;K931,R931*7))))))),0)</f>
        <v>115</v>
      </c>
      <c r="T931" s="2" t="str">
        <f ca="1">+IF(K931&lt;0,0,IF(K931&lt;8,$A$1,IF(K931&lt;15,$B$1,IF(K931&lt;22,$C$1,IF(K931&lt;30,$D$1,IF(K931&lt;60,$G$1,IF(K931&lt;90,$H$1,IF(K931&lt;120,$I$1,IF(K931&lt;150,$J$1,IF(K931&lt;180,$K$1,IF(K931&lt;210,$E$1)))))))))))</f>
        <v>2° Semana</v>
      </c>
      <c r="U931" s="3" t="s">
        <v>705</v>
      </c>
      <c r="V931" s="10" t="s">
        <v>1513</v>
      </c>
      <c r="W931" s="6">
        <v>43635</v>
      </c>
      <c r="X931" s="12" t="s">
        <v>1514</v>
      </c>
      <c r="Y931" s="12" t="s">
        <v>5248</v>
      </c>
      <c r="Z931" s="12"/>
      <c r="AA931" s="12"/>
      <c r="AB931" s="15"/>
      <c r="AC931" s="15"/>
      <c r="AD931" s="15"/>
      <c r="AE931" s="15"/>
      <c r="AF931" s="4">
        <f ca="1">+TODAY()-AE931</f>
        <v>44137</v>
      </c>
      <c r="AG931" s="15"/>
      <c r="AH931" s="15"/>
      <c r="AI931" s="6"/>
      <c r="AJ931" s="6"/>
      <c r="AK931" s="3" t="s">
        <v>56</v>
      </c>
      <c r="AL931" s="6"/>
      <c r="AM931" s="10">
        <v>1</v>
      </c>
      <c r="AN931" s="3" t="s">
        <v>44</v>
      </c>
      <c r="AO931" s="3"/>
      <c r="AP931" s="3" t="s">
        <v>45</v>
      </c>
      <c r="AQ931" s="3"/>
      <c r="AR931" s="3"/>
      <c r="AS931" s="3"/>
      <c r="AT931" s="3"/>
      <c r="AU931" s="3" t="s">
        <v>4401</v>
      </c>
      <c r="AV931" s="7" t="s">
        <v>47</v>
      </c>
      <c r="AW931" s="7" t="s">
        <v>47</v>
      </c>
      <c r="AX931" s="9" t="str">
        <f>IF(AW931="","Vacio",IF(AV931=AW931,"Igual","Diferente"))</f>
        <v>Igual</v>
      </c>
      <c r="AY931" s="129"/>
      <c r="AZ931" s="129"/>
      <c r="BA931" s="5">
        <f ca="1">+IF(K931&gt;21,"Revisar",0)</f>
        <v>0</v>
      </c>
      <c r="BB931" s="129" t="s">
        <v>146</v>
      </c>
      <c r="BC931" s="129" t="s">
        <v>141</v>
      </c>
      <c r="BD931" s="153"/>
      <c r="BE931" s="153"/>
      <c r="BF931" s="129" t="s">
        <v>94</v>
      </c>
      <c r="BG931" s="129"/>
      <c r="BH931" s="153"/>
      <c r="BI931" s="153"/>
      <c r="BJ931" s="153"/>
      <c r="BK931" s="153"/>
      <c r="BL931" s="153"/>
      <c r="BM931" s="153"/>
    </row>
    <row r="932" spans="1:65" ht="14.65" customHeight="1" x14ac:dyDescent="0.25">
      <c r="A932" s="68" t="str">
        <f>CONCATENATE(E932,"_",X932)</f>
        <v>20329545459_PCR-LAP0927</v>
      </c>
      <c r="B932" s="68" t="str">
        <f>CONCATENATE(E932,"_",Z932)</f>
        <v>20329545459_PCR-LAP0428</v>
      </c>
      <c r="C932" s="6">
        <v>44079</v>
      </c>
      <c r="D932" s="6">
        <v>44108</v>
      </c>
      <c r="E932" s="192">
        <v>20329545459</v>
      </c>
      <c r="F932" s="63" t="s">
        <v>92</v>
      </c>
      <c r="G932" s="3" t="s">
        <v>4257</v>
      </c>
      <c r="H932" s="6">
        <v>44079</v>
      </c>
      <c r="I932" s="6">
        <v>44108</v>
      </c>
      <c r="J932" s="70" t="s">
        <v>93</v>
      </c>
      <c r="K932" s="8">
        <f ca="1">+TODAY()-I932</f>
        <v>29</v>
      </c>
      <c r="L932" s="9">
        <v>60</v>
      </c>
      <c r="M932" s="152"/>
      <c r="N932" s="9" t="str">
        <f>IF(M932="","Vacio",IF(L932=M932,"Igual","Diferente"))</f>
        <v>Vacio</v>
      </c>
      <c r="O932" s="9"/>
      <c r="P932" s="152"/>
      <c r="Q932" s="9" t="str">
        <f>IF(P932="","Vacio",IF(O932=P932,"Igual","Diferente"))</f>
        <v>Vacio</v>
      </c>
      <c r="R932" s="1">
        <f>+L932+O932/3.5</f>
        <v>60</v>
      </c>
      <c r="S932" s="1">
        <f ca="1">+IF(K932&gt;=0,IF(K932&lt;30,R932*1,IF(60&gt;K932,R932*2,IF(90&gt;K932,R932*3,IF(120&gt;K932,R932*4,IF(150&gt;K932,R932*5,IF(180&gt;K932,R932*6,IF(210&gt;K932,R932*7))))))),0)</f>
        <v>60</v>
      </c>
      <c r="T932" s="2" t="str">
        <f ca="1">+IF(K932&lt;0,0,IF(K932&lt;8,$A$1,IF(K932&lt;15,$B$1,IF(K932&lt;22,$C$1,IF(K932&lt;30,$D$1,IF(K932&lt;60,$G$1,IF(K932&lt;90,$H$1,IF(K932&lt;120,$I$1,IF(K932&lt;150,$J$1,IF(K932&lt;180,$K$1,IF(K932&lt;210,$E$1)))))))))))</f>
        <v>4° Semana</v>
      </c>
      <c r="U932" s="3" t="s">
        <v>375</v>
      </c>
      <c r="V932" s="10" t="s">
        <v>1476</v>
      </c>
      <c r="W932" s="6">
        <v>43620</v>
      </c>
      <c r="X932" s="12" t="s">
        <v>1515</v>
      </c>
      <c r="Y932" s="12" t="s">
        <v>5248</v>
      </c>
      <c r="Z932" s="12" t="s">
        <v>1516</v>
      </c>
      <c r="AA932" s="12"/>
      <c r="AB932" s="15"/>
      <c r="AC932" s="15"/>
      <c r="AD932" s="15"/>
      <c r="AE932" s="15"/>
      <c r="AF932" s="4">
        <f ca="1">+TODAY()-AE932</f>
        <v>44137</v>
      </c>
      <c r="AG932" s="15"/>
      <c r="AH932" s="15"/>
      <c r="AI932" s="6"/>
      <c r="AJ932" s="6"/>
      <c r="AK932" s="3" t="s">
        <v>56</v>
      </c>
      <c r="AL932" s="6"/>
      <c r="AM932" s="10">
        <v>1</v>
      </c>
      <c r="AN932" s="3" t="s">
        <v>44</v>
      </c>
      <c r="AO932" s="3"/>
      <c r="AP932" s="3" t="s">
        <v>45</v>
      </c>
      <c r="AQ932" s="3"/>
      <c r="AR932" s="3"/>
      <c r="AS932" s="3"/>
      <c r="AT932" s="3"/>
      <c r="AU932" s="3" t="s">
        <v>4401</v>
      </c>
      <c r="AV932" s="7" t="s">
        <v>47</v>
      </c>
      <c r="AW932" s="7" t="s">
        <v>47</v>
      </c>
      <c r="AX932" s="9" t="str">
        <f>IF(AW932="","Vacio",IF(AV932=AW932,"Igual","Diferente"))</f>
        <v>Igual</v>
      </c>
      <c r="AY932" s="129"/>
      <c r="AZ932" s="129"/>
      <c r="BA932" s="5" t="str">
        <f ca="1">+IF(K932&gt;21,"Revisar",0)</f>
        <v>Revisar</v>
      </c>
      <c r="BB932" s="129" t="s">
        <v>146</v>
      </c>
      <c r="BC932" s="129" t="s">
        <v>141</v>
      </c>
      <c r="BD932" s="158"/>
      <c r="BE932" s="158"/>
      <c r="BF932" s="129" t="s">
        <v>94</v>
      </c>
      <c r="BG932" s="129"/>
      <c r="BH932" s="158"/>
      <c r="BI932" s="158"/>
      <c r="BJ932" s="158"/>
      <c r="BK932" s="158"/>
      <c r="BL932" s="158"/>
      <c r="BM932" s="158"/>
    </row>
    <row r="933" spans="1:65" ht="14.65" customHeight="1" x14ac:dyDescent="0.25">
      <c r="A933" s="68" t="str">
        <f>CONCATENATE(E933,"_",X933)</f>
        <v>20329545459_PCR-LAP1031</v>
      </c>
      <c r="B933" s="68" t="str">
        <f>CONCATENATE(E933,"_",Z933)</f>
        <v>20329545459_</v>
      </c>
      <c r="C933" s="29">
        <v>44065</v>
      </c>
      <c r="D933" s="29">
        <v>44095</v>
      </c>
      <c r="E933" s="192">
        <v>20329545459</v>
      </c>
      <c r="F933" s="63" t="s">
        <v>92</v>
      </c>
      <c r="G933" s="28" t="s">
        <v>3635</v>
      </c>
      <c r="H933" s="29">
        <v>44065</v>
      </c>
      <c r="I933" s="29">
        <v>44095</v>
      </c>
      <c r="J933" s="28"/>
      <c r="K933" s="8">
        <f ca="1">+TODAY()-I933</f>
        <v>42</v>
      </c>
      <c r="L933" s="71">
        <v>115</v>
      </c>
      <c r="M933" s="154"/>
      <c r="N933" s="71" t="str">
        <f>IF(M933="","Vacio",IF(L933=M933,"Igual","Diferente"))</f>
        <v>Vacio</v>
      </c>
      <c r="O933" s="71"/>
      <c r="P933" s="154"/>
      <c r="Q933" s="9" t="str">
        <f>IF(P933="","Vacio",IF(O933=P933,"Igual","Diferente"))</f>
        <v>Vacio</v>
      </c>
      <c r="R933" s="1">
        <f>+L933+O933/3.5</f>
        <v>115</v>
      </c>
      <c r="S933" s="155">
        <f ca="1">+IF(K933&gt;=0,IF(K933&lt;30,R933*1,IF(60&gt;K933,R933*2,IF(90&gt;K933,R933*3,IF(120&gt;K933,R933*4,IF(150&gt;K933,R933*5,IF(180&gt;K933,R933*6,IF(210&gt;K933,R933*7))))))),0)</f>
        <v>230</v>
      </c>
      <c r="T933" s="2">
        <f ca="1">+IF(K933&lt;0,0,IF(K933&lt;8,$A$1,IF(K933&lt;15,$B$1,IF(K933&lt;22,$C$1,IF(K933&lt;30,$D$1,IF(K933&lt;60,$G$1,IF(K933&lt;90,$H$1,IF(K933&lt;120,$I$1,IF(K933&lt;150,$J$1,IF(K933&lt;180,$K$1,IF(K933&lt;210,$E$1)))))))))))</f>
        <v>2</v>
      </c>
      <c r="U933" s="28" t="s">
        <v>1443</v>
      </c>
      <c r="V933" s="72" t="s">
        <v>1517</v>
      </c>
      <c r="W933" s="29">
        <v>43852</v>
      </c>
      <c r="X933" s="12" t="s">
        <v>1518</v>
      </c>
      <c r="Y933" s="12" t="s">
        <v>5248</v>
      </c>
      <c r="Z933" s="30"/>
      <c r="AA933" s="30"/>
      <c r="AB933" s="73"/>
      <c r="AC933" s="73"/>
      <c r="AD933" s="73"/>
      <c r="AE933" s="73"/>
      <c r="AF933" s="156">
        <f ca="1">+TODAY()-AE933</f>
        <v>44137</v>
      </c>
      <c r="AG933" s="73"/>
      <c r="AH933" s="73"/>
      <c r="AI933" s="29"/>
      <c r="AJ933" s="29"/>
      <c r="AK933" s="28"/>
      <c r="AL933" s="29"/>
      <c r="AM933" s="10">
        <v>1</v>
      </c>
      <c r="AN933" s="3" t="s">
        <v>44</v>
      </c>
      <c r="AO933" s="28"/>
      <c r="AP933" s="28" t="s">
        <v>45</v>
      </c>
      <c r="AQ933" s="28"/>
      <c r="AR933" s="28"/>
      <c r="AS933" s="28"/>
      <c r="AT933" s="28"/>
      <c r="AU933" s="3" t="s">
        <v>4401</v>
      </c>
      <c r="AV933" s="70" t="s">
        <v>47</v>
      </c>
      <c r="AW933" s="70" t="s">
        <v>47</v>
      </c>
      <c r="AX933" s="9" t="str">
        <f>IF(AW933="","Vacio",IF(AV933=AW933,"Igual","Diferente"))</f>
        <v>Igual</v>
      </c>
      <c r="AY933" s="32"/>
      <c r="AZ933" s="32"/>
      <c r="BA933" s="157" t="str">
        <f ca="1">+IF(K933&gt;21,"Revisar",0)</f>
        <v>Revisar</v>
      </c>
      <c r="BB933" s="32" t="s">
        <v>146</v>
      </c>
      <c r="BC933" s="32" t="s">
        <v>141</v>
      </c>
      <c r="BD933" s="153"/>
      <c r="BE933" s="153"/>
      <c r="BF933" s="32" t="s">
        <v>94</v>
      </c>
      <c r="BG933" s="32"/>
      <c r="BH933" s="153"/>
      <c r="BI933" s="153"/>
      <c r="BJ933" s="153"/>
      <c r="BK933" s="153"/>
      <c r="BL933" s="153"/>
      <c r="BM933" s="153"/>
    </row>
    <row r="934" spans="1:65" ht="14.65" customHeight="1" x14ac:dyDescent="0.25">
      <c r="A934" s="68" t="str">
        <f>CONCATENATE(E934,"_",X934)</f>
        <v>20329545459_PCR-LAP1054</v>
      </c>
      <c r="B934" s="68" t="str">
        <f>CONCATENATE(E934,"_",Z934)</f>
        <v>20329545459_PCR-LAP0429</v>
      </c>
      <c r="C934" s="6">
        <v>44078</v>
      </c>
      <c r="D934" s="6">
        <v>44108</v>
      </c>
      <c r="E934" s="192">
        <v>20329545459</v>
      </c>
      <c r="F934" s="63" t="s">
        <v>92</v>
      </c>
      <c r="G934" s="3" t="s">
        <v>5088</v>
      </c>
      <c r="H934" s="6">
        <v>44078</v>
      </c>
      <c r="I934" s="6">
        <v>44108</v>
      </c>
      <c r="J934" s="7" t="s">
        <v>1466</v>
      </c>
      <c r="K934" s="8">
        <f ca="1">+TODAY()-I934</f>
        <v>29</v>
      </c>
      <c r="L934" s="9">
        <v>65</v>
      </c>
      <c r="M934" s="152"/>
      <c r="N934" s="9" t="str">
        <f>IF(M934="","Vacio",IF(L934=M934,"Igual","Diferente"))</f>
        <v>Vacio</v>
      </c>
      <c r="O934" s="9"/>
      <c r="P934" s="152"/>
      <c r="Q934" s="9" t="str">
        <f>IF(P934="","Vacio",IF(O934=P934,"Igual","Diferente"))</f>
        <v>Vacio</v>
      </c>
      <c r="R934" s="1">
        <f>+L934+O934/3.5</f>
        <v>65</v>
      </c>
      <c r="S934" s="1">
        <f ca="1">+IF(K934&gt;=0,IF(K934&lt;30,R934*1,IF(60&gt;K934,R934*2,IF(90&gt;K934,R934*3,IF(120&gt;K934,R934*4,IF(150&gt;K934,R934*5,IF(180&gt;K934,R934*6,IF(210&gt;K934,R934*7))))))),0)</f>
        <v>65</v>
      </c>
      <c r="T934" s="2" t="str">
        <f ca="1">+IF(K934&lt;0,0,IF(K934&lt;8,$A$1,IF(K934&lt;15,$B$1,IF(K934&lt;22,$C$1,IF(K934&lt;30,$D$1,IF(K934&lt;60,$G$1,IF(K934&lt;90,$H$1,IF(K934&lt;120,$I$1,IF(K934&lt;150,$J$1,IF(K934&lt;180,$K$1,IF(K934&lt;210,$E$1)))))))))))</f>
        <v>4° Semana</v>
      </c>
      <c r="U934" s="3" t="s">
        <v>1467</v>
      </c>
      <c r="V934" s="10" t="s">
        <v>1468</v>
      </c>
      <c r="W934" s="6">
        <v>42825</v>
      </c>
      <c r="X934" s="12" t="s">
        <v>1519</v>
      </c>
      <c r="Y934" s="12" t="s">
        <v>5248</v>
      </c>
      <c r="Z934" s="12" t="s">
        <v>1520</v>
      </c>
      <c r="AA934" s="12"/>
      <c r="AB934" s="15"/>
      <c r="AC934" s="15"/>
      <c r="AD934" s="15"/>
      <c r="AE934" s="15"/>
      <c r="AF934" s="4">
        <f ca="1">+TODAY()-AE934</f>
        <v>44137</v>
      </c>
      <c r="AG934" s="15"/>
      <c r="AH934" s="15"/>
      <c r="AI934" s="6"/>
      <c r="AJ934" s="6"/>
      <c r="AK934" s="3" t="s">
        <v>43</v>
      </c>
      <c r="AL934" s="6"/>
      <c r="AM934" s="10">
        <v>1</v>
      </c>
      <c r="AN934" s="3" t="s">
        <v>44</v>
      </c>
      <c r="AO934" s="3"/>
      <c r="AP934" s="3" t="s">
        <v>45</v>
      </c>
      <c r="AQ934" s="3"/>
      <c r="AR934" s="3"/>
      <c r="AS934" s="3"/>
      <c r="AT934" s="3"/>
      <c r="AU934" s="3" t="s">
        <v>4401</v>
      </c>
      <c r="AV934" s="7" t="s">
        <v>47</v>
      </c>
      <c r="AW934" s="7" t="s">
        <v>47</v>
      </c>
      <c r="AX934" s="9" t="str">
        <f>IF(AW934="","Vacio",IF(AV934=AW934,"Igual","Diferente"))</f>
        <v>Igual</v>
      </c>
      <c r="AY934" s="129"/>
      <c r="AZ934" s="129"/>
      <c r="BA934" s="5" t="str">
        <f ca="1">+IF(K934&gt;21,"Revisar",0)</f>
        <v>Revisar</v>
      </c>
      <c r="BB934" s="129" t="s">
        <v>146</v>
      </c>
      <c r="BC934" s="129" t="s">
        <v>141</v>
      </c>
      <c r="BD934" s="153"/>
      <c r="BE934" s="153"/>
      <c r="BF934" s="129" t="s">
        <v>94</v>
      </c>
      <c r="BG934" s="129"/>
      <c r="BH934" s="153"/>
      <c r="BI934" s="153"/>
      <c r="BJ934" s="153"/>
      <c r="BK934" s="153"/>
      <c r="BL934" s="153"/>
      <c r="BM934" s="153"/>
    </row>
    <row r="935" spans="1:65" ht="14.65" customHeight="1" x14ac:dyDescent="0.25">
      <c r="A935" s="68" t="str">
        <f>CONCATENATE(E935,"_",X935)</f>
        <v>20329545459_PCR-LAP1062</v>
      </c>
      <c r="B935" s="68" t="str">
        <f>CONCATENATE(E935,"_",Z935)</f>
        <v>20329545459_</v>
      </c>
      <c r="C935" s="6">
        <v>44062</v>
      </c>
      <c r="D935" s="6">
        <v>44092</v>
      </c>
      <c r="E935" s="192">
        <v>20329545459</v>
      </c>
      <c r="F935" s="63" t="s">
        <v>92</v>
      </c>
      <c r="G935" s="3" t="s">
        <v>4257</v>
      </c>
      <c r="H935" s="6">
        <v>44062</v>
      </c>
      <c r="I935" s="6">
        <v>44092</v>
      </c>
      <c r="J935" s="70" t="s">
        <v>93</v>
      </c>
      <c r="K935" s="8">
        <f ca="1">+TODAY()-I935</f>
        <v>45</v>
      </c>
      <c r="L935" s="9">
        <v>60</v>
      </c>
      <c r="M935" s="152"/>
      <c r="N935" s="9" t="str">
        <f>IF(M935="","Vacio",IF(L935=M935,"Igual","Diferente"))</f>
        <v>Vacio</v>
      </c>
      <c r="O935" s="9"/>
      <c r="P935" s="152"/>
      <c r="Q935" s="9" t="str">
        <f>IF(P935="","Vacio",IF(O935=P935,"Igual","Diferente"))</f>
        <v>Vacio</v>
      </c>
      <c r="R935" s="1">
        <f>+L935+O935/3.5</f>
        <v>60</v>
      </c>
      <c r="S935" s="1">
        <f ca="1">+IF(K935&gt;=0,IF(K935&lt;30,R935*1,IF(60&gt;K935,R935*2,IF(90&gt;K935,R935*3,IF(120&gt;K935,R935*4,IF(150&gt;K935,R935*5,IF(180&gt;K935,R935*6,IF(210&gt;K935,R935*7))))))),0)</f>
        <v>120</v>
      </c>
      <c r="T935" s="2">
        <f ca="1">+IF(K935&lt;0,0,IF(K935&lt;8,$A$1,IF(K935&lt;15,$B$1,IF(K935&lt;22,$C$1,IF(K935&lt;30,$D$1,IF(K935&lt;60,$G$1,IF(K935&lt;90,$H$1,IF(K935&lt;120,$I$1,IF(K935&lt;150,$J$1,IF(K935&lt;180,$K$1,IF(K935&lt;210,$E$1)))))))))))</f>
        <v>2</v>
      </c>
      <c r="U935" s="3" t="s">
        <v>1493</v>
      </c>
      <c r="V935" s="10"/>
      <c r="W935" s="6"/>
      <c r="X935" s="12" t="s">
        <v>1521</v>
      </c>
      <c r="Y935" s="12" t="s">
        <v>5248</v>
      </c>
      <c r="Z935" s="12"/>
      <c r="AA935" s="12"/>
      <c r="AB935" s="15"/>
      <c r="AC935" s="15"/>
      <c r="AD935" s="15"/>
      <c r="AE935" s="15"/>
      <c r="AF935" s="4">
        <f ca="1">+TODAY()-AE935</f>
        <v>44137</v>
      </c>
      <c r="AG935" s="15"/>
      <c r="AH935" s="15"/>
      <c r="AI935" s="6"/>
      <c r="AJ935" s="6"/>
      <c r="AK935" s="3" t="s">
        <v>56</v>
      </c>
      <c r="AL935" s="6"/>
      <c r="AM935" s="10">
        <v>1</v>
      </c>
      <c r="AN935" s="3" t="s">
        <v>44</v>
      </c>
      <c r="AO935" s="3"/>
      <c r="AP935" s="3" t="s">
        <v>45</v>
      </c>
      <c r="AQ935" s="3"/>
      <c r="AR935" s="3"/>
      <c r="AS935" s="3"/>
      <c r="AT935" s="3"/>
      <c r="AU935" s="3" t="s">
        <v>4401</v>
      </c>
      <c r="AV935" s="7" t="s">
        <v>47</v>
      </c>
      <c r="AW935" s="7" t="s">
        <v>47</v>
      </c>
      <c r="AX935" s="9" t="str">
        <f>IF(AW935="","Vacio",IF(AV935=AW935,"Igual","Diferente"))</f>
        <v>Igual</v>
      </c>
      <c r="AY935" s="129"/>
      <c r="AZ935" s="129"/>
      <c r="BA935" s="5" t="str">
        <f ca="1">+IF(K935&gt;21,"Revisar",0)</f>
        <v>Revisar</v>
      </c>
      <c r="BB935" s="129" t="s">
        <v>146</v>
      </c>
      <c r="BC935" s="129" t="s">
        <v>141</v>
      </c>
      <c r="BD935" s="158"/>
      <c r="BE935" s="158"/>
      <c r="BF935" s="129" t="s">
        <v>94</v>
      </c>
      <c r="BG935" s="129"/>
      <c r="BH935" s="158"/>
      <c r="BI935" s="158"/>
      <c r="BJ935" s="158"/>
      <c r="BK935" s="158"/>
      <c r="BL935" s="158"/>
      <c r="BM935" s="158"/>
    </row>
    <row r="936" spans="1:65" ht="14.65" customHeight="1" x14ac:dyDescent="0.25">
      <c r="A936" s="68" t="str">
        <f>CONCATENATE(E936,"_",X936)</f>
        <v>20329545459_PCR-LAP1076</v>
      </c>
      <c r="B936" s="68" t="str">
        <f>CONCATENATE(E936,"_",Z936)</f>
        <v>20329545459_</v>
      </c>
      <c r="C936" s="29">
        <v>44130</v>
      </c>
      <c r="D936" s="29">
        <v>44160</v>
      </c>
      <c r="E936" s="192">
        <v>20329545459</v>
      </c>
      <c r="F936" s="63" t="s">
        <v>92</v>
      </c>
      <c r="G936" s="28" t="s">
        <v>4842</v>
      </c>
      <c r="H936" s="29">
        <v>44130</v>
      </c>
      <c r="I936" s="29">
        <v>44160</v>
      </c>
      <c r="J936" s="7" t="s">
        <v>1522</v>
      </c>
      <c r="K936" s="8">
        <f ca="1">+TODAY()-I936</f>
        <v>-23</v>
      </c>
      <c r="L936" s="71">
        <v>65</v>
      </c>
      <c r="M936" s="154"/>
      <c r="N936" s="71" t="str">
        <f>IF(M936="","Vacio",IF(L936=M936,"Igual","Diferente"))</f>
        <v>Vacio</v>
      </c>
      <c r="O936" s="71"/>
      <c r="P936" s="154"/>
      <c r="Q936" s="9" t="str">
        <f>IF(P936="","Vacio",IF(O936=P936,"Igual","Diferente"))</f>
        <v>Vacio</v>
      </c>
      <c r="R936" s="1">
        <f>+L936+O936/3.5</f>
        <v>65</v>
      </c>
      <c r="S936" s="155">
        <f ca="1">+IF(K936&gt;=0,IF(K936&lt;30,R936*1,IF(60&gt;K936,R936*2,IF(90&gt;K936,R936*3,IF(120&gt;K936,R936*4,IF(150&gt;K936,R936*5,IF(180&gt;K936,R936*6,IF(210&gt;K936,R936*7))))))),0)</f>
        <v>0</v>
      </c>
      <c r="T936" s="2">
        <f ca="1">+IF(K936&lt;0,0,IF(K936&lt;8,$A$1,IF(K936&lt;15,$B$1,IF(K936&lt;22,$C$1,IF(K936&lt;30,$D$1,IF(K936&lt;60,$G$1,IF(K936&lt;90,$H$1,IF(K936&lt;120,$I$1,IF(K936&lt;150,$J$1,IF(K936&lt;180,$K$1,IF(K936&lt;210,$E$1)))))))))))</f>
        <v>0</v>
      </c>
      <c r="U936" s="3" t="s">
        <v>1523</v>
      </c>
      <c r="V936" s="10" t="s">
        <v>1524</v>
      </c>
      <c r="W936" s="6"/>
      <c r="X936" s="12" t="s">
        <v>1525</v>
      </c>
      <c r="Y936" s="12" t="s">
        <v>5248</v>
      </c>
      <c r="Z936" s="30"/>
      <c r="AA936" s="30"/>
      <c r="AB936" s="73"/>
      <c r="AC936" s="73"/>
      <c r="AD936" s="73"/>
      <c r="AE936" s="73"/>
      <c r="AF936" s="156">
        <f ca="1">+TODAY()-AE936</f>
        <v>44137</v>
      </c>
      <c r="AG936" s="73"/>
      <c r="AH936" s="73"/>
      <c r="AI936" s="29"/>
      <c r="AJ936" s="29"/>
      <c r="AK936" s="28" t="s">
        <v>56</v>
      </c>
      <c r="AL936" s="29"/>
      <c r="AM936" s="10">
        <v>1</v>
      </c>
      <c r="AN936" s="3" t="s">
        <v>44</v>
      </c>
      <c r="AO936" s="28"/>
      <c r="AP936" s="28" t="s">
        <v>320</v>
      </c>
      <c r="AQ936" s="28"/>
      <c r="AR936" s="28"/>
      <c r="AS936" s="28"/>
      <c r="AT936" s="28"/>
      <c r="AU936" s="3" t="s">
        <v>4401</v>
      </c>
      <c r="AV936" s="70" t="s">
        <v>47</v>
      </c>
      <c r="AW936" s="70" t="s">
        <v>47</v>
      </c>
      <c r="AX936" s="9" t="str">
        <f>IF(AW936="","Vacio",IF(AV936=AW936,"Igual","Diferente"))</f>
        <v>Igual</v>
      </c>
      <c r="AY936" s="32"/>
      <c r="AZ936" s="32"/>
      <c r="BA936" s="5">
        <f ca="1">+IF(K936&gt;21,"Revisar",0)</f>
        <v>0</v>
      </c>
      <c r="BB936" s="32" t="s">
        <v>146</v>
      </c>
      <c r="BC936" s="32" t="s">
        <v>2919</v>
      </c>
      <c r="BD936" s="158"/>
      <c r="BE936" s="158"/>
      <c r="BF936" s="32" t="s">
        <v>94</v>
      </c>
      <c r="BG936" s="32"/>
      <c r="BH936" s="158"/>
      <c r="BI936" s="158"/>
      <c r="BJ936" s="158"/>
      <c r="BK936" s="158"/>
      <c r="BL936" s="158"/>
      <c r="BM936" s="158"/>
    </row>
    <row r="937" spans="1:65" ht="14.65" customHeight="1" x14ac:dyDescent="0.25">
      <c r="A937" s="68" t="str">
        <f>CONCATENATE(E937,"_",X937)</f>
        <v>20329545459_PCR-LAP1083</v>
      </c>
      <c r="B937" s="68" t="str">
        <f>CONCATENATE(E937,"_",Z937)</f>
        <v>20329545459_</v>
      </c>
      <c r="C937" s="29">
        <v>44130</v>
      </c>
      <c r="D937" s="29">
        <v>44160</v>
      </c>
      <c r="E937" s="192">
        <v>20329545459</v>
      </c>
      <c r="F937" s="63" t="s">
        <v>92</v>
      </c>
      <c r="G937" s="28" t="s">
        <v>4842</v>
      </c>
      <c r="H937" s="29">
        <v>44130</v>
      </c>
      <c r="I937" s="29">
        <v>44160</v>
      </c>
      <c r="J937" s="7" t="s">
        <v>1522</v>
      </c>
      <c r="K937" s="8">
        <f ca="1">+TODAY()-I937</f>
        <v>-23</v>
      </c>
      <c r="L937" s="71">
        <v>65</v>
      </c>
      <c r="M937" s="154"/>
      <c r="N937" s="71" t="str">
        <f>IF(M937="","Vacio",IF(L937=M937,"Igual","Diferente"))</f>
        <v>Vacio</v>
      </c>
      <c r="O937" s="71"/>
      <c r="P937" s="154"/>
      <c r="Q937" s="9" t="str">
        <f>IF(P937="","Vacio",IF(O937=P937,"Igual","Diferente"))</f>
        <v>Vacio</v>
      </c>
      <c r="R937" s="1">
        <f>+L937+O937/3.5</f>
        <v>65</v>
      </c>
      <c r="S937" s="155">
        <f ca="1">+IF(K937&gt;=0,IF(K937&lt;30,R937*1,IF(60&gt;K937,R937*2,IF(90&gt;K937,R937*3,IF(120&gt;K937,R937*4,IF(150&gt;K937,R937*5,IF(180&gt;K937,R937*6,IF(210&gt;K937,R937*7))))))),0)</f>
        <v>0</v>
      </c>
      <c r="T937" s="2">
        <f ca="1">+IF(K937&lt;0,0,IF(K937&lt;8,$A$1,IF(K937&lt;15,$B$1,IF(K937&lt;22,$C$1,IF(K937&lt;30,$D$1,IF(K937&lt;60,$G$1,IF(K937&lt;90,$H$1,IF(K937&lt;120,$I$1,IF(K937&lt;150,$J$1,IF(K937&lt;180,$K$1,IF(K937&lt;210,$E$1)))))))))))</f>
        <v>0</v>
      </c>
      <c r="U937" s="3" t="s">
        <v>1523</v>
      </c>
      <c r="V937" s="10" t="s">
        <v>1524</v>
      </c>
      <c r="W937" s="6"/>
      <c r="X937" s="12" t="s">
        <v>1526</v>
      </c>
      <c r="Y937" s="12" t="s">
        <v>5248</v>
      </c>
      <c r="Z937" s="30"/>
      <c r="AA937" s="30"/>
      <c r="AB937" s="73"/>
      <c r="AC937" s="73"/>
      <c r="AD937" s="73"/>
      <c r="AE937" s="73"/>
      <c r="AF937" s="156">
        <f ca="1">+TODAY()-AE937</f>
        <v>44137</v>
      </c>
      <c r="AG937" s="73"/>
      <c r="AH937" s="73"/>
      <c r="AI937" s="29"/>
      <c r="AJ937" s="29"/>
      <c r="AK937" s="28" t="s">
        <v>56</v>
      </c>
      <c r="AL937" s="29"/>
      <c r="AM937" s="10">
        <v>1</v>
      </c>
      <c r="AN937" s="3" t="s">
        <v>44</v>
      </c>
      <c r="AO937" s="28"/>
      <c r="AP937" s="28" t="s">
        <v>320</v>
      </c>
      <c r="AQ937" s="28"/>
      <c r="AR937" s="28"/>
      <c r="AS937" s="28"/>
      <c r="AT937" s="28"/>
      <c r="AU937" s="3" t="s">
        <v>4401</v>
      </c>
      <c r="AV937" s="70" t="s">
        <v>47</v>
      </c>
      <c r="AW937" s="70" t="s">
        <v>47</v>
      </c>
      <c r="AX937" s="9" t="str">
        <f>IF(AW937="","Vacio",IF(AV937=AW937,"Igual","Diferente"))</f>
        <v>Igual</v>
      </c>
      <c r="AY937" s="32"/>
      <c r="AZ937" s="32"/>
      <c r="BA937" s="5">
        <f ca="1">+IF(K937&gt;21,"Revisar",0)</f>
        <v>0</v>
      </c>
      <c r="BB937" s="32" t="s">
        <v>146</v>
      </c>
      <c r="BC937" s="32" t="s">
        <v>2919</v>
      </c>
      <c r="BD937" s="153"/>
      <c r="BE937" s="153"/>
      <c r="BF937" s="32" t="s">
        <v>94</v>
      </c>
      <c r="BG937" s="32"/>
      <c r="BH937" s="153"/>
      <c r="BI937" s="153"/>
      <c r="BJ937" s="153"/>
      <c r="BK937" s="153"/>
      <c r="BL937" s="153"/>
      <c r="BM937" s="153"/>
    </row>
    <row r="938" spans="1:65" ht="14.65" customHeight="1" x14ac:dyDescent="0.25">
      <c r="A938" s="68" t="str">
        <f>CONCATENATE(E938,"_",X938)</f>
        <v>20329545459_PCR-LAP1176</v>
      </c>
      <c r="B938" s="68" t="str">
        <f>CONCATENATE(E938,"_",Z938)</f>
        <v>20329545459_</v>
      </c>
      <c r="C938" s="6">
        <v>44121</v>
      </c>
      <c r="D938" s="6">
        <v>44151</v>
      </c>
      <c r="E938" s="192">
        <v>20329545459</v>
      </c>
      <c r="F938" s="63" t="s">
        <v>92</v>
      </c>
      <c r="G938" s="3" t="s">
        <v>4845</v>
      </c>
      <c r="H938" s="6">
        <v>44121</v>
      </c>
      <c r="I938" s="6">
        <v>44151</v>
      </c>
      <c r="J938" s="7" t="s">
        <v>1565</v>
      </c>
      <c r="K938" s="8">
        <f ca="1">+TODAY()-I938</f>
        <v>-14</v>
      </c>
      <c r="L938" s="9">
        <v>55</v>
      </c>
      <c r="M938" s="135"/>
      <c r="N938" s="9" t="str">
        <f>IF(M938="","Vacio",IF(L938=M938,"Igual","Diferente"))</f>
        <v>Vacio</v>
      </c>
      <c r="O938" s="9"/>
      <c r="P938" s="135"/>
      <c r="Q938" s="9" t="str">
        <f>IF(P938="","Vacio",IF(O938=P938,"Igual","Diferente"))</f>
        <v>Vacio</v>
      </c>
      <c r="R938" s="1">
        <f>+L938+O938/3.5</f>
        <v>55</v>
      </c>
      <c r="S938" s="1">
        <f ca="1">+IF(K938&gt;=0,IF(K938&lt;30,R938*1,IF(60&gt;K938,R938*2,IF(90&gt;K938,R938*3,IF(120&gt;K938,R938*4,IF(150&gt;K938,R938*5,IF(180&gt;K938,R938*6,IF(210&gt;K938,R938*7))))))),0)</f>
        <v>0</v>
      </c>
      <c r="T938" s="2">
        <f ca="1">+IF(K938&lt;0,0,IF(K938&lt;8,$A$1,IF(K938&lt;15,$B$1,IF(K938&lt;22,$C$1,IF(K938&lt;30,$D$1,IF(K938&lt;60,$G$1,IF(K938&lt;90,$H$1,IF(K938&lt;120,$I$1,IF(K938&lt;150,$J$1,IF(K938&lt;180,$K$1,IF(K938&lt;210,$E$1)))))))))))</f>
        <v>0</v>
      </c>
      <c r="U938" s="3" t="s">
        <v>1566</v>
      </c>
      <c r="V938" s="86" t="s">
        <v>1567</v>
      </c>
      <c r="W938" s="133">
        <v>43999</v>
      </c>
      <c r="X938" s="12" t="s">
        <v>1568</v>
      </c>
      <c r="Y938" s="12" t="s">
        <v>5248</v>
      </c>
      <c r="Z938" s="12"/>
      <c r="AA938" s="115"/>
      <c r="AB938" s="116"/>
      <c r="AC938" s="116"/>
      <c r="AD938" s="116"/>
      <c r="AE938" s="116"/>
      <c r="AF938" s="4">
        <f ca="1">+TODAY()-AE938</f>
        <v>44137</v>
      </c>
      <c r="AG938" s="116"/>
      <c r="AH938" s="116"/>
      <c r="AI938" s="6"/>
      <c r="AJ938" s="3"/>
      <c r="AK938" s="6"/>
      <c r="AL938" s="10"/>
      <c r="AM938" s="3">
        <v>1</v>
      </c>
      <c r="AN938" s="3" t="s">
        <v>44</v>
      </c>
      <c r="AO938" s="3"/>
      <c r="AP938" s="3" t="s">
        <v>320</v>
      </c>
      <c r="AQ938" s="3"/>
      <c r="AR938" s="3"/>
      <c r="AS938" s="3"/>
      <c r="AT938" s="3"/>
      <c r="AU938" s="3" t="s">
        <v>4401</v>
      </c>
      <c r="AV938" s="7" t="s">
        <v>47</v>
      </c>
      <c r="AW938" s="7" t="s">
        <v>47</v>
      </c>
      <c r="AX938" s="9" t="str">
        <f>IF(AW938="","Vacio",IF(AV938=AW938,"Igual","Diferente"))</f>
        <v>Igual</v>
      </c>
      <c r="AY938" s="68"/>
      <c r="AZ938" s="68"/>
      <c r="BA938" s="5">
        <f ca="1">+IF(K938&gt;21,"Revisar",0)</f>
        <v>0</v>
      </c>
      <c r="BB938" s="68" t="s">
        <v>146</v>
      </c>
      <c r="BC938" s="129" t="s">
        <v>2919</v>
      </c>
      <c r="BD938" s="153"/>
      <c r="BE938" s="153"/>
      <c r="BF938" s="129" t="s">
        <v>94</v>
      </c>
      <c r="BG938" s="129"/>
      <c r="BH938" s="153"/>
      <c r="BI938" s="153"/>
      <c r="BJ938" s="153"/>
      <c r="BK938" s="153"/>
      <c r="BL938" s="153"/>
      <c r="BM938" s="153"/>
    </row>
    <row r="939" spans="1:65" ht="14.65" customHeight="1" x14ac:dyDescent="0.25">
      <c r="A939" s="68" t="str">
        <f>CONCATENATE(E939,"_",X939)</f>
        <v>20329545459_PCR-LAP1177</v>
      </c>
      <c r="B939" s="68" t="str">
        <f>CONCATENATE(E939,"_",Z939)</f>
        <v>20329545459_</v>
      </c>
      <c r="C939" s="6">
        <v>44121</v>
      </c>
      <c r="D939" s="6">
        <v>44151</v>
      </c>
      <c r="E939" s="192">
        <v>20329545459</v>
      </c>
      <c r="F939" s="63" t="s">
        <v>92</v>
      </c>
      <c r="G939" s="3" t="s">
        <v>4845</v>
      </c>
      <c r="H939" s="6">
        <v>44121</v>
      </c>
      <c r="I939" s="6">
        <v>44151</v>
      </c>
      <c r="J939" s="7" t="s">
        <v>1565</v>
      </c>
      <c r="K939" s="8">
        <f ca="1">+TODAY()-I939</f>
        <v>-14</v>
      </c>
      <c r="L939" s="9">
        <v>55</v>
      </c>
      <c r="M939" s="135"/>
      <c r="N939" s="9" t="str">
        <f>IF(M939="","Vacio",IF(L939=M939,"Igual","Diferente"))</f>
        <v>Vacio</v>
      </c>
      <c r="O939" s="9"/>
      <c r="P939" s="135"/>
      <c r="Q939" s="9" t="str">
        <f>IF(P939="","Vacio",IF(O939=P939,"Igual","Diferente"))</f>
        <v>Vacio</v>
      </c>
      <c r="R939" s="1">
        <f>+L939+O939/3.5</f>
        <v>55</v>
      </c>
      <c r="S939" s="1">
        <f ca="1">+IF(K939&gt;=0,IF(K939&lt;30,R939*1,IF(60&gt;K939,R939*2,IF(90&gt;K939,R939*3,IF(120&gt;K939,R939*4,IF(150&gt;K939,R939*5,IF(180&gt;K939,R939*6,IF(210&gt;K939,R939*7))))))),0)</f>
        <v>0</v>
      </c>
      <c r="T939" s="2">
        <f ca="1">+IF(K939&lt;0,0,IF(K939&lt;8,$A$1,IF(K939&lt;15,$B$1,IF(K939&lt;22,$C$1,IF(K939&lt;30,$D$1,IF(K939&lt;60,$G$1,IF(K939&lt;90,$H$1,IF(K939&lt;120,$I$1,IF(K939&lt;150,$J$1,IF(K939&lt;180,$K$1,IF(K939&lt;210,$E$1)))))))))))</f>
        <v>0</v>
      </c>
      <c r="U939" s="3" t="s">
        <v>1566</v>
      </c>
      <c r="V939" s="86" t="s">
        <v>1567</v>
      </c>
      <c r="W939" s="133">
        <v>43999</v>
      </c>
      <c r="X939" s="12" t="s">
        <v>1569</v>
      </c>
      <c r="Y939" s="12" t="s">
        <v>5248</v>
      </c>
      <c r="Z939" s="12"/>
      <c r="AA939" s="115"/>
      <c r="AB939" s="116"/>
      <c r="AC939" s="116"/>
      <c r="AD939" s="116"/>
      <c r="AE939" s="116"/>
      <c r="AF939" s="4">
        <f ca="1">+TODAY()-AE939</f>
        <v>44137</v>
      </c>
      <c r="AG939" s="116"/>
      <c r="AH939" s="116"/>
      <c r="AI939" s="6"/>
      <c r="AJ939" s="3"/>
      <c r="AK939" s="6"/>
      <c r="AL939" s="10"/>
      <c r="AM939" s="3">
        <v>1</v>
      </c>
      <c r="AN939" s="3" t="s">
        <v>44</v>
      </c>
      <c r="AO939" s="3"/>
      <c r="AP939" s="3" t="s">
        <v>320</v>
      </c>
      <c r="AQ939" s="3"/>
      <c r="AR939" s="3"/>
      <c r="AS939" s="3"/>
      <c r="AT939" s="3"/>
      <c r="AU939" s="3" t="s">
        <v>4401</v>
      </c>
      <c r="AV939" s="7" t="s">
        <v>47</v>
      </c>
      <c r="AW939" s="7" t="s">
        <v>47</v>
      </c>
      <c r="AX939" s="9" t="str">
        <f>IF(AW939="","Vacio",IF(AV939=AW939,"Igual","Diferente"))</f>
        <v>Igual</v>
      </c>
      <c r="AY939" s="68"/>
      <c r="AZ939" s="68"/>
      <c r="BA939" s="5">
        <f ca="1">+IF(K939&gt;21,"Revisar",0)</f>
        <v>0</v>
      </c>
      <c r="BB939" s="68" t="s">
        <v>146</v>
      </c>
      <c r="BC939" s="129" t="s">
        <v>2919</v>
      </c>
      <c r="BD939" s="153"/>
      <c r="BE939" s="153"/>
      <c r="BF939" s="129" t="s">
        <v>94</v>
      </c>
      <c r="BG939" s="129"/>
      <c r="BH939" s="153"/>
      <c r="BI939" s="153"/>
      <c r="BJ939" s="153"/>
      <c r="BK939" s="153"/>
      <c r="BL939" s="153"/>
      <c r="BM939" s="153"/>
    </row>
    <row r="940" spans="1:65" ht="14.65" customHeight="1" x14ac:dyDescent="0.25">
      <c r="A940" s="68" t="str">
        <f>CONCATENATE(E940,"_",X940)</f>
        <v>20329545459_PCR-LAP1195</v>
      </c>
      <c r="B940" s="68" t="str">
        <f>CONCATENATE(E940,"_",Z940)</f>
        <v>20329545459_</v>
      </c>
      <c r="C940" s="6">
        <v>44079</v>
      </c>
      <c r="D940" s="6">
        <v>44108</v>
      </c>
      <c r="E940" s="192">
        <v>20329545459</v>
      </c>
      <c r="F940" s="63" t="s">
        <v>92</v>
      </c>
      <c r="G940" s="3" t="s">
        <v>4155</v>
      </c>
      <c r="H940" s="6">
        <v>44079</v>
      </c>
      <c r="I940" s="6">
        <v>44108</v>
      </c>
      <c r="J940" s="3"/>
      <c r="K940" s="8">
        <f ca="1">+TODAY()-I940</f>
        <v>29</v>
      </c>
      <c r="L940" s="9">
        <v>110</v>
      </c>
      <c r="M940" s="154"/>
      <c r="N940" s="9" t="str">
        <f>IF(M940="","Vacio",IF(L940=M940,"Igual","Diferente"))</f>
        <v>Vacio</v>
      </c>
      <c r="O940" s="9"/>
      <c r="P940" s="152"/>
      <c r="Q940" s="9" t="str">
        <f>IF(P940="","Vacio",IF(O940=P940,"Igual","Diferente"))</f>
        <v>Vacio</v>
      </c>
      <c r="R940" s="1">
        <f>+L940+O940/3.5</f>
        <v>110</v>
      </c>
      <c r="S940" s="1">
        <f ca="1">+IF(K940&gt;=0,IF(K940&lt;30,R940*1,IF(60&gt;K940,R940*2,IF(90&gt;K940,R940*3,IF(120&gt;K940,R940*4,IF(150&gt;K940,R940*5,IF(180&gt;K940,R940*6,IF(210&gt;K940,R940*7))))))),0)</f>
        <v>110</v>
      </c>
      <c r="T940" s="2" t="str">
        <f ca="1">+IF(K940&lt;0,0,IF(K940&lt;8,$A$1,IF(K940&lt;15,$B$1,IF(K940&lt;22,$C$1,IF(K940&lt;30,$D$1,IF(K940&lt;60,$G$1,IF(K940&lt;90,$H$1,IF(K940&lt;120,$I$1,IF(K940&lt;150,$J$1,IF(K940&lt;180,$K$1,IF(K940&lt;210,$E$1)))))))))))</f>
        <v>4° Semana</v>
      </c>
      <c r="U940" s="3" t="s">
        <v>679</v>
      </c>
      <c r="V940" s="10" t="s">
        <v>1527</v>
      </c>
      <c r="W940" s="6">
        <v>43897</v>
      </c>
      <c r="X940" s="12" t="s">
        <v>1528</v>
      </c>
      <c r="Y940" s="12" t="s">
        <v>5248</v>
      </c>
      <c r="Z940" s="12"/>
      <c r="AA940" s="12"/>
      <c r="AB940" s="15"/>
      <c r="AC940" s="15"/>
      <c r="AD940" s="15"/>
      <c r="AE940" s="15"/>
      <c r="AF940" s="4">
        <f ca="1">+TODAY()-AE940</f>
        <v>44137</v>
      </c>
      <c r="AG940" s="15"/>
      <c r="AH940" s="15"/>
      <c r="AI940" s="6"/>
      <c r="AJ940" s="6"/>
      <c r="AK940" s="3"/>
      <c r="AL940" s="6"/>
      <c r="AM940" s="10">
        <v>1</v>
      </c>
      <c r="AN940" s="3" t="s">
        <v>44</v>
      </c>
      <c r="AO940" s="3"/>
      <c r="AP940" s="3" t="s">
        <v>45</v>
      </c>
      <c r="AQ940" s="3"/>
      <c r="AR940" s="3"/>
      <c r="AS940" s="3"/>
      <c r="AT940" s="3"/>
      <c r="AU940" s="3" t="s">
        <v>4401</v>
      </c>
      <c r="AV940" s="7" t="s">
        <v>47</v>
      </c>
      <c r="AW940" s="7" t="s">
        <v>47</v>
      </c>
      <c r="AX940" s="9" t="str">
        <f>IF(AW940="","Vacio",IF(AV940=AW940,"Igual","Diferente"))</f>
        <v>Igual</v>
      </c>
      <c r="AY940" s="129"/>
      <c r="AZ940" s="129"/>
      <c r="BA940" s="5" t="str">
        <f ca="1">+IF(K940&gt;21,"Revisar",0)</f>
        <v>Revisar</v>
      </c>
      <c r="BB940" s="129" t="s">
        <v>146</v>
      </c>
      <c r="BC940" s="129" t="s">
        <v>141</v>
      </c>
      <c r="BD940" s="153"/>
      <c r="BE940" s="153"/>
      <c r="BF940" s="129" t="s">
        <v>94</v>
      </c>
      <c r="BG940" s="129"/>
      <c r="BH940" s="153"/>
      <c r="BI940" s="153"/>
      <c r="BJ940" s="153"/>
      <c r="BK940" s="153"/>
      <c r="BL940" s="153"/>
      <c r="BM940" s="153"/>
    </row>
    <row r="941" spans="1:65" ht="14.65" customHeight="1" x14ac:dyDescent="0.25">
      <c r="A941" s="68" t="str">
        <f>CONCATENATE(E941,"_",X941)</f>
        <v>20329545459_PCR-LAP1205</v>
      </c>
      <c r="B941" s="68" t="str">
        <f>CONCATENATE(E941,"_",Z941)</f>
        <v>20329545459_</v>
      </c>
      <c r="C941" s="6">
        <v>44093</v>
      </c>
      <c r="D941" s="6">
        <v>44122</v>
      </c>
      <c r="E941" s="192">
        <v>20329545459</v>
      </c>
      <c r="F941" s="63" t="s">
        <v>92</v>
      </c>
      <c r="G941" s="3" t="s">
        <v>5088</v>
      </c>
      <c r="H941" s="6">
        <v>44093</v>
      </c>
      <c r="I941" s="6">
        <v>44122</v>
      </c>
      <c r="J941" s="3" t="s">
        <v>1529</v>
      </c>
      <c r="K941" s="8">
        <f ca="1">+TODAY()-I941</f>
        <v>15</v>
      </c>
      <c r="L941" s="9">
        <v>130</v>
      </c>
      <c r="M941" s="152"/>
      <c r="N941" s="9" t="str">
        <f>IF(M941="","Vacio",IF(L941=M941,"Igual","Diferente"))</f>
        <v>Vacio</v>
      </c>
      <c r="O941" s="9"/>
      <c r="P941" s="152"/>
      <c r="Q941" s="9" t="str">
        <f>IF(P941="","Vacio",IF(O941=P941,"Igual","Diferente"))</f>
        <v>Vacio</v>
      </c>
      <c r="R941" s="1">
        <f>+L941+O941/3.5</f>
        <v>130</v>
      </c>
      <c r="S941" s="1">
        <f ca="1">+IF(K941&gt;=0,IF(K941&lt;30,R941*1,IF(60&gt;K941,R941*2,IF(90&gt;K941,R941*3,IF(120&gt;K941,R941*4,IF(150&gt;K941,R941*5,IF(180&gt;K941,R941*6,IF(210&gt;K941,R941*7))))))),0)</f>
        <v>130</v>
      </c>
      <c r="T941" s="2" t="str">
        <f ca="1">+IF(K941&lt;0,0,IF(K941&lt;8,$A$1,IF(K941&lt;15,$B$1,IF(K941&lt;22,$C$1,IF(K941&lt;30,$D$1,IF(K941&lt;60,$G$1,IF(K941&lt;90,$H$1,IF(K941&lt;120,$I$1,IF(K941&lt;150,$J$1,IF(K941&lt;180,$K$1,IF(K941&lt;210,$E$1)))))))))))</f>
        <v>3° Semana</v>
      </c>
      <c r="U941" s="3" t="s">
        <v>1530</v>
      </c>
      <c r="V941" s="10" t="s">
        <v>1531</v>
      </c>
      <c r="W941" s="6">
        <v>43727</v>
      </c>
      <c r="X941" s="12" t="s">
        <v>1532</v>
      </c>
      <c r="Y941" s="12" t="s">
        <v>5248</v>
      </c>
      <c r="Z941" s="12"/>
      <c r="AA941" s="12"/>
      <c r="AB941" s="15"/>
      <c r="AC941" s="15"/>
      <c r="AD941" s="15"/>
      <c r="AE941" s="15"/>
      <c r="AF941" s="4">
        <f ca="1">+TODAY()-AE941</f>
        <v>44137</v>
      </c>
      <c r="AG941" s="15"/>
      <c r="AH941" s="15"/>
      <c r="AI941" s="6"/>
      <c r="AJ941" s="6"/>
      <c r="AK941" s="3" t="s">
        <v>56</v>
      </c>
      <c r="AL941" s="6"/>
      <c r="AM941" s="10">
        <v>1</v>
      </c>
      <c r="AN941" s="3" t="s">
        <v>44</v>
      </c>
      <c r="AO941" s="3"/>
      <c r="AP941" s="3" t="s">
        <v>320</v>
      </c>
      <c r="AQ941" s="3"/>
      <c r="AR941" s="3"/>
      <c r="AS941" s="3"/>
      <c r="AT941" s="3"/>
      <c r="AU941" s="3" t="s">
        <v>4401</v>
      </c>
      <c r="AV941" s="7" t="s">
        <v>47</v>
      </c>
      <c r="AW941" s="7" t="s">
        <v>47</v>
      </c>
      <c r="AX941" s="9" t="str">
        <f>IF(AW941="","Vacio",IF(AV941=AW941,"Igual","Diferente"))</f>
        <v>Igual</v>
      </c>
      <c r="AY941" s="129"/>
      <c r="AZ941" s="129"/>
      <c r="BA941" s="5">
        <f ca="1">+IF(K941&gt;21,"Revisar",0)</f>
        <v>0</v>
      </c>
      <c r="BB941" s="129" t="s">
        <v>146</v>
      </c>
      <c r="BC941" s="129" t="s">
        <v>141</v>
      </c>
      <c r="BD941" s="153"/>
      <c r="BE941" s="153"/>
      <c r="BF941" s="129" t="s">
        <v>94</v>
      </c>
      <c r="BG941" s="129"/>
      <c r="BH941" s="153"/>
      <c r="BI941" s="153"/>
      <c r="BJ941" s="153"/>
      <c r="BK941" s="153"/>
      <c r="BL941" s="153"/>
      <c r="BM941" s="153"/>
    </row>
    <row r="942" spans="1:65" ht="14.65" customHeight="1" x14ac:dyDescent="0.25">
      <c r="A942" s="68" t="str">
        <f>CONCATENATE(E942,"_",X942)</f>
        <v>20329545459_PCR-LAP1220</v>
      </c>
      <c r="B942" s="68" t="str">
        <f>CONCATENATE(E942,"_",Z942)</f>
        <v>20329545459_</v>
      </c>
      <c r="C942" s="6">
        <v>44079</v>
      </c>
      <c r="D942" s="6">
        <v>44108</v>
      </c>
      <c r="E942" s="192">
        <v>20329545459</v>
      </c>
      <c r="F942" s="63" t="s">
        <v>92</v>
      </c>
      <c r="G942" s="3" t="s">
        <v>4257</v>
      </c>
      <c r="H942" s="6">
        <v>44079</v>
      </c>
      <c r="I942" s="6">
        <v>44108</v>
      </c>
      <c r="J942" s="70" t="s">
        <v>93</v>
      </c>
      <c r="K942" s="8">
        <f ca="1">+TODAY()-I942</f>
        <v>29</v>
      </c>
      <c r="L942" s="9">
        <v>60</v>
      </c>
      <c r="M942" s="152"/>
      <c r="N942" s="9" t="str">
        <f>IF(M942="","Vacio",IF(L942=M942,"Igual","Diferente"))</f>
        <v>Vacio</v>
      </c>
      <c r="O942" s="9"/>
      <c r="P942" s="152"/>
      <c r="Q942" s="9" t="str">
        <f>IF(P942="","Vacio",IF(O942=P942,"Igual","Diferente"))</f>
        <v>Vacio</v>
      </c>
      <c r="R942" s="1">
        <f>+L942+O942/3.5</f>
        <v>60</v>
      </c>
      <c r="S942" s="1">
        <f ca="1">+IF(K942&gt;=0,IF(K942&lt;30,R942*1,IF(60&gt;K942,R942*2,IF(90&gt;K942,R942*3,IF(120&gt;K942,R942*4,IF(150&gt;K942,R942*5,IF(180&gt;K942,R942*6,IF(210&gt;K942,R942*7))))))),0)</f>
        <v>60</v>
      </c>
      <c r="T942" s="2" t="str">
        <f ca="1">+IF(K942&lt;0,0,IF(K942&lt;8,$A$1,IF(K942&lt;15,$B$1,IF(K942&lt;22,$C$1,IF(K942&lt;30,$D$1,IF(K942&lt;60,$G$1,IF(K942&lt;90,$H$1,IF(K942&lt;120,$I$1,IF(K942&lt;150,$J$1,IF(K942&lt;180,$K$1,IF(K942&lt;210,$E$1)))))))))))</f>
        <v>4° Semana</v>
      </c>
      <c r="U942" s="3" t="s">
        <v>375</v>
      </c>
      <c r="V942" s="10" t="s">
        <v>1476</v>
      </c>
      <c r="W942" s="6">
        <v>43620</v>
      </c>
      <c r="X942" s="12" t="s">
        <v>1534</v>
      </c>
      <c r="Y942" s="12" t="s">
        <v>5248</v>
      </c>
      <c r="Z942" s="12"/>
      <c r="AA942" s="12"/>
      <c r="AB942" s="15"/>
      <c r="AC942" s="15"/>
      <c r="AD942" s="15"/>
      <c r="AE942" s="15"/>
      <c r="AF942" s="4">
        <f ca="1">+TODAY()-AE942</f>
        <v>44137</v>
      </c>
      <c r="AG942" s="15"/>
      <c r="AH942" s="15"/>
      <c r="AI942" s="6"/>
      <c r="AJ942" s="6"/>
      <c r="AK942" s="3" t="s">
        <v>56</v>
      </c>
      <c r="AL942" s="6"/>
      <c r="AM942" s="10">
        <v>1</v>
      </c>
      <c r="AN942" s="3" t="s">
        <v>44</v>
      </c>
      <c r="AO942" s="3"/>
      <c r="AP942" s="3" t="s">
        <v>45</v>
      </c>
      <c r="AQ942" s="3"/>
      <c r="AR942" s="3"/>
      <c r="AS942" s="3"/>
      <c r="AT942" s="3"/>
      <c r="AU942" s="3" t="s">
        <v>4401</v>
      </c>
      <c r="AV942" s="7" t="s">
        <v>47</v>
      </c>
      <c r="AW942" s="7" t="s">
        <v>47</v>
      </c>
      <c r="AX942" s="9" t="str">
        <f>IF(AW942="","Vacio",IF(AV942=AW942,"Igual","Diferente"))</f>
        <v>Igual</v>
      </c>
      <c r="AY942" s="129"/>
      <c r="AZ942" s="129"/>
      <c r="BA942" s="5" t="str">
        <f ca="1">+IF(K942&gt;21,"Revisar",0)</f>
        <v>Revisar</v>
      </c>
      <c r="BB942" s="129" t="s">
        <v>146</v>
      </c>
      <c r="BC942" s="129" t="s">
        <v>141</v>
      </c>
      <c r="BD942" s="153"/>
      <c r="BE942" s="153"/>
      <c r="BF942" s="129" t="s">
        <v>94</v>
      </c>
      <c r="BG942" s="129"/>
      <c r="BH942" s="153"/>
      <c r="BI942" s="153"/>
      <c r="BJ942" s="153"/>
      <c r="BK942" s="153"/>
      <c r="BL942" s="153"/>
      <c r="BM942" s="153"/>
    </row>
    <row r="943" spans="1:65" ht="14.65" customHeight="1" x14ac:dyDescent="0.25">
      <c r="A943" s="68" t="str">
        <f>CONCATENATE(E943,"_",X943)</f>
        <v>20329545459_PCR-LAP1234</v>
      </c>
      <c r="B943" s="68" t="str">
        <f>CONCATENATE(E943,"_",Z943)</f>
        <v>20329545459_</v>
      </c>
      <c r="C943" s="6">
        <v>44114</v>
      </c>
      <c r="D943" s="6">
        <v>44144</v>
      </c>
      <c r="E943" s="192">
        <v>20329545459</v>
      </c>
      <c r="F943" s="63" t="s">
        <v>92</v>
      </c>
      <c r="G943" s="3" t="s">
        <v>4785</v>
      </c>
      <c r="H943" s="6">
        <v>44114</v>
      </c>
      <c r="I943" s="6">
        <v>44144</v>
      </c>
      <c r="J943" s="70"/>
      <c r="K943" s="8">
        <f ca="1">+TODAY()-I943</f>
        <v>-7</v>
      </c>
      <c r="L943" s="9">
        <v>75</v>
      </c>
      <c r="M943" s="152"/>
      <c r="N943" s="9" t="str">
        <f>IF(M943="","Vacio",IF(L943=M943,"Igual","Diferente"))</f>
        <v>Vacio</v>
      </c>
      <c r="O943" s="9"/>
      <c r="P943" s="152"/>
      <c r="Q943" s="9" t="str">
        <f>IF(P943="","Vacio",IF(O943=P943,"Igual","Diferente"))</f>
        <v>Vacio</v>
      </c>
      <c r="R943" s="1">
        <f>+L943+O943/3.5</f>
        <v>75</v>
      </c>
      <c r="S943" s="1">
        <f ca="1">+IF(K943&gt;=0,IF(K943&lt;30,R943*1,IF(60&gt;K943,R943*2,IF(90&gt;K943,R943*3,IF(120&gt;K943,R943*4,IF(150&gt;K943,R943*5,IF(180&gt;K943,R943*6,IF(210&gt;K943,R943*7))))))),0)</f>
        <v>0</v>
      </c>
      <c r="T943" s="2">
        <f ca="1">+IF(K943&lt;0,0,IF(K943&lt;8,$A$1,IF(K943&lt;15,$B$1,IF(K943&lt;22,$C$1,IF(K943&lt;30,$D$1,IF(K943&lt;60,$G$1,IF(K943&lt;90,$H$1,IF(K943&lt;120,$I$1,IF(K943&lt;150,$J$1,IF(K943&lt;180,$K$1,IF(K943&lt;210,$E$1)))))))))))</f>
        <v>0</v>
      </c>
      <c r="U943" s="3" t="s">
        <v>4723</v>
      </c>
      <c r="V943" s="10" t="s">
        <v>4722</v>
      </c>
      <c r="W943" s="6">
        <v>44113</v>
      </c>
      <c r="X943" s="12" t="s">
        <v>4721</v>
      </c>
      <c r="Y943" s="12" t="s">
        <v>5248</v>
      </c>
      <c r="Z943" s="12"/>
      <c r="AA943" s="12"/>
      <c r="AB943" s="15"/>
      <c r="AC943" s="15"/>
      <c r="AD943" s="15"/>
      <c r="AE943" s="15"/>
      <c r="AF943" s="4">
        <f ca="1">+TODAY()-AE943</f>
        <v>44137</v>
      </c>
      <c r="AG943" s="15"/>
      <c r="AH943" s="15"/>
      <c r="AI943" s="6"/>
      <c r="AJ943" s="6"/>
      <c r="AK943" s="3"/>
      <c r="AL943" s="6"/>
      <c r="AM943" s="10">
        <v>1</v>
      </c>
      <c r="AN943" s="3" t="s">
        <v>44</v>
      </c>
      <c r="AO943" s="3"/>
      <c r="AP943" s="3" t="s">
        <v>151</v>
      </c>
      <c r="AQ943" s="3"/>
      <c r="AR943" s="3"/>
      <c r="AS943" s="3"/>
      <c r="AT943" s="3"/>
      <c r="AU943" s="3" t="s">
        <v>4401</v>
      </c>
      <c r="AV943" s="7" t="s">
        <v>47</v>
      </c>
      <c r="AW943" s="7" t="s">
        <v>47</v>
      </c>
      <c r="AX943" s="9" t="str">
        <f>IF(AW943="","Vacio",IF(AV943=AW943,"Igual","Diferente"))</f>
        <v>Igual</v>
      </c>
      <c r="AY943" s="129"/>
      <c r="AZ943" s="129"/>
      <c r="BA943" s="5">
        <f ca="1">+IF(K943&gt;21,"Revisar",0)</f>
        <v>0</v>
      </c>
      <c r="BB943" s="129" t="s">
        <v>146</v>
      </c>
      <c r="BC943" s="129" t="s">
        <v>2919</v>
      </c>
      <c r="BD943" s="153"/>
      <c r="BE943" s="153"/>
      <c r="BF943" s="129"/>
      <c r="BG943" s="129"/>
      <c r="BH943" s="153"/>
      <c r="BI943" s="153"/>
      <c r="BJ943" s="153"/>
      <c r="BK943" s="153"/>
      <c r="BL943" s="153"/>
      <c r="BM943" s="153"/>
    </row>
    <row r="944" spans="1:65" ht="14.65" customHeight="1" x14ac:dyDescent="0.25">
      <c r="A944" s="68" t="str">
        <f>CONCATENATE(E944,"_",X944)</f>
        <v>20329545459_PCR-LAP1240</v>
      </c>
      <c r="B944" s="68" t="str">
        <f>CONCATENATE(E944,"_",Z944)</f>
        <v>20329545459_PCR-LAP1248</v>
      </c>
      <c r="C944" s="6">
        <v>44079</v>
      </c>
      <c r="D944" s="6">
        <v>44108</v>
      </c>
      <c r="E944" s="192">
        <v>20329545459</v>
      </c>
      <c r="F944" s="63" t="s">
        <v>92</v>
      </c>
      <c r="G944" s="3" t="s">
        <v>4257</v>
      </c>
      <c r="H944" s="6">
        <v>44079</v>
      </c>
      <c r="I944" s="6">
        <v>44108</v>
      </c>
      <c r="J944" s="70" t="s">
        <v>93</v>
      </c>
      <c r="K944" s="8">
        <f ca="1">+TODAY()-I944</f>
        <v>29</v>
      </c>
      <c r="L944" s="9">
        <v>60</v>
      </c>
      <c r="M944" s="152"/>
      <c r="N944" s="9" t="str">
        <f>IF(M944="","Vacio",IF(L944=M944,"Igual","Diferente"))</f>
        <v>Vacio</v>
      </c>
      <c r="O944" s="9"/>
      <c r="P944" s="152"/>
      <c r="Q944" s="9" t="str">
        <f>IF(P944="","Vacio",IF(O944=P944,"Igual","Diferente"))</f>
        <v>Vacio</v>
      </c>
      <c r="R944" s="1">
        <f>+L944+O944/3.5</f>
        <v>60</v>
      </c>
      <c r="S944" s="1">
        <f ca="1">+IF(K944&gt;=0,IF(K944&lt;30,R944*1,IF(60&gt;K944,R944*2,IF(90&gt;K944,R944*3,IF(120&gt;K944,R944*4,IF(150&gt;K944,R944*5,IF(180&gt;K944,R944*6,IF(210&gt;K944,R944*7))))))),0)</f>
        <v>60</v>
      </c>
      <c r="T944" s="2" t="str">
        <f ca="1">+IF(K944&lt;0,0,IF(K944&lt;8,$A$1,IF(K944&lt;15,$B$1,IF(K944&lt;22,$C$1,IF(K944&lt;30,$D$1,IF(K944&lt;60,$G$1,IF(K944&lt;90,$H$1,IF(K944&lt;120,$I$1,IF(K944&lt;150,$J$1,IF(K944&lt;180,$K$1,IF(K944&lt;210,$E$1)))))))))))</f>
        <v>4° Semana</v>
      </c>
      <c r="U944" s="3" t="s">
        <v>375</v>
      </c>
      <c r="V944" s="10" t="s">
        <v>1535</v>
      </c>
      <c r="W944" s="6">
        <v>43620</v>
      </c>
      <c r="X944" s="12" t="s">
        <v>1536</v>
      </c>
      <c r="Y944" s="12" t="s">
        <v>5248</v>
      </c>
      <c r="Z944" s="12" t="s">
        <v>1537</v>
      </c>
      <c r="AA944" s="12"/>
      <c r="AB944" s="15"/>
      <c r="AC944" s="15"/>
      <c r="AD944" s="15"/>
      <c r="AE944" s="15"/>
      <c r="AF944" s="4">
        <f ca="1">+TODAY()-AE944</f>
        <v>44137</v>
      </c>
      <c r="AG944" s="15"/>
      <c r="AH944" s="15"/>
      <c r="AI944" s="6"/>
      <c r="AJ944" s="6"/>
      <c r="AK944" s="3" t="s">
        <v>56</v>
      </c>
      <c r="AL944" s="6"/>
      <c r="AM944" s="10">
        <v>1</v>
      </c>
      <c r="AN944" s="3" t="s">
        <v>44</v>
      </c>
      <c r="AO944" s="3"/>
      <c r="AP944" s="3" t="s">
        <v>45</v>
      </c>
      <c r="AQ944" s="3"/>
      <c r="AR944" s="3"/>
      <c r="AS944" s="3"/>
      <c r="AT944" s="3"/>
      <c r="AU944" s="3" t="s">
        <v>4401</v>
      </c>
      <c r="AV944" s="7" t="s">
        <v>47</v>
      </c>
      <c r="AW944" s="7" t="s">
        <v>47</v>
      </c>
      <c r="AX944" s="9" t="str">
        <f>IF(AW944="","Vacio",IF(AV944=AW944,"Igual","Diferente"))</f>
        <v>Igual</v>
      </c>
      <c r="AY944" s="129"/>
      <c r="AZ944" s="129"/>
      <c r="BA944" s="5" t="str">
        <f ca="1">+IF(K944&gt;21,"Revisar",0)</f>
        <v>Revisar</v>
      </c>
      <c r="BB944" s="129" t="s">
        <v>146</v>
      </c>
      <c r="BC944" s="129" t="s">
        <v>141</v>
      </c>
      <c r="BD944" s="153"/>
      <c r="BE944" s="153"/>
      <c r="BF944" s="129" t="s">
        <v>94</v>
      </c>
      <c r="BG944" s="129"/>
      <c r="BH944" s="153"/>
      <c r="BI944" s="153"/>
      <c r="BJ944" s="153"/>
      <c r="BK944" s="153"/>
      <c r="BL944" s="153"/>
      <c r="BM944" s="153"/>
    </row>
    <row r="945" spans="1:65" ht="14.65" customHeight="1" x14ac:dyDescent="0.25">
      <c r="A945" s="68" t="str">
        <f>CONCATENATE(E945,"_",X945)</f>
        <v>20329545459_PCR-LAP1246</v>
      </c>
      <c r="B945" s="68" t="str">
        <f>CONCATENATE(E945,"_",Z945)</f>
        <v>20329545459_</v>
      </c>
      <c r="C945" s="6">
        <v>44121</v>
      </c>
      <c r="D945" s="6">
        <v>44151</v>
      </c>
      <c r="E945" s="192">
        <v>20329545459</v>
      </c>
      <c r="F945" s="63" t="s">
        <v>92</v>
      </c>
      <c r="G945" s="3" t="s">
        <v>4838</v>
      </c>
      <c r="H945" s="6">
        <v>44121</v>
      </c>
      <c r="I945" s="6">
        <v>44151</v>
      </c>
      <c r="J945" s="7" t="s">
        <v>1538</v>
      </c>
      <c r="K945" s="8">
        <f ca="1">+TODAY()-I945</f>
        <v>-14</v>
      </c>
      <c r="L945" s="9">
        <v>60</v>
      </c>
      <c r="M945" s="152"/>
      <c r="N945" s="9" t="str">
        <f>IF(M945="","Vacio",IF(L945=M945,"Igual","Diferente"))</f>
        <v>Vacio</v>
      </c>
      <c r="O945" s="9"/>
      <c r="P945" s="152"/>
      <c r="Q945" s="9" t="str">
        <f>IF(P945="","Vacio",IF(O945=P945,"Igual","Diferente"))</f>
        <v>Vacio</v>
      </c>
      <c r="R945" s="1">
        <f>+L945+O945/3.5</f>
        <v>60</v>
      </c>
      <c r="S945" s="1">
        <f ca="1">+IF(K945&gt;=0,IF(K945&lt;30,R945*1,IF(60&gt;K945,R945*2,IF(90&gt;K945,R945*3,IF(120&gt;K945,R945*4,IF(150&gt;K945,R945*5,IF(180&gt;K945,R945*6,IF(210&gt;K945,R945*7))))))),0)</f>
        <v>0</v>
      </c>
      <c r="T945" s="2">
        <f ca="1">+IF(K945&lt;0,0,IF(K945&lt;8,$A$1,IF(K945&lt;15,$B$1,IF(K945&lt;22,$C$1,IF(K945&lt;30,$D$1,IF(K945&lt;60,$G$1,IF(K945&lt;90,$H$1,IF(K945&lt;120,$I$1,IF(K945&lt;150,$J$1,IF(K945&lt;180,$K$1,IF(K945&lt;210,$E$1)))))))))))</f>
        <v>0</v>
      </c>
      <c r="U945" s="3" t="s">
        <v>1500</v>
      </c>
      <c r="V945" s="10" t="s">
        <v>1539</v>
      </c>
      <c r="W945" s="6">
        <v>43571</v>
      </c>
      <c r="X945" s="12" t="s">
        <v>1540</v>
      </c>
      <c r="Y945" s="12" t="s">
        <v>5248</v>
      </c>
      <c r="Z945" s="12"/>
      <c r="AA945" s="12"/>
      <c r="AB945" s="15"/>
      <c r="AC945" s="15"/>
      <c r="AD945" s="15"/>
      <c r="AE945" s="15"/>
      <c r="AF945" s="4">
        <f ca="1">+TODAY()-AE945</f>
        <v>44137</v>
      </c>
      <c r="AG945" s="15"/>
      <c r="AH945" s="15"/>
      <c r="AI945" s="6"/>
      <c r="AJ945" s="6"/>
      <c r="AK945" s="3" t="s">
        <v>56</v>
      </c>
      <c r="AL945" s="6"/>
      <c r="AM945" s="10">
        <v>1</v>
      </c>
      <c r="AN945" s="3" t="s">
        <v>44</v>
      </c>
      <c r="AO945" s="3"/>
      <c r="AP945" s="3" t="s">
        <v>151</v>
      </c>
      <c r="AQ945" s="3" t="s">
        <v>63</v>
      </c>
      <c r="AR945" s="3"/>
      <c r="AS945" s="3"/>
      <c r="AT945" s="3"/>
      <c r="AU945" s="3" t="s">
        <v>4401</v>
      </c>
      <c r="AV945" s="7" t="s">
        <v>47</v>
      </c>
      <c r="AW945" s="7" t="s">
        <v>47</v>
      </c>
      <c r="AX945" s="9" t="str">
        <f>IF(AW945="","Vacio",IF(AV945=AW945,"Igual","Diferente"))</f>
        <v>Igual</v>
      </c>
      <c r="AY945" s="129"/>
      <c r="AZ945" s="129"/>
      <c r="BA945" s="5">
        <f ca="1">+IF(K945&gt;21,"Revisar",0)</f>
        <v>0</v>
      </c>
      <c r="BB945" s="129" t="s">
        <v>146</v>
      </c>
      <c r="BC945" s="129" t="s">
        <v>2919</v>
      </c>
      <c r="BD945" s="153"/>
      <c r="BE945" s="153"/>
      <c r="BF945" s="129" t="s">
        <v>94</v>
      </c>
      <c r="BG945" s="129"/>
      <c r="BH945" s="153"/>
      <c r="BI945" s="153"/>
      <c r="BJ945" s="153"/>
      <c r="BK945" s="153"/>
      <c r="BL945" s="153"/>
      <c r="BM945" s="153"/>
    </row>
    <row r="946" spans="1:65" ht="14.65" customHeight="1" x14ac:dyDescent="0.25">
      <c r="A946" s="68" t="str">
        <f>CONCATENATE(E946,"_",X946)</f>
        <v>20329545459_PCR-LAP1252</v>
      </c>
      <c r="B946" s="68" t="str">
        <f>CONCATENATE(E946,"_",Z946)</f>
        <v>20329545459_</v>
      </c>
      <c r="C946" s="6">
        <v>44121</v>
      </c>
      <c r="D946" s="6">
        <v>44151</v>
      </c>
      <c r="E946" s="192">
        <v>20329545459</v>
      </c>
      <c r="F946" s="63" t="s">
        <v>92</v>
      </c>
      <c r="G946" s="3" t="s">
        <v>4838</v>
      </c>
      <c r="H946" s="6">
        <v>44121</v>
      </c>
      <c r="I946" s="6">
        <v>44151</v>
      </c>
      <c r="J946" s="7" t="s">
        <v>1538</v>
      </c>
      <c r="K946" s="8">
        <f ca="1">+TODAY()-I946</f>
        <v>-14</v>
      </c>
      <c r="L946" s="9">
        <v>60</v>
      </c>
      <c r="M946" s="152"/>
      <c r="N946" s="9" t="str">
        <f>IF(M946="","Vacio",IF(L946=M946,"Igual","Diferente"))</f>
        <v>Vacio</v>
      </c>
      <c r="O946" s="9"/>
      <c r="P946" s="152"/>
      <c r="Q946" s="9" t="str">
        <f>IF(P946="","Vacio",IF(O946=P946,"Igual","Diferente"))</f>
        <v>Vacio</v>
      </c>
      <c r="R946" s="1">
        <f>+L946+O946/3.5</f>
        <v>60</v>
      </c>
      <c r="S946" s="1">
        <f ca="1">+IF(K946&gt;=0,IF(K946&lt;30,R946*1,IF(60&gt;K946,R946*2,IF(90&gt;K946,R946*3,IF(120&gt;K946,R946*4,IF(150&gt;K946,R946*5,IF(180&gt;K946,R946*6,IF(210&gt;K946,R946*7))))))),0)</f>
        <v>0</v>
      </c>
      <c r="T946" s="2">
        <f ca="1">+IF(K946&lt;0,0,IF(K946&lt;8,$A$1,IF(K946&lt;15,$B$1,IF(K946&lt;22,$C$1,IF(K946&lt;30,$D$1,IF(K946&lt;60,$G$1,IF(K946&lt;90,$H$1,IF(K946&lt;120,$I$1,IF(K946&lt;150,$J$1,IF(K946&lt;180,$K$1,IF(K946&lt;210,$E$1)))))))))))</f>
        <v>0</v>
      </c>
      <c r="U946" s="3" t="s">
        <v>1500</v>
      </c>
      <c r="V946" s="10" t="s">
        <v>1539</v>
      </c>
      <c r="W946" s="6">
        <v>43571</v>
      </c>
      <c r="X946" s="12" t="s">
        <v>1541</v>
      </c>
      <c r="Y946" s="12" t="s">
        <v>5248</v>
      </c>
      <c r="Z946" s="12"/>
      <c r="AA946" s="12"/>
      <c r="AB946" s="15"/>
      <c r="AC946" s="15"/>
      <c r="AD946" s="15"/>
      <c r="AE946" s="15"/>
      <c r="AF946" s="4">
        <f ca="1">+TODAY()-AE946</f>
        <v>44137</v>
      </c>
      <c r="AG946" s="15"/>
      <c r="AH946" s="15"/>
      <c r="AI946" s="6"/>
      <c r="AJ946" s="6"/>
      <c r="AK946" s="3" t="s">
        <v>56</v>
      </c>
      <c r="AL946" s="6"/>
      <c r="AM946" s="10">
        <v>1</v>
      </c>
      <c r="AN946" s="3" t="s">
        <v>44</v>
      </c>
      <c r="AO946" s="3"/>
      <c r="AP946" s="3" t="s">
        <v>151</v>
      </c>
      <c r="AQ946" s="3" t="s">
        <v>63</v>
      </c>
      <c r="AR946" s="3"/>
      <c r="AS946" s="3"/>
      <c r="AT946" s="3"/>
      <c r="AU946" s="3" t="s">
        <v>4401</v>
      </c>
      <c r="AV946" s="7" t="s">
        <v>47</v>
      </c>
      <c r="AW946" s="7" t="s">
        <v>47</v>
      </c>
      <c r="AX946" s="9" t="str">
        <f>IF(AW946="","Vacio",IF(AV946=AW946,"Igual","Diferente"))</f>
        <v>Igual</v>
      </c>
      <c r="AY946" s="129"/>
      <c r="AZ946" s="129"/>
      <c r="BA946" s="5">
        <f ca="1">+IF(K946&gt;21,"Revisar",0)</f>
        <v>0</v>
      </c>
      <c r="BB946" s="129" t="s">
        <v>146</v>
      </c>
      <c r="BC946" s="129" t="s">
        <v>2919</v>
      </c>
      <c r="BD946" s="153"/>
      <c r="BE946" s="153"/>
      <c r="BF946" s="129" t="s">
        <v>94</v>
      </c>
      <c r="BG946" s="129"/>
      <c r="BH946" s="153"/>
      <c r="BI946" s="153"/>
      <c r="BJ946" s="153"/>
      <c r="BK946" s="153"/>
      <c r="BL946" s="153"/>
      <c r="BM946" s="153"/>
    </row>
    <row r="947" spans="1:65" ht="14.65" customHeight="1" x14ac:dyDescent="0.25">
      <c r="A947" s="68" t="str">
        <f>CONCATENATE(E947,"_",X947)</f>
        <v>20329545459_PCR-LAP1262</v>
      </c>
      <c r="B947" s="68" t="str">
        <f>CONCATENATE(E947,"_",Z947)</f>
        <v>20329545459_</v>
      </c>
      <c r="C947" s="6">
        <v>44087</v>
      </c>
      <c r="D947" s="6">
        <v>44116</v>
      </c>
      <c r="E947" s="192">
        <v>20329545459</v>
      </c>
      <c r="F947" s="63" t="s">
        <v>92</v>
      </c>
      <c r="G947" s="3" t="s">
        <v>5088</v>
      </c>
      <c r="H947" s="6">
        <v>44087</v>
      </c>
      <c r="I947" s="6">
        <v>44116</v>
      </c>
      <c r="J947" s="3" t="s">
        <v>1542</v>
      </c>
      <c r="K947" s="8">
        <f ca="1">+TODAY()-I947</f>
        <v>21</v>
      </c>
      <c r="L947" s="9">
        <v>130</v>
      </c>
      <c r="M947" s="152"/>
      <c r="N947" s="9" t="str">
        <f>IF(M947="","Vacio",IF(L947=M947,"Igual","Diferente"))</f>
        <v>Vacio</v>
      </c>
      <c r="O947" s="9"/>
      <c r="P947" s="152"/>
      <c r="Q947" s="9" t="str">
        <f>IF(P947="","Vacio",IF(O947=P947,"Igual","Diferente"))</f>
        <v>Vacio</v>
      </c>
      <c r="R947" s="1">
        <f>+L947+O947/3.5</f>
        <v>130</v>
      </c>
      <c r="S947" s="1">
        <f ca="1">+IF(K947&gt;=0,IF(K947&lt;30,R947*1,IF(60&gt;K947,R947*2,IF(90&gt;K947,R947*3,IF(120&gt;K947,R947*4,IF(150&gt;K947,R947*5,IF(180&gt;K947,R947*6,IF(210&gt;K947,R947*7))))))),0)</f>
        <v>130</v>
      </c>
      <c r="T947" s="2" t="str">
        <f ca="1">+IF(K947&lt;0,0,IF(K947&lt;8,$A$1,IF(K947&lt;15,$B$1,IF(K947&lt;22,$C$1,IF(K947&lt;30,$D$1,IF(K947&lt;60,$G$1,IF(K947&lt;90,$H$1,IF(K947&lt;120,$I$1,IF(K947&lt;150,$J$1,IF(K947&lt;180,$K$1,IF(K947&lt;210,$E$1)))))))))))</f>
        <v>3° Semana</v>
      </c>
      <c r="U947" s="3" t="s">
        <v>1530</v>
      </c>
      <c r="V947" s="10" t="s">
        <v>1543</v>
      </c>
      <c r="W947" s="6">
        <v>43724</v>
      </c>
      <c r="X947" s="12" t="s">
        <v>1544</v>
      </c>
      <c r="Y947" s="12" t="s">
        <v>5248</v>
      </c>
      <c r="Z947" s="12"/>
      <c r="AA947" s="12"/>
      <c r="AB947" s="15"/>
      <c r="AC947" s="15"/>
      <c r="AD947" s="15"/>
      <c r="AE947" s="15"/>
      <c r="AF947" s="4">
        <f ca="1">+TODAY()-AE947</f>
        <v>44137</v>
      </c>
      <c r="AG947" s="15"/>
      <c r="AH947" s="15"/>
      <c r="AI947" s="6"/>
      <c r="AJ947" s="6"/>
      <c r="AK947" s="3" t="s">
        <v>56</v>
      </c>
      <c r="AL947" s="6"/>
      <c r="AM947" s="10">
        <v>1</v>
      </c>
      <c r="AN947" s="3" t="s">
        <v>44</v>
      </c>
      <c r="AO947" s="3"/>
      <c r="AP947" s="3" t="s">
        <v>320</v>
      </c>
      <c r="AQ947" s="3"/>
      <c r="AR947" s="3"/>
      <c r="AS947" s="3"/>
      <c r="AT947" s="3"/>
      <c r="AU947" s="3" t="s">
        <v>4401</v>
      </c>
      <c r="AV947" s="7" t="s">
        <v>47</v>
      </c>
      <c r="AW947" s="7" t="s">
        <v>47</v>
      </c>
      <c r="AX947" s="9" t="str">
        <f>IF(AW947="","Vacio",IF(AV947=AW947,"Igual","Diferente"))</f>
        <v>Igual</v>
      </c>
      <c r="AY947" s="129"/>
      <c r="AZ947" s="129"/>
      <c r="BA947" s="5">
        <f ca="1">+IF(K947&gt;21,"Revisar",0)</f>
        <v>0</v>
      </c>
      <c r="BB947" s="129" t="s">
        <v>146</v>
      </c>
      <c r="BC947" s="129" t="s">
        <v>141</v>
      </c>
      <c r="BD947" s="153"/>
      <c r="BE947" s="153"/>
      <c r="BF947" s="129" t="s">
        <v>94</v>
      </c>
      <c r="BG947" s="129"/>
      <c r="BH947" s="153"/>
      <c r="BI947" s="153"/>
      <c r="BJ947" s="153"/>
      <c r="BK947" s="153"/>
      <c r="BL947" s="153"/>
      <c r="BM947" s="153"/>
    </row>
    <row r="948" spans="1:65" ht="14.65" customHeight="1" x14ac:dyDescent="0.25">
      <c r="A948" s="68" t="str">
        <f>CONCATENATE(E948,"_",X948)</f>
        <v>20329545459_PCR-LAP1302</v>
      </c>
      <c r="B948" s="68" t="str">
        <f>CONCATENATE(E948,"_",Z948)</f>
        <v>20329545459_</v>
      </c>
      <c r="C948" s="6">
        <v>44077</v>
      </c>
      <c r="D948" s="6">
        <v>44106</v>
      </c>
      <c r="E948" s="192">
        <v>20329545459</v>
      </c>
      <c r="F948" s="63" t="s">
        <v>92</v>
      </c>
      <c r="G948" s="3" t="s">
        <v>4155</v>
      </c>
      <c r="H948" s="6">
        <v>44077</v>
      </c>
      <c r="I948" s="6">
        <v>44106</v>
      </c>
      <c r="J948" s="3"/>
      <c r="K948" s="8">
        <f ca="1">+TODAY()-I948</f>
        <v>31</v>
      </c>
      <c r="L948" s="9">
        <v>60</v>
      </c>
      <c r="M948" s="154"/>
      <c r="N948" s="9" t="str">
        <f>IF(M948="","Vacio",IF(L948=M948,"Igual","Diferente"))</f>
        <v>Vacio</v>
      </c>
      <c r="O948" s="9"/>
      <c r="P948" s="152"/>
      <c r="Q948" s="9" t="str">
        <f>IF(P948="","Vacio",IF(O948=P948,"Igual","Diferente"))</f>
        <v>Vacio</v>
      </c>
      <c r="R948" s="1">
        <f>+L948+O948/3.5</f>
        <v>60</v>
      </c>
      <c r="S948" s="1">
        <f ca="1">+IF(K948&gt;=0,IF(K948&lt;30,R948*1,IF(60&gt;K948,R948*2,IF(90&gt;K948,R948*3,IF(120&gt;K948,R948*4,IF(150&gt;K948,R948*5,IF(180&gt;K948,R948*6,IF(210&gt;K948,R948*7))))))),0)</f>
        <v>120</v>
      </c>
      <c r="T948" s="2">
        <f ca="1">+IF(K948&lt;0,0,IF(K948&lt;8,$A$1,IF(K948&lt;15,$B$1,IF(K948&lt;22,$C$1,IF(K948&lt;30,$D$1,IF(K948&lt;60,$G$1,IF(K948&lt;90,$H$1,IF(K948&lt;120,$I$1,IF(K948&lt;150,$J$1,IF(K948&lt;180,$K$1,IF(K948&lt;210,$E$1)))))))))))</f>
        <v>2</v>
      </c>
      <c r="U948" s="3" t="s">
        <v>375</v>
      </c>
      <c r="V948" s="10" t="s">
        <v>1546</v>
      </c>
      <c r="W948" s="6">
        <v>43616</v>
      </c>
      <c r="X948" s="12" t="s">
        <v>1547</v>
      </c>
      <c r="Y948" s="12" t="s">
        <v>5248</v>
      </c>
      <c r="Z948" s="12"/>
      <c r="AA948" s="12"/>
      <c r="AB948" s="15"/>
      <c r="AC948" s="15"/>
      <c r="AD948" s="15"/>
      <c r="AE948" s="15"/>
      <c r="AF948" s="4">
        <f ca="1">+TODAY()-AE948</f>
        <v>44137</v>
      </c>
      <c r="AG948" s="15"/>
      <c r="AH948" s="15"/>
      <c r="AI948" s="6"/>
      <c r="AJ948" s="6"/>
      <c r="AK948" s="3" t="s">
        <v>56</v>
      </c>
      <c r="AL948" s="6"/>
      <c r="AM948" s="10">
        <v>1</v>
      </c>
      <c r="AN948" s="3" t="s">
        <v>44</v>
      </c>
      <c r="AO948" s="3"/>
      <c r="AP948" s="3" t="s">
        <v>45</v>
      </c>
      <c r="AQ948" s="3"/>
      <c r="AR948" s="3"/>
      <c r="AS948" s="3"/>
      <c r="AT948" s="3"/>
      <c r="AU948" s="3" t="s">
        <v>4401</v>
      </c>
      <c r="AV948" s="7" t="s">
        <v>47</v>
      </c>
      <c r="AW948" s="7" t="s">
        <v>47</v>
      </c>
      <c r="AX948" s="9" t="str">
        <f>IF(AW948="","Vacio",IF(AV948=AW948,"Igual","Diferente"))</f>
        <v>Igual</v>
      </c>
      <c r="AY948" s="129"/>
      <c r="AZ948" s="129"/>
      <c r="BA948" s="5" t="str">
        <f ca="1">+IF(K948&gt;21,"Revisar",0)</f>
        <v>Revisar</v>
      </c>
      <c r="BB948" s="129" t="s">
        <v>146</v>
      </c>
      <c r="BC948" s="129" t="s">
        <v>141</v>
      </c>
      <c r="BD948" s="153"/>
      <c r="BE948" s="153"/>
      <c r="BF948" s="129" t="s">
        <v>94</v>
      </c>
      <c r="BG948" s="129"/>
      <c r="BH948" s="153"/>
      <c r="BI948" s="153"/>
      <c r="BJ948" s="153"/>
      <c r="BK948" s="153"/>
      <c r="BL948" s="153"/>
      <c r="BM948" s="153"/>
    </row>
    <row r="949" spans="1:65" ht="14.65" customHeight="1" x14ac:dyDescent="0.25">
      <c r="A949" s="68" t="str">
        <f>CONCATENATE(E949,"_",X949)</f>
        <v>20329545459_PCR-LAP1343</v>
      </c>
      <c r="B949" s="68" t="str">
        <f>CONCATENATE(E949,"_",Z949)</f>
        <v>20329545459_</v>
      </c>
      <c r="C949" s="6">
        <v>44104</v>
      </c>
      <c r="D949" s="6">
        <v>44133</v>
      </c>
      <c r="E949" s="192">
        <v>20329545459</v>
      </c>
      <c r="F949" s="63" t="s">
        <v>92</v>
      </c>
      <c r="G949" s="3" t="s">
        <v>5088</v>
      </c>
      <c r="H949" s="6">
        <v>44104</v>
      </c>
      <c r="I949" s="6">
        <v>44133</v>
      </c>
      <c r="J949" s="7" t="s">
        <v>1442</v>
      </c>
      <c r="K949" s="8">
        <f ca="1">+TODAY()-I949</f>
        <v>4</v>
      </c>
      <c r="L949" s="9">
        <v>115</v>
      </c>
      <c r="M949" s="152"/>
      <c r="N949" s="9" t="str">
        <f>IF(M949="","Vacio",IF(L949=M949,"Igual","Diferente"))</f>
        <v>Vacio</v>
      </c>
      <c r="O949" s="9"/>
      <c r="P949" s="152"/>
      <c r="Q949" s="9" t="str">
        <f>IF(P949="","Vacio",IF(O949=P949,"Igual","Diferente"))</f>
        <v>Vacio</v>
      </c>
      <c r="R949" s="1">
        <f>+L949+O949/3.5</f>
        <v>115</v>
      </c>
      <c r="S949" s="1">
        <f ca="1">+IF(K949&gt;=0,IF(K949&lt;30,R949*1,IF(60&gt;K949,R949*2,IF(90&gt;K949,R949*3,IF(120&gt;K949,R949*4,IF(150&gt;K949,R949*5,IF(180&gt;K949,R949*6,IF(210&gt;K949,R949*7))))))),0)</f>
        <v>115</v>
      </c>
      <c r="T949" s="2" t="str">
        <f ca="1">+IF(K949&lt;0,0,IF(K949&lt;8,$A$1,IF(K949&lt;15,$B$1,IF(K949&lt;22,$C$1,IF(K949&lt;30,$D$1,IF(K949&lt;60,$G$1,IF(K949&lt;90,$H$1,IF(K949&lt;120,$I$1,IF(K949&lt;150,$J$1,IF(K949&lt;180,$K$1,IF(K949&lt;210,$E$1)))))))))))</f>
        <v>1° Semana</v>
      </c>
      <c r="U949" s="3" t="s">
        <v>705</v>
      </c>
      <c r="V949" s="10" t="s">
        <v>1548</v>
      </c>
      <c r="W949" s="6">
        <v>43644</v>
      </c>
      <c r="X949" s="12" t="s">
        <v>1549</v>
      </c>
      <c r="Y949" s="12" t="s">
        <v>5248</v>
      </c>
      <c r="Z949" s="12"/>
      <c r="AA949" s="12"/>
      <c r="AB949" s="15"/>
      <c r="AC949" s="15"/>
      <c r="AD949" s="15"/>
      <c r="AE949" s="15"/>
      <c r="AF949" s="4">
        <f ca="1">+TODAY()-AE949</f>
        <v>44137</v>
      </c>
      <c r="AG949" s="15"/>
      <c r="AH949" s="15"/>
      <c r="AI949" s="6"/>
      <c r="AJ949" s="6"/>
      <c r="AK949" s="3" t="s">
        <v>56</v>
      </c>
      <c r="AL949" s="6"/>
      <c r="AM949" s="10">
        <v>1</v>
      </c>
      <c r="AN949" s="3" t="s">
        <v>44</v>
      </c>
      <c r="AO949" s="3"/>
      <c r="AP949" s="3" t="s">
        <v>45</v>
      </c>
      <c r="AQ949" s="3"/>
      <c r="AR949" s="3"/>
      <c r="AS949" s="3"/>
      <c r="AT949" s="3"/>
      <c r="AU949" s="3" t="s">
        <v>4401</v>
      </c>
      <c r="AV949" s="7" t="s">
        <v>47</v>
      </c>
      <c r="AW949" s="7" t="s">
        <v>47</v>
      </c>
      <c r="AX949" s="9" t="str">
        <f>IF(AW949="","Vacio",IF(AV949=AW949,"Igual","Diferente"))</f>
        <v>Igual</v>
      </c>
      <c r="AY949" s="129"/>
      <c r="AZ949" s="129"/>
      <c r="BA949" s="5">
        <f ca="1">+IF(K949&gt;21,"Revisar",0)</f>
        <v>0</v>
      </c>
      <c r="BB949" s="129" t="s">
        <v>146</v>
      </c>
      <c r="BC949" s="129" t="s">
        <v>141</v>
      </c>
      <c r="BD949" s="153"/>
      <c r="BE949" s="153"/>
      <c r="BF949" s="129" t="s">
        <v>94</v>
      </c>
      <c r="BG949" s="129"/>
      <c r="BH949" s="153"/>
      <c r="BI949" s="153"/>
      <c r="BJ949" s="153"/>
      <c r="BK949" s="153"/>
      <c r="BL949" s="153"/>
      <c r="BM949" s="153"/>
    </row>
    <row r="950" spans="1:65" ht="14.65" customHeight="1" x14ac:dyDescent="0.25">
      <c r="A950" s="68" t="str">
        <f>CONCATENATE(E950,"_",X950)</f>
        <v>20329545459_PCR-LAP1370</v>
      </c>
      <c r="B950" s="68" t="str">
        <f>CONCATENATE(E950,"_",Z950)</f>
        <v>20329545459_</v>
      </c>
      <c r="C950" s="6">
        <v>44091</v>
      </c>
      <c r="D950" s="6">
        <v>44120</v>
      </c>
      <c r="E950" s="192">
        <v>20329545459</v>
      </c>
      <c r="F950" s="63" t="s">
        <v>92</v>
      </c>
      <c r="G950" s="3" t="s">
        <v>5088</v>
      </c>
      <c r="H950" s="6">
        <v>44091</v>
      </c>
      <c r="I950" s="6">
        <v>44120</v>
      </c>
      <c r="J950" s="7" t="s">
        <v>1442</v>
      </c>
      <c r="K950" s="8">
        <f ca="1">+TODAY()-I950</f>
        <v>17</v>
      </c>
      <c r="L950" s="9">
        <v>115</v>
      </c>
      <c r="M950" s="152"/>
      <c r="N950" s="9" t="str">
        <f>IF(M950="","Vacio",IF(L950=M950,"Igual","Diferente"))</f>
        <v>Vacio</v>
      </c>
      <c r="O950" s="9"/>
      <c r="P950" s="152"/>
      <c r="Q950" s="9" t="str">
        <f>IF(P950="","Vacio",IF(O950=P950,"Igual","Diferente"))</f>
        <v>Vacio</v>
      </c>
      <c r="R950" s="1">
        <f>+L950+O950/3.5</f>
        <v>115</v>
      </c>
      <c r="S950" s="1">
        <f ca="1">+IF(K950&gt;=0,IF(K950&lt;30,R950*1,IF(60&gt;K950,R950*2,IF(90&gt;K950,R950*3,IF(120&gt;K950,R950*4,IF(150&gt;K950,R950*5,IF(180&gt;K950,R950*6,IF(210&gt;K950,R950*7))))))),0)</f>
        <v>115</v>
      </c>
      <c r="T950" s="2" t="str">
        <f ca="1">+IF(K950&lt;0,0,IF(K950&lt;8,$A$1,IF(K950&lt;15,$B$1,IF(K950&lt;22,$C$1,IF(K950&lt;30,$D$1,IF(K950&lt;60,$G$1,IF(K950&lt;90,$H$1,IF(K950&lt;120,$I$1,IF(K950&lt;150,$J$1,IF(K950&lt;180,$K$1,IF(K950&lt;210,$E$1)))))))))))</f>
        <v>3° Semana</v>
      </c>
      <c r="U950" s="3" t="s">
        <v>1550</v>
      </c>
      <c r="V950" s="10" t="s">
        <v>1551</v>
      </c>
      <c r="W950" s="6">
        <v>43725</v>
      </c>
      <c r="X950" s="12" t="s">
        <v>1552</v>
      </c>
      <c r="Y950" s="12" t="s">
        <v>5248</v>
      </c>
      <c r="Z950" s="12"/>
      <c r="AA950" s="12"/>
      <c r="AB950" s="15"/>
      <c r="AC950" s="15"/>
      <c r="AD950" s="15"/>
      <c r="AE950" s="15"/>
      <c r="AF950" s="4">
        <f ca="1">+TODAY()-AE950</f>
        <v>44137</v>
      </c>
      <c r="AG950" s="15"/>
      <c r="AH950" s="15"/>
      <c r="AI950" s="6"/>
      <c r="AJ950" s="6"/>
      <c r="AK950" s="3" t="s">
        <v>56</v>
      </c>
      <c r="AL950" s="6"/>
      <c r="AM950" s="10">
        <v>1</v>
      </c>
      <c r="AN950" s="3" t="s">
        <v>44</v>
      </c>
      <c r="AO950" s="3"/>
      <c r="AP950" s="3" t="s">
        <v>320</v>
      </c>
      <c r="AQ950" s="3"/>
      <c r="AR950" s="3"/>
      <c r="AS950" s="3"/>
      <c r="AT950" s="3"/>
      <c r="AU950" s="3" t="s">
        <v>4401</v>
      </c>
      <c r="AV950" s="7" t="s">
        <v>47</v>
      </c>
      <c r="AW950" s="7" t="s">
        <v>47</v>
      </c>
      <c r="AX950" s="9" t="str">
        <f>IF(AW950="","Vacio",IF(AV950=AW950,"Igual","Diferente"))</f>
        <v>Igual</v>
      </c>
      <c r="AY950" s="129"/>
      <c r="AZ950" s="129"/>
      <c r="BA950" s="5">
        <f ca="1">+IF(K950&gt;21,"Revisar",0)</f>
        <v>0</v>
      </c>
      <c r="BB950" s="129" t="s">
        <v>146</v>
      </c>
      <c r="BC950" s="129" t="s">
        <v>141</v>
      </c>
      <c r="BD950" s="153"/>
      <c r="BE950" s="153"/>
      <c r="BF950" s="129" t="s">
        <v>94</v>
      </c>
      <c r="BG950" s="129"/>
      <c r="BH950" s="153"/>
      <c r="BI950" s="153"/>
      <c r="BJ950" s="153"/>
      <c r="BK950" s="153"/>
      <c r="BL950" s="153"/>
      <c r="BM950" s="153"/>
    </row>
    <row r="951" spans="1:65" s="158" customFormat="1" ht="14.65" customHeight="1" x14ac:dyDescent="0.25">
      <c r="A951" s="68" t="str">
        <f>CONCATENATE(E951,"_",X951)</f>
        <v>20329545459_PCR-LAP1381</v>
      </c>
      <c r="B951" s="68" t="str">
        <f>CONCATENATE(E951,"_",Z951)</f>
        <v>20329545459_</v>
      </c>
      <c r="C951" s="6">
        <v>44065</v>
      </c>
      <c r="D951" s="6">
        <v>44095</v>
      </c>
      <c r="E951" s="192">
        <v>20329545459</v>
      </c>
      <c r="F951" s="63" t="s">
        <v>92</v>
      </c>
      <c r="G951" s="3" t="s">
        <v>3877</v>
      </c>
      <c r="H951" s="6">
        <v>44065</v>
      </c>
      <c r="I951" s="6">
        <v>44095</v>
      </c>
      <c r="J951" s="3" t="s">
        <v>1542</v>
      </c>
      <c r="K951" s="8">
        <f ca="1">+TODAY()-I951</f>
        <v>42</v>
      </c>
      <c r="L951" s="9">
        <v>130</v>
      </c>
      <c r="M951" s="152"/>
      <c r="N951" s="9" t="str">
        <f>IF(M951="","Vacio",IF(L951=M951,"Igual","Diferente"))</f>
        <v>Vacio</v>
      </c>
      <c r="O951" s="9"/>
      <c r="P951" s="152"/>
      <c r="Q951" s="9" t="str">
        <f>IF(P951="","Vacio",IF(O951=P951,"Igual","Diferente"))</f>
        <v>Vacio</v>
      </c>
      <c r="R951" s="1">
        <f>+L951+O951/3.5</f>
        <v>130</v>
      </c>
      <c r="S951" s="1">
        <f ca="1">+IF(K951&gt;=0,IF(K951&lt;30,R951*1,IF(60&gt;K951,R951*2,IF(90&gt;K951,R951*3,IF(120&gt;K951,R951*4,IF(150&gt;K951,R951*5,IF(180&gt;K951,R951*6,IF(210&gt;K951,R951*7))))))),0)</f>
        <v>260</v>
      </c>
      <c r="T951" s="2">
        <f ca="1">+IF(K951&lt;0,0,IF(K951&lt;8,$A$1,IF(K951&lt;15,$B$1,IF(K951&lt;22,$C$1,IF(K951&lt;30,$D$1,IF(K951&lt;60,$G$1,IF(K951&lt;90,$H$1,IF(K951&lt;120,$I$1,IF(K951&lt;150,$J$1,IF(K951&lt;180,$K$1,IF(K951&lt;210,$E$1)))))))))))</f>
        <v>2</v>
      </c>
      <c r="U951" s="3" t="s">
        <v>1554</v>
      </c>
      <c r="V951" s="10" t="s">
        <v>1555</v>
      </c>
      <c r="W951" s="6">
        <v>43668</v>
      </c>
      <c r="X951" s="12" t="s">
        <v>1556</v>
      </c>
      <c r="Y951" s="12" t="s">
        <v>5248</v>
      </c>
      <c r="Z951" s="12"/>
      <c r="AA951" s="12"/>
      <c r="AB951" s="15"/>
      <c r="AC951" s="15"/>
      <c r="AD951" s="15"/>
      <c r="AE951" s="15"/>
      <c r="AF951" s="4">
        <f ca="1">+TODAY()-AE951</f>
        <v>44137</v>
      </c>
      <c r="AG951" s="15"/>
      <c r="AH951" s="15"/>
      <c r="AI951" s="6"/>
      <c r="AJ951" s="6"/>
      <c r="AK951" s="3" t="s">
        <v>56</v>
      </c>
      <c r="AL951" s="6"/>
      <c r="AM951" s="10">
        <v>1</v>
      </c>
      <c r="AN951" s="3" t="s">
        <v>44</v>
      </c>
      <c r="AO951" s="3"/>
      <c r="AP951" s="3" t="s">
        <v>320</v>
      </c>
      <c r="AQ951" s="3"/>
      <c r="AR951" s="3"/>
      <c r="AS951" s="3"/>
      <c r="AT951" s="3"/>
      <c r="AU951" s="3" t="s">
        <v>4401</v>
      </c>
      <c r="AV951" s="7" t="s">
        <v>47</v>
      </c>
      <c r="AW951" s="7" t="s">
        <v>47</v>
      </c>
      <c r="AX951" s="9" t="str">
        <f>IF(AW951="","Vacio",IF(AV951=AW951,"Igual","Diferente"))</f>
        <v>Igual</v>
      </c>
      <c r="AY951" s="129"/>
      <c r="AZ951" s="129"/>
      <c r="BA951" s="5" t="str">
        <f ca="1">+IF(K951&gt;21,"Revisar",0)</f>
        <v>Revisar</v>
      </c>
      <c r="BB951" s="129" t="s">
        <v>146</v>
      </c>
      <c r="BC951" s="129" t="s">
        <v>141</v>
      </c>
      <c r="BD951"/>
      <c r="BE951"/>
      <c r="BF951" s="129" t="s">
        <v>94</v>
      </c>
      <c r="BG951" s="129"/>
      <c r="BH951"/>
      <c r="BI951"/>
      <c r="BJ951"/>
      <c r="BK951"/>
      <c r="BL951"/>
      <c r="BM951"/>
    </row>
    <row r="952" spans="1:65" s="158" customFormat="1" ht="14.65" customHeight="1" x14ac:dyDescent="0.25">
      <c r="A952" s="68" t="str">
        <f>CONCATENATE(E952,"_",X952)</f>
        <v>20329545459_PCR-LAP1419</v>
      </c>
      <c r="B952" s="68" t="str">
        <f>CONCATENATE(E952,"_",Z952)</f>
        <v>20329545459_</v>
      </c>
      <c r="C952" s="6">
        <v>44044</v>
      </c>
      <c r="D952" s="6">
        <v>44074</v>
      </c>
      <c r="E952" s="192">
        <v>20329545459</v>
      </c>
      <c r="F952" s="63" t="s">
        <v>92</v>
      </c>
      <c r="G952" s="3" t="s">
        <v>3713</v>
      </c>
      <c r="H952" s="6">
        <v>44044</v>
      </c>
      <c r="I952" s="6">
        <v>44074</v>
      </c>
      <c r="J952" s="7" t="s">
        <v>1437</v>
      </c>
      <c r="K952" s="8">
        <f ca="1">+TODAY()-I952</f>
        <v>63</v>
      </c>
      <c r="L952" s="9">
        <v>90</v>
      </c>
      <c r="M952" s="135"/>
      <c r="N952" s="9" t="str">
        <f>IF(M952="","Vacio",IF(L952=M952,"Igual","Diferente"))</f>
        <v>Vacio</v>
      </c>
      <c r="O952" s="9"/>
      <c r="P952" s="135"/>
      <c r="Q952" s="9" t="str">
        <f>IF(P952="","Vacio",IF(O952=P952,"Igual","Diferente"))</f>
        <v>Vacio</v>
      </c>
      <c r="R952" s="1">
        <f>+L952+O952/3.5</f>
        <v>90</v>
      </c>
      <c r="S952" s="1">
        <f ca="1">+IF(K952&gt;=0,IF(K952&lt;30,R952*1,IF(60&gt;K952,R952*2,IF(90&gt;K952,R952*3,IF(120&gt;K952,R952*4,IF(150&gt;K952,R952*5,IF(180&gt;K952,R952*6,IF(210&gt;K952,R952*7))))))),0)</f>
        <v>270</v>
      </c>
      <c r="T952" s="2">
        <f ca="1">+IF(K952&lt;0,0,IF(K952&lt;8,$A$1,IF(K952&lt;15,$B$1,IF(K952&lt;22,$C$1,IF(K952&lt;30,$D$1,IF(K952&lt;60,$G$1,IF(K952&lt;90,$H$1,IF(K952&lt;120,$I$1,IF(K952&lt;150,$J$1,IF(K952&lt;180,$K$1,IF(K952&lt;210,$E$1)))))))))))</f>
        <v>3</v>
      </c>
      <c r="U952" s="3" t="s">
        <v>195</v>
      </c>
      <c r="V952" s="10" t="s">
        <v>1438</v>
      </c>
      <c r="W952" s="6">
        <v>43647</v>
      </c>
      <c r="X952" s="12" t="s">
        <v>1439</v>
      </c>
      <c r="Y952" s="12" t="s">
        <v>5248</v>
      </c>
      <c r="Z952" s="12"/>
      <c r="AA952" s="12"/>
      <c r="AB952" s="15"/>
      <c r="AC952" s="15"/>
      <c r="AD952" s="15"/>
      <c r="AE952" s="15"/>
      <c r="AF952" s="4">
        <f ca="1">+TODAY()-AE952</f>
        <v>44137</v>
      </c>
      <c r="AG952" s="15"/>
      <c r="AH952" s="15"/>
      <c r="AI952" s="6"/>
      <c r="AJ952" s="6"/>
      <c r="AK952" s="3" t="s">
        <v>56</v>
      </c>
      <c r="AL952" s="6"/>
      <c r="AM952" s="10">
        <v>1</v>
      </c>
      <c r="AN952" s="3" t="s">
        <v>44</v>
      </c>
      <c r="AO952" s="3"/>
      <c r="AP952" s="3" t="s">
        <v>62</v>
      </c>
      <c r="AQ952" s="296" t="s">
        <v>888</v>
      </c>
      <c r="AR952" s="3"/>
      <c r="AS952" s="3"/>
      <c r="AT952" s="3"/>
      <c r="AU952" s="3" t="s">
        <v>4401</v>
      </c>
      <c r="AV952" s="7" t="s">
        <v>47</v>
      </c>
      <c r="AW952" s="7" t="s">
        <v>47</v>
      </c>
      <c r="AX952" s="9" t="str">
        <f>IF(AW952="","Vacio",IF(AV952=AW952,"Igual","Diferente"))</f>
        <v>Igual</v>
      </c>
      <c r="AY952" s="68"/>
      <c r="AZ952" s="68"/>
      <c r="BA952" s="5" t="str">
        <f ca="1">+IF(K952&gt;21,"Revisar",0)</f>
        <v>Revisar</v>
      </c>
      <c r="BB952" s="68" t="s">
        <v>146</v>
      </c>
      <c r="BC952" s="129" t="s">
        <v>141</v>
      </c>
      <c r="BD952"/>
      <c r="BE952"/>
      <c r="BF952" s="129" t="s">
        <v>94</v>
      </c>
      <c r="BG952" s="129">
        <f>VLOOKUP(X952,'[2]Costos office 365'!$A$1:$B$180,2,FALSE)</f>
        <v>7.13</v>
      </c>
      <c r="BH952"/>
      <c r="BI952"/>
      <c r="BJ952"/>
      <c r="BK952"/>
      <c r="BL952"/>
      <c r="BM952"/>
    </row>
    <row r="953" spans="1:65" s="158" customFormat="1" ht="14.65" customHeight="1" x14ac:dyDescent="0.25">
      <c r="A953" s="68" t="str">
        <f>CONCATENATE(E953,"_",X953)</f>
        <v>20329545459_PCR-LAP1441</v>
      </c>
      <c r="B953" s="68" t="str">
        <f>CONCATENATE(E953,"_",Z953)</f>
        <v>20329545459_</v>
      </c>
      <c r="C953" s="6">
        <v>44044</v>
      </c>
      <c r="D953" s="6">
        <v>44074</v>
      </c>
      <c r="E953" s="192">
        <v>20329545459</v>
      </c>
      <c r="F953" s="63" t="s">
        <v>92</v>
      </c>
      <c r="G953" s="3" t="s">
        <v>3713</v>
      </c>
      <c r="H953" s="6">
        <v>44044</v>
      </c>
      <c r="I953" s="6">
        <v>44074</v>
      </c>
      <c r="J953" s="7" t="s">
        <v>1437</v>
      </c>
      <c r="K953" s="8">
        <f ca="1">+TODAY()-I953</f>
        <v>63</v>
      </c>
      <c r="L953" s="9">
        <v>90</v>
      </c>
      <c r="M953" s="135"/>
      <c r="N953" s="9" t="str">
        <f>IF(M953="","Vacio",IF(L953=M953,"Igual","Diferente"))</f>
        <v>Vacio</v>
      </c>
      <c r="O953" s="9"/>
      <c r="P953" s="135"/>
      <c r="Q953" s="9" t="str">
        <f>IF(P953="","Vacio",IF(O953=P953,"Igual","Diferente"))</f>
        <v>Vacio</v>
      </c>
      <c r="R953" s="1">
        <f>+L953+O953/3.5</f>
        <v>90</v>
      </c>
      <c r="S953" s="1">
        <f ca="1">+IF(K953&gt;=0,IF(K953&lt;30,R953*1,IF(60&gt;K953,R953*2,IF(90&gt;K953,R953*3,IF(120&gt;K953,R953*4,IF(150&gt;K953,R953*5,IF(180&gt;K953,R953*6,IF(210&gt;K953,R953*7))))))),0)</f>
        <v>270</v>
      </c>
      <c r="T953" s="2">
        <f ca="1">+IF(K953&lt;0,0,IF(K953&lt;8,$A$1,IF(K953&lt;15,$B$1,IF(K953&lt;22,$C$1,IF(K953&lt;30,$D$1,IF(K953&lt;60,$G$1,IF(K953&lt;90,$H$1,IF(K953&lt;120,$I$1,IF(K953&lt;150,$J$1,IF(K953&lt;180,$K$1,IF(K953&lt;210,$E$1)))))))))))</f>
        <v>3</v>
      </c>
      <c r="U953" s="3" t="s">
        <v>195</v>
      </c>
      <c r="V953" s="10" t="s">
        <v>1438</v>
      </c>
      <c r="W953" s="6">
        <v>43647</v>
      </c>
      <c r="X953" s="12" t="s">
        <v>1440</v>
      </c>
      <c r="Y953" s="12" t="s">
        <v>5248</v>
      </c>
      <c r="Z953" s="12"/>
      <c r="AA953" s="12"/>
      <c r="AB953" s="15"/>
      <c r="AC953" s="15"/>
      <c r="AD953" s="15"/>
      <c r="AE953" s="15"/>
      <c r="AF953" s="4">
        <f ca="1">+TODAY()-AE953</f>
        <v>44137</v>
      </c>
      <c r="AG953" s="15"/>
      <c r="AH953" s="15"/>
      <c r="AI953" s="6"/>
      <c r="AJ953" s="6"/>
      <c r="AK953" s="3" t="s">
        <v>56</v>
      </c>
      <c r="AL953" s="6"/>
      <c r="AM953" s="10">
        <v>1</v>
      </c>
      <c r="AN953" s="3" t="s">
        <v>44</v>
      </c>
      <c r="AO953" s="3"/>
      <c r="AP953" s="3" t="s">
        <v>62</v>
      </c>
      <c r="AQ953" s="296" t="s">
        <v>888</v>
      </c>
      <c r="AR953" s="3"/>
      <c r="AS953" s="3"/>
      <c r="AT953" s="3"/>
      <c r="AU953" s="3" t="s">
        <v>4401</v>
      </c>
      <c r="AV953" s="7" t="s">
        <v>47</v>
      </c>
      <c r="AW953" s="7" t="s">
        <v>47</v>
      </c>
      <c r="AX953" s="9" t="str">
        <f>IF(AW953="","Vacio",IF(AV953=AW953,"Igual","Diferente"))</f>
        <v>Igual</v>
      </c>
      <c r="AY953" s="68"/>
      <c r="AZ953" s="68"/>
      <c r="BA953" s="5" t="str">
        <f ca="1">+IF(K953&gt;21,"Revisar",0)</f>
        <v>Revisar</v>
      </c>
      <c r="BB953" s="68" t="s">
        <v>146</v>
      </c>
      <c r="BC953" s="129" t="s">
        <v>141</v>
      </c>
      <c r="BF953" s="129" t="s">
        <v>94</v>
      </c>
      <c r="BG953" s="129">
        <f>VLOOKUP(X953,'[2]Costos office 365'!$A$1:$B$180,2,FALSE)</f>
        <v>7.13</v>
      </c>
    </row>
    <row r="954" spans="1:65" ht="14.65" customHeight="1" x14ac:dyDescent="0.25">
      <c r="A954" s="68" t="str">
        <f>CONCATENATE(E954,"_",X954)</f>
        <v>20329545459_PCR-LAP1442</v>
      </c>
      <c r="B954" s="68" t="str">
        <f>CONCATENATE(E954,"_",Z954)</f>
        <v>20329545459_</v>
      </c>
      <c r="C954" s="29">
        <v>44044</v>
      </c>
      <c r="D954" s="29">
        <v>44074</v>
      </c>
      <c r="E954" s="192">
        <v>20329545459</v>
      </c>
      <c r="F954" s="63" t="s">
        <v>92</v>
      </c>
      <c r="G954" s="28" t="s">
        <v>3713</v>
      </c>
      <c r="H954" s="29">
        <v>44044</v>
      </c>
      <c r="I954" s="29">
        <v>44074</v>
      </c>
      <c r="J954" s="70" t="s">
        <v>1437</v>
      </c>
      <c r="K954" s="199">
        <f ca="1">+TODAY()-I954</f>
        <v>63</v>
      </c>
      <c r="L954" s="71">
        <v>90</v>
      </c>
      <c r="M954" s="154"/>
      <c r="N954" s="71" t="str">
        <f>IF(M954="","Vacio",IF(L954=M954,"Igual","Diferente"))</f>
        <v>Vacio</v>
      </c>
      <c r="O954" s="71"/>
      <c r="P954" s="154"/>
      <c r="Q954" s="71" t="str">
        <f>IF(P954="","Vacio",IF(O954=P954,"Igual","Diferente"))</f>
        <v>Vacio</v>
      </c>
      <c r="R954" s="1">
        <f>+L954+O954/3.5</f>
        <v>90</v>
      </c>
      <c r="S954" s="155">
        <f ca="1">+IF(K954&gt;=0,IF(K954&lt;30,R954*1,IF(60&gt;K954,R954*2,IF(90&gt;K954,R954*3,IF(120&gt;K954,R954*4,IF(150&gt;K954,R954*5,IF(180&gt;K954,R954*6,IF(210&gt;K954,R954*7))))))),0)</f>
        <v>270</v>
      </c>
      <c r="T954" s="2">
        <f ca="1">+IF(K954&lt;0,0,IF(K954&lt;8,$A$1,IF(K954&lt;15,$B$1,IF(K954&lt;22,$C$1,IF(K954&lt;30,$D$1,IF(K954&lt;60,$G$1,IF(K954&lt;90,$H$1,IF(K954&lt;120,$I$1,IF(K954&lt;150,$J$1,IF(K954&lt;180,$K$1,IF(K954&lt;210,$E$1)))))))))))</f>
        <v>3</v>
      </c>
      <c r="U954" s="28" t="s">
        <v>195</v>
      </c>
      <c r="V954" s="72" t="s">
        <v>1438</v>
      </c>
      <c r="W954" s="29">
        <v>43647</v>
      </c>
      <c r="X954" s="12" t="s">
        <v>1441</v>
      </c>
      <c r="Y954" s="12" t="s">
        <v>5248</v>
      </c>
      <c r="Z954" s="30"/>
      <c r="AA954" s="30"/>
      <c r="AB954" s="73"/>
      <c r="AC954" s="73"/>
      <c r="AD954" s="73"/>
      <c r="AE954" s="73"/>
      <c r="AF954" s="156">
        <f ca="1">+TODAY()-AE954</f>
        <v>44137</v>
      </c>
      <c r="AG954" s="73"/>
      <c r="AH954" s="73"/>
      <c r="AI954" s="29"/>
      <c r="AJ954" s="29"/>
      <c r="AK954" s="28" t="s">
        <v>56</v>
      </c>
      <c r="AL954" s="29"/>
      <c r="AM954" s="72">
        <v>1</v>
      </c>
      <c r="AN954" s="28" t="s">
        <v>44</v>
      </c>
      <c r="AO954" s="28"/>
      <c r="AP954" s="28" t="s">
        <v>62</v>
      </c>
      <c r="AQ954" s="296" t="s">
        <v>888</v>
      </c>
      <c r="AR954" s="28"/>
      <c r="AS954" s="28"/>
      <c r="AT954" s="28"/>
      <c r="AU954" s="3" t="s">
        <v>4401</v>
      </c>
      <c r="AV954" s="70" t="s">
        <v>47</v>
      </c>
      <c r="AW954" s="70" t="s">
        <v>47</v>
      </c>
      <c r="AX954" s="9" t="str">
        <f>IF(AW954="","Vacio",IF(AV954=AW954,"Igual","Diferente"))</f>
        <v>Igual</v>
      </c>
      <c r="AY954" s="32" t="s">
        <v>4168</v>
      </c>
      <c r="AZ954" s="32"/>
      <c r="BA954" s="157" t="str">
        <f ca="1">+IF(K954&gt;21,"Revisar",0)</f>
        <v>Revisar</v>
      </c>
      <c r="BB954" s="32" t="s">
        <v>146</v>
      </c>
      <c r="BC954" s="32" t="s">
        <v>141</v>
      </c>
      <c r="BD954" s="158"/>
      <c r="BE954" s="158"/>
      <c r="BF954" s="32" t="s">
        <v>94</v>
      </c>
      <c r="BG954" s="32">
        <f>VLOOKUP(X954,'[2]Costos office 365'!$A$1:$B$180,2,FALSE)</f>
        <v>7.13</v>
      </c>
      <c r="BH954" s="158"/>
      <c r="BI954" s="158"/>
      <c r="BJ954" s="158"/>
      <c r="BK954" s="158"/>
      <c r="BL954" s="158"/>
      <c r="BM954" s="158"/>
    </row>
    <row r="955" spans="1:65" ht="14.65" customHeight="1" x14ac:dyDescent="0.25">
      <c r="A955" s="68" t="str">
        <f>CONCATENATE(E955,"_",X955)</f>
        <v>20329545459_PCR-LAP19091022</v>
      </c>
      <c r="B955" s="68" t="str">
        <f>CONCATENATE(E955,"_",Z955)</f>
        <v>20329545459_</v>
      </c>
      <c r="C955" s="6">
        <v>44056</v>
      </c>
      <c r="D955" s="6">
        <v>44086</v>
      </c>
      <c r="E955" s="192">
        <v>20329545459</v>
      </c>
      <c r="F955" s="63" t="s">
        <v>92</v>
      </c>
      <c r="G955" s="3" t="s">
        <v>3865</v>
      </c>
      <c r="H955" s="6">
        <v>44056</v>
      </c>
      <c r="I955" s="6">
        <v>44086</v>
      </c>
      <c r="J955" s="7" t="s">
        <v>1442</v>
      </c>
      <c r="K955" s="8">
        <f ca="1">+TODAY()-I955</f>
        <v>51</v>
      </c>
      <c r="L955" s="9">
        <v>115</v>
      </c>
      <c r="M955" s="152"/>
      <c r="N955" s="9" t="str">
        <f>IF(M955="","Vacio",IF(L955=M955,"Igual","Diferente"))</f>
        <v>Vacio</v>
      </c>
      <c r="O955" s="9"/>
      <c r="P955" s="152"/>
      <c r="Q955" s="9" t="str">
        <f>IF(P955="","Vacio",IF(O955=P955,"Igual","Diferente"))</f>
        <v>Vacio</v>
      </c>
      <c r="R955" s="1">
        <f>+L955+O955/3.5</f>
        <v>115</v>
      </c>
      <c r="S955" s="1">
        <f ca="1">+IF(K955&gt;=0,IF(K955&lt;30,R955*1,IF(60&gt;K955,R955*2,IF(90&gt;K955,R955*3,IF(120&gt;K955,R955*4,IF(150&gt;K955,R955*5,IF(180&gt;K955,R955*6,IF(210&gt;K955,R955*7))))))),0)</f>
        <v>230</v>
      </c>
      <c r="T955" s="2">
        <f ca="1">+IF(K955&lt;0,0,IF(K955&lt;8,$A$1,IF(K955&lt;15,$B$1,IF(K955&lt;22,$C$1,IF(K955&lt;30,$D$1,IF(K955&lt;60,$G$1,IF(K955&lt;90,$H$1,IF(K955&lt;120,$I$1,IF(K955&lt;150,$J$1,IF(K955&lt;180,$K$1,IF(K955&lt;210,$E$1)))))))))))</f>
        <v>2</v>
      </c>
      <c r="U955" s="3" t="s">
        <v>1447</v>
      </c>
      <c r="V955" s="10" t="s">
        <v>1558</v>
      </c>
      <c r="W955" s="6">
        <v>43749</v>
      </c>
      <c r="X955" s="12" t="s">
        <v>1559</v>
      </c>
      <c r="Y955" s="12" t="s">
        <v>5248</v>
      </c>
      <c r="Z955" s="12"/>
      <c r="AA955" s="12"/>
      <c r="AB955" s="15"/>
      <c r="AC955" s="15"/>
      <c r="AD955" s="15"/>
      <c r="AE955" s="15"/>
      <c r="AF955" s="4">
        <f ca="1">+TODAY()-AE955</f>
        <v>44137</v>
      </c>
      <c r="AG955" s="15"/>
      <c r="AH955" s="15"/>
      <c r="AI955" s="6"/>
      <c r="AJ955" s="6"/>
      <c r="AK955" s="3"/>
      <c r="AL955" s="6"/>
      <c r="AM955" s="10">
        <v>1</v>
      </c>
      <c r="AN955" s="3" t="s">
        <v>44</v>
      </c>
      <c r="AO955" s="3"/>
      <c r="AP955" s="3" t="s">
        <v>161</v>
      </c>
      <c r="AQ955" s="296" t="s">
        <v>888</v>
      </c>
      <c r="AR955" s="3"/>
      <c r="AS955" s="3"/>
      <c r="AT955" s="3"/>
      <c r="AU955" s="3" t="s">
        <v>4401</v>
      </c>
      <c r="AV955" s="7" t="s">
        <v>47</v>
      </c>
      <c r="AW955" s="7" t="s">
        <v>47</v>
      </c>
      <c r="AX955" s="9" t="str">
        <f>IF(AW955="","Vacio",IF(AV955=AW955,"Igual","Diferente"))</f>
        <v>Igual</v>
      </c>
      <c r="AY955" s="129"/>
      <c r="AZ955" s="129"/>
      <c r="BA955" s="5" t="str">
        <f ca="1">+IF(K955&gt;21,"Revisar",0)</f>
        <v>Revisar</v>
      </c>
      <c r="BB955" s="129" t="s">
        <v>146</v>
      </c>
      <c r="BC955" s="129" t="s">
        <v>141</v>
      </c>
      <c r="BD955" s="158"/>
      <c r="BE955" s="158"/>
      <c r="BF955" s="129" t="s">
        <v>94</v>
      </c>
      <c r="BG955" s="129">
        <f>VLOOKUP(X955,'[2]Costos office 365'!$A$1:$B$180,2,FALSE)</f>
        <v>7.13</v>
      </c>
      <c r="BH955" s="158"/>
      <c r="BI955" s="158"/>
      <c r="BJ955" s="158"/>
      <c r="BK955" s="158"/>
      <c r="BL955" s="158"/>
      <c r="BM955" s="158"/>
    </row>
    <row r="956" spans="1:65" ht="14.65" customHeight="1" x14ac:dyDescent="0.25">
      <c r="A956" s="68" t="str">
        <f>CONCATENATE(E956,"_",X956)</f>
        <v>20329545459_PCR-LAP20021021</v>
      </c>
      <c r="B956" s="68" t="str">
        <f>CONCATENATE(E956,"_",Z956)</f>
        <v>20329545459_</v>
      </c>
      <c r="C956" s="6">
        <v>44115</v>
      </c>
      <c r="D956" s="6">
        <v>44145</v>
      </c>
      <c r="E956" s="192">
        <v>20329545459</v>
      </c>
      <c r="F956" s="63" t="s">
        <v>92</v>
      </c>
      <c r="G956" s="3" t="s">
        <v>4844</v>
      </c>
      <c r="H956" s="6">
        <v>44115</v>
      </c>
      <c r="I956" s="6">
        <v>44145</v>
      </c>
      <c r="J956" s="7" t="s">
        <v>1561</v>
      </c>
      <c r="K956" s="8">
        <f ca="1">+TODAY()-I956</f>
        <v>-8</v>
      </c>
      <c r="L956" s="9">
        <v>64.89</v>
      </c>
      <c r="M956" s="152"/>
      <c r="N956" s="9" t="str">
        <f>IF(M956="","Vacio",IF(L956=M956,"Igual","Diferente"))</f>
        <v>Vacio</v>
      </c>
      <c r="O956" s="9"/>
      <c r="P956" s="152"/>
      <c r="Q956" s="9" t="str">
        <f>IF(P956="","Vacio",IF(O956=P956,"Igual","Diferente"))</f>
        <v>Vacio</v>
      </c>
      <c r="R956" s="1">
        <f>+L956+O956/3.5</f>
        <v>64.89</v>
      </c>
      <c r="S956" s="1">
        <f ca="1">+IF(K956&gt;=0,IF(K956&lt;30,R956*1,IF(60&gt;K956,R956*2,IF(90&gt;K956,R956*3,IF(120&gt;K956,R956*4,IF(150&gt;K956,R956*5,IF(180&gt;K956,R956*6,IF(210&gt;K956,R956*7))))))),0)</f>
        <v>0</v>
      </c>
      <c r="T956" s="2">
        <f ca="1">+IF(K956&lt;0,0,IF(K956&lt;8,$A$1,IF(K956&lt;15,$B$1,IF(K956&lt;22,$C$1,IF(K956&lt;30,$D$1,IF(K956&lt;60,$G$1,IF(K956&lt;90,$H$1,IF(K956&lt;120,$I$1,IF(K956&lt;150,$J$1,IF(K956&lt;180,$K$1,IF(K956&lt;210,$E$1)))))))))))</f>
        <v>0</v>
      </c>
      <c r="U956" s="3" t="s">
        <v>1562</v>
      </c>
      <c r="V956" s="86" t="s">
        <v>1563</v>
      </c>
      <c r="W956" s="133">
        <v>43901</v>
      </c>
      <c r="X956" s="12" t="s">
        <v>1564</v>
      </c>
      <c r="Y956" s="12" t="s">
        <v>5248</v>
      </c>
      <c r="Z956" s="12"/>
      <c r="AA956" s="115"/>
      <c r="AB956" s="116"/>
      <c r="AC956" s="116"/>
      <c r="AD956" s="116"/>
      <c r="AE956" s="116"/>
      <c r="AF956" s="4">
        <f ca="1">+TODAY()-AE956</f>
        <v>44137</v>
      </c>
      <c r="AG956" s="116"/>
      <c r="AH956" s="116"/>
      <c r="AI956" s="6"/>
      <c r="AJ956" s="3"/>
      <c r="AK956" s="6"/>
      <c r="AL956" s="10"/>
      <c r="AM956" s="3">
        <v>1</v>
      </c>
      <c r="AN956" s="3" t="s">
        <v>44</v>
      </c>
      <c r="AO956" s="3"/>
      <c r="AP956" s="3" t="s">
        <v>161</v>
      </c>
      <c r="AQ956" s="3"/>
      <c r="AR956" s="3"/>
      <c r="AS956" s="3"/>
      <c r="AT956" s="3"/>
      <c r="AU956" s="3" t="s">
        <v>4401</v>
      </c>
      <c r="AV956" s="7" t="s">
        <v>47</v>
      </c>
      <c r="AW956" s="7" t="s">
        <v>47</v>
      </c>
      <c r="AX956" s="9" t="str">
        <f>IF(AW956="","Vacio",IF(AV956=AW956,"Igual","Diferente"))</f>
        <v>Igual</v>
      </c>
      <c r="AY956" s="129"/>
      <c r="AZ956" s="129"/>
      <c r="BA956" s="5">
        <f ca="1">+IF(K956&gt;21,"Revisar",0)</f>
        <v>0</v>
      </c>
      <c r="BB956" s="129" t="s">
        <v>146</v>
      </c>
      <c r="BC956" s="129" t="s">
        <v>2919</v>
      </c>
      <c r="BD956" s="158"/>
      <c r="BE956" s="158"/>
      <c r="BF956" s="129" t="s">
        <v>94</v>
      </c>
      <c r="BG956" s="129"/>
      <c r="BH956" s="158"/>
      <c r="BI956" s="158"/>
      <c r="BJ956" s="158"/>
      <c r="BK956" s="158"/>
      <c r="BL956" s="158"/>
      <c r="BM956" s="158"/>
    </row>
    <row r="957" spans="1:65" ht="14.65" customHeight="1" x14ac:dyDescent="0.25">
      <c r="A957" s="68" t="str">
        <f>CONCATENATE(E957,"_",X957)</f>
        <v>20553066132_PCR-LAP1487</v>
      </c>
      <c r="B957" s="68" t="str">
        <f>CONCATENATE(E957,"_",Z957)</f>
        <v>20553066132_</v>
      </c>
      <c r="C957" s="29">
        <v>44106</v>
      </c>
      <c r="D957" s="29">
        <v>44136</v>
      </c>
      <c r="E957" s="192">
        <v>20553066132</v>
      </c>
      <c r="F957" s="28" t="s">
        <v>4103</v>
      </c>
      <c r="G957" s="28" t="s">
        <v>4587</v>
      </c>
      <c r="H957" s="29">
        <v>44106</v>
      </c>
      <c r="I957" s="29">
        <v>44136</v>
      </c>
      <c r="J957" s="7"/>
      <c r="K957" s="8">
        <f ca="1">+TODAY()-I957</f>
        <v>1</v>
      </c>
      <c r="L957" s="9">
        <v>65</v>
      </c>
      <c r="M957" s="135"/>
      <c r="N957" s="71" t="str">
        <f>IF(M957="","Vacio",IF(L957=M957,"Igual","Diferente"))</f>
        <v>Vacio</v>
      </c>
      <c r="O957" s="9"/>
      <c r="P957" s="135"/>
      <c r="Q957" s="9" t="str">
        <f>IF(P957="","Vacio",IF(O957=P957,"Igual","Diferente"))</f>
        <v>Vacio</v>
      </c>
      <c r="R957" s="1">
        <f>+L957+O957/3.5</f>
        <v>65</v>
      </c>
      <c r="S957" s="155">
        <f ca="1">+IF(K957&gt;=0,IF(K957&lt;30,R957*1,IF(60&gt;K957,R957*2,IF(90&gt;K957,R957*3,IF(120&gt;K957,R957*4,IF(150&gt;K957,R957*5,IF(180&gt;K957,R957*6,IF(210&gt;K957,R957*7))))))),0)</f>
        <v>65</v>
      </c>
      <c r="T957" s="2" t="str">
        <f ca="1">+IF(K957&lt;0,0,IF(K957&lt;8,$A$1,IF(K957&lt;15,$B$1,IF(K957&lt;22,$C$1,IF(K957&lt;30,$D$1,IF(K957&lt;60,$G$1,IF(K957&lt;90,$H$1,IF(K957&lt;120,$I$1,IF(K957&lt;150,$J$1,IF(K957&lt;180,$K$1,IF(K957&lt;210,$E$1)))))))))))</f>
        <v>1° Semana</v>
      </c>
      <c r="U957" s="3" t="s">
        <v>3784</v>
      </c>
      <c r="V957" s="10" t="s">
        <v>3812</v>
      </c>
      <c r="W957" s="6">
        <v>44075</v>
      </c>
      <c r="X957" s="12" t="s">
        <v>3783</v>
      </c>
      <c r="Y957" s="12" t="s">
        <v>5248</v>
      </c>
      <c r="Z957" s="12"/>
      <c r="AA957" s="12"/>
      <c r="AB957" s="15"/>
      <c r="AC957" s="15"/>
      <c r="AD957" s="15"/>
      <c r="AE957" s="15"/>
      <c r="AF957" s="156">
        <f ca="1">+TODAY()-AE957</f>
        <v>44137</v>
      </c>
      <c r="AG957" s="15"/>
      <c r="AH957" s="15"/>
      <c r="AI957" s="6"/>
      <c r="AJ957" s="6"/>
      <c r="AK957" s="3"/>
      <c r="AL957" s="6"/>
      <c r="AM957" s="72">
        <v>1</v>
      </c>
      <c r="AN957" s="28" t="s">
        <v>44</v>
      </c>
      <c r="AO957" s="28"/>
      <c r="AP957" s="28" t="s">
        <v>45</v>
      </c>
      <c r="AQ957" s="28"/>
      <c r="AR957" s="3"/>
      <c r="AS957" s="3"/>
      <c r="AT957" s="3"/>
      <c r="AU957" s="3" t="s">
        <v>5235</v>
      </c>
      <c r="AV957" s="70" t="s">
        <v>47</v>
      </c>
      <c r="AW957" s="7" t="s">
        <v>47</v>
      </c>
      <c r="AX957" s="9" t="str">
        <f>IF(AW957="","Vacio",IF(AV957=AW957,"Igual","Diferente"))</f>
        <v>Igual</v>
      </c>
      <c r="AY957" s="129"/>
      <c r="AZ957" s="129"/>
      <c r="BA957" s="5">
        <f ca="1">+IF(K957&gt;21,"Revisar",0)</f>
        <v>0</v>
      </c>
      <c r="BB957" s="68" t="s">
        <v>146</v>
      </c>
      <c r="BC957" s="129" t="s">
        <v>2919</v>
      </c>
      <c r="BD957" s="158"/>
      <c r="BE957" s="158"/>
      <c r="BF957" s="129"/>
      <c r="BG957" s="129"/>
      <c r="BH957" s="158"/>
      <c r="BI957" s="158"/>
      <c r="BJ957" s="158"/>
      <c r="BK957" s="158"/>
      <c r="BL957" s="158"/>
      <c r="BM957" s="158"/>
    </row>
    <row r="958" spans="1:65" ht="14.65" customHeight="1" x14ac:dyDescent="0.25">
      <c r="A958" s="68" t="str">
        <f>CONCATENATE(E958,"_",X958)</f>
        <v>20553066132_PCR-LAP0367</v>
      </c>
      <c r="B958" s="68" t="str">
        <f>CONCATENATE(E958,"_",Z958)</f>
        <v>20553066132_</v>
      </c>
      <c r="C958" s="29">
        <v>44105</v>
      </c>
      <c r="D958" s="29">
        <v>44135</v>
      </c>
      <c r="E958" s="192">
        <v>20553066132</v>
      </c>
      <c r="F958" s="28" t="s">
        <v>4103</v>
      </c>
      <c r="G958" s="28" t="s">
        <v>4587</v>
      </c>
      <c r="H958" s="29">
        <v>44105</v>
      </c>
      <c r="I958" s="29">
        <v>44135</v>
      </c>
      <c r="J958" s="7"/>
      <c r="K958" s="8">
        <f ca="1">+TODAY()-I958</f>
        <v>2</v>
      </c>
      <c r="L958" s="71">
        <v>55</v>
      </c>
      <c r="M958" s="154"/>
      <c r="N958" s="71" t="str">
        <f>IF(M958="","Vacio",IF(L958=M958,"Igual","Diferente"))</f>
        <v>Vacio</v>
      </c>
      <c r="O958" s="71"/>
      <c r="P958" s="154"/>
      <c r="Q958" s="9" t="str">
        <f>IF(P958="","Vacio",IF(O958=P958,"Igual","Diferente"))</f>
        <v>Vacio</v>
      </c>
      <c r="R958" s="1">
        <f>+L958+O958/3.5</f>
        <v>55</v>
      </c>
      <c r="S958" s="155">
        <f ca="1">+IF(K958&gt;=0,IF(K958&lt;30,R958*1,IF(60&gt;K958,R958*2,IF(90&gt;K958,R958*3,IF(120&gt;K958,R958*4,IF(150&gt;K958,R958*5,IF(180&gt;K958,R958*6,IF(210&gt;K958,R958*7))))))),0)</f>
        <v>55</v>
      </c>
      <c r="T958" s="2" t="str">
        <f ca="1">+IF(K958&lt;0,0,IF(K958&lt;8,$A$1,IF(K958&lt;15,$B$1,IF(K958&lt;22,$C$1,IF(K958&lt;30,$D$1,IF(K958&lt;60,$G$1,IF(K958&lt;90,$H$1,IF(K958&lt;120,$I$1,IF(K958&lt;150,$J$1,IF(K958&lt;180,$K$1,IF(K958&lt;210,$E$1)))))))))))</f>
        <v>1° Semana</v>
      </c>
      <c r="U958" s="3" t="s">
        <v>2924</v>
      </c>
      <c r="V958" s="10" t="s">
        <v>2925</v>
      </c>
      <c r="W958" s="6">
        <v>44004</v>
      </c>
      <c r="X958" s="30" t="s">
        <v>2914</v>
      </c>
      <c r="Y958" s="12" t="s">
        <v>5248</v>
      </c>
      <c r="Z958" s="30"/>
      <c r="AA958" s="30"/>
      <c r="AB958" s="73"/>
      <c r="AC958" s="73"/>
      <c r="AD958" s="73"/>
      <c r="AE958" s="73"/>
      <c r="AF958" s="156">
        <f ca="1">+TODAY()-AE958</f>
        <v>44137</v>
      </c>
      <c r="AG958" s="73"/>
      <c r="AH958" s="73"/>
      <c r="AI958" s="29"/>
      <c r="AJ958" s="29"/>
      <c r="AK958" s="28"/>
      <c r="AL958" s="29"/>
      <c r="AM958" s="72">
        <v>1</v>
      </c>
      <c r="AN958" s="28" t="s">
        <v>44</v>
      </c>
      <c r="AO958" s="28"/>
      <c r="AP958" s="28" t="s">
        <v>45</v>
      </c>
      <c r="AQ958" s="28"/>
      <c r="AR958" s="28"/>
      <c r="AS958" s="28"/>
      <c r="AT958" s="28"/>
      <c r="AU958" s="3" t="s">
        <v>5235</v>
      </c>
      <c r="AV958" s="70" t="s">
        <v>47</v>
      </c>
      <c r="AW958" s="70" t="s">
        <v>47</v>
      </c>
      <c r="AX958" s="9" t="str">
        <f>IF(AW958="","Vacio",IF(AV958=AW958,"Igual","Diferente"))</f>
        <v>Igual</v>
      </c>
      <c r="AY958" s="32"/>
      <c r="AZ958" s="32"/>
      <c r="BA958" s="5">
        <f ca="1">+IF(K958&gt;21,"Revisar",0)</f>
        <v>0</v>
      </c>
      <c r="BB958" s="32" t="s">
        <v>146</v>
      </c>
      <c r="BC958" s="32" t="s">
        <v>2919</v>
      </c>
      <c r="BD958" s="158"/>
      <c r="BE958" s="158"/>
      <c r="BF958" s="32" t="s">
        <v>94</v>
      </c>
      <c r="BG958" s="32"/>
      <c r="BH958" s="158"/>
      <c r="BI958" s="158"/>
      <c r="BJ958" s="158"/>
      <c r="BK958" s="158"/>
      <c r="BL958" s="158"/>
      <c r="BM958" s="158"/>
    </row>
    <row r="959" spans="1:65" ht="14.65" customHeight="1" x14ac:dyDescent="0.25">
      <c r="A959" s="68" t="str">
        <f>CONCATENATE(E959,"_",X959)</f>
        <v>20553066132_PCR-LAP0514</v>
      </c>
      <c r="B959" s="68" t="str">
        <f>CONCATENATE(E959,"_",Z959)</f>
        <v>20553066132_</v>
      </c>
      <c r="C959" s="29">
        <v>44105</v>
      </c>
      <c r="D959" s="29">
        <v>44135</v>
      </c>
      <c r="E959" s="192">
        <v>20553066132</v>
      </c>
      <c r="F959" s="28" t="s">
        <v>4103</v>
      </c>
      <c r="G959" s="28" t="s">
        <v>4587</v>
      </c>
      <c r="H959" s="29">
        <v>44105</v>
      </c>
      <c r="I959" s="29">
        <v>44135</v>
      </c>
      <c r="J959" s="7"/>
      <c r="K959" s="8">
        <f ca="1">+TODAY()-I959</f>
        <v>2</v>
      </c>
      <c r="L959" s="71">
        <v>50</v>
      </c>
      <c r="M959" s="154"/>
      <c r="N959" s="71" t="str">
        <f>IF(M959="","Vacio",IF(L959=M959,"Igual","Diferente"))</f>
        <v>Vacio</v>
      </c>
      <c r="O959" s="71"/>
      <c r="P959" s="154"/>
      <c r="Q959" s="9" t="str">
        <f>IF(P959="","Vacio",IF(O959=P959,"Igual","Diferente"))</f>
        <v>Vacio</v>
      </c>
      <c r="R959" s="1">
        <f>+L959+O959/3.5</f>
        <v>50</v>
      </c>
      <c r="S959" s="155">
        <f ca="1">+IF(K959&gt;=0,IF(K959&lt;30,R959*1,IF(60&gt;K959,R959*2,IF(90&gt;K959,R959*3,IF(120&gt;K959,R959*4,IF(150&gt;K959,R959*5,IF(180&gt;K959,R959*6,IF(210&gt;K959,R959*7))))))),0)</f>
        <v>50</v>
      </c>
      <c r="T959" s="2" t="str">
        <f ca="1">+IF(K959&lt;0,0,IF(K959&lt;8,$A$1,IF(K959&lt;15,$B$1,IF(K959&lt;22,$C$1,IF(K959&lt;30,$D$1,IF(K959&lt;60,$G$1,IF(K959&lt;90,$H$1,IF(K959&lt;120,$I$1,IF(K959&lt;150,$J$1,IF(K959&lt;180,$K$1,IF(K959&lt;210,$E$1)))))))))))</f>
        <v>1° Semana</v>
      </c>
      <c r="U959" s="3" t="s">
        <v>657</v>
      </c>
      <c r="V959" s="10" t="s">
        <v>658</v>
      </c>
      <c r="W959" s="6">
        <v>43854</v>
      </c>
      <c r="X959" s="30" t="s">
        <v>1581</v>
      </c>
      <c r="Y959" s="12" t="s">
        <v>5248</v>
      </c>
      <c r="Z959" s="30"/>
      <c r="AA959" s="30"/>
      <c r="AB959" s="73"/>
      <c r="AC959" s="73"/>
      <c r="AD959" s="73"/>
      <c r="AE959" s="73"/>
      <c r="AF959" s="156">
        <f ca="1">+TODAY()-AE959</f>
        <v>44137</v>
      </c>
      <c r="AG959" s="73"/>
      <c r="AH959" s="73"/>
      <c r="AI959" s="29"/>
      <c r="AJ959" s="29"/>
      <c r="AK959" s="28"/>
      <c r="AL959" s="29"/>
      <c r="AM959" s="72">
        <v>1</v>
      </c>
      <c r="AN959" s="28" t="s">
        <v>44</v>
      </c>
      <c r="AO959" s="28"/>
      <c r="AP959" s="28" t="s">
        <v>45</v>
      </c>
      <c r="AQ959" s="28"/>
      <c r="AR959" s="28"/>
      <c r="AS959" s="28"/>
      <c r="AT959" s="28"/>
      <c r="AU959" s="3" t="s">
        <v>5235</v>
      </c>
      <c r="AV959" s="70" t="s">
        <v>47</v>
      </c>
      <c r="AW959" s="70" t="s">
        <v>47</v>
      </c>
      <c r="AX959" s="9" t="str">
        <f>IF(AW959="","Vacio",IF(AV959=AW959,"Igual","Diferente"))</f>
        <v>Igual</v>
      </c>
      <c r="AY959" s="32"/>
      <c r="AZ959" s="32"/>
      <c r="BA959" s="5">
        <f ca="1">+IF(K959&gt;21,"Revisar",0)</f>
        <v>0</v>
      </c>
      <c r="BB959" s="32" t="s">
        <v>146</v>
      </c>
      <c r="BC959" s="32" t="s">
        <v>2919</v>
      </c>
      <c r="BD959" s="158"/>
      <c r="BE959" s="158"/>
      <c r="BF959" s="32" t="s">
        <v>94</v>
      </c>
      <c r="BG959" s="32"/>
      <c r="BH959" s="158"/>
      <c r="BI959" s="158"/>
      <c r="BJ959" s="158"/>
      <c r="BK959" s="158"/>
      <c r="BL959" s="158"/>
      <c r="BM959" s="158"/>
    </row>
    <row r="960" spans="1:65" ht="14.65" customHeight="1" x14ac:dyDescent="0.25">
      <c r="A960" s="68" t="str">
        <f>CONCATENATE(E960,"_",X960)</f>
        <v>20553066132_PCR-LAP0382</v>
      </c>
      <c r="B960" s="68" t="str">
        <f>CONCATENATE(E960,"_",Z960)</f>
        <v>20553066132_</v>
      </c>
      <c r="C960" s="29">
        <v>44105</v>
      </c>
      <c r="D960" s="29">
        <v>44135</v>
      </c>
      <c r="E960" s="192">
        <v>20553066132</v>
      </c>
      <c r="F960" s="28" t="s">
        <v>4103</v>
      </c>
      <c r="G960" s="28" t="s">
        <v>4587</v>
      </c>
      <c r="H960" s="29">
        <v>44105</v>
      </c>
      <c r="I960" s="29">
        <v>44135</v>
      </c>
      <c r="J960" s="7"/>
      <c r="K960" s="8">
        <f ca="1">+TODAY()-I960</f>
        <v>2</v>
      </c>
      <c r="L960" s="71">
        <v>50</v>
      </c>
      <c r="M960" s="154"/>
      <c r="N960" s="71" t="str">
        <f>IF(M960="","Vacio",IF(L960=M960,"Igual","Diferente"))</f>
        <v>Vacio</v>
      </c>
      <c r="O960" s="71"/>
      <c r="P960" s="154"/>
      <c r="Q960" s="9" t="str">
        <f>IF(P960="","Vacio",IF(O960=P960,"Igual","Diferente"))</f>
        <v>Vacio</v>
      </c>
      <c r="R960" s="1">
        <f>+L960+O960/3.5</f>
        <v>50</v>
      </c>
      <c r="S960" s="155">
        <f ca="1">+IF(K960&gt;=0,IF(K960&lt;30,R960*1,IF(60&gt;K960,R960*2,IF(90&gt;K960,R960*3,IF(120&gt;K960,R960*4,IF(150&gt;K960,R960*5,IF(180&gt;K960,R960*6,IF(210&gt;K960,R960*7))))))),0)</f>
        <v>50</v>
      </c>
      <c r="T960" s="2" t="str">
        <f ca="1">+IF(K960&lt;0,0,IF(K960&lt;8,$A$1,IF(K960&lt;15,$B$1,IF(K960&lt;22,$C$1,IF(K960&lt;30,$D$1,IF(K960&lt;60,$G$1,IF(K960&lt;90,$H$1,IF(K960&lt;120,$I$1,IF(K960&lt;150,$J$1,IF(K960&lt;180,$K$1,IF(K960&lt;210,$E$1)))))))))))</f>
        <v>1° Semana</v>
      </c>
      <c r="U960" s="3" t="s">
        <v>3228</v>
      </c>
      <c r="V960" s="10" t="s">
        <v>3229</v>
      </c>
      <c r="W960" s="6">
        <v>44022</v>
      </c>
      <c r="X960" s="30" t="s">
        <v>1157</v>
      </c>
      <c r="Y960" s="12" t="s">
        <v>5248</v>
      </c>
      <c r="Z960" s="30"/>
      <c r="AA960" s="30"/>
      <c r="AB960" s="73"/>
      <c r="AC960" s="73"/>
      <c r="AD960" s="73"/>
      <c r="AE960" s="73"/>
      <c r="AF960" s="156">
        <f ca="1">+TODAY()-AE960</f>
        <v>44137</v>
      </c>
      <c r="AG960" s="73"/>
      <c r="AH960" s="73"/>
      <c r="AI960" s="29"/>
      <c r="AJ960" s="29"/>
      <c r="AK960" s="28"/>
      <c r="AL960" s="29"/>
      <c r="AM960" s="72">
        <v>1</v>
      </c>
      <c r="AN960" s="28" t="s">
        <v>44</v>
      </c>
      <c r="AO960" s="28"/>
      <c r="AP960" s="28" t="s">
        <v>45</v>
      </c>
      <c r="AQ960" s="28"/>
      <c r="AR960" s="28"/>
      <c r="AS960" s="28"/>
      <c r="AT960" s="28"/>
      <c r="AU960" s="3" t="s">
        <v>5235</v>
      </c>
      <c r="AV960" s="70" t="s">
        <v>47</v>
      </c>
      <c r="AW960" s="70" t="s">
        <v>47</v>
      </c>
      <c r="AX960" s="9" t="str">
        <f>IF(AW960="","Vacio",IF(AV960=AW960,"Igual","Diferente"))</f>
        <v>Igual</v>
      </c>
      <c r="AY960" s="32"/>
      <c r="AZ960" s="32"/>
      <c r="BA960" s="5">
        <f ca="1">+IF(K960&gt;21,"Revisar",0)</f>
        <v>0</v>
      </c>
      <c r="BB960" s="32" t="s">
        <v>146</v>
      </c>
      <c r="BC960" s="32" t="s">
        <v>2919</v>
      </c>
      <c r="BF960" s="32" t="s">
        <v>94</v>
      </c>
      <c r="BG960" s="32"/>
    </row>
    <row r="961" spans="1:59" ht="14.65" customHeight="1" x14ac:dyDescent="0.25">
      <c r="A961" s="68" t="str">
        <f>CONCATENATE(E961,"_",X961)</f>
        <v>20553066132_PCR-LAP0851</v>
      </c>
      <c r="B961" s="68" t="str">
        <f>CONCATENATE(E961,"_",Z961)</f>
        <v>20553066132_</v>
      </c>
      <c r="C961" s="29">
        <v>44126</v>
      </c>
      <c r="D961" s="29">
        <v>44135</v>
      </c>
      <c r="E961" s="192">
        <v>20553066132</v>
      </c>
      <c r="F961" s="28" t="s">
        <v>4103</v>
      </c>
      <c r="G961" s="28" t="s">
        <v>4587</v>
      </c>
      <c r="H961" s="29">
        <v>44126</v>
      </c>
      <c r="I961" s="29">
        <v>44135</v>
      </c>
      <c r="J961" s="7"/>
      <c r="K961" s="8">
        <f ca="1">+TODAY()-I961</f>
        <v>2</v>
      </c>
      <c r="L961" s="71">
        <v>50</v>
      </c>
      <c r="M961" s="154"/>
      <c r="N961" s="71" t="str">
        <f>IF(M961="","Vacio",IF(L961=M961,"Igual","Diferente"))</f>
        <v>Vacio</v>
      </c>
      <c r="O961" s="71"/>
      <c r="P961" s="154"/>
      <c r="Q961" s="9" t="str">
        <f>IF(P961="","Vacio",IF(O961=P961,"Igual","Diferente"))</f>
        <v>Vacio</v>
      </c>
      <c r="R961" s="1">
        <f>+L961+O961/3.5</f>
        <v>50</v>
      </c>
      <c r="S961" s="155">
        <f ca="1">+IF(K961&gt;=0,IF(K961&lt;30,R961*1,IF(60&gt;K961,R961*2,IF(90&gt;K961,R961*3,IF(120&gt;K961,R961*4,IF(150&gt;K961,R961*5,IF(180&gt;K961,R961*6,IF(210&gt;K961,R961*7))))))),0)</f>
        <v>50</v>
      </c>
      <c r="T961" s="2" t="str">
        <f ca="1">+IF(K961&lt;0,0,IF(K961&lt;8,$A$1,IF(K961&lt;15,$B$1,IF(K961&lt;22,$C$1,IF(K961&lt;30,$D$1,IF(K961&lt;60,$G$1,IF(K961&lt;90,$H$1,IF(K961&lt;120,$I$1,IF(K961&lt;150,$J$1,IF(K961&lt;180,$K$1,IF(K961&lt;210,$E$1)))))))))))</f>
        <v>1° Semana</v>
      </c>
      <c r="U961" s="3" t="s">
        <v>4143</v>
      </c>
      <c r="V961" s="10" t="s">
        <v>4144</v>
      </c>
      <c r="W961" s="6">
        <v>44095</v>
      </c>
      <c r="X961" s="30" t="s">
        <v>2689</v>
      </c>
      <c r="Y961" s="12" t="s">
        <v>5248</v>
      </c>
      <c r="Z961" s="30"/>
      <c r="AA961" s="30"/>
      <c r="AB961" s="73"/>
      <c r="AC961" s="73"/>
      <c r="AD961" s="73"/>
      <c r="AE961" s="73"/>
      <c r="AF961" s="156">
        <f ca="1">+TODAY()-AE961</f>
        <v>44137</v>
      </c>
      <c r="AG961" s="73"/>
      <c r="AH961" s="73"/>
      <c r="AI961" s="29"/>
      <c r="AJ961" s="29"/>
      <c r="AK961" s="28"/>
      <c r="AL961" s="29"/>
      <c r="AM961" s="72">
        <v>1</v>
      </c>
      <c r="AN961" s="28" t="s">
        <v>44</v>
      </c>
      <c r="AO961" s="28"/>
      <c r="AP961" s="28" t="s">
        <v>45</v>
      </c>
      <c r="AQ961" s="28"/>
      <c r="AR961" s="28"/>
      <c r="AS961" s="28"/>
      <c r="AT961" s="28"/>
      <c r="AU961" s="3" t="s">
        <v>5235</v>
      </c>
      <c r="AV961" s="70" t="s">
        <v>47</v>
      </c>
      <c r="AW961" s="70" t="s">
        <v>47</v>
      </c>
      <c r="AX961" s="9" t="str">
        <f>IF(AW961="","Vacio",IF(AV961=AW961,"Igual","Diferente"))</f>
        <v>Igual</v>
      </c>
      <c r="AY961" s="32"/>
      <c r="AZ961" s="32"/>
      <c r="BA961" s="5">
        <f ca="1">+IF(K961&gt;21,"Revisar",0)</f>
        <v>0</v>
      </c>
      <c r="BB961" s="32" t="s">
        <v>146</v>
      </c>
      <c r="BC961" s="32" t="s">
        <v>2919</v>
      </c>
      <c r="BF961" s="32"/>
      <c r="BG961" s="32"/>
    </row>
    <row r="962" spans="1:59" ht="14.65" customHeight="1" x14ac:dyDescent="0.25">
      <c r="A962" s="68" t="str">
        <f>CONCATENATE(E962,"_",X962)</f>
        <v>20553066132_PCR-LAP1005</v>
      </c>
      <c r="B962" s="68" t="str">
        <f>CONCATENATE(E962,"_",Z962)</f>
        <v>20553066132_</v>
      </c>
      <c r="C962" s="29">
        <v>44126</v>
      </c>
      <c r="D962" s="29">
        <v>44135</v>
      </c>
      <c r="E962" s="192">
        <v>20553066132</v>
      </c>
      <c r="F962" s="28" t="s">
        <v>4103</v>
      </c>
      <c r="G962" s="28" t="s">
        <v>4587</v>
      </c>
      <c r="H962" s="29">
        <v>44126</v>
      </c>
      <c r="I962" s="29">
        <v>44135</v>
      </c>
      <c r="J962" s="7"/>
      <c r="K962" s="8">
        <f ca="1">+TODAY()-I962</f>
        <v>2</v>
      </c>
      <c r="L962" s="71">
        <v>50</v>
      </c>
      <c r="M962" s="154"/>
      <c r="N962" s="71" t="str">
        <f>IF(M962="","Vacio",IF(L962=M962,"Igual","Diferente"))</f>
        <v>Vacio</v>
      </c>
      <c r="O962" s="71"/>
      <c r="P962" s="154"/>
      <c r="Q962" s="9" t="str">
        <f>IF(P962="","Vacio",IF(O962=P962,"Igual","Diferente"))</f>
        <v>Vacio</v>
      </c>
      <c r="R962" s="1">
        <f>+L962+O962/3.5</f>
        <v>50</v>
      </c>
      <c r="S962" s="155">
        <f ca="1">+IF(K962&gt;=0,IF(K962&lt;30,R962*1,IF(60&gt;K962,R962*2,IF(90&gt;K962,R962*3,IF(120&gt;K962,R962*4,IF(150&gt;K962,R962*5,IF(180&gt;K962,R962*6,IF(210&gt;K962,R962*7))))))),0)</f>
        <v>50</v>
      </c>
      <c r="T962" s="2" t="str">
        <f ca="1">+IF(K962&lt;0,0,IF(K962&lt;8,$A$1,IF(K962&lt;15,$B$1,IF(K962&lt;22,$C$1,IF(K962&lt;30,$D$1,IF(K962&lt;60,$G$1,IF(K962&lt;90,$H$1,IF(K962&lt;120,$I$1,IF(K962&lt;150,$J$1,IF(K962&lt;180,$K$1,IF(K962&lt;210,$E$1)))))))))))</f>
        <v>1° Semana</v>
      </c>
      <c r="U962" s="3" t="s">
        <v>4143</v>
      </c>
      <c r="V962" s="10" t="s">
        <v>4144</v>
      </c>
      <c r="W962" s="6">
        <v>44095</v>
      </c>
      <c r="X962" s="30" t="s">
        <v>243</v>
      </c>
      <c r="Y962" s="12" t="s">
        <v>5248</v>
      </c>
      <c r="Z962" s="30"/>
      <c r="AA962" s="30"/>
      <c r="AB962" s="73"/>
      <c r="AC962" s="73"/>
      <c r="AD962" s="73"/>
      <c r="AE962" s="73"/>
      <c r="AF962" s="156">
        <f ca="1">+TODAY()-AE962</f>
        <v>44137</v>
      </c>
      <c r="AG962" s="73"/>
      <c r="AH962" s="73"/>
      <c r="AI962" s="29"/>
      <c r="AJ962" s="29"/>
      <c r="AK962" s="28"/>
      <c r="AL962" s="29"/>
      <c r="AM962" s="72">
        <v>1</v>
      </c>
      <c r="AN962" s="28" t="s">
        <v>44</v>
      </c>
      <c r="AO962" s="28"/>
      <c r="AP962" s="28" t="s">
        <v>45</v>
      </c>
      <c r="AQ962" s="28"/>
      <c r="AR962" s="28"/>
      <c r="AS962" s="28"/>
      <c r="AT962" s="28"/>
      <c r="AU962" s="3" t="s">
        <v>5235</v>
      </c>
      <c r="AV962" s="70" t="s">
        <v>47</v>
      </c>
      <c r="AW962" s="70" t="s">
        <v>47</v>
      </c>
      <c r="AX962" s="9" t="str">
        <f>IF(AW962="","Vacio",IF(AV962=AW962,"Igual","Diferente"))</f>
        <v>Igual</v>
      </c>
      <c r="AY962" s="32"/>
      <c r="AZ962" s="32"/>
      <c r="BA962" s="5">
        <f ca="1">+IF(K962&gt;21,"Revisar",0)</f>
        <v>0</v>
      </c>
      <c r="BB962" s="32" t="s">
        <v>146</v>
      </c>
      <c r="BC962" s="32" t="s">
        <v>2919</v>
      </c>
      <c r="BF962" s="32"/>
      <c r="BG962" s="32"/>
    </row>
    <row r="963" spans="1:59" ht="14.65" customHeight="1" x14ac:dyDescent="0.25">
      <c r="A963" s="68" t="str">
        <f>CONCATENATE(E963,"_",X963)</f>
        <v>20553066132_PCR-LAP1108</v>
      </c>
      <c r="B963" s="68" t="str">
        <f>CONCATENATE(E963,"_",Z963)</f>
        <v>20553066132_</v>
      </c>
      <c r="C963" s="29">
        <v>44126</v>
      </c>
      <c r="D963" s="29">
        <v>44135</v>
      </c>
      <c r="E963" s="192">
        <v>20553066132</v>
      </c>
      <c r="F963" s="28" t="s">
        <v>4103</v>
      </c>
      <c r="G963" s="28" t="s">
        <v>4587</v>
      </c>
      <c r="H963" s="29">
        <v>44126</v>
      </c>
      <c r="I963" s="29">
        <v>44135</v>
      </c>
      <c r="J963" s="7"/>
      <c r="K963" s="8">
        <f ca="1">+TODAY()-I963</f>
        <v>2</v>
      </c>
      <c r="L963" s="71">
        <v>50</v>
      </c>
      <c r="M963" s="154"/>
      <c r="N963" s="71" t="str">
        <f>IF(M963="","Vacio",IF(L963=M963,"Igual","Diferente"))</f>
        <v>Vacio</v>
      </c>
      <c r="O963" s="71"/>
      <c r="P963" s="154"/>
      <c r="Q963" s="9" t="str">
        <f>IF(P963="","Vacio",IF(O963=P963,"Igual","Diferente"))</f>
        <v>Vacio</v>
      </c>
      <c r="R963" s="1">
        <f>+L963+O963/3.5</f>
        <v>50</v>
      </c>
      <c r="S963" s="155">
        <f ca="1">+IF(K963&gt;=0,IF(K963&lt;30,R963*1,IF(60&gt;K963,R963*2,IF(90&gt;K963,R963*3,IF(120&gt;K963,R963*4,IF(150&gt;K963,R963*5,IF(180&gt;K963,R963*6,IF(210&gt;K963,R963*7))))))),0)</f>
        <v>50</v>
      </c>
      <c r="T963" s="2" t="str">
        <f ca="1">+IF(K963&lt;0,0,IF(K963&lt;8,$A$1,IF(K963&lt;15,$B$1,IF(K963&lt;22,$C$1,IF(K963&lt;30,$D$1,IF(K963&lt;60,$G$1,IF(K963&lt;90,$H$1,IF(K963&lt;120,$I$1,IF(K963&lt;150,$J$1,IF(K963&lt;180,$K$1,IF(K963&lt;210,$E$1)))))))))))</f>
        <v>1° Semana</v>
      </c>
      <c r="U963" s="3" t="s">
        <v>2907</v>
      </c>
      <c r="V963" s="10" t="s">
        <v>4144</v>
      </c>
      <c r="W963" s="6">
        <v>44095</v>
      </c>
      <c r="X963" s="30" t="s">
        <v>2706</v>
      </c>
      <c r="Y963" s="12" t="s">
        <v>5248</v>
      </c>
      <c r="Z963" s="30"/>
      <c r="AA963" s="30"/>
      <c r="AB963" s="73"/>
      <c r="AC963" s="73"/>
      <c r="AD963" s="73"/>
      <c r="AE963" s="73"/>
      <c r="AF963" s="156">
        <f ca="1">+TODAY()-AE963</f>
        <v>44137</v>
      </c>
      <c r="AG963" s="73"/>
      <c r="AH963" s="73"/>
      <c r="AI963" s="29"/>
      <c r="AJ963" s="29"/>
      <c r="AK963" s="28"/>
      <c r="AL963" s="29"/>
      <c r="AM963" s="72">
        <v>1</v>
      </c>
      <c r="AN963" s="28" t="s">
        <v>44</v>
      </c>
      <c r="AO963" s="28"/>
      <c r="AP963" s="28" t="s">
        <v>45</v>
      </c>
      <c r="AQ963" s="28"/>
      <c r="AR963" s="28"/>
      <c r="AS963" s="28"/>
      <c r="AT963" s="28"/>
      <c r="AU963" s="3" t="s">
        <v>5235</v>
      </c>
      <c r="AV963" s="70" t="s">
        <v>47</v>
      </c>
      <c r="AW963" s="70" t="s">
        <v>47</v>
      </c>
      <c r="AX963" s="9" t="str">
        <f>IF(AW963="","Vacio",IF(AV963=AW963,"Igual","Diferente"))</f>
        <v>Igual</v>
      </c>
      <c r="AY963" s="32"/>
      <c r="AZ963" s="32"/>
      <c r="BA963" s="5">
        <f ca="1">+IF(K963&gt;21,"Revisar",0)</f>
        <v>0</v>
      </c>
      <c r="BB963" s="32" t="s">
        <v>146</v>
      </c>
      <c r="BC963" s="32" t="s">
        <v>2919</v>
      </c>
      <c r="BF963" s="32"/>
      <c r="BG963" s="32"/>
    </row>
    <row r="964" spans="1:59" ht="14.65" customHeight="1" x14ac:dyDescent="0.25">
      <c r="A964" s="68" t="str">
        <f>CONCATENATE(E964,"_",X964)</f>
        <v>20553066132_PCR-LAP0916</v>
      </c>
      <c r="B964" s="68" t="str">
        <f>CONCATENATE(E964,"_",Z964)</f>
        <v>20553066132_</v>
      </c>
      <c r="C964" s="29">
        <v>44105</v>
      </c>
      <c r="D964" s="29">
        <v>44135</v>
      </c>
      <c r="E964" s="192">
        <v>20553066132</v>
      </c>
      <c r="F964" s="28" t="s">
        <v>4103</v>
      </c>
      <c r="G964" s="28" t="s">
        <v>4587</v>
      </c>
      <c r="H964" s="29">
        <v>44105</v>
      </c>
      <c r="I964" s="29">
        <v>44135</v>
      </c>
      <c r="J964" s="7"/>
      <c r="K964" s="8">
        <f ca="1">+TODAY()-I964</f>
        <v>2</v>
      </c>
      <c r="L964" s="71">
        <v>50</v>
      </c>
      <c r="M964" s="154"/>
      <c r="N964" s="71" t="str">
        <f>IF(M964="","Vacio",IF(L964=M964,"Igual","Diferente"))</f>
        <v>Vacio</v>
      </c>
      <c r="O964" s="71"/>
      <c r="P964" s="154"/>
      <c r="Q964" s="9" t="str">
        <f>IF(P964="","Vacio",IF(O964=P964,"Igual","Diferente"))</f>
        <v>Vacio</v>
      </c>
      <c r="R964" s="1">
        <f>+L964+O964/3.5</f>
        <v>50</v>
      </c>
      <c r="S964" s="155">
        <f ca="1">+IF(K964&gt;=0,IF(K964&lt;30,R964*1,IF(60&gt;K964,R964*2,IF(90&gt;K964,R964*3,IF(120&gt;K964,R964*4,IF(150&gt;K964,R964*5,IF(180&gt;K964,R964*6,IF(210&gt;K964,R964*7))))))),0)</f>
        <v>50</v>
      </c>
      <c r="T964" s="2" t="str">
        <f ca="1">+IF(K964&lt;0,0,IF(K964&lt;8,$A$1,IF(K964&lt;15,$B$1,IF(K964&lt;22,$C$1,IF(K964&lt;30,$D$1,IF(K964&lt;60,$G$1,IF(K964&lt;90,$H$1,IF(K964&lt;120,$I$1,IF(K964&lt;150,$J$1,IF(K964&lt;180,$K$1,IF(K964&lt;210,$E$1)))))))))))</f>
        <v>1° Semana</v>
      </c>
      <c r="U964" s="3" t="s">
        <v>3227</v>
      </c>
      <c r="V964" s="10" t="s">
        <v>3226</v>
      </c>
      <c r="W964" s="6">
        <v>44022</v>
      </c>
      <c r="X964" s="30" t="s">
        <v>1019</v>
      </c>
      <c r="Y964" s="12" t="s">
        <v>5248</v>
      </c>
      <c r="Z964" s="30"/>
      <c r="AA964" s="30"/>
      <c r="AB964" s="73"/>
      <c r="AC964" s="73"/>
      <c r="AD964" s="73"/>
      <c r="AE964" s="73"/>
      <c r="AF964" s="156">
        <f ca="1">+TODAY()-AE964</f>
        <v>44137</v>
      </c>
      <c r="AG964" s="73"/>
      <c r="AH964" s="73"/>
      <c r="AI964" s="29"/>
      <c r="AJ964" s="29"/>
      <c r="AK964" s="28"/>
      <c r="AL964" s="29"/>
      <c r="AM964" s="72">
        <v>1</v>
      </c>
      <c r="AN964" s="28" t="s">
        <v>44</v>
      </c>
      <c r="AO964" s="28"/>
      <c r="AP964" s="28" t="s">
        <v>45</v>
      </c>
      <c r="AQ964" s="28"/>
      <c r="AR964" s="28"/>
      <c r="AS964" s="28"/>
      <c r="AT964" s="28"/>
      <c r="AU964" s="3" t="s">
        <v>5235</v>
      </c>
      <c r="AV964" s="70" t="s">
        <v>47</v>
      </c>
      <c r="AW964" s="70" t="s">
        <v>47</v>
      </c>
      <c r="AX964" s="9" t="str">
        <f>IF(AW964="","Vacio",IF(AV964=AW964,"Igual","Diferente"))</f>
        <v>Igual</v>
      </c>
      <c r="AY964" s="32"/>
      <c r="AZ964" s="32"/>
      <c r="BA964" s="5">
        <f ca="1">+IF(K964&gt;21,"Revisar",0)</f>
        <v>0</v>
      </c>
      <c r="BB964" s="32" t="s">
        <v>146</v>
      </c>
      <c r="BC964" s="32" t="s">
        <v>2919</v>
      </c>
      <c r="BF964" s="32" t="s">
        <v>94</v>
      </c>
      <c r="BG964" s="32"/>
    </row>
    <row r="965" spans="1:59" ht="14.65" customHeight="1" x14ac:dyDescent="0.25">
      <c r="A965" s="68" t="str">
        <f>CONCATENATE(E965,"_",X965)</f>
        <v>20553066132_PCR-LAP0682</v>
      </c>
      <c r="B965" s="68" t="str">
        <f>CONCATENATE(E965,"_",Z965)</f>
        <v>20553066132_PCR-LAP1002</v>
      </c>
      <c r="C965" s="29">
        <v>44105</v>
      </c>
      <c r="D965" s="29">
        <v>44135</v>
      </c>
      <c r="E965" s="192">
        <v>20553066132</v>
      </c>
      <c r="F965" s="28" t="s">
        <v>4103</v>
      </c>
      <c r="G965" s="28" t="s">
        <v>4587</v>
      </c>
      <c r="H965" s="29">
        <v>44105</v>
      </c>
      <c r="I965" s="29">
        <v>44135</v>
      </c>
      <c r="J965" s="7"/>
      <c r="K965" s="8">
        <f ca="1">+TODAY()-I965</f>
        <v>2</v>
      </c>
      <c r="L965" s="71">
        <v>55</v>
      </c>
      <c r="M965" s="154"/>
      <c r="N965" s="71" t="str">
        <f>IF(M965="","Vacio",IF(L965=M965,"Igual","Diferente"))</f>
        <v>Vacio</v>
      </c>
      <c r="O965" s="71"/>
      <c r="P965" s="154"/>
      <c r="Q965" s="9" t="str">
        <f>IF(P965="","Vacio",IF(O965=P965,"Igual","Diferente"))</f>
        <v>Vacio</v>
      </c>
      <c r="R965" s="1">
        <f>+L965+O965/3.5</f>
        <v>55</v>
      </c>
      <c r="S965" s="155">
        <f ca="1">+IF(K965&gt;=0,IF(K965&lt;30,R965*1,IF(60&gt;K965,R965*2,IF(90&gt;K965,R965*3,IF(120&gt;K965,R965*4,IF(150&gt;K965,R965*5,IF(180&gt;K965,R965*6,IF(210&gt;K965,R965*7))))))),0)</f>
        <v>55</v>
      </c>
      <c r="T965" s="2" t="str">
        <f ca="1">+IF(K965&lt;0,0,IF(K965&lt;8,$A$1,IF(K965&lt;15,$B$1,IF(K965&lt;22,$C$1,IF(K965&lt;30,$D$1,IF(K965&lt;60,$G$1,IF(K965&lt;90,$H$1,IF(K965&lt;120,$I$1,IF(K965&lt;150,$J$1,IF(K965&lt;180,$K$1,IF(K965&lt;210,$E$1)))))))))))</f>
        <v>1° Semana</v>
      </c>
      <c r="U965" s="3" t="s">
        <v>5163</v>
      </c>
      <c r="V965" s="10" t="s">
        <v>5162</v>
      </c>
      <c r="W965" s="6">
        <v>44132</v>
      </c>
      <c r="X965" s="30" t="s">
        <v>5161</v>
      </c>
      <c r="Y965" s="12" t="s">
        <v>5248</v>
      </c>
      <c r="Z965" s="30" t="s">
        <v>2621</v>
      </c>
      <c r="AA965" s="30"/>
      <c r="AB965" s="30" t="s">
        <v>2621</v>
      </c>
      <c r="AC965" s="73"/>
      <c r="AD965" s="73"/>
      <c r="AE965" s="73"/>
      <c r="AF965" s="156">
        <f ca="1">+TODAY()-AE965</f>
        <v>44137</v>
      </c>
      <c r="AG965" s="73"/>
      <c r="AH965" s="73"/>
      <c r="AI965" s="29"/>
      <c r="AJ965" s="29"/>
      <c r="AK965" s="28"/>
      <c r="AL965" s="29"/>
      <c r="AM965" s="72">
        <v>1</v>
      </c>
      <c r="AN965" s="28" t="s">
        <v>44</v>
      </c>
      <c r="AO965" s="28"/>
      <c r="AP965" s="28" t="s">
        <v>45</v>
      </c>
      <c r="AQ965" s="28"/>
      <c r="AR965" s="28"/>
      <c r="AS965" s="28"/>
      <c r="AT965" s="28"/>
      <c r="AU965" s="3" t="s">
        <v>5235</v>
      </c>
      <c r="AV965" s="70" t="s">
        <v>47</v>
      </c>
      <c r="AW965" s="70" t="s">
        <v>47</v>
      </c>
      <c r="AX965" s="9" t="str">
        <f>IF(AW965="","Vacio",IF(AV965=AW965,"Igual","Diferente"))</f>
        <v>Igual</v>
      </c>
      <c r="AY965" s="32"/>
      <c r="AZ965" s="32"/>
      <c r="BA965" s="5">
        <f ca="1">+IF(K965&gt;21,"Revisar",0)</f>
        <v>0</v>
      </c>
      <c r="BB965" s="32" t="s">
        <v>146</v>
      </c>
      <c r="BC965" s="32" t="s">
        <v>2919</v>
      </c>
      <c r="BF965" s="32" t="s">
        <v>94</v>
      </c>
      <c r="BG965" s="32"/>
    </row>
    <row r="966" spans="1:59" ht="14.65" customHeight="1" x14ac:dyDescent="0.25">
      <c r="A966" s="68" t="str">
        <f>CONCATENATE(E966,"_",X966)</f>
        <v>20553066132_PCR-LAP1042</v>
      </c>
      <c r="B966" s="68" t="str">
        <f>CONCATENATE(E966,"_",Z966)</f>
        <v>20553066132_</v>
      </c>
      <c r="C966" s="29">
        <v>44105</v>
      </c>
      <c r="D966" s="29">
        <v>44135</v>
      </c>
      <c r="E966" s="192">
        <v>20553066132</v>
      </c>
      <c r="F966" s="28" t="s">
        <v>4103</v>
      </c>
      <c r="G966" s="28" t="s">
        <v>4587</v>
      </c>
      <c r="H966" s="29">
        <v>44105</v>
      </c>
      <c r="I966" s="29">
        <v>44135</v>
      </c>
      <c r="J966" s="7"/>
      <c r="K966" s="8">
        <f ca="1">+TODAY()-I966</f>
        <v>2</v>
      </c>
      <c r="L966" s="71">
        <v>55</v>
      </c>
      <c r="M966" s="154"/>
      <c r="N966" s="71" t="str">
        <f>IF(M966="","Vacio",IF(L966=M966,"Igual","Diferente"))</f>
        <v>Vacio</v>
      </c>
      <c r="O966" s="71"/>
      <c r="P966" s="154"/>
      <c r="Q966" s="9" t="str">
        <f>IF(P966="","Vacio",IF(O966=P966,"Igual","Diferente"))</f>
        <v>Vacio</v>
      </c>
      <c r="R966" s="1">
        <f>+L966+O966/3.5</f>
        <v>55</v>
      </c>
      <c r="S966" s="155">
        <f ca="1">+IF(K966&gt;=0,IF(K966&lt;30,R966*1,IF(60&gt;K966,R966*2,IF(90&gt;K966,R966*3,IF(120&gt;K966,R966*4,IF(150&gt;K966,R966*5,IF(180&gt;K966,R966*6,IF(210&gt;K966,R966*7))))))),0)</f>
        <v>55</v>
      </c>
      <c r="T966" s="2" t="str">
        <f ca="1">+IF(K966&lt;0,0,IF(K966&lt;8,$A$1,IF(K966&lt;15,$B$1,IF(K966&lt;22,$C$1,IF(K966&lt;30,$D$1,IF(K966&lt;60,$G$1,IF(K966&lt;90,$H$1,IF(K966&lt;120,$I$1,IF(K966&lt;150,$J$1,IF(K966&lt;180,$K$1,IF(K966&lt;210,$E$1)))))))))))</f>
        <v>1° Semana</v>
      </c>
      <c r="U966" s="3" t="s">
        <v>1582</v>
      </c>
      <c r="V966" s="10" t="s">
        <v>1583</v>
      </c>
      <c r="W966" s="6">
        <v>43860</v>
      </c>
      <c r="X966" s="30" t="s">
        <v>1584</v>
      </c>
      <c r="Y966" s="12" t="s">
        <v>5248</v>
      </c>
      <c r="Z966" s="30"/>
      <c r="AA966" s="30"/>
      <c r="AB966" s="73"/>
      <c r="AC966" s="73"/>
      <c r="AD966" s="73"/>
      <c r="AE966" s="73"/>
      <c r="AF966" s="156">
        <f ca="1">+TODAY()-AE966</f>
        <v>44137</v>
      </c>
      <c r="AG966" s="73"/>
      <c r="AH966" s="73"/>
      <c r="AI966" s="29"/>
      <c r="AJ966" s="29"/>
      <c r="AK966" s="28"/>
      <c r="AL966" s="29"/>
      <c r="AM966" s="72">
        <v>1</v>
      </c>
      <c r="AN966" s="28" t="s">
        <v>44</v>
      </c>
      <c r="AO966" s="28"/>
      <c r="AP966" s="28" t="s">
        <v>45</v>
      </c>
      <c r="AQ966" s="28"/>
      <c r="AR966" s="28"/>
      <c r="AS966" s="28"/>
      <c r="AT966" s="28"/>
      <c r="AU966" s="3" t="s">
        <v>5235</v>
      </c>
      <c r="AV966" s="70" t="s">
        <v>47</v>
      </c>
      <c r="AW966" s="70" t="s">
        <v>47</v>
      </c>
      <c r="AX966" s="9" t="str">
        <f>IF(AW966="","Vacio",IF(AV966=AW966,"Igual","Diferente"))</f>
        <v>Igual</v>
      </c>
      <c r="AY966" s="32"/>
      <c r="AZ966" s="32"/>
      <c r="BA966" s="5">
        <f ca="1">+IF(K966&gt;21,"Revisar",0)</f>
        <v>0</v>
      </c>
      <c r="BB966" s="32" t="s">
        <v>146</v>
      </c>
      <c r="BC966" s="32" t="s">
        <v>2919</v>
      </c>
      <c r="BF966" s="32" t="s">
        <v>94</v>
      </c>
      <c r="BG966" s="32"/>
    </row>
    <row r="967" spans="1:59" ht="14.65" customHeight="1" x14ac:dyDescent="0.25">
      <c r="A967" s="68" t="str">
        <f>CONCATENATE(E967,"_",X967)</f>
        <v>20553066132_PCR-LAP1091</v>
      </c>
      <c r="B967" s="68" t="str">
        <f>CONCATENATE(E967,"_",Z967)</f>
        <v>20553066132_</v>
      </c>
      <c r="C967" s="29">
        <v>44105</v>
      </c>
      <c r="D967" s="29">
        <v>44135</v>
      </c>
      <c r="E967" s="192">
        <v>20553066132</v>
      </c>
      <c r="F967" s="28" t="s">
        <v>4103</v>
      </c>
      <c r="G967" s="28" t="s">
        <v>4587</v>
      </c>
      <c r="H967" s="29">
        <v>44105</v>
      </c>
      <c r="I967" s="29">
        <v>44135</v>
      </c>
      <c r="J967" s="7"/>
      <c r="K967" s="8">
        <f ca="1">+TODAY()-I967</f>
        <v>2</v>
      </c>
      <c r="L967" s="71">
        <v>50</v>
      </c>
      <c r="M967" s="154"/>
      <c r="N967" s="71" t="str">
        <f>IF(M967="","Vacio",IF(L967=M967,"Igual","Diferente"))</f>
        <v>Vacio</v>
      </c>
      <c r="O967" s="71"/>
      <c r="P967" s="154"/>
      <c r="Q967" s="9" t="str">
        <f>IF(P967="","Vacio",IF(O967=P967,"Igual","Diferente"))</f>
        <v>Vacio</v>
      </c>
      <c r="R967" s="1">
        <f>+L967+O967/3.5</f>
        <v>50</v>
      </c>
      <c r="S967" s="155">
        <f ca="1">+IF(K967&gt;=0,IF(K967&lt;30,R967*1,IF(60&gt;K967,R967*2,IF(90&gt;K967,R967*3,IF(120&gt;K967,R967*4,IF(150&gt;K967,R967*5,IF(180&gt;K967,R967*6,IF(210&gt;K967,R967*7))))))),0)</f>
        <v>50</v>
      </c>
      <c r="T967" s="2" t="str">
        <f ca="1">+IF(K967&lt;0,0,IF(K967&lt;8,$A$1,IF(K967&lt;15,$B$1,IF(K967&lt;22,$C$1,IF(K967&lt;30,$D$1,IF(K967&lt;60,$G$1,IF(K967&lt;90,$H$1,IF(K967&lt;120,$I$1,IF(K967&lt;150,$J$1,IF(K967&lt;180,$K$1,IF(K967&lt;210,$E$1)))))))))))</f>
        <v>1° Semana</v>
      </c>
      <c r="U967" s="3" t="s">
        <v>3487</v>
      </c>
      <c r="V967" s="10" t="s">
        <v>3486</v>
      </c>
      <c r="W967" s="6">
        <v>44050</v>
      </c>
      <c r="X967" s="30" t="s">
        <v>910</v>
      </c>
      <c r="Y967" s="12" t="s">
        <v>5248</v>
      </c>
      <c r="Z967" s="30"/>
      <c r="AA967" s="30"/>
      <c r="AB967" s="73"/>
      <c r="AC967" s="73"/>
      <c r="AD967" s="73"/>
      <c r="AE967" s="73"/>
      <c r="AF967" s="156">
        <f ca="1">+TODAY()-AE967</f>
        <v>44137</v>
      </c>
      <c r="AG967" s="73"/>
      <c r="AH967" s="73"/>
      <c r="AI967" s="29"/>
      <c r="AJ967" s="29"/>
      <c r="AK967" s="28"/>
      <c r="AL967" s="29"/>
      <c r="AM967" s="72">
        <v>1</v>
      </c>
      <c r="AN967" s="28" t="s">
        <v>44</v>
      </c>
      <c r="AO967" s="28"/>
      <c r="AP967" s="28" t="s">
        <v>45</v>
      </c>
      <c r="AQ967" s="28"/>
      <c r="AR967" s="28"/>
      <c r="AS967" s="28"/>
      <c r="AT967" s="28"/>
      <c r="AU967" s="3" t="s">
        <v>5235</v>
      </c>
      <c r="AV967" s="70" t="s">
        <v>47</v>
      </c>
      <c r="AW967" s="70" t="s">
        <v>47</v>
      </c>
      <c r="AX967" s="9" t="str">
        <f>IF(AW967="","Vacio",IF(AV967=AW967,"Igual","Diferente"))</f>
        <v>Igual</v>
      </c>
      <c r="AY967" s="32"/>
      <c r="AZ967" s="32"/>
      <c r="BA967" s="5">
        <f ca="1">+IF(K967&gt;21,"Revisar",0)</f>
        <v>0</v>
      </c>
      <c r="BB967" s="32" t="s">
        <v>146</v>
      </c>
      <c r="BC967" s="32" t="s">
        <v>2919</v>
      </c>
      <c r="BF967" s="32" t="s">
        <v>94</v>
      </c>
      <c r="BG967" s="32"/>
    </row>
    <row r="968" spans="1:59" ht="14.65" customHeight="1" x14ac:dyDescent="0.25">
      <c r="A968" s="68" t="str">
        <f>CONCATENATE(E968,"_",X968)</f>
        <v>20553066132_PCR-LAP1389</v>
      </c>
      <c r="B968" s="68" t="str">
        <f>CONCATENATE(E968,"_",Z968)</f>
        <v>20553066132_</v>
      </c>
      <c r="C968" s="29">
        <v>44105</v>
      </c>
      <c r="D968" s="29">
        <v>44135</v>
      </c>
      <c r="E968" s="192">
        <v>20553066132</v>
      </c>
      <c r="F968" s="28" t="s">
        <v>4103</v>
      </c>
      <c r="G968" s="28" t="s">
        <v>4587</v>
      </c>
      <c r="H968" s="29">
        <v>44105</v>
      </c>
      <c r="I968" s="29">
        <v>44135</v>
      </c>
      <c r="J968" s="7"/>
      <c r="K968" s="8">
        <f ca="1">+TODAY()-I968</f>
        <v>2</v>
      </c>
      <c r="L968" s="71">
        <v>55</v>
      </c>
      <c r="M968" s="154"/>
      <c r="N968" s="71" t="str">
        <f>IF(M968="","Vacio",IF(L968=M968,"Igual","Diferente"))</f>
        <v>Vacio</v>
      </c>
      <c r="O968" s="71"/>
      <c r="P968" s="154"/>
      <c r="Q968" s="9" t="str">
        <f>IF(P968="","Vacio",IF(O968=P968,"Igual","Diferente"))</f>
        <v>Vacio</v>
      </c>
      <c r="R968" s="1">
        <f>+L968+O968/3.5</f>
        <v>55</v>
      </c>
      <c r="S968" s="155">
        <f ca="1">+IF(K968&gt;=0,IF(K968&lt;30,R968*1,IF(60&gt;K968,R968*2,IF(90&gt;K968,R968*3,IF(120&gt;K968,R968*4,IF(150&gt;K968,R968*5,IF(180&gt;K968,R968*6,IF(210&gt;K968,R968*7))))))),0)</f>
        <v>55</v>
      </c>
      <c r="T968" s="2" t="str">
        <f ca="1">+IF(K968&lt;0,0,IF(K968&lt;8,$A$1,IF(K968&lt;15,$B$1,IF(K968&lt;22,$C$1,IF(K968&lt;30,$D$1,IF(K968&lt;60,$G$1,IF(K968&lt;90,$H$1,IF(K968&lt;120,$I$1,IF(K968&lt;150,$J$1,IF(K968&lt;180,$K$1,IF(K968&lt;210,$E$1)))))))))))</f>
        <v>1° Semana</v>
      </c>
      <c r="U968" s="3" t="s">
        <v>1585</v>
      </c>
      <c r="V968" s="10" t="s">
        <v>1586</v>
      </c>
      <c r="W968" s="6">
        <v>43979</v>
      </c>
      <c r="X968" s="30" t="s">
        <v>1587</v>
      </c>
      <c r="Y968" s="12" t="s">
        <v>5248</v>
      </c>
      <c r="Z968" s="30"/>
      <c r="AA968" s="30"/>
      <c r="AB968" s="73"/>
      <c r="AC968" s="73"/>
      <c r="AD968" s="73"/>
      <c r="AE968" s="73"/>
      <c r="AF968" s="156">
        <f ca="1">+TODAY()-AE968</f>
        <v>44137</v>
      </c>
      <c r="AG968" s="73"/>
      <c r="AH968" s="73"/>
      <c r="AI968" s="29"/>
      <c r="AJ968" s="29"/>
      <c r="AK968" s="28"/>
      <c r="AL968" s="29"/>
      <c r="AM968" s="72">
        <v>1</v>
      </c>
      <c r="AN968" s="28" t="s">
        <v>44</v>
      </c>
      <c r="AO968" s="28"/>
      <c r="AP968" s="28" t="s">
        <v>45</v>
      </c>
      <c r="AQ968" s="28"/>
      <c r="AR968" s="28"/>
      <c r="AS968" s="28"/>
      <c r="AT968" s="28"/>
      <c r="AU968" s="3" t="s">
        <v>5235</v>
      </c>
      <c r="AV968" s="70" t="s">
        <v>47</v>
      </c>
      <c r="AW968" s="70" t="s">
        <v>47</v>
      </c>
      <c r="AX968" s="9" t="str">
        <f>IF(AW968="","Vacio",IF(AV968=AW968,"Igual","Diferente"))</f>
        <v>Igual</v>
      </c>
      <c r="AY968" s="32"/>
      <c r="AZ968" s="32"/>
      <c r="BA968" s="5">
        <f ca="1">+IF(K968&gt;21,"Revisar",0)</f>
        <v>0</v>
      </c>
      <c r="BB968" s="32" t="s">
        <v>146</v>
      </c>
      <c r="BC968" s="32" t="s">
        <v>2919</v>
      </c>
      <c r="BF968" s="32" t="s">
        <v>94</v>
      </c>
      <c r="BG968" s="32"/>
    </row>
    <row r="969" spans="1:59" ht="14.65" customHeight="1" x14ac:dyDescent="0.25">
      <c r="A969" s="68" t="str">
        <f>CONCATENATE(E969,"_",X969)</f>
        <v>20553066132_PCR-LAP1494</v>
      </c>
      <c r="B969" s="68" t="str">
        <f>CONCATENATE(E969,"_",Z969)</f>
        <v>20553066132_</v>
      </c>
      <c r="C969" s="29">
        <v>44105</v>
      </c>
      <c r="D969" s="29">
        <v>44135</v>
      </c>
      <c r="E969" s="192">
        <v>20553066132</v>
      </c>
      <c r="F969" s="28" t="s">
        <v>4103</v>
      </c>
      <c r="G969" s="28" t="s">
        <v>4587</v>
      </c>
      <c r="H969" s="29">
        <v>44105</v>
      </c>
      <c r="I969" s="29">
        <v>44135</v>
      </c>
      <c r="J969" s="7"/>
      <c r="K969" s="8">
        <f ca="1">+TODAY()-I969</f>
        <v>2</v>
      </c>
      <c r="L969" s="71">
        <v>55</v>
      </c>
      <c r="M969" s="154"/>
      <c r="N969" s="71" t="str">
        <f>IF(M969="","Vacio",IF(L969=M969,"Igual","Diferente"))</f>
        <v>Vacio</v>
      </c>
      <c r="O969" s="71"/>
      <c r="P969" s="154"/>
      <c r="Q969" s="9" t="str">
        <f>IF(P969="","Vacio",IF(O969=P969,"Igual","Diferente"))</f>
        <v>Vacio</v>
      </c>
      <c r="R969" s="1">
        <f>+L969+O969/3.5</f>
        <v>55</v>
      </c>
      <c r="S969" s="155">
        <f ca="1">+IF(K969&gt;=0,IF(K969&lt;30,R969*1,IF(60&gt;K969,R969*2,IF(90&gt;K969,R969*3,IF(120&gt;K969,R969*4,IF(150&gt;K969,R969*5,IF(180&gt;K969,R969*6,IF(210&gt;K969,R969*7))))))),0)</f>
        <v>55</v>
      </c>
      <c r="T969" s="2" t="str">
        <f ca="1">+IF(K969&lt;0,0,IF(K969&lt;8,$A$1,IF(K969&lt;15,$B$1,IF(K969&lt;22,$C$1,IF(K969&lt;30,$D$1,IF(K969&lt;60,$G$1,IF(K969&lt;90,$H$1,IF(K969&lt;120,$I$1,IF(K969&lt;150,$J$1,IF(K969&lt;180,$K$1,IF(K969&lt;210,$E$1)))))))))))</f>
        <v>1° Semana</v>
      </c>
      <c r="U969" s="3" t="s">
        <v>1588</v>
      </c>
      <c r="V969" s="10" t="s">
        <v>1589</v>
      </c>
      <c r="W969" s="6">
        <v>43991</v>
      </c>
      <c r="X969" s="30" t="s">
        <v>774</v>
      </c>
      <c r="Y969" s="12" t="s">
        <v>5248</v>
      </c>
      <c r="Z969" s="30"/>
      <c r="AA969" s="30"/>
      <c r="AB969" s="73"/>
      <c r="AC969" s="73"/>
      <c r="AD969" s="73"/>
      <c r="AE969" s="73"/>
      <c r="AF969" s="156">
        <f ca="1">+TODAY()-AE969</f>
        <v>44137</v>
      </c>
      <c r="AG969" s="73"/>
      <c r="AH969" s="73"/>
      <c r="AI969" s="29"/>
      <c r="AJ969" s="29"/>
      <c r="AK969" s="28"/>
      <c r="AL969" s="29"/>
      <c r="AM969" s="72">
        <v>1</v>
      </c>
      <c r="AN969" s="28" t="s">
        <v>44</v>
      </c>
      <c r="AO969" s="28"/>
      <c r="AP969" s="28" t="s">
        <v>45</v>
      </c>
      <c r="AQ969" s="28"/>
      <c r="AR969" s="28"/>
      <c r="AS969" s="28"/>
      <c r="AT969" s="28"/>
      <c r="AU969" s="3" t="s">
        <v>5235</v>
      </c>
      <c r="AV969" s="70" t="s">
        <v>47</v>
      </c>
      <c r="AW969" s="70" t="s">
        <v>47</v>
      </c>
      <c r="AX969" s="9" t="str">
        <f>IF(AW969="","Vacio",IF(AV969=AW969,"Igual","Diferente"))</f>
        <v>Igual</v>
      </c>
      <c r="AY969" s="32"/>
      <c r="AZ969" s="32"/>
      <c r="BA969" s="5">
        <f ca="1">+IF(K969&gt;21,"Revisar",0)</f>
        <v>0</v>
      </c>
      <c r="BB969" s="32" t="s">
        <v>146</v>
      </c>
      <c r="BC969" s="32" t="s">
        <v>2919</v>
      </c>
      <c r="BF969" s="32" t="s">
        <v>94</v>
      </c>
      <c r="BG969" s="32"/>
    </row>
    <row r="970" spans="1:59" ht="14.65" customHeight="1" x14ac:dyDescent="0.25">
      <c r="A970" s="68" t="str">
        <f>CONCATENATE(E970,"_",X970)</f>
        <v>20553066132_PCR-LAP1498</v>
      </c>
      <c r="B970" s="68" t="str">
        <f>CONCATENATE(E970,"_",Z970)</f>
        <v>20553066132_</v>
      </c>
      <c r="C970" s="29">
        <v>44105</v>
      </c>
      <c r="D970" s="29">
        <v>44135</v>
      </c>
      <c r="E970" s="192">
        <v>20553066132</v>
      </c>
      <c r="F970" s="28" t="s">
        <v>4103</v>
      </c>
      <c r="G970" s="28" t="s">
        <v>4587</v>
      </c>
      <c r="H970" s="29">
        <v>44105</v>
      </c>
      <c r="I970" s="29">
        <v>44135</v>
      </c>
      <c r="J970" s="7"/>
      <c r="K970" s="8">
        <f ca="1">+TODAY()-I970</f>
        <v>2</v>
      </c>
      <c r="L970" s="71">
        <v>65</v>
      </c>
      <c r="M970" s="154"/>
      <c r="N970" s="71" t="str">
        <f>IF(M970="","Vacio",IF(L970=M970,"Igual","Diferente"))</f>
        <v>Vacio</v>
      </c>
      <c r="O970" s="71"/>
      <c r="P970" s="154"/>
      <c r="Q970" s="9" t="str">
        <f>IF(P970="","Vacio",IF(O970=P970,"Igual","Diferente"))</f>
        <v>Vacio</v>
      </c>
      <c r="R970" s="1">
        <f>+L970+O970/3.5</f>
        <v>65</v>
      </c>
      <c r="S970" s="155">
        <f ca="1">+IF(K970&gt;=0,IF(K970&lt;30,R970*1,IF(60&gt;K970,R970*2,IF(90&gt;K970,R970*3,IF(120&gt;K970,R970*4,IF(150&gt;K970,R970*5,IF(180&gt;K970,R970*6,IF(210&gt;K970,R970*7))))))),0)</f>
        <v>65</v>
      </c>
      <c r="T970" s="2" t="str">
        <f ca="1">+IF(K970&lt;0,0,IF(K970&lt;8,$A$1,IF(K970&lt;15,$B$1,IF(K970&lt;22,$C$1,IF(K970&lt;30,$D$1,IF(K970&lt;60,$G$1,IF(K970&lt;90,$H$1,IF(K970&lt;120,$I$1,IF(K970&lt;150,$J$1,IF(K970&lt;180,$K$1,IF(K970&lt;210,$E$1)))))))))))</f>
        <v>1° Semana</v>
      </c>
      <c r="U970" s="3" t="s">
        <v>3366</v>
      </c>
      <c r="V970" s="10" t="s">
        <v>3678</v>
      </c>
      <c r="W970" s="6">
        <v>44065</v>
      </c>
      <c r="X970" s="30" t="s">
        <v>3677</v>
      </c>
      <c r="Y970" s="12" t="s">
        <v>5248</v>
      </c>
      <c r="Z970" s="30"/>
      <c r="AA970" s="30"/>
      <c r="AB970" s="73"/>
      <c r="AC970" s="73"/>
      <c r="AD970" s="73"/>
      <c r="AE970" s="73"/>
      <c r="AF970" s="156">
        <f ca="1">+TODAY()-AE970</f>
        <v>44137</v>
      </c>
      <c r="AG970" s="73"/>
      <c r="AH970" s="73"/>
      <c r="AI970" s="29"/>
      <c r="AJ970" s="29"/>
      <c r="AK970" s="28"/>
      <c r="AL970" s="29"/>
      <c r="AM970" s="72">
        <v>1</v>
      </c>
      <c r="AN970" s="28" t="s">
        <v>44</v>
      </c>
      <c r="AO970" s="28"/>
      <c r="AP970" s="28" t="s">
        <v>45</v>
      </c>
      <c r="AQ970" s="28"/>
      <c r="AR970" s="28"/>
      <c r="AS970" s="28"/>
      <c r="AT970" s="28"/>
      <c r="AU970" s="3" t="s">
        <v>5235</v>
      </c>
      <c r="AV970" s="70" t="s">
        <v>47</v>
      </c>
      <c r="AW970" s="70" t="s">
        <v>47</v>
      </c>
      <c r="AX970" s="9" t="str">
        <f>IF(AW970="","Vacio",IF(AV970=AW970,"Igual","Diferente"))</f>
        <v>Igual</v>
      </c>
      <c r="AY970" s="32"/>
      <c r="AZ970" s="32"/>
      <c r="BA970" s="5">
        <f ca="1">+IF(K970&gt;21,"Revisar",0)</f>
        <v>0</v>
      </c>
      <c r="BB970" s="32" t="s">
        <v>146</v>
      </c>
      <c r="BC970" s="32" t="s">
        <v>2919</v>
      </c>
      <c r="BF970" s="32" t="s">
        <v>94</v>
      </c>
      <c r="BG970" s="32"/>
    </row>
    <row r="971" spans="1:59" ht="14.65" customHeight="1" x14ac:dyDescent="0.25">
      <c r="A971" s="68" t="str">
        <f>CONCATENATE(E971,"_",X971)</f>
        <v>20553066132_PCR-LAP1478</v>
      </c>
      <c r="B971" s="68" t="str">
        <f>CONCATENATE(E971,"_",Z971)</f>
        <v>20553066132_PCR-LAP1506</v>
      </c>
      <c r="C971" s="29">
        <v>44105</v>
      </c>
      <c r="D971" s="29">
        <v>44135</v>
      </c>
      <c r="E971" s="192">
        <v>20553066132</v>
      </c>
      <c r="F971" s="28" t="s">
        <v>4103</v>
      </c>
      <c r="G971" s="28" t="s">
        <v>4587</v>
      </c>
      <c r="H971" s="29">
        <v>44105</v>
      </c>
      <c r="I971" s="29">
        <v>44135</v>
      </c>
      <c r="J971" s="7"/>
      <c r="K971" s="8">
        <f ca="1">+TODAY()-I971</f>
        <v>2</v>
      </c>
      <c r="L971" s="71">
        <v>65</v>
      </c>
      <c r="M971" s="154"/>
      <c r="N971" s="71" t="str">
        <f>IF(M971="","Vacio",IF(L971=M971,"Igual","Diferente"))</f>
        <v>Vacio</v>
      </c>
      <c r="O971" s="71"/>
      <c r="P971" s="154"/>
      <c r="Q971" s="9" t="str">
        <f>IF(P971="","Vacio",IF(O971=P971,"Igual","Diferente"))</f>
        <v>Vacio</v>
      </c>
      <c r="R971" s="1">
        <f>+L971+O971/3.5</f>
        <v>65</v>
      </c>
      <c r="S971" s="155">
        <f ca="1">+IF(K971&gt;=0,IF(K971&lt;30,R971*1,IF(60&gt;K971,R971*2,IF(90&gt;K971,R971*3,IF(120&gt;K971,R971*4,IF(150&gt;K971,R971*5,IF(180&gt;K971,R971*6,IF(210&gt;K971,R971*7))))))),0)</f>
        <v>65</v>
      </c>
      <c r="T971" s="2" t="str">
        <f ca="1">+IF(K971&lt;0,0,IF(K971&lt;8,$A$1,IF(K971&lt;15,$B$1,IF(K971&lt;22,$C$1,IF(K971&lt;30,$D$1,IF(K971&lt;60,$G$1,IF(K971&lt;90,$H$1,IF(K971&lt;120,$I$1,IF(K971&lt;150,$J$1,IF(K971&lt;180,$K$1,IF(K971&lt;210,$E$1)))))))))))</f>
        <v>1° Semana</v>
      </c>
      <c r="U971" s="3" t="s">
        <v>4691</v>
      </c>
      <c r="V971" s="10" t="s">
        <v>4692</v>
      </c>
      <c r="W971" s="6">
        <v>43844</v>
      </c>
      <c r="X971" s="30" t="s">
        <v>4690</v>
      </c>
      <c r="Y971" s="12" t="s">
        <v>5248</v>
      </c>
      <c r="Z971" s="30" t="s">
        <v>777</v>
      </c>
      <c r="AA971" s="30"/>
      <c r="AB971" s="73"/>
      <c r="AC971" s="73"/>
      <c r="AD971" s="73"/>
      <c r="AE971" s="73"/>
      <c r="AF971" s="156">
        <f ca="1">+TODAY()-AE971</f>
        <v>44137</v>
      </c>
      <c r="AG971" s="73"/>
      <c r="AH971" s="73"/>
      <c r="AI971" s="29"/>
      <c r="AJ971" s="29"/>
      <c r="AK971" s="28"/>
      <c r="AL971" s="29"/>
      <c r="AM971" s="72">
        <v>1</v>
      </c>
      <c r="AN971" s="28" t="s">
        <v>44</v>
      </c>
      <c r="AO971" s="28"/>
      <c r="AP971" s="28" t="s">
        <v>45</v>
      </c>
      <c r="AQ971" s="28"/>
      <c r="AR971" s="28"/>
      <c r="AS971" s="28"/>
      <c r="AT971" s="28"/>
      <c r="AU971" s="3" t="s">
        <v>5235</v>
      </c>
      <c r="AV971" s="70" t="s">
        <v>47</v>
      </c>
      <c r="AW971" s="70" t="s">
        <v>47</v>
      </c>
      <c r="AX971" s="9" t="str">
        <f>IF(AW971="","Vacio",IF(AV971=AW971,"Igual","Diferente"))</f>
        <v>Igual</v>
      </c>
      <c r="AY971" s="32"/>
      <c r="AZ971" s="32"/>
      <c r="BA971" s="5">
        <f ca="1">+IF(K971&gt;21,"Revisar",0)</f>
        <v>0</v>
      </c>
      <c r="BB971" s="32" t="s">
        <v>146</v>
      </c>
      <c r="BC971" s="32" t="s">
        <v>2919</v>
      </c>
      <c r="BF971" s="32" t="s">
        <v>94</v>
      </c>
      <c r="BG971" s="32"/>
    </row>
    <row r="972" spans="1:59" ht="14.65" customHeight="1" x14ac:dyDescent="0.25">
      <c r="A972" s="68" t="str">
        <f>CONCATENATE(E972,"_",X972)</f>
        <v>20553066132_PCR-LAP19101075</v>
      </c>
      <c r="B972" s="68" t="str">
        <f>CONCATENATE(E972,"_",Z972)</f>
        <v>20553066132_PCR-LAP0368</v>
      </c>
      <c r="C972" s="29">
        <v>44105</v>
      </c>
      <c r="D972" s="29">
        <v>44135</v>
      </c>
      <c r="E972" s="192">
        <v>20553066132</v>
      </c>
      <c r="F972" s="28" t="s">
        <v>4103</v>
      </c>
      <c r="G972" s="28" t="s">
        <v>4587</v>
      </c>
      <c r="H972" s="29">
        <v>44105</v>
      </c>
      <c r="I972" s="29">
        <v>44135</v>
      </c>
      <c r="J972" s="7"/>
      <c r="K972" s="8">
        <f ca="1">+TODAY()-I972</f>
        <v>2</v>
      </c>
      <c r="L972" s="71">
        <v>65</v>
      </c>
      <c r="M972" s="154"/>
      <c r="N972" s="71" t="str">
        <f>IF(M972="","Vacio",IF(L972=M972,"Igual","Diferente"))</f>
        <v>Vacio</v>
      </c>
      <c r="O972" s="71"/>
      <c r="P972" s="154"/>
      <c r="Q972" s="9" t="str">
        <f>IF(P972="","Vacio",IF(O972=P972,"Igual","Diferente"))</f>
        <v>Vacio</v>
      </c>
      <c r="R972" s="1">
        <f>+L972+O972/3.5</f>
        <v>65</v>
      </c>
      <c r="S972" s="155">
        <f ca="1">+IF(K972&gt;=0,IF(K972&lt;30,R972*1,IF(60&gt;K972,R972*2,IF(90&gt;K972,R972*3,IF(120&gt;K972,R972*4,IF(150&gt;K972,R972*5,IF(180&gt;K972,R972*6,IF(210&gt;K972,R972*7))))))),0)</f>
        <v>65</v>
      </c>
      <c r="T972" s="2" t="str">
        <f ca="1">+IF(K972&lt;0,0,IF(K972&lt;8,$A$1,IF(K972&lt;15,$B$1,IF(K972&lt;22,$C$1,IF(K972&lt;30,$D$1,IF(K972&lt;60,$G$1,IF(K972&lt;90,$H$1,IF(K972&lt;120,$I$1,IF(K972&lt;150,$J$1,IF(K972&lt;180,$K$1,IF(K972&lt;210,$E$1)))))))))))</f>
        <v>1° Semana</v>
      </c>
      <c r="U972" s="3" t="s">
        <v>3366</v>
      </c>
      <c r="V972" s="10" t="s">
        <v>3623</v>
      </c>
      <c r="W972" s="6">
        <v>44063</v>
      </c>
      <c r="X972" s="30" t="s">
        <v>1661</v>
      </c>
      <c r="Y972" s="12" t="s">
        <v>5248</v>
      </c>
      <c r="Z972" s="30" t="s">
        <v>1580</v>
      </c>
      <c r="AA972" s="30"/>
      <c r="AB972" s="73"/>
      <c r="AC972" s="73"/>
      <c r="AD972" s="73"/>
      <c r="AE972" s="73"/>
      <c r="AF972" s="156">
        <f ca="1">+TODAY()-AE972</f>
        <v>44137</v>
      </c>
      <c r="AG972" s="73"/>
      <c r="AH972" s="73"/>
      <c r="AI972" s="29"/>
      <c r="AJ972" s="29"/>
      <c r="AK972" s="28"/>
      <c r="AL972" s="29"/>
      <c r="AM972" s="72">
        <v>1</v>
      </c>
      <c r="AN972" s="28" t="s">
        <v>44</v>
      </c>
      <c r="AO972" s="28"/>
      <c r="AP972" s="28" t="s">
        <v>45</v>
      </c>
      <c r="AQ972" s="28"/>
      <c r="AR972" s="28"/>
      <c r="AS972" s="28"/>
      <c r="AT972" s="28"/>
      <c r="AU972" s="3" t="s">
        <v>5235</v>
      </c>
      <c r="AV972" s="70" t="s">
        <v>47</v>
      </c>
      <c r="AW972" s="70" t="s">
        <v>47</v>
      </c>
      <c r="AX972" s="9" t="str">
        <f>IF(AW972="","Vacio",IF(AV972=AW972,"Igual","Diferente"))</f>
        <v>Igual</v>
      </c>
      <c r="AY972" s="32"/>
      <c r="AZ972" s="32"/>
      <c r="BA972" s="5">
        <f ca="1">+IF(K972&gt;21,"Revisar",0)</f>
        <v>0</v>
      </c>
      <c r="BB972" s="32" t="s">
        <v>146</v>
      </c>
      <c r="BC972" s="32" t="s">
        <v>2919</v>
      </c>
      <c r="BF972" s="32" t="s">
        <v>94</v>
      </c>
      <c r="BG972" s="32"/>
    </row>
    <row r="973" spans="1:59" ht="14.65" customHeight="1" x14ac:dyDescent="0.25">
      <c r="A973" s="68" t="str">
        <f>CONCATENATE(E973,"_",X973)</f>
        <v>20553066132_PCR-LAP19091058</v>
      </c>
      <c r="B973" s="68" t="str">
        <f>CONCATENATE(E973,"_",Z973)</f>
        <v>20553066132_</v>
      </c>
      <c r="C973" s="29">
        <v>44105</v>
      </c>
      <c r="D973" s="29">
        <v>44135</v>
      </c>
      <c r="E973" s="192">
        <v>20553066132</v>
      </c>
      <c r="F973" s="28" t="s">
        <v>4103</v>
      </c>
      <c r="G973" s="28" t="s">
        <v>4587</v>
      </c>
      <c r="H973" s="29">
        <v>44105</v>
      </c>
      <c r="I973" s="29">
        <v>44135</v>
      </c>
      <c r="J973" s="7"/>
      <c r="K973" s="8">
        <f ca="1">+TODAY()-I973</f>
        <v>2</v>
      </c>
      <c r="L973" s="71">
        <v>65</v>
      </c>
      <c r="M973" s="154"/>
      <c r="N973" s="71" t="str">
        <f>IF(M973="","Vacio",IF(L973=M973,"Igual","Diferente"))</f>
        <v>Vacio</v>
      </c>
      <c r="O973" s="71"/>
      <c r="P973" s="154"/>
      <c r="Q973" s="9" t="str">
        <f>IF(P973="","Vacio",IF(O973=P973,"Igual","Diferente"))</f>
        <v>Vacio</v>
      </c>
      <c r="R973" s="1">
        <f>+L973+O973/3.5</f>
        <v>65</v>
      </c>
      <c r="S973" s="155">
        <f ca="1">+IF(K973&gt;=0,IF(K973&lt;30,R973*1,IF(60&gt;K973,R973*2,IF(90&gt;K973,R973*3,IF(120&gt;K973,R973*4,IF(150&gt;K973,R973*5,IF(180&gt;K973,R973*6,IF(210&gt;K973,R973*7))))))),0)</f>
        <v>65</v>
      </c>
      <c r="T973" s="2" t="str">
        <f ca="1">+IF(K973&lt;0,0,IF(K973&lt;8,$A$1,IF(K973&lt;15,$B$1,IF(K973&lt;22,$C$1,IF(K973&lt;30,$D$1,IF(K973&lt;60,$G$1,IF(K973&lt;90,$H$1,IF(K973&lt;120,$I$1,IF(K973&lt;150,$J$1,IF(K973&lt;180,$K$1,IF(K973&lt;210,$E$1)))))))))))</f>
        <v>1° Semana</v>
      </c>
      <c r="U973" s="3" t="s">
        <v>1590</v>
      </c>
      <c r="V973" s="10" t="s">
        <v>1591</v>
      </c>
      <c r="W973" s="6">
        <v>43763</v>
      </c>
      <c r="X973" s="30" t="s">
        <v>1592</v>
      </c>
      <c r="Y973" s="12" t="s">
        <v>5248</v>
      </c>
      <c r="Z973" s="30"/>
      <c r="AA973" s="30"/>
      <c r="AB973" s="73"/>
      <c r="AC973" s="73"/>
      <c r="AD973" s="73"/>
      <c r="AE973" s="73"/>
      <c r="AF973" s="156">
        <f ca="1">+TODAY()-AE973</f>
        <v>44137</v>
      </c>
      <c r="AG973" s="73"/>
      <c r="AH973" s="73"/>
      <c r="AI973" s="29"/>
      <c r="AJ973" s="29"/>
      <c r="AK973" s="28"/>
      <c r="AL973" s="29"/>
      <c r="AM973" s="72">
        <v>1</v>
      </c>
      <c r="AN973" s="28" t="s">
        <v>44</v>
      </c>
      <c r="AO973" s="28"/>
      <c r="AP973" s="28" t="s">
        <v>161</v>
      </c>
      <c r="AQ973" s="28"/>
      <c r="AR973" s="28"/>
      <c r="AS973" s="28"/>
      <c r="AT973" s="28"/>
      <c r="AU973" s="3" t="s">
        <v>5235</v>
      </c>
      <c r="AV973" s="70" t="s">
        <v>47</v>
      </c>
      <c r="AW973" s="70" t="s">
        <v>47</v>
      </c>
      <c r="AX973" s="9" t="str">
        <f>IF(AW973="","Vacio",IF(AV973=AW973,"Igual","Diferente"))</f>
        <v>Igual</v>
      </c>
      <c r="AY973" s="32"/>
      <c r="AZ973" s="32"/>
      <c r="BA973" s="5">
        <f ca="1">+IF(K973&gt;21,"Revisar",0)</f>
        <v>0</v>
      </c>
      <c r="BB973" s="32" t="s">
        <v>146</v>
      </c>
      <c r="BC973" s="32" t="s">
        <v>2919</v>
      </c>
      <c r="BF973" s="32" t="s">
        <v>94</v>
      </c>
      <c r="BG973" s="32"/>
    </row>
    <row r="974" spans="1:59" ht="14.65" customHeight="1" x14ac:dyDescent="0.25">
      <c r="A974" s="68" t="str">
        <f>CONCATENATE(E974,"_",X974)</f>
        <v>20537253097_PCR-LAP0939</v>
      </c>
      <c r="B974" s="68" t="str">
        <f>CONCATENATE(E974,"_",Z974)</f>
        <v>20537253097_PCR-LAP0646</v>
      </c>
      <c r="C974" s="6">
        <v>44105</v>
      </c>
      <c r="D974" s="6">
        <v>44135</v>
      </c>
      <c r="E974" s="192">
        <v>20537253097</v>
      </c>
      <c r="F974" s="3" t="s">
        <v>1593</v>
      </c>
      <c r="G974" s="3" t="s">
        <v>4602</v>
      </c>
      <c r="H974" s="6">
        <v>44105</v>
      </c>
      <c r="I974" s="6">
        <v>44135</v>
      </c>
      <c r="J974" s="7"/>
      <c r="K974" s="8">
        <f ca="1">+TODAY()-I974</f>
        <v>2</v>
      </c>
      <c r="L974" s="9">
        <v>55</v>
      </c>
      <c r="M974" s="135"/>
      <c r="N974" s="9" t="str">
        <f>IF(M974="","Vacio",IF(L974=M974,"Igual","Diferente"))</f>
        <v>Vacio</v>
      </c>
      <c r="O974" s="9"/>
      <c r="P974" s="135"/>
      <c r="Q974" s="9" t="str">
        <f>IF(P974="","Vacio",IF(O974=P974,"Igual","Diferente"))</f>
        <v>Vacio</v>
      </c>
      <c r="R974" s="1">
        <f>+L974+O974/3.5</f>
        <v>55</v>
      </c>
      <c r="S974" s="1">
        <f ca="1">+IF(K974&gt;=0,IF(K974&lt;30,R974*1,IF(60&gt;K974,R974*2,IF(90&gt;K974,R974*3,IF(120&gt;K974,R974*4,IF(150&gt;K974,R974*5,IF(180&gt;K974,R974*6,IF(210&gt;K974,R974*7))))))),0)</f>
        <v>55</v>
      </c>
      <c r="T974" s="2" t="str">
        <f ca="1">+IF(K974&lt;0,0,IF(K974&lt;8,$A$1,IF(K974&lt;15,$B$1,IF(K974&lt;22,$C$1,IF(K974&lt;30,$D$1,IF(K974&lt;60,$G$1,IF(K974&lt;90,$H$1,IF(K974&lt;120,$I$1,IF(K974&lt;150,$J$1,IF(K974&lt;180,$K$1,IF(K974&lt;210,$E$1)))))))))))</f>
        <v>1° Semana</v>
      </c>
      <c r="U974" s="3" t="s">
        <v>3173</v>
      </c>
      <c r="V974" s="10" t="s">
        <v>1594</v>
      </c>
      <c r="W974" s="6">
        <v>43010</v>
      </c>
      <c r="X974" s="12" t="s">
        <v>2755</v>
      </c>
      <c r="Y974" s="12" t="s">
        <v>5248</v>
      </c>
      <c r="Z974" s="12" t="s">
        <v>1595</v>
      </c>
      <c r="AA974" s="12"/>
      <c r="AB974" s="15"/>
      <c r="AC974" s="15"/>
      <c r="AD974" s="15"/>
      <c r="AE974" s="15"/>
      <c r="AF974" s="4">
        <f ca="1">+TODAY()-AE974</f>
        <v>44137</v>
      </c>
      <c r="AG974" s="15"/>
      <c r="AH974" s="134"/>
      <c r="AI974" s="6"/>
      <c r="AJ974" s="6"/>
      <c r="AK974" s="3" t="s">
        <v>43</v>
      </c>
      <c r="AL974" s="6"/>
      <c r="AM974" s="10">
        <v>1</v>
      </c>
      <c r="AN974" s="3" t="s">
        <v>44</v>
      </c>
      <c r="AO974" s="3"/>
      <c r="AP974" s="3" t="s">
        <v>45</v>
      </c>
      <c r="AQ974" s="3"/>
      <c r="AR974" s="3"/>
      <c r="AS974" s="3"/>
      <c r="AT974" s="3"/>
      <c r="AU974" s="3" t="s">
        <v>3450</v>
      </c>
      <c r="AV974" s="7" t="s">
        <v>47</v>
      </c>
      <c r="AW974" s="7" t="s">
        <v>47</v>
      </c>
      <c r="AX974" s="9" t="str">
        <f>IF(AW974="","Vacio",IF(AV974=AW974,"Igual","Diferente"))</f>
        <v>Igual</v>
      </c>
      <c r="AY974" s="68"/>
      <c r="AZ974" s="68"/>
      <c r="BA974" s="5">
        <f ca="1">+IF(K974&gt;21,"Revisar",0)</f>
        <v>0</v>
      </c>
      <c r="BB974" s="68" t="s">
        <v>146</v>
      </c>
      <c r="BC974" s="129" t="s">
        <v>2919</v>
      </c>
      <c r="BF974" s="129" t="s">
        <v>94</v>
      </c>
      <c r="BG974" s="129"/>
    </row>
    <row r="975" spans="1:59" ht="14.65" customHeight="1" x14ac:dyDescent="0.25">
      <c r="A975" s="68" t="str">
        <f>CONCATENATE(E975,"_",X975)</f>
        <v>20537253097_PCR-LAP1117</v>
      </c>
      <c r="B975" s="68" t="str">
        <f>CONCATENATE(E975,"_",Z975)</f>
        <v>20537253097_</v>
      </c>
      <c r="C975" s="6">
        <v>44105</v>
      </c>
      <c r="D975" s="6">
        <v>44135</v>
      </c>
      <c r="E975" s="192">
        <v>20537253097</v>
      </c>
      <c r="F975" s="3" t="s">
        <v>1593</v>
      </c>
      <c r="G975" s="3" t="s">
        <v>4602</v>
      </c>
      <c r="H975" s="6">
        <v>44105</v>
      </c>
      <c r="I975" s="6">
        <v>44135</v>
      </c>
      <c r="J975" s="7"/>
      <c r="K975" s="8">
        <f ca="1">+TODAY()-I975</f>
        <v>2</v>
      </c>
      <c r="L975" s="9">
        <v>55</v>
      </c>
      <c r="M975" s="135"/>
      <c r="N975" s="9" t="str">
        <f>IF(M975="","Vacio",IF(L975=M975,"Igual","Diferente"))</f>
        <v>Vacio</v>
      </c>
      <c r="O975" s="9"/>
      <c r="P975" s="135"/>
      <c r="Q975" s="9" t="str">
        <f>IF(P975="","Vacio",IF(O975=P975,"Igual","Diferente"))</f>
        <v>Vacio</v>
      </c>
      <c r="R975" s="1">
        <f>+L975+O975/3.5</f>
        <v>55</v>
      </c>
      <c r="S975" s="1">
        <f ca="1">+IF(K975&gt;=0,IF(K975&lt;30,R975*1,IF(60&gt;K975,R975*2,IF(90&gt;K975,R975*3,IF(120&gt;K975,R975*4,IF(150&gt;K975,R975*5,IF(180&gt;K975,R975*6,IF(210&gt;K975,R975*7))))))),0)</f>
        <v>55</v>
      </c>
      <c r="T975" s="2" t="str">
        <f ca="1">+IF(K975&lt;0,0,IF(K975&lt;8,$A$1,IF(K975&lt;15,$B$1,IF(K975&lt;22,$C$1,IF(K975&lt;30,$D$1,IF(K975&lt;60,$G$1,IF(K975&lt;90,$H$1,IF(K975&lt;120,$I$1,IF(K975&lt;150,$J$1,IF(K975&lt;180,$K$1,IF(K975&lt;210,$E$1)))))))))))</f>
        <v>1° Semana</v>
      </c>
      <c r="U975" s="3" t="s">
        <v>52</v>
      </c>
      <c r="V975" s="10" t="s">
        <v>1596</v>
      </c>
      <c r="W975" s="6">
        <v>43979</v>
      </c>
      <c r="X975" s="12" t="s">
        <v>1597</v>
      </c>
      <c r="Y975" s="12" t="s">
        <v>5248</v>
      </c>
      <c r="Z975" s="12"/>
      <c r="AA975" s="12"/>
      <c r="AB975" s="15"/>
      <c r="AC975" s="15"/>
      <c r="AD975" s="15"/>
      <c r="AE975" s="15"/>
      <c r="AF975" s="4">
        <f ca="1">+TODAY()-AE975</f>
        <v>44137</v>
      </c>
      <c r="AG975" s="15"/>
      <c r="AH975" s="15"/>
      <c r="AI975" s="6"/>
      <c r="AJ975" s="6"/>
      <c r="AK975" s="3" t="s">
        <v>43</v>
      </c>
      <c r="AL975" s="6"/>
      <c r="AM975" s="10">
        <v>1</v>
      </c>
      <c r="AN975" s="3" t="s">
        <v>44</v>
      </c>
      <c r="AO975" s="3"/>
      <c r="AP975" s="3" t="s">
        <v>45</v>
      </c>
      <c r="AQ975" s="3"/>
      <c r="AR975" s="3"/>
      <c r="AS975" s="3"/>
      <c r="AT975" s="3"/>
      <c r="AU975" s="3" t="s">
        <v>3450</v>
      </c>
      <c r="AV975" s="7" t="s">
        <v>47</v>
      </c>
      <c r="AW975" s="7" t="s">
        <v>47</v>
      </c>
      <c r="AX975" s="9" t="str">
        <f>IF(AW975="","Vacio",IF(AV975=AW975,"Igual","Diferente"))</f>
        <v>Igual</v>
      </c>
      <c r="AY975" s="68"/>
      <c r="AZ975" s="68"/>
      <c r="BA975" s="5">
        <f ca="1">+IF(K975&gt;21,"Revisar",0)</f>
        <v>0</v>
      </c>
      <c r="BB975" s="68" t="s">
        <v>146</v>
      </c>
      <c r="BC975" s="129" t="s">
        <v>2919</v>
      </c>
      <c r="BF975" s="129" t="s">
        <v>94</v>
      </c>
      <c r="BG975" s="129"/>
    </row>
    <row r="976" spans="1:59" ht="14.65" customHeight="1" x14ac:dyDescent="0.25">
      <c r="A976" s="68" t="str">
        <f>CONCATENATE(E976,"_",X976)</f>
        <v>20431754593_PCR-LAP0896</v>
      </c>
      <c r="B976" s="68" t="str">
        <f>CONCATENATE(E976,"_",Z976)</f>
        <v>20431754593_</v>
      </c>
      <c r="C976" s="6">
        <v>44116</v>
      </c>
      <c r="D976" s="6">
        <v>44146</v>
      </c>
      <c r="E976" s="192">
        <v>20431754593</v>
      </c>
      <c r="F976" s="3" t="s">
        <v>3933</v>
      </c>
      <c r="G976" s="3" t="s">
        <v>4781</v>
      </c>
      <c r="H976" s="6">
        <v>44116</v>
      </c>
      <c r="I976" s="6">
        <v>44146</v>
      </c>
      <c r="J976" s="7"/>
      <c r="K976" s="8">
        <f ca="1">+TODAY()-I976</f>
        <v>-9</v>
      </c>
      <c r="L976" s="9">
        <v>55</v>
      </c>
      <c r="M976" s="135"/>
      <c r="N976" s="9" t="str">
        <f>IF(M976="","Vacio",IF(L976=M976,"Igual","Diferente"))</f>
        <v>Vacio</v>
      </c>
      <c r="O976" s="9"/>
      <c r="P976" s="135"/>
      <c r="Q976" s="9" t="str">
        <f>IF(P976="","Vacio",IF(O976=P976,"Igual","Diferente"))</f>
        <v>Vacio</v>
      </c>
      <c r="R976" s="1">
        <f>+L976+O976/3.5</f>
        <v>55</v>
      </c>
      <c r="S976" s="1">
        <f ca="1">+IF(K976&gt;=0,IF(K976&lt;30,R976*1,IF(60&gt;K976,R976*2,IF(90&gt;K976,R976*3,IF(120&gt;K976,R976*4,IF(150&gt;K976,R976*5,IF(180&gt;K976,R976*6,IF(210&gt;K976,R976*7))))))),0)</f>
        <v>0</v>
      </c>
      <c r="T976" s="2">
        <f ca="1">+IF(K976&lt;0,0,IF(K976&lt;8,$A$1,IF(K976&lt;15,$B$1,IF(K976&lt;22,$C$1,IF(K976&lt;30,$D$1,IF(K976&lt;60,$G$1,IF(K976&lt;90,$H$1,IF(K976&lt;120,$I$1,IF(K976&lt;150,$J$1,IF(K976&lt;180,$K$1,IF(K976&lt;210,$E$1)))))))))))</f>
        <v>0</v>
      </c>
      <c r="U976" s="3" t="s">
        <v>3946</v>
      </c>
      <c r="V976" s="10" t="s">
        <v>3948</v>
      </c>
      <c r="W976" s="6">
        <v>44085</v>
      </c>
      <c r="X976" s="12" t="s">
        <v>1241</v>
      </c>
      <c r="Y976" s="12" t="s">
        <v>5248</v>
      </c>
      <c r="Z976" s="12"/>
      <c r="AA976" s="12"/>
      <c r="AB976" s="15"/>
      <c r="AC976" s="15"/>
      <c r="AD976" s="15"/>
      <c r="AE976" s="15"/>
      <c r="AF976" s="4">
        <f ca="1">+TODAY()-AE976</f>
        <v>44137</v>
      </c>
      <c r="AG976" s="15"/>
      <c r="AH976" s="15"/>
      <c r="AI976" s="6"/>
      <c r="AJ976" s="6"/>
      <c r="AK976" s="3"/>
      <c r="AL976" s="6"/>
      <c r="AM976" s="10">
        <v>1</v>
      </c>
      <c r="AN976" s="3" t="s">
        <v>44</v>
      </c>
      <c r="AO976" s="3"/>
      <c r="AP976" s="3" t="s">
        <v>263</v>
      </c>
      <c r="AQ976" s="3" t="s">
        <v>63</v>
      </c>
      <c r="AR976" s="3"/>
      <c r="AS976" s="3"/>
      <c r="AT976" s="3"/>
      <c r="AU976" s="3" t="s">
        <v>4401</v>
      </c>
      <c r="AV976" s="7" t="s">
        <v>47</v>
      </c>
      <c r="AW976" s="7" t="s">
        <v>47</v>
      </c>
      <c r="AX976" s="9" t="str">
        <f>IF(AW976="","Vacio",IF(AV976=AW976,"Igual","Diferente"))</f>
        <v>Igual</v>
      </c>
      <c r="AY976" s="68"/>
      <c r="AZ976" s="68"/>
      <c r="BA976" s="5">
        <f ca="1">+IF(K976&gt;21,"Revisar",0)</f>
        <v>0</v>
      </c>
      <c r="BB976" s="68" t="s">
        <v>146</v>
      </c>
      <c r="BC976" s="129" t="s">
        <v>2919</v>
      </c>
      <c r="BF976" s="129"/>
      <c r="BG976" s="129"/>
    </row>
    <row r="977" spans="1:65" ht="14.65" customHeight="1" x14ac:dyDescent="0.25">
      <c r="A977" s="68" t="str">
        <f>CONCATENATE(E977,"_",X977)</f>
        <v>20431754593_PCR-LAP1067</v>
      </c>
      <c r="B977" s="68" t="str">
        <f>CONCATENATE(E977,"_",Z977)</f>
        <v>20431754593_</v>
      </c>
      <c r="C977" s="6">
        <v>44116</v>
      </c>
      <c r="D977" s="6">
        <v>44146</v>
      </c>
      <c r="E977" s="192">
        <v>20431754593</v>
      </c>
      <c r="F977" s="3" t="s">
        <v>3933</v>
      </c>
      <c r="G977" s="3" t="s">
        <v>4781</v>
      </c>
      <c r="H977" s="6">
        <v>44116</v>
      </c>
      <c r="I977" s="6">
        <v>44146</v>
      </c>
      <c r="J977" s="7"/>
      <c r="K977" s="8">
        <f ca="1">+TODAY()-I977</f>
        <v>-9</v>
      </c>
      <c r="L977" s="9">
        <v>55</v>
      </c>
      <c r="M977" s="135"/>
      <c r="N977" s="9" t="str">
        <f>IF(M977="","Vacio",IF(L977=M977,"Igual","Diferente"))</f>
        <v>Vacio</v>
      </c>
      <c r="O977" s="9"/>
      <c r="P977" s="135"/>
      <c r="Q977" s="9" t="str">
        <f>IF(P977="","Vacio",IF(O977=P977,"Igual","Diferente"))</f>
        <v>Vacio</v>
      </c>
      <c r="R977" s="1">
        <f>+L977+O977/3.5</f>
        <v>55</v>
      </c>
      <c r="S977" s="1">
        <f ca="1">+IF(K977&gt;=0,IF(K977&lt;30,R977*1,IF(60&gt;K977,R977*2,IF(90&gt;K977,R977*3,IF(120&gt;K977,R977*4,IF(150&gt;K977,R977*5,IF(180&gt;K977,R977*6,IF(210&gt;K977,R977*7))))))),0)</f>
        <v>0</v>
      </c>
      <c r="T977" s="2">
        <f ca="1">+IF(K977&lt;0,0,IF(K977&lt;8,$A$1,IF(K977&lt;15,$B$1,IF(K977&lt;22,$C$1,IF(K977&lt;30,$D$1,IF(K977&lt;60,$G$1,IF(K977&lt;90,$H$1,IF(K977&lt;120,$I$1,IF(K977&lt;150,$J$1,IF(K977&lt;180,$K$1,IF(K977&lt;210,$E$1)))))))))))</f>
        <v>0</v>
      </c>
      <c r="U977" s="3" t="s">
        <v>3946</v>
      </c>
      <c r="V977" s="10" t="s">
        <v>3948</v>
      </c>
      <c r="W977" s="6">
        <v>44085</v>
      </c>
      <c r="X977" s="12" t="s">
        <v>3934</v>
      </c>
      <c r="Y977" s="12" t="s">
        <v>5248</v>
      </c>
      <c r="Z977" s="12"/>
      <c r="AA977" s="12"/>
      <c r="AB977" s="15"/>
      <c r="AC977" s="15"/>
      <c r="AD977" s="15"/>
      <c r="AE977" s="15"/>
      <c r="AF977" s="4">
        <f ca="1">+TODAY()-AE977</f>
        <v>44137</v>
      </c>
      <c r="AG977" s="15"/>
      <c r="AH977" s="15"/>
      <c r="AI977" s="6"/>
      <c r="AJ977" s="6"/>
      <c r="AK977" s="3"/>
      <c r="AL977" s="6"/>
      <c r="AM977" s="10">
        <v>1</v>
      </c>
      <c r="AN977" s="3" t="s">
        <v>44</v>
      </c>
      <c r="AO977" s="3"/>
      <c r="AP977" s="3" t="s">
        <v>263</v>
      </c>
      <c r="AQ977" s="3" t="s">
        <v>63</v>
      </c>
      <c r="AR977" s="3"/>
      <c r="AS977" s="3"/>
      <c r="AT977" s="3"/>
      <c r="AU977" s="3" t="s">
        <v>4401</v>
      </c>
      <c r="AV977" s="7" t="s">
        <v>47</v>
      </c>
      <c r="AW977" s="7" t="s">
        <v>47</v>
      </c>
      <c r="AX977" s="9" t="str">
        <f>IF(AW977="","Vacio",IF(AV977=AW977,"Igual","Diferente"))</f>
        <v>Igual</v>
      </c>
      <c r="AY977" s="68"/>
      <c r="AZ977" s="68"/>
      <c r="BA977" s="5">
        <f ca="1">+IF(K977&gt;21,"Revisar",0)</f>
        <v>0</v>
      </c>
      <c r="BB977" s="68" t="s">
        <v>146</v>
      </c>
      <c r="BC977" s="129" t="s">
        <v>2919</v>
      </c>
      <c r="BF977" s="129"/>
      <c r="BG977" s="129"/>
    </row>
    <row r="978" spans="1:65" ht="14.65" customHeight="1" x14ac:dyDescent="0.25">
      <c r="A978" s="68" t="str">
        <f>CONCATENATE(E978,"_",X978)</f>
        <v>20431754593_PCR-LAP0919</v>
      </c>
      <c r="B978" s="68" t="str">
        <f>CONCATENATE(E978,"_",Z978)</f>
        <v>20431754593_</v>
      </c>
      <c r="C978" s="6">
        <v>44116</v>
      </c>
      <c r="D978" s="6">
        <v>44146</v>
      </c>
      <c r="E978" s="192">
        <v>20431754593</v>
      </c>
      <c r="F978" s="3" t="s">
        <v>3933</v>
      </c>
      <c r="G978" s="3" t="s">
        <v>4781</v>
      </c>
      <c r="H978" s="6">
        <v>44116</v>
      </c>
      <c r="I978" s="6">
        <v>44146</v>
      </c>
      <c r="J978" s="7"/>
      <c r="K978" s="8">
        <f ca="1">+TODAY()-I978</f>
        <v>-9</v>
      </c>
      <c r="L978" s="9">
        <v>55</v>
      </c>
      <c r="M978" s="135"/>
      <c r="N978" s="9" t="str">
        <f>IF(M978="","Vacio",IF(L978=M978,"Igual","Diferente"))</f>
        <v>Vacio</v>
      </c>
      <c r="O978" s="9"/>
      <c r="P978" s="135"/>
      <c r="Q978" s="9" t="str">
        <f>IF(P978="","Vacio",IF(O978=P978,"Igual","Diferente"))</f>
        <v>Vacio</v>
      </c>
      <c r="R978" s="1">
        <f>+L978+O978/3.5</f>
        <v>55</v>
      </c>
      <c r="S978" s="1">
        <f ca="1">+IF(K978&gt;=0,IF(K978&lt;30,R978*1,IF(60&gt;K978,R978*2,IF(90&gt;K978,R978*3,IF(120&gt;K978,R978*4,IF(150&gt;K978,R978*5,IF(180&gt;K978,R978*6,IF(210&gt;K978,R978*7))))))),0)</f>
        <v>0</v>
      </c>
      <c r="T978" s="2">
        <f ca="1">+IF(K978&lt;0,0,IF(K978&lt;8,$A$1,IF(K978&lt;15,$B$1,IF(K978&lt;22,$C$1,IF(K978&lt;30,$D$1,IF(K978&lt;60,$G$1,IF(K978&lt;90,$H$1,IF(K978&lt;120,$I$1,IF(K978&lt;150,$J$1,IF(K978&lt;180,$K$1,IF(K978&lt;210,$E$1)))))))))))</f>
        <v>0</v>
      </c>
      <c r="U978" s="3" t="s">
        <v>3946</v>
      </c>
      <c r="V978" s="10" t="s">
        <v>3948</v>
      </c>
      <c r="W978" s="6">
        <v>44085</v>
      </c>
      <c r="X978" s="12" t="s">
        <v>3935</v>
      </c>
      <c r="Y978" s="12" t="s">
        <v>5248</v>
      </c>
      <c r="Z978" s="12"/>
      <c r="AA978" s="12"/>
      <c r="AB978" s="15"/>
      <c r="AC978" s="15"/>
      <c r="AD978" s="15"/>
      <c r="AE978" s="15"/>
      <c r="AF978" s="4">
        <f ca="1">+TODAY()-AE978</f>
        <v>44137</v>
      </c>
      <c r="AG978" s="15"/>
      <c r="AH978" s="15"/>
      <c r="AI978" s="6"/>
      <c r="AJ978" s="6"/>
      <c r="AK978" s="3"/>
      <c r="AL978" s="6"/>
      <c r="AM978" s="10">
        <v>1</v>
      </c>
      <c r="AN978" s="3" t="s">
        <v>44</v>
      </c>
      <c r="AO978" s="3"/>
      <c r="AP978" s="3" t="s">
        <v>263</v>
      </c>
      <c r="AQ978" s="3" t="s">
        <v>63</v>
      </c>
      <c r="AR978" s="3"/>
      <c r="AS978" s="3"/>
      <c r="AT978" s="3"/>
      <c r="AU978" s="3" t="s">
        <v>4401</v>
      </c>
      <c r="AV978" s="7" t="s">
        <v>47</v>
      </c>
      <c r="AW978" s="7" t="s">
        <v>47</v>
      </c>
      <c r="AX978" s="9" t="str">
        <f>IF(AW978="","Vacio",IF(AV978=AW978,"Igual","Diferente"))</f>
        <v>Igual</v>
      </c>
      <c r="AY978" s="68"/>
      <c r="AZ978" s="68"/>
      <c r="BA978" s="5">
        <f ca="1">+IF(K978&gt;21,"Revisar",0)</f>
        <v>0</v>
      </c>
      <c r="BB978" s="68" t="s">
        <v>146</v>
      </c>
      <c r="BC978" s="129" t="s">
        <v>2919</v>
      </c>
      <c r="BF978" s="129"/>
      <c r="BG978" s="129"/>
    </row>
    <row r="979" spans="1:65" ht="14.65" customHeight="1" x14ac:dyDescent="0.25">
      <c r="A979" s="68" t="str">
        <f>CONCATENATE(E979,"_",X979)</f>
        <v>20431754593_PCR-LAP1182</v>
      </c>
      <c r="B979" s="68" t="str">
        <f>CONCATENATE(E979,"_",Z979)</f>
        <v>20431754593_</v>
      </c>
      <c r="C979" s="6">
        <v>44116</v>
      </c>
      <c r="D979" s="6">
        <v>44146</v>
      </c>
      <c r="E979" s="192">
        <v>20431754593</v>
      </c>
      <c r="F979" s="3" t="s">
        <v>3933</v>
      </c>
      <c r="G979" s="3" t="s">
        <v>4781</v>
      </c>
      <c r="H979" s="6">
        <v>44116</v>
      </c>
      <c r="I979" s="6">
        <v>44146</v>
      </c>
      <c r="J979" s="7"/>
      <c r="K979" s="8">
        <f ca="1">+TODAY()-I979</f>
        <v>-9</v>
      </c>
      <c r="L979" s="9">
        <v>55</v>
      </c>
      <c r="M979" s="135"/>
      <c r="N979" s="9" t="str">
        <f>IF(M979="","Vacio",IF(L979=M979,"Igual","Diferente"))</f>
        <v>Vacio</v>
      </c>
      <c r="O979" s="9"/>
      <c r="P979" s="135"/>
      <c r="Q979" s="9" t="str">
        <f>IF(P979="","Vacio",IF(O979=P979,"Igual","Diferente"))</f>
        <v>Vacio</v>
      </c>
      <c r="R979" s="1">
        <f>+L979+O979/3.5</f>
        <v>55</v>
      </c>
      <c r="S979" s="1">
        <f ca="1">+IF(K979&gt;=0,IF(K979&lt;30,R979*1,IF(60&gt;K979,R979*2,IF(90&gt;K979,R979*3,IF(120&gt;K979,R979*4,IF(150&gt;K979,R979*5,IF(180&gt;K979,R979*6,IF(210&gt;K979,R979*7))))))),0)</f>
        <v>0</v>
      </c>
      <c r="T979" s="2">
        <f ca="1">+IF(K979&lt;0,0,IF(K979&lt;8,$A$1,IF(K979&lt;15,$B$1,IF(K979&lt;22,$C$1,IF(K979&lt;30,$D$1,IF(K979&lt;60,$G$1,IF(K979&lt;90,$H$1,IF(K979&lt;120,$I$1,IF(K979&lt;150,$J$1,IF(K979&lt;180,$K$1,IF(K979&lt;210,$E$1)))))))))))</f>
        <v>0</v>
      </c>
      <c r="U979" s="3" t="s">
        <v>3947</v>
      </c>
      <c r="V979" s="10" t="s">
        <v>3948</v>
      </c>
      <c r="W979" s="6">
        <v>44085</v>
      </c>
      <c r="X979" s="12" t="s">
        <v>3501</v>
      </c>
      <c r="Y979" s="12" t="s">
        <v>5248</v>
      </c>
      <c r="Z979" s="12"/>
      <c r="AA979" s="12"/>
      <c r="AB979" s="15"/>
      <c r="AC979" s="15"/>
      <c r="AD979" s="15"/>
      <c r="AE979" s="15"/>
      <c r="AF979" s="4">
        <f ca="1">+TODAY()-AE979</f>
        <v>44137</v>
      </c>
      <c r="AG979" s="15"/>
      <c r="AH979" s="15"/>
      <c r="AI979" s="6"/>
      <c r="AJ979" s="6"/>
      <c r="AK979" s="3"/>
      <c r="AL979" s="6"/>
      <c r="AM979" s="10">
        <v>1</v>
      </c>
      <c r="AN979" s="3" t="s">
        <v>44</v>
      </c>
      <c r="AO979" s="3"/>
      <c r="AP979" s="3" t="s">
        <v>263</v>
      </c>
      <c r="AQ979" s="3" t="s">
        <v>63</v>
      </c>
      <c r="AR979" s="3"/>
      <c r="AS979" s="3"/>
      <c r="AT979" s="3"/>
      <c r="AU979" s="3" t="s">
        <v>4401</v>
      </c>
      <c r="AV979" s="7" t="s">
        <v>47</v>
      </c>
      <c r="AW979" s="7" t="s">
        <v>47</v>
      </c>
      <c r="AX979" s="9" t="str">
        <f>IF(AW979="","Vacio",IF(AV979=AW979,"Igual","Diferente"))</f>
        <v>Igual</v>
      </c>
      <c r="AY979" s="68"/>
      <c r="AZ979" s="68"/>
      <c r="BA979" s="5">
        <f ca="1">+IF(K979&gt;21,"Revisar",0)</f>
        <v>0</v>
      </c>
      <c r="BB979" s="68" t="s">
        <v>146</v>
      </c>
      <c r="BC979" s="129" t="s">
        <v>2919</v>
      </c>
      <c r="BF979" s="129"/>
      <c r="BG979" s="129"/>
    </row>
    <row r="980" spans="1:65" ht="14.65" customHeight="1" x14ac:dyDescent="0.25">
      <c r="A980" s="68" t="str">
        <f>CONCATENATE(E980,"_",X980)</f>
        <v>20431754593_PCR-LAP1315</v>
      </c>
      <c r="B980" s="68" t="str">
        <f>CONCATENATE(E980,"_",Z980)</f>
        <v>20431754593_</v>
      </c>
      <c r="C980" s="6">
        <v>44116</v>
      </c>
      <c r="D980" s="6">
        <v>44146</v>
      </c>
      <c r="E980" s="192">
        <v>20431754593</v>
      </c>
      <c r="F980" s="3" t="s">
        <v>3933</v>
      </c>
      <c r="G980" s="3" t="s">
        <v>4781</v>
      </c>
      <c r="H980" s="6">
        <v>44116</v>
      </c>
      <c r="I980" s="6">
        <v>44146</v>
      </c>
      <c r="J980" s="7"/>
      <c r="K980" s="8">
        <f ca="1">+TODAY()-I980</f>
        <v>-9</v>
      </c>
      <c r="L980" s="9">
        <v>55</v>
      </c>
      <c r="M980" s="135"/>
      <c r="N980" s="9" t="str">
        <f>IF(M980="","Vacio",IF(L980=M980,"Igual","Diferente"))</f>
        <v>Vacio</v>
      </c>
      <c r="O980" s="9"/>
      <c r="P980" s="135"/>
      <c r="Q980" s="9" t="str">
        <f>IF(P980="","Vacio",IF(O980=P980,"Igual","Diferente"))</f>
        <v>Vacio</v>
      </c>
      <c r="R980" s="1">
        <f>+L980+O980/3.5</f>
        <v>55</v>
      </c>
      <c r="S980" s="1">
        <f ca="1">+IF(K980&gt;=0,IF(K980&lt;30,R980*1,IF(60&gt;K980,R980*2,IF(90&gt;K980,R980*3,IF(120&gt;K980,R980*4,IF(150&gt;K980,R980*5,IF(180&gt;K980,R980*6,IF(210&gt;K980,R980*7))))))),0)</f>
        <v>0</v>
      </c>
      <c r="T980" s="2">
        <f ca="1">+IF(K980&lt;0,0,IF(K980&lt;8,$A$1,IF(K980&lt;15,$B$1,IF(K980&lt;22,$C$1,IF(K980&lt;30,$D$1,IF(K980&lt;60,$G$1,IF(K980&lt;90,$H$1,IF(K980&lt;120,$I$1,IF(K980&lt;150,$J$1,IF(K980&lt;180,$K$1,IF(K980&lt;210,$E$1)))))))))))</f>
        <v>0</v>
      </c>
      <c r="U980" s="3" t="s">
        <v>3947</v>
      </c>
      <c r="V980" s="10" t="s">
        <v>3948</v>
      </c>
      <c r="W980" s="6">
        <v>44085</v>
      </c>
      <c r="X980" s="12" t="s">
        <v>3936</v>
      </c>
      <c r="Y980" s="12" t="s">
        <v>5248</v>
      </c>
      <c r="Z980" s="12"/>
      <c r="AA980" s="12"/>
      <c r="AB980" s="15"/>
      <c r="AC980" s="15"/>
      <c r="AD980" s="15"/>
      <c r="AE980" s="15"/>
      <c r="AF980" s="4">
        <f ca="1">+TODAY()-AE980</f>
        <v>44137</v>
      </c>
      <c r="AG980" s="15"/>
      <c r="AH980" s="15"/>
      <c r="AI980" s="6"/>
      <c r="AJ980" s="6"/>
      <c r="AK980" s="3"/>
      <c r="AL980" s="6"/>
      <c r="AM980" s="10">
        <v>1</v>
      </c>
      <c r="AN980" s="3" t="s">
        <v>44</v>
      </c>
      <c r="AO980" s="3"/>
      <c r="AP980" s="3" t="s">
        <v>263</v>
      </c>
      <c r="AQ980" s="3" t="s">
        <v>63</v>
      </c>
      <c r="AR980" s="3"/>
      <c r="AS980" s="3"/>
      <c r="AT980" s="3"/>
      <c r="AU980" s="3" t="s">
        <v>4401</v>
      </c>
      <c r="AV980" s="7" t="s">
        <v>47</v>
      </c>
      <c r="AW980" s="7" t="s">
        <v>47</v>
      </c>
      <c r="AX980" s="9" t="str">
        <f>IF(AW980="","Vacio",IF(AV980=AW980,"Igual","Diferente"))</f>
        <v>Igual</v>
      </c>
      <c r="AY980" s="68"/>
      <c r="AZ980" s="68"/>
      <c r="BA980" s="5">
        <f ca="1">+IF(K980&gt;21,"Revisar",0)</f>
        <v>0</v>
      </c>
      <c r="BB980" s="68" t="s">
        <v>146</v>
      </c>
      <c r="BC980" s="129" t="s">
        <v>2919</v>
      </c>
      <c r="BF980" s="129"/>
      <c r="BG980" s="129"/>
    </row>
    <row r="981" spans="1:65" ht="14.65" customHeight="1" x14ac:dyDescent="0.25">
      <c r="A981" s="68" t="str">
        <f>CONCATENATE(E981,"_",X981)</f>
        <v>20431754593_PCR-LAP1316</v>
      </c>
      <c r="B981" s="68" t="str">
        <f>CONCATENATE(E981,"_",Z981)</f>
        <v>20431754593_</v>
      </c>
      <c r="C981" s="6">
        <v>44116</v>
      </c>
      <c r="D981" s="6">
        <v>44146</v>
      </c>
      <c r="E981" s="192">
        <v>20431754593</v>
      </c>
      <c r="F981" s="3" t="s">
        <v>3933</v>
      </c>
      <c r="G981" s="3" t="s">
        <v>4781</v>
      </c>
      <c r="H981" s="6">
        <v>44116</v>
      </c>
      <c r="I981" s="6">
        <v>44146</v>
      </c>
      <c r="J981" s="7"/>
      <c r="K981" s="8">
        <f ca="1">+TODAY()-I981</f>
        <v>-9</v>
      </c>
      <c r="L981" s="9">
        <v>55</v>
      </c>
      <c r="M981" s="135"/>
      <c r="N981" s="9" t="str">
        <f>IF(M981="","Vacio",IF(L981=M981,"Igual","Diferente"))</f>
        <v>Vacio</v>
      </c>
      <c r="O981" s="9"/>
      <c r="P981" s="135"/>
      <c r="Q981" s="9" t="str">
        <f>IF(P981="","Vacio",IF(O981=P981,"Igual","Diferente"))</f>
        <v>Vacio</v>
      </c>
      <c r="R981" s="1">
        <f>+L981+O981/3.5</f>
        <v>55</v>
      </c>
      <c r="S981" s="1">
        <f ca="1">+IF(K981&gt;=0,IF(K981&lt;30,R981*1,IF(60&gt;K981,R981*2,IF(90&gt;K981,R981*3,IF(120&gt;K981,R981*4,IF(150&gt;K981,R981*5,IF(180&gt;K981,R981*6,IF(210&gt;K981,R981*7))))))),0)</f>
        <v>0</v>
      </c>
      <c r="T981" s="2">
        <f ca="1">+IF(K981&lt;0,0,IF(K981&lt;8,$A$1,IF(K981&lt;15,$B$1,IF(K981&lt;22,$C$1,IF(K981&lt;30,$D$1,IF(K981&lt;60,$G$1,IF(K981&lt;90,$H$1,IF(K981&lt;120,$I$1,IF(K981&lt;150,$J$1,IF(K981&lt;180,$K$1,IF(K981&lt;210,$E$1)))))))))))</f>
        <v>0</v>
      </c>
      <c r="U981" s="3" t="s">
        <v>3947</v>
      </c>
      <c r="V981" s="10" t="s">
        <v>3948</v>
      </c>
      <c r="W981" s="6">
        <v>44085</v>
      </c>
      <c r="X981" s="12" t="s">
        <v>3937</v>
      </c>
      <c r="Y981" s="12" t="s">
        <v>5248</v>
      </c>
      <c r="Z981" s="12"/>
      <c r="AA981" s="12"/>
      <c r="AB981" s="15"/>
      <c r="AC981" s="15"/>
      <c r="AD981" s="15"/>
      <c r="AE981" s="15"/>
      <c r="AF981" s="4">
        <f ca="1">+TODAY()-AE981</f>
        <v>44137</v>
      </c>
      <c r="AG981" s="15"/>
      <c r="AH981" s="15"/>
      <c r="AI981" s="6"/>
      <c r="AJ981" s="6"/>
      <c r="AK981" s="3"/>
      <c r="AL981" s="6"/>
      <c r="AM981" s="10">
        <v>1</v>
      </c>
      <c r="AN981" s="3" t="s">
        <v>44</v>
      </c>
      <c r="AO981" s="3"/>
      <c r="AP981" s="3" t="s">
        <v>263</v>
      </c>
      <c r="AQ981" s="3" t="s">
        <v>63</v>
      </c>
      <c r="AR981" s="3"/>
      <c r="AS981" s="3"/>
      <c r="AT981" s="3"/>
      <c r="AU981" s="3" t="s">
        <v>4401</v>
      </c>
      <c r="AV981" s="7" t="s">
        <v>47</v>
      </c>
      <c r="AW981" s="7" t="s">
        <v>47</v>
      </c>
      <c r="AX981" s="9" t="str">
        <f>IF(AW981="","Vacio",IF(AV981=AW981,"Igual","Diferente"))</f>
        <v>Igual</v>
      </c>
      <c r="AY981" s="68"/>
      <c r="AZ981" s="68"/>
      <c r="BA981" s="5">
        <f ca="1">+IF(K981&gt;21,"Revisar",0)</f>
        <v>0</v>
      </c>
      <c r="BB981" s="68" t="s">
        <v>146</v>
      </c>
      <c r="BC981" s="129" t="s">
        <v>2919</v>
      </c>
      <c r="BF981" s="129"/>
      <c r="BG981" s="129"/>
    </row>
    <row r="982" spans="1:65" ht="14.65" customHeight="1" x14ac:dyDescent="0.25">
      <c r="A982" s="68" t="str">
        <f>CONCATENATE(E982,"_",X982)</f>
        <v>20431754593_PCR-LAP1311</v>
      </c>
      <c r="B982" s="68" t="str">
        <f>CONCATENATE(E982,"_",Z982)</f>
        <v>20431754593_</v>
      </c>
      <c r="C982" s="6">
        <v>44116</v>
      </c>
      <c r="D982" s="6">
        <v>44146</v>
      </c>
      <c r="E982" s="192">
        <v>20431754593</v>
      </c>
      <c r="F982" s="3" t="s">
        <v>3933</v>
      </c>
      <c r="G982" s="3" t="s">
        <v>4781</v>
      </c>
      <c r="H982" s="6">
        <v>44116</v>
      </c>
      <c r="I982" s="6">
        <v>44146</v>
      </c>
      <c r="J982" s="7"/>
      <c r="K982" s="8">
        <f ca="1">+TODAY()-I982</f>
        <v>-9</v>
      </c>
      <c r="L982" s="9">
        <v>55</v>
      </c>
      <c r="M982" s="135"/>
      <c r="N982" s="9" t="str">
        <f>IF(M982="","Vacio",IF(L982=M982,"Igual","Diferente"))</f>
        <v>Vacio</v>
      </c>
      <c r="O982" s="9"/>
      <c r="P982" s="135"/>
      <c r="Q982" s="9" t="str">
        <f>IF(P982="","Vacio",IF(O982=P982,"Igual","Diferente"))</f>
        <v>Vacio</v>
      </c>
      <c r="R982" s="1">
        <f>+L982+O982/3.5</f>
        <v>55</v>
      </c>
      <c r="S982" s="1">
        <f ca="1">+IF(K982&gt;=0,IF(K982&lt;30,R982*1,IF(60&gt;K982,R982*2,IF(90&gt;K982,R982*3,IF(120&gt;K982,R982*4,IF(150&gt;K982,R982*5,IF(180&gt;K982,R982*6,IF(210&gt;K982,R982*7))))))),0)</f>
        <v>0</v>
      </c>
      <c r="T982" s="2">
        <f ca="1">+IF(K982&lt;0,0,IF(K982&lt;8,$A$1,IF(K982&lt;15,$B$1,IF(K982&lt;22,$C$1,IF(K982&lt;30,$D$1,IF(K982&lt;60,$G$1,IF(K982&lt;90,$H$1,IF(K982&lt;120,$I$1,IF(K982&lt;150,$J$1,IF(K982&lt;180,$K$1,IF(K982&lt;210,$E$1)))))))))))</f>
        <v>0</v>
      </c>
      <c r="U982" s="3" t="s">
        <v>3947</v>
      </c>
      <c r="V982" s="10" t="s">
        <v>3948</v>
      </c>
      <c r="W982" s="6">
        <v>44085</v>
      </c>
      <c r="X982" s="12" t="s">
        <v>3938</v>
      </c>
      <c r="Y982" s="12" t="s">
        <v>5248</v>
      </c>
      <c r="Z982" s="12"/>
      <c r="AA982" s="12"/>
      <c r="AB982" s="15"/>
      <c r="AC982" s="15"/>
      <c r="AD982" s="15"/>
      <c r="AE982" s="15"/>
      <c r="AF982" s="4">
        <f ca="1">+TODAY()-AE982</f>
        <v>44137</v>
      </c>
      <c r="AG982" s="15"/>
      <c r="AH982" s="15"/>
      <c r="AI982" s="6"/>
      <c r="AJ982" s="6"/>
      <c r="AK982" s="3"/>
      <c r="AL982" s="6"/>
      <c r="AM982" s="10">
        <v>1</v>
      </c>
      <c r="AN982" s="3" t="s">
        <v>44</v>
      </c>
      <c r="AO982" s="3"/>
      <c r="AP982" s="3" t="s">
        <v>263</v>
      </c>
      <c r="AQ982" s="3" t="s">
        <v>63</v>
      </c>
      <c r="AR982" s="3"/>
      <c r="AS982" s="3"/>
      <c r="AT982" s="3"/>
      <c r="AU982" s="3" t="s">
        <v>4401</v>
      </c>
      <c r="AV982" s="7" t="s">
        <v>47</v>
      </c>
      <c r="AW982" s="7" t="s">
        <v>47</v>
      </c>
      <c r="AX982" s="9" t="str">
        <f>IF(AW982="","Vacio",IF(AV982=AW982,"Igual","Diferente"))</f>
        <v>Igual</v>
      </c>
      <c r="AY982" s="68"/>
      <c r="AZ982" s="68"/>
      <c r="BA982" s="5">
        <f ca="1">+IF(K982&gt;21,"Revisar",0)</f>
        <v>0</v>
      </c>
      <c r="BB982" s="68" t="s">
        <v>146</v>
      </c>
      <c r="BC982" s="129" t="s">
        <v>2919</v>
      </c>
      <c r="BF982" s="129"/>
      <c r="BG982" s="129"/>
    </row>
    <row r="983" spans="1:65" ht="14.65" customHeight="1" x14ac:dyDescent="0.25">
      <c r="A983" s="68" t="str">
        <f>CONCATENATE(E983,"_",X983)</f>
        <v>20386186872_PCR-LAP0328</v>
      </c>
      <c r="B983" s="68" t="str">
        <f>CONCATENATE(E983,"_",Z983)</f>
        <v>20386186872_PCR-LAP0436</v>
      </c>
      <c r="C983" s="6">
        <v>44105</v>
      </c>
      <c r="D983" s="6">
        <v>44135</v>
      </c>
      <c r="E983" s="192">
        <v>20386186872</v>
      </c>
      <c r="F983" s="3" t="s">
        <v>4559</v>
      </c>
      <c r="G983" s="3" t="s">
        <v>4730</v>
      </c>
      <c r="H983" s="6">
        <v>44105</v>
      </c>
      <c r="I983" s="6">
        <v>44135</v>
      </c>
      <c r="J983" s="7" t="s">
        <v>1604</v>
      </c>
      <c r="K983" s="8">
        <f ca="1">+TODAY()-I983</f>
        <v>2</v>
      </c>
      <c r="L983" s="9">
        <v>85</v>
      </c>
      <c r="M983" s="135"/>
      <c r="N983" s="9" t="str">
        <f>IF(M983="","Vacio",IF(L983=M983,"Igual","Diferente"))</f>
        <v>Vacio</v>
      </c>
      <c r="O983" s="9"/>
      <c r="P983" s="135"/>
      <c r="Q983" s="9" t="str">
        <f>IF(P983="","Vacio",IF(O983=P983,"Igual","Diferente"))</f>
        <v>Vacio</v>
      </c>
      <c r="R983" s="1">
        <f>+L983+O983/3.5</f>
        <v>85</v>
      </c>
      <c r="S983" s="1">
        <f ca="1">+IF(K983&gt;=0,IF(K983&lt;30,R983*1,IF(60&gt;K983,R983*2,IF(90&gt;K983,R983*3,IF(120&gt;K983,R983*4,IF(150&gt;K983,R983*5,IF(180&gt;K983,R983*6,IF(210&gt;K983,R983*7))))))),0)</f>
        <v>85</v>
      </c>
      <c r="T983" s="2" t="str">
        <f ca="1">+IF(K983&lt;0,0,IF(K983&lt;8,$A$1,IF(K983&lt;15,$B$1,IF(K983&lt;22,$C$1,IF(K983&lt;30,$D$1,IF(K983&lt;60,$G$1,IF(K983&lt;90,$H$1,IF(K983&lt;120,$I$1,IF(K983&lt;150,$J$1,IF(K983&lt;180,$K$1,IF(K983&lt;210,$E$1)))))))))))</f>
        <v>1° Semana</v>
      </c>
      <c r="U983" s="6" t="s">
        <v>1605</v>
      </c>
      <c r="V983" s="10" t="s">
        <v>1606</v>
      </c>
      <c r="W983" s="6">
        <v>43759</v>
      </c>
      <c r="X983" s="12" t="s">
        <v>1503</v>
      </c>
      <c r="Y983" s="12" t="s">
        <v>5248</v>
      </c>
      <c r="Z983" s="12" t="s">
        <v>716</v>
      </c>
      <c r="AA983" s="12"/>
      <c r="AB983" s="15"/>
      <c r="AC983" s="15"/>
      <c r="AD983" s="15"/>
      <c r="AE983" s="15"/>
      <c r="AF983" s="4">
        <f ca="1">+TODAY()-AE983</f>
        <v>44137</v>
      </c>
      <c r="AG983" s="15"/>
      <c r="AH983" s="15"/>
      <c r="AI983" s="6"/>
      <c r="AJ983" s="6"/>
      <c r="AK983" s="3"/>
      <c r="AL983" s="6"/>
      <c r="AM983" s="10">
        <v>1</v>
      </c>
      <c r="AN983" s="3" t="s">
        <v>44</v>
      </c>
      <c r="AO983" s="3"/>
      <c r="AP983" s="3" t="s">
        <v>45</v>
      </c>
      <c r="AQ983" s="3"/>
      <c r="AR983" s="3"/>
      <c r="AS983" s="3"/>
      <c r="AT983" s="3"/>
      <c r="AU983" s="3" t="s">
        <v>3450</v>
      </c>
      <c r="AV983" s="65" t="s">
        <v>47</v>
      </c>
      <c r="AW983" s="7" t="s">
        <v>47</v>
      </c>
      <c r="AX983" s="9" t="str">
        <f>IF(AW983="","Vacio",IF(AV983=AW983,"Igual","Diferente"))</f>
        <v>Igual</v>
      </c>
      <c r="AY983" s="68"/>
      <c r="AZ983" s="68"/>
      <c r="BA983" s="5">
        <f ca="1">+IF(K983&gt;21,"Revisar",0)</f>
        <v>0</v>
      </c>
      <c r="BB983" s="68" t="s">
        <v>146</v>
      </c>
      <c r="BC983" s="129" t="s">
        <v>2919</v>
      </c>
      <c r="BF983" s="129" t="s">
        <v>94</v>
      </c>
      <c r="BG983" s="129"/>
    </row>
    <row r="984" spans="1:65" ht="13.9" customHeight="1" x14ac:dyDescent="0.25">
      <c r="A984" s="68" t="str">
        <f>CONCATENATE(E984,"_",X984)</f>
        <v>20386186872_PCR-LAP0513</v>
      </c>
      <c r="B984" s="68" t="str">
        <f>CONCATENATE(E984,"_",Z984)</f>
        <v>20386186872_</v>
      </c>
      <c r="C984" s="6">
        <v>44105</v>
      </c>
      <c r="D984" s="6">
        <v>44135</v>
      </c>
      <c r="E984" s="192">
        <v>20386186872</v>
      </c>
      <c r="F984" s="3" t="s">
        <v>4559</v>
      </c>
      <c r="G984" s="3" t="s">
        <v>4730</v>
      </c>
      <c r="H984" s="6">
        <v>44105</v>
      </c>
      <c r="I984" s="6">
        <v>44135</v>
      </c>
      <c r="J984" s="7" t="s">
        <v>1604</v>
      </c>
      <c r="K984" s="8">
        <f ca="1">+TODAY()-I984</f>
        <v>2</v>
      </c>
      <c r="L984" s="9">
        <v>85</v>
      </c>
      <c r="M984" s="135"/>
      <c r="N984" s="9" t="str">
        <f>IF(M984="","Vacio",IF(L984=M984,"Igual","Diferente"))</f>
        <v>Vacio</v>
      </c>
      <c r="O984" s="9"/>
      <c r="P984" s="135"/>
      <c r="Q984" s="9" t="str">
        <f>IF(P984="","Vacio",IF(O984=P984,"Igual","Diferente"))</f>
        <v>Vacio</v>
      </c>
      <c r="R984" s="1">
        <f>+L984+O984/3.5</f>
        <v>85</v>
      </c>
      <c r="S984" s="1">
        <f ca="1">+IF(K984&gt;=0,IF(K984&lt;30,R984*1,IF(60&gt;K984,R984*2,IF(90&gt;K984,R984*3,IF(120&gt;K984,R984*4,IF(150&gt;K984,R984*5,IF(180&gt;K984,R984*6,IF(210&gt;K984,R984*7))))))),0)</f>
        <v>85</v>
      </c>
      <c r="T984" s="2" t="str">
        <f ca="1">+IF(K984&lt;0,0,IF(K984&lt;8,$A$1,IF(K984&lt;15,$B$1,IF(K984&lt;22,$C$1,IF(K984&lt;30,$D$1,IF(K984&lt;60,$G$1,IF(K984&lt;90,$H$1,IF(K984&lt;120,$I$1,IF(K984&lt;150,$J$1,IF(K984&lt;180,$K$1,IF(K984&lt;210,$E$1)))))))))))</f>
        <v>1° Semana</v>
      </c>
      <c r="U984" s="6" t="s">
        <v>1605</v>
      </c>
      <c r="V984" s="10" t="s">
        <v>1608</v>
      </c>
      <c r="W984" s="6">
        <v>43755</v>
      </c>
      <c r="X984" s="12" t="s">
        <v>1609</v>
      </c>
      <c r="Y984" s="12" t="s">
        <v>5248</v>
      </c>
      <c r="Z984" s="12"/>
      <c r="AA984" s="12"/>
      <c r="AB984" s="15"/>
      <c r="AC984" s="15"/>
      <c r="AD984" s="15"/>
      <c r="AE984" s="15"/>
      <c r="AF984" s="4">
        <f ca="1">+TODAY()-AE984</f>
        <v>44137</v>
      </c>
      <c r="AG984" s="15"/>
      <c r="AH984" s="15"/>
      <c r="AI984" s="6"/>
      <c r="AJ984" s="6"/>
      <c r="AK984" s="3" t="s">
        <v>43</v>
      </c>
      <c r="AL984" s="6"/>
      <c r="AM984" s="10">
        <v>1</v>
      </c>
      <c r="AN984" s="3" t="s">
        <v>44</v>
      </c>
      <c r="AO984" s="3"/>
      <c r="AP984" s="3" t="s">
        <v>45</v>
      </c>
      <c r="AQ984" s="3"/>
      <c r="AR984" s="3"/>
      <c r="AS984" s="3"/>
      <c r="AT984" s="3"/>
      <c r="AU984" s="3" t="s">
        <v>3450</v>
      </c>
      <c r="AV984" s="65" t="s">
        <v>47</v>
      </c>
      <c r="AW984" s="7" t="s">
        <v>47</v>
      </c>
      <c r="AX984" s="9" t="str">
        <f>IF(AW984="","Vacio",IF(AV984=AW984,"Igual","Diferente"))</f>
        <v>Igual</v>
      </c>
      <c r="AY984" s="68"/>
      <c r="AZ984" s="68"/>
      <c r="BA984" s="5">
        <f ca="1">+IF(K984&gt;21,"Revisar",0)</f>
        <v>0</v>
      </c>
      <c r="BB984" s="68" t="s">
        <v>146</v>
      </c>
      <c r="BC984" s="129" t="s">
        <v>2919</v>
      </c>
      <c r="BF984" s="129" t="s">
        <v>94</v>
      </c>
      <c r="BG984" s="129"/>
    </row>
    <row r="985" spans="1:65" ht="14.65" customHeight="1" x14ac:dyDescent="0.25">
      <c r="A985" s="68" t="str">
        <f>CONCATENATE(E985,"_",X985)</f>
        <v>20386186872_PCR-LAP0648</v>
      </c>
      <c r="B985" s="68" t="str">
        <f>CONCATENATE(E985,"_",Z985)</f>
        <v>20386186872_</v>
      </c>
      <c r="C985" s="6">
        <v>44105</v>
      </c>
      <c r="D985" s="6">
        <v>44135</v>
      </c>
      <c r="E985" s="192">
        <v>20386186872</v>
      </c>
      <c r="F985" s="3" t="s">
        <v>4559</v>
      </c>
      <c r="G985" s="3" t="s">
        <v>4730</v>
      </c>
      <c r="H985" s="6">
        <v>44105</v>
      </c>
      <c r="I985" s="6">
        <v>44135</v>
      </c>
      <c r="J985" s="7" t="s">
        <v>1604</v>
      </c>
      <c r="K985" s="8">
        <f ca="1">+TODAY()-I985</f>
        <v>2</v>
      </c>
      <c r="L985" s="9">
        <v>85</v>
      </c>
      <c r="M985" s="135"/>
      <c r="N985" s="9" t="str">
        <f>IF(M985="","Vacio",IF(L985=M985,"Igual","Diferente"))</f>
        <v>Vacio</v>
      </c>
      <c r="O985" s="9"/>
      <c r="P985" s="135"/>
      <c r="Q985" s="9" t="str">
        <f>IF(P985="","Vacio",IF(O985=P985,"Igual","Diferente"))</f>
        <v>Vacio</v>
      </c>
      <c r="R985" s="1">
        <f>+L985+O985/3.5</f>
        <v>85</v>
      </c>
      <c r="S985" s="1">
        <f ca="1">+IF(K985&gt;=0,IF(K985&lt;30,R985*1,IF(60&gt;K985,R985*2,IF(90&gt;K985,R985*3,IF(120&gt;K985,R985*4,IF(150&gt;K985,R985*5,IF(180&gt;K985,R985*6,IF(210&gt;K985,R985*7))))))),0)</f>
        <v>85</v>
      </c>
      <c r="T985" s="2" t="str">
        <f ca="1">+IF(K985&lt;0,0,IF(K985&lt;8,$A$1,IF(K985&lt;15,$B$1,IF(K985&lt;22,$C$1,IF(K985&lt;30,$D$1,IF(K985&lt;60,$G$1,IF(K985&lt;90,$H$1,IF(K985&lt;120,$I$1,IF(K985&lt;150,$J$1,IF(K985&lt;180,$K$1,IF(K985&lt;210,$E$1)))))))))))</f>
        <v>1° Semana</v>
      </c>
      <c r="U985" s="6" t="s">
        <v>1605</v>
      </c>
      <c r="V985" s="10" t="s">
        <v>1610</v>
      </c>
      <c r="W985" s="6">
        <v>43733</v>
      </c>
      <c r="X985" s="12" t="s">
        <v>1611</v>
      </c>
      <c r="Y985" s="12" t="s">
        <v>5248</v>
      </c>
      <c r="Z985" s="12"/>
      <c r="AA985" s="12"/>
      <c r="AB985" s="15"/>
      <c r="AC985" s="15"/>
      <c r="AD985" s="15"/>
      <c r="AE985" s="15"/>
      <c r="AF985" s="4">
        <f ca="1">+TODAY()-AE985</f>
        <v>44137</v>
      </c>
      <c r="AG985" s="15"/>
      <c r="AH985" s="15"/>
      <c r="AI985" s="6"/>
      <c r="AJ985" s="6"/>
      <c r="AK985" s="3"/>
      <c r="AL985" s="6"/>
      <c r="AM985" s="10">
        <v>1</v>
      </c>
      <c r="AN985" s="3" t="s">
        <v>44</v>
      </c>
      <c r="AO985" s="3"/>
      <c r="AP985" s="3" t="s">
        <v>45</v>
      </c>
      <c r="AQ985" s="3"/>
      <c r="AR985" s="3"/>
      <c r="AS985" s="3"/>
      <c r="AT985" s="3"/>
      <c r="AU985" s="3" t="s">
        <v>3450</v>
      </c>
      <c r="AV985" s="65" t="s">
        <v>47</v>
      </c>
      <c r="AW985" s="7" t="s">
        <v>47</v>
      </c>
      <c r="AX985" s="9" t="str">
        <f>IF(AW985="","Vacio",IF(AV985=AW985,"Igual","Diferente"))</f>
        <v>Igual</v>
      </c>
      <c r="AY985" s="68"/>
      <c r="AZ985" s="68"/>
      <c r="BA985" s="5">
        <f ca="1">+IF(K985&gt;21,"Revisar",0)</f>
        <v>0</v>
      </c>
      <c r="BB985" s="68" t="s">
        <v>146</v>
      </c>
      <c r="BC985" s="129" t="s">
        <v>2919</v>
      </c>
      <c r="BD985" s="158"/>
      <c r="BE985" s="158"/>
      <c r="BF985" s="129" t="s">
        <v>94</v>
      </c>
      <c r="BG985" s="129"/>
      <c r="BH985" s="158"/>
      <c r="BI985" s="158"/>
      <c r="BJ985" s="158"/>
      <c r="BK985" s="158"/>
      <c r="BL985" s="158"/>
      <c r="BM985" s="158"/>
    </row>
    <row r="986" spans="1:65" ht="14.65" customHeight="1" x14ac:dyDescent="0.25">
      <c r="A986" s="68" t="str">
        <f>CONCATENATE(E986,"_",X986)</f>
        <v>20386186872_PCR-LAP0675</v>
      </c>
      <c r="B986" s="68" t="str">
        <f>CONCATENATE(E986,"_",Z986)</f>
        <v>20386186872_</v>
      </c>
      <c r="C986" s="6">
        <v>44105</v>
      </c>
      <c r="D986" s="6">
        <v>44135</v>
      </c>
      <c r="E986" s="192">
        <v>20386186872</v>
      </c>
      <c r="F986" s="3" t="s">
        <v>4559</v>
      </c>
      <c r="G986" s="3" t="s">
        <v>4730</v>
      </c>
      <c r="H986" s="6">
        <v>44105</v>
      </c>
      <c r="I986" s="6">
        <v>44135</v>
      </c>
      <c r="J986" s="7" t="s">
        <v>1604</v>
      </c>
      <c r="K986" s="8">
        <f ca="1">+TODAY()-I986</f>
        <v>2</v>
      </c>
      <c r="L986" s="9">
        <v>85</v>
      </c>
      <c r="M986" s="135"/>
      <c r="N986" s="9" t="str">
        <f>IF(M986="","Vacio",IF(L986=M986,"Igual","Diferente"))</f>
        <v>Vacio</v>
      </c>
      <c r="O986" s="9"/>
      <c r="P986" s="135"/>
      <c r="Q986" s="9" t="str">
        <f>IF(P986="","Vacio",IF(O986=P986,"Igual","Diferente"))</f>
        <v>Vacio</v>
      </c>
      <c r="R986" s="1">
        <f>+L986+O986/3.5</f>
        <v>85</v>
      </c>
      <c r="S986" s="1">
        <f ca="1">+IF(K986&gt;=0,IF(K986&lt;30,R986*1,IF(60&gt;K986,R986*2,IF(90&gt;K986,R986*3,IF(120&gt;K986,R986*4,IF(150&gt;K986,R986*5,IF(180&gt;K986,R986*6,IF(210&gt;K986,R986*7))))))),0)</f>
        <v>85</v>
      </c>
      <c r="T986" s="2" t="str">
        <f ca="1">+IF(K986&lt;0,0,IF(K986&lt;8,$A$1,IF(K986&lt;15,$B$1,IF(K986&lt;22,$C$1,IF(K986&lt;30,$D$1,IF(K986&lt;60,$G$1,IF(K986&lt;90,$H$1,IF(K986&lt;120,$I$1,IF(K986&lt;150,$J$1,IF(K986&lt;180,$K$1,IF(K986&lt;210,$E$1)))))))))))</f>
        <v>1° Semana</v>
      </c>
      <c r="U986" s="6" t="s">
        <v>1605</v>
      </c>
      <c r="V986" s="10" t="s">
        <v>1612</v>
      </c>
      <c r="W986" s="6">
        <v>43864</v>
      </c>
      <c r="X986" s="12" t="s">
        <v>1613</v>
      </c>
      <c r="Y986" s="12" t="s">
        <v>5248</v>
      </c>
      <c r="Z986" s="12"/>
      <c r="AA986" s="12"/>
      <c r="AB986" s="15"/>
      <c r="AC986" s="15"/>
      <c r="AD986" s="15"/>
      <c r="AE986" s="15"/>
      <c r="AF986" s="4">
        <f ca="1">+TODAY()-AE986</f>
        <v>44137</v>
      </c>
      <c r="AG986" s="15"/>
      <c r="AH986" s="15"/>
      <c r="AI986" s="6"/>
      <c r="AJ986" s="6"/>
      <c r="AK986" s="3"/>
      <c r="AL986" s="6"/>
      <c r="AM986" s="10">
        <v>1</v>
      </c>
      <c r="AN986" s="3" t="s">
        <v>44</v>
      </c>
      <c r="AO986" s="3"/>
      <c r="AP986" s="3" t="s">
        <v>45</v>
      </c>
      <c r="AQ986" s="3"/>
      <c r="AR986" s="3"/>
      <c r="AS986" s="3"/>
      <c r="AT986" s="3"/>
      <c r="AU986" s="3" t="s">
        <v>3450</v>
      </c>
      <c r="AV986" s="65" t="s">
        <v>47</v>
      </c>
      <c r="AW986" s="7" t="s">
        <v>47</v>
      </c>
      <c r="AX986" s="9" t="str">
        <f>IF(AW986="","Vacio",IF(AV986=AW986,"Igual","Diferente"))</f>
        <v>Igual</v>
      </c>
      <c r="AY986" s="68"/>
      <c r="AZ986" s="68"/>
      <c r="BA986" s="5">
        <f ca="1">+IF(K986&gt;21,"Revisar",0)</f>
        <v>0</v>
      </c>
      <c r="BB986" s="68" t="s">
        <v>146</v>
      </c>
      <c r="BC986" s="129" t="s">
        <v>2919</v>
      </c>
      <c r="BD986" s="153"/>
      <c r="BE986" s="153"/>
      <c r="BF986" s="129" t="s">
        <v>94</v>
      </c>
      <c r="BG986" s="129"/>
      <c r="BH986" s="153"/>
      <c r="BI986" s="153"/>
      <c r="BJ986" s="153"/>
      <c r="BK986" s="153"/>
      <c r="BL986" s="153"/>
      <c r="BM986" s="153"/>
    </row>
    <row r="987" spans="1:65" ht="14.65" customHeight="1" x14ac:dyDescent="0.25">
      <c r="A987" s="68" t="str">
        <f>CONCATENATE(E987,"_",X987)</f>
        <v>20386186872_PCR-LAP1087</v>
      </c>
      <c r="B987" s="68" t="str">
        <f>CONCATENATE(E987,"_",Z987)</f>
        <v>20386186872_PCR-LAP1086</v>
      </c>
      <c r="C987" s="6">
        <v>44105</v>
      </c>
      <c r="D987" s="6">
        <v>44135</v>
      </c>
      <c r="E987" s="192">
        <v>20386186872</v>
      </c>
      <c r="F987" s="3" t="s">
        <v>4559</v>
      </c>
      <c r="G987" s="3" t="s">
        <v>4730</v>
      </c>
      <c r="H987" s="6">
        <v>44105</v>
      </c>
      <c r="I987" s="6">
        <v>44135</v>
      </c>
      <c r="J987" s="7" t="s">
        <v>1604</v>
      </c>
      <c r="K987" s="8">
        <f ca="1">+TODAY()-I987</f>
        <v>2</v>
      </c>
      <c r="L987" s="9">
        <v>85</v>
      </c>
      <c r="M987" s="135"/>
      <c r="N987" s="9" t="str">
        <f>IF(M987="","Vacio",IF(L987=M987,"Igual","Diferente"))</f>
        <v>Vacio</v>
      </c>
      <c r="O987" s="9"/>
      <c r="P987" s="135"/>
      <c r="Q987" s="9" t="str">
        <f>IF(P987="","Vacio",IF(O987=P987,"Igual","Diferente"))</f>
        <v>Vacio</v>
      </c>
      <c r="R987" s="1">
        <f>+L987+O987/3.5</f>
        <v>85</v>
      </c>
      <c r="S987" s="1">
        <f ca="1">+IF(K987&gt;=0,IF(K987&lt;30,R987*1,IF(60&gt;K987,R987*2,IF(90&gt;K987,R987*3,IF(120&gt;K987,R987*4,IF(150&gt;K987,R987*5,IF(180&gt;K987,R987*6,IF(210&gt;K987,R987*7))))))),0)</f>
        <v>85</v>
      </c>
      <c r="T987" s="2" t="str">
        <f ca="1">+IF(K987&lt;0,0,IF(K987&lt;8,$A$1,IF(K987&lt;15,$B$1,IF(K987&lt;22,$C$1,IF(K987&lt;30,$D$1,IF(K987&lt;60,$G$1,IF(K987&lt;90,$H$1,IF(K987&lt;120,$I$1,IF(K987&lt;150,$J$1,IF(K987&lt;180,$K$1,IF(K987&lt;210,$E$1)))))))))))</f>
        <v>1° Semana</v>
      </c>
      <c r="U987" s="6" t="s">
        <v>1605</v>
      </c>
      <c r="V987" s="10" t="s">
        <v>1610</v>
      </c>
      <c r="W987" s="6">
        <v>43733</v>
      </c>
      <c r="X987" s="12" t="s">
        <v>563</v>
      </c>
      <c r="Y987" s="12" t="s">
        <v>5248</v>
      </c>
      <c r="Z987" s="12" t="s">
        <v>1615</v>
      </c>
      <c r="AA987" s="12"/>
      <c r="AB987" s="15"/>
      <c r="AC987" s="15"/>
      <c r="AD987" s="15"/>
      <c r="AE987" s="15"/>
      <c r="AF987" s="4">
        <f ca="1">+TODAY()-AE987</f>
        <v>44137</v>
      </c>
      <c r="AG987" s="15"/>
      <c r="AH987" s="15"/>
      <c r="AI987" s="6"/>
      <c r="AJ987" s="6"/>
      <c r="AK987" s="3"/>
      <c r="AL987" s="6"/>
      <c r="AM987" s="10">
        <v>1</v>
      </c>
      <c r="AN987" s="3" t="s">
        <v>44</v>
      </c>
      <c r="AO987" s="3"/>
      <c r="AP987" s="3" t="s">
        <v>45</v>
      </c>
      <c r="AQ987" s="3"/>
      <c r="AR987" s="3"/>
      <c r="AS987" s="3"/>
      <c r="AT987" s="3"/>
      <c r="AU987" s="3" t="s">
        <v>3450</v>
      </c>
      <c r="AV987" s="65" t="s">
        <v>47</v>
      </c>
      <c r="AW987" s="7" t="s">
        <v>47</v>
      </c>
      <c r="AX987" s="9" t="str">
        <f>IF(AW987="","Vacio",IF(AV987=AW987,"Igual","Diferente"))</f>
        <v>Igual</v>
      </c>
      <c r="AY987" s="68" t="s">
        <v>4964</v>
      </c>
      <c r="AZ987" s="68"/>
      <c r="BA987" s="5">
        <f ca="1">+IF(K987&gt;21,"Revisar",0)</f>
        <v>0</v>
      </c>
      <c r="BB987" s="68" t="s">
        <v>146</v>
      </c>
      <c r="BC987" s="129" t="s">
        <v>2919</v>
      </c>
      <c r="BD987" s="153"/>
      <c r="BE987" s="153"/>
      <c r="BF987" s="129" t="s">
        <v>94</v>
      </c>
      <c r="BG987" s="129"/>
      <c r="BH987" s="153"/>
      <c r="BI987" s="153"/>
      <c r="BJ987" s="153"/>
      <c r="BK987" s="153"/>
      <c r="BL987" s="153"/>
      <c r="BM987" s="153"/>
    </row>
    <row r="988" spans="1:65" ht="14.65" customHeight="1" x14ac:dyDescent="0.25">
      <c r="A988" s="68" t="str">
        <f>CONCATENATE(E988,"_",X988)</f>
        <v>20557108646_MOR-LAP19101030</v>
      </c>
      <c r="B988" s="68" t="str">
        <f>CONCATENATE(E988,"_",Z988)</f>
        <v>20557108646_PCR-LAP19091017</v>
      </c>
      <c r="C988" s="6">
        <v>44113</v>
      </c>
      <c r="D988" s="6">
        <v>44143</v>
      </c>
      <c r="E988" s="192">
        <v>20557108646</v>
      </c>
      <c r="F988" s="3" t="s">
        <v>1616</v>
      </c>
      <c r="G988" s="3" t="s">
        <v>4923</v>
      </c>
      <c r="H988" s="6">
        <v>44113</v>
      </c>
      <c r="I988" s="6">
        <v>44143</v>
      </c>
      <c r="J988" s="7" t="s">
        <v>1618</v>
      </c>
      <c r="K988" s="8">
        <f ca="1">+TODAY()-I988</f>
        <v>-6</v>
      </c>
      <c r="L988" s="9">
        <v>110</v>
      </c>
      <c r="M988" s="152"/>
      <c r="N988" s="9" t="str">
        <f>IF(M988="","Vacio",IF(L988=M988,"Igual","Diferente"))</f>
        <v>Vacio</v>
      </c>
      <c r="O988" s="9"/>
      <c r="P988" s="152"/>
      <c r="Q988" s="9" t="str">
        <f>IF(P988="","Vacio",IF(O988=P988,"Igual","Diferente"))</f>
        <v>Vacio</v>
      </c>
      <c r="R988" s="1">
        <f>+L988+O988/3.5</f>
        <v>110</v>
      </c>
      <c r="S988" s="1">
        <f ca="1">+IF(K988&gt;=0,IF(K988&lt;30,R988*1,IF(60&gt;K988,R988*2,IF(90&gt;K988,R988*3,IF(120&gt;K988,R988*4,IF(150&gt;K988,R988*5,IF(180&gt;K988,R988*6,IF(210&gt;K988,R988*7))))))),0)</f>
        <v>0</v>
      </c>
      <c r="T988" s="2">
        <f ca="1">+IF(K988&lt;0,0,IF(K988&lt;8,$A$1,IF(K988&lt;15,$B$1,IF(K988&lt;22,$C$1,IF(K988&lt;30,$D$1,IF(K988&lt;60,$G$1,IF(K988&lt;90,$H$1,IF(K988&lt;120,$I$1,IF(K988&lt;150,$J$1,IF(K988&lt;180,$K$1,IF(K988&lt;210,$E$1)))))))))))</f>
        <v>0</v>
      </c>
      <c r="U988" s="3" t="s">
        <v>3919</v>
      </c>
      <c r="V988" s="10" t="s">
        <v>1619</v>
      </c>
      <c r="W988" s="6">
        <v>43991</v>
      </c>
      <c r="X988" s="12" t="s">
        <v>986</v>
      </c>
      <c r="Y988" s="12" t="s">
        <v>5248</v>
      </c>
      <c r="Z988" s="12" t="s">
        <v>3800</v>
      </c>
      <c r="AA988" s="12"/>
      <c r="AB988" s="12"/>
      <c r="AC988" s="15"/>
      <c r="AD988" s="15"/>
      <c r="AE988" s="15"/>
      <c r="AF988" s="4">
        <f ca="1">+TODAY()-AE988</f>
        <v>44137</v>
      </c>
      <c r="AG988" s="15"/>
      <c r="AH988" s="15"/>
      <c r="AI988" s="6"/>
      <c r="AJ988" s="6"/>
      <c r="AK988" s="3"/>
      <c r="AL988" s="6"/>
      <c r="AM988" s="10">
        <v>1</v>
      </c>
      <c r="AN988" s="3" t="s">
        <v>44</v>
      </c>
      <c r="AO988" s="3"/>
      <c r="AP988" s="3" t="s">
        <v>161</v>
      </c>
      <c r="AQ988" s="296" t="s">
        <v>888</v>
      </c>
      <c r="AR988" s="3"/>
      <c r="AS988" s="3"/>
      <c r="AT988" s="3"/>
      <c r="AU988" s="3" t="s">
        <v>3450</v>
      </c>
      <c r="AV988" s="7" t="s">
        <v>47</v>
      </c>
      <c r="AW988" s="7" t="s">
        <v>47</v>
      </c>
      <c r="AX988" s="9" t="str">
        <f>IF(AW988="","Vacio",IF(AV988=AW988,"Igual","Diferente"))</f>
        <v>Igual</v>
      </c>
      <c r="AY988" s="129"/>
      <c r="AZ988" s="129"/>
      <c r="BA988" s="5">
        <f ca="1">+IF(K988&gt;21,"Revisar",0)</f>
        <v>0</v>
      </c>
      <c r="BB988" s="129" t="s">
        <v>146</v>
      </c>
      <c r="BC988" s="129" t="s">
        <v>2919</v>
      </c>
      <c r="BD988" s="153"/>
      <c r="BE988" s="153"/>
      <c r="BF988" s="129" t="s">
        <v>94</v>
      </c>
      <c r="BG988" s="129">
        <f>VLOOKUP(X988,'[2]Costos office 365'!$A$1:$B$180,2,FALSE)</f>
        <v>7.13</v>
      </c>
      <c r="BH988" s="153"/>
      <c r="BI988" s="153"/>
      <c r="BJ988" s="153"/>
      <c r="BK988" s="153"/>
      <c r="BL988" s="153"/>
      <c r="BM988" s="153"/>
    </row>
    <row r="989" spans="1:65" ht="14.65" customHeight="1" x14ac:dyDescent="0.25">
      <c r="A989" s="68" t="str">
        <f>CONCATENATE(E989,"_",X989)</f>
        <v>20557108646_MOR-LAP0003</v>
      </c>
      <c r="B989" s="68" t="str">
        <f>CONCATENATE(E989,"_",Z989)</f>
        <v>20557108646_</v>
      </c>
      <c r="C989" s="6">
        <v>44111</v>
      </c>
      <c r="D989" s="6">
        <v>44141</v>
      </c>
      <c r="E989" s="192">
        <v>20557108646</v>
      </c>
      <c r="F989" s="3" t="s">
        <v>1616</v>
      </c>
      <c r="G989" s="3" t="s">
        <v>4927</v>
      </c>
      <c r="H989" s="6">
        <v>44111</v>
      </c>
      <c r="I989" s="6">
        <v>44141</v>
      </c>
      <c r="J989" s="7"/>
      <c r="K989" s="8">
        <f ca="1">+TODAY()-I989</f>
        <v>-4</v>
      </c>
      <c r="L989" s="9">
        <v>115</v>
      </c>
      <c r="M989" s="152"/>
      <c r="N989" s="9" t="str">
        <f>IF(M989="","Vacio",IF(L989=M989,"Igual","Diferente"))</f>
        <v>Vacio</v>
      </c>
      <c r="O989" s="9"/>
      <c r="P989" s="152"/>
      <c r="Q989" s="9" t="str">
        <f>IF(P989="","Vacio",IF(O989=P989,"Igual","Diferente"))</f>
        <v>Vacio</v>
      </c>
      <c r="R989" s="1">
        <f>+L989+O989/3.5</f>
        <v>115</v>
      </c>
      <c r="S989" s="1">
        <f ca="1">+IF(K989&gt;=0,IF(K989&lt;30,R989*1,IF(60&gt;K989,R989*2,IF(90&gt;K989,R989*3,IF(120&gt;K989,R989*4,IF(150&gt;K989,R989*5,IF(180&gt;K989,R989*6,IF(210&gt;K989,R989*7))))))),0)</f>
        <v>0</v>
      </c>
      <c r="T989" s="2">
        <f ca="1">+IF(K989&lt;0,0,IF(K989&lt;8,$A$1,IF(K989&lt;15,$B$1,IF(K989&lt;22,$C$1,IF(K989&lt;30,$D$1,IF(K989&lt;60,$G$1,IF(K989&lt;90,$H$1,IF(K989&lt;120,$I$1,IF(K989&lt;150,$J$1,IF(K989&lt;180,$K$1,IF(K989&lt;210,$E$1)))))))))))</f>
        <v>0</v>
      </c>
      <c r="U989" s="3" t="s">
        <v>3889</v>
      </c>
      <c r="V989" s="10" t="s">
        <v>3888</v>
      </c>
      <c r="W989" s="6">
        <v>44081</v>
      </c>
      <c r="X989" s="12" t="s">
        <v>1444</v>
      </c>
      <c r="Y989" s="12" t="s">
        <v>5248</v>
      </c>
      <c r="Z989" s="12"/>
      <c r="AA989" s="12"/>
      <c r="AB989" s="15"/>
      <c r="AC989" s="15"/>
      <c r="AD989" s="15"/>
      <c r="AE989" s="15"/>
      <c r="AF989" s="4">
        <f ca="1">+TODAY()-AE989</f>
        <v>44137</v>
      </c>
      <c r="AG989" s="15"/>
      <c r="AH989" s="15"/>
      <c r="AI989" s="6"/>
      <c r="AJ989" s="6"/>
      <c r="AK989" s="3"/>
      <c r="AL989" s="6"/>
      <c r="AM989" s="10">
        <v>1</v>
      </c>
      <c r="AN989" s="3" t="s">
        <v>44</v>
      </c>
      <c r="AO989" s="3"/>
      <c r="AP989" s="3" t="s">
        <v>161</v>
      </c>
      <c r="AQ989" s="296" t="s">
        <v>888</v>
      </c>
      <c r="AR989" s="3"/>
      <c r="AS989" s="3"/>
      <c r="AT989" s="3"/>
      <c r="AU989" s="3" t="s">
        <v>3450</v>
      </c>
      <c r="AV989" s="7" t="s">
        <v>47</v>
      </c>
      <c r="AW989" s="7" t="s">
        <v>47</v>
      </c>
      <c r="AX989" s="9" t="str">
        <f>IF(AW989="","Vacio",IF(AV989=AW989,"Igual","Diferente"))</f>
        <v>Igual</v>
      </c>
      <c r="AY989" s="129"/>
      <c r="AZ989" s="129"/>
      <c r="BA989" s="5">
        <f ca="1">+IF(K989&gt;21,"Revisar",0)</f>
        <v>0</v>
      </c>
      <c r="BB989" s="129" t="s">
        <v>146</v>
      </c>
      <c r="BC989" s="129" t="s">
        <v>2919</v>
      </c>
      <c r="BD989" s="153"/>
      <c r="BE989" s="153"/>
      <c r="BF989" s="129"/>
      <c r="BG989" s="129">
        <f>VLOOKUP(X989,'[2]Costos office 365'!$A$1:$B$180,2,FALSE)</f>
        <v>7.13</v>
      </c>
      <c r="BH989" s="153"/>
      <c r="BI989" s="153"/>
      <c r="BJ989" s="153"/>
      <c r="BK989" s="153"/>
      <c r="BL989" s="153"/>
      <c r="BM989" s="153"/>
    </row>
    <row r="990" spans="1:65" ht="14.65" customHeight="1" x14ac:dyDescent="0.25">
      <c r="A990" s="68" t="str">
        <f>CONCATENATE(E990,"_",X990)</f>
        <v>20557108646_PCR-LAP0408</v>
      </c>
      <c r="B990" s="68" t="str">
        <f>CONCATENATE(E990,"_",Z990)</f>
        <v>20557108646_</v>
      </c>
      <c r="C990" s="6">
        <v>44112</v>
      </c>
      <c r="D990" s="6">
        <v>44142</v>
      </c>
      <c r="E990" s="192">
        <v>20557108646</v>
      </c>
      <c r="F990" s="3" t="s">
        <v>1616</v>
      </c>
      <c r="G990" s="3" t="s">
        <v>4926</v>
      </c>
      <c r="H990" s="6">
        <v>44112</v>
      </c>
      <c r="I990" s="6">
        <v>44142</v>
      </c>
      <c r="J990" s="7">
        <v>17615</v>
      </c>
      <c r="K990" s="8">
        <f ca="1">+TODAY()-I990</f>
        <v>-5</v>
      </c>
      <c r="L990" s="9">
        <v>55</v>
      </c>
      <c r="M990" s="152"/>
      <c r="N990" s="9" t="str">
        <f>IF(M990="","Vacio",IF(L990=M990,"Igual","Diferente"))</f>
        <v>Vacio</v>
      </c>
      <c r="O990" s="9"/>
      <c r="P990" s="152"/>
      <c r="Q990" s="9" t="str">
        <f>IF(P990="","Vacio",IF(O990=P990,"Igual","Diferente"))</f>
        <v>Vacio</v>
      </c>
      <c r="R990" s="1">
        <f>+L990+O990/3.5</f>
        <v>55</v>
      </c>
      <c r="S990" s="1">
        <f ca="1">+IF(K990&gt;=0,IF(K990&lt;30,R990*1,IF(60&gt;K990,R990*2,IF(90&gt;K990,R990*3,IF(120&gt;K990,R990*4,IF(150&gt;K990,R990*5,IF(180&gt;K990,R990*6,IF(210&gt;K990,R990*7))))))),0)</f>
        <v>0</v>
      </c>
      <c r="T990" s="2">
        <f ca="1">+IF(K990&lt;0,0,IF(K990&lt;8,$A$1,IF(K990&lt;15,$B$1,IF(K990&lt;22,$C$1,IF(K990&lt;30,$D$1,IF(K990&lt;60,$G$1,IF(K990&lt;90,$H$1,IF(K990&lt;120,$I$1,IF(K990&lt;150,$J$1,IF(K990&lt;180,$K$1,IF(K990&lt;210,$E$1)))))))))))</f>
        <v>0</v>
      </c>
      <c r="U990" s="6" t="s">
        <v>64</v>
      </c>
      <c r="V990" s="10" t="s">
        <v>1620</v>
      </c>
      <c r="W990" s="6">
        <v>43560</v>
      </c>
      <c r="X990" s="12" t="s">
        <v>1621</v>
      </c>
      <c r="Y990" s="12" t="s">
        <v>5248</v>
      </c>
      <c r="Z990" s="12"/>
      <c r="AA990" s="12"/>
      <c r="AB990" s="15"/>
      <c r="AC990" s="15"/>
      <c r="AD990" s="15"/>
      <c r="AE990" s="15"/>
      <c r="AF990" s="4">
        <f ca="1">+TODAY()-AE990</f>
        <v>44137</v>
      </c>
      <c r="AG990" s="15"/>
      <c r="AH990" s="15"/>
      <c r="AI990" s="6"/>
      <c r="AJ990" s="6"/>
      <c r="AK990" s="3" t="s">
        <v>43</v>
      </c>
      <c r="AL990" s="6"/>
      <c r="AM990" s="10">
        <v>1</v>
      </c>
      <c r="AN990" s="3" t="s">
        <v>44</v>
      </c>
      <c r="AO990" s="3"/>
      <c r="AP990" s="3" t="s">
        <v>45</v>
      </c>
      <c r="AQ990" s="3"/>
      <c r="AR990" s="3"/>
      <c r="AS990" s="3"/>
      <c r="AT990" s="3"/>
      <c r="AU990" s="3" t="s">
        <v>3450</v>
      </c>
      <c r="AV990" s="7" t="s">
        <v>47</v>
      </c>
      <c r="AW990" s="7" t="s">
        <v>47</v>
      </c>
      <c r="AX990" s="9" t="str">
        <f>IF(AW990="","Vacio",IF(AV990=AW990,"Igual","Diferente"))</f>
        <v>Igual</v>
      </c>
      <c r="AY990" s="129"/>
      <c r="AZ990" s="129"/>
      <c r="BA990" s="5">
        <f ca="1">+IF(K990&gt;21,"Revisar",0)</f>
        <v>0</v>
      </c>
      <c r="BB990" s="129" t="s">
        <v>146</v>
      </c>
      <c r="BC990" s="129" t="s">
        <v>2919</v>
      </c>
      <c r="BD990" s="153"/>
      <c r="BE990" s="153"/>
      <c r="BF990" s="129" t="s">
        <v>94</v>
      </c>
      <c r="BG990" s="129"/>
      <c r="BH990" s="153"/>
      <c r="BI990" s="153"/>
      <c r="BJ990" s="153"/>
      <c r="BK990" s="153"/>
      <c r="BL990" s="153"/>
      <c r="BM990" s="153"/>
    </row>
    <row r="991" spans="1:65" ht="14.65" customHeight="1" x14ac:dyDescent="0.25">
      <c r="A991" s="68" t="str">
        <f>CONCATENATE(E991,"_",X991)</f>
        <v>20557108646_PCR-LAP0424</v>
      </c>
      <c r="B991" s="68" t="str">
        <f>CONCATENATE(E991,"_",Z991)</f>
        <v>20557108646_</v>
      </c>
      <c r="C991" s="6">
        <v>44109</v>
      </c>
      <c r="D991" s="6">
        <v>44139</v>
      </c>
      <c r="E991" s="192">
        <v>20557108646</v>
      </c>
      <c r="F991" s="3" t="s">
        <v>1616</v>
      </c>
      <c r="G991" s="3" t="s">
        <v>4589</v>
      </c>
      <c r="H991" s="6">
        <v>44109</v>
      </c>
      <c r="I991" s="6">
        <v>44139</v>
      </c>
      <c r="J991" s="7"/>
      <c r="K991" s="8">
        <f ca="1">+TODAY()-I991</f>
        <v>-2</v>
      </c>
      <c r="L991" s="9">
        <v>60</v>
      </c>
      <c r="M991" s="152"/>
      <c r="N991" s="9" t="str">
        <f>IF(M991="","Vacio",IF(L991=M991,"Igual","Diferente"))</f>
        <v>Vacio</v>
      </c>
      <c r="O991" s="9"/>
      <c r="P991" s="152"/>
      <c r="Q991" s="9" t="str">
        <f>IF(P991="","Vacio",IF(O991=P991,"Igual","Diferente"))</f>
        <v>Vacio</v>
      </c>
      <c r="R991" s="1">
        <f>+L991+O991/3.5</f>
        <v>60</v>
      </c>
      <c r="S991" s="1">
        <f ca="1">+IF(K991&gt;=0,IF(K991&lt;30,R991*1,IF(60&gt;K991,R991*2,IF(90&gt;K991,R991*3,IF(120&gt;K991,R991*4,IF(150&gt;K991,R991*5,IF(180&gt;K991,R991*6,IF(210&gt;K991,R991*7))))))),0)</f>
        <v>0</v>
      </c>
      <c r="T991" s="2">
        <f ca="1">+IF(K991&lt;0,0,IF(K991&lt;8,$A$1,IF(K991&lt;15,$B$1,IF(K991&lt;22,$C$1,IF(K991&lt;30,$D$1,IF(K991&lt;60,$G$1,IF(K991&lt;90,$H$1,IF(K991&lt;120,$I$1,IF(K991&lt;150,$J$1,IF(K991&lt;180,$K$1,IF(K991&lt;210,$E$1)))))))))))</f>
        <v>0</v>
      </c>
      <c r="U991" s="6" t="s">
        <v>4653</v>
      </c>
      <c r="V991" s="10" t="s">
        <v>4652</v>
      </c>
      <c r="W991" s="6">
        <v>44109</v>
      </c>
      <c r="X991" s="12" t="s">
        <v>4588</v>
      </c>
      <c r="Y991" s="12" t="s">
        <v>5248</v>
      </c>
      <c r="Z991" s="12"/>
      <c r="AA991" s="12"/>
      <c r="AB991" s="15"/>
      <c r="AC991" s="15"/>
      <c r="AD991" s="15"/>
      <c r="AE991" s="15"/>
      <c r="AF991" s="4">
        <f ca="1">+TODAY()-AE991</f>
        <v>44137</v>
      </c>
      <c r="AG991" s="15"/>
      <c r="AH991" s="15"/>
      <c r="AI991" s="6"/>
      <c r="AJ991" s="6"/>
      <c r="AK991" s="3"/>
      <c r="AL991" s="6"/>
      <c r="AM991" s="10">
        <v>1</v>
      </c>
      <c r="AN991" s="3" t="s">
        <v>44</v>
      </c>
      <c r="AO991" s="3"/>
      <c r="AP991" s="3" t="s">
        <v>712</v>
      </c>
      <c r="AQ991" s="3"/>
      <c r="AR991" s="3"/>
      <c r="AS991" s="3"/>
      <c r="AT991" s="3"/>
      <c r="AU991" s="3" t="s">
        <v>3450</v>
      </c>
      <c r="AV991" s="7" t="s">
        <v>47</v>
      </c>
      <c r="AW991" s="7" t="s">
        <v>47</v>
      </c>
      <c r="AX991" s="9" t="str">
        <f>IF(AW991="","Vacio",IF(AV991=AW991,"Igual","Diferente"))</f>
        <v>Igual</v>
      </c>
      <c r="AY991" s="129"/>
      <c r="AZ991" s="129"/>
      <c r="BA991" s="5">
        <f ca="1">+IF(K991&gt;21,"Revisar",0)</f>
        <v>0</v>
      </c>
      <c r="BB991" s="129" t="s">
        <v>146</v>
      </c>
      <c r="BC991" s="129" t="s">
        <v>2919</v>
      </c>
      <c r="BD991" s="153"/>
      <c r="BE991" s="153"/>
      <c r="BF991" s="129"/>
      <c r="BG991" s="129"/>
      <c r="BH991" s="153"/>
      <c r="BI991" s="153"/>
      <c r="BJ991" s="153"/>
      <c r="BK991" s="153"/>
      <c r="BL991" s="153"/>
      <c r="BM991" s="153"/>
    </row>
    <row r="992" spans="1:65" ht="14.65" customHeight="1" x14ac:dyDescent="0.25">
      <c r="A992" s="68" t="str">
        <f>CONCATENATE(E992,"_",X992)</f>
        <v>20557108646_PCR-LAP1355</v>
      </c>
      <c r="B992" s="68" t="str">
        <f>CONCATENATE(E992,"_",Z992)</f>
        <v>20557108646_</v>
      </c>
      <c r="C992" s="6">
        <v>44128</v>
      </c>
      <c r="D992" s="6">
        <v>44158</v>
      </c>
      <c r="E992" s="192">
        <v>20557108646</v>
      </c>
      <c r="F992" s="3" t="s">
        <v>1616</v>
      </c>
      <c r="G992" s="3" t="s">
        <v>5171</v>
      </c>
      <c r="H992" s="6">
        <v>44128</v>
      </c>
      <c r="I992" s="6">
        <v>44158</v>
      </c>
      <c r="J992" s="7"/>
      <c r="K992" s="8">
        <f ca="1">+TODAY()-I992</f>
        <v>-21</v>
      </c>
      <c r="L992" s="9">
        <v>115</v>
      </c>
      <c r="M992" s="152"/>
      <c r="N992" s="9" t="str">
        <f>IF(M992="","Vacio",IF(L992=M992,"Igual","Diferente"))</f>
        <v>Vacio</v>
      </c>
      <c r="O992" s="9"/>
      <c r="P992" s="152"/>
      <c r="Q992" s="9" t="str">
        <f>IF(P992="","Vacio",IF(O992=P992,"Igual","Diferente"))</f>
        <v>Vacio</v>
      </c>
      <c r="R992" s="1">
        <f>+L992+O992/3.5</f>
        <v>115</v>
      </c>
      <c r="S992" s="1">
        <f ca="1">+IF(K992&gt;=0,IF(K992&lt;30,R992*1,IF(60&gt;K992,R992*2,IF(90&gt;K992,R992*3,IF(120&gt;K992,R992*4,IF(150&gt;K992,R992*5,IF(180&gt;K992,R992*6,IF(210&gt;K992,R992*7))))))),0)</f>
        <v>0</v>
      </c>
      <c r="T992" s="2">
        <f ca="1">+IF(K992&lt;0,0,IF(K992&lt;8,$A$1,IF(K992&lt;15,$B$1,IF(K992&lt;22,$C$1,IF(K992&lt;30,$D$1,IF(K992&lt;60,$G$1,IF(K992&lt;90,$H$1,IF(K992&lt;120,$I$1,IF(K992&lt;150,$J$1,IF(K992&lt;180,$K$1,IF(K992&lt;210,$E$1)))))))))))</f>
        <v>0</v>
      </c>
      <c r="U992" s="6" t="s">
        <v>3683</v>
      </c>
      <c r="V992" s="10" t="s">
        <v>3680</v>
      </c>
      <c r="W992" s="6">
        <v>44064</v>
      </c>
      <c r="X992" s="12" t="s">
        <v>3132</v>
      </c>
      <c r="Y992" s="12" t="s">
        <v>5248</v>
      </c>
      <c r="Z992" s="12"/>
      <c r="AA992" s="12"/>
      <c r="AB992" s="15"/>
      <c r="AC992" s="15"/>
      <c r="AD992" s="15"/>
      <c r="AE992" s="15"/>
      <c r="AF992" s="4">
        <f ca="1">+TODAY()-AE992</f>
        <v>44137</v>
      </c>
      <c r="AG992" s="15"/>
      <c r="AH992" s="15"/>
      <c r="AI992" s="6"/>
      <c r="AJ992" s="6"/>
      <c r="AK992" s="3"/>
      <c r="AL992" s="6"/>
      <c r="AM992" s="10">
        <v>1</v>
      </c>
      <c r="AN992" s="3" t="s">
        <v>44</v>
      </c>
      <c r="AO992" s="3"/>
      <c r="AP992" s="3" t="s">
        <v>712</v>
      </c>
      <c r="AQ992" s="296" t="s">
        <v>888</v>
      </c>
      <c r="AR992" s="3"/>
      <c r="AS992" s="3"/>
      <c r="AT992" s="3"/>
      <c r="AU992" s="3" t="s">
        <v>3450</v>
      </c>
      <c r="AV992" s="7" t="s">
        <v>47</v>
      </c>
      <c r="AW992" s="7" t="s">
        <v>47</v>
      </c>
      <c r="AX992" s="9" t="str">
        <f>IF(AW992="","Vacio",IF(AV992=AW992,"Igual","Diferente"))</f>
        <v>Igual</v>
      </c>
      <c r="AY992" s="129"/>
      <c r="AZ992" s="129"/>
      <c r="BA992" s="5">
        <f ca="1">+IF(K992&gt;21,"Revisar",0)</f>
        <v>0</v>
      </c>
      <c r="BB992" s="129" t="s">
        <v>146</v>
      </c>
      <c r="BC992" s="129" t="s">
        <v>2919</v>
      </c>
      <c r="BD992" s="153"/>
      <c r="BE992" s="153"/>
      <c r="BF992" s="129" t="s">
        <v>94</v>
      </c>
      <c r="BG992" s="129">
        <f>VLOOKUP(X992,'[2]Costos office 365'!$A$1:$B$180,2,FALSE)</f>
        <v>7.13</v>
      </c>
      <c r="BH992" s="153"/>
      <c r="BI992" s="153"/>
      <c r="BJ992" s="153"/>
      <c r="BK992" s="153"/>
      <c r="BL992" s="153"/>
      <c r="BM992" s="153"/>
    </row>
    <row r="993" spans="1:65" ht="14.65" customHeight="1" x14ac:dyDescent="0.25">
      <c r="A993" s="68" t="str">
        <f>CONCATENATE(E993,"_",X993)</f>
        <v>20557108646_PCR-LAP0413</v>
      </c>
      <c r="B993" s="68" t="str">
        <f>CONCATENATE(E993,"_",Z993)</f>
        <v>20557108646_</v>
      </c>
      <c r="C993" s="6">
        <v>44125</v>
      </c>
      <c r="D993" s="6">
        <v>44155</v>
      </c>
      <c r="E993" s="192">
        <v>20557108646</v>
      </c>
      <c r="F993" s="3" t="s">
        <v>1616</v>
      </c>
      <c r="G993" s="3" t="s">
        <v>5070</v>
      </c>
      <c r="H993" s="6">
        <v>44125</v>
      </c>
      <c r="I993" s="6">
        <v>44155</v>
      </c>
      <c r="J993" s="7"/>
      <c r="K993" s="8">
        <f ca="1">+TODAY()-I993</f>
        <v>-18</v>
      </c>
      <c r="L993" s="9">
        <v>60</v>
      </c>
      <c r="M993" s="152"/>
      <c r="N993" s="9" t="str">
        <f>IF(M993="","Vacio",IF(L993=M993,"Igual","Diferente"))</f>
        <v>Vacio</v>
      </c>
      <c r="O993" s="9"/>
      <c r="P993" s="152"/>
      <c r="Q993" s="9" t="str">
        <f>IF(P993="","Vacio",IF(O993=P993,"Igual","Diferente"))</f>
        <v>Vacio</v>
      </c>
      <c r="R993" s="1">
        <f>+L993+O993/3.5</f>
        <v>60</v>
      </c>
      <c r="S993" s="1">
        <f ca="1">+IF(K993&gt;=0,IF(K993&lt;30,R993*1,IF(60&gt;K993,R993*2,IF(90&gt;K993,R993*3,IF(120&gt;K993,R993*4,IF(150&gt;K993,R993*5,IF(180&gt;K993,R993*6,IF(210&gt;K993,R993*7))))))),0)</f>
        <v>0</v>
      </c>
      <c r="T993" s="2">
        <f ca="1">+IF(K993&lt;0,0,IF(K993&lt;8,$A$1,IF(K993&lt;15,$B$1,IF(K993&lt;22,$C$1,IF(K993&lt;30,$D$1,IF(K993&lt;60,$G$1,IF(K993&lt;90,$H$1,IF(K993&lt;120,$I$1,IF(K993&lt;150,$J$1,IF(K993&lt;180,$K$1,IF(K993&lt;210,$E$1)))))))))))</f>
        <v>0</v>
      </c>
      <c r="U993" s="6" t="s">
        <v>3684</v>
      </c>
      <c r="V993" s="10" t="s">
        <v>3681</v>
      </c>
      <c r="W993" s="6">
        <v>44064</v>
      </c>
      <c r="X993" s="12" t="s">
        <v>659</v>
      </c>
      <c r="Y993" s="12" t="s">
        <v>5248</v>
      </c>
      <c r="Z993" s="12"/>
      <c r="AA993" s="12"/>
      <c r="AB993" s="15"/>
      <c r="AC993" s="15"/>
      <c r="AD993" s="15"/>
      <c r="AE993" s="15"/>
      <c r="AF993" s="4">
        <f ca="1">+TODAY()-AE993</f>
        <v>44137</v>
      </c>
      <c r="AG993" s="15"/>
      <c r="AH993" s="15"/>
      <c r="AI993" s="6"/>
      <c r="AJ993" s="6"/>
      <c r="AK993" s="3"/>
      <c r="AL993" s="6"/>
      <c r="AM993" s="10">
        <v>1</v>
      </c>
      <c r="AN993" s="3" t="s">
        <v>44</v>
      </c>
      <c r="AO993" s="3"/>
      <c r="AP993" s="3" t="s">
        <v>712</v>
      </c>
      <c r="AQ993" s="3"/>
      <c r="AR993" s="3"/>
      <c r="AS993" s="3"/>
      <c r="AT993" s="3"/>
      <c r="AU993" s="3" t="s">
        <v>3450</v>
      </c>
      <c r="AV993" s="7" t="s">
        <v>47</v>
      </c>
      <c r="AW993" s="7" t="s">
        <v>47</v>
      </c>
      <c r="AX993" s="9" t="str">
        <f>IF(AW993="","Vacio",IF(AV993=AW993,"Igual","Diferente"))</f>
        <v>Igual</v>
      </c>
      <c r="AY993" s="129"/>
      <c r="AZ993" s="129"/>
      <c r="BA993" s="5">
        <f ca="1">+IF(K993&gt;21,"Revisar",0)</f>
        <v>0</v>
      </c>
      <c r="BB993" s="129" t="s">
        <v>146</v>
      </c>
      <c r="BC993" s="129" t="s">
        <v>2919</v>
      </c>
      <c r="BD993" s="153"/>
      <c r="BE993" s="153"/>
      <c r="BF993" s="129" t="s">
        <v>94</v>
      </c>
      <c r="BG993" s="129"/>
      <c r="BH993" s="153"/>
      <c r="BI993" s="153"/>
      <c r="BJ993" s="153"/>
      <c r="BK993" s="153"/>
      <c r="BL993" s="153"/>
      <c r="BM993" s="153"/>
    </row>
    <row r="994" spans="1:65" ht="14.65" customHeight="1" x14ac:dyDescent="0.25">
      <c r="A994" s="68" t="str">
        <f>CONCATENATE(E994,"_",X994)</f>
        <v>20557108646_PCR-LAP0420</v>
      </c>
      <c r="B994" s="68" t="str">
        <f>CONCATENATE(E994,"_",Z994)</f>
        <v>20557108646_</v>
      </c>
      <c r="C994" s="6">
        <v>44125</v>
      </c>
      <c r="D994" s="6">
        <v>44155</v>
      </c>
      <c r="E994" s="192">
        <v>20557108646</v>
      </c>
      <c r="F994" s="3" t="s">
        <v>1616</v>
      </c>
      <c r="G994" s="3" t="s">
        <v>5070</v>
      </c>
      <c r="H994" s="6">
        <v>44125</v>
      </c>
      <c r="I994" s="6">
        <v>44155</v>
      </c>
      <c r="J994" s="7"/>
      <c r="K994" s="8">
        <f ca="1">+TODAY()-I994</f>
        <v>-18</v>
      </c>
      <c r="L994" s="9">
        <v>60</v>
      </c>
      <c r="M994" s="152"/>
      <c r="N994" s="9" t="str">
        <f>IF(M994="","Vacio",IF(L994=M994,"Igual","Diferente"))</f>
        <v>Vacio</v>
      </c>
      <c r="O994" s="9"/>
      <c r="P994" s="152"/>
      <c r="Q994" s="9" t="str">
        <f>IF(P994="","Vacio",IF(O994=P994,"Igual","Diferente"))</f>
        <v>Vacio</v>
      </c>
      <c r="R994" s="1">
        <f>+L994+O994/3.5</f>
        <v>60</v>
      </c>
      <c r="S994" s="1">
        <f ca="1">+IF(K994&gt;=0,IF(K994&lt;30,R994*1,IF(60&gt;K994,R994*2,IF(90&gt;K994,R994*3,IF(120&gt;K994,R994*4,IF(150&gt;K994,R994*5,IF(180&gt;K994,R994*6,IF(210&gt;K994,R994*7))))))),0)</f>
        <v>0</v>
      </c>
      <c r="T994" s="2">
        <f ca="1">+IF(K994&lt;0,0,IF(K994&lt;8,$A$1,IF(K994&lt;15,$B$1,IF(K994&lt;22,$C$1,IF(K994&lt;30,$D$1,IF(K994&lt;60,$G$1,IF(K994&lt;90,$H$1,IF(K994&lt;120,$I$1,IF(K994&lt;150,$J$1,IF(K994&lt;180,$K$1,IF(K994&lt;210,$E$1)))))))))))</f>
        <v>0</v>
      </c>
      <c r="U994" s="6" t="s">
        <v>3685</v>
      </c>
      <c r="V994" s="10" t="s">
        <v>3682</v>
      </c>
      <c r="W994" s="6">
        <v>44064</v>
      </c>
      <c r="X994" s="12" t="s">
        <v>121</v>
      </c>
      <c r="Y994" s="12" t="s">
        <v>5248</v>
      </c>
      <c r="Z994" s="12"/>
      <c r="AA994" s="12"/>
      <c r="AB994" s="15"/>
      <c r="AC994" s="15"/>
      <c r="AD994" s="15"/>
      <c r="AE994" s="15"/>
      <c r="AF994" s="4">
        <f ca="1">+TODAY()-AE994</f>
        <v>44137</v>
      </c>
      <c r="AG994" s="15"/>
      <c r="AH994" s="15"/>
      <c r="AI994" s="6"/>
      <c r="AJ994" s="6"/>
      <c r="AK994" s="3"/>
      <c r="AL994" s="6"/>
      <c r="AM994" s="10">
        <v>1</v>
      </c>
      <c r="AN994" s="3" t="s">
        <v>44</v>
      </c>
      <c r="AO994" s="3"/>
      <c r="AP994" s="3" t="s">
        <v>712</v>
      </c>
      <c r="AQ994" s="3"/>
      <c r="AR994" s="3"/>
      <c r="AS994" s="3"/>
      <c r="AT994" s="3"/>
      <c r="AU994" s="3" t="s">
        <v>3450</v>
      </c>
      <c r="AV994" s="7" t="s">
        <v>47</v>
      </c>
      <c r="AW994" s="7" t="s">
        <v>47</v>
      </c>
      <c r="AX994" s="9" t="str">
        <f>IF(AW994="","Vacio",IF(AV994=AW994,"Igual","Diferente"))</f>
        <v>Igual</v>
      </c>
      <c r="AY994" s="129"/>
      <c r="AZ994" s="129"/>
      <c r="BA994" s="5">
        <f ca="1">+IF(K994&gt;21,"Revisar",0)</f>
        <v>0</v>
      </c>
      <c r="BB994" s="129" t="s">
        <v>146</v>
      </c>
      <c r="BC994" s="129" t="s">
        <v>2919</v>
      </c>
      <c r="BD994" s="153"/>
      <c r="BE994" s="153"/>
      <c r="BF994" s="129" t="s">
        <v>94</v>
      </c>
      <c r="BG994" s="129"/>
      <c r="BH994" s="153"/>
      <c r="BI994" s="153"/>
      <c r="BJ994" s="153"/>
      <c r="BK994" s="153"/>
      <c r="BL994" s="153"/>
      <c r="BM994" s="153"/>
    </row>
    <row r="995" spans="1:65" ht="13.9" customHeight="1" x14ac:dyDescent="0.25">
      <c r="A995" s="68" t="str">
        <f>CONCATENATE(E995,"_",X995)</f>
        <v>20557108646_PCR-LAP0750</v>
      </c>
      <c r="B995" s="68" t="str">
        <f>CONCATENATE(E995,"_",Z995)</f>
        <v>20557108646_</v>
      </c>
      <c r="C995" s="6">
        <v>44129</v>
      </c>
      <c r="D995" s="6">
        <v>44159</v>
      </c>
      <c r="E995" s="192">
        <v>20557108646</v>
      </c>
      <c r="F995" s="3" t="s">
        <v>1616</v>
      </c>
      <c r="G995" s="3" t="s">
        <v>5176</v>
      </c>
      <c r="H995" s="6">
        <v>44129</v>
      </c>
      <c r="I995" s="6">
        <v>44159</v>
      </c>
      <c r="J995" s="7"/>
      <c r="K995" s="8">
        <f ca="1">+TODAY()-I995</f>
        <v>-22</v>
      </c>
      <c r="L995" s="9">
        <v>60</v>
      </c>
      <c r="M995" s="152"/>
      <c r="N995" s="9" t="str">
        <f>IF(M995="","Vacio",IF(L995=M995,"Igual","Diferente"))</f>
        <v>Vacio</v>
      </c>
      <c r="O995" s="9"/>
      <c r="P995" s="152"/>
      <c r="Q995" s="9" t="str">
        <f>IF(P995="","Vacio",IF(O995=P995,"Igual","Diferente"))</f>
        <v>Vacio</v>
      </c>
      <c r="R995" s="1">
        <f>+L995+O995/3.5</f>
        <v>60</v>
      </c>
      <c r="S995" s="1">
        <f ca="1">+IF(K995&gt;=0,IF(K995&lt;30,R995*1,IF(60&gt;K995,R995*2,IF(90&gt;K995,R995*3,IF(120&gt;K995,R995*4,IF(150&gt;K995,R995*5,IF(180&gt;K995,R995*6,IF(210&gt;K995,R995*7))))))),0)</f>
        <v>0</v>
      </c>
      <c r="T995" s="2">
        <f ca="1">+IF(K995&lt;0,0,IF(K995&lt;8,$A$1,IF(K995&lt;15,$B$1,IF(K995&lt;22,$C$1,IF(K995&lt;30,$D$1,IF(K995&lt;60,$G$1,IF(K995&lt;90,$H$1,IF(K995&lt;120,$I$1,IF(K995&lt;150,$J$1,IF(K995&lt;180,$K$1,IF(K995&lt;210,$E$1)))))))))))</f>
        <v>0</v>
      </c>
      <c r="U995" s="3" t="s">
        <v>1622</v>
      </c>
      <c r="V995" s="10" t="s">
        <v>1623</v>
      </c>
      <c r="W995" s="6">
        <v>43886</v>
      </c>
      <c r="X995" s="12" t="s">
        <v>1624</v>
      </c>
      <c r="Y995" s="12" t="s">
        <v>5248</v>
      </c>
      <c r="Z995" s="12"/>
      <c r="AA995" s="12"/>
      <c r="AB995" s="15"/>
      <c r="AC995" s="15"/>
      <c r="AD995" s="15"/>
      <c r="AE995" s="15"/>
      <c r="AF995" s="4">
        <f ca="1">+TODAY()-AE995</f>
        <v>44137</v>
      </c>
      <c r="AG995" s="15"/>
      <c r="AH995" s="15"/>
      <c r="AI995" s="6"/>
      <c r="AJ995" s="6"/>
      <c r="AK995" s="3"/>
      <c r="AL995" s="6"/>
      <c r="AM995" s="10">
        <v>1</v>
      </c>
      <c r="AN995" s="3" t="s">
        <v>44</v>
      </c>
      <c r="AO995" s="3"/>
      <c r="AP995" s="3" t="s">
        <v>45</v>
      </c>
      <c r="AQ995" s="3"/>
      <c r="AR995" s="3"/>
      <c r="AS995" s="3"/>
      <c r="AT995" s="3"/>
      <c r="AU995" s="3" t="s">
        <v>3450</v>
      </c>
      <c r="AV995" s="7" t="s">
        <v>47</v>
      </c>
      <c r="AW995" s="7" t="s">
        <v>47</v>
      </c>
      <c r="AX995" s="9" t="str">
        <f>IF(AW995="","Vacio",IF(AV995=AW995,"Igual","Diferente"))</f>
        <v>Igual</v>
      </c>
      <c r="AY995" s="129"/>
      <c r="AZ995" s="129"/>
      <c r="BA995" s="5">
        <f ca="1">+IF(K995&gt;21,"Revisar",0)</f>
        <v>0</v>
      </c>
      <c r="BB995" s="129" t="s">
        <v>146</v>
      </c>
      <c r="BC995" s="129" t="s">
        <v>2919</v>
      </c>
      <c r="BD995" s="153"/>
      <c r="BE995" s="153"/>
      <c r="BF995" s="129" t="s">
        <v>94</v>
      </c>
      <c r="BG995" s="129"/>
      <c r="BH995" s="153"/>
      <c r="BI995" s="153"/>
      <c r="BJ995" s="153"/>
      <c r="BK995" s="153"/>
      <c r="BL995" s="153"/>
      <c r="BM995" s="153"/>
    </row>
    <row r="996" spans="1:65" ht="14.65" customHeight="1" x14ac:dyDescent="0.25">
      <c r="A996" s="68" t="str">
        <f>CONCATENATE(E996,"_",X996)</f>
        <v>20557108646_PCR-LAP19101087</v>
      </c>
      <c r="B996" s="68" t="str">
        <f>CONCATENATE(E996,"_",Z996)</f>
        <v>20557108646_PCR-LAP0786</v>
      </c>
      <c r="C996" s="6">
        <v>44124</v>
      </c>
      <c r="D996" s="6">
        <v>44154</v>
      </c>
      <c r="E996" s="192">
        <v>20557108646</v>
      </c>
      <c r="F996" s="3" t="s">
        <v>1616</v>
      </c>
      <c r="G996" s="3" t="s">
        <v>5066</v>
      </c>
      <c r="H996" s="6">
        <v>44124</v>
      </c>
      <c r="I996" s="6">
        <v>44154</v>
      </c>
      <c r="J996" s="7"/>
      <c r="K996" s="8">
        <f ca="1">+TODAY()-I996</f>
        <v>-17</v>
      </c>
      <c r="L996" s="9">
        <v>115</v>
      </c>
      <c r="M996" s="152"/>
      <c r="N996" s="9" t="str">
        <f>IF(M996="","Vacio",IF(L996=M996,"Igual","Diferente"))</f>
        <v>Vacio</v>
      </c>
      <c r="O996" s="9"/>
      <c r="P996" s="152"/>
      <c r="Q996" s="9" t="str">
        <f>IF(P996="","Vacio",IF(O996=P996,"Igual","Diferente"))</f>
        <v>Vacio</v>
      </c>
      <c r="R996" s="1">
        <f>+L996+O996/3.5</f>
        <v>115</v>
      </c>
      <c r="S996" s="1">
        <f ca="1">+IF(K996&gt;=0,IF(K996&lt;30,R996*1,IF(60&gt;K996,R996*2,IF(90&gt;K996,R996*3,IF(120&gt;K996,R996*4,IF(150&gt;K996,R996*5,IF(180&gt;K996,R996*6,IF(210&gt;K996,R996*7))))))),0)</f>
        <v>0</v>
      </c>
      <c r="T996" s="2">
        <f ca="1">+IF(K996&lt;0,0,IF(K996&lt;8,$A$1,IF(K996&lt;15,$B$1,IF(K996&lt;22,$C$1,IF(K996&lt;30,$D$1,IF(K996&lt;60,$G$1,IF(K996&lt;90,$H$1,IF(K996&lt;120,$I$1,IF(K996&lt;150,$J$1,IF(K996&lt;180,$K$1,IF(K996&lt;210,$E$1)))))))))))</f>
        <v>0</v>
      </c>
      <c r="U996" s="3" t="s">
        <v>3704</v>
      </c>
      <c r="V996" s="10" t="s">
        <v>1625</v>
      </c>
      <c r="W996" s="6">
        <v>44002</v>
      </c>
      <c r="X996" s="12" t="s">
        <v>2901</v>
      </c>
      <c r="Y996" s="12" t="s">
        <v>5248</v>
      </c>
      <c r="Z996" s="12" t="s">
        <v>1626</v>
      </c>
      <c r="AA996" s="12"/>
      <c r="AB996" s="15"/>
      <c r="AC996" s="15"/>
      <c r="AD996" s="15"/>
      <c r="AE996" s="15"/>
      <c r="AF996" s="4">
        <f ca="1">+TODAY()-AE996</f>
        <v>44137</v>
      </c>
      <c r="AG996" s="15"/>
      <c r="AH996" s="15"/>
      <c r="AI996" s="6"/>
      <c r="AJ996" s="6"/>
      <c r="AK996" s="3"/>
      <c r="AL996" s="6"/>
      <c r="AM996" s="10">
        <v>1</v>
      </c>
      <c r="AN996" s="3" t="s">
        <v>44</v>
      </c>
      <c r="AO996" s="3"/>
      <c r="AP996" s="3" t="s">
        <v>712</v>
      </c>
      <c r="AQ996" s="296" t="s">
        <v>888</v>
      </c>
      <c r="AR996" s="3"/>
      <c r="AS996" s="3"/>
      <c r="AT996" s="3"/>
      <c r="AU996" s="3" t="s">
        <v>3450</v>
      </c>
      <c r="AV996" s="7" t="s">
        <v>47</v>
      </c>
      <c r="AW996" s="7" t="s">
        <v>47</v>
      </c>
      <c r="AX996" s="9" t="str">
        <f>IF(AW996="","Vacio",IF(AV996=AW996,"Igual","Diferente"))</f>
        <v>Igual</v>
      </c>
      <c r="AY996" s="129"/>
      <c r="AZ996" s="129"/>
      <c r="BA996" s="5">
        <f ca="1">+IF(K996&gt;21,"Revisar",0)</f>
        <v>0</v>
      </c>
      <c r="BB996" s="129" t="s">
        <v>146</v>
      </c>
      <c r="BC996" s="129" t="s">
        <v>2919</v>
      </c>
      <c r="BD996" s="153"/>
      <c r="BE996" s="153"/>
      <c r="BF996" s="129" t="s">
        <v>94</v>
      </c>
      <c r="BG996" s="129">
        <f>VLOOKUP(X996,'[2]Costos office 365'!$A$1:$B$180,2,FALSE)</f>
        <v>7.13</v>
      </c>
      <c r="BH996" s="153"/>
      <c r="BI996" s="153"/>
      <c r="BJ996" s="153"/>
      <c r="BK996" s="153"/>
      <c r="BL996" s="153"/>
      <c r="BM996" s="153"/>
    </row>
    <row r="997" spans="1:65" ht="14.65" customHeight="1" x14ac:dyDescent="0.25">
      <c r="A997" s="68" t="str">
        <f>CONCATENATE(E997,"_",X997)</f>
        <v>20557108646_PCR-LAP19101086</v>
      </c>
      <c r="B997" s="68" t="str">
        <f>CONCATENATE(E997,"_",Z997)</f>
        <v>20557108646_PCR-LAP19091064</v>
      </c>
      <c r="C997" s="6">
        <v>44124</v>
      </c>
      <c r="D997" s="6">
        <v>44154</v>
      </c>
      <c r="E997" s="192">
        <v>20557108646</v>
      </c>
      <c r="F997" s="3" t="s">
        <v>1616</v>
      </c>
      <c r="G997" s="3" t="s">
        <v>5066</v>
      </c>
      <c r="H997" s="6">
        <v>44124</v>
      </c>
      <c r="I997" s="6">
        <v>44154</v>
      </c>
      <c r="J997" s="7"/>
      <c r="K997" s="8">
        <f ca="1">+TODAY()-I997</f>
        <v>-17</v>
      </c>
      <c r="L997" s="9">
        <v>115</v>
      </c>
      <c r="M997" s="152"/>
      <c r="N997" s="9" t="str">
        <f>IF(M997="","Vacio",IF(L997=M997,"Igual","Diferente"))</f>
        <v>Vacio</v>
      </c>
      <c r="O997" s="9"/>
      <c r="P997" s="152"/>
      <c r="Q997" s="9" t="str">
        <f>IF(P997="","Vacio",IF(O997=P997,"Igual","Diferente"))</f>
        <v>Vacio</v>
      </c>
      <c r="R997" s="1">
        <f>+L997+O997/3.5</f>
        <v>115</v>
      </c>
      <c r="S997" s="1">
        <f ca="1">+IF(K997&gt;=0,IF(K997&lt;30,R997*1,IF(60&gt;K997,R997*2,IF(90&gt;K997,R997*3,IF(120&gt;K997,R997*4,IF(150&gt;K997,R997*5,IF(180&gt;K997,R997*6,IF(210&gt;K997,R997*7))))))),0)</f>
        <v>0</v>
      </c>
      <c r="T997" s="2">
        <f ca="1">+IF(K997&lt;0,0,IF(K997&lt;8,$A$1,IF(K997&lt;15,$B$1,IF(K997&lt;22,$C$1,IF(K997&lt;30,$D$1,IF(K997&lt;60,$G$1,IF(K997&lt;90,$H$1,IF(K997&lt;120,$I$1,IF(K997&lt;150,$J$1,IF(K997&lt;180,$K$1,IF(K997&lt;210,$E$1)))))))))))</f>
        <v>0</v>
      </c>
      <c r="U997" s="3" t="s">
        <v>3704</v>
      </c>
      <c r="V997" s="10" t="s">
        <v>1627</v>
      </c>
      <c r="W997" s="6">
        <v>44002</v>
      </c>
      <c r="X997" s="12" t="s">
        <v>2900</v>
      </c>
      <c r="Y997" s="12" t="s">
        <v>5248</v>
      </c>
      <c r="Z997" s="12" t="s">
        <v>650</v>
      </c>
      <c r="AA997" s="12"/>
      <c r="AB997" s="15"/>
      <c r="AC997" s="15"/>
      <c r="AD997" s="15"/>
      <c r="AE997" s="15"/>
      <c r="AF997" s="4">
        <f ca="1">+TODAY()-AE997</f>
        <v>44137</v>
      </c>
      <c r="AG997" s="15"/>
      <c r="AH997" s="15"/>
      <c r="AI997" s="6"/>
      <c r="AJ997" s="6"/>
      <c r="AK997" s="3"/>
      <c r="AL997" s="6"/>
      <c r="AM997" s="10">
        <v>1</v>
      </c>
      <c r="AN997" s="3" t="s">
        <v>44</v>
      </c>
      <c r="AO997" s="3"/>
      <c r="AP997" s="3" t="s">
        <v>712</v>
      </c>
      <c r="AQ997" s="296" t="s">
        <v>888</v>
      </c>
      <c r="AR997" s="3"/>
      <c r="AS997" s="3"/>
      <c r="AT997" s="3"/>
      <c r="AU997" s="3" t="s">
        <v>3450</v>
      </c>
      <c r="AV997" s="7" t="s">
        <v>47</v>
      </c>
      <c r="AW997" s="7" t="s">
        <v>47</v>
      </c>
      <c r="AX997" s="9" t="str">
        <f>IF(AW997="","Vacio",IF(AV997=AW997,"Igual","Diferente"))</f>
        <v>Igual</v>
      </c>
      <c r="AY997" s="129"/>
      <c r="AZ997" s="129"/>
      <c r="BA997" s="5">
        <f ca="1">+IF(K997&gt;21,"Revisar",0)</f>
        <v>0</v>
      </c>
      <c r="BB997" s="129" t="s">
        <v>146</v>
      </c>
      <c r="BC997" s="129" t="s">
        <v>2919</v>
      </c>
      <c r="BD997" s="153"/>
      <c r="BE997" s="153"/>
      <c r="BF997" s="129" t="s">
        <v>94</v>
      </c>
      <c r="BG997" s="129">
        <f>VLOOKUP(X997,'[2]Costos office 365'!$A$1:$B$180,2,FALSE)</f>
        <v>7.13</v>
      </c>
      <c r="BH997" s="153"/>
      <c r="BI997" s="153"/>
      <c r="BJ997" s="153"/>
      <c r="BK997" s="153"/>
      <c r="BL997" s="153"/>
      <c r="BM997" s="153"/>
    </row>
    <row r="998" spans="1:65" ht="14.65" customHeight="1" x14ac:dyDescent="0.25">
      <c r="A998" s="68" t="str">
        <f>CONCATENATE(E998,"_",X998)</f>
        <v>20557108646_PCR-LAP0814</v>
      </c>
      <c r="B998" s="68" t="str">
        <f>CONCATENATE(E998,"_",Z998)</f>
        <v>20557108646_</v>
      </c>
      <c r="C998" s="6">
        <v>44129</v>
      </c>
      <c r="D998" s="6">
        <v>44159</v>
      </c>
      <c r="E998" s="192">
        <v>20557108646</v>
      </c>
      <c r="F998" s="3" t="s">
        <v>1616</v>
      </c>
      <c r="G998" s="3" t="s">
        <v>5176</v>
      </c>
      <c r="H998" s="6">
        <v>44129</v>
      </c>
      <c r="I998" s="6">
        <v>44159</v>
      </c>
      <c r="J998" s="7"/>
      <c r="K998" s="8">
        <f ca="1">+TODAY()-I998</f>
        <v>-22</v>
      </c>
      <c r="L998" s="9">
        <v>60</v>
      </c>
      <c r="M998" s="152"/>
      <c r="N998" s="9" t="str">
        <f>IF(M998="","Vacio",IF(L998=M998,"Igual","Diferente"))</f>
        <v>Vacio</v>
      </c>
      <c r="O998" s="9"/>
      <c r="P998" s="152"/>
      <c r="Q998" s="9" t="str">
        <f>IF(P998="","Vacio",IF(O998=P998,"Igual","Diferente"))</f>
        <v>Vacio</v>
      </c>
      <c r="R998" s="1">
        <f>+L998+O998/3.5</f>
        <v>60</v>
      </c>
      <c r="S998" s="1">
        <f ca="1">+IF(K998&gt;=0,IF(K998&lt;30,R998*1,IF(60&gt;K998,R998*2,IF(90&gt;K998,R998*3,IF(120&gt;K998,R998*4,IF(150&gt;K998,R998*5,IF(180&gt;K998,R998*6,IF(210&gt;K998,R998*7))))))),0)</f>
        <v>0</v>
      </c>
      <c r="T998" s="2">
        <f ca="1">+IF(K998&lt;0,0,IF(K998&lt;8,$A$1,IF(K998&lt;15,$B$1,IF(K998&lt;22,$C$1,IF(K998&lt;30,$D$1,IF(K998&lt;60,$G$1,IF(K998&lt;90,$H$1,IF(K998&lt;120,$I$1,IF(K998&lt;150,$J$1,IF(K998&lt;180,$K$1,IF(K998&lt;210,$E$1)))))))))))</f>
        <v>0</v>
      </c>
      <c r="U998" s="3" t="s">
        <v>1622</v>
      </c>
      <c r="V998" s="10" t="s">
        <v>1623</v>
      </c>
      <c r="W998" s="6">
        <v>43886</v>
      </c>
      <c r="X998" s="12" t="s">
        <v>1628</v>
      </c>
      <c r="Y998" s="12" t="s">
        <v>5248</v>
      </c>
      <c r="Z998" s="12"/>
      <c r="AA998" s="12"/>
      <c r="AB998" s="15"/>
      <c r="AC998" s="15"/>
      <c r="AD998" s="15"/>
      <c r="AE998" s="15"/>
      <c r="AF998" s="4">
        <f ca="1">+TODAY()-AE998</f>
        <v>44137</v>
      </c>
      <c r="AG998" s="15"/>
      <c r="AH998" s="15"/>
      <c r="AI998" s="6"/>
      <c r="AJ998" s="6"/>
      <c r="AK998" s="3"/>
      <c r="AL998" s="6"/>
      <c r="AM998" s="10">
        <v>1</v>
      </c>
      <c r="AN998" s="3" t="s">
        <v>44</v>
      </c>
      <c r="AO998" s="3"/>
      <c r="AP998" s="3" t="s">
        <v>45</v>
      </c>
      <c r="AQ998" s="3"/>
      <c r="AR998" s="3"/>
      <c r="AS998" s="3"/>
      <c r="AT998" s="3"/>
      <c r="AU998" s="3" t="s">
        <v>3450</v>
      </c>
      <c r="AV998" s="7" t="s">
        <v>47</v>
      </c>
      <c r="AW998" s="7" t="s">
        <v>47</v>
      </c>
      <c r="AX998" s="9" t="str">
        <f>IF(AW998="","Vacio",IF(AV998=AW998,"Igual","Diferente"))</f>
        <v>Igual</v>
      </c>
      <c r="AY998" s="129"/>
      <c r="AZ998" s="129"/>
      <c r="BA998" s="5">
        <f ca="1">+IF(K998&gt;21,"Revisar",0)</f>
        <v>0</v>
      </c>
      <c r="BB998" s="129" t="s">
        <v>146</v>
      </c>
      <c r="BC998" s="129" t="s">
        <v>2919</v>
      </c>
      <c r="BD998" s="153"/>
      <c r="BE998" s="153"/>
      <c r="BF998" s="129" t="s">
        <v>94</v>
      </c>
      <c r="BG998" s="129"/>
      <c r="BH998" s="153"/>
      <c r="BI998" s="153"/>
      <c r="BJ998" s="153"/>
      <c r="BK998" s="153"/>
      <c r="BL998" s="153"/>
      <c r="BM998" s="153"/>
    </row>
    <row r="999" spans="1:65" ht="14.65" customHeight="1" x14ac:dyDescent="0.25">
      <c r="A999" s="68" t="str">
        <f>CONCATENATE(E999,"_",X999)</f>
        <v>20557108646_PCR-LAP0957</v>
      </c>
      <c r="B999" s="68" t="str">
        <f>CONCATENATE(E999,"_",Z999)</f>
        <v>20557108646_</v>
      </c>
      <c r="C999" s="6">
        <v>44115</v>
      </c>
      <c r="D999" s="6">
        <v>44145</v>
      </c>
      <c r="E999" s="192">
        <v>20557108646</v>
      </c>
      <c r="F999" s="3" t="s">
        <v>1616</v>
      </c>
      <c r="G999" s="3" t="s">
        <v>4930</v>
      </c>
      <c r="H999" s="6">
        <v>44115</v>
      </c>
      <c r="I999" s="6">
        <v>44145</v>
      </c>
      <c r="J999" s="7"/>
      <c r="K999" s="8">
        <f ca="1">+TODAY()-I999</f>
        <v>-8</v>
      </c>
      <c r="L999" s="9">
        <v>115</v>
      </c>
      <c r="M999" s="152"/>
      <c r="N999" s="9" t="str">
        <f>IF(M999="","Vacio",IF(L999=M999,"Igual","Diferente"))</f>
        <v>Vacio</v>
      </c>
      <c r="O999" s="9"/>
      <c r="P999" s="152"/>
      <c r="Q999" s="9" t="str">
        <f>IF(P999="","Vacio",IF(O999=P999,"Igual","Diferente"))</f>
        <v>Vacio</v>
      </c>
      <c r="R999" s="1">
        <f>+L999+O999/3.5</f>
        <v>115</v>
      </c>
      <c r="S999" s="1">
        <f ca="1">+IF(K999&gt;=0,IF(K999&lt;30,R999*1,IF(60&gt;K999,R999*2,IF(90&gt;K999,R999*3,IF(120&gt;K999,R999*4,IF(150&gt;K999,R999*5,IF(180&gt;K999,R999*6,IF(210&gt;K999,R999*7))))))),0)</f>
        <v>0</v>
      </c>
      <c r="T999" s="2">
        <f ca="1">+IF(K999&lt;0,0,IF(K999&lt;8,$A$1,IF(K999&lt;15,$B$1,IF(K999&lt;22,$C$1,IF(K999&lt;30,$D$1,IF(K999&lt;60,$G$1,IF(K999&lt;90,$H$1,IF(K999&lt;120,$I$1,IF(K999&lt;150,$J$1,IF(K999&lt;180,$K$1,IF(K999&lt;210,$E$1)))))))))))</f>
        <v>0</v>
      </c>
      <c r="U999" s="3" t="s">
        <v>3509</v>
      </c>
      <c r="V999" s="10" t="s">
        <v>3508</v>
      </c>
      <c r="W999" s="6">
        <v>44054</v>
      </c>
      <c r="X999" s="12" t="s">
        <v>3505</v>
      </c>
      <c r="Y999" s="12" t="s">
        <v>5248</v>
      </c>
      <c r="Z999" s="12"/>
      <c r="AA999" s="12"/>
      <c r="AB999" s="15"/>
      <c r="AC999" s="15" t="s">
        <v>59</v>
      </c>
      <c r="AD999" s="15">
        <v>44134</v>
      </c>
      <c r="AE999" s="15">
        <v>44145</v>
      </c>
      <c r="AF999" s="4">
        <f ca="1">+TODAY()-AE999</f>
        <v>-8</v>
      </c>
      <c r="AG999" s="15" t="s">
        <v>60</v>
      </c>
      <c r="AH999" s="15" t="s">
        <v>3242</v>
      </c>
      <c r="AI999" s="6"/>
      <c r="AJ999" s="6"/>
      <c r="AK999" s="3"/>
      <c r="AL999" s="6"/>
      <c r="AM999" s="10">
        <v>1</v>
      </c>
      <c r="AN999" s="3" t="s">
        <v>44</v>
      </c>
      <c r="AO999" s="3"/>
      <c r="AP999" s="3" t="s">
        <v>712</v>
      </c>
      <c r="AQ999" s="296" t="s">
        <v>888</v>
      </c>
      <c r="AR999" s="3"/>
      <c r="AS999" s="3"/>
      <c r="AT999" s="3"/>
      <c r="AU999" s="3" t="s">
        <v>3450</v>
      </c>
      <c r="AV999" s="7" t="s">
        <v>47</v>
      </c>
      <c r="AW999" s="7" t="s">
        <v>47</v>
      </c>
      <c r="AX999" s="9" t="str">
        <f>IF(AW999="","Vacio",IF(AV999=AW999,"Igual","Diferente"))</f>
        <v>Igual</v>
      </c>
      <c r="AY999" s="129"/>
      <c r="AZ999" s="129"/>
      <c r="BA999" s="5">
        <f ca="1">+IF(K999&gt;21,"Revisar",0)</f>
        <v>0</v>
      </c>
      <c r="BB999" s="129" t="s">
        <v>146</v>
      </c>
      <c r="BC999" s="129" t="s">
        <v>2919</v>
      </c>
      <c r="BD999" s="153"/>
      <c r="BE999" s="153"/>
      <c r="BF999" s="129" t="s">
        <v>94</v>
      </c>
      <c r="BG999" s="129">
        <f>VLOOKUP(X999,'[2]Costos office 365'!$A$1:$B$180,2,FALSE)</f>
        <v>7.13</v>
      </c>
      <c r="BH999" s="153"/>
      <c r="BI999" s="153"/>
      <c r="BJ999" s="153"/>
      <c r="BK999" s="153"/>
      <c r="BL999" s="153"/>
      <c r="BM999" s="153"/>
    </row>
    <row r="1000" spans="1:65" ht="14.65" customHeight="1" x14ac:dyDescent="0.25">
      <c r="A1000" s="68" t="str">
        <f>CONCATENATE(E1000,"_",X1000)</f>
        <v>20557108646_PCR-LAP1013</v>
      </c>
      <c r="B1000" s="68" t="str">
        <f>CONCATENATE(E1000,"_",Z1000)</f>
        <v>20557108646_</v>
      </c>
      <c r="C1000" s="6">
        <v>44106</v>
      </c>
      <c r="D1000" s="6">
        <v>44136</v>
      </c>
      <c r="E1000" s="192">
        <v>20557108646</v>
      </c>
      <c r="F1000" s="3" t="s">
        <v>1616</v>
      </c>
      <c r="G1000" s="3" t="s">
        <v>4731</v>
      </c>
      <c r="H1000" s="6">
        <v>44106</v>
      </c>
      <c r="I1000" s="6">
        <v>44136</v>
      </c>
      <c r="J1000" s="7"/>
      <c r="K1000" s="8">
        <f ca="1">+TODAY()-I1000</f>
        <v>1</v>
      </c>
      <c r="L1000" s="9">
        <v>60</v>
      </c>
      <c r="M1000" s="152"/>
      <c r="N1000" s="9" t="str">
        <f>IF(M1000="","Vacio",IF(L1000=M1000,"Igual","Diferente"))</f>
        <v>Vacio</v>
      </c>
      <c r="O1000" s="9"/>
      <c r="P1000" s="152"/>
      <c r="Q1000" s="9" t="str">
        <f>IF(P1000="","Vacio",IF(O1000=P1000,"Igual","Diferente"))</f>
        <v>Vacio</v>
      </c>
      <c r="R1000" s="1">
        <f>+L1000+O1000/3.5</f>
        <v>60</v>
      </c>
      <c r="S1000" s="1">
        <f ca="1">+IF(K1000&gt;=0,IF(K1000&lt;30,R1000*1,IF(60&gt;K1000,R1000*2,IF(90&gt;K1000,R1000*3,IF(120&gt;K1000,R1000*4,IF(150&gt;K1000,R1000*5,IF(180&gt;K1000,R1000*6,IF(210&gt;K1000,R1000*7))))))),0)</f>
        <v>60</v>
      </c>
      <c r="T1000" s="2" t="str">
        <f ca="1">+IF(K1000&lt;0,0,IF(K1000&lt;8,$A$1,IF(K1000&lt;15,$B$1,IF(K1000&lt;22,$C$1,IF(K1000&lt;30,$D$1,IF(K1000&lt;60,$G$1,IF(K1000&lt;90,$H$1,IF(K1000&lt;120,$I$1,IF(K1000&lt;150,$J$1,IF(K1000&lt;180,$K$1,IF(K1000&lt;210,$E$1)))))))))))</f>
        <v>1° Semana</v>
      </c>
      <c r="U1000" s="3" t="s">
        <v>64</v>
      </c>
      <c r="V1000" s="10" t="s">
        <v>1629</v>
      </c>
      <c r="W1000" s="6">
        <v>43706</v>
      </c>
      <c r="X1000" s="12" t="s">
        <v>1630</v>
      </c>
      <c r="Y1000" s="12" t="s">
        <v>5248</v>
      </c>
      <c r="Z1000" s="12"/>
      <c r="AA1000" s="12"/>
      <c r="AB1000" s="15"/>
      <c r="AC1000" s="15"/>
      <c r="AD1000" s="15"/>
      <c r="AE1000" s="15"/>
      <c r="AF1000" s="4">
        <f ca="1">+TODAY()-AE1000</f>
        <v>44137</v>
      </c>
      <c r="AG1000" s="15"/>
      <c r="AH1000" s="15"/>
      <c r="AI1000" s="6"/>
      <c r="AJ1000" s="6"/>
      <c r="AK1000" s="3" t="s">
        <v>56</v>
      </c>
      <c r="AL1000" s="6"/>
      <c r="AM1000" s="10">
        <v>1</v>
      </c>
      <c r="AN1000" s="3" t="s">
        <v>44</v>
      </c>
      <c r="AO1000" s="3"/>
      <c r="AP1000" s="3" t="s">
        <v>45</v>
      </c>
      <c r="AQ1000" s="3"/>
      <c r="AR1000" s="3"/>
      <c r="AS1000" s="3"/>
      <c r="AT1000" s="3"/>
      <c r="AU1000" s="3" t="s">
        <v>3450</v>
      </c>
      <c r="AV1000" s="7" t="s">
        <v>47</v>
      </c>
      <c r="AW1000" s="7" t="s">
        <v>47</v>
      </c>
      <c r="AX1000" s="9" t="str">
        <f>IF(AW1000="","Vacio",IF(AV1000=AW1000,"Igual","Diferente"))</f>
        <v>Igual</v>
      </c>
      <c r="AY1000" s="129"/>
      <c r="AZ1000" s="129"/>
      <c r="BA1000" s="5">
        <f ca="1">+IF(K1000&gt;21,"Revisar",0)</f>
        <v>0</v>
      </c>
      <c r="BB1000" s="129" t="s">
        <v>146</v>
      </c>
      <c r="BC1000" s="129" t="s">
        <v>2919</v>
      </c>
      <c r="BD1000" s="153"/>
      <c r="BE1000" s="153"/>
      <c r="BF1000" s="129" t="s">
        <v>94</v>
      </c>
      <c r="BG1000" s="129"/>
      <c r="BH1000" s="153"/>
      <c r="BI1000" s="153"/>
      <c r="BJ1000" s="153"/>
      <c r="BK1000" s="153"/>
      <c r="BL1000" s="153"/>
      <c r="BM1000" s="153"/>
    </row>
    <row r="1001" spans="1:65" ht="14.65" customHeight="1" x14ac:dyDescent="0.25">
      <c r="A1001" s="68" t="str">
        <f>CONCATENATE(E1001,"_",X1001)</f>
        <v>20557108646_PCR-LAP1014</v>
      </c>
      <c r="B1001" s="68" t="str">
        <f>CONCATENATE(E1001,"_",Z1001)</f>
        <v>20557108646_</v>
      </c>
      <c r="C1001" s="6">
        <v>44109</v>
      </c>
      <c r="D1001" s="6">
        <v>44139</v>
      </c>
      <c r="E1001" s="192">
        <v>20557108646</v>
      </c>
      <c r="F1001" s="3" t="s">
        <v>1616</v>
      </c>
      <c r="G1001" s="3" t="s">
        <v>4733</v>
      </c>
      <c r="H1001" s="6">
        <v>44109</v>
      </c>
      <c r="I1001" s="6">
        <v>44139</v>
      </c>
      <c r="J1001" s="7"/>
      <c r="K1001" s="8">
        <f ca="1">+TODAY()-I1001</f>
        <v>-2</v>
      </c>
      <c r="L1001" s="9">
        <v>60</v>
      </c>
      <c r="M1001" s="152"/>
      <c r="N1001" s="9" t="str">
        <f>IF(M1001="","Vacio",IF(L1001=M1001,"Igual","Diferente"))</f>
        <v>Vacio</v>
      </c>
      <c r="O1001" s="9"/>
      <c r="P1001" s="152"/>
      <c r="Q1001" s="9" t="str">
        <f>IF(P1001="","Vacio",IF(O1001=P1001,"Igual","Diferente"))</f>
        <v>Vacio</v>
      </c>
      <c r="R1001" s="1">
        <f>+L1001+O1001/3.5</f>
        <v>60</v>
      </c>
      <c r="S1001" s="1">
        <f ca="1">+IF(K1001&gt;=0,IF(K1001&lt;30,R1001*1,IF(60&gt;K1001,R1001*2,IF(90&gt;K1001,R1001*3,IF(120&gt;K1001,R1001*4,IF(150&gt;K1001,R1001*5,IF(180&gt;K1001,R1001*6,IF(210&gt;K1001,R1001*7))))))),0)</f>
        <v>0</v>
      </c>
      <c r="T1001" s="2">
        <f ca="1">+IF(K1001&lt;0,0,IF(K1001&lt;8,$A$1,IF(K1001&lt;15,$B$1,IF(K1001&lt;22,$C$1,IF(K1001&lt;30,$D$1,IF(K1001&lt;60,$G$1,IF(K1001&lt;90,$H$1,IF(K1001&lt;120,$I$1,IF(K1001&lt;150,$J$1,IF(K1001&lt;180,$K$1,IF(K1001&lt;210,$E$1)))))))))))</f>
        <v>0</v>
      </c>
      <c r="U1001" s="3" t="s">
        <v>64</v>
      </c>
      <c r="V1001" s="10" t="s">
        <v>1631</v>
      </c>
      <c r="W1001" s="6">
        <v>43682</v>
      </c>
      <c r="X1001" s="12" t="s">
        <v>1632</v>
      </c>
      <c r="Y1001" s="12" t="s">
        <v>5248</v>
      </c>
      <c r="Z1001" s="12"/>
      <c r="AA1001" s="12"/>
      <c r="AB1001" s="15"/>
      <c r="AC1001" s="15"/>
      <c r="AD1001" s="15"/>
      <c r="AE1001" s="15"/>
      <c r="AF1001" s="4">
        <f ca="1">+TODAY()-AE1001</f>
        <v>44137</v>
      </c>
      <c r="AG1001" s="15"/>
      <c r="AH1001" s="15"/>
      <c r="AI1001" s="6"/>
      <c r="AJ1001" s="6"/>
      <c r="AK1001" s="3" t="s">
        <v>43</v>
      </c>
      <c r="AL1001" s="6"/>
      <c r="AM1001" s="10">
        <v>1</v>
      </c>
      <c r="AN1001" s="3" t="s">
        <v>44</v>
      </c>
      <c r="AO1001" s="3"/>
      <c r="AP1001" s="3" t="s">
        <v>45</v>
      </c>
      <c r="AQ1001" s="3"/>
      <c r="AR1001" s="3"/>
      <c r="AS1001" s="3"/>
      <c r="AT1001" s="3"/>
      <c r="AU1001" s="3" t="s">
        <v>3450</v>
      </c>
      <c r="AV1001" s="7" t="s">
        <v>47</v>
      </c>
      <c r="AW1001" s="7" t="s">
        <v>47</v>
      </c>
      <c r="AX1001" s="9" t="str">
        <f>IF(AW1001="","Vacio",IF(AV1001=AW1001,"Igual","Diferente"))</f>
        <v>Igual</v>
      </c>
      <c r="AY1001" s="129"/>
      <c r="AZ1001" s="129"/>
      <c r="BA1001" s="5">
        <f ca="1">+IF(K1001&gt;21,"Revisar",0)</f>
        <v>0</v>
      </c>
      <c r="BB1001" s="129" t="s">
        <v>146</v>
      </c>
      <c r="BC1001" s="129" t="s">
        <v>2919</v>
      </c>
      <c r="BD1001" s="153"/>
      <c r="BE1001" s="153"/>
      <c r="BF1001" s="129" t="s">
        <v>94</v>
      </c>
      <c r="BG1001" s="129"/>
      <c r="BH1001" s="153"/>
      <c r="BI1001" s="153"/>
      <c r="BJ1001" s="153"/>
      <c r="BK1001" s="153"/>
      <c r="BL1001" s="153"/>
      <c r="BM1001" s="153"/>
    </row>
    <row r="1002" spans="1:65" ht="14.65" customHeight="1" x14ac:dyDescent="0.25">
      <c r="A1002" s="68" t="str">
        <f>CONCATENATE(E1002,"_",X1002)</f>
        <v>20557108646_PCR-LAP1261</v>
      </c>
      <c r="B1002" s="68" t="str">
        <f>CONCATENATE(E1002,"_",Z1002)</f>
        <v>20557108646_</v>
      </c>
      <c r="C1002" s="6">
        <v>44117</v>
      </c>
      <c r="D1002" s="6">
        <v>44147</v>
      </c>
      <c r="E1002" s="192">
        <v>20557108646</v>
      </c>
      <c r="F1002" s="3" t="s">
        <v>1616</v>
      </c>
      <c r="G1002" s="3" t="s">
        <v>4932</v>
      </c>
      <c r="H1002" s="6">
        <v>44117</v>
      </c>
      <c r="I1002" s="6">
        <v>44147</v>
      </c>
      <c r="J1002" s="7"/>
      <c r="K1002" s="8">
        <f ca="1">+TODAY()-I1002</f>
        <v>-10</v>
      </c>
      <c r="L1002" s="9">
        <v>110</v>
      </c>
      <c r="M1002" s="152"/>
      <c r="N1002" s="9" t="str">
        <f>IF(M1002="","Vacio",IF(L1002=M1002,"Igual","Diferente"))</f>
        <v>Vacio</v>
      </c>
      <c r="O1002" s="9"/>
      <c r="P1002" s="152"/>
      <c r="Q1002" s="9" t="str">
        <f>IF(P1002="","Vacio",IF(O1002=P1002,"Igual","Diferente"))</f>
        <v>Vacio</v>
      </c>
      <c r="R1002" s="1">
        <f>+L1002+O1002/3.5</f>
        <v>110</v>
      </c>
      <c r="S1002" s="1">
        <f ca="1">+IF(K1002&gt;=0,IF(K1002&lt;30,R1002*1,IF(60&gt;K1002,R1002*2,IF(90&gt;K1002,R1002*3,IF(120&gt;K1002,R1002*4,IF(150&gt;K1002,R1002*5,IF(180&gt;K1002,R1002*6,IF(210&gt;K1002,R1002*7))))))),0)</f>
        <v>0</v>
      </c>
      <c r="T1002" s="2">
        <f ca="1">+IF(K1002&lt;0,0,IF(K1002&lt;8,$A$1,IF(K1002&lt;15,$B$1,IF(K1002&lt;22,$C$1,IF(K1002&lt;30,$D$1,IF(K1002&lt;60,$G$1,IF(K1002&lt;90,$H$1,IF(K1002&lt;120,$I$1,IF(K1002&lt;150,$J$1,IF(K1002&lt;180,$K$1,IF(K1002&lt;210,$E$1)))))))))))</f>
        <v>0</v>
      </c>
      <c r="U1002" s="3" t="s">
        <v>3526</v>
      </c>
      <c r="V1002" s="10" t="s">
        <v>3527</v>
      </c>
      <c r="W1002" s="6">
        <v>44056</v>
      </c>
      <c r="X1002" s="12" t="s">
        <v>919</v>
      </c>
      <c r="Y1002" s="12" t="s">
        <v>5248</v>
      </c>
      <c r="Z1002" s="12"/>
      <c r="AA1002" s="12"/>
      <c r="AB1002" s="15"/>
      <c r="AC1002" s="15"/>
      <c r="AD1002" s="15"/>
      <c r="AE1002" s="15"/>
      <c r="AF1002" s="4">
        <f ca="1">+TODAY()-AE1002</f>
        <v>44137</v>
      </c>
      <c r="AG1002" s="15"/>
      <c r="AH1002" s="15"/>
      <c r="AI1002" s="6"/>
      <c r="AJ1002" s="6"/>
      <c r="AK1002" s="3"/>
      <c r="AL1002" s="6"/>
      <c r="AM1002" s="10">
        <v>1</v>
      </c>
      <c r="AN1002" s="3" t="s">
        <v>44</v>
      </c>
      <c r="AO1002" s="3"/>
      <c r="AP1002" s="3" t="s">
        <v>712</v>
      </c>
      <c r="AQ1002" s="296" t="s">
        <v>888</v>
      </c>
      <c r="AR1002" s="3"/>
      <c r="AS1002" s="3"/>
      <c r="AT1002" s="3"/>
      <c r="AU1002" s="3" t="s">
        <v>3450</v>
      </c>
      <c r="AV1002" s="7" t="s">
        <v>47</v>
      </c>
      <c r="AW1002" s="7" t="s">
        <v>47</v>
      </c>
      <c r="AX1002" s="9" t="str">
        <f>IF(AW1002="","Vacio",IF(AV1002=AW1002,"Igual","Diferente"))</f>
        <v>Igual</v>
      </c>
      <c r="AY1002" s="129"/>
      <c r="AZ1002" s="129"/>
      <c r="BA1002" s="5">
        <f ca="1">+IF(K1002&gt;21,"Revisar",0)</f>
        <v>0</v>
      </c>
      <c r="BB1002" s="129" t="s">
        <v>146</v>
      </c>
      <c r="BC1002" s="129" t="s">
        <v>2919</v>
      </c>
      <c r="BD1002" s="153"/>
      <c r="BE1002" s="153"/>
      <c r="BF1002" s="129" t="s">
        <v>94</v>
      </c>
      <c r="BG1002" s="129">
        <f>VLOOKUP(X1002,'[2]Costos office 365'!$A$1:$B$180,2,FALSE)</f>
        <v>7.13</v>
      </c>
      <c r="BH1002" s="153"/>
      <c r="BI1002" s="153"/>
      <c r="BJ1002" s="153"/>
      <c r="BK1002" s="153"/>
      <c r="BL1002" s="153"/>
      <c r="BM1002" s="153"/>
    </row>
    <row r="1003" spans="1:65" ht="14.65" customHeight="1" x14ac:dyDescent="0.25">
      <c r="A1003" s="68" t="str">
        <f>CONCATENATE(E1003,"_",X1003)</f>
        <v>20557108646_PCR-LAP1045</v>
      </c>
      <c r="B1003" s="68" t="str">
        <f>CONCATENATE(E1003,"_",Z1003)</f>
        <v>20557108646_</v>
      </c>
      <c r="C1003" s="6">
        <v>44109</v>
      </c>
      <c r="D1003" s="6">
        <v>44139</v>
      </c>
      <c r="E1003" s="192">
        <v>20557108646</v>
      </c>
      <c r="F1003" s="3" t="s">
        <v>1616</v>
      </c>
      <c r="G1003" s="3" t="s">
        <v>4733</v>
      </c>
      <c r="H1003" s="6">
        <v>44109</v>
      </c>
      <c r="I1003" s="6">
        <v>44139</v>
      </c>
      <c r="J1003" s="7"/>
      <c r="K1003" s="8">
        <f ca="1">+TODAY()-I1003</f>
        <v>-2</v>
      </c>
      <c r="L1003" s="9">
        <v>60</v>
      </c>
      <c r="M1003" s="152"/>
      <c r="N1003" s="9" t="str">
        <f>IF(M1003="","Vacio",IF(L1003=M1003,"Igual","Diferente"))</f>
        <v>Vacio</v>
      </c>
      <c r="O1003" s="9"/>
      <c r="P1003" s="152"/>
      <c r="Q1003" s="9" t="str">
        <f>IF(P1003="","Vacio",IF(O1003=P1003,"Igual","Diferente"))</f>
        <v>Vacio</v>
      </c>
      <c r="R1003" s="1">
        <f>+L1003+O1003/3.5</f>
        <v>60</v>
      </c>
      <c r="S1003" s="1">
        <f ca="1">+IF(K1003&gt;=0,IF(K1003&lt;30,R1003*1,IF(60&gt;K1003,R1003*2,IF(90&gt;K1003,R1003*3,IF(120&gt;K1003,R1003*4,IF(150&gt;K1003,R1003*5,IF(180&gt;K1003,R1003*6,IF(210&gt;K1003,R1003*7))))))),0)</f>
        <v>0</v>
      </c>
      <c r="T1003" s="2">
        <f ca="1">+IF(K1003&lt;0,0,IF(K1003&lt;8,$A$1,IF(K1003&lt;15,$B$1,IF(K1003&lt;22,$C$1,IF(K1003&lt;30,$D$1,IF(K1003&lt;60,$G$1,IF(K1003&lt;90,$H$1,IF(K1003&lt;120,$I$1,IF(K1003&lt;150,$J$1,IF(K1003&lt;180,$K$1,IF(K1003&lt;210,$E$1)))))))))))</f>
        <v>0</v>
      </c>
      <c r="U1003" s="3" t="s">
        <v>64</v>
      </c>
      <c r="V1003" s="10" t="s">
        <v>1631</v>
      </c>
      <c r="W1003" s="6">
        <v>43682</v>
      </c>
      <c r="X1003" s="12" t="s">
        <v>1633</v>
      </c>
      <c r="Y1003" s="12" t="s">
        <v>5248</v>
      </c>
      <c r="Z1003" s="12"/>
      <c r="AA1003" s="12"/>
      <c r="AB1003" s="15"/>
      <c r="AC1003" s="15"/>
      <c r="AD1003" s="15"/>
      <c r="AE1003" s="15"/>
      <c r="AF1003" s="4">
        <f ca="1">+TODAY()-AE1003</f>
        <v>44137</v>
      </c>
      <c r="AG1003" s="15"/>
      <c r="AH1003" s="15"/>
      <c r="AI1003" s="6"/>
      <c r="AJ1003" s="6"/>
      <c r="AK1003" s="3" t="s">
        <v>43</v>
      </c>
      <c r="AL1003" s="6"/>
      <c r="AM1003" s="10">
        <v>1</v>
      </c>
      <c r="AN1003" s="3" t="s">
        <v>44</v>
      </c>
      <c r="AO1003" s="3"/>
      <c r="AP1003" s="3" t="s">
        <v>45</v>
      </c>
      <c r="AQ1003" s="3"/>
      <c r="AR1003" s="3"/>
      <c r="AS1003" s="3"/>
      <c r="AT1003" s="3"/>
      <c r="AU1003" s="3" t="s">
        <v>3450</v>
      </c>
      <c r="AV1003" s="7" t="s">
        <v>47</v>
      </c>
      <c r="AW1003" s="7" t="s">
        <v>47</v>
      </c>
      <c r="AX1003" s="9" t="str">
        <f>IF(AW1003="","Vacio",IF(AV1003=AW1003,"Igual","Diferente"))</f>
        <v>Igual</v>
      </c>
      <c r="AY1003" s="129"/>
      <c r="AZ1003" s="129"/>
      <c r="BA1003" s="5">
        <f ca="1">+IF(K1003&gt;21,"Revisar",0)</f>
        <v>0</v>
      </c>
      <c r="BB1003" s="129" t="s">
        <v>146</v>
      </c>
      <c r="BC1003" s="129" t="s">
        <v>2919</v>
      </c>
      <c r="BD1003" s="153"/>
      <c r="BE1003" s="153"/>
      <c r="BF1003" s="129" t="s">
        <v>94</v>
      </c>
      <c r="BG1003" s="129"/>
      <c r="BH1003" s="153"/>
      <c r="BI1003" s="153"/>
      <c r="BJ1003" s="153"/>
      <c r="BK1003" s="153"/>
      <c r="BL1003" s="153"/>
      <c r="BM1003" s="153"/>
    </row>
    <row r="1004" spans="1:65" ht="14.65" customHeight="1" x14ac:dyDescent="0.25">
      <c r="A1004" s="68" t="str">
        <f>CONCATENATE(E1004,"_",X1004)</f>
        <v>20557108646_PCR-LAP1059</v>
      </c>
      <c r="B1004" s="68" t="str">
        <f>CONCATENATE(E1004,"_",Z1004)</f>
        <v>20557108646_</v>
      </c>
      <c r="C1004" s="6">
        <v>44109</v>
      </c>
      <c r="D1004" s="6">
        <v>44139</v>
      </c>
      <c r="E1004" s="192">
        <v>20557108646</v>
      </c>
      <c r="F1004" s="3" t="s">
        <v>1616</v>
      </c>
      <c r="G1004" s="3" t="s">
        <v>4733</v>
      </c>
      <c r="H1004" s="6">
        <v>44109</v>
      </c>
      <c r="I1004" s="6">
        <v>44139</v>
      </c>
      <c r="J1004" s="7"/>
      <c r="K1004" s="8">
        <f ca="1">+TODAY()-I1004</f>
        <v>-2</v>
      </c>
      <c r="L1004" s="9">
        <v>60</v>
      </c>
      <c r="M1004" s="152"/>
      <c r="N1004" s="9" t="str">
        <f>IF(M1004="","Vacio",IF(L1004=M1004,"Igual","Diferente"))</f>
        <v>Vacio</v>
      </c>
      <c r="O1004" s="9"/>
      <c r="P1004" s="152"/>
      <c r="Q1004" s="9" t="str">
        <f>IF(P1004="","Vacio",IF(O1004=P1004,"Igual","Diferente"))</f>
        <v>Vacio</v>
      </c>
      <c r="R1004" s="1">
        <f>+L1004+O1004/3.5</f>
        <v>60</v>
      </c>
      <c r="S1004" s="1">
        <f ca="1">+IF(K1004&gt;=0,IF(K1004&lt;30,R1004*1,IF(60&gt;K1004,R1004*2,IF(90&gt;K1004,R1004*3,IF(120&gt;K1004,R1004*4,IF(150&gt;K1004,R1004*5,IF(180&gt;K1004,R1004*6,IF(210&gt;K1004,R1004*7))))))),0)</f>
        <v>0</v>
      </c>
      <c r="T1004" s="2">
        <f ca="1">+IF(K1004&lt;0,0,IF(K1004&lt;8,$A$1,IF(K1004&lt;15,$B$1,IF(K1004&lt;22,$C$1,IF(K1004&lt;30,$D$1,IF(K1004&lt;60,$G$1,IF(K1004&lt;90,$H$1,IF(K1004&lt;120,$I$1,IF(K1004&lt;150,$J$1,IF(K1004&lt;180,$K$1,IF(K1004&lt;210,$E$1)))))))))))</f>
        <v>0</v>
      </c>
      <c r="U1004" s="3" t="s">
        <v>64</v>
      </c>
      <c r="V1004" s="10" t="s">
        <v>1631</v>
      </c>
      <c r="W1004" s="6">
        <v>43682</v>
      </c>
      <c r="X1004" s="12" t="s">
        <v>1635</v>
      </c>
      <c r="Y1004" s="12" t="s">
        <v>5248</v>
      </c>
      <c r="Z1004" s="12"/>
      <c r="AA1004" s="12"/>
      <c r="AB1004" s="15"/>
      <c r="AC1004" s="15"/>
      <c r="AD1004" s="15"/>
      <c r="AE1004" s="15"/>
      <c r="AF1004" s="4">
        <f ca="1">+TODAY()-AE1004</f>
        <v>44137</v>
      </c>
      <c r="AG1004" s="15"/>
      <c r="AH1004" s="15"/>
      <c r="AI1004" s="6"/>
      <c r="AJ1004" s="6"/>
      <c r="AK1004" s="3" t="s">
        <v>43</v>
      </c>
      <c r="AL1004" s="6"/>
      <c r="AM1004" s="10">
        <v>1</v>
      </c>
      <c r="AN1004" s="3" t="s">
        <v>44</v>
      </c>
      <c r="AO1004" s="3"/>
      <c r="AP1004" s="3" t="s">
        <v>45</v>
      </c>
      <c r="AQ1004" s="3"/>
      <c r="AR1004" s="3"/>
      <c r="AS1004" s="3"/>
      <c r="AT1004" s="3"/>
      <c r="AU1004" s="3" t="s">
        <v>3450</v>
      </c>
      <c r="AV1004" s="7" t="s">
        <v>47</v>
      </c>
      <c r="AW1004" s="7" t="s">
        <v>47</v>
      </c>
      <c r="AX1004" s="9" t="str">
        <f>IF(AW1004="","Vacio",IF(AV1004=AW1004,"Igual","Diferente"))</f>
        <v>Igual</v>
      </c>
      <c r="AY1004" s="129"/>
      <c r="AZ1004" s="129"/>
      <c r="BA1004" s="5">
        <f ca="1">+IF(K1004&gt;21,"Revisar",0)</f>
        <v>0</v>
      </c>
      <c r="BB1004" s="129" t="s">
        <v>146</v>
      </c>
      <c r="BC1004" s="129" t="s">
        <v>2919</v>
      </c>
      <c r="BD1004" s="153"/>
      <c r="BE1004" s="153"/>
      <c r="BF1004" s="129" t="s">
        <v>94</v>
      </c>
      <c r="BG1004" s="129"/>
      <c r="BH1004" s="153"/>
      <c r="BI1004" s="153"/>
      <c r="BJ1004" s="153"/>
      <c r="BK1004" s="153"/>
      <c r="BL1004" s="153"/>
      <c r="BM1004" s="153"/>
    </row>
    <row r="1005" spans="1:65" ht="14.65" customHeight="1" x14ac:dyDescent="0.25">
      <c r="A1005" s="68" t="str">
        <f>CONCATENATE(E1005,"_",X1005)</f>
        <v>20557108646_PCR-LAP1080</v>
      </c>
      <c r="B1005" s="68" t="str">
        <f>CONCATENATE(E1005,"_",Z1005)</f>
        <v>20557108646_</v>
      </c>
      <c r="C1005" s="6">
        <v>44122</v>
      </c>
      <c r="D1005" s="6">
        <v>44152</v>
      </c>
      <c r="E1005" s="192">
        <v>20557108646</v>
      </c>
      <c r="F1005" s="3" t="s">
        <v>1616</v>
      </c>
      <c r="G1005" s="3" t="s">
        <v>5065</v>
      </c>
      <c r="H1005" s="6">
        <v>44122</v>
      </c>
      <c r="I1005" s="6">
        <v>44152</v>
      </c>
      <c r="J1005" s="7"/>
      <c r="K1005" s="8">
        <f ca="1">+TODAY()-I1005</f>
        <v>-15</v>
      </c>
      <c r="L1005" s="9">
        <v>60</v>
      </c>
      <c r="M1005" s="152"/>
      <c r="N1005" s="9" t="str">
        <f>IF(M1005="","Vacio",IF(L1005=M1005,"Igual","Diferente"))</f>
        <v>Vacio</v>
      </c>
      <c r="O1005" s="9"/>
      <c r="P1005" s="152"/>
      <c r="Q1005" s="9" t="str">
        <f>IF(P1005="","Vacio",IF(O1005=P1005,"Igual","Diferente"))</f>
        <v>Vacio</v>
      </c>
      <c r="R1005" s="1">
        <f>+L1005+O1005/3.5</f>
        <v>60</v>
      </c>
      <c r="S1005" s="1">
        <f ca="1">+IF(K1005&gt;=0,IF(K1005&lt;30,R1005*1,IF(60&gt;K1005,R1005*2,IF(90&gt;K1005,R1005*3,IF(120&gt;K1005,R1005*4,IF(150&gt;K1005,R1005*5,IF(180&gt;K1005,R1005*6,IF(210&gt;K1005,R1005*7))))))),0)</f>
        <v>0</v>
      </c>
      <c r="T1005" s="2">
        <f ca="1">+IF(K1005&lt;0,0,IF(K1005&lt;8,$A$1,IF(K1005&lt;15,$B$1,IF(K1005&lt;22,$C$1,IF(K1005&lt;30,$D$1,IF(K1005&lt;60,$G$1,IF(K1005&lt;90,$H$1,IF(K1005&lt;120,$I$1,IF(K1005&lt;150,$J$1,IF(K1005&lt;180,$K$1,IF(K1005&lt;210,$E$1)))))))))))</f>
        <v>0</v>
      </c>
      <c r="U1005" s="3" t="s">
        <v>64</v>
      </c>
      <c r="V1005" s="10" t="s">
        <v>1636</v>
      </c>
      <c r="W1005" s="6">
        <v>43725</v>
      </c>
      <c r="X1005" s="12" t="s">
        <v>1637</v>
      </c>
      <c r="Y1005" s="12" t="s">
        <v>5248</v>
      </c>
      <c r="Z1005" s="12"/>
      <c r="AA1005" s="12"/>
      <c r="AB1005" s="15"/>
      <c r="AC1005" s="15"/>
      <c r="AD1005" s="15"/>
      <c r="AE1005" s="15"/>
      <c r="AF1005" s="4">
        <f ca="1">+TODAY()-AE1005</f>
        <v>44137</v>
      </c>
      <c r="AG1005" s="15"/>
      <c r="AH1005" s="15"/>
      <c r="AI1005" s="6"/>
      <c r="AJ1005" s="6"/>
      <c r="AK1005" s="3" t="s">
        <v>56</v>
      </c>
      <c r="AL1005" s="6"/>
      <c r="AM1005" s="10">
        <v>1</v>
      </c>
      <c r="AN1005" s="3" t="s">
        <v>44</v>
      </c>
      <c r="AO1005" s="3"/>
      <c r="AP1005" s="3" t="s">
        <v>45</v>
      </c>
      <c r="AQ1005" s="3"/>
      <c r="AR1005" s="3"/>
      <c r="AS1005" s="3"/>
      <c r="AT1005" s="3"/>
      <c r="AU1005" s="3" t="s">
        <v>3450</v>
      </c>
      <c r="AV1005" s="7" t="s">
        <v>47</v>
      </c>
      <c r="AW1005" s="7" t="s">
        <v>47</v>
      </c>
      <c r="AX1005" s="9" t="str">
        <f>IF(AW1005="","Vacio",IF(AV1005=AW1005,"Igual","Diferente"))</f>
        <v>Igual</v>
      </c>
      <c r="AY1005" s="129"/>
      <c r="AZ1005" s="129"/>
      <c r="BA1005" s="5">
        <f ca="1">+IF(K1005&gt;21,"Revisar",0)</f>
        <v>0</v>
      </c>
      <c r="BB1005" s="129" t="s">
        <v>146</v>
      </c>
      <c r="BC1005" s="129" t="s">
        <v>2919</v>
      </c>
      <c r="BD1005" s="153"/>
      <c r="BE1005" s="153"/>
      <c r="BF1005" s="129" t="s">
        <v>94</v>
      </c>
      <c r="BG1005" s="129"/>
      <c r="BH1005" s="153"/>
      <c r="BI1005" s="153"/>
      <c r="BJ1005" s="153"/>
      <c r="BK1005" s="153"/>
      <c r="BL1005" s="153"/>
      <c r="BM1005" s="153"/>
    </row>
    <row r="1006" spans="1:65" ht="14.65" customHeight="1" x14ac:dyDescent="0.25">
      <c r="A1006" s="68" t="str">
        <f>CONCATENATE(E1006,"_",X1006)</f>
        <v>20557108646_PCR-LAP1118</v>
      </c>
      <c r="B1006" s="68" t="str">
        <f>CONCATENATE(E1006,"_",Z1006)</f>
        <v>20557108646_PCR-LAP1061</v>
      </c>
      <c r="C1006" s="6">
        <v>44110</v>
      </c>
      <c r="D1006" s="6">
        <v>44140</v>
      </c>
      <c r="E1006" s="192">
        <v>20557108646</v>
      </c>
      <c r="F1006" s="3" t="s">
        <v>1616</v>
      </c>
      <c r="G1006" s="3" t="s">
        <v>4735</v>
      </c>
      <c r="H1006" s="6">
        <v>44110</v>
      </c>
      <c r="I1006" s="6">
        <v>44140</v>
      </c>
      <c r="J1006" s="7"/>
      <c r="K1006" s="8">
        <f ca="1">+TODAY()-I1006</f>
        <v>-3</v>
      </c>
      <c r="L1006" s="9">
        <v>60</v>
      </c>
      <c r="M1006" s="152"/>
      <c r="N1006" s="9" t="str">
        <f>IF(M1006="","Vacio",IF(L1006=M1006,"Igual","Diferente"))</f>
        <v>Vacio</v>
      </c>
      <c r="O1006" s="9"/>
      <c r="P1006" s="152"/>
      <c r="Q1006" s="9" t="str">
        <f>IF(P1006="","Vacio",IF(O1006=P1006,"Igual","Diferente"))</f>
        <v>Vacio</v>
      </c>
      <c r="R1006" s="1">
        <f>+L1006+O1006/3.5</f>
        <v>60</v>
      </c>
      <c r="S1006" s="1">
        <f ca="1">+IF(K1006&gt;=0,IF(K1006&lt;30,R1006*1,IF(60&gt;K1006,R1006*2,IF(90&gt;K1006,R1006*3,IF(120&gt;K1006,R1006*4,IF(150&gt;K1006,R1006*5,IF(180&gt;K1006,R1006*6,IF(210&gt;K1006,R1006*7))))))),0)</f>
        <v>0</v>
      </c>
      <c r="T1006" s="2">
        <f ca="1">+IF(K1006&lt;0,0,IF(K1006&lt;8,$A$1,IF(K1006&lt;15,$B$1,IF(K1006&lt;22,$C$1,IF(K1006&lt;30,$D$1,IF(K1006&lt;60,$G$1,IF(K1006&lt;90,$H$1,IF(K1006&lt;120,$I$1,IF(K1006&lt;150,$J$1,IF(K1006&lt;180,$K$1,IF(K1006&lt;210,$E$1)))))))))))</f>
        <v>0</v>
      </c>
      <c r="U1006" s="6" t="s">
        <v>64</v>
      </c>
      <c r="V1006" s="10" t="s">
        <v>1638</v>
      </c>
      <c r="W1006" s="6">
        <v>43833</v>
      </c>
      <c r="X1006" s="12" t="s">
        <v>1639</v>
      </c>
      <c r="Y1006" s="12" t="s">
        <v>5248</v>
      </c>
      <c r="Z1006" s="12" t="s">
        <v>1640</v>
      </c>
      <c r="AA1006" s="12"/>
      <c r="AB1006" s="15"/>
      <c r="AC1006" s="15"/>
      <c r="AD1006" s="15"/>
      <c r="AE1006" s="15"/>
      <c r="AF1006" s="4">
        <f ca="1">+TODAY()-AE1006</f>
        <v>44137</v>
      </c>
      <c r="AG1006" s="15"/>
      <c r="AH1006" s="15"/>
      <c r="AI1006" s="6"/>
      <c r="AJ1006" s="6"/>
      <c r="AK1006" s="3"/>
      <c r="AL1006" s="6"/>
      <c r="AM1006" s="10">
        <v>1</v>
      </c>
      <c r="AN1006" s="3" t="s">
        <v>44</v>
      </c>
      <c r="AO1006" s="3"/>
      <c r="AP1006" s="3" t="s">
        <v>45</v>
      </c>
      <c r="AQ1006" s="3"/>
      <c r="AR1006" s="3"/>
      <c r="AS1006" s="3"/>
      <c r="AT1006" s="3"/>
      <c r="AU1006" s="3" t="s">
        <v>3450</v>
      </c>
      <c r="AV1006" s="7" t="s">
        <v>47</v>
      </c>
      <c r="AW1006" s="7" t="s">
        <v>47</v>
      </c>
      <c r="AX1006" s="9" t="str">
        <f>IF(AW1006="","Vacio",IF(AV1006=AW1006,"Igual","Diferente"))</f>
        <v>Igual</v>
      </c>
      <c r="AY1006" s="129"/>
      <c r="AZ1006" s="129"/>
      <c r="BA1006" s="5">
        <f ca="1">+IF(K1006&gt;21,"Revisar",0)</f>
        <v>0</v>
      </c>
      <c r="BB1006" s="129" t="s">
        <v>146</v>
      </c>
      <c r="BC1006" s="129" t="s">
        <v>2919</v>
      </c>
      <c r="BD1006" s="153"/>
      <c r="BE1006" s="153"/>
      <c r="BF1006" s="129" t="s">
        <v>94</v>
      </c>
      <c r="BG1006" s="129"/>
      <c r="BH1006" s="153"/>
      <c r="BI1006" s="153"/>
      <c r="BJ1006" s="153"/>
      <c r="BK1006" s="153"/>
      <c r="BL1006" s="153"/>
      <c r="BM1006" s="153"/>
    </row>
    <row r="1007" spans="1:65" ht="14.65" customHeight="1" x14ac:dyDescent="0.25">
      <c r="A1007" s="68" t="str">
        <f>CONCATENATE(E1007,"_",X1007)</f>
        <v>20557108646_PCR-LAP1136</v>
      </c>
      <c r="B1007" s="68" t="str">
        <f>CONCATENATE(E1007,"_",Z1007)</f>
        <v>20557108646_</v>
      </c>
      <c r="C1007" s="6">
        <v>44115</v>
      </c>
      <c r="D1007" s="6">
        <v>44145</v>
      </c>
      <c r="E1007" s="192">
        <v>20557108646</v>
      </c>
      <c r="F1007" s="3" t="s">
        <v>1616</v>
      </c>
      <c r="G1007" s="3" t="s">
        <v>4924</v>
      </c>
      <c r="H1007" s="6">
        <v>44115</v>
      </c>
      <c r="I1007" s="6">
        <v>44145</v>
      </c>
      <c r="J1007" s="7">
        <v>19970</v>
      </c>
      <c r="K1007" s="8">
        <f ca="1">+TODAY()-I1007</f>
        <v>-8</v>
      </c>
      <c r="L1007" s="9">
        <v>60</v>
      </c>
      <c r="M1007" s="152"/>
      <c r="N1007" s="9" t="str">
        <f>IF(M1007="","Vacio",IF(L1007=M1007,"Igual","Diferente"))</f>
        <v>Vacio</v>
      </c>
      <c r="O1007" s="9"/>
      <c r="P1007" s="152"/>
      <c r="Q1007" s="9" t="str">
        <f>IF(P1007="","Vacio",IF(O1007=P1007,"Igual","Diferente"))</f>
        <v>Vacio</v>
      </c>
      <c r="R1007" s="1">
        <f>+L1007+O1007/3.5</f>
        <v>60</v>
      </c>
      <c r="S1007" s="1">
        <f ca="1">+IF(K1007&gt;=0,IF(K1007&lt;30,R1007*1,IF(60&gt;K1007,R1007*2,IF(90&gt;K1007,R1007*3,IF(120&gt;K1007,R1007*4,IF(150&gt;K1007,R1007*5,IF(180&gt;K1007,R1007*6,IF(210&gt;K1007,R1007*7))))))),0)</f>
        <v>0</v>
      </c>
      <c r="T1007" s="2">
        <f ca="1">+IF(K1007&lt;0,0,IF(K1007&lt;8,$A$1,IF(K1007&lt;15,$B$1,IF(K1007&lt;22,$C$1,IF(K1007&lt;30,$D$1,IF(K1007&lt;60,$G$1,IF(K1007&lt;90,$H$1,IF(K1007&lt;120,$I$1,IF(K1007&lt;150,$J$1,IF(K1007&lt;180,$K$1,IF(K1007&lt;210,$E$1)))))))))))</f>
        <v>0</v>
      </c>
      <c r="U1007" s="3" t="s">
        <v>1641</v>
      </c>
      <c r="V1007" s="10" t="s">
        <v>1642</v>
      </c>
      <c r="W1007" s="6">
        <v>43872</v>
      </c>
      <c r="X1007" s="12" t="s">
        <v>1643</v>
      </c>
      <c r="Y1007" s="12" t="s">
        <v>5248</v>
      </c>
      <c r="Z1007" s="12"/>
      <c r="AA1007" s="12"/>
      <c r="AB1007" s="15"/>
      <c r="AC1007" s="15"/>
      <c r="AD1007" s="15"/>
      <c r="AE1007" s="15"/>
      <c r="AF1007" s="4">
        <f ca="1">+TODAY()-AE1007</f>
        <v>44137</v>
      </c>
      <c r="AG1007" s="15"/>
      <c r="AH1007" s="15"/>
      <c r="AI1007" s="6"/>
      <c r="AJ1007" s="6"/>
      <c r="AK1007" s="3"/>
      <c r="AL1007" s="6"/>
      <c r="AM1007" s="10">
        <v>1</v>
      </c>
      <c r="AN1007" s="3" t="s">
        <v>44</v>
      </c>
      <c r="AO1007" s="3"/>
      <c r="AP1007" s="3" t="s">
        <v>45</v>
      </c>
      <c r="AQ1007" s="3"/>
      <c r="AR1007" s="3"/>
      <c r="AS1007" s="3"/>
      <c r="AT1007" s="3"/>
      <c r="AU1007" s="3" t="s">
        <v>3450</v>
      </c>
      <c r="AV1007" s="7" t="s">
        <v>47</v>
      </c>
      <c r="AW1007" s="7" t="s">
        <v>47</v>
      </c>
      <c r="AX1007" s="9" t="str">
        <f>IF(AW1007="","Vacio",IF(AV1007=AW1007,"Igual","Diferente"))</f>
        <v>Igual</v>
      </c>
      <c r="AY1007" s="129"/>
      <c r="AZ1007" s="129"/>
      <c r="BA1007" s="5">
        <f ca="1">+IF(K1007&gt;21,"Revisar",0)</f>
        <v>0</v>
      </c>
      <c r="BB1007" s="129" t="s">
        <v>146</v>
      </c>
      <c r="BC1007" s="129" t="s">
        <v>2919</v>
      </c>
      <c r="BD1007" s="153"/>
      <c r="BE1007" s="153"/>
      <c r="BF1007" s="129" t="s">
        <v>94</v>
      </c>
      <c r="BG1007" s="129"/>
      <c r="BH1007" s="153"/>
      <c r="BI1007" s="153"/>
      <c r="BJ1007" s="153"/>
      <c r="BK1007" s="153"/>
      <c r="BL1007" s="153"/>
      <c r="BM1007" s="153"/>
    </row>
    <row r="1008" spans="1:65" ht="14.65" customHeight="1" x14ac:dyDescent="0.25">
      <c r="A1008" s="68" t="str">
        <f>CONCATENATE(E1008,"_",X1008)</f>
        <v>20557108646_PCR-LAP1158</v>
      </c>
      <c r="B1008" s="68" t="str">
        <f>CONCATENATE(E1008,"_",Z1008)</f>
        <v>20557108646_</v>
      </c>
      <c r="C1008" s="6">
        <v>44115</v>
      </c>
      <c r="D1008" s="6">
        <v>44145</v>
      </c>
      <c r="E1008" s="192">
        <v>20557108646</v>
      </c>
      <c r="F1008" s="3" t="s">
        <v>1616</v>
      </c>
      <c r="G1008" s="3" t="s">
        <v>4924</v>
      </c>
      <c r="H1008" s="6">
        <v>44115</v>
      </c>
      <c r="I1008" s="6">
        <v>44145</v>
      </c>
      <c r="J1008" s="7">
        <v>19971</v>
      </c>
      <c r="K1008" s="8">
        <f ca="1">+TODAY()-I1008</f>
        <v>-8</v>
      </c>
      <c r="L1008" s="9">
        <v>60</v>
      </c>
      <c r="M1008" s="152"/>
      <c r="N1008" s="9" t="str">
        <f>IF(M1008="","Vacio",IF(L1008=M1008,"Igual","Diferente"))</f>
        <v>Vacio</v>
      </c>
      <c r="O1008" s="9"/>
      <c r="P1008" s="152"/>
      <c r="Q1008" s="9" t="str">
        <f>IF(P1008="","Vacio",IF(O1008=P1008,"Igual","Diferente"))</f>
        <v>Vacio</v>
      </c>
      <c r="R1008" s="1">
        <f>+L1008+O1008/3.5</f>
        <v>60</v>
      </c>
      <c r="S1008" s="1">
        <f ca="1">+IF(K1008&gt;=0,IF(K1008&lt;30,R1008*1,IF(60&gt;K1008,R1008*2,IF(90&gt;K1008,R1008*3,IF(120&gt;K1008,R1008*4,IF(150&gt;K1008,R1008*5,IF(180&gt;K1008,R1008*6,IF(210&gt;K1008,R1008*7))))))),0)</f>
        <v>0</v>
      </c>
      <c r="T1008" s="2">
        <f ca="1">+IF(K1008&lt;0,0,IF(K1008&lt;8,$A$1,IF(K1008&lt;15,$B$1,IF(K1008&lt;22,$C$1,IF(K1008&lt;30,$D$1,IF(K1008&lt;60,$G$1,IF(K1008&lt;90,$H$1,IF(K1008&lt;120,$I$1,IF(K1008&lt;150,$J$1,IF(K1008&lt;180,$K$1,IF(K1008&lt;210,$E$1)))))))))))</f>
        <v>0</v>
      </c>
      <c r="U1008" s="3" t="s">
        <v>1644</v>
      </c>
      <c r="V1008" s="10" t="s">
        <v>1642</v>
      </c>
      <c r="W1008" s="6">
        <v>43872</v>
      </c>
      <c r="X1008" s="12" t="s">
        <v>1645</v>
      </c>
      <c r="Y1008" s="12" t="s">
        <v>5248</v>
      </c>
      <c r="Z1008" s="12"/>
      <c r="AA1008" s="12"/>
      <c r="AB1008" s="15"/>
      <c r="AC1008" s="15"/>
      <c r="AD1008" s="15"/>
      <c r="AE1008" s="15"/>
      <c r="AF1008" s="4">
        <f ca="1">+TODAY()-AE1008</f>
        <v>44137</v>
      </c>
      <c r="AG1008" s="15"/>
      <c r="AH1008" s="15"/>
      <c r="AI1008" s="6"/>
      <c r="AJ1008" s="6"/>
      <c r="AK1008" s="3"/>
      <c r="AL1008" s="6"/>
      <c r="AM1008" s="10">
        <v>1</v>
      </c>
      <c r="AN1008" s="3" t="s">
        <v>44</v>
      </c>
      <c r="AO1008" s="3"/>
      <c r="AP1008" s="3" t="s">
        <v>45</v>
      </c>
      <c r="AQ1008" s="3"/>
      <c r="AR1008" s="3"/>
      <c r="AS1008" s="3"/>
      <c r="AT1008" s="3"/>
      <c r="AU1008" s="3" t="s">
        <v>3450</v>
      </c>
      <c r="AV1008" s="7" t="s">
        <v>47</v>
      </c>
      <c r="AW1008" s="7" t="s">
        <v>47</v>
      </c>
      <c r="AX1008" s="9" t="str">
        <f>IF(AW1008="","Vacio",IF(AV1008=AW1008,"Igual","Diferente"))</f>
        <v>Igual</v>
      </c>
      <c r="AY1008" s="129"/>
      <c r="AZ1008" s="129"/>
      <c r="BA1008" s="5">
        <f ca="1">+IF(K1008&gt;21,"Revisar",0)</f>
        <v>0</v>
      </c>
      <c r="BB1008" s="129" t="s">
        <v>146</v>
      </c>
      <c r="BC1008" s="129" t="s">
        <v>2919</v>
      </c>
      <c r="BD1008" s="153"/>
      <c r="BE1008" s="153"/>
      <c r="BF1008" s="129" t="s">
        <v>94</v>
      </c>
      <c r="BG1008" s="129"/>
      <c r="BH1008" s="153"/>
      <c r="BI1008" s="153"/>
      <c r="BJ1008" s="153"/>
      <c r="BK1008" s="153"/>
      <c r="BL1008" s="153"/>
      <c r="BM1008" s="153"/>
    </row>
    <row r="1009" spans="1:65" ht="14.65" customHeight="1" x14ac:dyDescent="0.25">
      <c r="A1009" s="68" t="str">
        <f>CONCATENATE(E1009,"_",X1009)</f>
        <v>20557108646_PCR-LAP1183</v>
      </c>
      <c r="B1009" s="68" t="str">
        <f>CONCATENATE(E1009,"_",Z1009)</f>
        <v>20557108646_</v>
      </c>
      <c r="C1009" s="6">
        <v>44115</v>
      </c>
      <c r="D1009" s="6">
        <v>44145</v>
      </c>
      <c r="E1009" s="192">
        <v>20557108646</v>
      </c>
      <c r="F1009" s="3" t="s">
        <v>1616</v>
      </c>
      <c r="G1009" s="3" t="s">
        <v>4924</v>
      </c>
      <c r="H1009" s="6">
        <v>44115</v>
      </c>
      <c r="I1009" s="6">
        <v>44145</v>
      </c>
      <c r="J1009" s="7">
        <v>19972</v>
      </c>
      <c r="K1009" s="8">
        <f ca="1">+TODAY()-I1009</f>
        <v>-8</v>
      </c>
      <c r="L1009" s="9">
        <v>60</v>
      </c>
      <c r="M1009" s="152"/>
      <c r="N1009" s="9" t="str">
        <f>IF(M1009="","Vacio",IF(L1009=M1009,"Igual","Diferente"))</f>
        <v>Vacio</v>
      </c>
      <c r="O1009" s="9"/>
      <c r="P1009" s="152"/>
      <c r="Q1009" s="9" t="str">
        <f>IF(P1009="","Vacio",IF(O1009=P1009,"Igual","Diferente"))</f>
        <v>Vacio</v>
      </c>
      <c r="R1009" s="1">
        <f>+L1009+O1009/3.5</f>
        <v>60</v>
      </c>
      <c r="S1009" s="1">
        <f ca="1">+IF(K1009&gt;=0,IF(K1009&lt;30,R1009*1,IF(60&gt;K1009,R1009*2,IF(90&gt;K1009,R1009*3,IF(120&gt;K1009,R1009*4,IF(150&gt;K1009,R1009*5,IF(180&gt;K1009,R1009*6,IF(210&gt;K1009,R1009*7))))))),0)</f>
        <v>0</v>
      </c>
      <c r="T1009" s="2">
        <f ca="1">+IF(K1009&lt;0,0,IF(K1009&lt;8,$A$1,IF(K1009&lt;15,$B$1,IF(K1009&lt;22,$C$1,IF(K1009&lt;30,$D$1,IF(K1009&lt;60,$G$1,IF(K1009&lt;90,$H$1,IF(K1009&lt;120,$I$1,IF(K1009&lt;150,$J$1,IF(K1009&lt;180,$K$1,IF(K1009&lt;210,$E$1)))))))))))</f>
        <v>0</v>
      </c>
      <c r="U1009" s="3" t="s">
        <v>1644</v>
      </c>
      <c r="V1009" s="10" t="s">
        <v>1642</v>
      </c>
      <c r="W1009" s="6">
        <v>43872</v>
      </c>
      <c r="X1009" s="12" t="s">
        <v>1646</v>
      </c>
      <c r="Y1009" s="12" t="s">
        <v>5248</v>
      </c>
      <c r="Z1009" s="12"/>
      <c r="AA1009" s="12"/>
      <c r="AB1009" s="15"/>
      <c r="AC1009" s="15"/>
      <c r="AD1009" s="15"/>
      <c r="AE1009" s="15"/>
      <c r="AF1009" s="4">
        <f ca="1">+TODAY()-AE1009</f>
        <v>44137</v>
      </c>
      <c r="AG1009" s="15"/>
      <c r="AH1009" s="15"/>
      <c r="AI1009" s="6"/>
      <c r="AJ1009" s="6"/>
      <c r="AK1009" s="3"/>
      <c r="AL1009" s="6"/>
      <c r="AM1009" s="10">
        <v>1</v>
      </c>
      <c r="AN1009" s="3" t="s">
        <v>44</v>
      </c>
      <c r="AO1009" s="3"/>
      <c r="AP1009" s="3" t="s">
        <v>45</v>
      </c>
      <c r="AQ1009" s="3"/>
      <c r="AR1009" s="3"/>
      <c r="AS1009" s="3"/>
      <c r="AT1009" s="3"/>
      <c r="AU1009" s="3" t="s">
        <v>3450</v>
      </c>
      <c r="AV1009" s="7" t="s">
        <v>47</v>
      </c>
      <c r="AW1009" s="7" t="s">
        <v>47</v>
      </c>
      <c r="AX1009" s="9" t="str">
        <f>IF(AW1009="","Vacio",IF(AV1009=AW1009,"Igual","Diferente"))</f>
        <v>Igual</v>
      </c>
      <c r="AY1009" s="129"/>
      <c r="AZ1009" s="129"/>
      <c r="BA1009" s="5">
        <f ca="1">+IF(K1009&gt;21,"Revisar",0)</f>
        <v>0</v>
      </c>
      <c r="BB1009" s="129" t="s">
        <v>146</v>
      </c>
      <c r="BC1009" s="129" t="s">
        <v>2919</v>
      </c>
      <c r="BD1009" s="153"/>
      <c r="BE1009" s="153"/>
      <c r="BF1009" s="129" t="s">
        <v>94</v>
      </c>
      <c r="BG1009" s="129"/>
      <c r="BH1009" s="153"/>
      <c r="BI1009" s="153"/>
      <c r="BJ1009" s="153"/>
      <c r="BK1009" s="153"/>
      <c r="BL1009" s="153"/>
      <c r="BM1009" s="153"/>
    </row>
    <row r="1010" spans="1:65" ht="14.65" customHeight="1" x14ac:dyDescent="0.25">
      <c r="A1010" s="68" t="str">
        <f>CONCATENATE(E1010,"_",X1010)</f>
        <v>20557108646_PCR-LAP1190</v>
      </c>
      <c r="B1010" s="68" t="str">
        <f>CONCATENATE(E1010,"_",Z1010)</f>
        <v>20557108646_</v>
      </c>
      <c r="C1010" s="6">
        <v>44115</v>
      </c>
      <c r="D1010" s="6">
        <v>44145</v>
      </c>
      <c r="E1010" s="192">
        <v>20557108646</v>
      </c>
      <c r="F1010" s="3" t="s">
        <v>1616</v>
      </c>
      <c r="G1010" s="3" t="s">
        <v>4924</v>
      </c>
      <c r="H1010" s="6">
        <v>44115</v>
      </c>
      <c r="I1010" s="6">
        <v>44145</v>
      </c>
      <c r="J1010" s="7">
        <v>19973</v>
      </c>
      <c r="K1010" s="8">
        <f ca="1">+TODAY()-I1010</f>
        <v>-8</v>
      </c>
      <c r="L1010" s="9">
        <v>60</v>
      </c>
      <c r="M1010" s="152"/>
      <c r="N1010" s="9" t="str">
        <f>IF(M1010="","Vacio",IF(L1010=M1010,"Igual","Diferente"))</f>
        <v>Vacio</v>
      </c>
      <c r="O1010" s="9"/>
      <c r="P1010" s="152"/>
      <c r="Q1010" s="9" t="str">
        <f>IF(P1010="","Vacio",IF(O1010=P1010,"Igual","Diferente"))</f>
        <v>Vacio</v>
      </c>
      <c r="R1010" s="1">
        <f>+L1010+O1010/3.5</f>
        <v>60</v>
      </c>
      <c r="S1010" s="1">
        <f ca="1">+IF(K1010&gt;=0,IF(K1010&lt;30,R1010*1,IF(60&gt;K1010,R1010*2,IF(90&gt;K1010,R1010*3,IF(120&gt;K1010,R1010*4,IF(150&gt;K1010,R1010*5,IF(180&gt;K1010,R1010*6,IF(210&gt;K1010,R1010*7))))))),0)</f>
        <v>0</v>
      </c>
      <c r="T1010" s="2">
        <f ca="1">+IF(K1010&lt;0,0,IF(K1010&lt;8,$A$1,IF(K1010&lt;15,$B$1,IF(K1010&lt;22,$C$1,IF(K1010&lt;30,$D$1,IF(K1010&lt;60,$G$1,IF(K1010&lt;90,$H$1,IF(K1010&lt;120,$I$1,IF(K1010&lt;150,$J$1,IF(K1010&lt;180,$K$1,IF(K1010&lt;210,$E$1)))))))))))</f>
        <v>0</v>
      </c>
      <c r="U1010" s="3" t="s">
        <v>1644</v>
      </c>
      <c r="V1010" s="10" t="s">
        <v>1642</v>
      </c>
      <c r="W1010" s="6">
        <v>43872</v>
      </c>
      <c r="X1010" s="12" t="s">
        <v>1647</v>
      </c>
      <c r="Y1010" s="12" t="s">
        <v>5248</v>
      </c>
      <c r="Z1010" s="12"/>
      <c r="AA1010" s="12"/>
      <c r="AB1010" s="15"/>
      <c r="AC1010" s="15"/>
      <c r="AD1010" s="15"/>
      <c r="AE1010" s="15"/>
      <c r="AF1010" s="4">
        <f ca="1">+TODAY()-AE1010</f>
        <v>44137</v>
      </c>
      <c r="AG1010" s="15"/>
      <c r="AH1010" s="15"/>
      <c r="AI1010" s="6"/>
      <c r="AJ1010" s="6"/>
      <c r="AK1010" s="3"/>
      <c r="AL1010" s="6"/>
      <c r="AM1010" s="10">
        <v>1</v>
      </c>
      <c r="AN1010" s="3" t="s">
        <v>44</v>
      </c>
      <c r="AO1010" s="3"/>
      <c r="AP1010" s="3" t="s">
        <v>45</v>
      </c>
      <c r="AQ1010" s="3"/>
      <c r="AR1010" s="3"/>
      <c r="AS1010" s="3"/>
      <c r="AT1010" s="3"/>
      <c r="AU1010" s="3" t="s">
        <v>3450</v>
      </c>
      <c r="AV1010" s="7" t="s">
        <v>47</v>
      </c>
      <c r="AW1010" s="7" t="s">
        <v>47</v>
      </c>
      <c r="AX1010" s="9" t="str">
        <f>IF(AW1010="","Vacio",IF(AV1010=AW1010,"Igual","Diferente"))</f>
        <v>Igual</v>
      </c>
      <c r="AY1010" s="129"/>
      <c r="AZ1010" s="129"/>
      <c r="BA1010" s="5">
        <f ca="1">+IF(K1010&gt;21,"Revisar",0)</f>
        <v>0</v>
      </c>
      <c r="BB1010" s="129" t="s">
        <v>146</v>
      </c>
      <c r="BC1010" s="129" t="s">
        <v>2919</v>
      </c>
      <c r="BD1010" s="153"/>
      <c r="BE1010" s="153"/>
      <c r="BF1010" s="129" t="s">
        <v>94</v>
      </c>
      <c r="BG1010" s="129"/>
      <c r="BH1010" s="153"/>
      <c r="BI1010" s="153"/>
      <c r="BJ1010" s="153"/>
      <c r="BK1010" s="153"/>
      <c r="BL1010" s="153"/>
      <c r="BM1010" s="153"/>
    </row>
    <row r="1011" spans="1:65" ht="14.65" customHeight="1" x14ac:dyDescent="0.25">
      <c r="A1011" s="68" t="str">
        <f>CONCATENATE(E1011,"_",X1011)</f>
        <v>20557108646_PCR-LAP1214</v>
      </c>
      <c r="B1011" s="68" t="str">
        <f>CONCATENATE(E1011,"_",Z1011)</f>
        <v>20557108646_</v>
      </c>
      <c r="C1011" s="6">
        <v>44133</v>
      </c>
      <c r="D1011" s="6">
        <v>44163</v>
      </c>
      <c r="E1011" s="192">
        <v>20557108646</v>
      </c>
      <c r="F1011" s="3" t="s">
        <v>1616</v>
      </c>
      <c r="G1011" s="3" t="s">
        <v>5134</v>
      </c>
      <c r="H1011" s="6">
        <v>44133</v>
      </c>
      <c r="I1011" s="6">
        <v>44163</v>
      </c>
      <c r="J1011" s="7"/>
      <c r="K1011" s="8">
        <f ca="1">+TODAY()-I1011</f>
        <v>-26</v>
      </c>
      <c r="L1011" s="9">
        <v>110</v>
      </c>
      <c r="M1011" s="152"/>
      <c r="N1011" s="9" t="str">
        <f>IF(M1011="","Vacio",IF(L1011=M1011,"Igual","Diferente"))</f>
        <v>Vacio</v>
      </c>
      <c r="O1011" s="9"/>
      <c r="P1011" s="152"/>
      <c r="Q1011" s="9" t="str">
        <f>IF(P1011="","Vacio",IF(O1011=P1011,"Igual","Diferente"))</f>
        <v>Vacio</v>
      </c>
      <c r="R1011" s="1">
        <f>+L1011+O1011/3.5</f>
        <v>110</v>
      </c>
      <c r="S1011" s="1">
        <f ca="1">+IF(K1011&gt;=0,IF(K1011&lt;30,R1011*1,IF(60&gt;K1011,R1011*2,IF(90&gt;K1011,R1011*3,IF(120&gt;K1011,R1011*4,IF(150&gt;K1011,R1011*5,IF(180&gt;K1011,R1011*6,IF(210&gt;K1011,R1011*7))))))),0)</f>
        <v>0</v>
      </c>
      <c r="T1011" s="2">
        <f ca="1">+IF(K1011&lt;0,0,IF(K1011&lt;8,$A$1,IF(K1011&lt;15,$B$1,IF(K1011&lt;22,$C$1,IF(K1011&lt;30,$D$1,IF(K1011&lt;60,$G$1,IF(K1011&lt;90,$H$1,IF(K1011&lt;120,$I$1,IF(K1011&lt;150,$J$1,IF(K1011&lt;180,$K$1,IF(K1011&lt;210,$E$1)))))))))))</f>
        <v>0</v>
      </c>
      <c r="U1011" s="3" t="s">
        <v>5150</v>
      </c>
      <c r="V1011" s="10" t="s">
        <v>5147</v>
      </c>
      <c r="W1011" s="6">
        <v>44133</v>
      </c>
      <c r="X1011" s="12" t="s">
        <v>3922</v>
      </c>
      <c r="Y1011" s="12" t="s">
        <v>5248</v>
      </c>
      <c r="Z1011" s="12"/>
      <c r="AA1011" s="12"/>
      <c r="AB1011" s="15"/>
      <c r="AC1011" s="15"/>
      <c r="AD1011" s="15"/>
      <c r="AE1011" s="15"/>
      <c r="AF1011" s="4">
        <f ca="1">+TODAY()-AE1011</f>
        <v>44137</v>
      </c>
      <c r="AG1011" s="15"/>
      <c r="AH1011" s="15"/>
      <c r="AI1011" s="6"/>
      <c r="AJ1011" s="6"/>
      <c r="AK1011" s="3"/>
      <c r="AL1011" s="6"/>
      <c r="AM1011" s="10">
        <v>1</v>
      </c>
      <c r="AN1011" s="3" t="s">
        <v>44</v>
      </c>
      <c r="AO1011" s="3"/>
      <c r="AP1011" s="3" t="s">
        <v>712</v>
      </c>
      <c r="AQ1011" s="296" t="s">
        <v>888</v>
      </c>
      <c r="AR1011" s="3"/>
      <c r="AS1011" s="3"/>
      <c r="AT1011" s="3"/>
      <c r="AU1011" s="3" t="s">
        <v>3450</v>
      </c>
      <c r="AV1011" s="7" t="s">
        <v>47</v>
      </c>
      <c r="AW1011" s="7"/>
      <c r="AX1011" s="9" t="str">
        <f>IF(AW1011="","Vacio",IF(AV1011=AW1011,"Igual","Diferente"))</f>
        <v>Vacio</v>
      </c>
      <c r="AY1011" s="129"/>
      <c r="AZ1011" s="129"/>
      <c r="BA1011" s="5">
        <f ca="1">+IF(K1011&gt;21,"Revisar",0)</f>
        <v>0</v>
      </c>
      <c r="BB1011" s="129" t="s">
        <v>146</v>
      </c>
      <c r="BC1011" s="129" t="s">
        <v>2919</v>
      </c>
      <c r="BD1011" s="153"/>
      <c r="BE1011" s="153"/>
      <c r="BF1011" s="129"/>
      <c r="BG1011" s="129"/>
      <c r="BH1011" s="153"/>
      <c r="BI1011" s="153"/>
      <c r="BJ1011" s="153"/>
      <c r="BK1011" s="153"/>
      <c r="BL1011" s="153"/>
      <c r="BM1011" s="153"/>
    </row>
    <row r="1012" spans="1:65" ht="14.65" customHeight="1" x14ac:dyDescent="0.25">
      <c r="A1012" s="68" t="str">
        <f>CONCATENATE(E1012,"_",X1012)</f>
        <v>20557108646_PCR-LAP1236</v>
      </c>
      <c r="B1012" s="68" t="str">
        <f>CONCATENATE(E1012,"_",Z1012)</f>
        <v>20557108646_</v>
      </c>
      <c r="C1012" s="6">
        <v>44129</v>
      </c>
      <c r="D1012" s="6">
        <v>44159</v>
      </c>
      <c r="E1012" s="192">
        <v>20557108646</v>
      </c>
      <c r="F1012" s="3" t="s">
        <v>1616</v>
      </c>
      <c r="G1012" s="3" t="s">
        <v>5176</v>
      </c>
      <c r="H1012" s="6">
        <v>44129</v>
      </c>
      <c r="I1012" s="6">
        <v>44159</v>
      </c>
      <c r="J1012" s="7"/>
      <c r="K1012" s="8">
        <f ca="1">+TODAY()-I1012</f>
        <v>-22</v>
      </c>
      <c r="L1012" s="9">
        <v>60</v>
      </c>
      <c r="M1012" s="152"/>
      <c r="N1012" s="9" t="str">
        <f>IF(M1012="","Vacio",IF(L1012=M1012,"Igual","Diferente"))</f>
        <v>Vacio</v>
      </c>
      <c r="O1012" s="9"/>
      <c r="P1012" s="152"/>
      <c r="Q1012" s="9" t="str">
        <f>IF(P1012="","Vacio",IF(O1012=P1012,"Igual","Diferente"))</f>
        <v>Vacio</v>
      </c>
      <c r="R1012" s="1">
        <f>+L1012+O1012/3.5</f>
        <v>60</v>
      </c>
      <c r="S1012" s="1">
        <f ca="1">+IF(K1012&gt;=0,IF(K1012&lt;30,R1012*1,IF(60&gt;K1012,R1012*2,IF(90&gt;K1012,R1012*3,IF(120&gt;K1012,R1012*4,IF(150&gt;K1012,R1012*5,IF(180&gt;K1012,R1012*6,IF(210&gt;K1012,R1012*7))))))),0)</f>
        <v>0</v>
      </c>
      <c r="T1012" s="2">
        <f ca="1">+IF(K1012&lt;0,0,IF(K1012&lt;8,$A$1,IF(K1012&lt;15,$B$1,IF(K1012&lt;22,$C$1,IF(K1012&lt;30,$D$1,IF(K1012&lt;60,$G$1,IF(K1012&lt;90,$H$1,IF(K1012&lt;120,$I$1,IF(K1012&lt;150,$J$1,IF(K1012&lt;180,$K$1,IF(K1012&lt;210,$E$1)))))))))))</f>
        <v>0</v>
      </c>
      <c r="U1012" s="3" t="s">
        <v>1622</v>
      </c>
      <c r="V1012" s="10" t="s">
        <v>1623</v>
      </c>
      <c r="W1012" s="6">
        <v>43886</v>
      </c>
      <c r="X1012" s="12" t="s">
        <v>1648</v>
      </c>
      <c r="Y1012" s="12" t="s">
        <v>5248</v>
      </c>
      <c r="Z1012" s="12"/>
      <c r="AA1012" s="12"/>
      <c r="AB1012" s="15"/>
      <c r="AC1012" s="15"/>
      <c r="AD1012" s="15"/>
      <c r="AE1012" s="15"/>
      <c r="AF1012" s="4">
        <f ca="1">+TODAY()-AE1012</f>
        <v>44137</v>
      </c>
      <c r="AG1012" s="15"/>
      <c r="AH1012" s="15"/>
      <c r="AI1012" s="6"/>
      <c r="AJ1012" s="6"/>
      <c r="AK1012" s="3"/>
      <c r="AL1012" s="6"/>
      <c r="AM1012" s="10">
        <v>1</v>
      </c>
      <c r="AN1012" s="3" t="s">
        <v>44</v>
      </c>
      <c r="AO1012" s="3"/>
      <c r="AP1012" s="3" t="s">
        <v>45</v>
      </c>
      <c r="AQ1012" s="3"/>
      <c r="AR1012" s="3"/>
      <c r="AS1012" s="3"/>
      <c r="AT1012" s="3"/>
      <c r="AU1012" s="3" t="s">
        <v>3450</v>
      </c>
      <c r="AV1012" s="7" t="s">
        <v>47</v>
      </c>
      <c r="AW1012" s="7" t="s">
        <v>47</v>
      </c>
      <c r="AX1012" s="9" t="str">
        <f>IF(AW1012="","Vacio",IF(AV1012=AW1012,"Igual","Diferente"))</f>
        <v>Igual</v>
      </c>
      <c r="AY1012" s="129"/>
      <c r="AZ1012" s="129"/>
      <c r="BA1012" s="5">
        <f ca="1">+IF(K1012&gt;21,"Revisar",0)</f>
        <v>0</v>
      </c>
      <c r="BB1012" s="129" t="s">
        <v>146</v>
      </c>
      <c r="BC1012" s="129" t="s">
        <v>2919</v>
      </c>
      <c r="BD1012" s="153"/>
      <c r="BE1012" s="153"/>
      <c r="BF1012" s="129" t="s">
        <v>94</v>
      </c>
      <c r="BG1012" s="129"/>
      <c r="BH1012" s="153"/>
      <c r="BI1012" s="153"/>
      <c r="BJ1012" s="153"/>
      <c r="BK1012" s="153"/>
      <c r="BL1012" s="153"/>
      <c r="BM1012" s="153"/>
    </row>
    <row r="1013" spans="1:65" ht="14.65" customHeight="1" x14ac:dyDescent="0.25">
      <c r="A1013" s="68" t="str">
        <f>CONCATENATE(E1013,"_",X1013)</f>
        <v>20557108646_PCR-LAP1242</v>
      </c>
      <c r="B1013" s="68" t="str">
        <f>CONCATENATE(E1013,"_",Z1013)</f>
        <v>20557108646_</v>
      </c>
      <c r="C1013" s="6">
        <v>44129</v>
      </c>
      <c r="D1013" s="6">
        <v>44159</v>
      </c>
      <c r="E1013" s="192">
        <v>20557108646</v>
      </c>
      <c r="F1013" s="3" t="s">
        <v>1616</v>
      </c>
      <c r="G1013" s="3" t="s">
        <v>5176</v>
      </c>
      <c r="H1013" s="6">
        <v>44129</v>
      </c>
      <c r="I1013" s="6">
        <v>44159</v>
      </c>
      <c r="J1013" s="7"/>
      <c r="K1013" s="8">
        <f ca="1">+TODAY()-I1013</f>
        <v>-22</v>
      </c>
      <c r="L1013" s="9">
        <v>60</v>
      </c>
      <c r="M1013" s="152"/>
      <c r="N1013" s="9" t="str">
        <f>IF(M1013="","Vacio",IF(L1013=M1013,"Igual","Diferente"))</f>
        <v>Vacio</v>
      </c>
      <c r="O1013" s="9"/>
      <c r="P1013" s="152"/>
      <c r="Q1013" s="9" t="str">
        <f>IF(P1013="","Vacio",IF(O1013=P1013,"Igual","Diferente"))</f>
        <v>Vacio</v>
      </c>
      <c r="R1013" s="1">
        <f>+L1013+O1013/3.5</f>
        <v>60</v>
      </c>
      <c r="S1013" s="1">
        <f ca="1">+IF(K1013&gt;=0,IF(K1013&lt;30,R1013*1,IF(60&gt;K1013,R1013*2,IF(90&gt;K1013,R1013*3,IF(120&gt;K1013,R1013*4,IF(150&gt;K1013,R1013*5,IF(180&gt;K1013,R1013*6,IF(210&gt;K1013,R1013*7))))))),0)</f>
        <v>0</v>
      </c>
      <c r="T1013" s="2">
        <f ca="1">+IF(K1013&lt;0,0,IF(K1013&lt;8,$A$1,IF(K1013&lt;15,$B$1,IF(K1013&lt;22,$C$1,IF(K1013&lt;30,$D$1,IF(K1013&lt;60,$G$1,IF(K1013&lt;90,$H$1,IF(K1013&lt;120,$I$1,IF(K1013&lt;150,$J$1,IF(K1013&lt;180,$K$1,IF(K1013&lt;210,$E$1)))))))))))</f>
        <v>0</v>
      </c>
      <c r="U1013" s="3" t="s">
        <v>1622</v>
      </c>
      <c r="V1013" s="10" t="s">
        <v>1623</v>
      </c>
      <c r="W1013" s="6">
        <v>43886</v>
      </c>
      <c r="X1013" s="12" t="s">
        <v>1649</v>
      </c>
      <c r="Y1013" s="12" t="s">
        <v>5248</v>
      </c>
      <c r="Z1013" s="12"/>
      <c r="AA1013" s="12"/>
      <c r="AB1013" s="15"/>
      <c r="AC1013" s="15"/>
      <c r="AD1013" s="15"/>
      <c r="AE1013" s="15"/>
      <c r="AF1013" s="4">
        <f ca="1">+TODAY()-AE1013</f>
        <v>44137</v>
      </c>
      <c r="AG1013" s="15"/>
      <c r="AH1013" s="15"/>
      <c r="AI1013" s="6"/>
      <c r="AJ1013" s="6"/>
      <c r="AK1013" s="3"/>
      <c r="AL1013" s="6"/>
      <c r="AM1013" s="10">
        <v>1</v>
      </c>
      <c r="AN1013" s="3" t="s">
        <v>44</v>
      </c>
      <c r="AO1013" s="3"/>
      <c r="AP1013" s="3" t="s">
        <v>45</v>
      </c>
      <c r="AQ1013" s="3"/>
      <c r="AR1013" s="3"/>
      <c r="AS1013" s="3"/>
      <c r="AT1013" s="3"/>
      <c r="AU1013" s="3" t="s">
        <v>3450</v>
      </c>
      <c r="AV1013" s="7" t="s">
        <v>47</v>
      </c>
      <c r="AW1013" s="7" t="s">
        <v>47</v>
      </c>
      <c r="AX1013" s="9" t="str">
        <f>IF(AW1013="","Vacio",IF(AV1013=AW1013,"Igual","Diferente"))</f>
        <v>Igual</v>
      </c>
      <c r="AY1013" s="129"/>
      <c r="AZ1013" s="129"/>
      <c r="BA1013" s="5">
        <f ca="1">+IF(K1013&gt;21,"Revisar",0)</f>
        <v>0</v>
      </c>
      <c r="BB1013" s="129" t="s">
        <v>146</v>
      </c>
      <c r="BC1013" s="129" t="s">
        <v>2919</v>
      </c>
      <c r="BD1013" s="153"/>
      <c r="BE1013" s="153"/>
      <c r="BF1013" s="129" t="s">
        <v>94</v>
      </c>
      <c r="BG1013" s="129"/>
      <c r="BH1013" s="153"/>
      <c r="BI1013" s="153"/>
      <c r="BJ1013" s="153"/>
      <c r="BK1013" s="153"/>
      <c r="BL1013" s="153"/>
      <c r="BM1013" s="153"/>
    </row>
    <row r="1014" spans="1:65" ht="14.65" customHeight="1" x14ac:dyDescent="0.25">
      <c r="A1014" s="68" t="str">
        <f>CONCATENATE(E1014,"_",X1014)</f>
        <v>20557108646_PCR-LAP1251</v>
      </c>
      <c r="B1014" s="68" t="str">
        <f>CONCATENATE(E1014,"_",Z1014)</f>
        <v>20557108646_</v>
      </c>
      <c r="C1014" s="6">
        <v>44129</v>
      </c>
      <c r="D1014" s="6">
        <v>44159</v>
      </c>
      <c r="E1014" s="192">
        <v>20557108646</v>
      </c>
      <c r="F1014" s="3" t="s">
        <v>1616</v>
      </c>
      <c r="G1014" s="3" t="s">
        <v>5174</v>
      </c>
      <c r="H1014" s="6">
        <v>44129</v>
      </c>
      <c r="I1014" s="6">
        <v>44159</v>
      </c>
      <c r="J1014" s="7"/>
      <c r="K1014" s="8">
        <f ca="1">+TODAY()-I1014</f>
        <v>-22</v>
      </c>
      <c r="L1014" s="9">
        <v>60</v>
      </c>
      <c r="M1014" s="152"/>
      <c r="N1014" s="9" t="str">
        <f>IF(M1014="","Vacio",IF(L1014=M1014,"Igual","Diferente"))</f>
        <v>Vacio</v>
      </c>
      <c r="O1014" s="9"/>
      <c r="P1014" s="152"/>
      <c r="Q1014" s="9" t="str">
        <f>IF(P1014="","Vacio",IF(O1014=P1014,"Igual","Diferente"))</f>
        <v>Vacio</v>
      </c>
      <c r="R1014" s="1">
        <f>+L1014+O1014/3.5</f>
        <v>60</v>
      </c>
      <c r="S1014" s="1">
        <f ca="1">+IF(K1014&gt;=0,IF(K1014&lt;30,R1014*1,IF(60&gt;K1014,R1014*2,IF(90&gt;K1014,R1014*3,IF(120&gt;K1014,R1014*4,IF(150&gt;K1014,R1014*5,IF(180&gt;K1014,R1014*6,IF(210&gt;K1014,R1014*7))))))),0)</f>
        <v>0</v>
      </c>
      <c r="T1014" s="2">
        <f ca="1">+IF(K1014&lt;0,0,IF(K1014&lt;8,$A$1,IF(K1014&lt;15,$B$1,IF(K1014&lt;22,$C$1,IF(K1014&lt;30,$D$1,IF(K1014&lt;60,$G$1,IF(K1014&lt;90,$H$1,IF(K1014&lt;120,$I$1,IF(K1014&lt;150,$J$1,IF(K1014&lt;180,$K$1,IF(K1014&lt;210,$E$1)))))))))))</f>
        <v>0</v>
      </c>
      <c r="U1014" s="3" t="s">
        <v>1622</v>
      </c>
      <c r="V1014" s="10" t="s">
        <v>1623</v>
      </c>
      <c r="W1014" s="6">
        <v>43886</v>
      </c>
      <c r="X1014" s="12" t="s">
        <v>1650</v>
      </c>
      <c r="Y1014" s="12" t="s">
        <v>5248</v>
      </c>
      <c r="Z1014" s="12"/>
      <c r="AA1014" s="12"/>
      <c r="AB1014" s="15"/>
      <c r="AC1014" s="15"/>
      <c r="AD1014" s="15"/>
      <c r="AE1014" s="15"/>
      <c r="AF1014" s="4">
        <f ca="1">+TODAY()-AE1014</f>
        <v>44137</v>
      </c>
      <c r="AG1014" s="15"/>
      <c r="AH1014" s="15"/>
      <c r="AI1014" s="6"/>
      <c r="AJ1014" s="6"/>
      <c r="AK1014" s="3"/>
      <c r="AL1014" s="6"/>
      <c r="AM1014" s="10">
        <v>1</v>
      </c>
      <c r="AN1014" s="3" t="s">
        <v>44</v>
      </c>
      <c r="AO1014" s="3"/>
      <c r="AP1014" s="3" t="s">
        <v>45</v>
      </c>
      <c r="AQ1014" s="3"/>
      <c r="AR1014" s="3"/>
      <c r="AS1014" s="3"/>
      <c r="AT1014" s="3"/>
      <c r="AU1014" s="3" t="s">
        <v>3450</v>
      </c>
      <c r="AV1014" s="7" t="s">
        <v>47</v>
      </c>
      <c r="AW1014" s="7" t="s">
        <v>47</v>
      </c>
      <c r="AX1014" s="9" t="str">
        <f>IF(AW1014="","Vacio",IF(AV1014=AW1014,"Igual","Diferente"))</f>
        <v>Igual</v>
      </c>
      <c r="AY1014" s="129"/>
      <c r="AZ1014" s="129"/>
      <c r="BA1014" s="5">
        <f ca="1">+IF(K1014&gt;21,"Revisar",0)</f>
        <v>0</v>
      </c>
      <c r="BB1014" s="129" t="s">
        <v>146</v>
      </c>
      <c r="BC1014" s="129" t="s">
        <v>2919</v>
      </c>
      <c r="BD1014" s="153"/>
      <c r="BE1014" s="153"/>
      <c r="BF1014" s="129" t="s">
        <v>94</v>
      </c>
      <c r="BG1014" s="129"/>
      <c r="BH1014" s="153"/>
      <c r="BI1014" s="153"/>
      <c r="BJ1014" s="153"/>
      <c r="BK1014" s="153"/>
      <c r="BL1014" s="153"/>
      <c r="BM1014" s="153"/>
    </row>
    <row r="1015" spans="1:65" ht="14.65" customHeight="1" x14ac:dyDescent="0.25">
      <c r="A1015" s="68" t="str">
        <f>CONCATENATE(E1015,"_",X1015)</f>
        <v>20557108646_PCR-LAP1298</v>
      </c>
      <c r="B1015" s="68" t="str">
        <f>CONCATENATE(E1015,"_",Z1015)</f>
        <v>20557108646_</v>
      </c>
      <c r="C1015" s="6">
        <v>44115</v>
      </c>
      <c r="D1015" s="6">
        <v>44145</v>
      </c>
      <c r="E1015" s="192">
        <v>20557108646</v>
      </c>
      <c r="F1015" s="3" t="s">
        <v>1616</v>
      </c>
      <c r="G1015" s="3" t="s">
        <v>4924</v>
      </c>
      <c r="H1015" s="6">
        <v>44115</v>
      </c>
      <c r="I1015" s="6">
        <v>44145</v>
      </c>
      <c r="J1015" s="7">
        <v>19974</v>
      </c>
      <c r="K1015" s="8">
        <f ca="1">+TODAY()-I1015</f>
        <v>-8</v>
      </c>
      <c r="L1015" s="9">
        <v>60</v>
      </c>
      <c r="M1015" s="152"/>
      <c r="N1015" s="9" t="str">
        <f>IF(M1015="","Vacio",IF(L1015=M1015,"Igual","Diferente"))</f>
        <v>Vacio</v>
      </c>
      <c r="O1015" s="9"/>
      <c r="P1015" s="152"/>
      <c r="Q1015" s="9" t="str">
        <f>IF(P1015="","Vacio",IF(O1015=P1015,"Igual","Diferente"))</f>
        <v>Vacio</v>
      </c>
      <c r="R1015" s="1">
        <f>+L1015+O1015/3.5</f>
        <v>60</v>
      </c>
      <c r="S1015" s="1">
        <f ca="1">+IF(K1015&gt;=0,IF(K1015&lt;30,R1015*1,IF(60&gt;K1015,R1015*2,IF(90&gt;K1015,R1015*3,IF(120&gt;K1015,R1015*4,IF(150&gt;K1015,R1015*5,IF(180&gt;K1015,R1015*6,IF(210&gt;K1015,R1015*7))))))),0)</f>
        <v>0</v>
      </c>
      <c r="T1015" s="2">
        <f ca="1">+IF(K1015&lt;0,0,IF(K1015&lt;8,$A$1,IF(K1015&lt;15,$B$1,IF(K1015&lt;22,$C$1,IF(K1015&lt;30,$D$1,IF(K1015&lt;60,$G$1,IF(K1015&lt;90,$H$1,IF(K1015&lt;120,$I$1,IF(K1015&lt;150,$J$1,IF(K1015&lt;180,$K$1,IF(K1015&lt;210,$E$1)))))))))))</f>
        <v>0</v>
      </c>
      <c r="U1015" s="3" t="s">
        <v>1644</v>
      </c>
      <c r="V1015" s="10" t="s">
        <v>1642</v>
      </c>
      <c r="W1015" s="6">
        <v>43872</v>
      </c>
      <c r="X1015" s="12" t="s">
        <v>1651</v>
      </c>
      <c r="Y1015" s="12" t="s">
        <v>5248</v>
      </c>
      <c r="Z1015" s="12"/>
      <c r="AA1015" s="12"/>
      <c r="AB1015" s="15"/>
      <c r="AC1015" s="15"/>
      <c r="AD1015" s="15"/>
      <c r="AE1015" s="15"/>
      <c r="AF1015" s="4">
        <f ca="1">+TODAY()-AE1015</f>
        <v>44137</v>
      </c>
      <c r="AG1015" s="15"/>
      <c r="AH1015" s="15"/>
      <c r="AI1015" s="6"/>
      <c r="AJ1015" s="6"/>
      <c r="AK1015" s="3"/>
      <c r="AL1015" s="6"/>
      <c r="AM1015" s="10">
        <v>1</v>
      </c>
      <c r="AN1015" s="3" t="s">
        <v>44</v>
      </c>
      <c r="AO1015" s="3"/>
      <c r="AP1015" s="3" t="s">
        <v>45</v>
      </c>
      <c r="AQ1015" s="3"/>
      <c r="AR1015" s="3"/>
      <c r="AS1015" s="3"/>
      <c r="AT1015" s="3"/>
      <c r="AU1015" s="3" t="s">
        <v>3450</v>
      </c>
      <c r="AV1015" s="7" t="s">
        <v>47</v>
      </c>
      <c r="AW1015" s="7" t="s">
        <v>47</v>
      </c>
      <c r="AX1015" s="9" t="str">
        <f>IF(AW1015="","Vacio",IF(AV1015=AW1015,"Igual","Diferente"))</f>
        <v>Igual</v>
      </c>
      <c r="AY1015" s="129"/>
      <c r="AZ1015" s="129"/>
      <c r="BA1015" s="5">
        <f ca="1">+IF(K1015&gt;21,"Revisar",0)</f>
        <v>0</v>
      </c>
      <c r="BB1015" s="129" t="s">
        <v>146</v>
      </c>
      <c r="BC1015" s="129" t="s">
        <v>2919</v>
      </c>
      <c r="BD1015" s="153"/>
      <c r="BE1015" s="153"/>
      <c r="BF1015" s="129" t="s">
        <v>94</v>
      </c>
      <c r="BG1015" s="129"/>
      <c r="BH1015" s="153"/>
      <c r="BI1015" s="153"/>
      <c r="BJ1015" s="153"/>
      <c r="BK1015" s="153"/>
      <c r="BL1015" s="153"/>
      <c r="BM1015" s="153"/>
    </row>
    <row r="1016" spans="1:65" ht="14.65" customHeight="1" x14ac:dyDescent="0.25">
      <c r="A1016" s="68" t="str">
        <f>CONCATENATE(E1016,"_",X1016)</f>
        <v>20557108646_PCR-LAP1399</v>
      </c>
      <c r="B1016" s="68" t="str">
        <f>CONCATENATE(E1016,"_",Z1016)</f>
        <v>20557108646_</v>
      </c>
      <c r="C1016" s="6">
        <v>44116</v>
      </c>
      <c r="D1016" s="6">
        <v>44146</v>
      </c>
      <c r="E1016" s="192">
        <v>20557108646</v>
      </c>
      <c r="F1016" s="3" t="s">
        <v>1616</v>
      </c>
      <c r="G1016" s="3" t="s">
        <v>4931</v>
      </c>
      <c r="H1016" s="6">
        <v>44116</v>
      </c>
      <c r="I1016" s="6">
        <v>44146</v>
      </c>
      <c r="J1016" s="7" t="s">
        <v>1652</v>
      </c>
      <c r="K1016" s="8">
        <f ca="1">+TODAY()-I1016</f>
        <v>-9</v>
      </c>
      <c r="L1016" s="9">
        <v>60</v>
      </c>
      <c r="M1016" s="152"/>
      <c r="N1016" s="9" t="str">
        <f>IF(M1016="","Vacio",IF(L1016=M1016,"Igual","Diferente"))</f>
        <v>Vacio</v>
      </c>
      <c r="O1016" s="9"/>
      <c r="P1016" s="152"/>
      <c r="Q1016" s="9" t="str">
        <f>IF(P1016="","Vacio",IF(O1016=P1016,"Igual","Diferente"))</f>
        <v>Vacio</v>
      </c>
      <c r="R1016" s="1">
        <f>+L1016+O1016/3.5</f>
        <v>60</v>
      </c>
      <c r="S1016" s="1">
        <f ca="1">+IF(K1016&gt;=0,IF(K1016&lt;30,R1016*1,IF(60&gt;K1016,R1016*2,IF(90&gt;K1016,R1016*3,IF(120&gt;K1016,R1016*4,IF(150&gt;K1016,R1016*5,IF(180&gt;K1016,R1016*6,IF(210&gt;K1016,R1016*7))))))),0)</f>
        <v>0</v>
      </c>
      <c r="T1016" s="2">
        <f ca="1">+IF(K1016&lt;0,0,IF(K1016&lt;8,$A$1,IF(K1016&lt;15,$B$1,IF(K1016&lt;22,$C$1,IF(K1016&lt;30,$D$1,IF(K1016&lt;60,$G$1,IF(K1016&lt;90,$H$1,IF(K1016&lt;120,$I$1,IF(K1016&lt;150,$J$1,IF(K1016&lt;180,$K$1,IF(K1016&lt;210,$E$1)))))))))))</f>
        <v>0</v>
      </c>
      <c r="U1016" s="6" t="s">
        <v>1653</v>
      </c>
      <c r="V1016" s="10" t="s">
        <v>1654</v>
      </c>
      <c r="W1016" s="6">
        <v>43688</v>
      </c>
      <c r="X1016" s="12" t="s">
        <v>1655</v>
      </c>
      <c r="Y1016" s="12" t="s">
        <v>5248</v>
      </c>
      <c r="Z1016" s="12"/>
      <c r="AA1016" s="12"/>
      <c r="AB1016" s="15"/>
      <c r="AC1016" s="15"/>
      <c r="AD1016" s="15"/>
      <c r="AE1016" s="15"/>
      <c r="AF1016" s="4">
        <f ca="1">+TODAY()-AE1016</f>
        <v>44137</v>
      </c>
      <c r="AG1016" s="15"/>
      <c r="AH1016" s="15"/>
      <c r="AI1016" s="6"/>
      <c r="AJ1016" s="6"/>
      <c r="AK1016" s="3" t="s">
        <v>56</v>
      </c>
      <c r="AL1016" s="6"/>
      <c r="AM1016" s="10">
        <v>1</v>
      </c>
      <c r="AN1016" s="3" t="s">
        <v>44</v>
      </c>
      <c r="AO1016" s="3"/>
      <c r="AP1016" s="3" t="s">
        <v>45</v>
      </c>
      <c r="AQ1016" s="3"/>
      <c r="AR1016" s="3"/>
      <c r="AS1016" s="3"/>
      <c r="AT1016" s="3"/>
      <c r="AU1016" s="3" t="s">
        <v>3450</v>
      </c>
      <c r="AV1016" s="7" t="s">
        <v>47</v>
      </c>
      <c r="AW1016" s="7" t="s">
        <v>47</v>
      </c>
      <c r="AX1016" s="9" t="str">
        <f>IF(AW1016="","Vacio",IF(AV1016=AW1016,"Igual","Diferente"))</f>
        <v>Igual</v>
      </c>
      <c r="AY1016" s="129"/>
      <c r="AZ1016" s="129"/>
      <c r="BA1016" s="5">
        <f ca="1">+IF(K1016&gt;21,"Revisar",0)</f>
        <v>0</v>
      </c>
      <c r="BB1016" s="129" t="s">
        <v>146</v>
      </c>
      <c r="BC1016" s="129" t="s">
        <v>2919</v>
      </c>
      <c r="BD1016" s="153"/>
      <c r="BE1016" s="153"/>
      <c r="BF1016" s="129" t="s">
        <v>94</v>
      </c>
      <c r="BG1016" s="129"/>
      <c r="BH1016" s="153"/>
      <c r="BI1016" s="153"/>
      <c r="BJ1016" s="153"/>
      <c r="BK1016" s="153"/>
      <c r="BL1016" s="153"/>
      <c r="BM1016" s="153"/>
    </row>
    <row r="1017" spans="1:65" ht="14.65" customHeight="1" x14ac:dyDescent="0.25">
      <c r="A1017" s="68" t="str">
        <f>CONCATENATE(E1017,"_",X1017)</f>
        <v>20557108646_PCR-LAP1426</v>
      </c>
      <c r="B1017" s="68" t="str">
        <f>CONCATENATE(E1017,"_",Z1017)</f>
        <v>20557108646_</v>
      </c>
      <c r="C1017" s="6">
        <v>44116</v>
      </c>
      <c r="D1017" s="6">
        <v>44146</v>
      </c>
      <c r="E1017" s="192">
        <v>20557108646</v>
      </c>
      <c r="F1017" s="3" t="s">
        <v>1616</v>
      </c>
      <c r="G1017" s="3" t="s">
        <v>4931</v>
      </c>
      <c r="H1017" s="6">
        <v>44116</v>
      </c>
      <c r="I1017" s="6">
        <v>44146</v>
      </c>
      <c r="J1017" s="7" t="s">
        <v>1652</v>
      </c>
      <c r="K1017" s="8">
        <f ca="1">+TODAY()-I1017</f>
        <v>-9</v>
      </c>
      <c r="L1017" s="9">
        <v>60</v>
      </c>
      <c r="M1017" s="152"/>
      <c r="N1017" s="9" t="str">
        <f>IF(M1017="","Vacio",IF(L1017=M1017,"Igual","Diferente"))</f>
        <v>Vacio</v>
      </c>
      <c r="O1017" s="9"/>
      <c r="P1017" s="152"/>
      <c r="Q1017" s="9" t="str">
        <f>IF(P1017="","Vacio",IF(O1017=P1017,"Igual","Diferente"))</f>
        <v>Vacio</v>
      </c>
      <c r="R1017" s="1">
        <f>+L1017+O1017/3.5</f>
        <v>60</v>
      </c>
      <c r="S1017" s="1">
        <f ca="1">+IF(K1017&gt;=0,IF(K1017&lt;30,R1017*1,IF(60&gt;K1017,R1017*2,IF(90&gt;K1017,R1017*3,IF(120&gt;K1017,R1017*4,IF(150&gt;K1017,R1017*5,IF(180&gt;K1017,R1017*6,IF(210&gt;K1017,R1017*7))))))),0)</f>
        <v>0</v>
      </c>
      <c r="T1017" s="2">
        <f ca="1">+IF(K1017&lt;0,0,IF(K1017&lt;8,$A$1,IF(K1017&lt;15,$B$1,IF(K1017&lt;22,$C$1,IF(K1017&lt;30,$D$1,IF(K1017&lt;60,$G$1,IF(K1017&lt;90,$H$1,IF(K1017&lt;120,$I$1,IF(K1017&lt;150,$J$1,IF(K1017&lt;180,$K$1,IF(K1017&lt;210,$E$1)))))))))))</f>
        <v>0</v>
      </c>
      <c r="U1017" s="6" t="s">
        <v>1653</v>
      </c>
      <c r="V1017" s="10" t="s">
        <v>1654</v>
      </c>
      <c r="W1017" s="6">
        <v>43688</v>
      </c>
      <c r="X1017" s="12" t="s">
        <v>1656</v>
      </c>
      <c r="Y1017" s="12" t="s">
        <v>5248</v>
      </c>
      <c r="Z1017" s="12"/>
      <c r="AA1017" s="12"/>
      <c r="AB1017" s="15"/>
      <c r="AC1017" s="15"/>
      <c r="AD1017" s="15"/>
      <c r="AE1017" s="15"/>
      <c r="AF1017" s="4">
        <f ca="1">+TODAY()-AE1017</f>
        <v>44137</v>
      </c>
      <c r="AG1017" s="15"/>
      <c r="AH1017" s="15"/>
      <c r="AI1017" s="6"/>
      <c r="AJ1017" s="6"/>
      <c r="AK1017" s="3" t="s">
        <v>56</v>
      </c>
      <c r="AL1017" s="6"/>
      <c r="AM1017" s="10">
        <v>1</v>
      </c>
      <c r="AN1017" s="3" t="s">
        <v>44</v>
      </c>
      <c r="AO1017" s="3"/>
      <c r="AP1017" s="3" t="s">
        <v>45</v>
      </c>
      <c r="AQ1017" s="3"/>
      <c r="AR1017" s="3"/>
      <c r="AS1017" s="3"/>
      <c r="AT1017" s="3"/>
      <c r="AU1017" s="3" t="s">
        <v>3450</v>
      </c>
      <c r="AV1017" s="7" t="s">
        <v>47</v>
      </c>
      <c r="AW1017" s="7" t="s">
        <v>47</v>
      </c>
      <c r="AX1017" s="9" t="str">
        <f>IF(AW1017="","Vacio",IF(AV1017=AW1017,"Igual","Diferente"))</f>
        <v>Igual</v>
      </c>
      <c r="AY1017" s="129"/>
      <c r="AZ1017" s="129"/>
      <c r="BA1017" s="5">
        <f ca="1">+IF(K1017&gt;21,"Revisar",0)</f>
        <v>0</v>
      </c>
      <c r="BB1017" s="129" t="s">
        <v>146</v>
      </c>
      <c r="BC1017" s="129" t="s">
        <v>2919</v>
      </c>
      <c r="BD1017" s="153"/>
      <c r="BE1017" s="153"/>
      <c r="BF1017" s="129" t="s">
        <v>94</v>
      </c>
      <c r="BG1017" s="129"/>
      <c r="BH1017" s="153"/>
      <c r="BI1017" s="153"/>
      <c r="BJ1017" s="153"/>
      <c r="BK1017" s="153"/>
      <c r="BL1017" s="153"/>
      <c r="BM1017" s="153"/>
    </row>
    <row r="1018" spans="1:65" ht="14.65" customHeight="1" x14ac:dyDescent="0.25">
      <c r="A1018" s="68" t="str">
        <f>CONCATENATE(E1018,"_",X1018)</f>
        <v>20557108646_PCR-LAP1521</v>
      </c>
      <c r="B1018" s="68" t="str">
        <f>CONCATENATE(E1018,"_",Z1018)</f>
        <v>20557108646_</v>
      </c>
      <c r="C1018" s="6">
        <v>44130</v>
      </c>
      <c r="D1018" s="6">
        <v>44160</v>
      </c>
      <c r="E1018" s="192">
        <v>20557108646</v>
      </c>
      <c r="F1018" s="3" t="s">
        <v>1616</v>
      </c>
      <c r="G1018" s="3" t="s">
        <v>5172</v>
      </c>
      <c r="H1018" s="6">
        <v>44130</v>
      </c>
      <c r="I1018" s="6">
        <v>44160</v>
      </c>
      <c r="J1018" s="7"/>
      <c r="K1018" s="8">
        <f ca="1">+TODAY()-I1018</f>
        <v>-23</v>
      </c>
      <c r="L1018" s="9">
        <v>110</v>
      </c>
      <c r="M1018" s="152"/>
      <c r="N1018" s="9" t="str">
        <f>IF(M1018="","Vacio",IF(L1018=M1018,"Igual","Diferente"))</f>
        <v>Vacio</v>
      </c>
      <c r="O1018" s="9"/>
      <c r="P1018" s="152"/>
      <c r="Q1018" s="9" t="str">
        <f>IF(P1018="","Vacio",IF(O1018=P1018,"Igual","Diferente"))</f>
        <v>Vacio</v>
      </c>
      <c r="R1018" s="1">
        <f>+L1018+O1018/3.5</f>
        <v>110</v>
      </c>
      <c r="S1018" s="1">
        <f ca="1">+IF(K1018&gt;=0,IF(K1018&lt;30,R1018*1,IF(60&gt;K1018,R1018*2,IF(90&gt;K1018,R1018*3,IF(120&gt;K1018,R1018*4,IF(150&gt;K1018,R1018*5,IF(180&gt;K1018,R1018*6,IF(210&gt;K1018,R1018*7))))))),0)</f>
        <v>0</v>
      </c>
      <c r="T1018" s="2">
        <f ca="1">+IF(K1018&lt;0,0,IF(K1018&lt;8,$A$1,IF(K1018&lt;15,$B$1,IF(K1018&lt;22,$C$1,IF(K1018&lt;30,$D$1,IF(K1018&lt;60,$G$1,IF(K1018&lt;90,$H$1,IF(K1018&lt;120,$I$1,IF(K1018&lt;150,$J$1,IF(K1018&lt;180,$K$1,IF(K1018&lt;210,$E$1)))))))))))</f>
        <v>0</v>
      </c>
      <c r="U1018" s="6" t="s">
        <v>4254</v>
      </c>
      <c r="V1018" s="10" t="s">
        <v>4253</v>
      </c>
      <c r="W1018" s="6">
        <v>44100</v>
      </c>
      <c r="X1018" s="12" t="s">
        <v>2133</v>
      </c>
      <c r="Y1018" s="12" t="s">
        <v>5248</v>
      </c>
      <c r="Z1018" s="12"/>
      <c r="AA1018" s="12"/>
      <c r="AB1018" s="15"/>
      <c r="AC1018" s="15"/>
      <c r="AD1018" s="15"/>
      <c r="AE1018" s="15"/>
      <c r="AF1018" s="4">
        <f ca="1">+TODAY()-AE1018</f>
        <v>44137</v>
      </c>
      <c r="AG1018" s="15"/>
      <c r="AH1018" s="15"/>
      <c r="AI1018" s="6"/>
      <c r="AJ1018" s="6"/>
      <c r="AK1018" s="3"/>
      <c r="AL1018" s="6"/>
      <c r="AM1018" s="10">
        <v>1</v>
      </c>
      <c r="AN1018" s="3" t="s">
        <v>44</v>
      </c>
      <c r="AO1018" s="3"/>
      <c r="AP1018" s="3" t="s">
        <v>712</v>
      </c>
      <c r="AQ1018" s="3"/>
      <c r="AR1018" s="3"/>
      <c r="AS1018" s="3"/>
      <c r="AT1018" s="3"/>
      <c r="AU1018" s="3" t="s">
        <v>3450</v>
      </c>
      <c r="AV1018" s="7" t="s">
        <v>47</v>
      </c>
      <c r="AW1018" s="7" t="s">
        <v>47</v>
      </c>
      <c r="AX1018" s="9" t="str">
        <f>IF(AW1018="","Vacio",IF(AV1018=AW1018,"Igual","Diferente"))</f>
        <v>Igual</v>
      </c>
      <c r="AY1018" s="129"/>
      <c r="AZ1018" s="129"/>
      <c r="BA1018" s="5">
        <f ca="1">+IF(K1018&gt;21,"Revisar",0)</f>
        <v>0</v>
      </c>
      <c r="BB1018" s="129" t="s">
        <v>146</v>
      </c>
      <c r="BC1018" s="129" t="s">
        <v>2919</v>
      </c>
      <c r="BD1018" s="153"/>
      <c r="BE1018" s="153"/>
      <c r="BF1018" s="129"/>
      <c r="BG1018" s="129"/>
      <c r="BH1018" s="153"/>
      <c r="BI1018" s="153"/>
      <c r="BJ1018" s="153"/>
      <c r="BK1018" s="153"/>
      <c r="BL1018" s="153"/>
      <c r="BM1018" s="153"/>
    </row>
    <row r="1019" spans="1:65" ht="14.65" customHeight="1" x14ac:dyDescent="0.25">
      <c r="A1019" s="68" t="str">
        <f>CONCATENATE(E1019,"_",X1019)</f>
        <v>20557108646_PCR-LAP19102031</v>
      </c>
      <c r="B1019" s="68" t="str">
        <f>CONCATENATE(E1019,"_",Z1019)</f>
        <v>20557108646_</v>
      </c>
      <c r="C1019" s="6">
        <v>44131</v>
      </c>
      <c r="D1019" s="6">
        <v>44161</v>
      </c>
      <c r="E1019" s="192">
        <v>20557108646</v>
      </c>
      <c r="F1019" s="3" t="s">
        <v>1616</v>
      </c>
      <c r="G1019" s="63" t="s">
        <v>5177</v>
      </c>
      <c r="H1019" s="6">
        <v>44131</v>
      </c>
      <c r="I1019" s="6">
        <v>44161</v>
      </c>
      <c r="J1019" s="7"/>
      <c r="K1019" s="8">
        <f ca="1">+TODAY()-I1019</f>
        <v>-24</v>
      </c>
      <c r="L1019" s="9">
        <v>70</v>
      </c>
      <c r="M1019" s="152"/>
      <c r="N1019" s="9" t="str">
        <f>IF(M1019="","Vacio",IF(L1019=M1019,"Igual","Diferente"))</f>
        <v>Vacio</v>
      </c>
      <c r="O1019" s="9"/>
      <c r="P1019" s="152"/>
      <c r="Q1019" s="9" t="str">
        <f>IF(P1019="","Vacio",IF(O1019=P1019,"Igual","Diferente"))</f>
        <v>Vacio</v>
      </c>
      <c r="R1019" s="1">
        <f>+L1019+O1019/3.5</f>
        <v>70</v>
      </c>
      <c r="S1019" s="1">
        <f ca="1">+IF(K1019&gt;=0,IF(K1019&lt;30,R1019*1,IF(60&gt;K1019,R1019*2,IF(90&gt;K1019,R1019*3,IF(120&gt;K1019,R1019*4,IF(150&gt;K1019,R1019*5,IF(180&gt;K1019,R1019*6,IF(210&gt;K1019,R1019*7))))))),0)</f>
        <v>0</v>
      </c>
      <c r="T1019" s="2">
        <f ca="1">+IF(K1019&lt;0,0,IF(K1019&lt;8,$A$1,IF(K1019&lt;15,$B$1,IF(K1019&lt;22,$C$1,IF(K1019&lt;30,$D$1,IF(K1019&lt;60,$G$1,IF(K1019&lt;90,$H$1,IF(K1019&lt;120,$I$1,IF(K1019&lt;150,$J$1,IF(K1019&lt;180,$K$1,IF(K1019&lt;210,$E$1)))))))))))</f>
        <v>0</v>
      </c>
      <c r="U1019" s="87" t="s">
        <v>242</v>
      </c>
      <c r="V1019" s="10" t="s">
        <v>1662</v>
      </c>
      <c r="W1019" s="6">
        <v>43978</v>
      </c>
      <c r="X1019" s="12" t="s">
        <v>1663</v>
      </c>
      <c r="Y1019" s="12" t="s">
        <v>5248</v>
      </c>
      <c r="Z1019" s="12"/>
      <c r="AA1019" s="12"/>
      <c r="AB1019" s="15"/>
      <c r="AC1019" s="15"/>
      <c r="AD1019" s="15"/>
      <c r="AE1019" s="15"/>
      <c r="AF1019" s="4">
        <f ca="1">+TODAY()-AE1019</f>
        <v>44137</v>
      </c>
      <c r="AG1019" s="15"/>
      <c r="AH1019" s="15"/>
      <c r="AI1019" s="6"/>
      <c r="AJ1019" s="6"/>
      <c r="AK1019" s="3"/>
      <c r="AL1019" s="6"/>
      <c r="AM1019" s="10">
        <v>1</v>
      </c>
      <c r="AN1019" s="3" t="s">
        <v>44</v>
      </c>
      <c r="AO1019" s="3"/>
      <c r="AP1019" s="3" t="s">
        <v>161</v>
      </c>
      <c r="AQ1019" s="3"/>
      <c r="AR1019" s="3"/>
      <c r="AS1019" s="3"/>
      <c r="AT1019" s="3"/>
      <c r="AU1019" s="3" t="s">
        <v>3450</v>
      </c>
      <c r="AV1019" s="7" t="s">
        <v>47</v>
      </c>
      <c r="AW1019" s="7" t="s">
        <v>47</v>
      </c>
      <c r="AX1019" s="9" t="str">
        <f>IF(AW1019="","Vacio",IF(AV1019=AW1019,"Igual","Diferente"))</f>
        <v>Igual</v>
      </c>
      <c r="AY1019" s="129"/>
      <c r="AZ1019" s="129"/>
      <c r="BA1019" s="5">
        <f ca="1">+IF(K1019&gt;21,"Revisar",0)</f>
        <v>0</v>
      </c>
      <c r="BB1019" s="129" t="s">
        <v>146</v>
      </c>
      <c r="BC1019" s="129" t="s">
        <v>2919</v>
      </c>
      <c r="BD1019" s="153"/>
      <c r="BE1019" s="153"/>
      <c r="BF1019" s="129" t="s">
        <v>94</v>
      </c>
      <c r="BG1019" s="129"/>
      <c r="BH1019" s="153"/>
      <c r="BI1019" s="153"/>
      <c r="BJ1019" s="153"/>
      <c r="BK1019" s="153"/>
      <c r="BL1019" s="153"/>
      <c r="BM1019" s="153"/>
    </row>
    <row r="1020" spans="1:65" ht="14.65" customHeight="1" x14ac:dyDescent="0.25">
      <c r="A1020" s="68" t="str">
        <f>CONCATENATE(E1020,"_",X1020)</f>
        <v>20557108646_PCR-LAP19102032</v>
      </c>
      <c r="B1020" s="68" t="str">
        <f>CONCATENATE(E1020,"_",Z1020)</f>
        <v>20557108646_</v>
      </c>
      <c r="C1020" s="6">
        <v>44131</v>
      </c>
      <c r="D1020" s="6">
        <v>44161</v>
      </c>
      <c r="E1020" s="192">
        <v>20557108646</v>
      </c>
      <c r="F1020" s="3" t="s">
        <v>1616</v>
      </c>
      <c r="G1020" s="63" t="s">
        <v>5177</v>
      </c>
      <c r="H1020" s="6">
        <v>44131</v>
      </c>
      <c r="I1020" s="6">
        <v>44161</v>
      </c>
      <c r="J1020" s="7"/>
      <c r="K1020" s="8">
        <f ca="1">+TODAY()-I1020</f>
        <v>-24</v>
      </c>
      <c r="L1020" s="9">
        <v>70</v>
      </c>
      <c r="M1020" s="152"/>
      <c r="N1020" s="9" t="str">
        <f>IF(M1020="","Vacio",IF(L1020=M1020,"Igual","Diferente"))</f>
        <v>Vacio</v>
      </c>
      <c r="O1020" s="9"/>
      <c r="P1020" s="152"/>
      <c r="Q1020" s="9" t="str">
        <f>IF(P1020="","Vacio",IF(O1020=P1020,"Igual","Diferente"))</f>
        <v>Vacio</v>
      </c>
      <c r="R1020" s="1">
        <f>+L1020+O1020/3.5</f>
        <v>70</v>
      </c>
      <c r="S1020" s="1">
        <f ca="1">+IF(K1020&gt;=0,IF(K1020&lt;30,R1020*1,IF(60&gt;K1020,R1020*2,IF(90&gt;K1020,R1020*3,IF(120&gt;K1020,R1020*4,IF(150&gt;K1020,R1020*5,IF(180&gt;K1020,R1020*6,IF(210&gt;K1020,R1020*7))))))),0)</f>
        <v>0</v>
      </c>
      <c r="T1020" s="2">
        <f ca="1">+IF(K1020&lt;0,0,IF(K1020&lt;8,$A$1,IF(K1020&lt;15,$B$1,IF(K1020&lt;22,$C$1,IF(K1020&lt;30,$D$1,IF(K1020&lt;60,$G$1,IF(K1020&lt;90,$H$1,IF(K1020&lt;120,$I$1,IF(K1020&lt;150,$J$1,IF(K1020&lt;180,$K$1,IF(K1020&lt;210,$E$1)))))))))))</f>
        <v>0</v>
      </c>
      <c r="U1020" s="87" t="s">
        <v>242</v>
      </c>
      <c r="V1020" s="10" t="s">
        <v>1662</v>
      </c>
      <c r="W1020" s="6">
        <v>43978</v>
      </c>
      <c r="X1020" s="12" t="s">
        <v>236</v>
      </c>
      <c r="Y1020" s="12" t="s">
        <v>5248</v>
      </c>
      <c r="Z1020" s="12"/>
      <c r="AA1020" s="12"/>
      <c r="AB1020" s="15"/>
      <c r="AC1020" s="15"/>
      <c r="AD1020" s="15"/>
      <c r="AE1020" s="15"/>
      <c r="AF1020" s="4">
        <f ca="1">+TODAY()-AE1020</f>
        <v>44137</v>
      </c>
      <c r="AG1020" s="15"/>
      <c r="AH1020" s="15"/>
      <c r="AI1020" s="6"/>
      <c r="AJ1020" s="6"/>
      <c r="AK1020" s="3"/>
      <c r="AL1020" s="6"/>
      <c r="AM1020" s="10">
        <v>1</v>
      </c>
      <c r="AN1020" s="3" t="s">
        <v>44</v>
      </c>
      <c r="AO1020" s="3"/>
      <c r="AP1020" s="3" t="s">
        <v>161</v>
      </c>
      <c r="AQ1020" s="296" t="s">
        <v>888</v>
      </c>
      <c r="AR1020" s="3"/>
      <c r="AS1020" s="3"/>
      <c r="AT1020" s="3"/>
      <c r="AU1020" s="3" t="s">
        <v>3450</v>
      </c>
      <c r="AV1020" s="7" t="s">
        <v>47</v>
      </c>
      <c r="AW1020" s="7" t="s">
        <v>47</v>
      </c>
      <c r="AX1020" s="9" t="str">
        <f>IF(AW1020="","Vacio",IF(AV1020=AW1020,"Igual","Diferente"))</f>
        <v>Igual</v>
      </c>
      <c r="AY1020" s="129"/>
      <c r="AZ1020" s="129"/>
      <c r="BA1020" s="5">
        <f ca="1">+IF(K1020&gt;21,"Revisar",0)</f>
        <v>0</v>
      </c>
      <c r="BB1020" s="129" t="s">
        <v>146</v>
      </c>
      <c r="BC1020" s="129" t="s">
        <v>2919</v>
      </c>
      <c r="BD1020" s="153"/>
      <c r="BE1020" s="153"/>
      <c r="BF1020" s="129" t="s">
        <v>94</v>
      </c>
      <c r="BG1020" s="129">
        <f>VLOOKUP(X1020,'[2]Costos office 365'!$A$1:$B$180,2,FALSE)</f>
        <v>7.13</v>
      </c>
      <c r="BH1020" s="153"/>
      <c r="BI1020" s="153"/>
      <c r="BJ1020" s="153"/>
      <c r="BK1020" s="153"/>
      <c r="BL1020" s="153"/>
      <c r="BM1020" s="153"/>
    </row>
    <row r="1021" spans="1:65" ht="14.65" customHeight="1" x14ac:dyDescent="0.25">
      <c r="A1021" s="68" t="str">
        <f>CONCATENATE(E1021,"_",X1021)</f>
        <v>20557108646_PCR-LAP19111001</v>
      </c>
      <c r="B1021" s="68" t="str">
        <f>CONCATENATE(E1021,"_",Z1021)</f>
        <v>20557108646_</v>
      </c>
      <c r="C1021" s="64">
        <v>44125</v>
      </c>
      <c r="D1021" s="64">
        <v>44155</v>
      </c>
      <c r="E1021" s="192">
        <v>20557108646</v>
      </c>
      <c r="F1021" s="3" t="s">
        <v>1616</v>
      </c>
      <c r="G1021" s="63" t="s">
        <v>5069</v>
      </c>
      <c r="H1021" s="64">
        <v>44125</v>
      </c>
      <c r="I1021" s="64">
        <v>44155</v>
      </c>
      <c r="J1021" s="7"/>
      <c r="K1021" s="8">
        <f ca="1">+TODAY()-I1021</f>
        <v>-18</v>
      </c>
      <c r="L1021" s="9">
        <v>60</v>
      </c>
      <c r="M1021" s="152"/>
      <c r="N1021" s="9" t="str">
        <f>IF(M1021="","Vacio",IF(L1021=M1021,"Igual","Diferente"))</f>
        <v>Vacio</v>
      </c>
      <c r="O1021" s="9"/>
      <c r="P1021" s="152"/>
      <c r="Q1021" s="9" t="str">
        <f>IF(P1021="","Vacio",IF(O1021=P1021,"Igual","Diferente"))</f>
        <v>Vacio</v>
      </c>
      <c r="R1021" s="1">
        <f>+L1021+O1021/3.5</f>
        <v>60</v>
      </c>
      <c r="S1021" s="1">
        <f ca="1">+IF(K1021&gt;=0,IF(K1021&lt;30,R1021*1,IF(60&gt;K1021,R1021*2,IF(90&gt;K1021,R1021*3,IF(120&gt;K1021,R1021*4,IF(150&gt;K1021,R1021*5,IF(180&gt;K1021,R1021*6,IF(210&gt;K1021,R1021*7))))))),0)</f>
        <v>0</v>
      </c>
      <c r="T1021" s="2">
        <f ca="1">+IF(K1021&lt;0,0,IF(K1021&lt;8,$A$1,IF(K1021&lt;15,$B$1,IF(K1021&lt;22,$C$1,IF(K1021&lt;30,$D$1,IF(K1021&lt;60,$G$1,IF(K1021&lt;90,$H$1,IF(K1021&lt;120,$I$1,IF(K1021&lt;150,$J$1,IF(K1021&lt;180,$K$1,IF(K1021&lt;210,$E$1)))))))))))</f>
        <v>0</v>
      </c>
      <c r="U1021" s="3" t="s">
        <v>1664</v>
      </c>
      <c r="V1021" s="10" t="s">
        <v>1665</v>
      </c>
      <c r="W1021" s="6">
        <v>43841</v>
      </c>
      <c r="X1021" s="12" t="s">
        <v>1666</v>
      </c>
      <c r="Y1021" s="12" t="s">
        <v>5248</v>
      </c>
      <c r="Z1021" s="12"/>
      <c r="AA1021" s="12"/>
      <c r="AB1021" s="15"/>
      <c r="AC1021" s="15"/>
      <c r="AD1021" s="15"/>
      <c r="AE1021" s="15"/>
      <c r="AF1021" s="4">
        <f ca="1">+TODAY()-AE1021</f>
        <v>44137</v>
      </c>
      <c r="AG1021" s="15"/>
      <c r="AH1021" s="15"/>
      <c r="AI1021" s="6"/>
      <c r="AJ1021" s="6"/>
      <c r="AK1021" s="3"/>
      <c r="AL1021" s="6"/>
      <c r="AM1021" s="10">
        <v>1</v>
      </c>
      <c r="AN1021" s="3" t="s">
        <v>44</v>
      </c>
      <c r="AO1021" s="3"/>
      <c r="AP1021" s="3" t="s">
        <v>1617</v>
      </c>
      <c r="AQ1021" s="3"/>
      <c r="AR1021" s="3"/>
      <c r="AS1021" s="3"/>
      <c r="AT1021" s="3"/>
      <c r="AU1021" s="3" t="s">
        <v>3450</v>
      </c>
      <c r="AV1021" s="7" t="s">
        <v>47</v>
      </c>
      <c r="AW1021" s="7" t="s">
        <v>47</v>
      </c>
      <c r="AX1021" s="9" t="str">
        <f>IF(AW1021="","Vacio",IF(AV1021=AW1021,"Igual","Diferente"))</f>
        <v>Igual</v>
      </c>
      <c r="AY1021" s="129"/>
      <c r="AZ1021" s="129"/>
      <c r="BA1021" s="5">
        <f ca="1">+IF(K1021&gt;21,"Revisar",0)</f>
        <v>0</v>
      </c>
      <c r="BB1021" s="129" t="s">
        <v>146</v>
      </c>
      <c r="BC1021" s="129" t="s">
        <v>2919</v>
      </c>
      <c r="BD1021" s="153"/>
      <c r="BE1021" s="153"/>
      <c r="BF1021" s="129" t="s">
        <v>94</v>
      </c>
      <c r="BG1021" s="129"/>
      <c r="BH1021" s="153"/>
      <c r="BI1021" s="153"/>
      <c r="BJ1021" s="153"/>
      <c r="BK1021" s="153"/>
      <c r="BL1021" s="153"/>
      <c r="BM1021" s="153"/>
    </row>
    <row r="1022" spans="1:65" ht="14.65" customHeight="1" x14ac:dyDescent="0.25">
      <c r="A1022" s="68" t="str">
        <f>CONCATENATE(E1022,"_",X1022)</f>
        <v>20557108646_PCR-LAP19111023</v>
      </c>
      <c r="B1022" s="68" t="str">
        <f>CONCATENATE(E1022,"_",Z1022)</f>
        <v>20557108646_</v>
      </c>
      <c r="C1022" s="64">
        <v>44133</v>
      </c>
      <c r="D1022" s="64">
        <v>44163</v>
      </c>
      <c r="E1022" s="192">
        <v>20557108646</v>
      </c>
      <c r="F1022" s="3" t="s">
        <v>1616</v>
      </c>
      <c r="G1022" s="63" t="s">
        <v>5173</v>
      </c>
      <c r="H1022" s="64">
        <v>44133</v>
      </c>
      <c r="I1022" s="64">
        <v>44163</v>
      </c>
      <c r="J1022" s="7"/>
      <c r="K1022" s="8">
        <f ca="1">+TODAY()-I1022</f>
        <v>-26</v>
      </c>
      <c r="L1022" s="9">
        <v>50</v>
      </c>
      <c r="M1022" s="152"/>
      <c r="N1022" s="9" t="str">
        <f>IF(M1022="","Vacio",IF(L1022=M1022,"Igual","Diferente"))</f>
        <v>Vacio</v>
      </c>
      <c r="O1022" s="9"/>
      <c r="P1022" s="152"/>
      <c r="Q1022" s="9" t="str">
        <f>IF(P1022="","Vacio",IF(O1022=P1022,"Igual","Diferente"))</f>
        <v>Vacio</v>
      </c>
      <c r="R1022" s="1">
        <f>+L1022+O1022/3.5</f>
        <v>50</v>
      </c>
      <c r="S1022" s="1">
        <f ca="1">+IF(K1022&gt;=0,IF(K1022&lt;30,R1022*1,IF(60&gt;K1022,R1022*2,IF(90&gt;K1022,R1022*3,IF(120&gt;K1022,R1022*4,IF(150&gt;K1022,R1022*5,IF(180&gt;K1022,R1022*6,IF(210&gt;K1022,R1022*7))))))),0)</f>
        <v>0</v>
      </c>
      <c r="T1022" s="2">
        <f ca="1">+IF(K1022&lt;0,0,IF(K1022&lt;8,$A$1,IF(K1022&lt;15,$B$1,IF(K1022&lt;22,$C$1,IF(K1022&lt;30,$D$1,IF(K1022&lt;60,$G$1,IF(K1022&lt;90,$H$1,IF(K1022&lt;120,$I$1,IF(K1022&lt;150,$J$1,IF(K1022&lt;180,$K$1,IF(K1022&lt;210,$E$1)))))))))))</f>
        <v>0</v>
      </c>
      <c r="U1022" s="3" t="s">
        <v>4279</v>
      </c>
      <c r="V1022" s="10" t="s">
        <v>4278</v>
      </c>
      <c r="W1022" s="6">
        <v>44103</v>
      </c>
      <c r="X1022" s="12" t="s">
        <v>984</v>
      </c>
      <c r="Y1022" s="12" t="s">
        <v>5248</v>
      </c>
      <c r="Z1022" s="12"/>
      <c r="AA1022" s="12"/>
      <c r="AB1022" s="15"/>
      <c r="AC1022" s="15"/>
      <c r="AD1022" s="15"/>
      <c r="AE1022" s="15"/>
      <c r="AF1022" s="4">
        <f ca="1">+TODAY()-AE1022</f>
        <v>44137</v>
      </c>
      <c r="AG1022" s="15"/>
      <c r="AH1022" s="15"/>
      <c r="AI1022" s="6"/>
      <c r="AJ1022" s="6"/>
      <c r="AK1022" s="3"/>
      <c r="AL1022" s="6"/>
      <c r="AM1022" s="10">
        <v>1</v>
      </c>
      <c r="AN1022" s="3" t="s">
        <v>44</v>
      </c>
      <c r="AO1022" s="3"/>
      <c r="AP1022" s="3" t="s">
        <v>45</v>
      </c>
      <c r="AQ1022" s="3"/>
      <c r="AR1022" s="3"/>
      <c r="AS1022" s="3"/>
      <c r="AT1022" s="3"/>
      <c r="AU1022" s="3" t="s">
        <v>3450</v>
      </c>
      <c r="AV1022" s="7" t="s">
        <v>47</v>
      </c>
      <c r="AW1022" s="7" t="s">
        <v>47</v>
      </c>
      <c r="AX1022" s="9" t="str">
        <f>IF(AW1022="","Vacio",IF(AV1022=AW1022,"Igual","Diferente"))</f>
        <v>Igual</v>
      </c>
      <c r="AY1022" s="129"/>
      <c r="AZ1022" s="129"/>
      <c r="BA1022" s="5">
        <f ca="1">+IF(K1022&gt;21,"Revisar",0)</f>
        <v>0</v>
      </c>
      <c r="BB1022" s="129" t="s">
        <v>146</v>
      </c>
      <c r="BC1022" s="129" t="s">
        <v>2919</v>
      </c>
      <c r="BD1022" s="153"/>
      <c r="BE1022" s="153"/>
      <c r="BF1022" s="129"/>
      <c r="BG1022" s="129"/>
      <c r="BH1022" s="153"/>
      <c r="BI1022" s="153"/>
      <c r="BJ1022" s="153"/>
      <c r="BK1022" s="153"/>
      <c r="BL1022" s="153"/>
      <c r="BM1022" s="153"/>
    </row>
    <row r="1023" spans="1:65" ht="14.65" customHeight="1" x14ac:dyDescent="0.25">
      <c r="A1023" s="68" t="str">
        <f>CONCATENATE(E1023,"_",X1023)</f>
        <v>20557108646_PCR-LAP20095001</v>
      </c>
      <c r="B1023" s="68" t="str">
        <f>CONCATENATE(E1023,"_",Z1023)</f>
        <v>20557108646_</v>
      </c>
      <c r="C1023" s="64">
        <v>44105</v>
      </c>
      <c r="D1023" s="64">
        <v>44135</v>
      </c>
      <c r="E1023" s="192">
        <v>20557108646</v>
      </c>
      <c r="F1023" s="3" t="s">
        <v>1616</v>
      </c>
      <c r="G1023" s="63" t="s">
        <v>4302</v>
      </c>
      <c r="H1023" s="64">
        <v>44105</v>
      </c>
      <c r="I1023" s="64">
        <v>44135</v>
      </c>
      <c r="J1023" s="7"/>
      <c r="K1023" s="8">
        <f ca="1">+TODAY()-I1023</f>
        <v>2</v>
      </c>
      <c r="L1023" s="9">
        <v>115</v>
      </c>
      <c r="M1023" s="152"/>
      <c r="N1023" s="9" t="str">
        <f>IF(M1023="","Vacio",IF(L1023=M1023,"Igual","Diferente"))</f>
        <v>Vacio</v>
      </c>
      <c r="O1023" s="9"/>
      <c r="P1023" s="152"/>
      <c r="Q1023" s="9" t="str">
        <f>IF(P1023="","Vacio",IF(O1023=P1023,"Igual","Diferente"))</f>
        <v>Vacio</v>
      </c>
      <c r="R1023" s="1">
        <f>+L1023+O1023/3.5</f>
        <v>115</v>
      </c>
      <c r="S1023" s="1">
        <f ca="1">+IF(K1023&gt;=0,IF(K1023&lt;30,R1023*1,IF(60&gt;K1023,R1023*2,IF(90&gt;K1023,R1023*3,IF(120&gt;K1023,R1023*4,IF(150&gt;K1023,R1023*5,IF(180&gt;K1023,R1023*6,IF(210&gt;K1023,R1023*7))))))),0)</f>
        <v>115</v>
      </c>
      <c r="T1023" s="2" t="str">
        <f ca="1">+IF(K1023&lt;0,0,IF(K1023&lt;8,$A$1,IF(K1023&lt;15,$B$1,IF(K1023&lt;22,$C$1,IF(K1023&lt;30,$D$1,IF(K1023&lt;60,$G$1,IF(K1023&lt;90,$H$1,IF(K1023&lt;120,$I$1,IF(K1023&lt;150,$J$1,IF(K1023&lt;180,$K$1,IF(K1023&lt;210,$E$1)))))))))))</f>
        <v>1° Semana</v>
      </c>
      <c r="U1023" s="3" t="s">
        <v>4502</v>
      </c>
      <c r="V1023" s="10" t="s">
        <v>4501</v>
      </c>
      <c r="W1023" s="6">
        <v>44104</v>
      </c>
      <c r="X1023" s="12" t="s">
        <v>4304</v>
      </c>
      <c r="Y1023" s="12" t="s">
        <v>5248</v>
      </c>
      <c r="Z1023" s="12"/>
      <c r="AA1023" s="12"/>
      <c r="AB1023" s="15"/>
      <c r="AC1023" s="15"/>
      <c r="AD1023" s="15"/>
      <c r="AE1023" s="15"/>
      <c r="AF1023" s="4">
        <f ca="1">+TODAY()-AE1023</f>
        <v>44137</v>
      </c>
      <c r="AG1023" s="15"/>
      <c r="AH1023" s="15"/>
      <c r="AI1023" s="6"/>
      <c r="AJ1023" s="6"/>
      <c r="AK1023" s="3"/>
      <c r="AL1023" s="6"/>
      <c r="AM1023" s="10">
        <v>1</v>
      </c>
      <c r="AN1023" s="3" t="s">
        <v>44</v>
      </c>
      <c r="AO1023" s="3"/>
      <c r="AP1023" s="3" t="s">
        <v>161</v>
      </c>
      <c r="AQ1023" s="296" t="s">
        <v>888</v>
      </c>
      <c r="AR1023" s="3"/>
      <c r="AS1023" s="3"/>
      <c r="AT1023" s="3"/>
      <c r="AU1023" s="3" t="s">
        <v>3450</v>
      </c>
      <c r="AV1023" s="7" t="s">
        <v>47</v>
      </c>
      <c r="AW1023" s="7" t="s">
        <v>47</v>
      </c>
      <c r="AX1023" s="9" t="str">
        <f>IF(AW1023="","Vacio",IF(AV1023=AW1023,"Igual","Diferente"))</f>
        <v>Igual</v>
      </c>
      <c r="AY1023" s="129"/>
      <c r="AZ1023" s="129"/>
      <c r="BA1023" s="5">
        <f ca="1">+IF(K1023&gt;21,"Revisar",0)</f>
        <v>0</v>
      </c>
      <c r="BB1023" s="129" t="s">
        <v>146</v>
      </c>
      <c r="BC1023" s="129" t="s">
        <v>2919</v>
      </c>
      <c r="BD1023" s="153"/>
      <c r="BE1023" s="153"/>
      <c r="BF1023" s="129"/>
      <c r="BG1023" s="129">
        <v>7.13</v>
      </c>
      <c r="BH1023" s="153"/>
      <c r="BI1023" s="153"/>
      <c r="BJ1023" s="153"/>
      <c r="BK1023" s="153"/>
      <c r="BL1023" s="153"/>
      <c r="BM1023" s="153"/>
    </row>
    <row r="1024" spans="1:65" ht="14.65" customHeight="1" x14ac:dyDescent="0.25">
      <c r="A1024" s="68" t="str">
        <f>CONCATENATE(E1024,"_",X1024)</f>
        <v>20557108646_PCR-LAP20095006</v>
      </c>
      <c r="B1024" s="68" t="str">
        <f>CONCATENATE(E1024,"_",Z1024)</f>
        <v>20557108646_</v>
      </c>
      <c r="C1024" s="64">
        <v>44134</v>
      </c>
      <c r="D1024" s="64">
        <v>44164</v>
      </c>
      <c r="E1024" s="192">
        <v>20557108646</v>
      </c>
      <c r="F1024" s="3" t="s">
        <v>1616</v>
      </c>
      <c r="G1024" s="63" t="s">
        <v>5175</v>
      </c>
      <c r="H1024" s="64">
        <v>44134</v>
      </c>
      <c r="I1024" s="64">
        <v>44164</v>
      </c>
      <c r="J1024" s="7"/>
      <c r="K1024" s="8">
        <f ca="1">+TODAY()-I1024</f>
        <v>-27</v>
      </c>
      <c r="L1024" s="9">
        <v>115</v>
      </c>
      <c r="M1024" s="152"/>
      <c r="N1024" s="9" t="str">
        <f>IF(M1024="","Vacio",IF(L1024=M1024,"Igual","Diferente"))</f>
        <v>Vacio</v>
      </c>
      <c r="O1024" s="9"/>
      <c r="P1024" s="152"/>
      <c r="Q1024" s="9" t="str">
        <f>IF(P1024="","Vacio",IF(O1024=P1024,"Igual","Diferente"))</f>
        <v>Vacio</v>
      </c>
      <c r="R1024" s="1">
        <f>+L1024+O1024/3.5</f>
        <v>115</v>
      </c>
      <c r="S1024" s="1">
        <f ca="1">+IF(K1024&gt;=0,IF(K1024&lt;30,R1024*1,IF(60&gt;K1024,R1024*2,IF(90&gt;K1024,R1024*3,IF(120&gt;K1024,R1024*4,IF(150&gt;K1024,R1024*5,IF(180&gt;K1024,R1024*6,IF(210&gt;K1024,R1024*7))))))),0)</f>
        <v>0</v>
      </c>
      <c r="T1024" s="2">
        <f ca="1">+IF(K1024&lt;0,0,IF(K1024&lt;8,$A$1,IF(K1024&lt;15,$B$1,IF(K1024&lt;22,$C$1,IF(K1024&lt;30,$D$1,IF(K1024&lt;60,$G$1,IF(K1024&lt;90,$H$1,IF(K1024&lt;120,$I$1,IF(K1024&lt;150,$J$1,IF(K1024&lt;180,$K$1,IF(K1024&lt;210,$E$1)))))))))))</f>
        <v>0</v>
      </c>
      <c r="U1024" s="3" t="s">
        <v>4281</v>
      </c>
      <c r="V1024" s="10" t="s">
        <v>4280</v>
      </c>
      <c r="W1024" s="6">
        <v>44103</v>
      </c>
      <c r="X1024" s="12" t="s">
        <v>4261</v>
      </c>
      <c r="Y1024" s="12" t="s">
        <v>5248</v>
      </c>
      <c r="Z1024" s="12"/>
      <c r="AA1024" s="12"/>
      <c r="AB1024" s="15"/>
      <c r="AC1024" s="15"/>
      <c r="AD1024" s="15"/>
      <c r="AE1024" s="15"/>
      <c r="AF1024" s="4">
        <f ca="1">+TODAY()-AE1024</f>
        <v>44137</v>
      </c>
      <c r="AG1024" s="15"/>
      <c r="AH1024" s="15"/>
      <c r="AI1024" s="6"/>
      <c r="AJ1024" s="6"/>
      <c r="AK1024" s="3"/>
      <c r="AL1024" s="6"/>
      <c r="AM1024" s="10">
        <v>1</v>
      </c>
      <c r="AN1024" s="3" t="s">
        <v>44</v>
      </c>
      <c r="AO1024" s="3"/>
      <c r="AP1024" s="3" t="s">
        <v>712</v>
      </c>
      <c r="AQ1024" s="296" t="s">
        <v>888</v>
      </c>
      <c r="AR1024" s="3"/>
      <c r="AS1024" s="3"/>
      <c r="AT1024" s="3"/>
      <c r="AU1024" s="3" t="s">
        <v>3450</v>
      </c>
      <c r="AV1024" s="7" t="s">
        <v>47</v>
      </c>
      <c r="AW1024" s="7" t="s">
        <v>47</v>
      </c>
      <c r="AX1024" s="9" t="str">
        <f>IF(AW1024="","Vacio",IF(AV1024=AW1024,"Igual","Diferente"))</f>
        <v>Igual</v>
      </c>
      <c r="AY1024" s="129"/>
      <c r="AZ1024" s="129"/>
      <c r="BA1024" s="5">
        <f ca="1">+IF(K1024&gt;21,"Revisar",0)</f>
        <v>0</v>
      </c>
      <c r="BB1024" s="129" t="s">
        <v>146</v>
      </c>
      <c r="BC1024" s="129" t="s">
        <v>2919</v>
      </c>
      <c r="BD1024" s="153"/>
      <c r="BE1024" s="153"/>
      <c r="BF1024" s="129"/>
      <c r="BG1024" s="129">
        <v>7.13</v>
      </c>
      <c r="BH1024" s="153"/>
      <c r="BI1024" s="153"/>
      <c r="BJ1024" s="153"/>
      <c r="BK1024" s="153"/>
      <c r="BL1024" s="153"/>
      <c r="BM1024" s="153"/>
    </row>
    <row r="1025" spans="1:65" ht="14.65" customHeight="1" x14ac:dyDescent="0.25">
      <c r="A1025" s="68" t="str">
        <f>CONCATENATE(E1025,"_",X1025)</f>
        <v>20557108646_PCR-LAP19111029</v>
      </c>
      <c r="B1025" s="68" t="str">
        <f>CONCATENATE(E1025,"_",Z1025)</f>
        <v>20557108646_</v>
      </c>
      <c r="C1025" s="64">
        <v>44107</v>
      </c>
      <c r="D1025" s="64">
        <v>44137</v>
      </c>
      <c r="E1025" s="192">
        <v>20557108646</v>
      </c>
      <c r="F1025" s="3" t="s">
        <v>1616</v>
      </c>
      <c r="G1025" s="63" t="s">
        <v>4736</v>
      </c>
      <c r="H1025" s="64">
        <v>44107</v>
      </c>
      <c r="I1025" s="64">
        <v>44137</v>
      </c>
      <c r="J1025" s="7"/>
      <c r="K1025" s="8">
        <f ca="1">+TODAY()-I1025</f>
        <v>0</v>
      </c>
      <c r="L1025" s="9">
        <v>60</v>
      </c>
      <c r="M1025" s="152"/>
      <c r="N1025" s="9" t="str">
        <f>IF(M1025="","Vacio",IF(L1025=M1025,"Igual","Diferente"))</f>
        <v>Vacio</v>
      </c>
      <c r="O1025" s="9"/>
      <c r="P1025" s="152"/>
      <c r="Q1025" s="9" t="str">
        <f>IF(P1025="","Vacio",IF(O1025=P1025,"Igual","Diferente"))</f>
        <v>Vacio</v>
      </c>
      <c r="R1025" s="1">
        <f>+L1025+O1025/3.5</f>
        <v>60</v>
      </c>
      <c r="S1025" s="1">
        <f ca="1">+IF(K1025&gt;=0,IF(K1025&lt;30,R1025*1,IF(60&gt;K1025,R1025*2,IF(90&gt;K1025,R1025*3,IF(120&gt;K1025,R1025*4,IF(150&gt;K1025,R1025*5,IF(180&gt;K1025,R1025*6,IF(210&gt;K1025,R1025*7))))))),0)</f>
        <v>60</v>
      </c>
      <c r="T1025" s="2" t="str">
        <f ca="1">+IF(K1025&lt;0,0,IF(K1025&lt;8,$A$1,IF(K1025&lt;15,$B$1,IF(K1025&lt;22,$C$1,IF(K1025&lt;30,$D$1,IF(K1025&lt;60,$G$1,IF(K1025&lt;90,$H$1,IF(K1025&lt;120,$I$1,IF(K1025&lt;150,$J$1,IF(K1025&lt;180,$K$1,IF(K1025&lt;210,$E$1)))))))))))</f>
        <v>1° Semana</v>
      </c>
      <c r="U1025" s="6" t="s">
        <v>1659</v>
      </c>
      <c r="V1025" s="10" t="s">
        <v>1660</v>
      </c>
      <c r="W1025" s="6">
        <v>43801</v>
      </c>
      <c r="X1025" s="12" t="s">
        <v>1668</v>
      </c>
      <c r="Y1025" s="12" t="s">
        <v>5248</v>
      </c>
      <c r="Z1025" s="12"/>
      <c r="AA1025" s="12"/>
      <c r="AB1025" s="15"/>
      <c r="AC1025" s="15"/>
      <c r="AD1025" s="15"/>
      <c r="AE1025" s="15"/>
      <c r="AF1025" s="4">
        <f ca="1">+TODAY()-AE1025</f>
        <v>44137</v>
      </c>
      <c r="AG1025" s="15"/>
      <c r="AH1025" s="15"/>
      <c r="AI1025" s="6"/>
      <c r="AJ1025" s="6"/>
      <c r="AK1025" s="3"/>
      <c r="AL1025" s="6"/>
      <c r="AM1025" s="10">
        <v>1</v>
      </c>
      <c r="AN1025" s="3" t="s">
        <v>44</v>
      </c>
      <c r="AO1025" s="3"/>
      <c r="AP1025" s="3" t="s">
        <v>712</v>
      </c>
      <c r="AQ1025" s="3"/>
      <c r="AR1025" s="3"/>
      <c r="AS1025" s="3"/>
      <c r="AT1025" s="3"/>
      <c r="AU1025" s="3" t="s">
        <v>3450</v>
      </c>
      <c r="AV1025" s="7" t="s">
        <v>47</v>
      </c>
      <c r="AW1025" s="7" t="s">
        <v>47</v>
      </c>
      <c r="AX1025" s="9" t="str">
        <f>IF(AW1025="","Vacio",IF(AV1025=AW1025,"Igual","Diferente"))</f>
        <v>Igual</v>
      </c>
      <c r="AY1025" s="129"/>
      <c r="AZ1025" s="129"/>
      <c r="BA1025" s="5">
        <f ca="1">+IF(K1025&gt;21,"Revisar",0)</f>
        <v>0</v>
      </c>
      <c r="BB1025" s="129" t="s">
        <v>146</v>
      </c>
      <c r="BC1025" s="129" t="s">
        <v>2919</v>
      </c>
      <c r="BD1025" s="153"/>
      <c r="BE1025" s="153"/>
      <c r="BF1025" s="129" t="s">
        <v>94</v>
      </c>
      <c r="BG1025" s="129"/>
      <c r="BH1025" s="153"/>
      <c r="BI1025" s="153"/>
      <c r="BJ1025" s="153"/>
      <c r="BK1025" s="153"/>
      <c r="BL1025" s="153"/>
      <c r="BM1025" s="153"/>
    </row>
    <row r="1026" spans="1:65" ht="14.65" customHeight="1" x14ac:dyDescent="0.25">
      <c r="A1026" s="68" t="str">
        <f>CONCATENATE(E1026,"_",X1026)</f>
        <v>20557108646_PCR-LAP19111047</v>
      </c>
      <c r="B1026" s="68" t="str">
        <f>CONCATENATE(E1026,"_",Z1026)</f>
        <v>20557108646_</v>
      </c>
      <c r="C1026" s="64">
        <v>44114</v>
      </c>
      <c r="D1026" s="64">
        <v>44144</v>
      </c>
      <c r="E1026" s="192">
        <v>20557108646</v>
      </c>
      <c r="F1026" s="3" t="s">
        <v>1616</v>
      </c>
      <c r="G1026" s="63" t="s">
        <v>4925</v>
      </c>
      <c r="H1026" s="64">
        <v>44114</v>
      </c>
      <c r="I1026" s="64">
        <v>44144</v>
      </c>
      <c r="J1026" s="7">
        <v>17615</v>
      </c>
      <c r="K1026" s="8">
        <f ca="1">+TODAY()-I1026</f>
        <v>-7</v>
      </c>
      <c r="L1026" s="9">
        <v>55</v>
      </c>
      <c r="M1026" s="152"/>
      <c r="N1026" s="9" t="str">
        <f>IF(M1026="","Vacio",IF(L1026=M1026,"Igual","Diferente"))</f>
        <v>Vacio</v>
      </c>
      <c r="O1026" s="9"/>
      <c r="P1026" s="152"/>
      <c r="Q1026" s="9" t="str">
        <f>IF(P1026="","Vacio",IF(O1026=P1026,"Igual","Diferente"))</f>
        <v>Vacio</v>
      </c>
      <c r="R1026" s="1">
        <f>+L1026+O1026/3.5</f>
        <v>55</v>
      </c>
      <c r="S1026" s="1">
        <f ca="1">+IF(K1026&gt;=0,IF(K1026&lt;30,R1026*1,IF(60&gt;K1026,R1026*2,IF(90&gt;K1026,R1026*3,IF(120&gt;K1026,R1026*4,IF(150&gt;K1026,R1026*5,IF(180&gt;K1026,R1026*6,IF(210&gt;K1026,R1026*7))))))),0)</f>
        <v>0</v>
      </c>
      <c r="T1026" s="2">
        <f ca="1">+IF(K1026&lt;0,0,IF(K1026&lt;8,$A$1,IF(K1026&lt;15,$B$1,IF(K1026&lt;22,$C$1,IF(K1026&lt;30,$D$1,IF(K1026&lt;60,$G$1,IF(K1026&lt;90,$H$1,IF(K1026&lt;120,$I$1,IF(K1026&lt;150,$J$1,IF(K1026&lt;180,$K$1,IF(K1026&lt;210,$E$1)))))))))))</f>
        <v>0</v>
      </c>
      <c r="U1026" s="3" t="s">
        <v>1658</v>
      </c>
      <c r="V1026" s="10" t="s">
        <v>1669</v>
      </c>
      <c r="W1026" s="6">
        <v>43817</v>
      </c>
      <c r="X1026" s="12" t="s">
        <v>1670</v>
      </c>
      <c r="Y1026" s="12" t="s">
        <v>5248</v>
      </c>
      <c r="Z1026" s="12"/>
      <c r="AA1026" s="12"/>
      <c r="AB1026" s="15"/>
      <c r="AC1026" s="15"/>
      <c r="AD1026" s="15"/>
      <c r="AE1026" s="15"/>
      <c r="AF1026" s="4">
        <f ca="1">+TODAY()-AE1026</f>
        <v>44137</v>
      </c>
      <c r="AG1026" s="15"/>
      <c r="AH1026" s="15"/>
      <c r="AI1026" s="6"/>
      <c r="AJ1026" s="6"/>
      <c r="AK1026" s="3"/>
      <c r="AL1026" s="6"/>
      <c r="AM1026" s="10">
        <v>1</v>
      </c>
      <c r="AN1026" s="3" t="s">
        <v>44</v>
      </c>
      <c r="AO1026" s="3"/>
      <c r="AP1026" s="3" t="s">
        <v>45</v>
      </c>
      <c r="AQ1026" s="3"/>
      <c r="AR1026" s="3"/>
      <c r="AS1026" s="3"/>
      <c r="AT1026" s="3"/>
      <c r="AU1026" s="3" t="s">
        <v>3450</v>
      </c>
      <c r="AV1026" s="7" t="s">
        <v>47</v>
      </c>
      <c r="AW1026" s="7" t="s">
        <v>47</v>
      </c>
      <c r="AX1026" s="9" t="str">
        <f>IF(AW1026="","Vacio",IF(AV1026=AW1026,"Igual","Diferente"))</f>
        <v>Igual</v>
      </c>
      <c r="AY1026" s="129"/>
      <c r="AZ1026" s="129"/>
      <c r="BA1026" s="5">
        <f ca="1">+IF(K1026&gt;21,"Revisar",0)</f>
        <v>0</v>
      </c>
      <c r="BB1026" s="129" t="s">
        <v>146</v>
      </c>
      <c r="BC1026" s="129" t="s">
        <v>2919</v>
      </c>
      <c r="BD1026" s="153"/>
      <c r="BE1026" s="153"/>
      <c r="BF1026" s="129" t="s">
        <v>94</v>
      </c>
      <c r="BG1026" s="129"/>
      <c r="BH1026" s="153"/>
      <c r="BI1026" s="153"/>
      <c r="BJ1026" s="153"/>
      <c r="BK1026" s="153"/>
      <c r="BL1026" s="153"/>
      <c r="BM1026" s="153"/>
    </row>
    <row r="1027" spans="1:65" ht="14.65" customHeight="1" x14ac:dyDescent="0.25">
      <c r="A1027" s="68" t="str">
        <f>CONCATENATE(E1027,"_",X1027)</f>
        <v>20557108646_PCR-LAP20011001</v>
      </c>
      <c r="B1027" s="68" t="str">
        <f>CONCATENATE(E1027,"_",Z1027)</f>
        <v>20557108646_</v>
      </c>
      <c r="C1027" s="64">
        <v>44117</v>
      </c>
      <c r="D1027" s="64">
        <v>44147</v>
      </c>
      <c r="E1027" s="192">
        <v>20557108646</v>
      </c>
      <c r="F1027" s="3" t="s">
        <v>1616</v>
      </c>
      <c r="G1027" s="63" t="s">
        <v>4929</v>
      </c>
      <c r="H1027" s="64">
        <v>44117</v>
      </c>
      <c r="I1027" s="64">
        <v>44147</v>
      </c>
      <c r="J1027" s="7">
        <v>120802</v>
      </c>
      <c r="K1027" s="8">
        <f ca="1">+TODAY()-I1027</f>
        <v>-10</v>
      </c>
      <c r="L1027" s="9">
        <v>80</v>
      </c>
      <c r="M1027" s="152"/>
      <c r="N1027" s="9" t="str">
        <f>IF(M1027="","Vacio",IF(L1027=M1027,"Igual","Diferente"))</f>
        <v>Vacio</v>
      </c>
      <c r="O1027" s="9"/>
      <c r="P1027" s="152"/>
      <c r="Q1027" s="9" t="str">
        <f>IF(P1027="","Vacio",IF(O1027=P1027,"Igual","Diferente"))</f>
        <v>Vacio</v>
      </c>
      <c r="R1027" s="1">
        <f>+L1027+O1027/3.5</f>
        <v>80</v>
      </c>
      <c r="S1027" s="1">
        <f ca="1">+IF(K1027&gt;=0,IF(K1027&lt;30,R1027*1,IF(60&gt;K1027,R1027*2,IF(90&gt;K1027,R1027*3,IF(120&gt;K1027,R1027*4,IF(150&gt;K1027,R1027*5,IF(180&gt;K1027,R1027*6,IF(210&gt;K1027,R1027*7))))))),0)</f>
        <v>0</v>
      </c>
      <c r="T1027" s="2">
        <f ca="1">+IF(K1027&lt;0,0,IF(K1027&lt;8,$A$1,IF(K1027&lt;15,$B$1,IF(K1027&lt;22,$C$1,IF(K1027&lt;30,$D$1,IF(K1027&lt;60,$G$1,IF(K1027&lt;90,$H$1,IF(K1027&lt;120,$I$1,IF(K1027&lt;150,$J$1,IF(K1027&lt;180,$K$1,IF(K1027&lt;210,$E$1)))))))))))</f>
        <v>0</v>
      </c>
      <c r="U1027" s="3" t="s">
        <v>1671</v>
      </c>
      <c r="V1027" s="10" t="s">
        <v>4389</v>
      </c>
      <c r="W1027" s="6">
        <v>43789</v>
      </c>
      <c r="X1027" s="12" t="s">
        <v>1672</v>
      </c>
      <c r="Y1027" s="12" t="s">
        <v>5248</v>
      </c>
      <c r="Z1027" s="12"/>
      <c r="AA1027" s="12"/>
      <c r="AB1027" s="15"/>
      <c r="AC1027" s="15"/>
      <c r="AD1027" s="15"/>
      <c r="AE1027" s="15"/>
      <c r="AF1027" s="4">
        <f ca="1">+TODAY()-AE1027</f>
        <v>44137</v>
      </c>
      <c r="AG1027" s="15"/>
      <c r="AH1027" s="15"/>
      <c r="AI1027" s="6"/>
      <c r="AJ1027" s="6"/>
      <c r="AK1027" s="3" t="s">
        <v>43</v>
      </c>
      <c r="AL1027" s="6"/>
      <c r="AM1027" s="10">
        <v>1</v>
      </c>
      <c r="AN1027" s="3" t="s">
        <v>44</v>
      </c>
      <c r="AO1027" s="3"/>
      <c r="AP1027" s="3" t="s">
        <v>185</v>
      </c>
      <c r="AQ1027" s="3"/>
      <c r="AR1027" s="3"/>
      <c r="AS1027" s="3"/>
      <c r="AT1027" s="3"/>
      <c r="AU1027" s="3" t="s">
        <v>3450</v>
      </c>
      <c r="AV1027" s="7" t="s">
        <v>47</v>
      </c>
      <c r="AW1027" s="7" t="s">
        <v>47</v>
      </c>
      <c r="AX1027" s="9" t="str">
        <f>IF(AW1027="","Vacio",IF(AV1027=AW1027,"Igual","Diferente"))</f>
        <v>Igual</v>
      </c>
      <c r="AY1027" s="129"/>
      <c r="AZ1027" s="129"/>
      <c r="BA1027" s="5">
        <f ca="1">+IF(K1027&gt;21,"Revisar",0)</f>
        <v>0</v>
      </c>
      <c r="BB1027" s="129" t="s">
        <v>146</v>
      </c>
      <c r="BC1027" s="129" t="s">
        <v>2919</v>
      </c>
      <c r="BD1027" s="153"/>
      <c r="BE1027" s="153"/>
      <c r="BF1027" s="129" t="s">
        <v>94</v>
      </c>
      <c r="BG1027" s="129"/>
      <c r="BH1027" s="153"/>
      <c r="BI1027" s="153"/>
      <c r="BJ1027" s="153"/>
      <c r="BK1027" s="153"/>
      <c r="BL1027" s="153"/>
      <c r="BM1027" s="153"/>
    </row>
    <row r="1028" spans="1:65" ht="14.65" customHeight="1" x14ac:dyDescent="0.25">
      <c r="A1028" s="68" t="str">
        <f>CONCATENATE(E1028,"_",X1028)</f>
        <v>20557108646_PCR-LAP20021015</v>
      </c>
      <c r="B1028" s="68" t="str">
        <f>CONCATENATE(E1028,"_",Z1028)</f>
        <v>20557108646_</v>
      </c>
      <c r="C1028" s="64">
        <v>44109</v>
      </c>
      <c r="D1028" s="64">
        <v>44139</v>
      </c>
      <c r="E1028" s="192">
        <v>20557108646</v>
      </c>
      <c r="F1028" s="3" t="s">
        <v>1616</v>
      </c>
      <c r="G1028" s="63" t="s">
        <v>4300</v>
      </c>
      <c r="H1028" s="64">
        <v>44109</v>
      </c>
      <c r="I1028" s="64">
        <v>44139</v>
      </c>
      <c r="J1028" s="7"/>
      <c r="K1028" s="8">
        <f ca="1">+TODAY()-I1028</f>
        <v>-2</v>
      </c>
      <c r="L1028" s="9">
        <v>50</v>
      </c>
      <c r="M1028" s="152"/>
      <c r="N1028" s="9" t="str">
        <f>IF(M1028="","Vacio",IF(L1028=M1028,"Igual","Diferente"))</f>
        <v>Vacio</v>
      </c>
      <c r="O1028" s="9"/>
      <c r="P1028" s="152"/>
      <c r="Q1028" s="9" t="str">
        <f>IF(P1028="","Vacio",IF(O1028=P1028,"Igual","Diferente"))</f>
        <v>Vacio</v>
      </c>
      <c r="R1028" s="1">
        <f>+L1028+O1028/3.5</f>
        <v>50</v>
      </c>
      <c r="S1028" s="1">
        <f ca="1">+IF(K1028&gt;=0,IF(K1028&lt;30,R1028*1,IF(60&gt;K1028,R1028*2,IF(90&gt;K1028,R1028*3,IF(120&gt;K1028,R1028*4,IF(150&gt;K1028,R1028*5,IF(180&gt;K1028,R1028*6,IF(210&gt;K1028,R1028*7))))))),0)</f>
        <v>0</v>
      </c>
      <c r="T1028" s="2">
        <f ca="1">+IF(K1028&lt;0,0,IF(K1028&lt;8,$A$1,IF(K1028&lt;15,$B$1,IF(K1028&lt;22,$C$1,IF(K1028&lt;30,$D$1,IF(K1028&lt;60,$G$1,IF(K1028&lt;90,$H$1,IF(K1028&lt;120,$I$1,IF(K1028&lt;150,$J$1,IF(K1028&lt;180,$K$1,IF(K1028&lt;210,$E$1)))))))))))</f>
        <v>0</v>
      </c>
      <c r="U1028" s="3" t="s">
        <v>4390</v>
      </c>
      <c r="V1028" s="10" t="s">
        <v>4388</v>
      </c>
      <c r="W1028" s="6">
        <v>44104</v>
      </c>
      <c r="X1028" s="12" t="s">
        <v>4325</v>
      </c>
      <c r="Y1028" s="12" t="s">
        <v>5248</v>
      </c>
      <c r="Z1028" s="12"/>
      <c r="AA1028" s="12"/>
      <c r="AB1028" s="15"/>
      <c r="AC1028" s="15"/>
      <c r="AD1028" s="15"/>
      <c r="AE1028" s="15"/>
      <c r="AF1028" s="4">
        <f ca="1">+TODAY()-AE1028</f>
        <v>44137</v>
      </c>
      <c r="AG1028" s="15"/>
      <c r="AH1028" s="15"/>
      <c r="AI1028" s="6"/>
      <c r="AJ1028" s="6"/>
      <c r="AK1028" s="3"/>
      <c r="AL1028" s="6"/>
      <c r="AM1028" s="10">
        <v>1</v>
      </c>
      <c r="AN1028" s="3" t="s">
        <v>44</v>
      </c>
      <c r="AO1028" s="3"/>
      <c r="AP1028" s="3" t="s">
        <v>185</v>
      </c>
      <c r="AQ1028" s="3"/>
      <c r="AR1028" s="3"/>
      <c r="AS1028" s="3"/>
      <c r="AT1028" s="3"/>
      <c r="AU1028" s="3" t="s">
        <v>3450</v>
      </c>
      <c r="AV1028" s="7" t="s">
        <v>47</v>
      </c>
      <c r="AW1028" s="7" t="s">
        <v>47</v>
      </c>
      <c r="AX1028" s="9" t="str">
        <f>IF(AW1028="","Vacio",IF(AV1028=AW1028,"Igual","Diferente"))</f>
        <v>Igual</v>
      </c>
      <c r="AY1028" s="129"/>
      <c r="AZ1028" s="129"/>
      <c r="BA1028" s="5">
        <f ca="1">+IF(K1028&gt;21,"Revisar",0)</f>
        <v>0</v>
      </c>
      <c r="BB1028" s="129" t="s">
        <v>146</v>
      </c>
      <c r="BC1028" s="129" t="s">
        <v>2919</v>
      </c>
      <c r="BD1028" s="153"/>
      <c r="BE1028" s="153"/>
      <c r="BF1028" s="129"/>
      <c r="BG1028" s="129"/>
      <c r="BH1028" s="153"/>
      <c r="BI1028" s="153"/>
      <c r="BJ1028" s="153"/>
      <c r="BK1028" s="153"/>
      <c r="BL1028" s="153"/>
      <c r="BM1028" s="153"/>
    </row>
    <row r="1029" spans="1:65" ht="14.65" customHeight="1" x14ac:dyDescent="0.25">
      <c r="A1029" s="68" t="str">
        <f>CONCATENATE(E1029,"_",X1029)</f>
        <v>20557108646_PCR-LAP20031063</v>
      </c>
      <c r="B1029" s="68" t="str">
        <f>CONCATENATE(E1029,"_",Z1029)</f>
        <v>20557108646_</v>
      </c>
      <c r="C1029" s="64">
        <v>44110</v>
      </c>
      <c r="D1029" s="64">
        <v>44140</v>
      </c>
      <c r="E1029" s="192">
        <v>20557108646</v>
      </c>
      <c r="F1029" s="3" t="s">
        <v>1616</v>
      </c>
      <c r="G1029" s="63" t="s">
        <v>4732</v>
      </c>
      <c r="H1029" s="64">
        <v>44110</v>
      </c>
      <c r="I1029" s="64">
        <v>44140</v>
      </c>
      <c r="J1029" s="7"/>
      <c r="K1029" s="8">
        <f ca="1">+TODAY()-I1029</f>
        <v>-3</v>
      </c>
      <c r="L1029" s="9">
        <v>80</v>
      </c>
      <c r="M1029" s="152"/>
      <c r="N1029" s="9" t="str">
        <f>IF(M1029="","Vacio",IF(L1029=M1029,"Igual","Diferente"))</f>
        <v>Vacio</v>
      </c>
      <c r="O1029" s="9"/>
      <c r="P1029" s="152"/>
      <c r="Q1029" s="9" t="str">
        <f>IF(P1029="","Vacio",IF(O1029=P1029,"Igual","Diferente"))</f>
        <v>Vacio</v>
      </c>
      <c r="R1029" s="1">
        <f>+L1029+O1029/3.5</f>
        <v>80</v>
      </c>
      <c r="S1029" s="1">
        <f ca="1">+IF(K1029&gt;=0,IF(K1029&lt;30,R1029*1,IF(60&gt;K1029,R1029*2,IF(90&gt;K1029,R1029*3,IF(120&gt;K1029,R1029*4,IF(150&gt;K1029,R1029*5,IF(180&gt;K1029,R1029*6,IF(210&gt;K1029,R1029*7))))))),0)</f>
        <v>0</v>
      </c>
      <c r="T1029" s="2">
        <f ca="1">+IF(K1029&lt;0,0,IF(K1029&lt;8,$A$1,IF(K1029&lt;15,$B$1,IF(K1029&lt;22,$C$1,IF(K1029&lt;30,$D$1,IF(K1029&lt;60,$G$1,IF(K1029&lt;90,$H$1,IF(K1029&lt;120,$I$1,IF(K1029&lt;150,$J$1,IF(K1029&lt;180,$K$1,IF(K1029&lt;210,$E$1)))))))))))</f>
        <v>0</v>
      </c>
      <c r="U1029" s="3" t="s">
        <v>3466</v>
      </c>
      <c r="V1029" s="10" t="s">
        <v>3465</v>
      </c>
      <c r="W1029" s="6">
        <v>44047</v>
      </c>
      <c r="X1029" s="12" t="s">
        <v>3464</v>
      </c>
      <c r="Y1029" s="12" t="s">
        <v>5248</v>
      </c>
      <c r="Z1029" s="12"/>
      <c r="AA1029" s="12"/>
      <c r="AB1029" s="15"/>
      <c r="AC1029" s="15"/>
      <c r="AD1029" s="15"/>
      <c r="AE1029" s="15"/>
      <c r="AF1029" s="4">
        <f ca="1">+TODAY()-AE1029</f>
        <v>44137</v>
      </c>
      <c r="AG1029" s="15"/>
      <c r="AH1029" s="15"/>
      <c r="AI1029" s="6"/>
      <c r="AJ1029" s="6"/>
      <c r="AK1029" s="3"/>
      <c r="AL1029" s="6"/>
      <c r="AM1029" s="10">
        <v>1</v>
      </c>
      <c r="AN1029" s="3" t="s">
        <v>44</v>
      </c>
      <c r="AO1029" s="3"/>
      <c r="AP1029" s="3" t="s">
        <v>161</v>
      </c>
      <c r="AQ1029" s="296" t="s">
        <v>888</v>
      </c>
      <c r="AR1029" s="3"/>
      <c r="AS1029" s="3"/>
      <c r="AT1029" s="3"/>
      <c r="AU1029" s="3" t="s">
        <v>3450</v>
      </c>
      <c r="AV1029" s="7" t="s">
        <v>47</v>
      </c>
      <c r="AW1029" s="7" t="s">
        <v>47</v>
      </c>
      <c r="AX1029" s="9" t="str">
        <f>IF(AW1029="","Vacio",IF(AV1029=AW1029,"Igual","Diferente"))</f>
        <v>Igual</v>
      </c>
      <c r="AY1029" s="129" t="s">
        <v>3675</v>
      </c>
      <c r="AZ1029" s="129"/>
      <c r="BA1029" s="5">
        <f ca="1">+IF(K1029&gt;21,"Revisar",0)</f>
        <v>0</v>
      </c>
      <c r="BB1029" s="129" t="s">
        <v>146</v>
      </c>
      <c r="BC1029" s="129" t="s">
        <v>2919</v>
      </c>
      <c r="BD1029" s="153"/>
      <c r="BE1029" s="153"/>
      <c r="BF1029" s="129" t="s">
        <v>94</v>
      </c>
      <c r="BG1029" s="129">
        <f>VLOOKUP(X1029,'[2]Costos office 365'!$A$1:$B$180,2,FALSE)</f>
        <v>7.13</v>
      </c>
      <c r="BH1029" s="153"/>
      <c r="BI1029" s="153"/>
      <c r="BJ1029" s="153"/>
      <c r="BK1029" s="153"/>
      <c r="BL1029" s="153"/>
      <c r="BM1029" s="153"/>
    </row>
    <row r="1030" spans="1:65" ht="14.65" customHeight="1" x14ac:dyDescent="0.25">
      <c r="A1030" s="68" t="str">
        <f>CONCATENATE(E1030,"_",X1030)</f>
        <v>20557108646_PCR-LAP20041014</v>
      </c>
      <c r="B1030" s="68" t="str">
        <f>CONCATENATE(E1030,"_",Z1030)</f>
        <v>20557108646_</v>
      </c>
      <c r="C1030" s="64">
        <v>44105</v>
      </c>
      <c r="D1030" s="64">
        <v>44135</v>
      </c>
      <c r="E1030" s="192">
        <v>20557108646</v>
      </c>
      <c r="F1030" s="3" t="s">
        <v>1616</v>
      </c>
      <c r="G1030" s="63" t="s">
        <v>4301</v>
      </c>
      <c r="H1030" s="64">
        <v>44105</v>
      </c>
      <c r="I1030" s="64">
        <v>44135</v>
      </c>
      <c r="J1030" s="7"/>
      <c r="K1030" s="8">
        <f ca="1">+TODAY()-I1030</f>
        <v>2</v>
      </c>
      <c r="L1030" s="9">
        <v>90</v>
      </c>
      <c r="M1030" s="152"/>
      <c r="N1030" s="9" t="str">
        <f>IF(M1030="","Vacio",IF(L1030=M1030,"Igual","Diferente"))</f>
        <v>Vacio</v>
      </c>
      <c r="O1030" s="9"/>
      <c r="P1030" s="152"/>
      <c r="Q1030" s="9" t="str">
        <f>IF(P1030="","Vacio",IF(O1030=P1030,"Igual","Diferente"))</f>
        <v>Vacio</v>
      </c>
      <c r="R1030" s="1">
        <f>+L1030+O1030/3.5</f>
        <v>90</v>
      </c>
      <c r="S1030" s="1">
        <f ca="1">+IF(K1030&gt;=0,IF(K1030&lt;30,R1030*1,IF(60&gt;K1030,R1030*2,IF(90&gt;K1030,R1030*3,IF(120&gt;K1030,R1030*4,IF(150&gt;K1030,R1030*5,IF(180&gt;K1030,R1030*6,IF(210&gt;K1030,R1030*7))))))),0)</f>
        <v>90</v>
      </c>
      <c r="T1030" s="2" t="str">
        <f ca="1">+IF(K1030&lt;0,0,IF(K1030&lt;8,$A$1,IF(K1030&lt;15,$B$1,IF(K1030&lt;22,$C$1,IF(K1030&lt;30,$D$1,IF(K1030&lt;60,$G$1,IF(K1030&lt;90,$H$1,IF(K1030&lt;120,$I$1,IF(K1030&lt;150,$J$1,IF(K1030&lt;180,$K$1,IF(K1030&lt;210,$E$1)))))))))))</f>
        <v>1° Semana</v>
      </c>
      <c r="U1030" s="3" t="s">
        <v>4396</v>
      </c>
      <c r="V1030" s="10" t="s">
        <v>4395</v>
      </c>
      <c r="W1030" s="6">
        <v>44104</v>
      </c>
      <c r="X1030" s="12" t="s">
        <v>4327</v>
      </c>
      <c r="Y1030" s="12" t="s">
        <v>5248</v>
      </c>
      <c r="Z1030" s="12"/>
      <c r="AA1030" s="12"/>
      <c r="AB1030" s="15"/>
      <c r="AC1030" s="15"/>
      <c r="AD1030" s="15"/>
      <c r="AE1030" s="15"/>
      <c r="AF1030" s="4">
        <f ca="1">+TODAY()-AE1030</f>
        <v>44137</v>
      </c>
      <c r="AG1030" s="15"/>
      <c r="AH1030" s="15"/>
      <c r="AI1030" s="6"/>
      <c r="AJ1030" s="6"/>
      <c r="AK1030" s="3"/>
      <c r="AL1030" s="6"/>
      <c r="AM1030" s="10">
        <v>1</v>
      </c>
      <c r="AN1030" s="3" t="s">
        <v>44</v>
      </c>
      <c r="AO1030" s="3"/>
      <c r="AP1030" s="3" t="s">
        <v>161</v>
      </c>
      <c r="AQ1030" s="296" t="s">
        <v>888</v>
      </c>
      <c r="AR1030" s="3"/>
      <c r="AS1030" s="3"/>
      <c r="AT1030" s="3"/>
      <c r="AU1030" s="3" t="s">
        <v>3450</v>
      </c>
      <c r="AV1030" s="7" t="s">
        <v>47</v>
      </c>
      <c r="AW1030" s="7" t="s">
        <v>47</v>
      </c>
      <c r="AX1030" s="9" t="str">
        <f>IF(AW1030="","Vacio",IF(AV1030=AW1030,"Igual","Diferente"))</f>
        <v>Igual</v>
      </c>
      <c r="AY1030" s="129"/>
      <c r="AZ1030" s="129"/>
      <c r="BA1030" s="5">
        <f ca="1">+IF(K1030&gt;21,"Revisar",0)</f>
        <v>0</v>
      </c>
      <c r="BB1030" s="129" t="s">
        <v>146</v>
      </c>
      <c r="BC1030" s="129" t="s">
        <v>2919</v>
      </c>
      <c r="BD1030" s="153"/>
      <c r="BE1030" s="153"/>
      <c r="BF1030" s="129"/>
      <c r="BG1030" s="129">
        <v>7.13</v>
      </c>
      <c r="BH1030" s="153"/>
      <c r="BI1030" s="153"/>
      <c r="BJ1030" s="153"/>
      <c r="BK1030" s="153"/>
      <c r="BL1030" s="153"/>
      <c r="BM1030" s="153"/>
    </row>
    <row r="1031" spans="1:65" ht="14.65" customHeight="1" x14ac:dyDescent="0.25">
      <c r="A1031" s="68" t="str">
        <f>CONCATENATE(E1031,"_",X1031)</f>
        <v>20557108646_PCR-LAP20041025</v>
      </c>
      <c r="B1031" s="68" t="str">
        <f>CONCATENATE(E1031,"_",Z1031)</f>
        <v>20557108646_</v>
      </c>
      <c r="C1031" s="64">
        <v>44105</v>
      </c>
      <c r="D1031" s="64">
        <v>44135</v>
      </c>
      <c r="E1031" s="192">
        <v>20557108646</v>
      </c>
      <c r="F1031" s="3" t="s">
        <v>1616</v>
      </c>
      <c r="G1031" s="63" t="s">
        <v>4303</v>
      </c>
      <c r="H1031" s="64">
        <v>44105</v>
      </c>
      <c r="I1031" s="64">
        <v>44135</v>
      </c>
      <c r="J1031" s="7"/>
      <c r="K1031" s="8">
        <f ca="1">+TODAY()-I1031</f>
        <v>2</v>
      </c>
      <c r="L1031" s="9">
        <v>50</v>
      </c>
      <c r="M1031" s="152"/>
      <c r="N1031" s="9" t="str">
        <f>IF(M1031="","Vacio",IF(L1031=M1031,"Igual","Diferente"))</f>
        <v>Vacio</v>
      </c>
      <c r="O1031" s="9"/>
      <c r="P1031" s="152"/>
      <c r="Q1031" s="9" t="str">
        <f>IF(P1031="","Vacio",IF(O1031=P1031,"Igual","Diferente"))</f>
        <v>Vacio</v>
      </c>
      <c r="R1031" s="1">
        <f>+L1031+O1031/3.5</f>
        <v>50</v>
      </c>
      <c r="S1031" s="1">
        <f ca="1">+IF(K1031&gt;=0,IF(K1031&lt;30,R1031*1,IF(60&gt;K1031,R1031*2,IF(90&gt;K1031,R1031*3,IF(120&gt;K1031,R1031*4,IF(150&gt;K1031,R1031*5,IF(180&gt;K1031,R1031*6,IF(210&gt;K1031,R1031*7))))))),0)</f>
        <v>50</v>
      </c>
      <c r="T1031" s="2" t="str">
        <f ca="1">+IF(K1031&lt;0,0,IF(K1031&lt;8,$A$1,IF(K1031&lt;15,$B$1,IF(K1031&lt;22,$C$1,IF(K1031&lt;30,$D$1,IF(K1031&lt;60,$G$1,IF(K1031&lt;90,$H$1,IF(K1031&lt;120,$I$1,IF(K1031&lt;150,$J$1,IF(K1031&lt;180,$K$1,IF(K1031&lt;210,$E$1)))))))))))</f>
        <v>1° Semana</v>
      </c>
      <c r="U1031" s="3" t="s">
        <v>4399</v>
      </c>
      <c r="V1031" s="10" t="s">
        <v>4398</v>
      </c>
      <c r="W1031" s="6">
        <v>44104</v>
      </c>
      <c r="X1031" s="12" t="s">
        <v>4328</v>
      </c>
      <c r="Y1031" s="12" t="s">
        <v>5248</v>
      </c>
      <c r="Z1031" s="12"/>
      <c r="AA1031" s="12"/>
      <c r="AB1031" s="15"/>
      <c r="AC1031" s="15"/>
      <c r="AD1031" s="15"/>
      <c r="AE1031" s="15"/>
      <c r="AF1031" s="4">
        <f ca="1">+TODAY()-AE1031</f>
        <v>44137</v>
      </c>
      <c r="AG1031" s="15"/>
      <c r="AH1031" s="15"/>
      <c r="AI1031" s="6"/>
      <c r="AJ1031" s="6"/>
      <c r="AK1031" s="3"/>
      <c r="AL1031" s="6"/>
      <c r="AM1031" s="10">
        <v>1</v>
      </c>
      <c r="AN1031" s="3" t="s">
        <v>44</v>
      </c>
      <c r="AO1031" s="3"/>
      <c r="AP1031" s="3" t="s">
        <v>45</v>
      </c>
      <c r="AQ1031" s="296"/>
      <c r="AR1031" s="3"/>
      <c r="AS1031" s="3"/>
      <c r="AT1031" s="3"/>
      <c r="AU1031" s="3" t="s">
        <v>3450</v>
      </c>
      <c r="AV1031" s="7" t="s">
        <v>47</v>
      </c>
      <c r="AW1031" s="7" t="s">
        <v>47</v>
      </c>
      <c r="AX1031" s="9" t="str">
        <f>IF(AW1031="","Vacio",IF(AV1031=AW1031,"Igual","Diferente"))</f>
        <v>Igual</v>
      </c>
      <c r="AY1031" s="129"/>
      <c r="AZ1031" s="129"/>
      <c r="BA1031" s="5">
        <f ca="1">+IF(K1031&gt;21,"Revisar",0)</f>
        <v>0</v>
      </c>
      <c r="BB1031" s="129" t="s">
        <v>146</v>
      </c>
      <c r="BC1031" s="129" t="s">
        <v>2919</v>
      </c>
      <c r="BD1031" s="153"/>
      <c r="BE1031" s="153"/>
      <c r="BF1031" s="129"/>
      <c r="BG1031" s="129"/>
      <c r="BH1031" s="153"/>
      <c r="BI1031" s="153"/>
      <c r="BJ1031" s="153"/>
      <c r="BK1031" s="153"/>
      <c r="BL1031" s="153"/>
      <c r="BM1031" s="153"/>
    </row>
    <row r="1032" spans="1:65" ht="14.65" customHeight="1" x14ac:dyDescent="0.25">
      <c r="A1032" s="68" t="str">
        <f>CONCATENATE(E1032,"_",X1032)</f>
        <v>20557108646_PCR-LAP20071006</v>
      </c>
      <c r="B1032" s="68" t="str">
        <f>CONCATENATE(E1032,"_",Z1032)</f>
        <v>20557108646_</v>
      </c>
      <c r="C1032" s="64">
        <v>44123</v>
      </c>
      <c r="D1032" s="64">
        <v>44153</v>
      </c>
      <c r="E1032" s="192">
        <v>20557108646</v>
      </c>
      <c r="F1032" s="3" t="s">
        <v>1616</v>
      </c>
      <c r="G1032" s="63" t="s">
        <v>5068</v>
      </c>
      <c r="H1032" s="64">
        <v>44123</v>
      </c>
      <c r="I1032" s="64">
        <v>44153</v>
      </c>
      <c r="J1032" s="7"/>
      <c r="K1032" s="8">
        <f ca="1">+TODAY()-I1032</f>
        <v>-16</v>
      </c>
      <c r="L1032" s="9">
        <v>95</v>
      </c>
      <c r="M1032" s="152"/>
      <c r="N1032" s="9" t="str">
        <f>IF(M1032="","Vacio",IF(L1032=M1032,"Igual","Diferente"))</f>
        <v>Vacio</v>
      </c>
      <c r="O1032" s="9"/>
      <c r="P1032" s="152"/>
      <c r="Q1032" s="9" t="str">
        <f>IF(P1032="","Vacio",IF(O1032=P1032,"Igual","Diferente"))</f>
        <v>Vacio</v>
      </c>
      <c r="R1032" s="1">
        <f>+L1032+O1032/3.5</f>
        <v>95</v>
      </c>
      <c r="S1032" s="1">
        <f ca="1">+IF(K1032&gt;=0,IF(K1032&lt;30,R1032*1,IF(60&gt;K1032,R1032*2,IF(90&gt;K1032,R1032*3,IF(120&gt;K1032,R1032*4,IF(150&gt;K1032,R1032*5,IF(180&gt;K1032,R1032*6,IF(210&gt;K1032,R1032*7))))))),0)</f>
        <v>0</v>
      </c>
      <c r="T1032" s="2">
        <f ca="1">+IF(K1032&lt;0,0,IF(K1032&lt;8,$A$1,IF(K1032&lt;15,$B$1,IF(K1032&lt;22,$C$1,IF(K1032&lt;30,$D$1,IF(K1032&lt;60,$G$1,IF(K1032&lt;90,$H$1,IF(K1032&lt;120,$I$1,IF(K1032&lt;150,$J$1,IF(K1032&lt;180,$K$1,IF(K1032&lt;210,$E$1)))))))))))</f>
        <v>0</v>
      </c>
      <c r="U1032" s="3" t="s">
        <v>3608</v>
      </c>
      <c r="V1032" s="10" t="s">
        <v>3607</v>
      </c>
      <c r="W1032" s="6">
        <v>44062</v>
      </c>
      <c r="X1032" s="12" t="s">
        <v>3593</v>
      </c>
      <c r="Y1032" s="12" t="s">
        <v>5248</v>
      </c>
      <c r="Z1032" s="12"/>
      <c r="AA1032" s="12"/>
      <c r="AB1032" s="15"/>
      <c r="AC1032" s="15"/>
      <c r="AD1032" s="15"/>
      <c r="AE1032" s="15"/>
      <c r="AF1032" s="4">
        <f ca="1">+TODAY()-AE1032</f>
        <v>44137</v>
      </c>
      <c r="AG1032" s="15"/>
      <c r="AH1032" s="15"/>
      <c r="AI1032" s="6"/>
      <c r="AJ1032" s="6"/>
      <c r="AK1032" s="3"/>
      <c r="AL1032" s="6"/>
      <c r="AM1032" s="10">
        <v>1</v>
      </c>
      <c r="AN1032" s="3" t="s">
        <v>44</v>
      </c>
      <c r="AO1032" s="3"/>
      <c r="AP1032" s="3" t="s">
        <v>161</v>
      </c>
      <c r="AQ1032" s="3"/>
      <c r="AR1032" s="3"/>
      <c r="AS1032" s="3"/>
      <c r="AT1032" s="3"/>
      <c r="AU1032" s="3" t="s">
        <v>3450</v>
      </c>
      <c r="AV1032" s="7" t="s">
        <v>47</v>
      </c>
      <c r="AW1032" s="7" t="s">
        <v>47</v>
      </c>
      <c r="AX1032" s="9" t="str">
        <f>IF(AW1032="","Vacio",IF(AV1032=AW1032,"Igual","Diferente"))</f>
        <v>Igual</v>
      </c>
      <c r="AY1032" s="129"/>
      <c r="AZ1032" s="129"/>
      <c r="BA1032" s="5">
        <f ca="1">+IF(K1032&gt;21,"Revisar",0)</f>
        <v>0</v>
      </c>
      <c r="BB1032" s="129" t="s">
        <v>146</v>
      </c>
      <c r="BC1032" s="129" t="s">
        <v>2919</v>
      </c>
      <c r="BD1032" s="153"/>
      <c r="BE1032" s="153"/>
      <c r="BF1032" s="129" t="s">
        <v>94</v>
      </c>
      <c r="BG1032" s="129"/>
      <c r="BH1032" s="153"/>
      <c r="BI1032" s="153"/>
      <c r="BJ1032" s="153"/>
      <c r="BK1032" s="153"/>
      <c r="BL1032" s="153"/>
      <c r="BM1032" s="153"/>
    </row>
    <row r="1033" spans="1:65" ht="14.65" customHeight="1" x14ac:dyDescent="0.25">
      <c r="A1033" s="68" t="str">
        <f>CONCATENATE(E1033,"_",X1033)</f>
        <v>20557108646_PCR-LAP20071011</v>
      </c>
      <c r="B1033" s="68" t="str">
        <f>CONCATENATE(E1033,"_",Z1033)</f>
        <v>20557108646_</v>
      </c>
      <c r="C1033" s="64">
        <v>44124</v>
      </c>
      <c r="D1033" s="64">
        <v>44154</v>
      </c>
      <c r="E1033" s="192">
        <v>20557108646</v>
      </c>
      <c r="F1033" s="3" t="s">
        <v>1616</v>
      </c>
      <c r="G1033" s="63" t="s">
        <v>5067</v>
      </c>
      <c r="H1033" s="64">
        <v>44124</v>
      </c>
      <c r="I1033" s="64">
        <v>44154</v>
      </c>
      <c r="J1033" s="7"/>
      <c r="K1033" s="8">
        <f ca="1">+TODAY()-I1033</f>
        <v>-17</v>
      </c>
      <c r="L1033" s="9">
        <v>95</v>
      </c>
      <c r="M1033" s="152"/>
      <c r="N1033" s="9" t="str">
        <f>IF(M1033="","Vacio",IF(L1033=M1033,"Igual","Diferente"))</f>
        <v>Vacio</v>
      </c>
      <c r="O1033" s="9"/>
      <c r="P1033" s="152"/>
      <c r="Q1033" s="9" t="str">
        <f>IF(P1033="","Vacio",IF(O1033=P1033,"Igual","Diferente"))</f>
        <v>Vacio</v>
      </c>
      <c r="R1033" s="1">
        <f>+L1033+O1033/3.5</f>
        <v>95</v>
      </c>
      <c r="S1033" s="1">
        <f ca="1">+IF(K1033&gt;=0,IF(K1033&lt;30,R1033*1,IF(60&gt;K1033,R1033*2,IF(90&gt;K1033,R1033*3,IF(120&gt;K1033,R1033*4,IF(150&gt;K1033,R1033*5,IF(180&gt;K1033,R1033*6,IF(210&gt;K1033,R1033*7))))))),0)</f>
        <v>0</v>
      </c>
      <c r="T1033" s="2">
        <f ca="1">+IF(K1033&lt;0,0,IF(K1033&lt;8,$A$1,IF(K1033&lt;15,$B$1,IF(K1033&lt;22,$C$1,IF(K1033&lt;30,$D$1,IF(K1033&lt;60,$G$1,IF(K1033&lt;90,$H$1,IF(K1033&lt;120,$I$1,IF(K1033&lt;150,$J$1,IF(K1033&lt;180,$K$1,IF(K1033&lt;210,$E$1)))))))))))</f>
        <v>0</v>
      </c>
      <c r="U1033" s="3" t="s">
        <v>3638</v>
      </c>
      <c r="V1033" s="10" t="s">
        <v>3636</v>
      </c>
      <c r="W1033" s="6">
        <v>44063</v>
      </c>
      <c r="X1033" s="12" t="s">
        <v>3588</v>
      </c>
      <c r="Y1033" s="12" t="s">
        <v>5248</v>
      </c>
      <c r="Z1033" s="12"/>
      <c r="AA1033" s="12"/>
      <c r="AB1033" s="15"/>
      <c r="AC1033" s="15"/>
      <c r="AD1033" s="15"/>
      <c r="AE1033" s="15"/>
      <c r="AF1033" s="4">
        <f ca="1">+TODAY()-AE1033</f>
        <v>44137</v>
      </c>
      <c r="AG1033" s="15"/>
      <c r="AH1033" s="15"/>
      <c r="AI1033" s="6"/>
      <c r="AJ1033" s="6"/>
      <c r="AK1033" s="3"/>
      <c r="AL1033" s="6"/>
      <c r="AM1033" s="10">
        <v>1</v>
      </c>
      <c r="AN1033" s="3" t="s">
        <v>44</v>
      </c>
      <c r="AO1033" s="3"/>
      <c r="AP1033" s="3" t="s">
        <v>161</v>
      </c>
      <c r="AQ1033" s="3"/>
      <c r="AR1033" s="3"/>
      <c r="AS1033" s="3"/>
      <c r="AT1033" s="3"/>
      <c r="AU1033" s="3" t="s">
        <v>3450</v>
      </c>
      <c r="AV1033" s="7" t="s">
        <v>47</v>
      </c>
      <c r="AW1033" s="7" t="s">
        <v>47</v>
      </c>
      <c r="AX1033" s="9" t="str">
        <f>IF(AW1033="","Vacio",IF(AV1033=AW1033,"Igual","Diferente"))</f>
        <v>Igual</v>
      </c>
      <c r="AY1033" s="129"/>
      <c r="AZ1033" s="129"/>
      <c r="BA1033" s="5">
        <f ca="1">+IF(K1033&gt;21,"Revisar",0)</f>
        <v>0</v>
      </c>
      <c r="BB1033" s="129" t="s">
        <v>146</v>
      </c>
      <c r="BC1033" s="129" t="s">
        <v>2919</v>
      </c>
      <c r="BD1033" s="153"/>
      <c r="BE1033" s="153"/>
      <c r="BF1033" s="129" t="s">
        <v>94</v>
      </c>
      <c r="BG1033" s="129"/>
      <c r="BH1033" s="153"/>
      <c r="BI1033" s="153"/>
      <c r="BJ1033" s="153"/>
      <c r="BK1033" s="153"/>
      <c r="BL1033" s="153"/>
      <c r="BM1033" s="153"/>
    </row>
    <row r="1034" spans="1:65" ht="14.65" customHeight="1" x14ac:dyDescent="0.25">
      <c r="A1034" s="68" t="str">
        <f>CONCATENATE(E1034,"_",X1034)</f>
        <v>20557108646_PCR-LAP20071010</v>
      </c>
      <c r="B1034" s="68" t="str">
        <f>CONCATENATE(E1034,"_",Z1034)</f>
        <v>20557108646_</v>
      </c>
      <c r="C1034" s="64">
        <v>44126</v>
      </c>
      <c r="D1034" s="64">
        <v>44156</v>
      </c>
      <c r="E1034" s="192">
        <v>20557108646</v>
      </c>
      <c r="F1034" s="3" t="s">
        <v>1616</v>
      </c>
      <c r="G1034" s="63" t="s">
        <v>5067</v>
      </c>
      <c r="H1034" s="64">
        <v>44126</v>
      </c>
      <c r="I1034" s="64">
        <v>44156</v>
      </c>
      <c r="J1034" s="7"/>
      <c r="K1034" s="8">
        <f ca="1">+TODAY()-I1034</f>
        <v>-19</v>
      </c>
      <c r="L1034" s="9">
        <v>95</v>
      </c>
      <c r="M1034" s="152"/>
      <c r="N1034" s="9" t="str">
        <f>IF(M1034="","Vacio",IF(L1034=M1034,"Igual","Diferente"))</f>
        <v>Vacio</v>
      </c>
      <c r="O1034" s="9"/>
      <c r="P1034" s="152"/>
      <c r="Q1034" s="9" t="str">
        <f>IF(P1034="","Vacio",IF(O1034=P1034,"Igual","Diferente"))</f>
        <v>Vacio</v>
      </c>
      <c r="R1034" s="1">
        <f>+L1034+O1034/3.5</f>
        <v>95</v>
      </c>
      <c r="S1034" s="1">
        <f ca="1">+IF(K1034&gt;=0,IF(K1034&lt;30,R1034*1,IF(60&gt;K1034,R1034*2,IF(90&gt;K1034,R1034*3,IF(120&gt;K1034,R1034*4,IF(150&gt;K1034,R1034*5,IF(180&gt;K1034,R1034*6,IF(210&gt;K1034,R1034*7))))))),0)</f>
        <v>0</v>
      </c>
      <c r="T1034" s="2">
        <f ca="1">+IF(K1034&lt;0,0,IF(K1034&lt;8,$A$1,IF(K1034&lt;15,$B$1,IF(K1034&lt;22,$C$1,IF(K1034&lt;30,$D$1,IF(K1034&lt;60,$G$1,IF(K1034&lt;90,$H$1,IF(K1034&lt;120,$I$1,IF(K1034&lt;150,$J$1,IF(K1034&lt;180,$K$1,IF(K1034&lt;210,$E$1)))))))))))</f>
        <v>0</v>
      </c>
      <c r="U1034" s="3" t="s">
        <v>3638</v>
      </c>
      <c r="V1034" s="10" t="s">
        <v>3637</v>
      </c>
      <c r="W1034" s="6">
        <v>44063</v>
      </c>
      <c r="X1034" s="12" t="s">
        <v>3587</v>
      </c>
      <c r="Y1034" s="12" t="s">
        <v>5248</v>
      </c>
      <c r="Z1034" s="12"/>
      <c r="AA1034" s="12"/>
      <c r="AB1034" s="15"/>
      <c r="AC1034" s="15"/>
      <c r="AD1034" s="15"/>
      <c r="AE1034" s="15"/>
      <c r="AF1034" s="4">
        <f ca="1">+TODAY()-AE1034</f>
        <v>44137</v>
      </c>
      <c r="AG1034" s="15"/>
      <c r="AH1034" s="15"/>
      <c r="AI1034" s="6"/>
      <c r="AJ1034" s="6"/>
      <c r="AK1034" s="3"/>
      <c r="AL1034" s="6"/>
      <c r="AM1034" s="10">
        <v>1</v>
      </c>
      <c r="AN1034" s="3" t="s">
        <v>44</v>
      </c>
      <c r="AO1034" s="3"/>
      <c r="AP1034" s="3" t="s">
        <v>161</v>
      </c>
      <c r="AQ1034" s="3"/>
      <c r="AR1034" s="3"/>
      <c r="AS1034" s="3"/>
      <c r="AT1034" s="3"/>
      <c r="AU1034" s="3" t="s">
        <v>3450</v>
      </c>
      <c r="AV1034" s="7" t="s">
        <v>47</v>
      </c>
      <c r="AW1034" s="7" t="s">
        <v>47</v>
      </c>
      <c r="AX1034" s="9" t="str">
        <f>IF(AW1034="","Vacio",IF(AV1034=AW1034,"Igual","Diferente"))</f>
        <v>Igual</v>
      </c>
      <c r="AY1034" s="129"/>
      <c r="AZ1034" s="129"/>
      <c r="BA1034" s="5">
        <f ca="1">+IF(K1034&gt;21,"Revisar",0)</f>
        <v>0</v>
      </c>
      <c r="BB1034" s="129" t="s">
        <v>146</v>
      </c>
      <c r="BC1034" s="129" t="s">
        <v>2919</v>
      </c>
      <c r="BD1034" s="153"/>
      <c r="BE1034" s="153"/>
      <c r="BF1034" s="129" t="s">
        <v>94</v>
      </c>
      <c r="BG1034" s="129"/>
      <c r="BH1034" s="153"/>
      <c r="BI1034" s="153"/>
      <c r="BJ1034" s="153"/>
      <c r="BK1034" s="153"/>
      <c r="BL1034" s="153"/>
      <c r="BM1034" s="153"/>
    </row>
    <row r="1035" spans="1:65" ht="14.65" customHeight="1" x14ac:dyDescent="0.25">
      <c r="A1035" s="68" t="str">
        <f>CONCATENATE(E1035,"_",X1035)</f>
        <v>20557108646_PCR-LAP20072054</v>
      </c>
      <c r="B1035" s="68" t="str">
        <f>CONCATENATE(E1035,"_",Z1035)</f>
        <v>20557108646_</v>
      </c>
      <c r="C1035" s="64">
        <v>44119</v>
      </c>
      <c r="D1035" s="64">
        <v>44149</v>
      </c>
      <c r="E1035" s="192">
        <v>20557108646</v>
      </c>
      <c r="F1035" s="3" t="s">
        <v>1616</v>
      </c>
      <c r="G1035" s="63" t="s">
        <v>4835</v>
      </c>
      <c r="H1035" s="64">
        <v>44119</v>
      </c>
      <c r="I1035" s="64">
        <v>44149</v>
      </c>
      <c r="J1035" s="7"/>
      <c r="K1035" s="8">
        <f ca="1">+TODAY()-I1035</f>
        <v>-12</v>
      </c>
      <c r="L1035" s="9">
        <v>80</v>
      </c>
      <c r="M1035" s="152"/>
      <c r="N1035" s="9" t="str">
        <f>IF(M1035="","Vacio",IF(L1035=M1035,"Igual","Diferente"))</f>
        <v>Vacio</v>
      </c>
      <c r="O1035" s="9"/>
      <c r="P1035" s="152"/>
      <c r="Q1035" s="9" t="str">
        <f>IF(P1035="","Vacio",IF(O1035=P1035,"Igual","Diferente"))</f>
        <v>Vacio</v>
      </c>
      <c r="R1035" s="1">
        <f>+L1035+O1035/3.5</f>
        <v>80</v>
      </c>
      <c r="S1035" s="1">
        <f ca="1">+IF(K1035&gt;=0,IF(K1035&lt;30,R1035*1,IF(60&gt;K1035,R1035*2,IF(90&gt;K1035,R1035*3,IF(120&gt;K1035,R1035*4,IF(150&gt;K1035,R1035*5,IF(180&gt;K1035,R1035*6,IF(210&gt;K1035,R1035*7))))))),0)</f>
        <v>0</v>
      </c>
      <c r="T1035" s="2">
        <f ca="1">+IF(K1035&lt;0,0,IF(K1035&lt;8,$A$1,IF(K1035&lt;15,$B$1,IF(K1035&lt;22,$C$1,IF(K1035&lt;30,$D$1,IF(K1035&lt;60,$G$1,IF(K1035&lt;90,$H$1,IF(K1035&lt;120,$I$1,IF(K1035&lt;150,$J$1,IF(K1035&lt;180,$K$1,IF(K1035&lt;210,$E$1)))))))))))</f>
        <v>0</v>
      </c>
      <c r="U1035" s="3" t="s">
        <v>4872</v>
      </c>
      <c r="V1035" s="10" t="s">
        <v>4870</v>
      </c>
      <c r="W1035" s="6">
        <v>44118</v>
      </c>
      <c r="X1035" s="12" t="s">
        <v>4476</v>
      </c>
      <c r="Y1035" s="12" t="s">
        <v>5248</v>
      </c>
      <c r="Z1035" s="12"/>
      <c r="AA1035" s="12"/>
      <c r="AB1035" s="15"/>
      <c r="AC1035" s="15"/>
      <c r="AD1035" s="15"/>
      <c r="AE1035" s="15"/>
      <c r="AF1035" s="4">
        <f ca="1">+TODAY()-AE1035</f>
        <v>44137</v>
      </c>
      <c r="AG1035" s="15"/>
      <c r="AH1035" s="15"/>
      <c r="AI1035" s="6"/>
      <c r="AJ1035" s="6"/>
      <c r="AK1035" s="3"/>
      <c r="AL1035" s="6"/>
      <c r="AM1035" s="10">
        <v>1</v>
      </c>
      <c r="AN1035" s="3" t="s">
        <v>44</v>
      </c>
      <c r="AO1035" s="3"/>
      <c r="AP1035" s="3" t="s">
        <v>161</v>
      </c>
      <c r="AQ1035" s="296" t="s">
        <v>888</v>
      </c>
      <c r="AR1035" s="3"/>
      <c r="AS1035" s="3"/>
      <c r="AT1035" s="3"/>
      <c r="AU1035" s="3" t="s">
        <v>3450</v>
      </c>
      <c r="AV1035" s="7" t="s">
        <v>47</v>
      </c>
      <c r="AW1035" s="7" t="s">
        <v>47</v>
      </c>
      <c r="AX1035" s="9" t="str">
        <f>IF(AW1035="","Vacio",IF(AV1035=AW1035,"Igual","Diferente"))</f>
        <v>Igual</v>
      </c>
      <c r="AY1035" s="129"/>
      <c r="AZ1035" s="129"/>
      <c r="BA1035" s="5">
        <f ca="1">+IF(K1035&gt;21,"Revisar",0)</f>
        <v>0</v>
      </c>
      <c r="BB1035" s="129" t="s">
        <v>146</v>
      </c>
      <c r="BC1035" s="129" t="s">
        <v>2919</v>
      </c>
      <c r="BD1035" s="153"/>
      <c r="BE1035" s="153"/>
      <c r="BF1035" s="129"/>
      <c r="BG1035" s="129"/>
      <c r="BH1035" s="153"/>
      <c r="BI1035" s="153"/>
      <c r="BJ1035" s="153"/>
      <c r="BK1035" s="153"/>
      <c r="BL1035" s="153"/>
      <c r="BM1035" s="153"/>
    </row>
    <row r="1036" spans="1:65" ht="14.65" customHeight="1" x14ac:dyDescent="0.25">
      <c r="A1036" s="68" t="str">
        <f>CONCATENATE(E1036,"_",X1036)</f>
        <v>20557108646_PCR-LAP20072059</v>
      </c>
      <c r="B1036" s="68" t="str">
        <f>CONCATENATE(E1036,"_",Z1036)</f>
        <v>20557108646_</v>
      </c>
      <c r="C1036" s="64">
        <v>44119</v>
      </c>
      <c r="D1036" s="64">
        <v>44149</v>
      </c>
      <c r="E1036" s="192">
        <v>20557108646</v>
      </c>
      <c r="F1036" s="3" t="s">
        <v>1616</v>
      </c>
      <c r="G1036" s="63" t="s">
        <v>4835</v>
      </c>
      <c r="H1036" s="64">
        <v>44119</v>
      </c>
      <c r="I1036" s="64">
        <v>44149</v>
      </c>
      <c r="J1036" s="7"/>
      <c r="K1036" s="8">
        <f ca="1">+TODAY()-I1036</f>
        <v>-12</v>
      </c>
      <c r="L1036" s="9">
        <v>80</v>
      </c>
      <c r="M1036" s="152"/>
      <c r="N1036" s="9" t="str">
        <f>IF(M1036="","Vacio",IF(L1036=M1036,"Igual","Diferente"))</f>
        <v>Vacio</v>
      </c>
      <c r="O1036" s="9"/>
      <c r="P1036" s="152"/>
      <c r="Q1036" s="9" t="str">
        <f>IF(P1036="","Vacio",IF(O1036=P1036,"Igual","Diferente"))</f>
        <v>Vacio</v>
      </c>
      <c r="R1036" s="1">
        <f>+L1036+O1036/3.5</f>
        <v>80</v>
      </c>
      <c r="S1036" s="1">
        <f ca="1">+IF(K1036&gt;=0,IF(K1036&lt;30,R1036*1,IF(60&gt;K1036,R1036*2,IF(90&gt;K1036,R1036*3,IF(120&gt;K1036,R1036*4,IF(150&gt;K1036,R1036*5,IF(180&gt;K1036,R1036*6,IF(210&gt;K1036,R1036*7))))))),0)</f>
        <v>0</v>
      </c>
      <c r="T1036" s="2">
        <f ca="1">+IF(K1036&lt;0,0,IF(K1036&lt;8,$A$1,IF(K1036&lt;15,$B$1,IF(K1036&lt;22,$C$1,IF(K1036&lt;30,$D$1,IF(K1036&lt;60,$G$1,IF(K1036&lt;90,$H$1,IF(K1036&lt;120,$I$1,IF(K1036&lt;150,$J$1,IF(K1036&lt;180,$K$1,IF(K1036&lt;210,$E$1)))))))))))</f>
        <v>0</v>
      </c>
      <c r="U1036" s="3" t="s">
        <v>4872</v>
      </c>
      <c r="V1036" s="10" t="s">
        <v>4869</v>
      </c>
      <c r="W1036" s="6">
        <v>44118</v>
      </c>
      <c r="X1036" s="12" t="s">
        <v>4479</v>
      </c>
      <c r="Y1036" s="12" t="s">
        <v>5248</v>
      </c>
      <c r="Z1036" s="12"/>
      <c r="AA1036" s="12"/>
      <c r="AB1036" s="15"/>
      <c r="AC1036" s="15"/>
      <c r="AD1036" s="15"/>
      <c r="AE1036" s="15"/>
      <c r="AF1036" s="4">
        <f ca="1">+TODAY()-AE1036</f>
        <v>44137</v>
      </c>
      <c r="AG1036" s="15"/>
      <c r="AH1036" s="15"/>
      <c r="AI1036" s="6"/>
      <c r="AJ1036" s="6"/>
      <c r="AK1036" s="3"/>
      <c r="AL1036" s="6"/>
      <c r="AM1036" s="10">
        <v>1</v>
      </c>
      <c r="AN1036" s="3" t="s">
        <v>44</v>
      </c>
      <c r="AO1036" s="3"/>
      <c r="AP1036" s="3" t="s">
        <v>161</v>
      </c>
      <c r="AQ1036" s="296" t="s">
        <v>888</v>
      </c>
      <c r="AR1036" s="3"/>
      <c r="AS1036" s="3"/>
      <c r="AT1036" s="3"/>
      <c r="AU1036" s="3" t="s">
        <v>3450</v>
      </c>
      <c r="AV1036" s="7" t="s">
        <v>47</v>
      </c>
      <c r="AW1036" s="7" t="s">
        <v>47</v>
      </c>
      <c r="AX1036" s="9" t="str">
        <f>IF(AW1036="","Vacio",IF(AV1036=AW1036,"Igual","Diferente"))</f>
        <v>Igual</v>
      </c>
      <c r="AY1036" s="129"/>
      <c r="AZ1036" s="129"/>
      <c r="BA1036" s="5">
        <f ca="1">+IF(K1036&gt;21,"Revisar",0)</f>
        <v>0</v>
      </c>
      <c r="BB1036" s="129" t="s">
        <v>146</v>
      </c>
      <c r="BC1036" s="129" t="s">
        <v>2919</v>
      </c>
      <c r="BD1036" s="153"/>
      <c r="BE1036" s="153"/>
      <c r="BF1036" s="129"/>
      <c r="BG1036" s="129"/>
      <c r="BH1036" s="153"/>
      <c r="BI1036" s="153"/>
      <c r="BJ1036" s="153"/>
      <c r="BK1036" s="153"/>
      <c r="BL1036" s="153"/>
      <c r="BM1036" s="153"/>
    </row>
    <row r="1037" spans="1:65" ht="14.65" customHeight="1" x14ac:dyDescent="0.25">
      <c r="A1037" s="68" t="str">
        <f>CONCATENATE(E1037,"_",X1037)</f>
        <v>20557108646_PCR-LAP20072055</v>
      </c>
      <c r="B1037" s="68" t="str">
        <f>CONCATENATE(E1037,"_",Z1037)</f>
        <v>20557108646_</v>
      </c>
      <c r="C1037" s="64">
        <v>44119</v>
      </c>
      <c r="D1037" s="64">
        <v>44149</v>
      </c>
      <c r="E1037" s="192">
        <v>20557108646</v>
      </c>
      <c r="F1037" s="3" t="s">
        <v>1616</v>
      </c>
      <c r="G1037" s="63" t="s">
        <v>4835</v>
      </c>
      <c r="H1037" s="64">
        <v>44119</v>
      </c>
      <c r="I1037" s="64">
        <v>44149</v>
      </c>
      <c r="J1037" s="7"/>
      <c r="K1037" s="8">
        <f ca="1">+TODAY()-I1037</f>
        <v>-12</v>
      </c>
      <c r="L1037" s="9">
        <v>80</v>
      </c>
      <c r="M1037" s="152"/>
      <c r="N1037" s="9" t="str">
        <f>IF(M1037="","Vacio",IF(L1037=M1037,"Igual","Diferente"))</f>
        <v>Vacio</v>
      </c>
      <c r="O1037" s="9"/>
      <c r="P1037" s="152"/>
      <c r="Q1037" s="9" t="str">
        <f>IF(P1037="","Vacio",IF(O1037=P1037,"Igual","Diferente"))</f>
        <v>Vacio</v>
      </c>
      <c r="R1037" s="1">
        <f>+L1037+O1037/3.5</f>
        <v>80</v>
      </c>
      <c r="S1037" s="1">
        <f ca="1">+IF(K1037&gt;=0,IF(K1037&lt;30,R1037*1,IF(60&gt;K1037,R1037*2,IF(90&gt;K1037,R1037*3,IF(120&gt;K1037,R1037*4,IF(150&gt;K1037,R1037*5,IF(180&gt;K1037,R1037*6,IF(210&gt;K1037,R1037*7))))))),0)</f>
        <v>0</v>
      </c>
      <c r="T1037" s="2">
        <f ca="1">+IF(K1037&lt;0,0,IF(K1037&lt;8,$A$1,IF(K1037&lt;15,$B$1,IF(K1037&lt;22,$C$1,IF(K1037&lt;30,$D$1,IF(K1037&lt;60,$G$1,IF(K1037&lt;90,$H$1,IF(K1037&lt;120,$I$1,IF(K1037&lt;150,$J$1,IF(K1037&lt;180,$K$1,IF(K1037&lt;210,$E$1)))))))))))</f>
        <v>0</v>
      </c>
      <c r="U1037" s="3" t="s">
        <v>4872</v>
      </c>
      <c r="V1037" s="10" t="s">
        <v>4871</v>
      </c>
      <c r="W1037" s="6">
        <v>44118</v>
      </c>
      <c r="X1037" s="12" t="s">
        <v>4477</v>
      </c>
      <c r="Y1037" s="12" t="s">
        <v>5248</v>
      </c>
      <c r="Z1037" s="12"/>
      <c r="AA1037" s="12"/>
      <c r="AB1037" s="15"/>
      <c r="AC1037" s="15"/>
      <c r="AD1037" s="15"/>
      <c r="AE1037" s="15"/>
      <c r="AF1037" s="4">
        <f ca="1">+TODAY()-AE1037</f>
        <v>44137</v>
      </c>
      <c r="AG1037" s="15"/>
      <c r="AH1037" s="15"/>
      <c r="AI1037" s="6"/>
      <c r="AJ1037" s="6"/>
      <c r="AK1037" s="3"/>
      <c r="AL1037" s="6"/>
      <c r="AM1037" s="10">
        <v>1</v>
      </c>
      <c r="AN1037" s="3" t="s">
        <v>44</v>
      </c>
      <c r="AO1037" s="3"/>
      <c r="AP1037" s="3" t="s">
        <v>161</v>
      </c>
      <c r="AQ1037" s="296" t="s">
        <v>888</v>
      </c>
      <c r="AR1037" s="3"/>
      <c r="AS1037" s="3"/>
      <c r="AT1037" s="3"/>
      <c r="AU1037" s="3" t="s">
        <v>3450</v>
      </c>
      <c r="AV1037" s="7" t="s">
        <v>47</v>
      </c>
      <c r="AW1037" s="7" t="s">
        <v>47</v>
      </c>
      <c r="AX1037" s="9" t="str">
        <f>IF(AW1037="","Vacio",IF(AV1037=AW1037,"Igual","Diferente"))</f>
        <v>Igual</v>
      </c>
      <c r="AY1037" s="129"/>
      <c r="AZ1037" s="129"/>
      <c r="BA1037" s="5">
        <f ca="1">+IF(K1037&gt;21,"Revisar",0)</f>
        <v>0</v>
      </c>
      <c r="BB1037" s="129" t="s">
        <v>146</v>
      </c>
      <c r="BC1037" s="129" t="s">
        <v>2919</v>
      </c>
      <c r="BD1037" s="153"/>
      <c r="BE1037" s="153"/>
      <c r="BF1037" s="129"/>
      <c r="BG1037" s="129"/>
      <c r="BH1037" s="153"/>
      <c r="BI1037" s="153"/>
      <c r="BJ1037" s="153"/>
      <c r="BK1037" s="153"/>
      <c r="BL1037" s="153"/>
      <c r="BM1037" s="153"/>
    </row>
    <row r="1038" spans="1:65" ht="14.65" customHeight="1" x14ac:dyDescent="0.25">
      <c r="A1038" s="68" t="str">
        <f>CONCATENATE(E1038,"_",X1038)</f>
        <v>20557108646_PCR-LAP1531</v>
      </c>
      <c r="B1038" s="68" t="str">
        <f>CONCATENATE(E1038,"_",Z1038)</f>
        <v>20557108646_</v>
      </c>
      <c r="C1038" s="64">
        <v>44124</v>
      </c>
      <c r="D1038" s="64">
        <v>44154</v>
      </c>
      <c r="E1038" s="192">
        <v>20557108646</v>
      </c>
      <c r="F1038" s="3" t="s">
        <v>1616</v>
      </c>
      <c r="G1038" s="63" t="s">
        <v>5000</v>
      </c>
      <c r="H1038" s="64">
        <v>44124</v>
      </c>
      <c r="I1038" s="64">
        <v>44154</v>
      </c>
      <c r="J1038" s="7"/>
      <c r="K1038" s="8">
        <f ca="1">+TODAY()-I1038</f>
        <v>-17</v>
      </c>
      <c r="L1038" s="9">
        <v>110</v>
      </c>
      <c r="M1038" s="152"/>
      <c r="N1038" s="9" t="str">
        <f>IF(M1038="","Vacio",IF(L1038=M1038,"Igual","Diferente"))</f>
        <v>Vacio</v>
      </c>
      <c r="O1038" s="9"/>
      <c r="P1038" s="152"/>
      <c r="Q1038" s="9" t="str">
        <f>IF(P1038="","Vacio",IF(O1038=P1038,"Igual","Diferente"))</f>
        <v>Vacio</v>
      </c>
      <c r="R1038" s="1">
        <f>+L1038+O1038/3.5</f>
        <v>110</v>
      </c>
      <c r="S1038" s="1">
        <f ca="1">+IF(K1038&gt;=0,IF(K1038&lt;30,R1038*1,IF(60&gt;K1038,R1038*2,IF(90&gt;K1038,R1038*3,IF(120&gt;K1038,R1038*4,IF(150&gt;K1038,R1038*5,IF(180&gt;K1038,R1038*6,IF(210&gt;K1038,R1038*7))))))),0)</f>
        <v>0</v>
      </c>
      <c r="T1038" s="2">
        <f ca="1">+IF(K1038&lt;0,0,IF(K1038&lt;8,$A$1,IF(K1038&lt;15,$B$1,IF(K1038&lt;22,$C$1,IF(K1038&lt;30,$D$1,IF(K1038&lt;60,$G$1,IF(K1038&lt;90,$H$1,IF(K1038&lt;120,$I$1,IF(K1038&lt;150,$J$1,IF(K1038&lt;180,$K$1,IF(K1038&lt;210,$E$1)))))))))))</f>
        <v>0</v>
      </c>
      <c r="U1038" s="3" t="s">
        <v>4970</v>
      </c>
      <c r="V1038" s="10" t="s">
        <v>4971</v>
      </c>
      <c r="W1038" s="6">
        <v>44124</v>
      </c>
      <c r="X1038" s="12" t="s">
        <v>4972</v>
      </c>
      <c r="Y1038" s="12" t="s">
        <v>5248</v>
      </c>
      <c r="Z1038" s="12"/>
      <c r="AA1038" s="12"/>
      <c r="AB1038" s="15"/>
      <c r="AC1038" s="15"/>
      <c r="AD1038" s="15"/>
      <c r="AE1038" s="15"/>
      <c r="AF1038" s="4">
        <f ca="1">+TODAY()-AE1038</f>
        <v>44137</v>
      </c>
      <c r="AG1038" s="15"/>
      <c r="AH1038" s="15"/>
      <c r="AI1038" s="6"/>
      <c r="AJ1038" s="6"/>
      <c r="AK1038" s="3"/>
      <c r="AL1038" s="6"/>
      <c r="AM1038" s="10"/>
      <c r="AN1038" s="3"/>
      <c r="AO1038" s="3"/>
      <c r="AP1038" s="3"/>
      <c r="AQ1038" s="296" t="s">
        <v>888</v>
      </c>
      <c r="AR1038" s="3"/>
      <c r="AS1038" s="3"/>
      <c r="AT1038" s="3"/>
      <c r="AU1038" s="3" t="s">
        <v>3450</v>
      </c>
      <c r="AV1038" s="7" t="s">
        <v>47</v>
      </c>
      <c r="AW1038" s="7" t="s">
        <v>47</v>
      </c>
      <c r="AX1038" s="9" t="str">
        <f>IF(AW1038="","Vacio",IF(AV1038=AW1038,"Igual","Diferente"))</f>
        <v>Igual</v>
      </c>
      <c r="AY1038" s="129"/>
      <c r="AZ1038" s="129"/>
      <c r="BA1038" s="5">
        <v>0</v>
      </c>
      <c r="BB1038" s="129" t="s">
        <v>146</v>
      </c>
      <c r="BC1038" s="129" t="s">
        <v>2919</v>
      </c>
      <c r="BD1038" s="153"/>
      <c r="BE1038" s="153"/>
      <c r="BF1038" s="129"/>
      <c r="BG1038" s="129">
        <v>7.13</v>
      </c>
      <c r="BH1038" s="153"/>
      <c r="BI1038" s="153"/>
      <c r="BJ1038" s="153"/>
      <c r="BK1038" s="153"/>
      <c r="BL1038" s="153"/>
      <c r="BM1038" s="153"/>
    </row>
    <row r="1039" spans="1:65" ht="14.65" customHeight="1" x14ac:dyDescent="0.25">
      <c r="A1039" s="68" t="str">
        <f>CONCATENATE(E1039,"_",X1039)</f>
        <v>20101974813_PCR-LAP0511</v>
      </c>
      <c r="B1039" s="68" t="str">
        <f>CONCATENATE(E1039,"_",Z1039)</f>
        <v>20101974813_PCR-LAP0256</v>
      </c>
      <c r="C1039" s="64">
        <v>44111</v>
      </c>
      <c r="D1039" s="64">
        <v>44141</v>
      </c>
      <c r="E1039" s="192">
        <v>20101974813</v>
      </c>
      <c r="F1039" s="63" t="s">
        <v>4560</v>
      </c>
      <c r="G1039" s="63" t="s">
        <v>4625</v>
      </c>
      <c r="H1039" s="64">
        <v>44111</v>
      </c>
      <c r="I1039" s="64">
        <v>44141</v>
      </c>
      <c r="J1039" s="65"/>
      <c r="K1039" s="8">
        <f ca="1">+TODAY()-I1039</f>
        <v>-4</v>
      </c>
      <c r="L1039" s="9">
        <v>85</v>
      </c>
      <c r="M1039" s="135"/>
      <c r="N1039" s="9" t="str">
        <f>IF(M1039="","Vacio",IF(L1039=M1039,"Igual","Diferente"))</f>
        <v>Vacio</v>
      </c>
      <c r="O1039" s="9"/>
      <c r="P1039" s="135"/>
      <c r="Q1039" s="9" t="str">
        <f>IF(P1039="","Vacio",IF(O1039=P1039,"Igual","Diferente"))</f>
        <v>Vacio</v>
      </c>
      <c r="R1039" s="1">
        <f>+L1039+O1039/3.5</f>
        <v>85</v>
      </c>
      <c r="S1039" s="1">
        <f ca="1">+IF(K1039&gt;=0,IF(K1039&lt;30,R1039*1,IF(60&gt;K1039,R1039*2,IF(90&gt;K1039,R1039*3,IF(120&gt;K1039,R1039*4,IF(150&gt;K1039,R1039*5,IF(180&gt;K1039,R1039*6,IF(210&gt;K1039,R1039*7))))))),0)</f>
        <v>0</v>
      </c>
      <c r="T1039" s="2">
        <f ca="1">+IF(K1039&lt;0,0,IF(K1039&lt;8,$A$1,IF(K1039&lt;15,$B$1,IF(K1039&lt;22,$C$1,IF(K1039&lt;30,$D$1,IF(K1039&lt;60,$G$1,IF(K1039&lt;90,$H$1,IF(K1039&lt;120,$I$1,IF(K1039&lt;150,$J$1,IF(K1039&lt;180,$K$1,IF(K1039&lt;210,$E$1)))))))))))</f>
        <v>0</v>
      </c>
      <c r="U1039" s="63" t="s">
        <v>1683</v>
      </c>
      <c r="V1039" s="66" t="s">
        <v>1684</v>
      </c>
      <c r="W1039" s="64">
        <v>42283</v>
      </c>
      <c r="X1039" s="12" t="s">
        <v>1685</v>
      </c>
      <c r="Y1039" s="12" t="s">
        <v>5248</v>
      </c>
      <c r="Z1039" s="12" t="s">
        <v>704</v>
      </c>
      <c r="AA1039" s="12"/>
      <c r="AB1039" s="102"/>
      <c r="AC1039" s="102"/>
      <c r="AD1039" s="102"/>
      <c r="AE1039" s="102"/>
      <c r="AF1039" s="4">
        <f ca="1">+TODAY()-AE1039</f>
        <v>44137</v>
      </c>
      <c r="AG1039" s="102"/>
      <c r="AH1039" s="102"/>
      <c r="AI1039" s="64"/>
      <c r="AJ1039" s="64"/>
      <c r="AK1039" s="63" t="s">
        <v>43</v>
      </c>
      <c r="AL1039" s="64"/>
      <c r="AM1039" s="66">
        <v>1</v>
      </c>
      <c r="AN1039" s="63" t="s">
        <v>44</v>
      </c>
      <c r="AO1039" s="63"/>
      <c r="AP1039" s="63" t="s">
        <v>1686</v>
      </c>
      <c r="AQ1039" s="63" t="s">
        <v>1687</v>
      </c>
      <c r="AR1039" s="63"/>
      <c r="AS1039" s="63"/>
      <c r="AT1039" s="63"/>
      <c r="AU1039" s="3" t="s">
        <v>5235</v>
      </c>
      <c r="AV1039" s="65" t="s">
        <v>47</v>
      </c>
      <c r="AW1039" s="7" t="s">
        <v>47</v>
      </c>
      <c r="AX1039" s="9" t="str">
        <f>IF(AW1039="","Vacio",IF(AV1039=AW1039,"Igual","Diferente"))</f>
        <v>Igual</v>
      </c>
      <c r="AY1039" s="129"/>
      <c r="AZ1039" s="129"/>
      <c r="BA1039" s="5">
        <f ca="1">+IF(K1039&gt;21,"Revisar",0)</f>
        <v>0</v>
      </c>
      <c r="BB1039" s="68" t="s">
        <v>146</v>
      </c>
      <c r="BC1039" s="129" t="s">
        <v>2919</v>
      </c>
      <c r="BF1039" s="129" t="s">
        <v>94</v>
      </c>
      <c r="BG1039" s="129"/>
    </row>
    <row r="1040" spans="1:65" ht="14.65" customHeight="1" x14ac:dyDescent="0.25">
      <c r="A1040" s="68" t="str">
        <f>CONCATENATE(E1040,"_",X1040)</f>
        <v>20101974813_PCR-LAP1310</v>
      </c>
      <c r="B1040" s="68" t="str">
        <f>CONCATENATE(E1040,"_",Z1040)</f>
        <v>20101974813_PCR-LAP1167</v>
      </c>
      <c r="C1040" s="64">
        <v>44114</v>
      </c>
      <c r="D1040" s="64">
        <v>44135</v>
      </c>
      <c r="E1040" s="192">
        <v>20101974813</v>
      </c>
      <c r="F1040" s="63" t="s">
        <v>4560</v>
      </c>
      <c r="G1040" s="63" t="s">
        <v>4625</v>
      </c>
      <c r="H1040" s="64">
        <v>44114</v>
      </c>
      <c r="I1040" s="64">
        <v>44135</v>
      </c>
      <c r="J1040" s="65"/>
      <c r="K1040" s="8">
        <f ca="1">+TODAY()-I1040</f>
        <v>2</v>
      </c>
      <c r="L1040" s="9">
        <v>95</v>
      </c>
      <c r="M1040" s="135"/>
      <c r="N1040" s="9" t="str">
        <f>IF(M1040="","Vacio",IF(L1040=M1040,"Igual","Diferente"))</f>
        <v>Vacio</v>
      </c>
      <c r="O1040" s="9"/>
      <c r="P1040" s="135"/>
      <c r="Q1040" s="9" t="str">
        <f>IF(P1040="","Vacio",IF(O1040=P1040,"Igual","Diferente"))</f>
        <v>Vacio</v>
      </c>
      <c r="R1040" s="1">
        <f>+L1040+O1040/3.5</f>
        <v>95</v>
      </c>
      <c r="S1040" s="1">
        <f ca="1">+IF(K1040&gt;=0,IF(K1040&lt;30,R1040*1,IF(60&gt;K1040,R1040*2,IF(90&gt;K1040,R1040*3,IF(120&gt;K1040,R1040*4,IF(150&gt;K1040,R1040*5,IF(180&gt;K1040,R1040*6,IF(210&gt;K1040,R1040*7))))))),0)</f>
        <v>95</v>
      </c>
      <c r="T1040" s="2" t="str">
        <f ca="1">+IF(K1040&lt;0,0,IF(K1040&lt;8,$A$1,IF(K1040&lt;15,$B$1,IF(K1040&lt;22,$C$1,IF(K1040&lt;30,$D$1,IF(K1040&lt;60,$G$1,IF(K1040&lt;90,$H$1,IF(K1040&lt;120,$I$1,IF(K1040&lt;150,$J$1,IF(K1040&lt;180,$K$1,IF(K1040&lt;210,$E$1)))))))))))</f>
        <v>1° Semana</v>
      </c>
      <c r="U1040" s="63" t="s">
        <v>3809</v>
      </c>
      <c r="V1040" s="66" t="s">
        <v>1689</v>
      </c>
      <c r="W1040" s="64">
        <v>43656</v>
      </c>
      <c r="X1040" s="12" t="s">
        <v>1129</v>
      </c>
      <c r="Y1040" s="12" t="s">
        <v>5248</v>
      </c>
      <c r="Z1040" s="12" t="s">
        <v>1690</v>
      </c>
      <c r="AA1040" s="12"/>
      <c r="AB1040" s="102"/>
      <c r="AC1040" s="102"/>
      <c r="AD1040" s="102"/>
      <c r="AE1040" s="102"/>
      <c r="AF1040" s="4">
        <f ca="1">+TODAY()-AE1040</f>
        <v>44137</v>
      </c>
      <c r="AG1040" s="102"/>
      <c r="AH1040" s="102"/>
      <c r="AI1040" s="64"/>
      <c r="AJ1040" s="64"/>
      <c r="AK1040" s="63" t="s">
        <v>56</v>
      </c>
      <c r="AL1040" s="64"/>
      <c r="AM1040" s="66">
        <v>1</v>
      </c>
      <c r="AN1040" s="63" t="s">
        <v>44</v>
      </c>
      <c r="AO1040" s="63"/>
      <c r="AP1040" s="63" t="s">
        <v>1682</v>
      </c>
      <c r="AQ1040" s="296" t="s">
        <v>888</v>
      </c>
      <c r="AR1040" s="63"/>
      <c r="AS1040" s="63"/>
      <c r="AT1040" s="63"/>
      <c r="AU1040" s="3" t="s">
        <v>5235</v>
      </c>
      <c r="AV1040" s="65" t="s">
        <v>47</v>
      </c>
      <c r="AW1040" s="7" t="s">
        <v>47</v>
      </c>
      <c r="AX1040" s="9" t="str">
        <f>IF(AW1040="","Vacio",IF(AV1040=AW1040,"Igual","Diferente"))</f>
        <v>Igual</v>
      </c>
      <c r="AY1040" s="129"/>
      <c r="AZ1040" s="129"/>
      <c r="BA1040" s="5">
        <f ca="1">+IF(K1040&gt;21,"Revisar",0)</f>
        <v>0</v>
      </c>
      <c r="BB1040" s="68" t="s">
        <v>146</v>
      </c>
      <c r="BC1040" s="129" t="s">
        <v>2919</v>
      </c>
      <c r="BF1040" s="129" t="s">
        <v>94</v>
      </c>
      <c r="BG1040" s="129">
        <f>VLOOKUP(X1040,'[2]Costos office 365'!$A$1:$B$180,2,FALSE)</f>
        <v>7.13</v>
      </c>
    </row>
    <row r="1041" spans="1:65" ht="14.65" customHeight="1" x14ac:dyDescent="0.25">
      <c r="A1041" s="68" t="str">
        <f>CONCATENATE(E1041,"_",X1041)</f>
        <v>20101974813_PCR-LAP0623</v>
      </c>
      <c r="B1041" s="68" t="str">
        <f>CONCATENATE(E1041,"_",Z1041)</f>
        <v>20101974813_</v>
      </c>
      <c r="C1041" s="64">
        <v>44118</v>
      </c>
      <c r="D1041" s="64">
        <v>44135</v>
      </c>
      <c r="E1041" s="192">
        <v>20101974813</v>
      </c>
      <c r="F1041" s="63" t="s">
        <v>4560</v>
      </c>
      <c r="G1041" s="63" t="s">
        <v>4625</v>
      </c>
      <c r="H1041" s="64">
        <v>44118</v>
      </c>
      <c r="I1041" s="64">
        <v>44135</v>
      </c>
      <c r="J1041" s="65"/>
      <c r="K1041" s="8">
        <f ca="1">+TODAY()-I1041</f>
        <v>2</v>
      </c>
      <c r="L1041" s="9">
        <v>85</v>
      </c>
      <c r="M1041" s="135"/>
      <c r="N1041" s="9" t="str">
        <f>IF(M1041="","Vacio",IF(L1041=M1041,"Igual","Diferente"))</f>
        <v>Vacio</v>
      </c>
      <c r="O1041" s="9"/>
      <c r="P1041" s="135"/>
      <c r="Q1041" s="9" t="str">
        <f>IF(P1041="","Vacio",IF(O1041=P1041,"Igual","Diferente"))</f>
        <v>Vacio</v>
      </c>
      <c r="R1041" s="1">
        <f>+L1041+O1041/3.5</f>
        <v>85</v>
      </c>
      <c r="S1041" s="1">
        <f ca="1">+IF(K1041&gt;=0,IF(K1041&lt;30,R1041*1,IF(60&gt;K1041,R1041*2,IF(90&gt;K1041,R1041*3,IF(120&gt;K1041,R1041*4,IF(150&gt;K1041,R1041*5,IF(180&gt;K1041,R1041*6,IF(210&gt;K1041,R1041*7))))))),0)</f>
        <v>85</v>
      </c>
      <c r="T1041" s="2" t="str">
        <f ca="1">+IF(K1041&lt;0,0,IF(K1041&lt;8,$A$1,IF(K1041&lt;15,$B$1,IF(K1041&lt;22,$C$1,IF(K1041&lt;30,$D$1,IF(K1041&lt;60,$G$1,IF(K1041&lt;90,$H$1,IF(K1041&lt;120,$I$1,IF(K1041&lt;150,$J$1,IF(K1041&lt;180,$K$1,IF(K1041&lt;210,$E$1)))))))))))</f>
        <v>1° Semana</v>
      </c>
      <c r="U1041" s="63" t="s">
        <v>3222</v>
      </c>
      <c r="V1041" s="66" t="s">
        <v>3234</v>
      </c>
      <c r="W1041" s="64">
        <v>44025</v>
      </c>
      <c r="X1041" s="12" t="s">
        <v>874</v>
      </c>
      <c r="Y1041" s="12" t="s">
        <v>5248</v>
      </c>
      <c r="Z1041" s="12"/>
      <c r="AA1041" s="12"/>
      <c r="AB1041" s="102"/>
      <c r="AC1041" s="102"/>
      <c r="AD1041" s="102"/>
      <c r="AE1041" s="102"/>
      <c r="AF1041" s="4">
        <f ca="1">+TODAY()-AE1041</f>
        <v>44137</v>
      </c>
      <c r="AG1041" s="102"/>
      <c r="AH1041" s="102"/>
      <c r="AI1041" s="64"/>
      <c r="AJ1041" s="64"/>
      <c r="AK1041" s="63" t="s">
        <v>56</v>
      </c>
      <c r="AL1041" s="64"/>
      <c r="AM1041" s="66">
        <v>1</v>
      </c>
      <c r="AN1041" s="63" t="s">
        <v>44</v>
      </c>
      <c r="AO1041" s="63"/>
      <c r="AP1041" s="63" t="s">
        <v>1682</v>
      </c>
      <c r="AQ1041" s="296" t="s">
        <v>888</v>
      </c>
      <c r="AR1041" s="63"/>
      <c r="AS1041" s="63"/>
      <c r="AT1041" s="63"/>
      <c r="AU1041" s="3" t="s">
        <v>5235</v>
      </c>
      <c r="AV1041" s="65" t="s">
        <v>47</v>
      </c>
      <c r="AW1041" s="7" t="s">
        <v>47</v>
      </c>
      <c r="AX1041" s="9" t="str">
        <f>IF(AW1041="","Vacio",IF(AV1041=AW1041,"Igual","Diferente"))</f>
        <v>Igual</v>
      </c>
      <c r="AY1041" s="129"/>
      <c r="AZ1041" s="129"/>
      <c r="BA1041" s="5">
        <f ca="1">+IF(K1041&gt;21,"Revisar",0)</f>
        <v>0</v>
      </c>
      <c r="BB1041" s="68" t="s">
        <v>146</v>
      </c>
      <c r="BC1041" s="129" t="s">
        <v>2919</v>
      </c>
      <c r="BF1041" s="129" t="s">
        <v>94</v>
      </c>
      <c r="BG1041" s="129">
        <f>VLOOKUP(X1041,'[2]Costos office 365'!$A$1:$B$180,2,FALSE)</f>
        <v>7.13</v>
      </c>
    </row>
    <row r="1042" spans="1:65" ht="14.65" customHeight="1" x14ac:dyDescent="0.25">
      <c r="A1042" s="68" t="str">
        <f>CONCATENATE(E1042,"_",X1042)</f>
        <v>20101974813_PCR-LAP1253</v>
      </c>
      <c r="B1042" s="68" t="str">
        <f>CONCATENATE(E1042,"_",Z1042)</f>
        <v>20101974813_PCR-LAP1160</v>
      </c>
      <c r="C1042" s="64">
        <v>44107</v>
      </c>
      <c r="D1042" s="64">
        <v>44137</v>
      </c>
      <c r="E1042" s="192">
        <v>20101974813</v>
      </c>
      <c r="F1042" s="63" t="s">
        <v>4560</v>
      </c>
      <c r="G1042" s="63" t="s">
        <v>4625</v>
      </c>
      <c r="H1042" s="64">
        <v>44107</v>
      </c>
      <c r="I1042" s="64">
        <v>44137</v>
      </c>
      <c r="J1042" s="65"/>
      <c r="K1042" s="8">
        <f ca="1">+TODAY()-I1042</f>
        <v>0</v>
      </c>
      <c r="L1042" s="9">
        <v>85</v>
      </c>
      <c r="M1042" s="135"/>
      <c r="N1042" s="9" t="str">
        <f>IF(M1042="","Vacio",IF(L1042=M1042,"Igual","Diferente"))</f>
        <v>Vacio</v>
      </c>
      <c r="O1042" s="9"/>
      <c r="P1042" s="135"/>
      <c r="Q1042" s="9" t="str">
        <f>IF(P1042="","Vacio",IF(O1042=P1042,"Igual","Diferente"))</f>
        <v>Vacio</v>
      </c>
      <c r="R1042" s="1">
        <f>+L1042+O1042/3.5</f>
        <v>85</v>
      </c>
      <c r="S1042" s="1">
        <f ca="1">+IF(K1042&gt;=0,IF(K1042&lt;30,R1042*1,IF(60&gt;K1042,R1042*2,IF(90&gt;K1042,R1042*3,IF(120&gt;K1042,R1042*4,IF(150&gt;K1042,R1042*5,IF(180&gt;K1042,R1042*6,IF(210&gt;K1042,R1042*7))))))),0)</f>
        <v>85</v>
      </c>
      <c r="T1042" s="2" t="str">
        <f ca="1">+IF(K1042&lt;0,0,IF(K1042&lt;8,$A$1,IF(K1042&lt;15,$B$1,IF(K1042&lt;22,$C$1,IF(K1042&lt;30,$D$1,IF(K1042&lt;60,$G$1,IF(K1042&lt;90,$H$1,IF(K1042&lt;120,$I$1,IF(K1042&lt;150,$J$1,IF(K1042&lt;180,$K$1,IF(K1042&lt;210,$E$1)))))))))))</f>
        <v>1° Semana</v>
      </c>
      <c r="U1042" s="63" t="s">
        <v>391</v>
      </c>
      <c r="V1042" s="66" t="s">
        <v>1688</v>
      </c>
      <c r="W1042" s="64">
        <v>43468</v>
      </c>
      <c r="X1042" s="12" t="s">
        <v>1692</v>
      </c>
      <c r="Y1042" s="12" t="s">
        <v>5248</v>
      </c>
      <c r="Z1042" s="12" t="s">
        <v>1693</v>
      </c>
      <c r="AA1042" s="12"/>
      <c r="AB1042" s="102"/>
      <c r="AC1042" s="102"/>
      <c r="AD1042" s="102"/>
      <c r="AE1042" s="102"/>
      <c r="AF1042" s="4">
        <f ca="1">+TODAY()-AE1042</f>
        <v>44137</v>
      </c>
      <c r="AG1042" s="102"/>
      <c r="AH1042" s="102"/>
      <c r="AI1042" s="64"/>
      <c r="AJ1042" s="64"/>
      <c r="AK1042" s="63" t="s">
        <v>56</v>
      </c>
      <c r="AL1042" s="64"/>
      <c r="AM1042" s="66">
        <v>1</v>
      </c>
      <c r="AN1042" s="63" t="s">
        <v>44</v>
      </c>
      <c r="AO1042" s="63"/>
      <c r="AP1042" s="63" t="s">
        <v>1682</v>
      </c>
      <c r="AQ1042" s="296" t="s">
        <v>888</v>
      </c>
      <c r="AR1042" s="63"/>
      <c r="AS1042" s="63"/>
      <c r="AT1042" s="63"/>
      <c r="AU1042" s="3" t="s">
        <v>5235</v>
      </c>
      <c r="AV1042" s="65" t="s">
        <v>47</v>
      </c>
      <c r="AW1042" s="7" t="s">
        <v>47</v>
      </c>
      <c r="AX1042" s="9" t="str">
        <f>IF(AW1042="","Vacio",IF(AV1042=AW1042,"Igual","Diferente"))</f>
        <v>Igual</v>
      </c>
      <c r="AY1042" s="129"/>
      <c r="AZ1042" s="129"/>
      <c r="BA1042" s="5">
        <f ca="1">+IF(K1042&gt;21,"Revisar",0)</f>
        <v>0</v>
      </c>
      <c r="BB1042" s="68" t="s">
        <v>146</v>
      </c>
      <c r="BC1042" s="129" t="s">
        <v>2919</v>
      </c>
      <c r="BF1042" s="129" t="s">
        <v>94</v>
      </c>
      <c r="BG1042" s="129">
        <f>VLOOKUP(X1042,'[2]Costos office 365'!$A$1:$B$180,2,FALSE)</f>
        <v>7.13</v>
      </c>
    </row>
    <row r="1043" spans="1:65" ht="14.65" customHeight="1" x14ac:dyDescent="0.25">
      <c r="A1043" s="68" t="str">
        <f>CONCATENATE(E1043,"_",X1043)</f>
        <v>20555999128_PCR-LAP19091057</v>
      </c>
      <c r="B1043" s="68" t="str">
        <f>CONCATENATE(E1043,"_",Z1043)</f>
        <v>20555999128_</v>
      </c>
      <c r="C1043" s="64">
        <v>44119</v>
      </c>
      <c r="D1043" s="64">
        <v>44149</v>
      </c>
      <c r="E1043" s="192">
        <v>20555999128</v>
      </c>
      <c r="F1043" s="63" t="s">
        <v>4104</v>
      </c>
      <c r="G1043" s="63" t="s">
        <v>4825</v>
      </c>
      <c r="H1043" s="64">
        <v>44119</v>
      </c>
      <c r="I1043" s="64">
        <v>44149</v>
      </c>
      <c r="J1043" s="65"/>
      <c r="K1043" s="8">
        <f ca="1">+TODAY()-I1043</f>
        <v>-12</v>
      </c>
      <c r="L1043" s="9">
        <v>75</v>
      </c>
      <c r="M1043" s="135"/>
      <c r="N1043" s="9" t="str">
        <f>IF(M1043="","Vacio",IF(L1043=M1043,"Igual","Diferente"))</f>
        <v>Vacio</v>
      </c>
      <c r="O1043" s="9"/>
      <c r="P1043" s="135"/>
      <c r="Q1043" s="9" t="str">
        <f>IF(P1043="","Vacio",IF(O1043=P1043,"Igual","Diferente"))</f>
        <v>Vacio</v>
      </c>
      <c r="R1043" s="1">
        <f>+L1043+O1043/3.5</f>
        <v>75</v>
      </c>
      <c r="S1043" s="1">
        <f ca="1">+IF(K1043&gt;=0,IF(K1043&lt;30,R1043*1,IF(60&gt;K1043,R1043*2,IF(90&gt;K1043,R1043*3,IF(120&gt;K1043,R1043*4,IF(150&gt;K1043,R1043*5,IF(180&gt;K1043,R1043*6,IF(210&gt;K1043,R1043*7))))))),0)</f>
        <v>0</v>
      </c>
      <c r="T1043" s="2">
        <f ca="1">+IF(K1043&lt;0,0,IF(K1043&lt;8,$A$1,IF(K1043&lt;15,$B$1,IF(K1043&lt;22,$C$1,IF(K1043&lt;30,$D$1,IF(K1043&lt;60,$G$1,IF(K1043&lt;90,$H$1,IF(K1043&lt;120,$I$1,IF(K1043&lt;150,$J$1,IF(K1043&lt;180,$K$1,IF(K1043&lt;210,$E$1)))))))))))</f>
        <v>0</v>
      </c>
      <c r="U1043" s="63" t="s">
        <v>3989</v>
      </c>
      <c r="V1043" s="66" t="s">
        <v>3991</v>
      </c>
      <c r="W1043" s="64">
        <v>44088</v>
      </c>
      <c r="X1043" s="12" t="s">
        <v>552</v>
      </c>
      <c r="Y1043" s="12" t="s">
        <v>5248</v>
      </c>
      <c r="Z1043" s="12"/>
      <c r="AA1043" s="12"/>
      <c r="AB1043" s="102"/>
      <c r="AC1043" s="102"/>
      <c r="AD1043" s="102"/>
      <c r="AE1043" s="102"/>
      <c r="AF1043" s="4">
        <f ca="1">+TODAY()-AE1043</f>
        <v>44137</v>
      </c>
      <c r="AG1043" s="102"/>
      <c r="AH1043" s="102"/>
      <c r="AI1043" s="64"/>
      <c r="AJ1043" s="64"/>
      <c r="AK1043" s="63"/>
      <c r="AL1043" s="64"/>
      <c r="AM1043" s="66">
        <v>1</v>
      </c>
      <c r="AN1043" s="63" t="s">
        <v>44</v>
      </c>
      <c r="AO1043" s="63"/>
      <c r="AP1043" s="63" t="s">
        <v>1682</v>
      </c>
      <c r="AQ1043" s="296" t="s">
        <v>888</v>
      </c>
      <c r="AR1043" s="63"/>
      <c r="AS1043" s="63"/>
      <c r="AT1043" s="63"/>
      <c r="AU1043" s="288" t="s">
        <v>4686</v>
      </c>
      <c r="AV1043" s="65" t="s">
        <v>47</v>
      </c>
      <c r="AW1043" s="7" t="s">
        <v>47</v>
      </c>
      <c r="AX1043" s="9" t="str">
        <f>IF(AW1043="","Vacio",IF(AV1043=AW1043,"Igual","Diferente"))</f>
        <v>Igual</v>
      </c>
      <c r="AY1043" s="129"/>
      <c r="AZ1043" s="129"/>
      <c r="BA1043" s="5">
        <f ca="1">+IF(K1043&gt;21,"Revisar",0)</f>
        <v>0</v>
      </c>
      <c r="BB1043" s="68" t="s">
        <v>146</v>
      </c>
      <c r="BC1043" s="129" t="s">
        <v>2919</v>
      </c>
      <c r="BF1043" s="129"/>
      <c r="BG1043" s="129">
        <f>VLOOKUP(X1043,'[2]Costos office 365'!$A$1:$B$180,2,FALSE)</f>
        <v>7.13</v>
      </c>
    </row>
    <row r="1044" spans="1:65" ht="14.65" customHeight="1" x14ac:dyDescent="0.25">
      <c r="A1044" s="68" t="str">
        <f>CONCATENATE(E1044,"_",X1044)</f>
        <v>20555999128_PCR-LAP1492</v>
      </c>
      <c r="B1044" s="68" t="str">
        <f>CONCATENATE(E1044,"_",Z1044)</f>
        <v>20555999128_</v>
      </c>
      <c r="C1044" s="64">
        <v>44119</v>
      </c>
      <c r="D1044" s="64">
        <v>44149</v>
      </c>
      <c r="E1044" s="192">
        <v>20555999128</v>
      </c>
      <c r="F1044" s="63" t="s">
        <v>4104</v>
      </c>
      <c r="G1044" s="63" t="s">
        <v>4824</v>
      </c>
      <c r="H1044" s="64">
        <v>44119</v>
      </c>
      <c r="I1044" s="64">
        <v>44149</v>
      </c>
      <c r="J1044" s="65"/>
      <c r="K1044" s="8">
        <f ca="1">+TODAY()-I1044</f>
        <v>-12</v>
      </c>
      <c r="L1044" s="9">
        <v>65</v>
      </c>
      <c r="M1044" s="135"/>
      <c r="N1044" s="9" t="str">
        <f>IF(M1044="","Vacio",IF(L1044=M1044,"Igual","Diferente"))</f>
        <v>Vacio</v>
      </c>
      <c r="O1044" s="9"/>
      <c r="P1044" s="135"/>
      <c r="Q1044" s="9" t="str">
        <f>IF(P1044="","Vacio",IF(O1044=P1044,"Igual","Diferente"))</f>
        <v>Vacio</v>
      </c>
      <c r="R1044" s="1">
        <f>+L1044+O1044/3.5</f>
        <v>65</v>
      </c>
      <c r="S1044" s="1">
        <f ca="1">+IF(K1044&gt;=0,IF(K1044&lt;30,R1044*1,IF(60&gt;K1044,R1044*2,IF(90&gt;K1044,R1044*3,IF(120&gt;K1044,R1044*4,IF(150&gt;K1044,R1044*5,IF(180&gt;K1044,R1044*6,IF(210&gt;K1044,R1044*7))))))),0)</f>
        <v>0</v>
      </c>
      <c r="T1044" s="2">
        <f ca="1">+IF(K1044&lt;0,0,IF(K1044&lt;8,$A$1,IF(K1044&lt;15,$B$1,IF(K1044&lt;22,$C$1,IF(K1044&lt;30,$D$1,IF(K1044&lt;60,$G$1,IF(K1044&lt;90,$H$1,IF(K1044&lt;120,$I$1,IF(K1044&lt;150,$J$1,IF(K1044&lt;180,$K$1,IF(K1044&lt;210,$E$1)))))))))))</f>
        <v>0</v>
      </c>
      <c r="U1044" s="63" t="s">
        <v>5138</v>
      </c>
      <c r="V1044" s="66" t="s">
        <v>4873</v>
      </c>
      <c r="W1044" s="64">
        <v>44118</v>
      </c>
      <c r="X1044" s="12" t="s">
        <v>773</v>
      </c>
      <c r="Y1044" s="12" t="s">
        <v>5248</v>
      </c>
      <c r="Z1044" s="12"/>
      <c r="AA1044" s="12"/>
      <c r="AB1044" s="102"/>
      <c r="AC1044" s="102"/>
      <c r="AD1044" s="102"/>
      <c r="AE1044" s="102"/>
      <c r="AF1044" s="4">
        <f ca="1">+TODAY()-AE1044</f>
        <v>44137</v>
      </c>
      <c r="AG1044" s="102"/>
      <c r="AH1044" s="102"/>
      <c r="AI1044" s="64"/>
      <c r="AJ1044" s="64"/>
      <c r="AK1044" s="63"/>
      <c r="AL1044" s="64"/>
      <c r="AM1044" s="66">
        <v>1</v>
      </c>
      <c r="AN1044" s="63" t="s">
        <v>44</v>
      </c>
      <c r="AO1044" s="63"/>
      <c r="AP1044" s="63" t="s">
        <v>1682</v>
      </c>
      <c r="AQ1044" s="296"/>
      <c r="AR1044" s="63"/>
      <c r="AS1044" s="63"/>
      <c r="AT1044" s="63"/>
      <c r="AU1044" s="288" t="s">
        <v>4686</v>
      </c>
      <c r="AV1044" s="65" t="s">
        <v>47</v>
      </c>
      <c r="AW1044" s="7" t="s">
        <v>47</v>
      </c>
      <c r="AX1044" s="9" t="str">
        <f>IF(AW1044="","Vacio",IF(AV1044=AW1044,"Igual","Diferente"))</f>
        <v>Igual</v>
      </c>
      <c r="AY1044" s="129"/>
      <c r="AZ1044" s="129"/>
      <c r="BA1044" s="5">
        <f ca="1">+IF(K1044&gt;21,"Revisar",0)</f>
        <v>0</v>
      </c>
      <c r="BB1044" s="68" t="s">
        <v>146</v>
      </c>
      <c r="BC1044" s="129" t="s">
        <v>2919</v>
      </c>
      <c r="BF1044" s="129"/>
      <c r="BG1044" s="129"/>
    </row>
    <row r="1045" spans="1:65" ht="14.65" customHeight="1" x14ac:dyDescent="0.25">
      <c r="A1045" s="68" t="str">
        <f>CONCATENATE(E1045,"_",X1045)</f>
        <v>20555999128_PCR-LAP1511</v>
      </c>
      <c r="B1045" s="68" t="str">
        <f>CONCATENATE(E1045,"_",Z1045)</f>
        <v>20555999128_</v>
      </c>
      <c r="C1045" s="64">
        <v>44119</v>
      </c>
      <c r="D1045" s="64">
        <v>44149</v>
      </c>
      <c r="E1045" s="192">
        <v>20555999128</v>
      </c>
      <c r="F1045" s="63" t="s">
        <v>4104</v>
      </c>
      <c r="G1045" s="63" t="s">
        <v>4825</v>
      </c>
      <c r="H1045" s="64">
        <v>44119</v>
      </c>
      <c r="I1045" s="64">
        <v>44149</v>
      </c>
      <c r="J1045" s="65"/>
      <c r="K1045" s="8">
        <f ca="1">+TODAY()-I1045</f>
        <v>-12</v>
      </c>
      <c r="L1045" s="9">
        <v>75</v>
      </c>
      <c r="M1045" s="135"/>
      <c r="N1045" s="9" t="str">
        <f>IF(M1045="","Vacio",IF(L1045=M1045,"Igual","Diferente"))</f>
        <v>Vacio</v>
      </c>
      <c r="O1045" s="9"/>
      <c r="P1045" s="135"/>
      <c r="Q1045" s="9" t="str">
        <f>IF(P1045="","Vacio",IF(O1045=P1045,"Igual","Diferente"))</f>
        <v>Vacio</v>
      </c>
      <c r="R1045" s="1">
        <f>+L1045+O1045/3.5</f>
        <v>75</v>
      </c>
      <c r="S1045" s="1">
        <f ca="1">+IF(K1045&gt;=0,IF(K1045&lt;30,R1045*1,IF(60&gt;K1045,R1045*2,IF(90&gt;K1045,R1045*3,IF(120&gt;K1045,R1045*4,IF(150&gt;K1045,R1045*5,IF(180&gt;K1045,R1045*6,IF(210&gt;K1045,R1045*7))))))),0)</f>
        <v>0</v>
      </c>
      <c r="T1045" s="2">
        <f ca="1">+IF(K1045&lt;0,0,IF(K1045&lt;8,$A$1,IF(K1045&lt;15,$B$1,IF(K1045&lt;22,$C$1,IF(K1045&lt;30,$D$1,IF(K1045&lt;60,$G$1,IF(K1045&lt;90,$H$1,IF(K1045&lt;120,$I$1,IF(K1045&lt;150,$J$1,IF(K1045&lt;180,$K$1,IF(K1045&lt;210,$E$1)))))))))))</f>
        <v>0</v>
      </c>
      <c r="U1045" s="63" t="s">
        <v>3990</v>
      </c>
      <c r="V1045" s="66" t="s">
        <v>3991</v>
      </c>
      <c r="W1045" s="64">
        <v>44088</v>
      </c>
      <c r="X1045" s="12" t="s">
        <v>3992</v>
      </c>
      <c r="Y1045" s="12" t="s">
        <v>5248</v>
      </c>
      <c r="Z1045" s="12"/>
      <c r="AA1045" s="12"/>
      <c r="AB1045" s="102"/>
      <c r="AC1045" s="102"/>
      <c r="AD1045" s="102"/>
      <c r="AE1045" s="102"/>
      <c r="AF1045" s="4">
        <f ca="1">+TODAY()-AE1045</f>
        <v>44137</v>
      </c>
      <c r="AG1045" s="102"/>
      <c r="AH1045" s="102"/>
      <c r="AI1045" s="64"/>
      <c r="AJ1045" s="64"/>
      <c r="AK1045" s="63"/>
      <c r="AL1045" s="64"/>
      <c r="AM1045" s="66">
        <v>1</v>
      </c>
      <c r="AN1045" s="63" t="s">
        <v>44</v>
      </c>
      <c r="AO1045" s="63"/>
      <c r="AP1045" s="63" t="s">
        <v>1682</v>
      </c>
      <c r="AQ1045" s="296" t="s">
        <v>888</v>
      </c>
      <c r="AR1045" s="63"/>
      <c r="AS1045" s="63"/>
      <c r="AT1045" s="63"/>
      <c r="AU1045" s="288" t="s">
        <v>4686</v>
      </c>
      <c r="AV1045" s="65" t="s">
        <v>47</v>
      </c>
      <c r="AW1045" s="7" t="s">
        <v>47</v>
      </c>
      <c r="AX1045" s="9" t="str">
        <f>IF(AW1045="","Vacio",IF(AV1045=AW1045,"Igual","Diferente"))</f>
        <v>Igual</v>
      </c>
      <c r="AY1045" s="129"/>
      <c r="AZ1045" s="129"/>
      <c r="BA1045" s="5">
        <f ca="1">+IF(K1045&gt;21,"Revisar",0)</f>
        <v>0</v>
      </c>
      <c r="BB1045" s="68" t="s">
        <v>146</v>
      </c>
      <c r="BC1045" s="129" t="s">
        <v>2919</v>
      </c>
      <c r="BF1045" s="129"/>
      <c r="BG1045" s="129">
        <f>VLOOKUP(X1045,'[2]Costos office 365'!$A$1:$B$180,2,FALSE)</f>
        <v>7.13</v>
      </c>
    </row>
    <row r="1046" spans="1:65" ht="14.65" customHeight="1" x14ac:dyDescent="0.25">
      <c r="A1046" s="68" t="str">
        <f>CONCATENATE(E1046,"_",X1046)</f>
        <v>20552145730_PCR-LAP1384</v>
      </c>
      <c r="B1046" s="68" t="str">
        <f>CONCATENATE(E1046,"_",Z1046)</f>
        <v>20552145730_</v>
      </c>
      <c r="C1046" s="6">
        <v>44121</v>
      </c>
      <c r="D1046" s="6">
        <v>44151</v>
      </c>
      <c r="E1046" s="192">
        <v>20552145730</v>
      </c>
      <c r="F1046" s="3" t="s">
        <v>4105</v>
      </c>
      <c r="G1046" s="3" t="s">
        <v>5017</v>
      </c>
      <c r="H1046" s="6">
        <v>44121</v>
      </c>
      <c r="I1046" s="6">
        <v>44151</v>
      </c>
      <c r="J1046" s="7"/>
      <c r="K1046" s="8">
        <f ca="1">+TODAY()-I1046</f>
        <v>-14</v>
      </c>
      <c r="L1046" s="9">
        <v>115</v>
      </c>
      <c r="M1046" s="135"/>
      <c r="N1046" s="9" t="str">
        <f>IF(M1046="","Vacio",IF(L1046=M1046,"Igual","Diferente"))</f>
        <v>Vacio</v>
      </c>
      <c r="O1046" s="9"/>
      <c r="P1046" s="135"/>
      <c r="Q1046" s="9" t="str">
        <f>IF(P1046="","Vacio",IF(O1046=P1046,"Igual","Diferente"))</f>
        <v>Vacio</v>
      </c>
      <c r="R1046" s="1">
        <f>+L1046+O1046/3.5</f>
        <v>115</v>
      </c>
      <c r="S1046" s="1">
        <f ca="1">+IF(K1046&gt;=0,IF(K1046&lt;30,R1046*1,IF(60&gt;K1046,R1046*2,IF(90&gt;K1046,R1046*3,IF(120&gt;K1046,R1046*4,IF(150&gt;K1046,R1046*5,IF(180&gt;K1046,R1046*6,IF(210&gt;K1046,R1046*7))))))),0)</f>
        <v>0</v>
      </c>
      <c r="T1046" s="2">
        <f ca="1">+IF(K1046&lt;0,0,IF(K1046&lt;8,$A$1,IF(K1046&lt;15,$B$1,IF(K1046&lt;22,$C$1,IF(K1046&lt;30,$D$1,IF(K1046&lt;60,$G$1,IF(K1046&lt;90,$H$1,IF(K1046&lt;120,$I$1,IF(K1046&lt;150,$J$1,IF(K1046&lt;180,$K$1,IF(K1046&lt;210,$E$1)))))))))))</f>
        <v>0</v>
      </c>
      <c r="U1046" s="3" t="s">
        <v>3560</v>
      </c>
      <c r="V1046" s="10" t="s">
        <v>3699</v>
      </c>
      <c r="W1046" s="6">
        <v>44060</v>
      </c>
      <c r="X1046" s="12" t="s">
        <v>3403</v>
      </c>
      <c r="Y1046" s="12" t="s">
        <v>5248</v>
      </c>
      <c r="Z1046" s="12"/>
      <c r="AA1046" s="12"/>
      <c r="AB1046" s="15"/>
      <c r="AC1046" s="15"/>
      <c r="AD1046" s="15"/>
      <c r="AE1046" s="15"/>
      <c r="AF1046" s="4">
        <f ca="1">+TODAY()-AE1046</f>
        <v>44137</v>
      </c>
      <c r="AG1046" s="15"/>
      <c r="AH1046" s="15"/>
      <c r="AI1046" s="6"/>
      <c r="AJ1046" s="6"/>
      <c r="AK1046" s="3"/>
      <c r="AL1046" s="6"/>
      <c r="AM1046" s="10">
        <v>1</v>
      </c>
      <c r="AN1046" s="3" t="s">
        <v>44</v>
      </c>
      <c r="AO1046" s="3"/>
      <c r="AP1046" s="3" t="s">
        <v>696</v>
      </c>
      <c r="AQ1046" s="296" t="s">
        <v>888</v>
      </c>
      <c r="AR1046" s="3"/>
      <c r="AS1046" s="3"/>
      <c r="AT1046" s="18"/>
      <c r="AU1046" s="3" t="s">
        <v>4401</v>
      </c>
      <c r="AV1046" s="7" t="s">
        <v>47</v>
      </c>
      <c r="AW1046" s="7" t="s">
        <v>47</v>
      </c>
      <c r="AX1046" s="9" t="str">
        <f>IF(AW1046="","Vacio",IF(AV1046=AW1046,"Igual","Diferente"))</f>
        <v>Igual</v>
      </c>
      <c r="AY1046" s="68"/>
      <c r="AZ1046" s="68"/>
      <c r="BA1046" s="5">
        <f ca="1">+IF(K1046&gt;21,"Revisar",0)</f>
        <v>0</v>
      </c>
      <c r="BB1046" s="68" t="s">
        <v>146</v>
      </c>
      <c r="BC1046" s="129" t="s">
        <v>2919</v>
      </c>
      <c r="BF1046" s="129" t="s">
        <v>94</v>
      </c>
      <c r="BG1046" s="129">
        <f>VLOOKUP(X1046,'[2]Costos office 365'!$A$1:$B$180,2,FALSE)</f>
        <v>7.13</v>
      </c>
    </row>
    <row r="1047" spans="1:65" ht="14.65" customHeight="1" x14ac:dyDescent="0.25">
      <c r="A1047" s="68" t="str">
        <f>CONCATENATE(E1047,"_",X1047)</f>
        <v>20600108639_PCR-LAP19115052</v>
      </c>
      <c r="B1047" s="68" t="str">
        <f>CONCATENATE(E1047,"_",Z1047)</f>
        <v>20600108639_</v>
      </c>
      <c r="C1047" s="6">
        <v>44105</v>
      </c>
      <c r="D1047" s="6">
        <v>44135</v>
      </c>
      <c r="E1047" s="192">
        <v>20600108639</v>
      </c>
      <c r="F1047" s="3" t="s">
        <v>1699</v>
      </c>
      <c r="G1047" s="3" t="s">
        <v>4590</v>
      </c>
      <c r="H1047" s="6">
        <v>44105</v>
      </c>
      <c r="I1047" s="6">
        <v>44135</v>
      </c>
      <c r="J1047" s="7"/>
      <c r="K1047" s="8">
        <f ca="1">+TODAY()-I1047</f>
        <v>2</v>
      </c>
      <c r="L1047" s="9">
        <v>70</v>
      </c>
      <c r="M1047" s="154"/>
      <c r="N1047" s="71" t="str">
        <f>IF(M1047="","Vacio",IF(L1047=M1047,"Igual","Diferente"))</f>
        <v>Vacio</v>
      </c>
      <c r="O1047" s="9"/>
      <c r="P1047" s="154"/>
      <c r="Q1047" s="9" t="str">
        <f>IF(P1047="","Vacio",IF(O1047=P1047,"Igual","Diferente"))</f>
        <v>Vacio</v>
      </c>
      <c r="R1047" s="1">
        <f>+L1047+O1047/3.5</f>
        <v>70</v>
      </c>
      <c r="S1047" s="1">
        <f ca="1">+IF(K1047&gt;=0,IF(K1047&lt;30,R1047*1,IF(60&gt;K1047,R1047*2,IF(90&gt;K1047,R1047*3,IF(120&gt;K1047,R1047*4,IF(150&gt;K1047,R1047*5,IF(180&gt;K1047,R1047*6,IF(210&gt;K1047,R1047*7))))))),0)</f>
        <v>70</v>
      </c>
      <c r="T1047" s="2" t="str">
        <f ca="1">+IF(K1047&lt;0,0,IF(K1047&lt;8,$A$1,IF(K1047&lt;15,$B$1,IF(K1047&lt;22,$C$1,IF(K1047&lt;30,$D$1,IF(K1047&lt;60,$G$1,IF(K1047&lt;90,$H$1,IF(K1047&lt;120,$I$1,IF(K1047&lt;150,$J$1,IF(K1047&lt;180,$K$1,IF(K1047&lt;210,$E$1)))))))))))</f>
        <v>1° Semana</v>
      </c>
      <c r="U1047" s="3" t="s">
        <v>1700</v>
      </c>
      <c r="V1047" s="10" t="s">
        <v>1701</v>
      </c>
      <c r="W1047" s="6">
        <v>43815</v>
      </c>
      <c r="X1047" s="12" t="s">
        <v>1702</v>
      </c>
      <c r="Y1047" s="12" t="s">
        <v>5248</v>
      </c>
      <c r="Z1047" s="12"/>
      <c r="AA1047" s="12"/>
      <c r="AB1047" s="15"/>
      <c r="AC1047" s="15"/>
      <c r="AD1047" s="15"/>
      <c r="AE1047" s="15"/>
      <c r="AF1047" s="4">
        <f ca="1">+TODAY()-AE1047</f>
        <v>44137</v>
      </c>
      <c r="AG1047" s="15"/>
      <c r="AH1047" s="15"/>
      <c r="AI1047" s="6"/>
      <c r="AJ1047" s="6"/>
      <c r="AK1047" s="3"/>
      <c r="AL1047" s="6"/>
      <c r="AM1047" s="10">
        <v>1</v>
      </c>
      <c r="AN1047" s="3" t="s">
        <v>44</v>
      </c>
      <c r="AO1047" s="3"/>
      <c r="AP1047" s="3" t="s">
        <v>151</v>
      </c>
      <c r="AQ1047" s="3"/>
      <c r="AR1047" s="3"/>
      <c r="AS1047" s="3"/>
      <c r="AT1047" s="3"/>
      <c r="AU1047" s="288" t="s">
        <v>4686</v>
      </c>
      <c r="AV1047" s="7" t="s">
        <v>47</v>
      </c>
      <c r="AW1047" s="70" t="s">
        <v>47</v>
      </c>
      <c r="AX1047" s="9" t="str">
        <f>IF(AW1047="","Vacio",IF(AV1047=AW1047,"Igual","Diferente"))</f>
        <v>Igual</v>
      </c>
      <c r="AY1047" s="129"/>
      <c r="AZ1047" s="129"/>
      <c r="BA1047" s="5">
        <f ca="1">+IF(K1047&gt;21,"Revisar",0)</f>
        <v>0</v>
      </c>
      <c r="BB1047" s="32" t="s">
        <v>146</v>
      </c>
      <c r="BC1047" s="32" t="s">
        <v>2919</v>
      </c>
      <c r="BD1047" s="158"/>
      <c r="BE1047" s="158"/>
      <c r="BF1047" s="32" t="s">
        <v>94</v>
      </c>
      <c r="BG1047" s="32"/>
      <c r="BH1047" s="158"/>
      <c r="BI1047" s="158"/>
      <c r="BJ1047" s="158"/>
      <c r="BK1047" s="158"/>
      <c r="BL1047" s="158"/>
      <c r="BM1047" s="158"/>
    </row>
    <row r="1048" spans="1:65" ht="14.65" customHeight="1" x14ac:dyDescent="0.25">
      <c r="A1048" s="68" t="str">
        <f>CONCATENATE(E1048,"_",X1048)</f>
        <v>20600108639_PCR-LAP19115061</v>
      </c>
      <c r="B1048" s="68" t="str">
        <f>CONCATENATE(E1048,"_",Z1048)</f>
        <v>20600108639_</v>
      </c>
      <c r="C1048" s="6">
        <v>44105</v>
      </c>
      <c r="D1048" s="6">
        <v>44135</v>
      </c>
      <c r="E1048" s="192">
        <v>20600108639</v>
      </c>
      <c r="F1048" s="3" t="s">
        <v>1699</v>
      </c>
      <c r="G1048" s="3" t="s">
        <v>4590</v>
      </c>
      <c r="H1048" s="6">
        <v>44105</v>
      </c>
      <c r="I1048" s="6">
        <v>44135</v>
      </c>
      <c r="J1048" s="7"/>
      <c r="K1048" s="8">
        <f ca="1">+TODAY()-I1048</f>
        <v>2</v>
      </c>
      <c r="L1048" s="9">
        <v>70</v>
      </c>
      <c r="M1048" s="154"/>
      <c r="N1048" s="71" t="str">
        <f>IF(M1048="","Vacio",IF(L1048=M1048,"Igual","Diferente"))</f>
        <v>Vacio</v>
      </c>
      <c r="O1048" s="9"/>
      <c r="P1048" s="154"/>
      <c r="Q1048" s="9" t="str">
        <f>IF(P1048="","Vacio",IF(O1048=P1048,"Igual","Diferente"))</f>
        <v>Vacio</v>
      </c>
      <c r="R1048" s="1">
        <f>+L1048+O1048/3.5</f>
        <v>70</v>
      </c>
      <c r="S1048" s="1">
        <f ca="1">+IF(K1048&gt;=0,IF(K1048&lt;30,R1048*1,IF(60&gt;K1048,R1048*2,IF(90&gt;K1048,R1048*3,IF(120&gt;K1048,R1048*4,IF(150&gt;K1048,R1048*5,IF(180&gt;K1048,R1048*6,IF(210&gt;K1048,R1048*7))))))),0)</f>
        <v>70</v>
      </c>
      <c r="T1048" s="2" t="str">
        <f ca="1">+IF(K1048&lt;0,0,IF(K1048&lt;8,$A$1,IF(K1048&lt;15,$B$1,IF(K1048&lt;22,$C$1,IF(K1048&lt;30,$D$1,IF(K1048&lt;60,$G$1,IF(K1048&lt;90,$H$1,IF(K1048&lt;120,$I$1,IF(K1048&lt;150,$J$1,IF(K1048&lt;180,$K$1,IF(K1048&lt;210,$E$1)))))))))))</f>
        <v>1° Semana</v>
      </c>
      <c r="U1048" s="3" t="s">
        <v>1700</v>
      </c>
      <c r="V1048" s="10" t="s">
        <v>1703</v>
      </c>
      <c r="W1048" s="6">
        <v>43815</v>
      </c>
      <c r="X1048" s="12" t="s">
        <v>1704</v>
      </c>
      <c r="Y1048" s="12" t="s">
        <v>5248</v>
      </c>
      <c r="Z1048" s="12"/>
      <c r="AA1048" s="12"/>
      <c r="AB1048" s="15"/>
      <c r="AC1048" s="15"/>
      <c r="AD1048" s="15"/>
      <c r="AE1048" s="15"/>
      <c r="AF1048" s="4">
        <f ca="1">+TODAY()-AE1048</f>
        <v>44137</v>
      </c>
      <c r="AG1048" s="15"/>
      <c r="AH1048" s="15"/>
      <c r="AI1048" s="6"/>
      <c r="AJ1048" s="6"/>
      <c r="AK1048" s="3"/>
      <c r="AL1048" s="6"/>
      <c r="AM1048" s="10">
        <v>1</v>
      </c>
      <c r="AN1048" s="3" t="s">
        <v>44</v>
      </c>
      <c r="AO1048" s="3"/>
      <c r="AP1048" s="3" t="s">
        <v>1617</v>
      </c>
      <c r="AQ1048" s="3"/>
      <c r="AR1048" s="3"/>
      <c r="AS1048" s="3"/>
      <c r="AT1048" s="3"/>
      <c r="AU1048" s="288" t="s">
        <v>4686</v>
      </c>
      <c r="AV1048" s="7" t="s">
        <v>47</v>
      </c>
      <c r="AW1048" s="70" t="s">
        <v>47</v>
      </c>
      <c r="AX1048" s="9" t="str">
        <f>IF(AW1048="","Vacio",IF(AV1048=AW1048,"Igual","Diferente"))</f>
        <v>Igual</v>
      </c>
      <c r="AY1048" s="129"/>
      <c r="AZ1048" s="129"/>
      <c r="BA1048" s="5">
        <f ca="1">+IF(K1048&gt;21,"Revisar",0)</f>
        <v>0</v>
      </c>
      <c r="BB1048" s="32" t="s">
        <v>146</v>
      </c>
      <c r="BC1048" s="32" t="s">
        <v>2919</v>
      </c>
      <c r="BD1048" s="158"/>
      <c r="BE1048" s="158"/>
      <c r="BF1048" s="32" t="s">
        <v>94</v>
      </c>
      <c r="BG1048" s="32"/>
      <c r="BH1048" s="158"/>
      <c r="BI1048" s="158"/>
      <c r="BJ1048" s="158"/>
      <c r="BK1048" s="158"/>
      <c r="BL1048" s="158"/>
      <c r="BM1048" s="158"/>
    </row>
    <row r="1049" spans="1:65" ht="14.65" customHeight="1" x14ac:dyDescent="0.25">
      <c r="A1049" s="68" t="str">
        <f>CONCATENATE(E1049,"_",X1049)</f>
        <v>20600108639_PCR-LAP0998</v>
      </c>
      <c r="B1049" s="68" t="str">
        <f>CONCATENATE(E1049,"_",Z1049)</f>
        <v>20600108639_</v>
      </c>
      <c r="C1049" s="6">
        <v>44105</v>
      </c>
      <c r="D1049" s="6">
        <v>44135</v>
      </c>
      <c r="E1049" s="192">
        <v>20600108639</v>
      </c>
      <c r="F1049" s="3" t="s">
        <v>1699</v>
      </c>
      <c r="G1049" s="3" t="s">
        <v>4590</v>
      </c>
      <c r="H1049" s="6">
        <v>44105</v>
      </c>
      <c r="I1049" s="6">
        <v>44135</v>
      </c>
      <c r="J1049" s="7"/>
      <c r="K1049" s="8">
        <f ca="1">+TODAY()-I1049</f>
        <v>2</v>
      </c>
      <c r="L1049" s="9">
        <v>97</v>
      </c>
      <c r="M1049" s="154"/>
      <c r="N1049" s="71" t="str">
        <f>IF(M1049="","Vacio",IF(L1049=M1049,"Igual","Diferente"))</f>
        <v>Vacio</v>
      </c>
      <c r="O1049" s="9"/>
      <c r="P1049" s="154"/>
      <c r="Q1049" s="9" t="str">
        <f>IF(P1049="","Vacio",IF(O1049=P1049,"Igual","Diferente"))</f>
        <v>Vacio</v>
      </c>
      <c r="R1049" s="1">
        <f>+L1049+O1049/3.5</f>
        <v>97</v>
      </c>
      <c r="S1049" s="1">
        <f ca="1">+IF(K1049&gt;=0,IF(K1049&lt;30,R1049*1,IF(60&gt;K1049,R1049*2,IF(90&gt;K1049,R1049*3,IF(120&gt;K1049,R1049*4,IF(150&gt;K1049,R1049*5,IF(180&gt;K1049,R1049*6,IF(210&gt;K1049,R1049*7))))))),0)</f>
        <v>97</v>
      </c>
      <c r="T1049" s="2" t="str">
        <f ca="1">+IF(K1049&lt;0,0,IF(K1049&lt;8,$A$1,IF(K1049&lt;15,$B$1,IF(K1049&lt;22,$C$1,IF(K1049&lt;30,$D$1,IF(K1049&lt;60,$G$1,IF(K1049&lt;90,$H$1,IF(K1049&lt;120,$I$1,IF(K1049&lt;150,$J$1,IF(K1049&lt;180,$K$1,IF(K1049&lt;210,$E$1)))))))))))</f>
        <v>1° Semana</v>
      </c>
      <c r="U1049" s="3" t="s">
        <v>1705</v>
      </c>
      <c r="V1049" s="10" t="s">
        <v>1706</v>
      </c>
      <c r="W1049" s="6">
        <v>43906</v>
      </c>
      <c r="X1049" s="12" t="s">
        <v>1707</v>
      </c>
      <c r="Y1049" s="12" t="s">
        <v>5248</v>
      </c>
      <c r="Z1049" s="12"/>
      <c r="AA1049" s="12"/>
      <c r="AB1049" s="15"/>
      <c r="AC1049" s="15"/>
      <c r="AD1049" s="15"/>
      <c r="AE1049" s="15"/>
      <c r="AF1049" s="4">
        <f ca="1">+TODAY()-AE1049</f>
        <v>44137</v>
      </c>
      <c r="AG1049" s="15"/>
      <c r="AH1049" s="15"/>
      <c r="AI1049" s="6"/>
      <c r="AJ1049" s="6"/>
      <c r="AK1049" s="3"/>
      <c r="AL1049" s="6"/>
      <c r="AM1049" s="10">
        <v>1</v>
      </c>
      <c r="AN1049" s="3" t="s">
        <v>44</v>
      </c>
      <c r="AO1049" s="3"/>
      <c r="AP1049" s="3" t="s">
        <v>185</v>
      </c>
      <c r="AQ1049" s="3"/>
      <c r="AR1049" s="3"/>
      <c r="AS1049" s="3"/>
      <c r="AT1049" s="3"/>
      <c r="AU1049" s="288" t="s">
        <v>4686</v>
      </c>
      <c r="AV1049" s="7" t="s">
        <v>47</v>
      </c>
      <c r="AW1049" s="70" t="s">
        <v>47</v>
      </c>
      <c r="AX1049" s="9" t="str">
        <f>IF(AW1049="","Vacio",IF(AV1049=AW1049,"Igual","Diferente"))</f>
        <v>Igual</v>
      </c>
      <c r="AY1049" s="129"/>
      <c r="AZ1049" s="129"/>
      <c r="BA1049" s="5">
        <f ca="1">+IF(K1049&gt;21,"Revisar",0)</f>
        <v>0</v>
      </c>
      <c r="BB1049" s="32" t="s">
        <v>146</v>
      </c>
      <c r="BC1049" s="32" t="s">
        <v>2919</v>
      </c>
      <c r="BF1049" s="32" t="s">
        <v>94</v>
      </c>
      <c r="BG1049" s="32"/>
    </row>
    <row r="1050" spans="1:65" ht="14.65" customHeight="1" x14ac:dyDescent="0.25">
      <c r="A1050" s="68" t="str">
        <f>CONCATENATE(E1050,"_",X1050)</f>
        <v>20600108639_PCR-LAP1443</v>
      </c>
      <c r="B1050" s="68" t="str">
        <f>CONCATENATE(E1050,"_",Z1050)</f>
        <v>20600108639_</v>
      </c>
      <c r="C1050" s="6">
        <v>44105</v>
      </c>
      <c r="D1050" s="6">
        <v>44135</v>
      </c>
      <c r="E1050" s="192">
        <v>20600108639</v>
      </c>
      <c r="F1050" s="3" t="s">
        <v>1699</v>
      </c>
      <c r="G1050" s="3" t="s">
        <v>4590</v>
      </c>
      <c r="H1050" s="6">
        <v>44105</v>
      </c>
      <c r="I1050" s="6">
        <v>44135</v>
      </c>
      <c r="J1050" s="7"/>
      <c r="K1050" s="8">
        <f ca="1">+TODAY()-I1050</f>
        <v>2</v>
      </c>
      <c r="L1050" s="9">
        <v>70</v>
      </c>
      <c r="M1050" s="154"/>
      <c r="N1050" s="71" t="str">
        <f>IF(M1050="","Vacio",IF(L1050=M1050,"Igual","Diferente"))</f>
        <v>Vacio</v>
      </c>
      <c r="O1050" s="9"/>
      <c r="P1050" s="154"/>
      <c r="Q1050" s="9" t="str">
        <f>IF(P1050="","Vacio",IF(O1050=P1050,"Igual","Diferente"))</f>
        <v>Vacio</v>
      </c>
      <c r="R1050" s="1">
        <f>+L1050+O1050/3.5</f>
        <v>70</v>
      </c>
      <c r="S1050" s="1">
        <f ca="1">+IF(K1050&gt;=0,IF(K1050&lt;30,R1050*1,IF(60&gt;K1050,R1050*2,IF(90&gt;K1050,R1050*3,IF(120&gt;K1050,R1050*4,IF(150&gt;K1050,R1050*5,IF(180&gt;K1050,R1050*6,IF(210&gt;K1050,R1050*7))))))),0)</f>
        <v>70</v>
      </c>
      <c r="T1050" s="2" t="str">
        <f ca="1">+IF(K1050&lt;0,0,IF(K1050&lt;8,$A$1,IF(K1050&lt;15,$B$1,IF(K1050&lt;22,$C$1,IF(K1050&lt;30,$D$1,IF(K1050&lt;60,$G$1,IF(K1050&lt;90,$H$1,IF(K1050&lt;120,$I$1,IF(K1050&lt;150,$J$1,IF(K1050&lt;180,$K$1,IF(K1050&lt;210,$E$1)))))))))))</f>
        <v>1° Semana</v>
      </c>
      <c r="U1050" s="3" t="s">
        <v>1708</v>
      </c>
      <c r="V1050" s="10" t="s">
        <v>1709</v>
      </c>
      <c r="W1050" s="6">
        <v>43648</v>
      </c>
      <c r="X1050" s="12" t="s">
        <v>1710</v>
      </c>
      <c r="Y1050" s="12" t="s">
        <v>5248</v>
      </c>
      <c r="Z1050" s="12"/>
      <c r="AA1050" s="12"/>
      <c r="AB1050" s="15"/>
      <c r="AC1050" s="15"/>
      <c r="AD1050" s="15"/>
      <c r="AE1050" s="15"/>
      <c r="AF1050" s="4">
        <f ca="1">+TODAY()-AE1050</f>
        <v>44137</v>
      </c>
      <c r="AG1050" s="15"/>
      <c r="AH1050" s="15"/>
      <c r="AI1050" s="6"/>
      <c r="AJ1050" s="6"/>
      <c r="AK1050" s="3" t="s">
        <v>56</v>
      </c>
      <c r="AL1050" s="6"/>
      <c r="AM1050" s="10">
        <v>1</v>
      </c>
      <c r="AN1050" s="3" t="s">
        <v>44</v>
      </c>
      <c r="AO1050" s="3"/>
      <c r="AP1050" s="3" t="s">
        <v>62</v>
      </c>
      <c r="AQ1050" s="3"/>
      <c r="AR1050" s="3"/>
      <c r="AS1050" s="3"/>
      <c r="AT1050" s="3"/>
      <c r="AU1050" s="288" t="s">
        <v>4686</v>
      </c>
      <c r="AV1050" s="7" t="s">
        <v>47</v>
      </c>
      <c r="AW1050" s="70" t="s">
        <v>47</v>
      </c>
      <c r="AX1050" s="9" t="str">
        <f>IF(AW1050="","Vacio",IF(AV1050=AW1050,"Igual","Diferente"))</f>
        <v>Igual</v>
      </c>
      <c r="AY1050" s="129"/>
      <c r="AZ1050" s="129"/>
      <c r="BA1050" s="5">
        <f ca="1">+IF(K1050&gt;21,"Revisar",0)</f>
        <v>0</v>
      </c>
      <c r="BB1050" s="32" t="s">
        <v>146</v>
      </c>
      <c r="BC1050" s="32" t="s">
        <v>2919</v>
      </c>
      <c r="BF1050" s="32" t="s">
        <v>94</v>
      </c>
      <c r="BG1050" s="32"/>
    </row>
    <row r="1051" spans="1:65" ht="14.65" customHeight="1" x14ac:dyDescent="0.25">
      <c r="A1051" s="68" t="str">
        <f>CONCATENATE(E1051,"_",X1051)</f>
        <v>20600108639_PCR-LAP19101004</v>
      </c>
      <c r="B1051" s="68" t="str">
        <f>CONCATENATE(E1051,"_",Z1051)</f>
        <v>20600108639_</v>
      </c>
      <c r="C1051" s="6">
        <v>44105</v>
      </c>
      <c r="D1051" s="6">
        <v>44135</v>
      </c>
      <c r="E1051" s="192">
        <v>20600108639</v>
      </c>
      <c r="F1051" s="3" t="s">
        <v>1699</v>
      </c>
      <c r="G1051" s="3" t="s">
        <v>4590</v>
      </c>
      <c r="H1051" s="6">
        <v>44105</v>
      </c>
      <c r="I1051" s="6">
        <v>44135</v>
      </c>
      <c r="J1051" s="7"/>
      <c r="K1051" s="8">
        <f ca="1">+TODAY()-I1051</f>
        <v>2</v>
      </c>
      <c r="L1051" s="9">
        <v>97</v>
      </c>
      <c r="M1051" s="154"/>
      <c r="N1051" s="71" t="str">
        <f>IF(M1051="","Vacio",IF(L1051=M1051,"Igual","Diferente"))</f>
        <v>Vacio</v>
      </c>
      <c r="O1051" s="9"/>
      <c r="P1051" s="154"/>
      <c r="Q1051" s="9" t="str">
        <f>IF(P1051="","Vacio",IF(O1051=P1051,"Igual","Diferente"))</f>
        <v>Vacio</v>
      </c>
      <c r="R1051" s="1">
        <f>+L1051+O1051/3.5</f>
        <v>97</v>
      </c>
      <c r="S1051" s="1">
        <f ca="1">+IF(K1051&gt;=0,IF(K1051&lt;30,R1051*1,IF(60&gt;K1051,R1051*2,IF(90&gt;K1051,R1051*3,IF(120&gt;K1051,R1051*4,IF(150&gt;K1051,R1051*5,IF(180&gt;K1051,R1051*6,IF(210&gt;K1051,R1051*7))))))),0)</f>
        <v>97</v>
      </c>
      <c r="T1051" s="2" t="str">
        <f ca="1">+IF(K1051&lt;0,0,IF(K1051&lt;8,$A$1,IF(K1051&lt;15,$B$1,IF(K1051&lt;22,$C$1,IF(K1051&lt;30,$D$1,IF(K1051&lt;60,$G$1,IF(K1051&lt;90,$H$1,IF(K1051&lt;120,$I$1,IF(K1051&lt;150,$J$1,IF(K1051&lt;180,$K$1,IF(K1051&lt;210,$E$1)))))))))))</f>
        <v>1° Semana</v>
      </c>
      <c r="U1051" s="3" t="s">
        <v>1711</v>
      </c>
      <c r="V1051" s="10" t="s">
        <v>1712</v>
      </c>
      <c r="W1051" s="6" t="s">
        <v>1042</v>
      </c>
      <c r="X1051" s="12" t="s">
        <v>1713</v>
      </c>
      <c r="Y1051" s="12" t="s">
        <v>5248</v>
      </c>
      <c r="Z1051" s="12"/>
      <c r="AA1051" s="12"/>
      <c r="AB1051" s="15"/>
      <c r="AC1051" s="15"/>
      <c r="AD1051" s="15"/>
      <c r="AE1051" s="15"/>
      <c r="AF1051" s="4">
        <f ca="1">+TODAY()-AE1051</f>
        <v>44137</v>
      </c>
      <c r="AG1051" s="15"/>
      <c r="AH1051" s="15"/>
      <c r="AI1051" s="6"/>
      <c r="AJ1051" s="6"/>
      <c r="AK1051" s="3"/>
      <c r="AL1051" s="6"/>
      <c r="AM1051" s="10">
        <v>1</v>
      </c>
      <c r="AN1051" s="3" t="s">
        <v>44</v>
      </c>
      <c r="AO1051" s="3"/>
      <c r="AP1051" s="3" t="s">
        <v>1617</v>
      </c>
      <c r="AQ1051" s="3"/>
      <c r="AR1051" s="3"/>
      <c r="AS1051" s="3"/>
      <c r="AT1051" s="3"/>
      <c r="AU1051" s="288" t="s">
        <v>4686</v>
      </c>
      <c r="AV1051" s="7" t="s">
        <v>47</v>
      </c>
      <c r="AW1051" s="70" t="s">
        <v>47</v>
      </c>
      <c r="AX1051" s="9" t="str">
        <f>IF(AW1051="","Vacio",IF(AV1051=AW1051,"Igual","Diferente"))</f>
        <v>Igual</v>
      </c>
      <c r="AY1051" s="129"/>
      <c r="AZ1051" s="129"/>
      <c r="BA1051" s="5">
        <f ca="1">+IF(K1051&gt;21,"Revisar",0)</f>
        <v>0</v>
      </c>
      <c r="BB1051" s="32" t="s">
        <v>146</v>
      </c>
      <c r="BC1051" s="32" t="s">
        <v>2919</v>
      </c>
      <c r="BF1051" s="32" t="s">
        <v>94</v>
      </c>
      <c r="BG1051" s="32"/>
    </row>
    <row r="1052" spans="1:65" ht="14.65" customHeight="1" x14ac:dyDescent="0.25">
      <c r="A1052" s="68" t="str">
        <f>CONCATENATE(E1052,"_",X1052)</f>
        <v>20604625697_PCR-LAP0329</v>
      </c>
      <c r="B1052" s="68" t="str">
        <f>CONCATENATE(E1052,"_",Z1052)</f>
        <v>20604625697_</v>
      </c>
      <c r="C1052" s="6">
        <v>44105</v>
      </c>
      <c r="D1052" s="6">
        <v>44135</v>
      </c>
      <c r="E1052" s="192">
        <v>20604625697</v>
      </c>
      <c r="F1052" s="3" t="s">
        <v>4106</v>
      </c>
      <c r="G1052" s="3" t="s">
        <v>4607</v>
      </c>
      <c r="H1052" s="6">
        <v>44105</v>
      </c>
      <c r="I1052" s="6">
        <v>44135</v>
      </c>
      <c r="J1052" s="7"/>
      <c r="K1052" s="8">
        <f ca="1">+TODAY()-I1052</f>
        <v>2</v>
      </c>
      <c r="L1052" s="9">
        <v>45</v>
      </c>
      <c r="M1052" s="135"/>
      <c r="N1052" s="9" t="str">
        <f>IF(M1052="","Vacio",IF(L1052=M1052,"Igual","Diferente"))</f>
        <v>Vacio</v>
      </c>
      <c r="O1052" s="9"/>
      <c r="P1052" s="135"/>
      <c r="Q1052" s="9" t="str">
        <f>IF(P1052="","Vacio",IF(O1052=P1052,"Igual","Diferente"))</f>
        <v>Vacio</v>
      </c>
      <c r="R1052" s="1">
        <f>+L1052+O1052/3.5</f>
        <v>45</v>
      </c>
      <c r="S1052" s="1">
        <f ca="1">+IF(K1052&gt;=0,IF(K1052&lt;30,R1052*1,IF(60&gt;K1052,R1052*2,IF(90&gt;K1052,R1052*3,IF(120&gt;K1052,R1052*4,IF(150&gt;K1052,R1052*5,IF(180&gt;K1052,R1052*6,IF(210&gt;K1052,R1052*7))))))),0)</f>
        <v>45</v>
      </c>
      <c r="T1052" s="2" t="str">
        <f ca="1">+IF(K1052&lt;0,0,IF(K1052&lt;8,$A$1,IF(K1052&lt;15,$B$1,IF(K1052&lt;22,$C$1,IF(K1052&lt;30,$D$1,IF(K1052&lt;60,$G$1,IF(K1052&lt;90,$H$1,IF(K1052&lt;120,$I$1,IF(K1052&lt;150,$J$1,IF(K1052&lt;180,$K$1,IF(K1052&lt;210,$E$1)))))))))))</f>
        <v>1° Semana</v>
      </c>
      <c r="U1052" s="3" t="s">
        <v>1715</v>
      </c>
      <c r="V1052" s="10" t="s">
        <v>1716</v>
      </c>
      <c r="W1052" s="6">
        <v>43138</v>
      </c>
      <c r="X1052" s="12" t="s">
        <v>1717</v>
      </c>
      <c r="Y1052" s="12" t="s">
        <v>5248</v>
      </c>
      <c r="Z1052" s="12"/>
      <c r="AA1052" s="12"/>
      <c r="AB1052" s="15"/>
      <c r="AC1052" s="15"/>
      <c r="AD1052" s="15"/>
      <c r="AE1052" s="15"/>
      <c r="AF1052" s="4">
        <f ca="1">+TODAY()-AE1052</f>
        <v>44137</v>
      </c>
      <c r="AG1052" s="15"/>
      <c r="AH1052" s="15"/>
      <c r="AI1052" s="6"/>
      <c r="AJ1052" s="6"/>
      <c r="AK1052" s="3" t="s">
        <v>43</v>
      </c>
      <c r="AL1052" s="6"/>
      <c r="AM1052" s="10">
        <v>1</v>
      </c>
      <c r="AN1052" s="3" t="s">
        <v>44</v>
      </c>
      <c r="AO1052" s="3"/>
      <c r="AP1052" s="3" t="s">
        <v>45</v>
      </c>
      <c r="AQ1052" s="3"/>
      <c r="AR1052" s="3"/>
      <c r="AS1052" s="3"/>
      <c r="AT1052" s="3"/>
      <c r="AU1052" s="288" t="s">
        <v>4686</v>
      </c>
      <c r="AV1052" s="7" t="s">
        <v>47</v>
      </c>
      <c r="AW1052" s="7" t="s">
        <v>47</v>
      </c>
      <c r="AX1052" s="9" t="str">
        <f>IF(AW1052="","Vacio",IF(AV1052=AW1052,"Igual","Diferente"))</f>
        <v>Igual</v>
      </c>
      <c r="AY1052" s="68"/>
      <c r="AZ1052" s="68"/>
      <c r="BA1052" s="5">
        <f ca="1">+IF(K1052&gt;21,"Revisar",0)</f>
        <v>0</v>
      </c>
      <c r="BB1052" s="68" t="s">
        <v>146</v>
      </c>
      <c r="BC1052" s="129" t="s">
        <v>2919</v>
      </c>
      <c r="BF1052" s="129" t="s">
        <v>94</v>
      </c>
      <c r="BG1052" s="129"/>
    </row>
    <row r="1053" spans="1:65" ht="14.65" customHeight="1" x14ac:dyDescent="0.25">
      <c r="A1053" s="68" t="str">
        <f>CONCATENATE(E1053,"_",X1053)</f>
        <v>20604625697_PCR-LAP0672</v>
      </c>
      <c r="B1053" s="68" t="str">
        <f>CONCATENATE(E1053,"_",Z1053)</f>
        <v>20604625697_</v>
      </c>
      <c r="C1053" s="6">
        <v>44105</v>
      </c>
      <c r="D1053" s="6">
        <v>44135</v>
      </c>
      <c r="E1053" s="192">
        <v>20604625697</v>
      </c>
      <c r="F1053" s="3" t="s">
        <v>4106</v>
      </c>
      <c r="G1053" s="3" t="s">
        <v>4607</v>
      </c>
      <c r="H1053" s="6">
        <v>44105</v>
      </c>
      <c r="I1053" s="6">
        <v>44135</v>
      </c>
      <c r="J1053" s="7"/>
      <c r="K1053" s="8">
        <f ca="1">+TODAY()-I1053</f>
        <v>2</v>
      </c>
      <c r="L1053" s="9">
        <v>50</v>
      </c>
      <c r="M1053" s="135"/>
      <c r="N1053" s="9" t="str">
        <f>IF(M1053="","Vacio",IF(L1053=M1053,"Igual","Diferente"))</f>
        <v>Vacio</v>
      </c>
      <c r="O1053" s="9"/>
      <c r="P1053" s="135"/>
      <c r="Q1053" s="9" t="str">
        <f>IF(P1053="","Vacio",IF(O1053=P1053,"Igual","Diferente"))</f>
        <v>Vacio</v>
      </c>
      <c r="R1053" s="1">
        <f>+L1053+O1053/3.5</f>
        <v>50</v>
      </c>
      <c r="S1053" s="1">
        <f ca="1">+IF(K1053&gt;=0,IF(K1053&lt;30,R1053*1,IF(60&gt;K1053,R1053*2,IF(90&gt;K1053,R1053*3,IF(120&gt;K1053,R1053*4,IF(150&gt;K1053,R1053*5,IF(180&gt;K1053,R1053*6,IF(210&gt;K1053,R1053*7))))))),0)</f>
        <v>50</v>
      </c>
      <c r="T1053" s="2" t="str">
        <f ca="1">+IF(K1053&lt;0,0,IF(K1053&lt;8,$A$1,IF(K1053&lt;15,$B$1,IF(K1053&lt;22,$C$1,IF(K1053&lt;30,$D$1,IF(K1053&lt;60,$G$1,IF(K1053&lt;90,$H$1,IF(K1053&lt;120,$I$1,IF(K1053&lt;150,$J$1,IF(K1053&lt;180,$K$1,IF(K1053&lt;210,$E$1)))))))))))</f>
        <v>1° Semana</v>
      </c>
      <c r="U1053" s="3" t="s">
        <v>1715</v>
      </c>
      <c r="V1053" s="10" t="s">
        <v>1718</v>
      </c>
      <c r="W1053" s="6">
        <v>43150</v>
      </c>
      <c r="X1053" s="12" t="s">
        <v>1719</v>
      </c>
      <c r="Y1053" s="12" t="s">
        <v>5248</v>
      </c>
      <c r="Z1053" s="12"/>
      <c r="AA1053" s="12"/>
      <c r="AB1053" s="15"/>
      <c r="AC1053" s="15"/>
      <c r="AD1053" s="15"/>
      <c r="AE1053" s="15"/>
      <c r="AF1053" s="4">
        <f ca="1">+TODAY()-AE1053</f>
        <v>44137</v>
      </c>
      <c r="AG1053" s="15"/>
      <c r="AH1053" s="15"/>
      <c r="AI1053" s="6"/>
      <c r="AJ1053" s="6"/>
      <c r="AK1053" s="3" t="s">
        <v>43</v>
      </c>
      <c r="AL1053" s="6"/>
      <c r="AM1053" s="10">
        <v>1</v>
      </c>
      <c r="AN1053" s="3" t="s">
        <v>44</v>
      </c>
      <c r="AO1053" s="3"/>
      <c r="AP1053" s="3" t="s">
        <v>45</v>
      </c>
      <c r="AQ1053" s="3"/>
      <c r="AR1053" s="3"/>
      <c r="AS1053" s="3"/>
      <c r="AT1053" s="3"/>
      <c r="AU1053" s="288" t="s">
        <v>4686</v>
      </c>
      <c r="AV1053" s="7" t="s">
        <v>47</v>
      </c>
      <c r="AW1053" s="7" t="s">
        <v>47</v>
      </c>
      <c r="AX1053" s="9" t="str">
        <f>IF(AW1053="","Vacio",IF(AV1053=AW1053,"Igual","Diferente"))</f>
        <v>Igual</v>
      </c>
      <c r="AY1053" s="68"/>
      <c r="AZ1053" s="68"/>
      <c r="BA1053" s="5">
        <f ca="1">+IF(K1053&gt;21,"Revisar",0)</f>
        <v>0</v>
      </c>
      <c r="BB1053" s="68" t="s">
        <v>146</v>
      </c>
      <c r="BC1053" s="129" t="s">
        <v>2919</v>
      </c>
      <c r="BF1053" s="129" t="s">
        <v>94</v>
      </c>
      <c r="BG1053" s="129"/>
    </row>
    <row r="1054" spans="1:65" s="158" customFormat="1" ht="14.65" customHeight="1" x14ac:dyDescent="0.25">
      <c r="A1054" s="68" t="str">
        <f>CONCATENATE(E1054,"_",X1054)</f>
        <v>20604625697_PCR-LAP0681</v>
      </c>
      <c r="B1054" s="68" t="str">
        <f>CONCATENATE(E1054,"_",Z1054)</f>
        <v>20604625697_</v>
      </c>
      <c r="C1054" s="6">
        <v>44105</v>
      </c>
      <c r="D1054" s="6">
        <v>44135</v>
      </c>
      <c r="E1054" s="192">
        <v>20604625697</v>
      </c>
      <c r="F1054" s="3" t="s">
        <v>4106</v>
      </c>
      <c r="G1054" s="3" t="s">
        <v>4607</v>
      </c>
      <c r="H1054" s="6">
        <v>44105</v>
      </c>
      <c r="I1054" s="6">
        <v>44135</v>
      </c>
      <c r="J1054" s="7"/>
      <c r="K1054" s="8">
        <f ca="1">+TODAY()-I1054</f>
        <v>2</v>
      </c>
      <c r="L1054" s="9">
        <v>50</v>
      </c>
      <c r="M1054" s="135"/>
      <c r="N1054" s="9" t="str">
        <f>IF(M1054="","Vacio",IF(L1054=M1054,"Igual","Diferente"))</f>
        <v>Vacio</v>
      </c>
      <c r="O1054" s="9"/>
      <c r="P1054" s="135"/>
      <c r="Q1054" s="9" t="str">
        <f>IF(P1054="","Vacio",IF(O1054=P1054,"Igual","Diferente"))</f>
        <v>Vacio</v>
      </c>
      <c r="R1054" s="1">
        <f>+L1054+O1054/3.5</f>
        <v>50</v>
      </c>
      <c r="S1054" s="1">
        <f ca="1">+IF(K1054&gt;=0,IF(K1054&lt;30,R1054*1,IF(60&gt;K1054,R1054*2,IF(90&gt;K1054,R1054*3,IF(120&gt;K1054,R1054*4,IF(150&gt;K1054,R1054*5,IF(180&gt;K1054,R1054*6,IF(210&gt;K1054,R1054*7))))))),0)</f>
        <v>50</v>
      </c>
      <c r="T1054" s="2" t="str">
        <f ca="1">+IF(K1054&lt;0,0,IF(K1054&lt;8,$A$1,IF(K1054&lt;15,$B$1,IF(K1054&lt;22,$C$1,IF(K1054&lt;30,$D$1,IF(K1054&lt;60,$G$1,IF(K1054&lt;90,$H$1,IF(K1054&lt;120,$I$1,IF(K1054&lt;150,$J$1,IF(K1054&lt;180,$K$1,IF(K1054&lt;210,$E$1)))))))))))</f>
        <v>1° Semana</v>
      </c>
      <c r="U1054" s="3" t="s">
        <v>1467</v>
      </c>
      <c r="V1054" s="10" t="s">
        <v>1720</v>
      </c>
      <c r="W1054" s="6">
        <v>43838</v>
      </c>
      <c r="X1054" s="12" t="s">
        <v>1721</v>
      </c>
      <c r="Y1054" s="12" t="s">
        <v>5248</v>
      </c>
      <c r="Z1054" s="12"/>
      <c r="AA1054" s="12"/>
      <c r="AB1054" s="15"/>
      <c r="AC1054" s="15"/>
      <c r="AD1054" s="15"/>
      <c r="AE1054" s="15"/>
      <c r="AF1054" s="4">
        <f ca="1">+TODAY()-AE1054</f>
        <v>44137</v>
      </c>
      <c r="AG1054" s="15"/>
      <c r="AH1054" s="15"/>
      <c r="AI1054" s="6"/>
      <c r="AJ1054" s="6"/>
      <c r="AK1054" s="3"/>
      <c r="AL1054" s="6"/>
      <c r="AM1054" s="10">
        <v>1</v>
      </c>
      <c r="AN1054" s="3" t="s">
        <v>44</v>
      </c>
      <c r="AO1054" s="3"/>
      <c r="AP1054" s="3" t="s">
        <v>45</v>
      </c>
      <c r="AQ1054" s="3"/>
      <c r="AR1054" s="3"/>
      <c r="AS1054" s="3"/>
      <c r="AT1054" s="3"/>
      <c r="AU1054" s="288" t="s">
        <v>4686</v>
      </c>
      <c r="AV1054" s="7" t="s">
        <v>47</v>
      </c>
      <c r="AW1054" s="7" t="s">
        <v>47</v>
      </c>
      <c r="AX1054" s="9" t="str">
        <f>IF(AW1054="","Vacio",IF(AV1054=AW1054,"Igual","Diferente"))</f>
        <v>Igual</v>
      </c>
      <c r="AY1054" s="68"/>
      <c r="AZ1054" s="68"/>
      <c r="BA1054" s="5">
        <f ca="1">+IF(K1054&gt;21,"Revisar",0)</f>
        <v>0</v>
      </c>
      <c r="BB1054" s="68" t="s">
        <v>146</v>
      </c>
      <c r="BC1054" s="129" t="s">
        <v>2919</v>
      </c>
      <c r="BD1054"/>
      <c r="BE1054"/>
      <c r="BF1054" s="129" t="s">
        <v>94</v>
      </c>
      <c r="BG1054" s="129"/>
      <c r="BH1054"/>
      <c r="BI1054"/>
      <c r="BJ1054"/>
      <c r="BK1054"/>
      <c r="BL1054"/>
      <c r="BM1054"/>
    </row>
    <row r="1055" spans="1:65" ht="14.65" customHeight="1" x14ac:dyDescent="0.25">
      <c r="A1055" s="68" t="str">
        <f>CONCATENATE(E1055,"_",X1055)</f>
        <v>20604625697_PCR-LAP1008</v>
      </c>
      <c r="B1055" s="68" t="str">
        <f>CONCATENATE(E1055,"_",Z1055)</f>
        <v>20604625697_PCR-LAP0344</v>
      </c>
      <c r="C1055" s="6">
        <v>44105</v>
      </c>
      <c r="D1055" s="6">
        <v>44135</v>
      </c>
      <c r="E1055" s="192">
        <v>20604625697</v>
      </c>
      <c r="F1055" s="3" t="s">
        <v>4106</v>
      </c>
      <c r="G1055" s="3" t="s">
        <v>4607</v>
      </c>
      <c r="H1055" s="6">
        <v>44105</v>
      </c>
      <c r="I1055" s="6">
        <v>44135</v>
      </c>
      <c r="J1055" s="7"/>
      <c r="K1055" s="8">
        <f ca="1">+TODAY()-I1055</f>
        <v>2</v>
      </c>
      <c r="L1055" s="9">
        <v>50</v>
      </c>
      <c r="M1055" s="135"/>
      <c r="N1055" s="9" t="str">
        <f>IF(M1055="","Vacio",IF(L1055=M1055,"Igual","Diferente"))</f>
        <v>Vacio</v>
      </c>
      <c r="O1055" s="9"/>
      <c r="P1055" s="135"/>
      <c r="Q1055" s="9" t="str">
        <f>IF(P1055="","Vacio",IF(O1055=P1055,"Igual","Diferente"))</f>
        <v>Vacio</v>
      </c>
      <c r="R1055" s="1">
        <f>+L1055+O1055/3.5</f>
        <v>50</v>
      </c>
      <c r="S1055" s="1">
        <f ca="1">+IF(K1055&gt;=0,IF(K1055&lt;30,R1055*1,IF(60&gt;K1055,R1055*2,IF(90&gt;K1055,R1055*3,IF(120&gt;K1055,R1055*4,IF(150&gt;K1055,R1055*5,IF(180&gt;K1055,R1055*6,IF(210&gt;K1055,R1055*7))))))),0)</f>
        <v>50</v>
      </c>
      <c r="T1055" s="2" t="str">
        <f ca="1">+IF(K1055&lt;0,0,IF(K1055&lt;8,$A$1,IF(K1055&lt;15,$B$1,IF(K1055&lt;22,$C$1,IF(K1055&lt;30,$D$1,IF(K1055&lt;60,$G$1,IF(K1055&lt;90,$H$1,IF(K1055&lt;120,$I$1,IF(K1055&lt;150,$J$1,IF(K1055&lt;180,$K$1,IF(K1055&lt;210,$E$1)))))))))))</f>
        <v>1° Semana</v>
      </c>
      <c r="U1055" s="3" t="s">
        <v>1467</v>
      </c>
      <c r="V1055" s="10" t="s">
        <v>1722</v>
      </c>
      <c r="W1055" s="6">
        <v>43374</v>
      </c>
      <c r="X1055" s="12" t="s">
        <v>1723</v>
      </c>
      <c r="Y1055" s="12" t="s">
        <v>5248</v>
      </c>
      <c r="Z1055" s="12" t="s">
        <v>714</v>
      </c>
      <c r="AA1055" s="12"/>
      <c r="AB1055" s="15"/>
      <c r="AC1055" s="15"/>
      <c r="AD1055" s="15"/>
      <c r="AE1055" s="15"/>
      <c r="AF1055" s="4">
        <f ca="1">+TODAY()-AE1055</f>
        <v>44137</v>
      </c>
      <c r="AG1055" s="15"/>
      <c r="AH1055" s="15"/>
      <c r="AI1055" s="6"/>
      <c r="AJ1055" s="6"/>
      <c r="AK1055" s="3" t="s">
        <v>43</v>
      </c>
      <c r="AL1055" s="6"/>
      <c r="AM1055" s="10">
        <v>1</v>
      </c>
      <c r="AN1055" s="3" t="s">
        <v>44</v>
      </c>
      <c r="AO1055" s="3"/>
      <c r="AP1055" s="3" t="s">
        <v>45</v>
      </c>
      <c r="AQ1055" s="3"/>
      <c r="AR1055" s="3"/>
      <c r="AS1055" s="3"/>
      <c r="AT1055" s="3"/>
      <c r="AU1055" s="288" t="s">
        <v>4686</v>
      </c>
      <c r="AV1055" s="7" t="s">
        <v>47</v>
      </c>
      <c r="AW1055" s="7" t="s">
        <v>47</v>
      </c>
      <c r="AX1055" s="9" t="str">
        <f>IF(AW1055="","Vacio",IF(AV1055=AW1055,"Igual","Diferente"))</f>
        <v>Igual</v>
      </c>
      <c r="AY1055" s="68"/>
      <c r="AZ1055" s="68"/>
      <c r="BA1055" s="5">
        <f ca="1">+IF(K1055&gt;21,"Revisar",0)</f>
        <v>0</v>
      </c>
      <c r="BB1055" s="68" t="s">
        <v>146</v>
      </c>
      <c r="BC1055" s="129" t="s">
        <v>2919</v>
      </c>
      <c r="BF1055" s="129" t="s">
        <v>94</v>
      </c>
      <c r="BG1055" s="129"/>
    </row>
    <row r="1056" spans="1:65" ht="14.65" customHeight="1" x14ac:dyDescent="0.25">
      <c r="A1056" s="68" t="str">
        <f>CONCATENATE(E1056,"_",X1056)</f>
        <v>20604625697_PCR-LAP0634</v>
      </c>
      <c r="B1056" s="68" t="str">
        <f>CONCATENATE(E1056,"_",Z1056)</f>
        <v>20604625697_</v>
      </c>
      <c r="C1056" s="6">
        <v>44105</v>
      </c>
      <c r="D1056" s="6">
        <v>44135</v>
      </c>
      <c r="E1056" s="192">
        <v>20604625697</v>
      </c>
      <c r="F1056" s="3" t="s">
        <v>4106</v>
      </c>
      <c r="G1056" s="3" t="s">
        <v>4607</v>
      </c>
      <c r="H1056" s="6">
        <v>44105</v>
      </c>
      <c r="I1056" s="6">
        <v>44135</v>
      </c>
      <c r="J1056" s="7"/>
      <c r="K1056" s="8">
        <f ca="1">+TODAY()-I1056</f>
        <v>2</v>
      </c>
      <c r="L1056" s="9">
        <v>50</v>
      </c>
      <c r="M1056" s="135"/>
      <c r="N1056" s="9" t="str">
        <f>IF(M1056="","Vacio",IF(L1056=M1056,"Igual","Diferente"))</f>
        <v>Vacio</v>
      </c>
      <c r="O1056" s="9"/>
      <c r="P1056" s="135"/>
      <c r="Q1056" s="9" t="str">
        <f>IF(P1056="","Vacio",IF(O1056=P1056,"Igual","Diferente"))</f>
        <v>Vacio</v>
      </c>
      <c r="R1056" s="1">
        <f>+L1056+O1056/3.5</f>
        <v>50</v>
      </c>
      <c r="S1056" s="1">
        <f ca="1">+IF(K1056&gt;=0,IF(K1056&lt;30,R1056*1,IF(60&gt;K1056,R1056*2,IF(90&gt;K1056,R1056*3,IF(120&gt;K1056,R1056*4,IF(150&gt;K1056,R1056*5,IF(180&gt;K1056,R1056*6,IF(210&gt;K1056,R1056*7))))))),0)</f>
        <v>50</v>
      </c>
      <c r="T1056" s="2" t="str">
        <f ca="1">+IF(K1056&lt;0,0,IF(K1056&lt;8,$A$1,IF(K1056&lt;15,$B$1,IF(K1056&lt;22,$C$1,IF(K1056&lt;30,$D$1,IF(K1056&lt;60,$G$1,IF(K1056&lt;90,$H$1,IF(K1056&lt;120,$I$1,IF(K1056&lt;150,$J$1,IF(K1056&lt;180,$K$1,IF(K1056&lt;210,$E$1)))))))))))</f>
        <v>1° Semana</v>
      </c>
      <c r="U1056" s="3" t="s">
        <v>3399</v>
      </c>
      <c r="V1056" s="10" t="s">
        <v>3398</v>
      </c>
      <c r="W1056" s="6">
        <v>44035</v>
      </c>
      <c r="X1056" s="12" t="s">
        <v>882</v>
      </c>
      <c r="Y1056" s="12" t="s">
        <v>5248</v>
      </c>
      <c r="Z1056" s="12"/>
      <c r="AA1056" s="12"/>
      <c r="AB1056" s="15"/>
      <c r="AC1056" s="15"/>
      <c r="AD1056" s="15"/>
      <c r="AE1056" s="15"/>
      <c r="AF1056" s="4">
        <f ca="1">+TODAY()-AE1056</f>
        <v>44137</v>
      </c>
      <c r="AG1056" s="15"/>
      <c r="AH1056" s="15"/>
      <c r="AI1056" s="6"/>
      <c r="AJ1056" s="6"/>
      <c r="AK1056" s="3"/>
      <c r="AL1056" s="6"/>
      <c r="AM1056" s="10">
        <v>1</v>
      </c>
      <c r="AN1056" s="3" t="s">
        <v>44</v>
      </c>
      <c r="AO1056" s="3"/>
      <c r="AP1056" s="3" t="s">
        <v>45</v>
      </c>
      <c r="AQ1056" s="3"/>
      <c r="AR1056" s="3"/>
      <c r="AS1056" s="3"/>
      <c r="AT1056" s="3"/>
      <c r="AU1056" s="288" t="s">
        <v>4686</v>
      </c>
      <c r="AV1056" s="7" t="s">
        <v>47</v>
      </c>
      <c r="AW1056" s="7" t="s">
        <v>47</v>
      </c>
      <c r="AX1056" s="9" t="str">
        <f>IF(AW1056="","Vacio",IF(AV1056=AW1056,"Igual","Diferente"))</f>
        <v>Igual</v>
      </c>
      <c r="AY1056" s="68"/>
      <c r="AZ1056" s="68"/>
      <c r="BA1056" s="5">
        <f ca="1">+IF(K1056&gt;21,"Revisar",0)</f>
        <v>0</v>
      </c>
      <c r="BB1056" s="68" t="s">
        <v>146</v>
      </c>
      <c r="BC1056" s="129" t="s">
        <v>2919</v>
      </c>
      <c r="BF1056" s="129" t="s">
        <v>94</v>
      </c>
      <c r="BG1056" s="129"/>
    </row>
    <row r="1057" spans="1:65" ht="14.65" customHeight="1" x14ac:dyDescent="0.25">
      <c r="A1057" s="68" t="str">
        <f>CONCATENATE(E1057,"_",X1057)</f>
        <v>20604625697_PCR-LAP1066</v>
      </c>
      <c r="B1057" s="68" t="str">
        <f>CONCATENATE(E1057,"_",Z1057)</f>
        <v>20604625697_</v>
      </c>
      <c r="C1057" s="6">
        <v>44105</v>
      </c>
      <c r="D1057" s="6">
        <v>44135</v>
      </c>
      <c r="E1057" s="192">
        <v>20604625697</v>
      </c>
      <c r="F1057" s="3" t="s">
        <v>4106</v>
      </c>
      <c r="G1057" s="3" t="s">
        <v>4607</v>
      </c>
      <c r="H1057" s="6">
        <v>44105</v>
      </c>
      <c r="I1057" s="6">
        <v>44135</v>
      </c>
      <c r="J1057" s="7"/>
      <c r="K1057" s="8">
        <f ca="1">+TODAY()-I1057</f>
        <v>2</v>
      </c>
      <c r="L1057" s="9">
        <v>50</v>
      </c>
      <c r="M1057" s="135"/>
      <c r="N1057" s="9" t="str">
        <f>IF(M1057="","Vacio",IF(L1057=M1057,"Igual","Diferente"))</f>
        <v>Vacio</v>
      </c>
      <c r="O1057" s="9"/>
      <c r="P1057" s="135"/>
      <c r="Q1057" s="9" t="str">
        <f>IF(P1057="","Vacio",IF(O1057=P1057,"Igual","Diferente"))</f>
        <v>Vacio</v>
      </c>
      <c r="R1057" s="1">
        <f>+L1057+O1057/3.5</f>
        <v>50</v>
      </c>
      <c r="S1057" s="1">
        <f ca="1">+IF(K1057&gt;=0,IF(K1057&lt;30,R1057*1,IF(60&gt;K1057,R1057*2,IF(90&gt;K1057,R1057*3,IF(120&gt;K1057,R1057*4,IF(150&gt;K1057,R1057*5,IF(180&gt;K1057,R1057*6,IF(210&gt;K1057,R1057*7))))))),0)</f>
        <v>50</v>
      </c>
      <c r="T1057" s="2" t="str">
        <f ca="1">+IF(K1057&lt;0,0,IF(K1057&lt;8,$A$1,IF(K1057&lt;15,$B$1,IF(K1057&lt;22,$C$1,IF(K1057&lt;30,$D$1,IF(K1057&lt;60,$G$1,IF(K1057&lt;90,$H$1,IF(K1057&lt;120,$I$1,IF(K1057&lt;150,$J$1,IF(K1057&lt;180,$K$1,IF(K1057&lt;210,$E$1)))))))))))</f>
        <v>1° Semana</v>
      </c>
      <c r="U1057" s="3" t="s">
        <v>3400</v>
      </c>
      <c r="V1057" s="10" t="s">
        <v>3398</v>
      </c>
      <c r="W1057" s="6">
        <v>44035</v>
      </c>
      <c r="X1057" s="12" t="s">
        <v>869</v>
      </c>
      <c r="Y1057" s="12" t="s">
        <v>5248</v>
      </c>
      <c r="Z1057" s="12"/>
      <c r="AA1057" s="12"/>
      <c r="AB1057" s="15"/>
      <c r="AC1057" s="15"/>
      <c r="AD1057" s="15"/>
      <c r="AE1057" s="15"/>
      <c r="AF1057" s="4">
        <f ca="1">+TODAY()-AE1057</f>
        <v>44137</v>
      </c>
      <c r="AG1057" s="15"/>
      <c r="AH1057" s="15"/>
      <c r="AI1057" s="6"/>
      <c r="AJ1057" s="6"/>
      <c r="AK1057" s="3"/>
      <c r="AL1057" s="6"/>
      <c r="AM1057" s="10">
        <v>1</v>
      </c>
      <c r="AN1057" s="3" t="s">
        <v>44</v>
      </c>
      <c r="AO1057" s="3"/>
      <c r="AP1057" s="3" t="s">
        <v>45</v>
      </c>
      <c r="AQ1057" s="3"/>
      <c r="AR1057" s="3"/>
      <c r="AS1057" s="3"/>
      <c r="AT1057" s="3"/>
      <c r="AU1057" s="288" t="s">
        <v>4686</v>
      </c>
      <c r="AV1057" s="7" t="s">
        <v>47</v>
      </c>
      <c r="AW1057" s="7" t="s">
        <v>47</v>
      </c>
      <c r="AX1057" s="9" t="str">
        <f>IF(AW1057="","Vacio",IF(AV1057=AW1057,"Igual","Diferente"))</f>
        <v>Igual</v>
      </c>
      <c r="AY1057" s="68"/>
      <c r="AZ1057" s="68"/>
      <c r="BA1057" s="5">
        <f ca="1">+IF(K1057&gt;21,"Revisar",0)</f>
        <v>0</v>
      </c>
      <c r="BB1057" s="68" t="s">
        <v>146</v>
      </c>
      <c r="BC1057" s="129" t="s">
        <v>2919</v>
      </c>
      <c r="BF1057" s="129" t="s">
        <v>94</v>
      </c>
      <c r="BG1057" s="129"/>
    </row>
    <row r="1058" spans="1:65" ht="14.65" customHeight="1" x14ac:dyDescent="0.25">
      <c r="A1058" s="68" t="str">
        <f>CONCATENATE(E1058,"_",X1058)</f>
        <v>20604625697_PCR-LAP1249</v>
      </c>
      <c r="B1058" s="68" t="str">
        <f>CONCATENATE(E1058,"_",Z1058)</f>
        <v>20604625697_</v>
      </c>
      <c r="C1058" s="6">
        <v>44105</v>
      </c>
      <c r="D1058" s="6">
        <v>44135</v>
      </c>
      <c r="E1058" s="192">
        <v>20604625697</v>
      </c>
      <c r="F1058" s="3" t="s">
        <v>4106</v>
      </c>
      <c r="G1058" s="3" t="s">
        <v>4607</v>
      </c>
      <c r="H1058" s="6">
        <v>44105</v>
      </c>
      <c r="I1058" s="6">
        <v>44135</v>
      </c>
      <c r="J1058" s="7"/>
      <c r="K1058" s="8">
        <f ca="1">+TODAY()-I1058</f>
        <v>2</v>
      </c>
      <c r="L1058" s="9">
        <v>50</v>
      </c>
      <c r="M1058" s="135"/>
      <c r="N1058" s="9" t="str">
        <f>IF(M1058="","Vacio",IF(L1058=M1058,"Igual","Diferente"))</f>
        <v>Vacio</v>
      </c>
      <c r="O1058" s="9"/>
      <c r="P1058" s="135"/>
      <c r="Q1058" s="9" t="str">
        <f>IF(P1058="","Vacio",IF(O1058=P1058,"Igual","Diferente"))</f>
        <v>Vacio</v>
      </c>
      <c r="R1058" s="1">
        <f>+L1058+O1058/3.5</f>
        <v>50</v>
      </c>
      <c r="S1058" s="1">
        <f ca="1">+IF(K1058&gt;=0,IF(K1058&lt;30,R1058*1,IF(60&gt;K1058,R1058*2,IF(90&gt;K1058,R1058*3,IF(120&gt;K1058,R1058*4,IF(150&gt;K1058,R1058*5,IF(180&gt;K1058,R1058*6,IF(210&gt;K1058,R1058*7))))))),0)</f>
        <v>50</v>
      </c>
      <c r="T1058" s="2" t="str">
        <f ca="1">+IF(K1058&lt;0,0,IF(K1058&lt;8,$A$1,IF(K1058&lt;15,$B$1,IF(K1058&lt;22,$C$1,IF(K1058&lt;30,$D$1,IF(K1058&lt;60,$G$1,IF(K1058&lt;90,$H$1,IF(K1058&lt;120,$I$1,IF(K1058&lt;150,$J$1,IF(K1058&lt;180,$K$1,IF(K1058&lt;210,$E$1)))))))))))</f>
        <v>1° Semana</v>
      </c>
      <c r="U1058" s="3" t="s">
        <v>100</v>
      </c>
      <c r="V1058" s="10" t="s">
        <v>1724</v>
      </c>
      <c r="W1058" s="6">
        <v>43868</v>
      </c>
      <c r="X1058" s="12" t="s">
        <v>1725</v>
      </c>
      <c r="Y1058" s="12" t="s">
        <v>5248</v>
      </c>
      <c r="Z1058" s="12"/>
      <c r="AA1058" s="12"/>
      <c r="AB1058" s="15"/>
      <c r="AC1058" s="15"/>
      <c r="AD1058" s="15"/>
      <c r="AE1058" s="15"/>
      <c r="AF1058" s="4">
        <f ca="1">+TODAY()-AE1058</f>
        <v>44137</v>
      </c>
      <c r="AG1058" s="15"/>
      <c r="AH1058" s="15"/>
      <c r="AI1058" s="6"/>
      <c r="AJ1058" s="6"/>
      <c r="AK1058" s="3"/>
      <c r="AL1058" s="6"/>
      <c r="AM1058" s="10">
        <v>1</v>
      </c>
      <c r="AN1058" s="3" t="s">
        <v>44</v>
      </c>
      <c r="AO1058" s="3"/>
      <c r="AP1058" s="3" t="s">
        <v>45</v>
      </c>
      <c r="AQ1058" s="3"/>
      <c r="AR1058" s="3"/>
      <c r="AS1058" s="3"/>
      <c r="AT1058" s="3"/>
      <c r="AU1058" s="288" t="s">
        <v>4686</v>
      </c>
      <c r="AV1058" s="7" t="s">
        <v>47</v>
      </c>
      <c r="AW1058" s="7" t="s">
        <v>47</v>
      </c>
      <c r="AX1058" s="9" t="str">
        <f>IF(AW1058="","Vacio",IF(AV1058=AW1058,"Igual","Diferente"))</f>
        <v>Igual</v>
      </c>
      <c r="AY1058" s="68"/>
      <c r="AZ1058" s="68"/>
      <c r="BA1058" s="5">
        <f ca="1">+IF(K1058&gt;21,"Revisar",0)</f>
        <v>0</v>
      </c>
      <c r="BB1058" s="68" t="s">
        <v>146</v>
      </c>
      <c r="BC1058" s="129" t="s">
        <v>2919</v>
      </c>
      <c r="BF1058" s="129" t="s">
        <v>94</v>
      </c>
      <c r="BG1058" s="129"/>
    </row>
    <row r="1059" spans="1:65" ht="14.65" customHeight="1" x14ac:dyDescent="0.25">
      <c r="A1059" s="68" t="str">
        <f>CONCATENATE(E1059,"_",X1059)</f>
        <v>20603316119_PCR-LAP20041277</v>
      </c>
      <c r="B1059" s="68" t="str">
        <f>CONCATENATE(E1059,"_",Z1059)</f>
        <v>20603316119_</v>
      </c>
      <c r="C1059" s="6">
        <v>44108</v>
      </c>
      <c r="D1059" s="6">
        <v>44138</v>
      </c>
      <c r="E1059" s="192">
        <v>20603316119</v>
      </c>
      <c r="F1059" s="3" t="s">
        <v>4572</v>
      </c>
      <c r="G1059" s="3" t="s">
        <v>4591</v>
      </c>
      <c r="H1059" s="6">
        <v>44108</v>
      </c>
      <c r="I1059" s="6">
        <v>44138</v>
      </c>
      <c r="J1059" s="7"/>
      <c r="K1059" s="8">
        <f ca="1">+TODAY()-I1059</f>
        <v>-1</v>
      </c>
      <c r="L1059" s="9">
        <v>76</v>
      </c>
      <c r="M1059" s="135"/>
      <c r="N1059" s="9" t="str">
        <f>IF(M1059="","Vacio",IF(L1059=M1059,"Igual","Diferente"))</f>
        <v>Vacio</v>
      </c>
      <c r="O1059" s="9"/>
      <c r="P1059" s="135"/>
      <c r="Q1059" s="9" t="str">
        <f>IF(P1059="","Vacio",IF(O1059=P1059,"Igual","Diferente"))</f>
        <v>Vacio</v>
      </c>
      <c r="R1059" s="1">
        <f>+L1059+O1059/3.5</f>
        <v>76</v>
      </c>
      <c r="S1059" s="1">
        <f ca="1">+IF(K1059&gt;=0,IF(K1059&lt;30,R1059*1,IF(60&gt;K1059,R1059*2,IF(90&gt;K1059,R1059*3,IF(120&gt;K1059,R1059*4,IF(150&gt;K1059,R1059*5,IF(180&gt;K1059,R1059*6,IF(210&gt;K1059,R1059*7))))))),0)</f>
        <v>0</v>
      </c>
      <c r="T1059" s="2">
        <f ca="1">+IF(K1059&lt;0,0,IF(K1059&lt;8,$A$1,IF(K1059&lt;15,$B$1,IF(K1059&lt;22,$C$1,IF(K1059&lt;30,$D$1,IF(K1059&lt;60,$G$1,IF(K1059&lt;90,$H$1,IF(K1059&lt;120,$I$1,IF(K1059&lt;150,$J$1,IF(K1059&lt;180,$K$1,IF(K1059&lt;210,$E$1)))))))))))</f>
        <v>0</v>
      </c>
      <c r="U1059" s="3" t="s">
        <v>4543</v>
      </c>
      <c r="V1059" s="10" t="s">
        <v>4544</v>
      </c>
      <c r="W1059" s="6">
        <v>44107</v>
      </c>
      <c r="X1059" s="12" t="s">
        <v>4545</v>
      </c>
      <c r="Y1059" s="12" t="s">
        <v>5248</v>
      </c>
      <c r="Z1059" s="12"/>
      <c r="AA1059" s="12"/>
      <c r="AB1059" s="15"/>
      <c r="AC1059" s="15"/>
      <c r="AD1059" s="15"/>
      <c r="AE1059" s="15"/>
      <c r="AF1059" s="4">
        <f ca="1">+TODAY()-AE1059</f>
        <v>44137</v>
      </c>
      <c r="AG1059" s="15"/>
      <c r="AH1059" s="15"/>
      <c r="AI1059" s="6"/>
      <c r="AJ1059" s="6"/>
      <c r="AK1059" s="3"/>
      <c r="AL1059" s="6"/>
      <c r="AM1059" s="10">
        <v>1</v>
      </c>
      <c r="AN1059" s="3" t="s">
        <v>44</v>
      </c>
      <c r="AO1059" s="3"/>
      <c r="AP1059" s="3" t="s">
        <v>62</v>
      </c>
      <c r="AQ1059" s="3" t="s">
        <v>4546</v>
      </c>
      <c r="AR1059" s="3"/>
      <c r="AS1059" s="3"/>
      <c r="AT1059" s="3"/>
      <c r="AU1059" s="3" t="s">
        <v>4401</v>
      </c>
      <c r="AV1059" s="7" t="s">
        <v>47</v>
      </c>
      <c r="AW1059" s="7" t="s">
        <v>47</v>
      </c>
      <c r="AX1059" s="9" t="str">
        <f>IF(AW1059="","Vacio",IF(AV1059=AW1059,"Igual","Diferente"))</f>
        <v>Igual</v>
      </c>
      <c r="AY1059" s="68"/>
      <c r="AZ1059" s="68"/>
      <c r="BA1059" s="5">
        <f ca="1">+IF(K1059&gt;21,"Revisar",0)</f>
        <v>0</v>
      </c>
      <c r="BB1059" s="68" t="s">
        <v>146</v>
      </c>
      <c r="BC1059" s="129" t="s">
        <v>2919</v>
      </c>
      <c r="BF1059" s="129"/>
      <c r="BG1059" s="129">
        <v>7.13</v>
      </c>
    </row>
    <row r="1060" spans="1:65" ht="14.65" customHeight="1" x14ac:dyDescent="0.25">
      <c r="A1060" s="68" t="str">
        <f>CONCATENATE(E1060,"_",X1060)</f>
        <v>20603316119_PCR-LAP20041281</v>
      </c>
      <c r="B1060" s="68" t="str">
        <f>CONCATENATE(E1060,"_",Z1060)</f>
        <v>20603316119_</v>
      </c>
      <c r="C1060" s="6">
        <v>37898</v>
      </c>
      <c r="D1060" s="6">
        <v>44138</v>
      </c>
      <c r="E1060" s="192">
        <v>20603316119</v>
      </c>
      <c r="F1060" s="3" t="s">
        <v>4572</v>
      </c>
      <c r="G1060" s="3" t="s">
        <v>4591</v>
      </c>
      <c r="H1060" s="6">
        <v>37898</v>
      </c>
      <c r="I1060" s="6">
        <v>44138</v>
      </c>
      <c r="J1060" s="7"/>
      <c r="K1060" s="8">
        <f ca="1">+TODAY()-I1060</f>
        <v>-1</v>
      </c>
      <c r="L1060" s="9">
        <v>76</v>
      </c>
      <c r="M1060" s="135"/>
      <c r="N1060" s="9" t="str">
        <f>IF(M1060="","Vacio",IF(L1060=M1060,"Igual","Diferente"))</f>
        <v>Vacio</v>
      </c>
      <c r="O1060" s="9"/>
      <c r="P1060" s="135"/>
      <c r="Q1060" s="9" t="str">
        <f>IF(P1060="","Vacio",IF(O1060=P1060,"Igual","Diferente"))</f>
        <v>Vacio</v>
      </c>
      <c r="R1060" s="1">
        <f>+L1060+O1060/3.5</f>
        <v>76</v>
      </c>
      <c r="S1060" s="1">
        <f ca="1">+IF(K1060&gt;=0,IF(K1060&lt;30,R1060*1,IF(60&gt;K1060,R1060*2,IF(90&gt;K1060,R1060*3,IF(120&gt;K1060,R1060*4,IF(150&gt;K1060,R1060*5,IF(180&gt;K1060,R1060*6,IF(210&gt;K1060,R1060*7))))))),0)</f>
        <v>0</v>
      </c>
      <c r="T1060" s="2">
        <f ca="1">+IF(K1060&lt;0,0,IF(K1060&lt;8,$A$1,IF(K1060&lt;15,$B$1,IF(K1060&lt;22,$C$1,IF(K1060&lt;30,$D$1,IF(K1060&lt;60,$G$1,IF(K1060&lt;90,$H$1,IF(K1060&lt;120,$I$1,IF(K1060&lt;150,$J$1,IF(K1060&lt;180,$K$1,IF(K1060&lt;210,$E$1)))))))))))</f>
        <v>0</v>
      </c>
      <c r="U1060" s="3" t="s">
        <v>4543</v>
      </c>
      <c r="V1060" s="10" t="s">
        <v>4548</v>
      </c>
      <c r="W1060" s="6">
        <v>44107</v>
      </c>
      <c r="X1060" s="12" t="s">
        <v>4547</v>
      </c>
      <c r="Y1060" s="12" t="s">
        <v>5248</v>
      </c>
      <c r="Z1060" s="12"/>
      <c r="AA1060" s="12"/>
      <c r="AB1060" s="15"/>
      <c r="AC1060" s="15"/>
      <c r="AD1060" s="15"/>
      <c r="AE1060" s="15"/>
      <c r="AF1060" s="4">
        <f ca="1">+TODAY()-AE1060</f>
        <v>44137</v>
      </c>
      <c r="AG1060" s="15"/>
      <c r="AH1060" s="15"/>
      <c r="AI1060" s="6"/>
      <c r="AJ1060" s="6"/>
      <c r="AK1060" s="3"/>
      <c r="AL1060" s="6"/>
      <c r="AM1060" s="10">
        <v>1</v>
      </c>
      <c r="AN1060" s="3" t="s">
        <v>44</v>
      </c>
      <c r="AO1060" s="3"/>
      <c r="AP1060" s="3" t="s">
        <v>62</v>
      </c>
      <c r="AQ1060" s="3" t="s">
        <v>4546</v>
      </c>
      <c r="AR1060" s="3"/>
      <c r="AS1060" s="3"/>
      <c r="AT1060" s="3"/>
      <c r="AU1060" s="3" t="s">
        <v>4401</v>
      </c>
      <c r="AV1060" s="7" t="s">
        <v>47</v>
      </c>
      <c r="AW1060" s="7" t="s">
        <v>47</v>
      </c>
      <c r="AX1060" s="9" t="str">
        <f>IF(AW1060="","Vacio",IF(AV1060=AW1060,"Igual","Diferente"))</f>
        <v>Igual</v>
      </c>
      <c r="AY1060" s="68"/>
      <c r="AZ1060" s="68"/>
      <c r="BA1060" s="5">
        <f ca="1">+IF(K1060&gt;21,"Revisar",0)</f>
        <v>0</v>
      </c>
      <c r="BB1060" s="68" t="s">
        <v>146</v>
      </c>
      <c r="BC1060" s="129" t="s">
        <v>2919</v>
      </c>
      <c r="BF1060" s="129"/>
      <c r="BG1060" s="129">
        <v>7.13</v>
      </c>
    </row>
    <row r="1061" spans="1:65" ht="14.65" customHeight="1" x14ac:dyDescent="0.25">
      <c r="A1061" s="68" t="str">
        <f>CONCATENATE(E1061,"_",X1061)</f>
        <v>20550601185_MOR-LAP0001</v>
      </c>
      <c r="B1061" s="68" t="str">
        <f>CONCATENATE(E1061,"_",Z1061)</f>
        <v>20550601185_PCR-LAP1097</v>
      </c>
      <c r="C1061" s="64">
        <v>44105</v>
      </c>
      <c r="D1061" s="64">
        <v>44135</v>
      </c>
      <c r="E1061" s="192">
        <v>20550601185</v>
      </c>
      <c r="F1061" s="3" t="s">
        <v>1726</v>
      </c>
      <c r="G1061" s="63" t="s">
        <v>4604</v>
      </c>
      <c r="H1061" s="64">
        <v>44105</v>
      </c>
      <c r="I1061" s="64">
        <v>44135</v>
      </c>
      <c r="J1061" s="7"/>
      <c r="K1061" s="8">
        <f ca="1">+TODAY()-I1061</f>
        <v>2</v>
      </c>
      <c r="L1061" s="9">
        <v>89</v>
      </c>
      <c r="M1061" s="135"/>
      <c r="N1061" s="9" t="str">
        <f>IF(M1061="","Vacio",IF(L1061=M1061,"Igual","Diferente"))</f>
        <v>Vacio</v>
      </c>
      <c r="O1061" s="9"/>
      <c r="P1061" s="135"/>
      <c r="Q1061" s="9" t="str">
        <f>IF(P1061="","Vacio",IF(O1061=P1061,"Igual","Diferente"))</f>
        <v>Vacio</v>
      </c>
      <c r="R1061" s="1">
        <f>+L1061+O1061/3.5</f>
        <v>89</v>
      </c>
      <c r="S1061" s="1">
        <f ca="1">+IF(K1061&gt;=0,IF(K1061&lt;30,R1061*1,IF(60&gt;K1061,R1061*2,IF(90&gt;K1061,R1061*3,IF(120&gt;K1061,R1061*4,IF(150&gt;K1061,R1061*5,IF(180&gt;K1061,R1061*6,IF(210&gt;K1061,R1061*7))))))),0)</f>
        <v>89</v>
      </c>
      <c r="T1061" s="2" t="str">
        <f ca="1">+IF(K1061&lt;0,0,IF(K1061&lt;8,$A$1,IF(K1061&lt;15,$B$1,IF(K1061&lt;22,$C$1,IF(K1061&lt;30,$D$1,IF(K1061&lt;60,$G$1,IF(K1061&lt;90,$H$1,IF(K1061&lt;120,$I$1,IF(K1061&lt;150,$J$1,IF(K1061&lt;180,$K$1,IF(K1061&lt;210,$E$1)))))))))))</f>
        <v>1° Semana</v>
      </c>
      <c r="U1061" s="3" t="s">
        <v>3370</v>
      </c>
      <c r="V1061" s="10" t="s">
        <v>1751</v>
      </c>
      <c r="W1061" s="6">
        <v>43657</v>
      </c>
      <c r="X1061" s="12" t="s">
        <v>3369</v>
      </c>
      <c r="Y1061" s="12" t="s">
        <v>5248</v>
      </c>
      <c r="Z1061" s="12" t="s">
        <v>1752</v>
      </c>
      <c r="AA1061" s="12"/>
      <c r="AB1061" s="15"/>
      <c r="AC1061" s="15"/>
      <c r="AD1061" s="15"/>
      <c r="AE1061" s="15"/>
      <c r="AF1061" s="4">
        <f ca="1">+TODAY()-AE1061</f>
        <v>44137</v>
      </c>
      <c r="AG1061" s="15"/>
      <c r="AH1061" s="15"/>
      <c r="AI1061" s="6"/>
      <c r="AJ1061" s="6"/>
      <c r="AK1061" s="3" t="s">
        <v>56</v>
      </c>
      <c r="AL1061" s="6"/>
      <c r="AM1061" s="10">
        <v>1</v>
      </c>
      <c r="AN1061" s="3" t="s">
        <v>44</v>
      </c>
      <c r="AO1061" s="3"/>
      <c r="AP1061" s="3" t="s">
        <v>62</v>
      </c>
      <c r="AQ1061" s="3"/>
      <c r="AR1061" s="3"/>
      <c r="AS1061" s="3"/>
      <c r="AT1061" s="3"/>
      <c r="AU1061" s="3" t="s">
        <v>46</v>
      </c>
      <c r="AV1061" s="7" t="s">
        <v>47</v>
      </c>
      <c r="AW1061" s="7" t="s">
        <v>47</v>
      </c>
      <c r="AX1061" s="9" t="str">
        <f>IF(AW1061="","Vacio",IF(AV1061=AW1061,"Igual","Diferente"))</f>
        <v>Igual</v>
      </c>
      <c r="AY1061" s="68"/>
      <c r="AZ1061" s="68"/>
      <c r="BA1061" s="5">
        <f ca="1">+IF(K1061&gt;21,"Revisar",0)</f>
        <v>0</v>
      </c>
      <c r="BB1061" s="68" t="s">
        <v>146</v>
      </c>
      <c r="BC1061" s="129" t="s">
        <v>2919</v>
      </c>
      <c r="BF1061" s="129" t="s">
        <v>94</v>
      </c>
      <c r="BG1061" s="129"/>
    </row>
    <row r="1062" spans="1:65" ht="14.65" customHeight="1" x14ac:dyDescent="0.25">
      <c r="A1062" s="68" t="str">
        <f>CONCATENATE(E1062,"_",X1062)</f>
        <v>20550601185_PCR-LAP0537</v>
      </c>
      <c r="B1062" s="68" t="str">
        <f>CONCATENATE(E1062,"_",Z1062)</f>
        <v>20550601185_</v>
      </c>
      <c r="C1062" s="64">
        <v>44130</v>
      </c>
      <c r="D1062" s="64">
        <v>44165</v>
      </c>
      <c r="E1062" s="192">
        <v>20550601185</v>
      </c>
      <c r="F1062" s="3" t="s">
        <v>1726</v>
      </c>
      <c r="G1062" s="63" t="s">
        <v>5167</v>
      </c>
      <c r="H1062" s="64">
        <v>44130</v>
      </c>
      <c r="I1062" s="64">
        <v>44165</v>
      </c>
      <c r="J1062" s="7"/>
      <c r="K1062" s="8">
        <f ca="1">+TODAY()-I1062</f>
        <v>-28</v>
      </c>
      <c r="L1062" s="9">
        <v>73</v>
      </c>
      <c r="M1062" s="135">
        <v>85.17</v>
      </c>
      <c r="N1062" s="9" t="str">
        <f>IF(M1062="","Vacio",IF(L1062=M1062,"Igual","Diferente"))</f>
        <v>Diferente</v>
      </c>
      <c r="O1062" s="9"/>
      <c r="P1062" s="135"/>
      <c r="Q1062" s="9" t="str">
        <f>IF(P1062="","Vacio",IF(O1062=P1062,"Igual","Diferente"))</f>
        <v>Vacio</v>
      </c>
      <c r="R1062" s="1">
        <f>+L1062+O1062/3.5</f>
        <v>73</v>
      </c>
      <c r="S1062" s="1">
        <f ca="1">+IF(K1062&gt;=0,IF(K1062&lt;30,R1062*1,IF(60&gt;K1062,R1062*2,IF(90&gt;K1062,R1062*3,IF(120&gt;K1062,R1062*4,IF(150&gt;K1062,R1062*5,IF(180&gt;K1062,R1062*6,IF(210&gt;K1062,R1062*7))))))),0)</f>
        <v>0</v>
      </c>
      <c r="T1062" s="2">
        <f ca="1">+IF(K1062&lt;0,0,IF(K1062&lt;8,$A$1,IF(K1062&lt;15,$B$1,IF(K1062&lt;22,$C$1,IF(K1062&lt;30,$D$1,IF(K1062&lt;60,$G$1,IF(K1062&lt;90,$H$1,IF(K1062&lt;120,$I$1,IF(K1062&lt;150,$J$1,IF(K1062&lt;180,$K$1,IF(K1062&lt;210,$E$1)))))))))))</f>
        <v>0</v>
      </c>
      <c r="U1062" s="3" t="s">
        <v>4205</v>
      </c>
      <c r="V1062" s="10" t="s">
        <v>4204</v>
      </c>
      <c r="W1062" s="6">
        <v>44099</v>
      </c>
      <c r="X1062" s="12" t="s">
        <v>4166</v>
      </c>
      <c r="Y1062" s="12" t="s">
        <v>5248</v>
      </c>
      <c r="Z1062" s="12"/>
      <c r="AA1062" s="12"/>
      <c r="AB1062" s="15"/>
      <c r="AC1062" s="15"/>
      <c r="AD1062" s="15"/>
      <c r="AE1062" s="15"/>
      <c r="AF1062" s="4">
        <f ca="1">+TODAY()-AE1062</f>
        <v>44137</v>
      </c>
      <c r="AG1062" s="15"/>
      <c r="AH1062" s="15"/>
      <c r="AI1062" s="6"/>
      <c r="AJ1062" s="6"/>
      <c r="AK1062" s="3"/>
      <c r="AL1062" s="6"/>
      <c r="AM1062" s="10">
        <v>1</v>
      </c>
      <c r="AN1062" s="3" t="s">
        <v>44</v>
      </c>
      <c r="AO1062" s="3"/>
      <c r="AP1062" s="3" t="s">
        <v>45</v>
      </c>
      <c r="AQ1062" s="3"/>
      <c r="AR1062" s="3"/>
      <c r="AS1062" s="3"/>
      <c r="AT1062" s="3"/>
      <c r="AU1062" s="3" t="s">
        <v>46</v>
      </c>
      <c r="AV1062" s="7" t="s">
        <v>47</v>
      </c>
      <c r="AW1062" s="7" t="s">
        <v>47</v>
      </c>
      <c r="AX1062" s="9" t="str">
        <f>IF(AW1062="","Vacio",IF(AV1062=AW1062,"Igual","Diferente"))</f>
        <v>Igual</v>
      </c>
      <c r="AY1062" s="68"/>
      <c r="AZ1062" s="68"/>
      <c r="BA1062" s="5">
        <f ca="1">+IF(K1062&gt;21,"Revisar",0)</f>
        <v>0</v>
      </c>
      <c r="BB1062" s="68" t="s">
        <v>146</v>
      </c>
      <c r="BC1062" s="129" t="s">
        <v>2919</v>
      </c>
      <c r="BF1062" s="129"/>
      <c r="BG1062" s="129"/>
    </row>
    <row r="1063" spans="1:65" ht="14.65" customHeight="1" x14ac:dyDescent="0.25">
      <c r="A1063" s="68" t="str">
        <f>CONCATENATE(E1063,"_",X1063)</f>
        <v>20550601185_PCR-LAP0545</v>
      </c>
      <c r="B1063" s="68" t="str">
        <f>CONCATENATE(E1063,"_",Z1063)</f>
        <v>20550601185_</v>
      </c>
      <c r="C1063" s="64">
        <v>44111</v>
      </c>
      <c r="D1063" s="64">
        <v>44141</v>
      </c>
      <c r="E1063" s="192">
        <v>20550601185</v>
      </c>
      <c r="F1063" s="3" t="s">
        <v>1726</v>
      </c>
      <c r="G1063" s="63" t="s">
        <v>4629</v>
      </c>
      <c r="H1063" s="64">
        <v>44111</v>
      </c>
      <c r="I1063" s="64">
        <v>44141</v>
      </c>
      <c r="J1063" s="7"/>
      <c r="K1063" s="8">
        <f ca="1">+TODAY()-I1063</f>
        <v>-4</v>
      </c>
      <c r="L1063" s="9">
        <v>66</v>
      </c>
      <c r="M1063" s="135"/>
      <c r="N1063" s="9" t="str">
        <f>IF(M1063="","Vacio",IF(L1063=M1063,"Igual","Diferente"))</f>
        <v>Vacio</v>
      </c>
      <c r="O1063" s="9"/>
      <c r="P1063" s="135"/>
      <c r="Q1063" s="9" t="str">
        <f>IF(P1063="","Vacio",IF(O1063=P1063,"Igual","Diferente"))</f>
        <v>Vacio</v>
      </c>
      <c r="R1063" s="1">
        <f>+L1063+O1063/3.5</f>
        <v>66</v>
      </c>
      <c r="S1063" s="1">
        <f ca="1">+IF(K1063&gt;=0,IF(K1063&lt;30,R1063*1,IF(60&gt;K1063,R1063*2,IF(90&gt;K1063,R1063*3,IF(120&gt;K1063,R1063*4,IF(150&gt;K1063,R1063*5,IF(180&gt;K1063,R1063*6,IF(210&gt;K1063,R1063*7))))))),0)</f>
        <v>0</v>
      </c>
      <c r="T1063" s="2">
        <f ca="1">+IF(K1063&lt;0,0,IF(K1063&lt;8,$A$1,IF(K1063&lt;15,$B$1,IF(K1063&lt;22,$C$1,IF(K1063&lt;30,$D$1,IF(K1063&lt;60,$G$1,IF(K1063&lt;90,$H$1,IF(K1063&lt;120,$I$1,IF(K1063&lt;150,$J$1,IF(K1063&lt;180,$K$1,IF(K1063&lt;210,$E$1)))))))))))</f>
        <v>0</v>
      </c>
      <c r="U1063" s="3" t="s">
        <v>4664</v>
      </c>
      <c r="V1063" s="10" t="s">
        <v>4663</v>
      </c>
      <c r="W1063" s="6">
        <v>44110</v>
      </c>
      <c r="X1063" s="12" t="s">
        <v>4635</v>
      </c>
      <c r="Y1063" s="12" t="s">
        <v>5248</v>
      </c>
      <c r="Z1063" s="12"/>
      <c r="AA1063" s="12"/>
      <c r="AB1063" s="15"/>
      <c r="AC1063" s="15"/>
      <c r="AD1063" s="15"/>
      <c r="AE1063" s="15"/>
      <c r="AF1063" s="4">
        <f ca="1">+TODAY()-AE1063</f>
        <v>44137</v>
      </c>
      <c r="AG1063" s="15"/>
      <c r="AH1063" s="15"/>
      <c r="AI1063" s="6"/>
      <c r="AJ1063" s="6"/>
      <c r="AK1063" s="3"/>
      <c r="AL1063" s="6"/>
      <c r="AM1063" s="10">
        <v>1</v>
      </c>
      <c r="AN1063" s="3" t="s">
        <v>44</v>
      </c>
      <c r="AO1063" s="3"/>
      <c r="AP1063" s="3" t="s">
        <v>45</v>
      </c>
      <c r="AQ1063" s="3"/>
      <c r="AR1063" s="3"/>
      <c r="AS1063" s="3"/>
      <c r="AT1063" s="3"/>
      <c r="AU1063" s="3" t="s">
        <v>46</v>
      </c>
      <c r="AV1063" s="7" t="s">
        <v>47</v>
      </c>
      <c r="AW1063" s="7" t="s">
        <v>47</v>
      </c>
      <c r="AX1063" s="9" t="str">
        <f>IF(AW1063="","Vacio",IF(AV1063=AW1063,"Igual","Diferente"))</f>
        <v>Igual</v>
      </c>
      <c r="AY1063" s="68"/>
      <c r="AZ1063" s="68"/>
      <c r="BA1063" s="5">
        <f ca="1">+IF(K1063&gt;21,"Revisar",0)</f>
        <v>0</v>
      </c>
      <c r="BB1063" s="68" t="s">
        <v>146</v>
      </c>
      <c r="BC1063" s="129" t="s">
        <v>2919</v>
      </c>
      <c r="BF1063" s="129"/>
      <c r="BG1063" s="129"/>
    </row>
    <row r="1064" spans="1:65" ht="14.65" customHeight="1" x14ac:dyDescent="0.25">
      <c r="A1064" s="68" t="str">
        <f>CONCATENATE(E1064,"_",X1064)</f>
        <v>20550601185_PCR-LAP0547</v>
      </c>
      <c r="B1064" s="68" t="str">
        <f>CONCATENATE(E1064,"_",Z1064)</f>
        <v>20550601185_</v>
      </c>
      <c r="C1064" s="64">
        <v>44134</v>
      </c>
      <c r="D1064" s="64">
        <v>44165</v>
      </c>
      <c r="E1064" s="192">
        <v>20550601185</v>
      </c>
      <c r="F1064" s="3" t="s">
        <v>1726</v>
      </c>
      <c r="G1064" s="63" t="s">
        <v>5167</v>
      </c>
      <c r="H1064" s="64">
        <v>44134</v>
      </c>
      <c r="I1064" s="64">
        <v>44165</v>
      </c>
      <c r="J1064" s="7"/>
      <c r="K1064" s="8">
        <f ca="1">+TODAY()-I1064</f>
        <v>-28</v>
      </c>
      <c r="L1064" s="9">
        <v>79</v>
      </c>
      <c r="M1064" s="135"/>
      <c r="N1064" s="9" t="str">
        <f>IF(M1064="","Vacio",IF(L1064=M1064,"Igual","Diferente"))</f>
        <v>Vacio</v>
      </c>
      <c r="O1064" s="9"/>
      <c r="P1064" s="135"/>
      <c r="Q1064" s="9" t="str">
        <f>IF(P1064="","Vacio",IF(O1064=P1064,"Igual","Diferente"))</f>
        <v>Vacio</v>
      </c>
      <c r="R1064" s="1">
        <f>+L1064+O1064/3.5</f>
        <v>79</v>
      </c>
      <c r="S1064" s="1">
        <f ca="1">+IF(K1064&gt;=0,IF(K1064&lt;30,R1064*1,IF(60&gt;K1064,R1064*2,IF(90&gt;K1064,R1064*3,IF(120&gt;K1064,R1064*4,IF(150&gt;K1064,R1064*5,IF(180&gt;K1064,R1064*6,IF(210&gt;K1064,R1064*7))))))),0)</f>
        <v>0</v>
      </c>
      <c r="T1064" s="2">
        <f ca="1">+IF(K1064&lt;0,0,IF(K1064&lt;8,$A$1,IF(K1064&lt;15,$B$1,IF(K1064&lt;22,$C$1,IF(K1064&lt;30,$D$1,IF(K1064&lt;60,$G$1,IF(K1064&lt;90,$H$1,IF(K1064&lt;120,$I$1,IF(K1064&lt;150,$J$1,IF(K1064&lt;180,$K$1,IF(K1064&lt;210,$E$1)))))))))))</f>
        <v>0</v>
      </c>
      <c r="U1064" s="3" t="s">
        <v>4277</v>
      </c>
      <c r="V1064" s="10" t="s">
        <v>4276</v>
      </c>
      <c r="W1064" s="6">
        <v>44103</v>
      </c>
      <c r="X1064" s="12" t="s">
        <v>4275</v>
      </c>
      <c r="Y1064" s="12" t="s">
        <v>5248</v>
      </c>
      <c r="Z1064" s="12"/>
      <c r="AA1064" s="12"/>
      <c r="AB1064" s="15"/>
      <c r="AC1064" s="15"/>
      <c r="AD1064" s="15"/>
      <c r="AE1064" s="15"/>
      <c r="AF1064" s="4">
        <f ca="1">+TODAY()-AE1064</f>
        <v>44137</v>
      </c>
      <c r="AG1064" s="15"/>
      <c r="AH1064" s="15"/>
      <c r="AI1064" s="6"/>
      <c r="AJ1064" s="6"/>
      <c r="AK1064" s="3"/>
      <c r="AL1064" s="6"/>
      <c r="AM1064" s="10">
        <v>1</v>
      </c>
      <c r="AN1064" s="3" t="s">
        <v>44</v>
      </c>
      <c r="AO1064" s="3"/>
      <c r="AP1064" s="3" t="s">
        <v>45</v>
      </c>
      <c r="AQ1064" s="3"/>
      <c r="AR1064" s="3"/>
      <c r="AS1064" s="3"/>
      <c r="AT1064" s="3"/>
      <c r="AU1064" s="3" t="s">
        <v>46</v>
      </c>
      <c r="AV1064" s="7" t="s">
        <v>47</v>
      </c>
      <c r="AW1064" s="7" t="s">
        <v>47</v>
      </c>
      <c r="AX1064" s="9" t="str">
        <f>IF(AW1064="","Vacio",IF(AV1064=AW1064,"Igual","Diferente"))</f>
        <v>Igual</v>
      </c>
      <c r="AY1064" s="68"/>
      <c r="AZ1064" s="68"/>
      <c r="BA1064" s="5">
        <f ca="1">+IF(K1064&gt;21,"Revisar",0)</f>
        <v>0</v>
      </c>
      <c r="BB1064" s="68" t="s">
        <v>146</v>
      </c>
      <c r="BC1064" s="129" t="s">
        <v>2919</v>
      </c>
      <c r="BF1064" s="129"/>
      <c r="BG1064" s="129"/>
    </row>
    <row r="1065" spans="1:65" ht="14.65" customHeight="1" x14ac:dyDescent="0.25">
      <c r="A1065" s="68" t="str">
        <f>CONCATENATE(E1065,"_",X1065)</f>
        <v>20550601185_PCR-LAP0548</v>
      </c>
      <c r="B1065" s="68" t="str">
        <f>CONCATENATE(E1065,"_",Z1065)</f>
        <v>20550601185_</v>
      </c>
      <c r="C1065" s="64">
        <v>44105</v>
      </c>
      <c r="D1065" s="64">
        <v>44134</v>
      </c>
      <c r="E1065" s="192">
        <v>20550601185</v>
      </c>
      <c r="F1065" s="3" t="s">
        <v>1726</v>
      </c>
      <c r="G1065" s="63" t="s">
        <v>4604</v>
      </c>
      <c r="H1065" s="64">
        <v>44105</v>
      </c>
      <c r="I1065" s="64">
        <v>44134</v>
      </c>
      <c r="J1065" s="7"/>
      <c r="K1065" s="8">
        <f ca="1">+TODAY()-I1065</f>
        <v>3</v>
      </c>
      <c r="L1065" s="9">
        <v>75</v>
      </c>
      <c r="M1065" s="135"/>
      <c r="N1065" s="9" t="str">
        <f>IF(M1065="","Vacio",IF(L1065=M1065,"Igual","Diferente"))</f>
        <v>Vacio</v>
      </c>
      <c r="O1065" s="9"/>
      <c r="P1065" s="135"/>
      <c r="Q1065" s="9" t="str">
        <f>IF(P1065="","Vacio",IF(O1065=P1065,"Igual","Diferente"))</f>
        <v>Vacio</v>
      </c>
      <c r="R1065" s="1">
        <f>+L1065+O1065/3.5</f>
        <v>75</v>
      </c>
      <c r="S1065" s="1">
        <f ca="1">+IF(K1065&gt;=0,IF(K1065&lt;30,R1065*1,IF(60&gt;K1065,R1065*2,IF(90&gt;K1065,R1065*3,IF(120&gt;K1065,R1065*4,IF(150&gt;K1065,R1065*5,IF(180&gt;K1065,R1065*6,IF(210&gt;K1065,R1065*7))))))),0)</f>
        <v>75</v>
      </c>
      <c r="T1065" s="2" t="str">
        <f ca="1">+IF(K1065&lt;0,0,IF(K1065&lt;8,$A$1,IF(K1065&lt;15,$B$1,IF(K1065&lt;22,$C$1,IF(K1065&lt;30,$D$1,IF(K1065&lt;60,$G$1,IF(K1065&lt;90,$H$1,IF(K1065&lt;120,$I$1,IF(K1065&lt;150,$J$1,IF(K1065&lt;180,$K$1,IF(K1065&lt;210,$E$1)))))))))))</f>
        <v>1° Semana</v>
      </c>
      <c r="U1065" s="3" t="s">
        <v>613</v>
      </c>
      <c r="V1065" s="10" t="s">
        <v>1727</v>
      </c>
      <c r="W1065" s="6">
        <v>43270</v>
      </c>
      <c r="X1065" s="12" t="s">
        <v>1728</v>
      </c>
      <c r="Y1065" s="12" t="s">
        <v>5248</v>
      </c>
      <c r="Z1065" s="12"/>
      <c r="AA1065" s="12"/>
      <c r="AB1065" s="15"/>
      <c r="AC1065" s="15"/>
      <c r="AD1065" s="15"/>
      <c r="AE1065" s="15"/>
      <c r="AF1065" s="4">
        <f ca="1">+TODAY()-AE1065</f>
        <v>44137</v>
      </c>
      <c r="AG1065" s="15"/>
      <c r="AH1065" s="15"/>
      <c r="AI1065" s="6"/>
      <c r="AJ1065" s="6"/>
      <c r="AK1065" s="3" t="s">
        <v>43</v>
      </c>
      <c r="AL1065" s="6"/>
      <c r="AM1065" s="10">
        <v>1</v>
      </c>
      <c r="AN1065" s="3" t="s">
        <v>44</v>
      </c>
      <c r="AO1065" s="3"/>
      <c r="AP1065" s="3" t="s">
        <v>45</v>
      </c>
      <c r="AQ1065" s="3"/>
      <c r="AR1065" s="3"/>
      <c r="AS1065" s="3"/>
      <c r="AT1065" s="3"/>
      <c r="AU1065" s="3" t="s">
        <v>46</v>
      </c>
      <c r="AV1065" s="7" t="s">
        <v>47</v>
      </c>
      <c r="AW1065" s="7" t="s">
        <v>47</v>
      </c>
      <c r="AX1065" s="9" t="str">
        <f>IF(AW1065="","Vacio",IF(AV1065=AW1065,"Igual","Diferente"))</f>
        <v>Igual</v>
      </c>
      <c r="AY1065" s="68"/>
      <c r="AZ1065" s="68"/>
      <c r="BA1065" s="5">
        <f ca="1">+IF(K1065&gt;21,"Revisar",0)</f>
        <v>0</v>
      </c>
      <c r="BB1065" s="68" t="s">
        <v>146</v>
      </c>
      <c r="BC1065" s="129" t="s">
        <v>141</v>
      </c>
      <c r="BF1065" s="129" t="s">
        <v>94</v>
      </c>
      <c r="BG1065" s="129"/>
    </row>
    <row r="1066" spans="1:65" s="158" customFormat="1" ht="14.65" customHeight="1" x14ac:dyDescent="0.25">
      <c r="A1066" s="68" t="str">
        <f>CONCATENATE(E1066,"_",X1066)</f>
        <v>20550601185_PCR-LAP0753</v>
      </c>
      <c r="B1066" s="68" t="str">
        <f>CONCATENATE(E1066,"_",Z1066)</f>
        <v>20550601185_</v>
      </c>
      <c r="C1066" s="64">
        <v>44120</v>
      </c>
      <c r="D1066" s="64">
        <v>44150</v>
      </c>
      <c r="E1066" s="192">
        <v>20550601185</v>
      </c>
      <c r="F1066" s="3" t="s">
        <v>1726</v>
      </c>
      <c r="G1066" s="63" t="s">
        <v>5060</v>
      </c>
      <c r="H1066" s="64">
        <v>44120</v>
      </c>
      <c r="I1066" s="64">
        <v>44150</v>
      </c>
      <c r="J1066" s="7"/>
      <c r="K1066" s="8">
        <f ca="1">+TODAY()-I1066</f>
        <v>-13</v>
      </c>
      <c r="L1066" s="9">
        <v>73</v>
      </c>
      <c r="M1066" s="135"/>
      <c r="N1066" s="9" t="str">
        <f>IF(M1066="","Vacio",IF(L1066=M1066,"Igual","Diferente"))</f>
        <v>Vacio</v>
      </c>
      <c r="O1066" s="9"/>
      <c r="P1066" s="135"/>
      <c r="Q1066" s="9" t="str">
        <f>IF(P1066="","Vacio",IF(O1066=P1066,"Igual","Diferente"))</f>
        <v>Vacio</v>
      </c>
      <c r="R1066" s="1">
        <f>+L1066+O1066/3.5</f>
        <v>73</v>
      </c>
      <c r="S1066" s="1">
        <f ca="1">+IF(K1066&gt;=0,IF(K1066&lt;30,R1066*1,IF(60&gt;K1066,R1066*2,IF(90&gt;K1066,R1066*3,IF(120&gt;K1066,R1066*4,IF(150&gt;K1066,R1066*5,IF(180&gt;K1066,R1066*6,IF(210&gt;K1066,R1066*7))))))),0)</f>
        <v>0</v>
      </c>
      <c r="T1066" s="2">
        <f ca="1">+IF(K1066&lt;0,0,IF(K1066&lt;8,$A$1,IF(K1066&lt;15,$B$1,IF(K1066&lt;22,$C$1,IF(K1066&lt;30,$D$1,IF(K1066&lt;60,$G$1,IF(K1066&lt;90,$H$1,IF(K1066&lt;120,$I$1,IF(K1066&lt;150,$J$1,IF(K1066&lt;180,$K$1,IF(K1066&lt;210,$E$1)))))))))))</f>
        <v>0</v>
      </c>
      <c r="U1066" s="3" t="s">
        <v>4896</v>
      </c>
      <c r="V1066" s="10" t="s">
        <v>4895</v>
      </c>
      <c r="W1066" s="6">
        <v>44119</v>
      </c>
      <c r="X1066" s="12" t="s">
        <v>3875</v>
      </c>
      <c r="Y1066" s="12" t="s">
        <v>5248</v>
      </c>
      <c r="Z1066" s="12"/>
      <c r="AA1066" s="12"/>
      <c r="AB1066" s="15"/>
      <c r="AC1066" s="15"/>
      <c r="AD1066" s="15"/>
      <c r="AE1066" s="15"/>
      <c r="AF1066" s="4">
        <f ca="1">+TODAY()-AE1066</f>
        <v>44137</v>
      </c>
      <c r="AG1066" s="15"/>
      <c r="AH1066" s="15"/>
      <c r="AI1066" s="6"/>
      <c r="AJ1066" s="6"/>
      <c r="AK1066" s="3"/>
      <c r="AL1066" s="6"/>
      <c r="AM1066" s="10">
        <v>1</v>
      </c>
      <c r="AN1066" s="3" t="s">
        <v>44</v>
      </c>
      <c r="AO1066" s="3"/>
      <c r="AP1066" s="3" t="s">
        <v>45</v>
      </c>
      <c r="AQ1066" s="3"/>
      <c r="AR1066" s="3"/>
      <c r="AS1066" s="3"/>
      <c r="AT1066" s="3"/>
      <c r="AU1066" s="3" t="s">
        <v>46</v>
      </c>
      <c r="AV1066" s="7" t="s">
        <v>47</v>
      </c>
      <c r="AW1066" s="7" t="s">
        <v>47</v>
      </c>
      <c r="AX1066" s="9" t="str">
        <f>IF(AW1066="","Vacio",IF(AV1066=AW1066,"Igual","Diferente"))</f>
        <v>Igual</v>
      </c>
      <c r="AY1066" s="68"/>
      <c r="AZ1066" s="68"/>
      <c r="BA1066" s="5">
        <f ca="1">+IF(K1066&gt;21,"Revisar",0)</f>
        <v>0</v>
      </c>
      <c r="BB1066" s="68" t="s">
        <v>146</v>
      </c>
      <c r="BC1066" s="129" t="s">
        <v>2919</v>
      </c>
      <c r="BD1066"/>
      <c r="BE1066"/>
      <c r="BF1066" s="129"/>
      <c r="BG1066" s="129"/>
      <c r="BH1066"/>
      <c r="BI1066"/>
      <c r="BJ1066"/>
      <c r="BK1066"/>
      <c r="BL1066"/>
      <c r="BM1066"/>
    </row>
    <row r="1067" spans="1:65" s="158" customFormat="1" ht="14.65" customHeight="1" x14ac:dyDescent="0.25">
      <c r="A1067" s="68" t="str">
        <f>CONCATENATE(E1067,"_",X1067)</f>
        <v>20550601185_PCR-LAP0790</v>
      </c>
      <c r="B1067" s="68" t="str">
        <f>CONCATENATE(E1067,"_",Z1067)</f>
        <v>20550601185_PCR-LAP0831</v>
      </c>
      <c r="C1067" s="64">
        <v>44105</v>
      </c>
      <c r="D1067" s="64">
        <v>44134</v>
      </c>
      <c r="E1067" s="192">
        <v>20550601185</v>
      </c>
      <c r="F1067" s="3" t="s">
        <v>1726</v>
      </c>
      <c r="G1067" s="63" t="s">
        <v>4604</v>
      </c>
      <c r="H1067" s="64">
        <v>44105</v>
      </c>
      <c r="I1067" s="64">
        <v>44134</v>
      </c>
      <c r="J1067" s="7"/>
      <c r="K1067" s="8">
        <f ca="1">+TODAY()-I1067</f>
        <v>3</v>
      </c>
      <c r="L1067" s="9">
        <v>89</v>
      </c>
      <c r="M1067" s="135"/>
      <c r="N1067" s="9" t="str">
        <f>IF(M1067="","Vacio",IF(L1067=M1067,"Igual","Diferente"))</f>
        <v>Vacio</v>
      </c>
      <c r="O1067" s="9"/>
      <c r="P1067" s="135"/>
      <c r="Q1067" s="9" t="str">
        <f>IF(P1067="","Vacio",IF(O1067=P1067,"Igual","Diferente"))</f>
        <v>Vacio</v>
      </c>
      <c r="R1067" s="1">
        <f>+L1067+O1067/3.5</f>
        <v>89</v>
      </c>
      <c r="S1067" s="1">
        <f ca="1">+IF(K1067&gt;=0,IF(K1067&lt;30,R1067*1,IF(60&gt;K1067,R1067*2,IF(90&gt;K1067,R1067*3,IF(120&gt;K1067,R1067*4,IF(150&gt;K1067,R1067*5,IF(180&gt;K1067,R1067*6,IF(210&gt;K1067,R1067*7))))))),0)</f>
        <v>89</v>
      </c>
      <c r="T1067" s="2" t="str">
        <f ca="1">+IF(K1067&lt;0,0,IF(K1067&lt;8,$A$1,IF(K1067&lt;15,$B$1,IF(K1067&lt;22,$C$1,IF(K1067&lt;30,$D$1,IF(K1067&lt;60,$G$1,IF(K1067&lt;90,$H$1,IF(K1067&lt;120,$I$1,IF(K1067&lt;150,$J$1,IF(K1067&lt;180,$K$1,IF(K1067&lt;210,$E$1)))))))))))</f>
        <v>1° Semana</v>
      </c>
      <c r="U1067" s="3" t="s">
        <v>3528</v>
      </c>
      <c r="V1067" s="10" t="s">
        <v>1731</v>
      </c>
      <c r="W1067" s="6">
        <v>43657</v>
      </c>
      <c r="X1067" s="12" t="s">
        <v>898</v>
      </c>
      <c r="Y1067" s="12" t="s">
        <v>5248</v>
      </c>
      <c r="Z1067" s="12" t="s">
        <v>1732</v>
      </c>
      <c r="AA1067" s="12"/>
      <c r="AB1067" s="15"/>
      <c r="AC1067" s="15"/>
      <c r="AD1067" s="15"/>
      <c r="AE1067" s="15"/>
      <c r="AF1067" s="4">
        <f ca="1">+TODAY()-AE1067</f>
        <v>44137</v>
      </c>
      <c r="AG1067" s="15"/>
      <c r="AH1067" s="15"/>
      <c r="AI1067" s="6"/>
      <c r="AJ1067" s="6"/>
      <c r="AK1067" s="3" t="s">
        <v>56</v>
      </c>
      <c r="AL1067" s="6"/>
      <c r="AM1067" s="10">
        <v>1</v>
      </c>
      <c r="AN1067" s="3" t="s">
        <v>44</v>
      </c>
      <c r="AO1067" s="3"/>
      <c r="AP1067" s="3" t="s">
        <v>45</v>
      </c>
      <c r="AQ1067" s="3"/>
      <c r="AR1067" s="3"/>
      <c r="AS1067" s="3"/>
      <c r="AT1067" s="3"/>
      <c r="AU1067" s="3" t="s">
        <v>46</v>
      </c>
      <c r="AV1067" s="7" t="s">
        <v>47</v>
      </c>
      <c r="AW1067" s="7" t="s">
        <v>47</v>
      </c>
      <c r="AX1067" s="9" t="str">
        <f>IF(AW1067="","Vacio",IF(AV1067=AW1067,"Igual","Diferente"))</f>
        <v>Igual</v>
      </c>
      <c r="AY1067" s="68"/>
      <c r="AZ1067" s="68"/>
      <c r="BA1067" s="5">
        <f ca="1">+IF(K1067&gt;21,"Revisar",0)</f>
        <v>0</v>
      </c>
      <c r="BB1067" s="68" t="s">
        <v>146</v>
      </c>
      <c r="BC1067" s="129" t="s">
        <v>141</v>
      </c>
      <c r="BD1067"/>
      <c r="BE1067"/>
      <c r="BF1067" s="129" t="s">
        <v>94</v>
      </c>
      <c r="BG1067" s="129"/>
      <c r="BH1067"/>
      <c r="BI1067"/>
      <c r="BJ1067"/>
      <c r="BK1067"/>
      <c r="BL1067"/>
      <c r="BM1067"/>
    </row>
    <row r="1068" spans="1:65" ht="14.65" customHeight="1" x14ac:dyDescent="0.25">
      <c r="A1068" s="68" t="str">
        <f>CONCATENATE(E1068,"_",X1068)</f>
        <v>20550601185_PCR-LAP0791</v>
      </c>
      <c r="B1068" s="68" t="str">
        <f>CONCATENATE(E1068,"_",Z1068)</f>
        <v>20550601185_</v>
      </c>
      <c r="C1068" s="64">
        <v>44105</v>
      </c>
      <c r="D1068" s="64">
        <v>44134</v>
      </c>
      <c r="E1068" s="192">
        <v>20550601185</v>
      </c>
      <c r="F1068" s="3" t="s">
        <v>1726</v>
      </c>
      <c r="G1068" s="63" t="s">
        <v>4604</v>
      </c>
      <c r="H1068" s="64">
        <v>44105</v>
      </c>
      <c r="I1068" s="64">
        <v>44134</v>
      </c>
      <c r="J1068" s="7"/>
      <c r="K1068" s="8">
        <f ca="1">+TODAY()-I1068</f>
        <v>3</v>
      </c>
      <c r="L1068" s="9">
        <v>82</v>
      </c>
      <c r="M1068" s="135"/>
      <c r="N1068" s="9" t="str">
        <f>IF(M1068="","Vacio",IF(L1068=M1068,"Igual","Diferente"))</f>
        <v>Vacio</v>
      </c>
      <c r="O1068" s="9"/>
      <c r="P1068" s="135"/>
      <c r="Q1068" s="9" t="str">
        <f>IF(P1068="","Vacio",IF(O1068=P1068,"Igual","Diferente"))</f>
        <v>Vacio</v>
      </c>
      <c r="R1068" s="1">
        <f>+L1068+O1068/3.5</f>
        <v>82</v>
      </c>
      <c r="S1068" s="1">
        <f ca="1">+IF(K1068&gt;=0,IF(K1068&lt;30,R1068*1,IF(60&gt;K1068,R1068*2,IF(90&gt;K1068,R1068*3,IF(120&gt;K1068,R1068*4,IF(150&gt;K1068,R1068*5,IF(180&gt;K1068,R1068*6,IF(210&gt;K1068,R1068*7))))))),0)</f>
        <v>82</v>
      </c>
      <c r="T1068" s="2" t="str">
        <f ca="1">+IF(K1068&lt;0,0,IF(K1068&lt;8,$A$1,IF(K1068&lt;15,$B$1,IF(K1068&lt;22,$C$1,IF(K1068&lt;30,$D$1,IF(K1068&lt;60,$G$1,IF(K1068&lt;90,$H$1,IF(K1068&lt;120,$I$1,IF(K1068&lt;150,$J$1,IF(K1068&lt;180,$K$1,IF(K1068&lt;210,$E$1)))))))))))</f>
        <v>1° Semana</v>
      </c>
      <c r="U1068" s="3" t="s">
        <v>613</v>
      </c>
      <c r="V1068" s="10" t="s">
        <v>1729</v>
      </c>
      <c r="W1068" s="6">
        <v>43216</v>
      </c>
      <c r="X1068" s="12" t="s">
        <v>1730</v>
      </c>
      <c r="Y1068" s="12" t="s">
        <v>5248</v>
      </c>
      <c r="Z1068" s="12"/>
      <c r="AA1068" s="12"/>
      <c r="AB1068" s="15"/>
      <c r="AC1068" s="15"/>
      <c r="AD1068" s="15"/>
      <c r="AE1068" s="15"/>
      <c r="AF1068" s="4">
        <f ca="1">+TODAY()-AE1068</f>
        <v>44137</v>
      </c>
      <c r="AG1068" s="15"/>
      <c r="AH1068" s="15"/>
      <c r="AI1068" s="6"/>
      <c r="AJ1068" s="6"/>
      <c r="AK1068" s="3" t="s">
        <v>43</v>
      </c>
      <c r="AL1068" s="6"/>
      <c r="AM1068" s="10">
        <v>1</v>
      </c>
      <c r="AN1068" s="3" t="s">
        <v>44</v>
      </c>
      <c r="AO1068" s="3"/>
      <c r="AP1068" s="3" t="s">
        <v>45</v>
      </c>
      <c r="AQ1068" s="3"/>
      <c r="AR1068" s="3"/>
      <c r="AS1068" s="3"/>
      <c r="AT1068" s="3"/>
      <c r="AU1068" s="3" t="s">
        <v>46</v>
      </c>
      <c r="AV1068" s="7" t="s">
        <v>47</v>
      </c>
      <c r="AW1068" s="7" t="s">
        <v>47</v>
      </c>
      <c r="AX1068" s="9" t="str">
        <f>IF(AW1068="","Vacio",IF(AV1068=AW1068,"Igual","Diferente"))</f>
        <v>Igual</v>
      </c>
      <c r="AY1068" s="68"/>
      <c r="AZ1068" s="68"/>
      <c r="BA1068" s="5">
        <f ca="1">+IF(K1068&gt;21,"Revisar",0)</f>
        <v>0</v>
      </c>
      <c r="BB1068" s="68" t="s">
        <v>146</v>
      </c>
      <c r="BC1068" s="129" t="s">
        <v>141</v>
      </c>
      <c r="BF1068" s="129" t="s">
        <v>94</v>
      </c>
      <c r="BG1068" s="129"/>
    </row>
    <row r="1069" spans="1:65" ht="14.65" customHeight="1" x14ac:dyDescent="0.25">
      <c r="A1069" s="68" t="str">
        <f>CONCATENATE(E1069,"_",X1069)</f>
        <v>20550601185_PCR-LAP0820</v>
      </c>
      <c r="B1069" s="68" t="str">
        <f>CONCATENATE(E1069,"_",Z1069)</f>
        <v>20550601185_</v>
      </c>
      <c r="C1069" s="64">
        <v>44134</v>
      </c>
      <c r="D1069" s="64">
        <v>44165</v>
      </c>
      <c r="E1069" s="192">
        <v>20550601185</v>
      </c>
      <c r="F1069" s="3" t="s">
        <v>1726</v>
      </c>
      <c r="G1069" s="63" t="s">
        <v>5167</v>
      </c>
      <c r="H1069" s="64">
        <v>44134</v>
      </c>
      <c r="I1069" s="64">
        <v>44165</v>
      </c>
      <c r="J1069" s="7"/>
      <c r="K1069" s="8">
        <f ca="1">+TODAY()-I1069</f>
        <v>-28</v>
      </c>
      <c r="L1069" s="9">
        <v>79</v>
      </c>
      <c r="M1069" s="135"/>
      <c r="N1069" s="9" t="str">
        <f>IF(M1069="","Vacio",IF(L1069=M1069,"Igual","Diferente"))</f>
        <v>Vacio</v>
      </c>
      <c r="O1069" s="9"/>
      <c r="P1069" s="135"/>
      <c r="Q1069" s="9" t="str">
        <f>IF(P1069="","Vacio",IF(O1069=P1069,"Igual","Diferente"))</f>
        <v>Vacio</v>
      </c>
      <c r="R1069" s="1">
        <f>+L1069+O1069/3.5</f>
        <v>79</v>
      </c>
      <c r="S1069" s="1">
        <f ca="1">+IF(K1069&gt;=0,IF(K1069&lt;30,R1069*1,IF(60&gt;K1069,R1069*2,IF(90&gt;K1069,R1069*3,IF(120&gt;K1069,R1069*4,IF(150&gt;K1069,R1069*5,IF(180&gt;K1069,R1069*6,IF(210&gt;K1069,R1069*7))))))),0)</f>
        <v>0</v>
      </c>
      <c r="T1069" s="2">
        <f ca="1">+IF(K1069&lt;0,0,IF(K1069&lt;8,$A$1,IF(K1069&lt;15,$B$1,IF(K1069&lt;22,$C$1,IF(K1069&lt;30,$D$1,IF(K1069&lt;60,$G$1,IF(K1069&lt;90,$H$1,IF(K1069&lt;120,$I$1,IF(K1069&lt;150,$J$1,IF(K1069&lt;180,$K$1,IF(K1069&lt;210,$E$1)))))))))))</f>
        <v>0</v>
      </c>
      <c r="U1069" s="3" t="s">
        <v>4274</v>
      </c>
      <c r="V1069" s="10" t="s">
        <v>4273</v>
      </c>
      <c r="W1069" s="6">
        <v>44103</v>
      </c>
      <c r="X1069" s="12" t="s">
        <v>4272</v>
      </c>
      <c r="Y1069" s="12" t="s">
        <v>5248</v>
      </c>
      <c r="Z1069" s="12"/>
      <c r="AA1069" s="12"/>
      <c r="AB1069" s="15"/>
      <c r="AC1069" s="15"/>
      <c r="AD1069" s="15"/>
      <c r="AE1069" s="15"/>
      <c r="AF1069" s="4">
        <f ca="1">+TODAY()-AE1069</f>
        <v>44137</v>
      </c>
      <c r="AG1069" s="15"/>
      <c r="AH1069" s="15"/>
      <c r="AI1069" s="6"/>
      <c r="AJ1069" s="6"/>
      <c r="AK1069" s="3"/>
      <c r="AL1069" s="6"/>
      <c r="AM1069" s="10">
        <v>1</v>
      </c>
      <c r="AN1069" s="3" t="s">
        <v>44</v>
      </c>
      <c r="AO1069" s="3"/>
      <c r="AP1069" s="3" t="s">
        <v>45</v>
      </c>
      <c r="AQ1069" s="3"/>
      <c r="AR1069" s="3"/>
      <c r="AS1069" s="3"/>
      <c r="AT1069" s="3"/>
      <c r="AU1069" s="3" t="s">
        <v>46</v>
      </c>
      <c r="AV1069" s="7" t="s">
        <v>47</v>
      </c>
      <c r="AW1069" s="7" t="s">
        <v>47</v>
      </c>
      <c r="AX1069" s="9" t="str">
        <f>IF(AW1069="","Vacio",IF(AV1069=AW1069,"Igual","Diferente"))</f>
        <v>Igual</v>
      </c>
      <c r="AY1069" s="68"/>
      <c r="AZ1069" s="68"/>
      <c r="BA1069" s="5">
        <f ca="1">+IF(K1069&gt;21,"Revisar",0)</f>
        <v>0</v>
      </c>
      <c r="BB1069" s="68" t="s">
        <v>146</v>
      </c>
      <c r="BC1069" s="129" t="s">
        <v>2919</v>
      </c>
      <c r="BF1069" s="129"/>
      <c r="BG1069" s="129"/>
    </row>
    <row r="1070" spans="1:65" ht="14.65" customHeight="1" x14ac:dyDescent="0.25">
      <c r="A1070" s="68" t="str">
        <f>CONCATENATE(E1070,"_",X1070)</f>
        <v>20550601185_PCR-LAP0835</v>
      </c>
      <c r="B1070" s="68" t="str">
        <f>CONCATENATE(E1070,"_",Z1070)</f>
        <v>20550601185_</v>
      </c>
      <c r="C1070" s="64">
        <v>44105</v>
      </c>
      <c r="D1070" s="64">
        <v>44134</v>
      </c>
      <c r="E1070" s="192">
        <v>20550601185</v>
      </c>
      <c r="F1070" s="3" t="s">
        <v>1726</v>
      </c>
      <c r="G1070" s="63" t="s">
        <v>4604</v>
      </c>
      <c r="H1070" s="64">
        <v>44105</v>
      </c>
      <c r="I1070" s="64">
        <v>44134</v>
      </c>
      <c r="J1070" s="7"/>
      <c r="K1070" s="8">
        <f ca="1">+TODAY()-I1070</f>
        <v>3</v>
      </c>
      <c r="L1070" s="9">
        <v>82</v>
      </c>
      <c r="M1070" s="135"/>
      <c r="N1070" s="9" t="str">
        <f>IF(M1070="","Vacio",IF(L1070=M1070,"Igual","Diferente"))</f>
        <v>Vacio</v>
      </c>
      <c r="O1070" s="9"/>
      <c r="P1070" s="135"/>
      <c r="Q1070" s="9" t="str">
        <f>IF(P1070="","Vacio",IF(O1070=P1070,"Igual","Diferente"))</f>
        <v>Vacio</v>
      </c>
      <c r="R1070" s="1">
        <f>+L1070+O1070/3.5</f>
        <v>82</v>
      </c>
      <c r="S1070" s="1">
        <f ca="1">+IF(K1070&gt;=0,IF(K1070&lt;30,R1070*1,IF(60&gt;K1070,R1070*2,IF(90&gt;K1070,R1070*3,IF(120&gt;K1070,R1070*4,IF(150&gt;K1070,R1070*5,IF(180&gt;K1070,R1070*6,IF(210&gt;K1070,R1070*7))))))),0)</f>
        <v>82</v>
      </c>
      <c r="T1070" s="2" t="str">
        <f ca="1">+IF(K1070&lt;0,0,IF(K1070&lt;8,$A$1,IF(K1070&lt;15,$B$1,IF(K1070&lt;22,$C$1,IF(K1070&lt;30,$D$1,IF(K1070&lt;60,$G$1,IF(K1070&lt;90,$H$1,IF(K1070&lt;120,$I$1,IF(K1070&lt;150,$J$1,IF(K1070&lt;180,$K$1,IF(K1070&lt;210,$E$1)))))))))))</f>
        <v>1° Semana</v>
      </c>
      <c r="U1070" s="3" t="s">
        <v>1733</v>
      </c>
      <c r="V1070" s="10" t="s">
        <v>1734</v>
      </c>
      <c r="W1070" s="6">
        <v>43375</v>
      </c>
      <c r="X1070" s="12" t="s">
        <v>1735</v>
      </c>
      <c r="Y1070" s="12" t="s">
        <v>5248</v>
      </c>
      <c r="Z1070" s="12"/>
      <c r="AA1070" s="12"/>
      <c r="AB1070" s="15"/>
      <c r="AC1070" s="15"/>
      <c r="AD1070" s="15"/>
      <c r="AE1070" s="15"/>
      <c r="AF1070" s="4">
        <f ca="1">+TODAY()-AE1070</f>
        <v>44137</v>
      </c>
      <c r="AG1070" s="15"/>
      <c r="AH1070" s="15"/>
      <c r="AI1070" s="6"/>
      <c r="AJ1070" s="6"/>
      <c r="AK1070" s="3" t="s">
        <v>43</v>
      </c>
      <c r="AL1070" s="6"/>
      <c r="AM1070" s="10">
        <v>1</v>
      </c>
      <c r="AN1070" s="3" t="s">
        <v>44</v>
      </c>
      <c r="AO1070" s="3"/>
      <c r="AP1070" s="3" t="s">
        <v>45</v>
      </c>
      <c r="AQ1070" s="3"/>
      <c r="AR1070" s="3"/>
      <c r="AS1070" s="3"/>
      <c r="AT1070" s="3"/>
      <c r="AU1070" s="3" t="s">
        <v>46</v>
      </c>
      <c r="AV1070" s="7" t="s">
        <v>47</v>
      </c>
      <c r="AW1070" s="7" t="s">
        <v>47</v>
      </c>
      <c r="AX1070" s="9" t="str">
        <f>IF(AW1070="","Vacio",IF(AV1070=AW1070,"Igual","Diferente"))</f>
        <v>Igual</v>
      </c>
      <c r="AY1070" s="68"/>
      <c r="AZ1070" s="68"/>
      <c r="BA1070" s="5">
        <f ca="1">+IF(K1070&gt;21,"Revisar",0)</f>
        <v>0</v>
      </c>
      <c r="BB1070" s="68" t="s">
        <v>146</v>
      </c>
      <c r="BC1070" s="129" t="s">
        <v>141</v>
      </c>
      <c r="BF1070" s="129" t="s">
        <v>94</v>
      </c>
      <c r="BG1070" s="129"/>
    </row>
    <row r="1071" spans="1:65" ht="14.65" customHeight="1" x14ac:dyDescent="0.25">
      <c r="A1071" s="68" t="str">
        <f>CONCATENATE(E1071,"_",X1071)</f>
        <v>20550601185_PCR-LAP0838</v>
      </c>
      <c r="B1071" s="68" t="str">
        <f>CONCATENATE(E1071,"_",Z1071)</f>
        <v>20550601185_</v>
      </c>
      <c r="C1071" s="64">
        <v>44110</v>
      </c>
      <c r="D1071" s="64">
        <v>44140</v>
      </c>
      <c r="E1071" s="192">
        <v>20550601185</v>
      </c>
      <c r="F1071" s="3" t="s">
        <v>1726</v>
      </c>
      <c r="G1071" s="63" t="s">
        <v>4629</v>
      </c>
      <c r="H1071" s="64">
        <v>44110</v>
      </c>
      <c r="I1071" s="64">
        <v>44140</v>
      </c>
      <c r="J1071" s="7"/>
      <c r="K1071" s="8">
        <f ca="1">+TODAY()-I1071</f>
        <v>-3</v>
      </c>
      <c r="L1071" s="9">
        <v>73</v>
      </c>
      <c r="M1071" s="135"/>
      <c r="N1071" s="9" t="str">
        <f>IF(M1071="","Vacio",IF(L1071=M1071,"Igual","Diferente"))</f>
        <v>Vacio</v>
      </c>
      <c r="O1071" s="9"/>
      <c r="P1071" s="135"/>
      <c r="Q1071" s="9" t="str">
        <f>IF(P1071="","Vacio",IF(O1071=P1071,"Igual","Diferente"))</f>
        <v>Vacio</v>
      </c>
      <c r="R1071" s="1">
        <f>+L1071+O1071/3.5</f>
        <v>73</v>
      </c>
      <c r="S1071" s="1">
        <f ca="1">+IF(K1071&gt;=0,IF(K1071&lt;30,R1071*1,IF(60&gt;K1071,R1071*2,IF(90&gt;K1071,R1071*3,IF(120&gt;K1071,R1071*4,IF(150&gt;K1071,R1071*5,IF(180&gt;K1071,R1071*6,IF(210&gt;K1071,R1071*7))))))),0)</f>
        <v>0</v>
      </c>
      <c r="T1071" s="2">
        <f ca="1">+IF(K1071&lt;0,0,IF(K1071&lt;8,$A$1,IF(K1071&lt;15,$B$1,IF(K1071&lt;22,$C$1,IF(K1071&lt;30,$D$1,IF(K1071&lt;60,$G$1,IF(K1071&lt;90,$H$1,IF(K1071&lt;120,$I$1,IF(K1071&lt;150,$J$1,IF(K1071&lt;180,$K$1,IF(K1071&lt;210,$E$1)))))))))))</f>
        <v>0</v>
      </c>
      <c r="U1071" s="3" t="s">
        <v>4642</v>
      </c>
      <c r="V1071" s="10" t="s">
        <v>4641</v>
      </c>
      <c r="W1071" s="6">
        <v>44109</v>
      </c>
      <c r="X1071" s="12" t="s">
        <v>4630</v>
      </c>
      <c r="Y1071" s="12" t="s">
        <v>5248</v>
      </c>
      <c r="Z1071" s="12"/>
      <c r="AA1071" s="12"/>
      <c r="AB1071" s="15"/>
      <c r="AC1071" s="15"/>
      <c r="AD1071" s="15"/>
      <c r="AE1071" s="15"/>
      <c r="AF1071" s="4">
        <f ca="1">+TODAY()-AE1071</f>
        <v>44137</v>
      </c>
      <c r="AG1071" s="15"/>
      <c r="AH1071" s="15"/>
      <c r="AI1071" s="6"/>
      <c r="AJ1071" s="6"/>
      <c r="AK1071" s="3"/>
      <c r="AL1071" s="6"/>
      <c r="AM1071" s="10">
        <v>1</v>
      </c>
      <c r="AN1071" s="3" t="s">
        <v>44</v>
      </c>
      <c r="AO1071" s="3"/>
      <c r="AP1071" s="3" t="s">
        <v>45</v>
      </c>
      <c r="AQ1071" s="3"/>
      <c r="AR1071" s="3"/>
      <c r="AS1071" s="3"/>
      <c r="AT1071" s="3"/>
      <c r="AU1071" s="3" t="s">
        <v>46</v>
      </c>
      <c r="AV1071" s="7" t="s">
        <v>47</v>
      </c>
      <c r="AW1071" s="7" t="s">
        <v>47</v>
      </c>
      <c r="AX1071" s="9" t="str">
        <f>IF(AW1071="","Vacio",IF(AV1071=AW1071,"Igual","Diferente"))</f>
        <v>Igual</v>
      </c>
      <c r="AY1071" s="68"/>
      <c r="AZ1071" s="68"/>
      <c r="BA1071" s="5">
        <f ca="1">+IF(K1071&gt;21,"Revisar",0)</f>
        <v>0</v>
      </c>
      <c r="BB1071" s="68" t="s">
        <v>146</v>
      </c>
      <c r="BC1071" s="129" t="s">
        <v>2919</v>
      </c>
      <c r="BF1071" s="129"/>
      <c r="BG1071" s="129"/>
    </row>
    <row r="1072" spans="1:65" ht="14.65" customHeight="1" x14ac:dyDescent="0.25">
      <c r="A1072" s="68" t="str">
        <f>CONCATENATE(E1072,"_",X1072)</f>
        <v>20550601185_PCR-LAP0839</v>
      </c>
      <c r="B1072" s="68" t="str">
        <f>CONCATENATE(E1072,"_",Z1072)</f>
        <v>20550601185_PCR-LAP 0576</v>
      </c>
      <c r="C1072" s="64">
        <v>44105</v>
      </c>
      <c r="D1072" s="64">
        <v>44134</v>
      </c>
      <c r="E1072" s="192">
        <v>20550601185</v>
      </c>
      <c r="F1072" s="3" t="s">
        <v>1726</v>
      </c>
      <c r="G1072" s="63" t="s">
        <v>4604</v>
      </c>
      <c r="H1072" s="64">
        <v>44105</v>
      </c>
      <c r="I1072" s="64">
        <v>44134</v>
      </c>
      <c r="J1072" s="7"/>
      <c r="K1072" s="8">
        <f ca="1">+TODAY()-I1072</f>
        <v>3</v>
      </c>
      <c r="L1072" s="9">
        <v>89</v>
      </c>
      <c r="M1072" s="135"/>
      <c r="N1072" s="9" t="str">
        <f>IF(M1072="","Vacio",IF(L1072=M1072,"Igual","Diferente"))</f>
        <v>Vacio</v>
      </c>
      <c r="O1072" s="9"/>
      <c r="P1072" s="135"/>
      <c r="Q1072" s="9" t="str">
        <f>IF(P1072="","Vacio",IF(O1072=P1072,"Igual","Diferente"))</f>
        <v>Vacio</v>
      </c>
      <c r="R1072" s="1">
        <f>+L1072+O1072/3.5</f>
        <v>89</v>
      </c>
      <c r="S1072" s="1">
        <f ca="1">+IF(K1072&gt;=0,IF(K1072&lt;30,R1072*1,IF(60&gt;K1072,R1072*2,IF(90&gt;K1072,R1072*3,IF(120&gt;K1072,R1072*4,IF(150&gt;K1072,R1072*5,IF(180&gt;K1072,R1072*6,IF(210&gt;K1072,R1072*7))))))),0)</f>
        <v>89</v>
      </c>
      <c r="T1072" s="2" t="str">
        <f ca="1">+IF(K1072&lt;0,0,IF(K1072&lt;8,$A$1,IF(K1072&lt;15,$B$1,IF(K1072&lt;22,$C$1,IF(K1072&lt;30,$D$1,IF(K1072&lt;60,$G$1,IF(K1072&lt;90,$H$1,IF(K1072&lt;120,$I$1,IF(K1072&lt;150,$J$1,IF(K1072&lt;180,$K$1,IF(K1072&lt;210,$E$1)))))))))))</f>
        <v>1° Semana</v>
      </c>
      <c r="U1072" s="3" t="s">
        <v>613</v>
      </c>
      <c r="V1072" s="10" t="s">
        <v>1736</v>
      </c>
      <c r="W1072" s="6">
        <v>43014</v>
      </c>
      <c r="X1072" s="12" t="s">
        <v>1737</v>
      </c>
      <c r="Y1072" s="12" t="s">
        <v>5248</v>
      </c>
      <c r="Z1072" s="12" t="s">
        <v>1738</v>
      </c>
      <c r="AA1072" s="12"/>
      <c r="AB1072" s="15"/>
      <c r="AC1072" s="15"/>
      <c r="AD1072" s="15"/>
      <c r="AE1072" s="15"/>
      <c r="AF1072" s="4">
        <f ca="1">+TODAY()-AE1072</f>
        <v>44137</v>
      </c>
      <c r="AG1072" s="15"/>
      <c r="AH1072" s="15"/>
      <c r="AI1072" s="6"/>
      <c r="AJ1072" s="6"/>
      <c r="AK1072" s="3" t="s">
        <v>43</v>
      </c>
      <c r="AL1072" s="6"/>
      <c r="AM1072" s="10">
        <v>1</v>
      </c>
      <c r="AN1072" s="3" t="s">
        <v>44</v>
      </c>
      <c r="AO1072" s="3"/>
      <c r="AP1072" s="3" t="s">
        <v>45</v>
      </c>
      <c r="AQ1072" s="3"/>
      <c r="AR1072" s="3"/>
      <c r="AS1072" s="3"/>
      <c r="AT1072" s="3"/>
      <c r="AU1072" s="3" t="s">
        <v>46</v>
      </c>
      <c r="AV1072" s="7" t="s">
        <v>47</v>
      </c>
      <c r="AW1072" s="7" t="s">
        <v>47</v>
      </c>
      <c r="AX1072" s="9" t="str">
        <f>IF(AW1072="","Vacio",IF(AV1072=AW1072,"Igual","Diferente"))</f>
        <v>Igual</v>
      </c>
      <c r="AY1072" s="68"/>
      <c r="AZ1072" s="68"/>
      <c r="BA1072" s="5">
        <f ca="1">+IF(K1072&gt;21,"Revisar",0)</f>
        <v>0</v>
      </c>
      <c r="BB1072" s="68" t="s">
        <v>146</v>
      </c>
      <c r="BC1072" s="129" t="s">
        <v>141</v>
      </c>
      <c r="BF1072" s="129" t="s">
        <v>94</v>
      </c>
      <c r="BG1072" s="129"/>
    </row>
    <row r="1073" spans="1:65" ht="14.65" customHeight="1" x14ac:dyDescent="0.25">
      <c r="A1073" s="68" t="str">
        <f>CONCATENATE(E1073,"_",X1073)</f>
        <v>20550601185_PCR-LAP0885</v>
      </c>
      <c r="B1073" s="68" t="str">
        <f>CONCATENATE(E1073,"_",Z1073)</f>
        <v>20550601185_</v>
      </c>
      <c r="C1073" s="64">
        <v>44105</v>
      </c>
      <c r="D1073" s="64">
        <v>44134</v>
      </c>
      <c r="E1073" s="192">
        <v>20550601185</v>
      </c>
      <c r="F1073" s="3" t="s">
        <v>1726</v>
      </c>
      <c r="G1073" s="63" t="s">
        <v>4604</v>
      </c>
      <c r="H1073" s="64">
        <v>44105</v>
      </c>
      <c r="I1073" s="64">
        <v>44134</v>
      </c>
      <c r="J1073" s="7"/>
      <c r="K1073" s="8">
        <f ca="1">+TODAY()-I1073</f>
        <v>3</v>
      </c>
      <c r="L1073" s="9">
        <v>89</v>
      </c>
      <c r="M1073" s="135"/>
      <c r="N1073" s="9" t="str">
        <f>IF(M1073="","Vacio",IF(L1073=M1073,"Igual","Diferente"))</f>
        <v>Vacio</v>
      </c>
      <c r="O1073" s="9"/>
      <c r="P1073" s="135"/>
      <c r="Q1073" s="9" t="str">
        <f>IF(P1073="","Vacio",IF(O1073=P1073,"Igual","Diferente"))</f>
        <v>Vacio</v>
      </c>
      <c r="R1073" s="1">
        <f>+L1073+O1073/3.5</f>
        <v>89</v>
      </c>
      <c r="S1073" s="1">
        <f ca="1">+IF(K1073&gt;=0,IF(K1073&lt;30,R1073*1,IF(60&gt;K1073,R1073*2,IF(90&gt;K1073,R1073*3,IF(120&gt;K1073,R1073*4,IF(150&gt;K1073,R1073*5,IF(180&gt;K1073,R1073*6,IF(210&gt;K1073,R1073*7))))))),0)</f>
        <v>89</v>
      </c>
      <c r="T1073" s="2" t="str">
        <f ca="1">+IF(K1073&lt;0,0,IF(K1073&lt;8,$A$1,IF(K1073&lt;15,$B$1,IF(K1073&lt;22,$C$1,IF(K1073&lt;30,$D$1,IF(K1073&lt;60,$G$1,IF(K1073&lt;90,$H$1,IF(K1073&lt;120,$I$1,IF(K1073&lt;150,$J$1,IF(K1073&lt;180,$K$1,IF(K1073&lt;210,$E$1)))))))))))</f>
        <v>1° Semana</v>
      </c>
      <c r="U1073" s="3" t="s">
        <v>1739</v>
      </c>
      <c r="V1073" s="10" t="s">
        <v>1740</v>
      </c>
      <c r="W1073" s="6">
        <v>43446</v>
      </c>
      <c r="X1073" s="12" t="s">
        <v>1741</v>
      </c>
      <c r="Y1073" s="12" t="s">
        <v>5248</v>
      </c>
      <c r="Z1073" s="12"/>
      <c r="AA1073" s="12"/>
      <c r="AB1073" s="15"/>
      <c r="AC1073" s="15"/>
      <c r="AD1073" s="15"/>
      <c r="AE1073" s="15"/>
      <c r="AF1073" s="4">
        <f ca="1">+TODAY()-AE1073</f>
        <v>44137</v>
      </c>
      <c r="AG1073" s="15"/>
      <c r="AH1073" s="15"/>
      <c r="AI1073" s="6"/>
      <c r="AJ1073" s="6"/>
      <c r="AK1073" s="3" t="s">
        <v>56</v>
      </c>
      <c r="AL1073" s="6"/>
      <c r="AM1073" s="10">
        <v>1</v>
      </c>
      <c r="AN1073" s="3" t="s">
        <v>44</v>
      </c>
      <c r="AO1073" s="3"/>
      <c r="AP1073" s="3" t="s">
        <v>45</v>
      </c>
      <c r="AQ1073" s="3"/>
      <c r="AR1073" s="3"/>
      <c r="AS1073" s="3"/>
      <c r="AT1073" s="3"/>
      <c r="AU1073" s="3" t="s">
        <v>46</v>
      </c>
      <c r="AV1073" s="7" t="s">
        <v>47</v>
      </c>
      <c r="AW1073" s="7" t="s">
        <v>47</v>
      </c>
      <c r="AX1073" s="9" t="str">
        <f>IF(AW1073="","Vacio",IF(AV1073=AW1073,"Igual","Diferente"))</f>
        <v>Igual</v>
      </c>
      <c r="AY1073" s="68"/>
      <c r="AZ1073" s="68"/>
      <c r="BA1073" s="5">
        <f ca="1">+IF(K1073&gt;21,"Revisar",0)</f>
        <v>0</v>
      </c>
      <c r="BB1073" s="68" t="s">
        <v>146</v>
      </c>
      <c r="BC1073" s="129" t="s">
        <v>141</v>
      </c>
      <c r="BF1073" s="129" t="s">
        <v>94</v>
      </c>
      <c r="BG1073" s="129"/>
    </row>
    <row r="1074" spans="1:65" ht="14.65" customHeight="1" x14ac:dyDescent="0.25">
      <c r="A1074" s="68" t="str">
        <f>CONCATENATE(E1074,"_",X1074)</f>
        <v>20550601185_PCR-LAP0911</v>
      </c>
      <c r="B1074" s="68" t="str">
        <f>CONCATENATE(E1074,"_",Z1074)</f>
        <v>20550601185_</v>
      </c>
      <c r="C1074" s="64">
        <v>44105</v>
      </c>
      <c r="D1074" s="64">
        <v>44134</v>
      </c>
      <c r="E1074" s="192">
        <v>20550601185</v>
      </c>
      <c r="F1074" s="3" t="s">
        <v>1726</v>
      </c>
      <c r="G1074" s="63" t="s">
        <v>4604</v>
      </c>
      <c r="H1074" s="64">
        <v>44105</v>
      </c>
      <c r="I1074" s="64">
        <v>44134</v>
      </c>
      <c r="J1074" s="7"/>
      <c r="K1074" s="8">
        <f ca="1">+TODAY()-I1074</f>
        <v>3</v>
      </c>
      <c r="L1074" s="9">
        <v>89</v>
      </c>
      <c r="M1074" s="135"/>
      <c r="N1074" s="9" t="str">
        <f>IF(M1074="","Vacio",IF(L1074=M1074,"Igual","Diferente"))</f>
        <v>Vacio</v>
      </c>
      <c r="O1074" s="9"/>
      <c r="P1074" s="135"/>
      <c r="Q1074" s="9" t="str">
        <f>IF(P1074="","Vacio",IF(O1074=P1074,"Igual","Diferente"))</f>
        <v>Vacio</v>
      </c>
      <c r="R1074" s="1">
        <f>+L1074+O1074/3.5</f>
        <v>89</v>
      </c>
      <c r="S1074" s="1">
        <f ca="1">+IF(K1074&gt;=0,IF(K1074&lt;30,R1074*1,IF(60&gt;K1074,R1074*2,IF(90&gt;K1074,R1074*3,IF(120&gt;K1074,R1074*4,IF(150&gt;K1074,R1074*5,IF(180&gt;K1074,R1074*6,IF(210&gt;K1074,R1074*7))))))),0)</f>
        <v>89</v>
      </c>
      <c r="T1074" s="2" t="str">
        <f ca="1">+IF(K1074&lt;0,0,IF(K1074&lt;8,$A$1,IF(K1074&lt;15,$B$1,IF(K1074&lt;22,$C$1,IF(K1074&lt;30,$D$1,IF(K1074&lt;60,$G$1,IF(K1074&lt;90,$H$1,IF(K1074&lt;120,$I$1,IF(K1074&lt;150,$J$1,IF(K1074&lt;180,$K$1,IF(K1074&lt;210,$E$1)))))))))))</f>
        <v>1° Semana</v>
      </c>
      <c r="U1074" s="3" t="s">
        <v>1742</v>
      </c>
      <c r="V1074" s="10" t="s">
        <v>1743</v>
      </c>
      <c r="W1074" s="6">
        <v>43332</v>
      </c>
      <c r="X1074" s="12" t="s">
        <v>1744</v>
      </c>
      <c r="Y1074" s="12" t="s">
        <v>5248</v>
      </c>
      <c r="Z1074" s="12"/>
      <c r="AA1074" s="12"/>
      <c r="AB1074" s="15"/>
      <c r="AC1074" s="15"/>
      <c r="AD1074" s="15"/>
      <c r="AE1074" s="15"/>
      <c r="AF1074" s="4">
        <f ca="1">+TODAY()-AE1074</f>
        <v>44137</v>
      </c>
      <c r="AG1074" s="15"/>
      <c r="AH1074" s="15"/>
      <c r="AI1074" s="6"/>
      <c r="AJ1074" s="6"/>
      <c r="AK1074" s="3" t="s">
        <v>43</v>
      </c>
      <c r="AL1074" s="6"/>
      <c r="AM1074" s="10">
        <v>1</v>
      </c>
      <c r="AN1074" s="3" t="s">
        <v>44</v>
      </c>
      <c r="AO1074" s="3"/>
      <c r="AP1074" s="3" t="s">
        <v>45</v>
      </c>
      <c r="AQ1074" s="3"/>
      <c r="AR1074" s="3"/>
      <c r="AS1074" s="3"/>
      <c r="AT1074" s="3"/>
      <c r="AU1074" s="3" t="s">
        <v>46</v>
      </c>
      <c r="AV1074" s="7" t="s">
        <v>47</v>
      </c>
      <c r="AW1074" s="7" t="s">
        <v>47</v>
      </c>
      <c r="AX1074" s="9" t="str">
        <f>IF(AW1074="","Vacio",IF(AV1074=AW1074,"Igual","Diferente"))</f>
        <v>Igual</v>
      </c>
      <c r="AY1074" s="68"/>
      <c r="AZ1074" s="68"/>
      <c r="BA1074" s="5">
        <f ca="1">+IF(K1074&gt;21,"Revisar",0)</f>
        <v>0</v>
      </c>
      <c r="BB1074" s="68" t="s">
        <v>146</v>
      </c>
      <c r="BC1074" s="129" t="s">
        <v>141</v>
      </c>
      <c r="BF1074" s="129" t="s">
        <v>94</v>
      </c>
      <c r="BG1074" s="129"/>
    </row>
    <row r="1075" spans="1:65" ht="14.65" customHeight="1" x14ac:dyDescent="0.25">
      <c r="A1075" s="68" t="str">
        <f>CONCATENATE(E1075,"_",X1075)</f>
        <v>20550601185_PCR-LAP0980</v>
      </c>
      <c r="B1075" s="68" t="str">
        <f>CONCATENATE(E1075,"_",Z1075)</f>
        <v>20550601185_</v>
      </c>
      <c r="C1075" s="64">
        <v>44105</v>
      </c>
      <c r="D1075" s="64">
        <v>44134</v>
      </c>
      <c r="E1075" s="192">
        <v>20550601185</v>
      </c>
      <c r="F1075" s="3" t="s">
        <v>1726</v>
      </c>
      <c r="G1075" s="63" t="s">
        <v>4604</v>
      </c>
      <c r="H1075" s="64">
        <v>44105</v>
      </c>
      <c r="I1075" s="64">
        <v>44134</v>
      </c>
      <c r="J1075" s="7"/>
      <c r="K1075" s="8">
        <f ca="1">+TODAY()-I1075</f>
        <v>3</v>
      </c>
      <c r="L1075" s="9">
        <v>89</v>
      </c>
      <c r="M1075" s="135"/>
      <c r="N1075" s="9" t="str">
        <f>IF(M1075="","Vacio",IF(L1075=M1075,"Igual","Diferente"))</f>
        <v>Vacio</v>
      </c>
      <c r="O1075" s="9"/>
      <c r="P1075" s="135"/>
      <c r="Q1075" s="9" t="str">
        <f>IF(P1075="","Vacio",IF(O1075=P1075,"Igual","Diferente"))</f>
        <v>Vacio</v>
      </c>
      <c r="R1075" s="1">
        <f>+L1075+O1075/3.5</f>
        <v>89</v>
      </c>
      <c r="S1075" s="1">
        <f ca="1">+IF(K1075&gt;=0,IF(K1075&lt;30,R1075*1,IF(60&gt;K1075,R1075*2,IF(90&gt;K1075,R1075*3,IF(120&gt;K1075,R1075*4,IF(150&gt;K1075,R1075*5,IF(180&gt;K1075,R1075*6,IF(210&gt;K1075,R1075*7))))))),0)</f>
        <v>89</v>
      </c>
      <c r="T1075" s="2" t="str">
        <f ca="1">+IF(K1075&lt;0,0,IF(K1075&lt;8,$A$1,IF(K1075&lt;15,$B$1,IF(K1075&lt;22,$C$1,IF(K1075&lt;30,$D$1,IF(K1075&lt;60,$G$1,IF(K1075&lt;90,$H$1,IF(K1075&lt;120,$I$1,IF(K1075&lt;150,$J$1,IF(K1075&lt;180,$K$1,IF(K1075&lt;210,$E$1)))))))))))</f>
        <v>1° Semana</v>
      </c>
      <c r="U1075" s="3" t="s">
        <v>3690</v>
      </c>
      <c r="V1075" s="10" t="s">
        <v>3689</v>
      </c>
      <c r="W1075" s="6">
        <v>44065</v>
      </c>
      <c r="X1075" s="12" t="s">
        <v>1948</v>
      </c>
      <c r="Y1075" s="12" t="s">
        <v>5248</v>
      </c>
      <c r="Z1075" s="12"/>
      <c r="AA1075" s="12"/>
      <c r="AB1075" s="15"/>
      <c r="AC1075" s="15"/>
      <c r="AD1075" s="15"/>
      <c r="AE1075" s="15"/>
      <c r="AF1075" s="4">
        <f ca="1">+TODAY()-AE1075</f>
        <v>44137</v>
      </c>
      <c r="AG1075" s="15"/>
      <c r="AH1075" s="15"/>
      <c r="AI1075" s="6"/>
      <c r="AJ1075" s="6"/>
      <c r="AK1075" s="3" t="s">
        <v>43</v>
      </c>
      <c r="AL1075" s="6"/>
      <c r="AM1075" s="10">
        <v>1</v>
      </c>
      <c r="AN1075" s="3" t="s">
        <v>44</v>
      </c>
      <c r="AO1075" s="3"/>
      <c r="AP1075" s="3" t="s">
        <v>45</v>
      </c>
      <c r="AQ1075" s="3"/>
      <c r="AR1075" s="3"/>
      <c r="AS1075" s="3"/>
      <c r="AT1075" s="3"/>
      <c r="AU1075" s="3" t="s">
        <v>46</v>
      </c>
      <c r="AV1075" s="7" t="s">
        <v>47</v>
      </c>
      <c r="AW1075" s="7" t="s">
        <v>47</v>
      </c>
      <c r="AX1075" s="9" t="str">
        <f>IF(AW1075="","Vacio",IF(AV1075=AW1075,"Igual","Diferente"))</f>
        <v>Igual</v>
      </c>
      <c r="AY1075" s="68"/>
      <c r="AZ1075" s="68"/>
      <c r="BA1075" s="5">
        <f ca="1">+IF(K1075&gt;21,"Revisar",0)</f>
        <v>0</v>
      </c>
      <c r="BB1075" s="68" t="s">
        <v>146</v>
      </c>
      <c r="BC1075" s="129" t="s">
        <v>141</v>
      </c>
      <c r="BF1075" s="129" t="s">
        <v>94</v>
      </c>
      <c r="BG1075" s="129"/>
    </row>
    <row r="1076" spans="1:65" ht="14.65" customHeight="1" x14ac:dyDescent="0.25">
      <c r="A1076" s="68" t="str">
        <f>CONCATENATE(E1076,"_",X1076)</f>
        <v>20550601185_PCR-LAP1034</v>
      </c>
      <c r="B1076" s="68" t="str">
        <f>CONCATENATE(E1076,"_",Z1076)</f>
        <v>20550601185_</v>
      </c>
      <c r="C1076" s="64">
        <v>44105</v>
      </c>
      <c r="D1076" s="64">
        <v>44134</v>
      </c>
      <c r="E1076" s="192">
        <v>20550601185</v>
      </c>
      <c r="F1076" s="3" t="s">
        <v>1726</v>
      </c>
      <c r="G1076" s="63" t="s">
        <v>4604</v>
      </c>
      <c r="H1076" s="64">
        <v>44105</v>
      </c>
      <c r="I1076" s="64">
        <v>44134</v>
      </c>
      <c r="J1076" s="7"/>
      <c r="K1076" s="8">
        <f ca="1">+TODAY()-I1076</f>
        <v>3</v>
      </c>
      <c r="L1076" s="9">
        <v>82</v>
      </c>
      <c r="M1076" s="135"/>
      <c r="N1076" s="9" t="str">
        <f>IF(M1076="","Vacio",IF(L1076=M1076,"Igual","Diferente"))</f>
        <v>Vacio</v>
      </c>
      <c r="O1076" s="9"/>
      <c r="P1076" s="135"/>
      <c r="Q1076" s="9" t="str">
        <f>IF(P1076="","Vacio",IF(O1076=P1076,"Igual","Diferente"))</f>
        <v>Vacio</v>
      </c>
      <c r="R1076" s="1">
        <f>+L1076+O1076/3.5</f>
        <v>82</v>
      </c>
      <c r="S1076" s="1">
        <f ca="1">+IF(K1076&gt;=0,IF(K1076&lt;30,R1076*1,IF(60&gt;K1076,R1076*2,IF(90&gt;K1076,R1076*3,IF(120&gt;K1076,R1076*4,IF(150&gt;K1076,R1076*5,IF(180&gt;K1076,R1076*6,IF(210&gt;K1076,R1076*7))))))),0)</f>
        <v>82</v>
      </c>
      <c r="T1076" s="2" t="str">
        <f ca="1">+IF(K1076&lt;0,0,IF(K1076&lt;8,$A$1,IF(K1076&lt;15,$B$1,IF(K1076&lt;22,$C$1,IF(K1076&lt;30,$D$1,IF(K1076&lt;60,$G$1,IF(K1076&lt;90,$H$1,IF(K1076&lt;120,$I$1,IF(K1076&lt;150,$J$1,IF(K1076&lt;180,$K$1,IF(K1076&lt;210,$E$1)))))))))))</f>
        <v>1° Semana</v>
      </c>
      <c r="U1076" s="3" t="s">
        <v>1745</v>
      </c>
      <c r="V1076" s="10" t="s">
        <v>1746</v>
      </c>
      <c r="W1076" s="6">
        <v>43626</v>
      </c>
      <c r="X1076" s="12" t="s">
        <v>1747</v>
      </c>
      <c r="Y1076" s="12" t="s">
        <v>5248</v>
      </c>
      <c r="Z1076" s="12"/>
      <c r="AA1076" s="12"/>
      <c r="AB1076" s="15"/>
      <c r="AC1076" s="15"/>
      <c r="AD1076" s="15"/>
      <c r="AE1076" s="15"/>
      <c r="AF1076" s="4">
        <f ca="1">+TODAY()-AE1076</f>
        <v>44137</v>
      </c>
      <c r="AG1076" s="15"/>
      <c r="AH1076" s="15"/>
      <c r="AI1076" s="6"/>
      <c r="AJ1076" s="6"/>
      <c r="AK1076" s="3" t="s">
        <v>56</v>
      </c>
      <c r="AL1076" s="6"/>
      <c r="AM1076" s="10">
        <v>1</v>
      </c>
      <c r="AN1076" s="3" t="s">
        <v>44</v>
      </c>
      <c r="AO1076" s="3"/>
      <c r="AP1076" s="3" t="s">
        <v>45</v>
      </c>
      <c r="AQ1076" s="3"/>
      <c r="AR1076" s="3"/>
      <c r="AS1076" s="3"/>
      <c r="AT1076" s="3"/>
      <c r="AU1076" s="3" t="s">
        <v>46</v>
      </c>
      <c r="AV1076" s="7" t="s">
        <v>47</v>
      </c>
      <c r="AW1076" s="7" t="s">
        <v>47</v>
      </c>
      <c r="AX1076" s="9" t="str">
        <f>IF(AW1076="","Vacio",IF(AV1076=AW1076,"Igual","Diferente"))</f>
        <v>Igual</v>
      </c>
      <c r="AY1076" s="68"/>
      <c r="AZ1076" s="68"/>
      <c r="BA1076" s="5">
        <f ca="1">+IF(K1076&gt;21,"Revisar",0)</f>
        <v>0</v>
      </c>
      <c r="BB1076" s="68" t="s">
        <v>146</v>
      </c>
      <c r="BC1076" s="129" t="s">
        <v>141</v>
      </c>
      <c r="BF1076" s="129" t="s">
        <v>94</v>
      </c>
      <c r="BG1076" s="129"/>
    </row>
    <row r="1077" spans="1:65" ht="14.65" customHeight="1" x14ac:dyDescent="0.25">
      <c r="A1077" s="68" t="str">
        <f>CONCATENATE(E1077,"_",X1077)</f>
        <v>20550601185_PCR-LAP1094</v>
      </c>
      <c r="B1077" s="68" t="str">
        <f>CONCATENATE(E1077,"_",Z1077)</f>
        <v>20550601185_</v>
      </c>
      <c r="C1077" s="64">
        <v>44105</v>
      </c>
      <c r="D1077" s="64">
        <v>44134</v>
      </c>
      <c r="E1077" s="192">
        <v>20550601185</v>
      </c>
      <c r="F1077" s="3" t="s">
        <v>1726</v>
      </c>
      <c r="G1077" s="63" t="s">
        <v>4604</v>
      </c>
      <c r="H1077" s="64">
        <v>44105</v>
      </c>
      <c r="I1077" s="64">
        <v>44134</v>
      </c>
      <c r="J1077" s="7"/>
      <c r="K1077" s="8">
        <f ca="1">+TODAY()-I1077</f>
        <v>3</v>
      </c>
      <c r="L1077" s="9">
        <v>82</v>
      </c>
      <c r="M1077" s="135"/>
      <c r="N1077" s="9" t="str">
        <f>IF(M1077="","Vacio",IF(L1077=M1077,"Igual","Diferente"))</f>
        <v>Vacio</v>
      </c>
      <c r="O1077" s="9"/>
      <c r="P1077" s="135"/>
      <c r="Q1077" s="9" t="str">
        <f>IF(P1077="","Vacio",IF(O1077=P1077,"Igual","Diferente"))</f>
        <v>Vacio</v>
      </c>
      <c r="R1077" s="1">
        <f>+L1077+O1077/3.5</f>
        <v>82</v>
      </c>
      <c r="S1077" s="1">
        <f ca="1">+IF(K1077&gt;=0,IF(K1077&lt;30,R1077*1,IF(60&gt;K1077,R1077*2,IF(90&gt;K1077,R1077*3,IF(120&gt;K1077,R1077*4,IF(150&gt;K1077,R1077*5,IF(180&gt;K1077,R1077*6,IF(210&gt;K1077,R1077*7))))))),0)</f>
        <v>82</v>
      </c>
      <c r="T1077" s="2" t="str">
        <f ca="1">+IF(K1077&lt;0,0,IF(K1077&lt;8,$A$1,IF(K1077&lt;15,$B$1,IF(K1077&lt;22,$C$1,IF(K1077&lt;30,$D$1,IF(K1077&lt;60,$G$1,IF(K1077&lt;90,$H$1,IF(K1077&lt;120,$I$1,IF(K1077&lt;150,$J$1,IF(K1077&lt;180,$K$1,IF(K1077&lt;210,$E$1)))))))))))</f>
        <v>1° Semana</v>
      </c>
      <c r="U1077" s="3" t="s">
        <v>1748</v>
      </c>
      <c r="V1077" s="10" t="s">
        <v>1749</v>
      </c>
      <c r="W1077" s="6">
        <v>43411</v>
      </c>
      <c r="X1077" s="12" t="s">
        <v>1750</v>
      </c>
      <c r="Y1077" s="12" t="s">
        <v>5248</v>
      </c>
      <c r="Z1077" s="12"/>
      <c r="AA1077" s="12"/>
      <c r="AB1077" s="15"/>
      <c r="AC1077" s="15"/>
      <c r="AD1077" s="15"/>
      <c r="AE1077" s="15"/>
      <c r="AF1077" s="4">
        <f ca="1">+TODAY()-AE1077</f>
        <v>44137</v>
      </c>
      <c r="AG1077" s="15"/>
      <c r="AH1077" s="15"/>
      <c r="AI1077" s="6"/>
      <c r="AJ1077" s="6"/>
      <c r="AK1077" s="3" t="s">
        <v>43</v>
      </c>
      <c r="AL1077" s="6"/>
      <c r="AM1077" s="10">
        <v>1</v>
      </c>
      <c r="AN1077" s="3" t="s">
        <v>44</v>
      </c>
      <c r="AO1077" s="3"/>
      <c r="AP1077" s="3" t="s">
        <v>45</v>
      </c>
      <c r="AQ1077" s="3"/>
      <c r="AR1077" s="3"/>
      <c r="AS1077" s="3"/>
      <c r="AT1077" s="3"/>
      <c r="AU1077" s="3" t="s">
        <v>46</v>
      </c>
      <c r="AV1077" s="7" t="s">
        <v>47</v>
      </c>
      <c r="AW1077" s="7" t="s">
        <v>47</v>
      </c>
      <c r="AX1077" s="9" t="str">
        <f>IF(AW1077="","Vacio",IF(AV1077=AW1077,"Igual","Diferente"))</f>
        <v>Igual</v>
      </c>
      <c r="AY1077" s="68"/>
      <c r="AZ1077" s="68"/>
      <c r="BA1077" s="5">
        <f ca="1">+IF(K1077&gt;21,"Revisar",0)</f>
        <v>0</v>
      </c>
      <c r="BB1077" s="68" t="s">
        <v>146</v>
      </c>
      <c r="BC1077" s="129" t="s">
        <v>141</v>
      </c>
      <c r="BF1077" s="129" t="s">
        <v>94</v>
      </c>
      <c r="BG1077" s="129"/>
    </row>
    <row r="1078" spans="1:65" ht="14.65" customHeight="1" x14ac:dyDescent="0.25">
      <c r="A1078" s="68" t="str">
        <f>CONCATENATE(E1078,"_",X1078)</f>
        <v>20550601185_PCR-LAP1197</v>
      </c>
      <c r="B1078" s="68" t="str">
        <f>CONCATENATE(E1078,"_",Z1078)</f>
        <v>20550601185_PCR-LAP 0830</v>
      </c>
      <c r="C1078" s="64">
        <v>44105</v>
      </c>
      <c r="D1078" s="64">
        <v>44134</v>
      </c>
      <c r="E1078" s="192">
        <v>20550601185</v>
      </c>
      <c r="F1078" s="3" t="s">
        <v>1726</v>
      </c>
      <c r="G1078" s="63" t="s">
        <v>4604</v>
      </c>
      <c r="H1078" s="64">
        <v>44105</v>
      </c>
      <c r="I1078" s="64">
        <v>44134</v>
      </c>
      <c r="J1078" s="7"/>
      <c r="K1078" s="8">
        <f ca="1">+TODAY()-I1078</f>
        <v>3</v>
      </c>
      <c r="L1078" s="9">
        <v>89</v>
      </c>
      <c r="M1078" s="135"/>
      <c r="N1078" s="9" t="str">
        <f>IF(M1078="","Vacio",IF(L1078=M1078,"Igual","Diferente"))</f>
        <v>Vacio</v>
      </c>
      <c r="O1078" s="9"/>
      <c r="P1078" s="135"/>
      <c r="Q1078" s="9" t="str">
        <f>IF(P1078="","Vacio",IF(O1078=P1078,"Igual","Diferente"))</f>
        <v>Vacio</v>
      </c>
      <c r="R1078" s="1">
        <f>+L1078+O1078/3.5</f>
        <v>89</v>
      </c>
      <c r="S1078" s="1">
        <f ca="1">+IF(K1078&gt;=0,IF(K1078&lt;30,R1078*1,IF(60&gt;K1078,R1078*2,IF(90&gt;K1078,R1078*3,IF(120&gt;K1078,R1078*4,IF(150&gt;K1078,R1078*5,IF(180&gt;K1078,R1078*6,IF(210&gt;K1078,R1078*7))))))),0)</f>
        <v>89</v>
      </c>
      <c r="T1078" s="2" t="str">
        <f ca="1">+IF(K1078&lt;0,0,IF(K1078&lt;8,$A$1,IF(K1078&lt;15,$B$1,IF(K1078&lt;22,$C$1,IF(K1078&lt;30,$D$1,IF(K1078&lt;60,$G$1,IF(K1078&lt;90,$H$1,IF(K1078&lt;120,$I$1,IF(K1078&lt;150,$J$1,IF(K1078&lt;180,$K$1,IF(K1078&lt;210,$E$1)))))))))))</f>
        <v>1° Semana</v>
      </c>
      <c r="U1078" s="3" t="s">
        <v>1753</v>
      </c>
      <c r="V1078" s="10" t="s">
        <v>1754</v>
      </c>
      <c r="W1078" s="6">
        <v>43256</v>
      </c>
      <c r="X1078" s="12" t="s">
        <v>1755</v>
      </c>
      <c r="Y1078" s="12" t="s">
        <v>5248</v>
      </c>
      <c r="Z1078" s="12" t="s">
        <v>1756</v>
      </c>
      <c r="AA1078" s="12"/>
      <c r="AB1078" s="15"/>
      <c r="AC1078" s="15"/>
      <c r="AD1078" s="15"/>
      <c r="AE1078" s="15"/>
      <c r="AF1078" s="4">
        <f ca="1">+TODAY()-AE1078</f>
        <v>44137</v>
      </c>
      <c r="AG1078" s="15"/>
      <c r="AH1078" s="15"/>
      <c r="AI1078" s="6"/>
      <c r="AJ1078" s="6"/>
      <c r="AK1078" s="3" t="s">
        <v>43</v>
      </c>
      <c r="AL1078" s="6"/>
      <c r="AM1078" s="10">
        <v>1</v>
      </c>
      <c r="AN1078" s="3" t="s">
        <v>44</v>
      </c>
      <c r="AO1078" s="3"/>
      <c r="AP1078" s="3" t="s">
        <v>45</v>
      </c>
      <c r="AQ1078" s="3"/>
      <c r="AR1078" s="3"/>
      <c r="AS1078" s="3"/>
      <c r="AT1078" s="3"/>
      <c r="AU1078" s="3" t="s">
        <v>46</v>
      </c>
      <c r="AV1078" s="7" t="s">
        <v>47</v>
      </c>
      <c r="AW1078" s="7" t="s">
        <v>47</v>
      </c>
      <c r="AX1078" s="9" t="str">
        <f>IF(AW1078="","Vacio",IF(AV1078=AW1078,"Igual","Diferente"))</f>
        <v>Igual</v>
      </c>
      <c r="AY1078" s="68"/>
      <c r="AZ1078" s="68"/>
      <c r="BA1078" s="5">
        <f ca="1">+IF(K1078&gt;21,"Revisar",0)</f>
        <v>0</v>
      </c>
      <c r="BB1078" s="68" t="s">
        <v>146</v>
      </c>
      <c r="BC1078" s="129" t="s">
        <v>141</v>
      </c>
      <c r="BF1078" s="129" t="s">
        <v>94</v>
      </c>
      <c r="BG1078" s="129"/>
    </row>
    <row r="1079" spans="1:65" ht="14.65" customHeight="1" x14ac:dyDescent="0.25">
      <c r="A1079" s="68" t="str">
        <f>CONCATENATE(E1079,"_",X1079)</f>
        <v>20550601185_PCR-LAP1263</v>
      </c>
      <c r="B1079" s="68" t="str">
        <f>CONCATENATE(E1079,"_",Z1079)</f>
        <v>20550601185_PCR-LAP 0792</v>
      </c>
      <c r="C1079" s="64">
        <v>44105</v>
      </c>
      <c r="D1079" s="64">
        <v>44134</v>
      </c>
      <c r="E1079" s="192">
        <v>20550601185</v>
      </c>
      <c r="F1079" s="3" t="s">
        <v>1726</v>
      </c>
      <c r="G1079" s="63" t="s">
        <v>4604</v>
      </c>
      <c r="H1079" s="64">
        <v>44105</v>
      </c>
      <c r="I1079" s="64">
        <v>44134</v>
      </c>
      <c r="J1079" s="7"/>
      <c r="K1079" s="8">
        <f ca="1">+TODAY()-I1079</f>
        <v>3</v>
      </c>
      <c r="L1079" s="9">
        <v>89</v>
      </c>
      <c r="M1079" s="135"/>
      <c r="N1079" s="9" t="str">
        <f>IF(M1079="","Vacio",IF(L1079=M1079,"Igual","Diferente"))</f>
        <v>Vacio</v>
      </c>
      <c r="O1079" s="9"/>
      <c r="P1079" s="135"/>
      <c r="Q1079" s="9" t="str">
        <f>IF(P1079="","Vacio",IF(O1079=P1079,"Igual","Diferente"))</f>
        <v>Vacio</v>
      </c>
      <c r="R1079" s="1">
        <f>+L1079+O1079/3.5</f>
        <v>89</v>
      </c>
      <c r="S1079" s="1">
        <f ca="1">+IF(K1079&gt;=0,IF(K1079&lt;30,R1079*1,IF(60&gt;K1079,R1079*2,IF(90&gt;K1079,R1079*3,IF(120&gt;K1079,R1079*4,IF(150&gt;K1079,R1079*5,IF(180&gt;K1079,R1079*6,IF(210&gt;K1079,R1079*7))))))),0)</f>
        <v>89</v>
      </c>
      <c r="T1079" s="2" t="str">
        <f ca="1">+IF(K1079&lt;0,0,IF(K1079&lt;8,$A$1,IF(K1079&lt;15,$B$1,IF(K1079&lt;22,$C$1,IF(K1079&lt;30,$D$1,IF(K1079&lt;60,$G$1,IF(K1079&lt;90,$H$1,IF(K1079&lt;120,$I$1,IF(K1079&lt;150,$J$1,IF(K1079&lt;180,$K$1,IF(K1079&lt;210,$E$1)))))))))))</f>
        <v>1° Semana</v>
      </c>
      <c r="U1079" s="3" t="s">
        <v>1757</v>
      </c>
      <c r="V1079" s="10" t="s">
        <v>1758</v>
      </c>
      <c r="W1079" s="6">
        <v>43468</v>
      </c>
      <c r="X1079" s="12" t="s">
        <v>1759</v>
      </c>
      <c r="Y1079" s="12" t="s">
        <v>5248</v>
      </c>
      <c r="Z1079" s="12" t="s">
        <v>1760</v>
      </c>
      <c r="AA1079" s="12"/>
      <c r="AB1079" s="15"/>
      <c r="AC1079" s="15"/>
      <c r="AD1079" s="15"/>
      <c r="AE1079" s="15"/>
      <c r="AF1079" s="4">
        <f ca="1">+TODAY()-AE1079</f>
        <v>44137</v>
      </c>
      <c r="AG1079" s="15"/>
      <c r="AH1079" s="15"/>
      <c r="AI1079" s="6"/>
      <c r="AJ1079" s="6"/>
      <c r="AK1079" s="3" t="s">
        <v>56</v>
      </c>
      <c r="AL1079" s="6"/>
      <c r="AM1079" s="10">
        <v>1</v>
      </c>
      <c r="AN1079" s="3" t="s">
        <v>44</v>
      </c>
      <c r="AO1079" s="3"/>
      <c r="AP1079" s="3" t="s">
        <v>45</v>
      </c>
      <c r="AQ1079" s="3"/>
      <c r="AR1079" s="3"/>
      <c r="AS1079" s="3"/>
      <c r="AT1079" s="3"/>
      <c r="AU1079" s="3" t="s">
        <v>46</v>
      </c>
      <c r="AV1079" s="7" t="s">
        <v>47</v>
      </c>
      <c r="AW1079" s="7" t="s">
        <v>47</v>
      </c>
      <c r="AX1079" s="9" t="str">
        <f>IF(AW1079="","Vacio",IF(AV1079=AW1079,"Igual","Diferente"))</f>
        <v>Igual</v>
      </c>
      <c r="AY1079" s="68"/>
      <c r="AZ1079" s="68"/>
      <c r="BA1079" s="5">
        <f ca="1">+IF(K1079&gt;21,"Revisar",0)</f>
        <v>0</v>
      </c>
      <c r="BB1079" s="68" t="s">
        <v>146</v>
      </c>
      <c r="BC1079" s="129" t="s">
        <v>141</v>
      </c>
      <c r="BF1079" s="129" t="s">
        <v>94</v>
      </c>
      <c r="BG1079" s="129"/>
    </row>
    <row r="1080" spans="1:65" ht="14.65" customHeight="1" x14ac:dyDescent="0.25">
      <c r="A1080" s="68" t="str">
        <f>CONCATENATE(E1080,"_",X1080)</f>
        <v>20550601185_PCR-LAP0953</v>
      </c>
      <c r="B1080" s="68" t="str">
        <f>CONCATENATE(E1080,"_",Z1080)</f>
        <v>20550601185_PCR-LAP1340</v>
      </c>
      <c r="C1080" s="64">
        <v>44112</v>
      </c>
      <c r="D1080" s="64">
        <v>44142</v>
      </c>
      <c r="E1080" s="192">
        <v>20550601185</v>
      </c>
      <c r="F1080" s="3" t="s">
        <v>1726</v>
      </c>
      <c r="G1080" s="63" t="s">
        <v>4786</v>
      </c>
      <c r="H1080" s="64">
        <v>44112</v>
      </c>
      <c r="I1080" s="64">
        <v>44142</v>
      </c>
      <c r="J1080" s="7"/>
      <c r="K1080" s="8">
        <f ca="1">+TODAY()-I1080</f>
        <v>-5</v>
      </c>
      <c r="L1080" s="9">
        <v>68</v>
      </c>
      <c r="M1080" s="135"/>
      <c r="N1080" s="9" t="str">
        <f>IF(M1080="","Vacio",IF(L1080=M1080,"Igual","Diferente"))</f>
        <v>Vacio</v>
      </c>
      <c r="O1080" s="9"/>
      <c r="P1080" s="135"/>
      <c r="Q1080" s="9" t="str">
        <f>IF(P1080="","Vacio",IF(O1080=P1080,"Igual","Diferente"))</f>
        <v>Vacio</v>
      </c>
      <c r="R1080" s="1">
        <f>+L1080+O1080/3.5</f>
        <v>68</v>
      </c>
      <c r="S1080" s="1">
        <f ca="1">+IF(K1080&gt;=0,IF(K1080&lt;30,R1080*1,IF(60&gt;K1080,R1080*2,IF(90&gt;K1080,R1080*3,IF(120&gt;K1080,R1080*4,IF(150&gt;K1080,R1080*5,IF(180&gt;K1080,R1080*6,IF(210&gt;K1080,R1080*7))))))),0)</f>
        <v>0</v>
      </c>
      <c r="T1080" s="2">
        <f ca="1">+IF(K1080&lt;0,0,IF(K1080&lt;8,$A$1,IF(K1080&lt;15,$B$1,IF(K1080&lt;22,$C$1,IF(K1080&lt;30,$D$1,IF(K1080&lt;60,$G$1,IF(K1080&lt;90,$H$1,IF(K1080&lt;120,$I$1,IF(K1080&lt;150,$J$1,IF(K1080&lt;180,$K$1,IF(K1080&lt;210,$E$1)))))))))))</f>
        <v>0</v>
      </c>
      <c r="U1080" s="3" t="s">
        <v>4849</v>
      </c>
      <c r="V1080" s="10" t="s">
        <v>4848</v>
      </c>
      <c r="W1080" s="6">
        <v>44116</v>
      </c>
      <c r="X1080" s="12" t="s">
        <v>623</v>
      </c>
      <c r="Y1080" s="12" t="s">
        <v>5248</v>
      </c>
      <c r="Z1080" s="12" t="s">
        <v>642</v>
      </c>
      <c r="AA1080" s="12"/>
      <c r="AB1080" s="15"/>
      <c r="AC1080" s="15"/>
      <c r="AD1080" s="15"/>
      <c r="AE1080" s="15"/>
      <c r="AF1080" s="4">
        <f ca="1">+TODAY()-AE1080</f>
        <v>44137</v>
      </c>
      <c r="AG1080" s="15"/>
      <c r="AH1080" s="15"/>
      <c r="AI1080" s="6"/>
      <c r="AJ1080" s="6"/>
      <c r="AK1080" s="3"/>
      <c r="AL1080" s="6"/>
      <c r="AM1080" s="10">
        <v>1</v>
      </c>
      <c r="AN1080" s="3" t="s">
        <v>44</v>
      </c>
      <c r="AO1080" s="3"/>
      <c r="AP1080" s="3" t="s">
        <v>45</v>
      </c>
      <c r="AQ1080" s="3"/>
      <c r="AR1080" s="3"/>
      <c r="AS1080" s="3"/>
      <c r="AT1080" s="3"/>
      <c r="AU1080" s="3" t="s">
        <v>46</v>
      </c>
      <c r="AV1080" s="7" t="s">
        <v>47</v>
      </c>
      <c r="AW1080" s="7" t="s">
        <v>47</v>
      </c>
      <c r="AX1080" s="9" t="str">
        <f>IF(AW1080="","Vacio",IF(AV1080=AW1080,"Igual","Diferente"))</f>
        <v>Igual</v>
      </c>
      <c r="AY1080" s="68"/>
      <c r="AZ1080" s="68"/>
      <c r="BA1080" s="5">
        <f ca="1">+IF(K1080&gt;21,"Revisar",0)</f>
        <v>0</v>
      </c>
      <c r="BB1080" s="68" t="s">
        <v>146</v>
      </c>
      <c r="BC1080" s="129" t="s">
        <v>2919</v>
      </c>
      <c r="BF1080" s="129"/>
      <c r="BG1080" s="129"/>
    </row>
    <row r="1081" spans="1:65" ht="14.65" customHeight="1" x14ac:dyDescent="0.25">
      <c r="A1081" s="68" t="str">
        <f>CONCATENATE(E1081,"_",X1081)</f>
        <v>20550601185_PCR-LAP1345</v>
      </c>
      <c r="B1081" s="68" t="str">
        <f>CONCATENATE(E1081,"_",Z1081)</f>
        <v>20550601185_</v>
      </c>
      <c r="C1081" s="64">
        <v>44110</v>
      </c>
      <c r="D1081" s="64">
        <v>44140</v>
      </c>
      <c r="E1081" s="192">
        <v>20550601185</v>
      </c>
      <c r="F1081" s="3" t="s">
        <v>1726</v>
      </c>
      <c r="G1081" s="63" t="s">
        <v>4629</v>
      </c>
      <c r="H1081" s="64">
        <v>44110</v>
      </c>
      <c r="I1081" s="64">
        <v>44140</v>
      </c>
      <c r="J1081" s="7"/>
      <c r="K1081" s="8">
        <f ca="1">+TODAY()-I1081</f>
        <v>-3</v>
      </c>
      <c r="L1081" s="9">
        <v>69</v>
      </c>
      <c r="M1081" s="135"/>
      <c r="N1081" s="9" t="str">
        <f>IF(M1081="","Vacio",IF(L1081=M1081,"Igual","Diferente"))</f>
        <v>Vacio</v>
      </c>
      <c r="O1081" s="9"/>
      <c r="P1081" s="135"/>
      <c r="Q1081" s="9" t="str">
        <f>IF(P1081="","Vacio",IF(O1081=P1081,"Igual","Diferente"))</f>
        <v>Vacio</v>
      </c>
      <c r="R1081" s="1">
        <f>+L1081+O1081/3.5</f>
        <v>69</v>
      </c>
      <c r="S1081" s="1">
        <f ca="1">+IF(K1081&gt;=0,IF(K1081&lt;30,R1081*1,IF(60&gt;K1081,R1081*2,IF(90&gt;K1081,R1081*3,IF(120&gt;K1081,R1081*4,IF(150&gt;K1081,R1081*5,IF(180&gt;K1081,R1081*6,IF(210&gt;K1081,R1081*7))))))),0)</f>
        <v>0</v>
      </c>
      <c r="T1081" s="2">
        <f ca="1">+IF(K1081&lt;0,0,IF(K1081&lt;8,$A$1,IF(K1081&lt;15,$B$1,IF(K1081&lt;22,$C$1,IF(K1081&lt;30,$D$1,IF(K1081&lt;60,$G$1,IF(K1081&lt;90,$H$1,IF(K1081&lt;120,$I$1,IF(K1081&lt;150,$J$1,IF(K1081&lt;180,$K$1,IF(K1081&lt;210,$E$1)))))))))))</f>
        <v>0</v>
      </c>
      <c r="U1081" s="3" t="s">
        <v>4638</v>
      </c>
      <c r="V1081" s="10" t="s">
        <v>4639</v>
      </c>
      <c r="W1081" s="6">
        <v>44109</v>
      </c>
      <c r="X1081" s="12" t="s">
        <v>299</v>
      </c>
      <c r="Y1081" s="12" t="s">
        <v>5248</v>
      </c>
      <c r="Z1081" s="12"/>
      <c r="AA1081" s="12"/>
      <c r="AB1081" s="15"/>
      <c r="AC1081" s="15"/>
      <c r="AD1081" s="15"/>
      <c r="AE1081" s="15"/>
      <c r="AF1081" s="4">
        <f ca="1">+TODAY()-AE1081</f>
        <v>44137</v>
      </c>
      <c r="AG1081" s="15"/>
      <c r="AH1081" s="15"/>
      <c r="AI1081" s="6"/>
      <c r="AJ1081" s="6"/>
      <c r="AK1081" s="3"/>
      <c r="AL1081" s="6"/>
      <c r="AM1081" s="10">
        <v>1</v>
      </c>
      <c r="AN1081" s="3" t="s">
        <v>44</v>
      </c>
      <c r="AO1081" s="3"/>
      <c r="AP1081" s="3" t="s">
        <v>45</v>
      </c>
      <c r="AQ1081" s="3"/>
      <c r="AR1081" s="3"/>
      <c r="AS1081" s="3"/>
      <c r="AT1081" s="3"/>
      <c r="AU1081" s="3" t="s">
        <v>46</v>
      </c>
      <c r="AV1081" s="7" t="s">
        <v>47</v>
      </c>
      <c r="AW1081" s="7" t="s">
        <v>47</v>
      </c>
      <c r="AX1081" s="9" t="str">
        <f>IF(AW1081="","Vacio",IF(AV1081=AW1081,"Igual","Diferente"))</f>
        <v>Igual</v>
      </c>
      <c r="AY1081" s="68"/>
      <c r="AZ1081" s="68"/>
      <c r="BA1081" s="5">
        <f ca="1">+IF(K1081&gt;21,"Revisar",0)</f>
        <v>0</v>
      </c>
      <c r="BB1081" s="68" t="s">
        <v>146</v>
      </c>
      <c r="BC1081" s="129" t="s">
        <v>2919</v>
      </c>
      <c r="BF1081" s="129"/>
      <c r="BG1081" s="129"/>
    </row>
    <row r="1082" spans="1:65" ht="14.65" customHeight="1" x14ac:dyDescent="0.25">
      <c r="A1082" s="68" t="str">
        <f>CONCATENATE(E1082,"_",X1082)</f>
        <v>20550601185_PCR-LAP1349</v>
      </c>
      <c r="B1082" s="68" t="str">
        <f>CONCATENATE(E1082,"_",Z1082)</f>
        <v>20550601185_</v>
      </c>
      <c r="C1082" s="64">
        <v>44105</v>
      </c>
      <c r="D1082" s="64">
        <v>44134</v>
      </c>
      <c r="E1082" s="192">
        <v>20550601185</v>
      </c>
      <c r="F1082" s="3" t="s">
        <v>1726</v>
      </c>
      <c r="G1082" s="63" t="s">
        <v>4604</v>
      </c>
      <c r="H1082" s="64">
        <v>44105</v>
      </c>
      <c r="I1082" s="64">
        <v>44134</v>
      </c>
      <c r="J1082" s="7"/>
      <c r="K1082" s="8">
        <f ca="1">+TODAY()-I1082</f>
        <v>3</v>
      </c>
      <c r="L1082" s="9">
        <v>89</v>
      </c>
      <c r="M1082" s="135"/>
      <c r="N1082" s="9" t="str">
        <f>IF(M1082="","Vacio",IF(L1082=M1082,"Igual","Diferente"))</f>
        <v>Vacio</v>
      </c>
      <c r="O1082" s="9"/>
      <c r="P1082" s="135"/>
      <c r="Q1082" s="9" t="str">
        <f>IF(P1082="","Vacio",IF(O1082=P1082,"Igual","Diferente"))</f>
        <v>Vacio</v>
      </c>
      <c r="R1082" s="1">
        <f>+L1082+O1082/3.5</f>
        <v>89</v>
      </c>
      <c r="S1082" s="1">
        <f ca="1">+IF(K1082&gt;=0,IF(K1082&lt;30,R1082*1,IF(60&gt;K1082,R1082*2,IF(90&gt;K1082,R1082*3,IF(120&gt;K1082,R1082*4,IF(150&gt;K1082,R1082*5,IF(180&gt;K1082,R1082*6,IF(210&gt;K1082,R1082*7))))))),0)</f>
        <v>89</v>
      </c>
      <c r="T1082" s="2" t="str">
        <f ca="1">+IF(K1082&lt;0,0,IF(K1082&lt;8,$A$1,IF(K1082&lt;15,$B$1,IF(K1082&lt;22,$C$1,IF(K1082&lt;30,$D$1,IF(K1082&lt;60,$G$1,IF(K1082&lt;90,$H$1,IF(K1082&lt;120,$I$1,IF(K1082&lt;150,$J$1,IF(K1082&lt;180,$K$1,IF(K1082&lt;210,$E$1)))))))))))</f>
        <v>1° Semana</v>
      </c>
      <c r="U1082" s="3" t="s">
        <v>1761</v>
      </c>
      <c r="V1082" s="10" t="s">
        <v>1762</v>
      </c>
      <c r="W1082" s="6">
        <v>43528</v>
      </c>
      <c r="X1082" s="12" t="s">
        <v>1763</v>
      </c>
      <c r="Y1082" s="12" t="s">
        <v>5248</v>
      </c>
      <c r="Z1082" s="12"/>
      <c r="AA1082" s="12"/>
      <c r="AB1082" s="15"/>
      <c r="AC1082" s="15"/>
      <c r="AD1082" s="15"/>
      <c r="AE1082" s="15"/>
      <c r="AF1082" s="4">
        <f ca="1">+TODAY()-AE1082</f>
        <v>44137</v>
      </c>
      <c r="AG1082" s="15"/>
      <c r="AH1082" s="15"/>
      <c r="AI1082" s="6"/>
      <c r="AJ1082" s="6"/>
      <c r="AK1082" s="3" t="s">
        <v>56</v>
      </c>
      <c r="AL1082" s="6"/>
      <c r="AM1082" s="10">
        <v>1</v>
      </c>
      <c r="AN1082" s="3" t="s">
        <v>44</v>
      </c>
      <c r="AO1082" s="3"/>
      <c r="AP1082" s="3" t="s">
        <v>45</v>
      </c>
      <c r="AQ1082" s="3"/>
      <c r="AR1082" s="3"/>
      <c r="AS1082" s="3"/>
      <c r="AT1082" s="3"/>
      <c r="AU1082" s="3" t="s">
        <v>46</v>
      </c>
      <c r="AV1082" s="7" t="s">
        <v>47</v>
      </c>
      <c r="AW1082" s="7" t="s">
        <v>47</v>
      </c>
      <c r="AX1082" s="9" t="str">
        <f>IF(AW1082="","Vacio",IF(AV1082=AW1082,"Igual","Diferente"))</f>
        <v>Igual</v>
      </c>
      <c r="AY1082" s="68"/>
      <c r="AZ1082" s="68"/>
      <c r="BA1082" s="5">
        <f ca="1">+IF(K1082&gt;21,"Revisar",0)</f>
        <v>0</v>
      </c>
      <c r="BB1082" s="68" t="s">
        <v>146</v>
      </c>
      <c r="BC1082" s="129" t="s">
        <v>141</v>
      </c>
      <c r="BF1082" s="129" t="s">
        <v>94</v>
      </c>
      <c r="BG1082" s="129"/>
    </row>
    <row r="1083" spans="1:65" ht="14.65" customHeight="1" x14ac:dyDescent="0.25">
      <c r="A1083" s="68" t="str">
        <f>CONCATENATE(E1083,"_",X1083)</f>
        <v>20550601185_PCR-LAP1353</v>
      </c>
      <c r="B1083" s="68" t="str">
        <f>CONCATENATE(E1083,"_",Z1083)</f>
        <v>20550601185_PCR-LAP0955</v>
      </c>
      <c r="C1083" s="64">
        <v>44105</v>
      </c>
      <c r="D1083" s="64">
        <v>44134</v>
      </c>
      <c r="E1083" s="192">
        <v>20550601185</v>
      </c>
      <c r="F1083" s="3" t="s">
        <v>1726</v>
      </c>
      <c r="G1083" s="63" t="s">
        <v>4604</v>
      </c>
      <c r="H1083" s="64">
        <v>44105</v>
      </c>
      <c r="I1083" s="64">
        <v>44134</v>
      </c>
      <c r="J1083" s="7"/>
      <c r="K1083" s="8">
        <f ca="1">+TODAY()-I1083</f>
        <v>3</v>
      </c>
      <c r="L1083" s="9">
        <v>89</v>
      </c>
      <c r="M1083" s="135"/>
      <c r="N1083" s="9" t="str">
        <f>IF(M1083="","Vacio",IF(L1083=M1083,"Igual","Diferente"))</f>
        <v>Vacio</v>
      </c>
      <c r="O1083" s="9"/>
      <c r="P1083" s="135"/>
      <c r="Q1083" s="9" t="str">
        <f>IF(P1083="","Vacio",IF(O1083=P1083,"Igual","Diferente"))</f>
        <v>Vacio</v>
      </c>
      <c r="R1083" s="1">
        <f>+L1083+O1083/3.5</f>
        <v>89</v>
      </c>
      <c r="S1083" s="1">
        <f ca="1">+IF(K1083&gt;=0,IF(K1083&lt;30,R1083*1,IF(60&gt;K1083,R1083*2,IF(90&gt;K1083,R1083*3,IF(120&gt;K1083,R1083*4,IF(150&gt;K1083,R1083*5,IF(180&gt;K1083,R1083*6,IF(210&gt;K1083,R1083*7))))))),0)</f>
        <v>89</v>
      </c>
      <c r="T1083" s="2" t="str">
        <f ca="1">+IF(K1083&lt;0,0,IF(K1083&lt;8,$A$1,IF(K1083&lt;15,$B$1,IF(K1083&lt;22,$C$1,IF(K1083&lt;30,$D$1,IF(K1083&lt;60,$G$1,IF(K1083&lt;90,$H$1,IF(K1083&lt;120,$I$1,IF(K1083&lt;150,$J$1,IF(K1083&lt;180,$K$1,IF(K1083&lt;210,$E$1)))))))))))</f>
        <v>1° Semana</v>
      </c>
      <c r="U1083" s="3" t="s">
        <v>1764</v>
      </c>
      <c r="V1083" s="10" t="s">
        <v>1765</v>
      </c>
      <c r="W1083" s="6">
        <v>43585</v>
      </c>
      <c r="X1083" s="12" t="s">
        <v>148</v>
      </c>
      <c r="Y1083" s="12" t="s">
        <v>5248</v>
      </c>
      <c r="Z1083" s="12" t="s">
        <v>1766</v>
      </c>
      <c r="AA1083" s="12"/>
      <c r="AB1083" s="15"/>
      <c r="AC1083" s="15"/>
      <c r="AD1083" s="15"/>
      <c r="AE1083" s="15"/>
      <c r="AF1083" s="4">
        <f ca="1">+TODAY()-AE1083</f>
        <v>44137</v>
      </c>
      <c r="AG1083" s="15"/>
      <c r="AH1083" s="15"/>
      <c r="AI1083" s="6"/>
      <c r="AJ1083" s="6"/>
      <c r="AK1083" s="3" t="s">
        <v>56</v>
      </c>
      <c r="AL1083" s="6"/>
      <c r="AM1083" s="10">
        <v>1</v>
      </c>
      <c r="AN1083" s="3" t="s">
        <v>44</v>
      </c>
      <c r="AO1083" s="3"/>
      <c r="AP1083" s="3" t="s">
        <v>45</v>
      </c>
      <c r="AQ1083" s="3"/>
      <c r="AR1083" s="3"/>
      <c r="AS1083" s="3"/>
      <c r="AT1083" s="3"/>
      <c r="AU1083" s="3" t="s">
        <v>46</v>
      </c>
      <c r="AV1083" s="7" t="s">
        <v>47</v>
      </c>
      <c r="AW1083" s="7" t="s">
        <v>47</v>
      </c>
      <c r="AX1083" s="9" t="str">
        <f>IF(AW1083="","Vacio",IF(AV1083=AW1083,"Igual","Diferente"))</f>
        <v>Igual</v>
      </c>
      <c r="AY1083" s="68"/>
      <c r="AZ1083" s="68"/>
      <c r="BA1083" s="5">
        <f ca="1">+IF(K1083&gt;21,"Revisar",0)</f>
        <v>0</v>
      </c>
      <c r="BB1083" s="68" t="s">
        <v>146</v>
      </c>
      <c r="BC1083" s="129" t="s">
        <v>141</v>
      </c>
      <c r="BF1083" s="129" t="s">
        <v>94</v>
      </c>
      <c r="BG1083" s="129"/>
    </row>
    <row r="1084" spans="1:65" s="158" customFormat="1" ht="14.65" customHeight="1" x14ac:dyDescent="0.25">
      <c r="A1084" s="68" t="str">
        <f>CONCATENATE(E1084,"_",X1084)</f>
        <v>20550601185_PCR-LAP1358</v>
      </c>
      <c r="B1084" s="68" t="str">
        <f>CONCATENATE(E1084,"_",Z1084)</f>
        <v>20550601185_</v>
      </c>
      <c r="C1084" s="64">
        <v>44112</v>
      </c>
      <c r="D1084" s="64">
        <v>44142</v>
      </c>
      <c r="E1084" s="192">
        <v>20550601185</v>
      </c>
      <c r="F1084" s="3" t="s">
        <v>1726</v>
      </c>
      <c r="G1084" s="63" t="s">
        <v>4786</v>
      </c>
      <c r="H1084" s="64">
        <v>44112</v>
      </c>
      <c r="I1084" s="64">
        <v>44142</v>
      </c>
      <c r="J1084" s="7"/>
      <c r="K1084" s="8">
        <f ca="1">+TODAY()-I1084</f>
        <v>-5</v>
      </c>
      <c r="L1084" s="9">
        <v>76</v>
      </c>
      <c r="M1084" s="135"/>
      <c r="N1084" s="9" t="str">
        <f>IF(M1084="","Vacio",IF(L1084=M1084,"Igual","Diferente"))</f>
        <v>Vacio</v>
      </c>
      <c r="O1084" s="9"/>
      <c r="P1084" s="135"/>
      <c r="Q1084" s="9" t="str">
        <f>IF(P1084="","Vacio",IF(O1084=P1084,"Igual","Diferente"))</f>
        <v>Vacio</v>
      </c>
      <c r="R1084" s="1">
        <f>+L1084+O1084/3.5</f>
        <v>76</v>
      </c>
      <c r="S1084" s="1">
        <f ca="1">+IF(K1084&gt;=0,IF(K1084&lt;30,R1084*1,IF(60&gt;K1084,R1084*2,IF(90&gt;K1084,R1084*3,IF(120&gt;K1084,R1084*4,IF(150&gt;K1084,R1084*5,IF(180&gt;K1084,R1084*6,IF(210&gt;K1084,R1084*7))))))),0)</f>
        <v>0</v>
      </c>
      <c r="T1084" s="2">
        <f ca="1">+IF(K1084&lt;0,0,IF(K1084&lt;8,$A$1,IF(K1084&lt;15,$B$1,IF(K1084&lt;22,$C$1,IF(K1084&lt;30,$D$1,IF(K1084&lt;60,$G$1,IF(K1084&lt;90,$H$1,IF(K1084&lt;120,$I$1,IF(K1084&lt;150,$J$1,IF(K1084&lt;180,$K$1,IF(K1084&lt;210,$E$1)))))))))))</f>
        <v>0</v>
      </c>
      <c r="U1084" s="3" t="s">
        <v>4675</v>
      </c>
      <c r="V1084" s="10" t="s">
        <v>4674</v>
      </c>
      <c r="W1084" s="6">
        <v>44111</v>
      </c>
      <c r="X1084" s="12" t="s">
        <v>1376</v>
      </c>
      <c r="Y1084" s="12" t="s">
        <v>5248</v>
      </c>
      <c r="Z1084" s="12"/>
      <c r="AA1084" s="12"/>
      <c r="AB1084" s="15"/>
      <c r="AC1084" s="15"/>
      <c r="AD1084" s="15"/>
      <c r="AE1084" s="15"/>
      <c r="AF1084" s="4">
        <f ca="1">+TODAY()-AE1084</f>
        <v>44137</v>
      </c>
      <c r="AG1084" s="15"/>
      <c r="AH1084" s="15"/>
      <c r="AI1084" s="6"/>
      <c r="AJ1084" s="6"/>
      <c r="AK1084" s="3"/>
      <c r="AL1084" s="6"/>
      <c r="AM1084" s="10">
        <v>1</v>
      </c>
      <c r="AN1084" s="3" t="s">
        <v>44</v>
      </c>
      <c r="AO1084" s="3"/>
      <c r="AP1084" s="3" t="s">
        <v>45</v>
      </c>
      <c r="AQ1084" s="3"/>
      <c r="AR1084" s="3"/>
      <c r="AS1084" s="3"/>
      <c r="AT1084" s="3"/>
      <c r="AU1084" s="3" t="s">
        <v>46</v>
      </c>
      <c r="AV1084" s="7" t="s">
        <v>47</v>
      </c>
      <c r="AW1084" s="7" t="s">
        <v>47</v>
      </c>
      <c r="AX1084" s="9" t="str">
        <f>IF(AW1084="","Vacio",IF(AV1084=AW1084,"Igual","Diferente"))</f>
        <v>Igual</v>
      </c>
      <c r="AY1084" s="68"/>
      <c r="AZ1084" s="68"/>
      <c r="BA1084" s="5">
        <f ca="1">+IF(K1084&gt;21,"Revisar",0)</f>
        <v>0</v>
      </c>
      <c r="BB1084" s="68" t="s">
        <v>146</v>
      </c>
      <c r="BC1084" s="129" t="s">
        <v>2919</v>
      </c>
      <c r="BD1084"/>
      <c r="BE1084"/>
      <c r="BF1084" s="129"/>
      <c r="BG1084" s="129"/>
      <c r="BH1084"/>
      <c r="BI1084"/>
      <c r="BJ1084"/>
      <c r="BK1084"/>
      <c r="BL1084"/>
      <c r="BM1084"/>
    </row>
    <row r="1085" spans="1:65" s="158" customFormat="1" ht="14.65" customHeight="1" x14ac:dyDescent="0.25">
      <c r="A1085" s="68" t="str">
        <f>CONCATENATE(E1085,"_",X1085)</f>
        <v>20550601185_PCR-LAP1369</v>
      </c>
      <c r="B1085" s="68" t="str">
        <f>CONCATENATE(E1085,"_",Z1085)</f>
        <v>20550601185_</v>
      </c>
      <c r="C1085" s="64">
        <v>44130</v>
      </c>
      <c r="D1085" s="64">
        <v>44165</v>
      </c>
      <c r="E1085" s="192">
        <v>20550601185</v>
      </c>
      <c r="F1085" s="3" t="s">
        <v>1726</v>
      </c>
      <c r="G1085" s="63" t="s">
        <v>5167</v>
      </c>
      <c r="H1085" s="64">
        <v>44130</v>
      </c>
      <c r="I1085" s="64">
        <v>44165</v>
      </c>
      <c r="J1085" s="7"/>
      <c r="K1085" s="8">
        <f ca="1">+TODAY()-I1085</f>
        <v>-28</v>
      </c>
      <c r="L1085" s="9">
        <v>73</v>
      </c>
      <c r="M1085" s="135">
        <v>85.17</v>
      </c>
      <c r="N1085" s="9" t="str">
        <f>IF(M1085="","Vacio",IF(L1085=M1085,"Igual","Diferente"))</f>
        <v>Diferente</v>
      </c>
      <c r="O1085" s="9"/>
      <c r="P1085" s="135"/>
      <c r="Q1085" s="9" t="str">
        <f>IF(P1085="","Vacio",IF(O1085=P1085,"Igual","Diferente"))</f>
        <v>Vacio</v>
      </c>
      <c r="R1085" s="1">
        <f>+L1085+O1085/3.5</f>
        <v>73</v>
      </c>
      <c r="S1085" s="1">
        <f ca="1">+IF(K1085&gt;=0,IF(K1085&lt;30,R1085*1,IF(60&gt;K1085,R1085*2,IF(90&gt;K1085,R1085*3,IF(120&gt;K1085,R1085*4,IF(150&gt;K1085,R1085*5,IF(180&gt;K1085,R1085*6,IF(210&gt;K1085,R1085*7))))))),0)</f>
        <v>0</v>
      </c>
      <c r="T1085" s="2">
        <f ca="1">+IF(K1085&lt;0,0,IF(K1085&lt;8,$A$1,IF(K1085&lt;15,$B$1,IF(K1085&lt;22,$C$1,IF(K1085&lt;30,$D$1,IF(K1085&lt;60,$G$1,IF(K1085&lt;90,$H$1,IF(K1085&lt;120,$I$1,IF(K1085&lt;150,$J$1,IF(K1085&lt;180,$K$1,IF(K1085&lt;210,$E$1)))))))))))</f>
        <v>0</v>
      </c>
      <c r="U1085" s="3" t="s">
        <v>4260</v>
      </c>
      <c r="V1085" s="10" t="s">
        <v>4259</v>
      </c>
      <c r="W1085" s="6">
        <v>44098</v>
      </c>
      <c r="X1085" s="12" t="s">
        <v>4151</v>
      </c>
      <c r="Y1085" s="12" t="s">
        <v>5248</v>
      </c>
      <c r="Z1085" s="12"/>
      <c r="AA1085" s="12"/>
      <c r="AB1085" s="15"/>
      <c r="AC1085" s="15"/>
      <c r="AD1085" s="15"/>
      <c r="AE1085" s="15"/>
      <c r="AF1085" s="4">
        <f ca="1">+TODAY()-AE1085</f>
        <v>44137</v>
      </c>
      <c r="AG1085" s="15"/>
      <c r="AH1085" s="15"/>
      <c r="AI1085" s="6"/>
      <c r="AJ1085" s="6"/>
      <c r="AK1085" s="3" t="s">
        <v>56</v>
      </c>
      <c r="AL1085" s="6"/>
      <c r="AM1085" s="10">
        <v>1</v>
      </c>
      <c r="AN1085" s="3" t="s">
        <v>44</v>
      </c>
      <c r="AO1085" s="3"/>
      <c r="AP1085" s="3" t="s">
        <v>45</v>
      </c>
      <c r="AQ1085" s="3"/>
      <c r="AR1085" s="3"/>
      <c r="AS1085" s="3"/>
      <c r="AT1085" s="3"/>
      <c r="AU1085" s="3" t="s">
        <v>46</v>
      </c>
      <c r="AV1085" s="7" t="s">
        <v>47</v>
      </c>
      <c r="AW1085" s="7" t="s">
        <v>47</v>
      </c>
      <c r="AX1085" s="9" t="str">
        <f>IF(AW1085="","Vacio",IF(AV1085=AW1085,"Igual","Diferente"))</f>
        <v>Igual</v>
      </c>
      <c r="AY1085" s="68"/>
      <c r="AZ1085" s="68"/>
      <c r="BA1085" s="5">
        <f ca="1">+IF(K1085&gt;21,"Revisar",0)</f>
        <v>0</v>
      </c>
      <c r="BB1085" s="68" t="s">
        <v>146</v>
      </c>
      <c r="BC1085" s="129" t="s">
        <v>2919</v>
      </c>
      <c r="BD1085"/>
      <c r="BE1085"/>
      <c r="BF1085" s="129"/>
      <c r="BG1085" s="129"/>
      <c r="BH1085"/>
      <c r="BI1085"/>
      <c r="BJ1085"/>
      <c r="BK1085"/>
      <c r="BL1085"/>
      <c r="BM1085"/>
    </row>
    <row r="1086" spans="1:65" s="158" customFormat="1" ht="14.65" customHeight="1" x14ac:dyDescent="0.25">
      <c r="A1086" s="68" t="str">
        <f>CONCATENATE(E1086,"_",X1086)</f>
        <v>20550601185_PCR-LAP1380</v>
      </c>
      <c r="B1086" s="68" t="str">
        <f>CONCATENATE(E1086,"_",Z1086)</f>
        <v>20550601185_</v>
      </c>
      <c r="C1086" s="64">
        <v>44105</v>
      </c>
      <c r="D1086" s="64">
        <v>44134</v>
      </c>
      <c r="E1086" s="192">
        <v>20550601185</v>
      </c>
      <c r="F1086" s="3" t="s">
        <v>1726</v>
      </c>
      <c r="G1086" s="63" t="s">
        <v>4604</v>
      </c>
      <c r="H1086" s="64">
        <v>44105</v>
      </c>
      <c r="I1086" s="64">
        <v>44134</v>
      </c>
      <c r="J1086" s="7"/>
      <c r="K1086" s="8">
        <f ca="1">+TODAY()-I1086</f>
        <v>3</v>
      </c>
      <c r="L1086" s="9">
        <v>89</v>
      </c>
      <c r="M1086" s="135"/>
      <c r="N1086" s="9" t="str">
        <f>IF(M1086="","Vacio",IF(L1086=M1086,"Igual","Diferente"))</f>
        <v>Vacio</v>
      </c>
      <c r="O1086" s="9"/>
      <c r="P1086" s="135"/>
      <c r="Q1086" s="9" t="str">
        <f>IF(P1086="","Vacio",IF(O1086=P1086,"Igual","Diferente"))</f>
        <v>Vacio</v>
      </c>
      <c r="R1086" s="1">
        <f>+L1086+O1086/3.5</f>
        <v>89</v>
      </c>
      <c r="S1086" s="1">
        <f ca="1">+IF(K1086&gt;=0,IF(K1086&lt;30,R1086*1,IF(60&gt;K1086,R1086*2,IF(90&gt;K1086,R1086*3,IF(120&gt;K1086,R1086*4,IF(150&gt;K1086,R1086*5,IF(180&gt;K1086,R1086*6,IF(210&gt;K1086,R1086*7))))))),0)</f>
        <v>89</v>
      </c>
      <c r="T1086" s="2" t="str">
        <f ca="1">+IF(K1086&lt;0,0,IF(K1086&lt;8,$A$1,IF(K1086&lt;15,$B$1,IF(K1086&lt;22,$C$1,IF(K1086&lt;30,$D$1,IF(K1086&lt;60,$G$1,IF(K1086&lt;90,$H$1,IF(K1086&lt;120,$I$1,IF(K1086&lt;150,$J$1,IF(K1086&lt;180,$K$1,IF(K1086&lt;210,$E$1)))))))))))</f>
        <v>1° Semana</v>
      </c>
      <c r="U1086" s="3" t="s">
        <v>3497</v>
      </c>
      <c r="V1086" s="10" t="s">
        <v>3496</v>
      </c>
      <c r="W1086" s="6">
        <v>44050</v>
      </c>
      <c r="X1086" s="12" t="s">
        <v>3495</v>
      </c>
      <c r="Y1086" s="12" t="s">
        <v>5248</v>
      </c>
      <c r="Z1086" s="12"/>
      <c r="AA1086" s="12"/>
      <c r="AB1086" s="15"/>
      <c r="AC1086" s="15"/>
      <c r="AD1086" s="15"/>
      <c r="AE1086" s="15"/>
      <c r="AF1086" s="4">
        <f ca="1">+TODAY()-AE1086</f>
        <v>44137</v>
      </c>
      <c r="AG1086" s="15"/>
      <c r="AH1086" s="15"/>
      <c r="AI1086" s="6"/>
      <c r="AJ1086" s="6"/>
      <c r="AK1086" s="3" t="s">
        <v>56</v>
      </c>
      <c r="AL1086" s="6"/>
      <c r="AM1086" s="10">
        <v>1</v>
      </c>
      <c r="AN1086" s="3" t="s">
        <v>44</v>
      </c>
      <c r="AO1086" s="3"/>
      <c r="AP1086" s="3" t="s">
        <v>45</v>
      </c>
      <c r="AQ1086" s="3"/>
      <c r="AR1086" s="3"/>
      <c r="AS1086" s="3"/>
      <c r="AT1086" s="3"/>
      <c r="AU1086" s="3" t="s">
        <v>46</v>
      </c>
      <c r="AV1086" s="7" t="s">
        <v>47</v>
      </c>
      <c r="AW1086" s="7" t="s">
        <v>47</v>
      </c>
      <c r="AX1086" s="9" t="str">
        <f>IF(AW1086="","Vacio",IF(AV1086=AW1086,"Igual","Diferente"))</f>
        <v>Igual</v>
      </c>
      <c r="AY1086" s="68"/>
      <c r="AZ1086" s="68"/>
      <c r="BA1086" s="5">
        <f ca="1">+IF(K1086&gt;21,"Revisar",0)</f>
        <v>0</v>
      </c>
      <c r="BB1086" s="68" t="s">
        <v>146</v>
      </c>
      <c r="BC1086" s="129" t="s">
        <v>141</v>
      </c>
      <c r="BD1086"/>
      <c r="BE1086"/>
      <c r="BF1086" s="129" t="s">
        <v>94</v>
      </c>
      <c r="BG1086" s="129"/>
      <c r="BH1086"/>
      <c r="BI1086"/>
      <c r="BJ1086"/>
      <c r="BK1086"/>
      <c r="BL1086"/>
      <c r="BM1086"/>
    </row>
    <row r="1087" spans="1:65" s="158" customFormat="1" ht="14.65" customHeight="1" x14ac:dyDescent="0.25">
      <c r="A1087" s="68" t="str">
        <f>CONCATENATE(E1087,"_",X1087)</f>
        <v>20550601185_PCR-LAP0786</v>
      </c>
      <c r="B1087" s="68" t="str">
        <f>CONCATENATE(E1087,"_",Z1087)</f>
        <v>20550601185_</v>
      </c>
      <c r="C1087" s="64">
        <v>44105</v>
      </c>
      <c r="D1087" s="64">
        <v>44134</v>
      </c>
      <c r="E1087" s="192">
        <v>20550601185</v>
      </c>
      <c r="F1087" s="3" t="s">
        <v>1726</v>
      </c>
      <c r="G1087" s="63" t="s">
        <v>4604</v>
      </c>
      <c r="H1087" s="64">
        <v>44105</v>
      </c>
      <c r="I1087" s="64">
        <v>44134</v>
      </c>
      <c r="J1087" s="7"/>
      <c r="K1087" s="8">
        <f ca="1">+TODAY()-I1087</f>
        <v>3</v>
      </c>
      <c r="L1087" s="9">
        <v>86</v>
      </c>
      <c r="M1087" s="135"/>
      <c r="N1087" s="9" t="str">
        <f>IF(M1087="","Vacio",IF(L1087=M1087,"Igual","Diferente"))</f>
        <v>Vacio</v>
      </c>
      <c r="O1087" s="9"/>
      <c r="P1087" s="135"/>
      <c r="Q1087" s="9" t="str">
        <f>IF(P1087="","Vacio",IF(O1087=P1087,"Igual","Diferente"))</f>
        <v>Vacio</v>
      </c>
      <c r="R1087" s="1">
        <f>+L1087+O1087/3.5</f>
        <v>86</v>
      </c>
      <c r="S1087" s="1">
        <f ca="1">+IF(K1087&gt;=0,IF(K1087&lt;30,R1087*1,IF(60&gt;K1087,R1087*2,IF(90&gt;K1087,R1087*3,IF(120&gt;K1087,R1087*4,IF(150&gt;K1087,R1087*5,IF(180&gt;K1087,R1087*6,IF(210&gt;K1087,R1087*7))))))),0)</f>
        <v>86</v>
      </c>
      <c r="T1087" s="2" t="str">
        <f ca="1">+IF(K1087&lt;0,0,IF(K1087&lt;8,$A$1,IF(K1087&lt;15,$B$1,IF(K1087&lt;22,$C$1,IF(K1087&lt;30,$D$1,IF(K1087&lt;60,$G$1,IF(K1087&lt;90,$H$1,IF(K1087&lt;120,$I$1,IF(K1087&lt;150,$J$1,IF(K1087&lt;180,$K$1,IF(K1087&lt;210,$E$1)))))))))))</f>
        <v>1° Semana</v>
      </c>
      <c r="U1087" s="3" t="s">
        <v>3758</v>
      </c>
      <c r="V1087" s="10" t="s">
        <v>3757</v>
      </c>
      <c r="W1087" s="6">
        <v>44071</v>
      </c>
      <c r="X1087" s="12" t="s">
        <v>1626</v>
      </c>
      <c r="Y1087" s="12" t="s">
        <v>5248</v>
      </c>
      <c r="Z1087" s="12"/>
      <c r="AA1087" s="12"/>
      <c r="AB1087" s="15"/>
      <c r="AC1087" s="15"/>
      <c r="AD1087" s="15"/>
      <c r="AE1087" s="15"/>
      <c r="AF1087" s="4">
        <f ca="1">+TODAY()-AE1087</f>
        <v>44137</v>
      </c>
      <c r="AG1087" s="15"/>
      <c r="AH1087" s="15"/>
      <c r="AI1087" s="6"/>
      <c r="AJ1087" s="6"/>
      <c r="AK1087" s="3" t="s">
        <v>56</v>
      </c>
      <c r="AL1087" s="6"/>
      <c r="AM1087" s="10">
        <v>1</v>
      </c>
      <c r="AN1087" s="3" t="s">
        <v>44</v>
      </c>
      <c r="AO1087" s="3"/>
      <c r="AP1087" s="3" t="s">
        <v>45</v>
      </c>
      <c r="AQ1087" s="3"/>
      <c r="AR1087" s="3"/>
      <c r="AS1087" s="3"/>
      <c r="AT1087" s="3"/>
      <c r="AU1087" s="3" t="s">
        <v>46</v>
      </c>
      <c r="AV1087" s="7" t="s">
        <v>47</v>
      </c>
      <c r="AW1087" s="7" t="s">
        <v>47</v>
      </c>
      <c r="AX1087" s="9" t="str">
        <f>IF(AW1087="","Vacio",IF(AV1087=AW1087,"Igual","Diferente"))</f>
        <v>Igual</v>
      </c>
      <c r="AY1087" s="68"/>
      <c r="AZ1087" s="68"/>
      <c r="BA1087" s="5">
        <f ca="1">+IF(K1087&gt;21,"Revisar",0)</f>
        <v>0</v>
      </c>
      <c r="BB1087" s="68" t="s">
        <v>146</v>
      </c>
      <c r="BC1087" s="129" t="s">
        <v>141</v>
      </c>
      <c r="BD1087"/>
      <c r="BE1087"/>
      <c r="BF1087" s="129" t="s">
        <v>94</v>
      </c>
      <c r="BG1087" s="129"/>
      <c r="BH1087"/>
      <c r="BI1087"/>
      <c r="BJ1087"/>
      <c r="BK1087"/>
      <c r="BL1087"/>
      <c r="BM1087"/>
    </row>
    <row r="1088" spans="1:65" s="158" customFormat="1" ht="14.65" customHeight="1" x14ac:dyDescent="0.25">
      <c r="A1088" s="68" t="str">
        <f>CONCATENATE(E1088,"_",X1088)</f>
        <v>20550601185_PCR-LAP1350</v>
      </c>
      <c r="B1088" s="68" t="str">
        <f>CONCATENATE(E1088,"_",Z1088)</f>
        <v>20550601185_PCR-LAP19101088</v>
      </c>
      <c r="C1088" s="64">
        <v>44105</v>
      </c>
      <c r="D1088" s="64">
        <v>44135</v>
      </c>
      <c r="E1088" s="192">
        <v>20550601185</v>
      </c>
      <c r="F1088" s="3" t="s">
        <v>1726</v>
      </c>
      <c r="G1088" s="63" t="s">
        <v>4604</v>
      </c>
      <c r="H1088" s="64">
        <v>44105</v>
      </c>
      <c r="I1088" s="64">
        <v>44135</v>
      </c>
      <c r="J1088" s="7"/>
      <c r="K1088" s="8">
        <f ca="1">+TODAY()-I1088</f>
        <v>2</v>
      </c>
      <c r="L1088" s="9">
        <v>89</v>
      </c>
      <c r="M1088" s="135"/>
      <c r="N1088" s="9" t="str">
        <f>IF(M1088="","Vacio",IF(L1088=M1088,"Igual","Diferente"))</f>
        <v>Vacio</v>
      </c>
      <c r="O1088" s="9"/>
      <c r="P1088" s="135"/>
      <c r="Q1088" s="9" t="str">
        <f>IF(P1088="","Vacio",IF(O1088=P1088,"Igual","Diferente"))</f>
        <v>Vacio</v>
      </c>
      <c r="R1088" s="1">
        <f>+L1088+O1088/3.5</f>
        <v>89</v>
      </c>
      <c r="S1088" s="1">
        <f ca="1">+IF(K1088&gt;=0,IF(K1088&lt;30,R1088*1,IF(60&gt;K1088,R1088*2,IF(90&gt;K1088,R1088*3,IF(120&gt;K1088,R1088*4,IF(150&gt;K1088,R1088*5,IF(180&gt;K1088,R1088*6,IF(210&gt;K1088,R1088*7))))))),0)</f>
        <v>89</v>
      </c>
      <c r="T1088" s="2" t="str">
        <f ca="1">+IF(K1088&lt;0,0,IF(K1088&lt;8,$A$1,IF(K1088&lt;15,$B$1,IF(K1088&lt;22,$C$1,IF(K1088&lt;30,$D$1,IF(K1088&lt;60,$G$1,IF(K1088&lt;90,$H$1,IF(K1088&lt;120,$I$1,IF(K1088&lt;150,$J$1,IF(K1088&lt;180,$K$1,IF(K1088&lt;210,$E$1)))))))))))</f>
        <v>1° Semana</v>
      </c>
      <c r="U1088" s="3" t="s">
        <v>3832</v>
      </c>
      <c r="V1088" s="10" t="s">
        <v>3757</v>
      </c>
      <c r="W1088" s="6">
        <v>44071</v>
      </c>
      <c r="X1088" s="12" t="s">
        <v>3831</v>
      </c>
      <c r="Y1088" s="12" t="s">
        <v>5248</v>
      </c>
      <c r="Z1088" s="12" t="s">
        <v>2168</v>
      </c>
      <c r="AA1088" s="12"/>
      <c r="AB1088" s="15"/>
      <c r="AC1088" s="15"/>
      <c r="AD1088" s="15"/>
      <c r="AE1088" s="15"/>
      <c r="AF1088" s="4">
        <f ca="1">+TODAY()-AE1088</f>
        <v>44137</v>
      </c>
      <c r="AG1088" s="15"/>
      <c r="AH1088" s="15"/>
      <c r="AI1088" s="6"/>
      <c r="AJ1088" s="6"/>
      <c r="AK1088" s="3" t="s">
        <v>56</v>
      </c>
      <c r="AL1088" s="6"/>
      <c r="AM1088" s="10">
        <v>1</v>
      </c>
      <c r="AN1088" s="3" t="s">
        <v>44</v>
      </c>
      <c r="AO1088" s="3"/>
      <c r="AP1088" s="3" t="s">
        <v>45</v>
      </c>
      <c r="AQ1088" s="3"/>
      <c r="AR1088" s="3"/>
      <c r="AS1088" s="3"/>
      <c r="AT1088" s="3"/>
      <c r="AU1088" s="3" t="s">
        <v>46</v>
      </c>
      <c r="AV1088" s="7" t="s">
        <v>47</v>
      </c>
      <c r="AW1088" s="7" t="s">
        <v>47</v>
      </c>
      <c r="AX1088" s="9" t="str">
        <f>IF(AW1088="","Vacio",IF(AV1088=AW1088,"Igual","Diferente"))</f>
        <v>Igual</v>
      </c>
      <c r="AY1088" s="68"/>
      <c r="AZ1088" s="68"/>
      <c r="BA1088" s="5">
        <f ca="1">+IF(K1088&gt;21,"Revisar",0)</f>
        <v>0</v>
      </c>
      <c r="BB1088" s="68" t="s">
        <v>146</v>
      </c>
      <c r="BC1088" s="129" t="s">
        <v>2919</v>
      </c>
      <c r="BD1088"/>
      <c r="BE1088"/>
      <c r="BF1088" s="129" t="s">
        <v>94</v>
      </c>
      <c r="BG1088" s="129"/>
      <c r="BH1088"/>
      <c r="BI1088"/>
      <c r="BJ1088"/>
      <c r="BK1088"/>
      <c r="BL1088"/>
      <c r="BM1088"/>
    </row>
    <row r="1089" spans="1:65" s="158" customFormat="1" ht="14.65" customHeight="1" x14ac:dyDescent="0.25">
      <c r="A1089" s="68" t="str">
        <f>CONCATENATE(E1089,"_",X1089)</f>
        <v>20550601185_PCR-LAP20091020</v>
      </c>
      <c r="B1089" s="68" t="str">
        <f>CONCATENATE(E1089,"_",Z1089)</f>
        <v>20550601185_</v>
      </c>
      <c r="C1089" s="64">
        <v>44133</v>
      </c>
      <c r="D1089" s="64">
        <v>44163</v>
      </c>
      <c r="E1089" s="192">
        <v>20550601185</v>
      </c>
      <c r="F1089" s="3" t="s">
        <v>1726</v>
      </c>
      <c r="G1089" s="63" t="s">
        <v>5128</v>
      </c>
      <c r="H1089" s="64">
        <v>44133</v>
      </c>
      <c r="I1089" s="64">
        <v>44163</v>
      </c>
      <c r="J1089" s="7"/>
      <c r="K1089" s="8">
        <f ca="1">+TODAY()-I1089</f>
        <v>-26</v>
      </c>
      <c r="L1089" s="9">
        <v>98</v>
      </c>
      <c r="M1089" s="135"/>
      <c r="N1089" s="9" t="str">
        <f>IF(M1089="","Vacio",IF(L1089=M1089,"Igual","Diferente"))</f>
        <v>Vacio</v>
      </c>
      <c r="O1089" s="9"/>
      <c r="P1089" s="135"/>
      <c r="Q1089" s="9" t="str">
        <f>IF(P1089="","Vacio",IF(O1089=P1089,"Igual","Diferente"))</f>
        <v>Vacio</v>
      </c>
      <c r="R1089" s="1">
        <f>+L1089+O1089/3.5</f>
        <v>98</v>
      </c>
      <c r="S1089" s="1">
        <f ca="1">+IF(K1089&gt;=0,IF(K1089&lt;30,R1089*1,IF(60&gt;K1089,R1089*2,IF(90&gt;K1089,R1089*3,IF(120&gt;K1089,R1089*4,IF(150&gt;K1089,R1089*5,IF(180&gt;K1089,R1089*6,IF(210&gt;K1089,R1089*7))))))),0)</f>
        <v>0</v>
      </c>
      <c r="T1089" s="2">
        <f ca="1">+IF(K1089&lt;0,0,IF(K1089&lt;8,$A$1,IF(K1089&lt;15,$B$1,IF(K1089&lt;22,$C$1,IF(K1089&lt;30,$D$1,IF(K1089&lt;60,$G$1,IF(K1089&lt;90,$H$1,IF(K1089&lt;120,$I$1,IF(K1089&lt;150,$J$1,IF(K1089&lt;180,$K$1,IF(K1089&lt;210,$E$1)))))))))))</f>
        <v>0</v>
      </c>
      <c r="U1089" s="3" t="s">
        <v>5160</v>
      </c>
      <c r="V1089" s="10" t="s">
        <v>5159</v>
      </c>
      <c r="W1089" s="6">
        <v>44132</v>
      </c>
      <c r="X1089" s="12" t="s">
        <v>5127</v>
      </c>
      <c r="Y1089" s="12" t="s">
        <v>5248</v>
      </c>
      <c r="Z1089" s="12"/>
      <c r="AA1089" s="12"/>
      <c r="AB1089" s="15"/>
      <c r="AC1089" s="15"/>
      <c r="AD1089" s="15"/>
      <c r="AE1089" s="15"/>
      <c r="AF1089" s="4">
        <f ca="1">+TODAY()-AE1089</f>
        <v>44137</v>
      </c>
      <c r="AG1089" s="15"/>
      <c r="AH1089" s="15"/>
      <c r="AI1089" s="6"/>
      <c r="AJ1089" s="6"/>
      <c r="AK1089" s="3"/>
      <c r="AL1089" s="6"/>
      <c r="AM1089" s="10">
        <v>1</v>
      </c>
      <c r="AN1089" s="3" t="s">
        <v>44</v>
      </c>
      <c r="AO1089" s="3"/>
      <c r="AP1089" s="3" t="s">
        <v>1918</v>
      </c>
      <c r="AQ1089" s="3"/>
      <c r="AR1089" s="3"/>
      <c r="AS1089" s="3"/>
      <c r="AT1089" s="3"/>
      <c r="AU1089" s="3" t="s">
        <v>46</v>
      </c>
      <c r="AV1089" s="7" t="s">
        <v>47</v>
      </c>
      <c r="AW1089" s="7"/>
      <c r="AX1089" s="9" t="str">
        <f>IF(AW1089="","Vacio",IF(AV1089=AW1089,"Igual","Diferente"))</f>
        <v>Vacio</v>
      </c>
      <c r="AY1089" s="68"/>
      <c r="AZ1089" s="68"/>
      <c r="BA1089" s="5">
        <f ca="1">+IF(K1089&gt;21,"Revisar",0)</f>
        <v>0</v>
      </c>
      <c r="BB1089" s="68" t="s">
        <v>146</v>
      </c>
      <c r="BC1089" s="129" t="s">
        <v>2919</v>
      </c>
      <c r="BD1089"/>
      <c r="BE1089"/>
      <c r="BF1089" s="129"/>
      <c r="BG1089" s="129"/>
      <c r="BH1089"/>
      <c r="BI1089"/>
      <c r="BJ1089"/>
      <c r="BK1089"/>
      <c r="BL1089"/>
      <c r="BM1089"/>
    </row>
    <row r="1090" spans="1:65" s="158" customFormat="1" ht="14.65" customHeight="1" x14ac:dyDescent="0.25">
      <c r="A1090" s="68" t="str">
        <f>CONCATENATE(E1090,"_",X1090)</f>
        <v>20545132088_MOR-LAP19101013</v>
      </c>
      <c r="B1090" s="68" t="str">
        <f>CONCATENATE(E1090,"_",Z1090)</f>
        <v>20545132088_</v>
      </c>
      <c r="C1090" s="6">
        <v>44105</v>
      </c>
      <c r="D1090" s="6">
        <v>44135</v>
      </c>
      <c r="E1090" s="192">
        <v>20545132088</v>
      </c>
      <c r="F1090" s="63" t="s">
        <v>1786</v>
      </c>
      <c r="G1090" s="63" t="s">
        <v>4618</v>
      </c>
      <c r="H1090" s="6">
        <v>44105</v>
      </c>
      <c r="I1090" s="6">
        <v>44135</v>
      </c>
      <c r="J1090" s="65"/>
      <c r="K1090" s="8">
        <f ca="1">+TODAY()-I1090</f>
        <v>2</v>
      </c>
      <c r="L1090" s="9">
        <v>65</v>
      </c>
      <c r="M1090" s="135"/>
      <c r="N1090" s="9" t="str">
        <f>IF(M1090="","Vacio",IF(L1090=M1090,"Igual","Diferente"))</f>
        <v>Vacio</v>
      </c>
      <c r="O1090" s="9"/>
      <c r="P1090" s="135"/>
      <c r="Q1090" s="9" t="str">
        <f>IF(P1090="","Vacio",IF(O1090=P1090,"Igual","Diferente"))</f>
        <v>Vacio</v>
      </c>
      <c r="R1090" s="1">
        <f>+L1090+O1090/3.5</f>
        <v>65</v>
      </c>
      <c r="S1090" s="1">
        <f ca="1">+IF(K1090&gt;=0,IF(K1090&lt;30,R1090*1,IF(60&gt;K1090,R1090*2,IF(90&gt;K1090,R1090*3,IF(120&gt;K1090,R1090*4,IF(150&gt;K1090,R1090*5,IF(180&gt;K1090,R1090*6,IF(210&gt;K1090,R1090*7))))))),0)</f>
        <v>65</v>
      </c>
      <c r="T1090" s="2" t="str">
        <f ca="1">+IF(K1090&lt;0,0,IF(K1090&lt;8,$A$1,IF(K1090&lt;15,$B$1,IF(K1090&lt;22,$C$1,IF(K1090&lt;30,$D$1,IF(K1090&lt;60,$G$1,IF(K1090&lt;90,$H$1,IF(K1090&lt;120,$I$1,IF(K1090&lt;150,$J$1,IF(K1090&lt;180,$K$1,IF(K1090&lt;210,$E$1)))))))))))</f>
        <v>1° Semana</v>
      </c>
      <c r="U1090" s="63" t="s">
        <v>1787</v>
      </c>
      <c r="V1090" s="66" t="s">
        <v>1788</v>
      </c>
      <c r="W1090" s="64">
        <v>43853</v>
      </c>
      <c r="X1090" s="12" t="s">
        <v>1789</v>
      </c>
      <c r="Y1090" s="12" t="s">
        <v>5248</v>
      </c>
      <c r="Z1090" s="12"/>
      <c r="AA1090" s="12"/>
      <c r="AB1090" s="102"/>
      <c r="AC1090" s="102"/>
      <c r="AD1090" s="102"/>
      <c r="AE1090" s="102"/>
      <c r="AF1090" s="4">
        <f ca="1">+TODAY()-AE1090</f>
        <v>44137</v>
      </c>
      <c r="AG1090" s="102"/>
      <c r="AH1090" s="102"/>
      <c r="AI1090" s="64"/>
      <c r="AJ1090" s="118"/>
      <c r="AK1090" s="63"/>
      <c r="AL1090" s="64"/>
      <c r="AM1090" s="66">
        <v>1</v>
      </c>
      <c r="AN1090" s="63" t="s">
        <v>44</v>
      </c>
      <c r="AO1090" s="63"/>
      <c r="AP1090" s="63" t="s">
        <v>161</v>
      </c>
      <c r="AQ1090" s="296" t="s">
        <v>888</v>
      </c>
      <c r="AR1090" s="63"/>
      <c r="AS1090" s="63"/>
      <c r="AT1090" s="63"/>
      <c r="AU1090" s="291" t="s">
        <v>3450</v>
      </c>
      <c r="AV1090" s="65" t="s">
        <v>47</v>
      </c>
      <c r="AW1090" s="7" t="s">
        <v>47</v>
      </c>
      <c r="AX1090" s="9" t="str">
        <f>IF(AW1090="","Vacio",IF(AV1090=AW1090,"Igual","Diferente"))</f>
        <v>Igual</v>
      </c>
      <c r="AY1090" s="129"/>
      <c r="AZ1090" s="129"/>
      <c r="BA1090" s="5">
        <f ca="1">+IF(K1090&gt;21,"Revisar",0)</f>
        <v>0</v>
      </c>
      <c r="BB1090" s="68" t="s">
        <v>146</v>
      </c>
      <c r="BC1090" s="129" t="s">
        <v>2919</v>
      </c>
      <c r="BD1090"/>
      <c r="BE1090"/>
      <c r="BF1090" s="129" t="s">
        <v>94</v>
      </c>
      <c r="BG1090" s="129">
        <f>VLOOKUP(X1090,'[2]Costos office 365'!$A$1:$B$180,2,FALSE)</f>
        <v>7.13</v>
      </c>
      <c r="BH1090"/>
      <c r="BI1090"/>
      <c r="BJ1090"/>
      <c r="BK1090"/>
      <c r="BL1090"/>
      <c r="BM1090"/>
    </row>
    <row r="1091" spans="1:65" s="158" customFormat="1" ht="14.65" customHeight="1" x14ac:dyDescent="0.25">
      <c r="A1091" s="68" t="str">
        <f>CONCATENATE(E1091,"_",X1091)</f>
        <v>20545132088_PCR-LAP20031099</v>
      </c>
      <c r="B1091" s="68" t="str">
        <f>CONCATENATE(E1091,"_",Z1091)</f>
        <v>20545132088_PCR-LAP0588</v>
      </c>
      <c r="C1091" s="6">
        <v>44105</v>
      </c>
      <c r="D1091" s="6">
        <v>44135</v>
      </c>
      <c r="E1091" s="192">
        <v>20545132088</v>
      </c>
      <c r="F1091" s="3" t="s">
        <v>1786</v>
      </c>
      <c r="G1091" s="3" t="s">
        <v>4618</v>
      </c>
      <c r="H1091" s="6">
        <v>44105</v>
      </c>
      <c r="I1091" s="6">
        <v>44135</v>
      </c>
      <c r="J1091" s="7"/>
      <c r="K1091" s="8">
        <f ca="1">+TODAY()-I1091</f>
        <v>2</v>
      </c>
      <c r="L1091" s="9">
        <v>83</v>
      </c>
      <c r="M1091" s="135"/>
      <c r="N1091" s="9" t="str">
        <f>IF(M1091="","Vacio",IF(L1091=M1091,"Igual","Diferente"))</f>
        <v>Vacio</v>
      </c>
      <c r="O1091" s="9"/>
      <c r="P1091" s="135"/>
      <c r="Q1091" s="9" t="str">
        <f>IF(P1091="","Vacio",IF(O1091=P1091,"Igual","Diferente"))</f>
        <v>Vacio</v>
      </c>
      <c r="R1091" s="1">
        <f>+L1091+O1091/3.5</f>
        <v>83</v>
      </c>
      <c r="S1091" s="1">
        <f ca="1">+IF(K1091&gt;=0,IF(K1091&lt;30,R1091*1,IF(60&gt;K1091,R1091*2,IF(90&gt;K1091,R1091*3,IF(120&gt;K1091,R1091*4,IF(150&gt;K1091,R1091*5,IF(180&gt;K1091,R1091*6,IF(210&gt;K1091,R1091*7))))))),0)</f>
        <v>83</v>
      </c>
      <c r="T1091" s="2" t="str">
        <f ca="1">+IF(K1091&lt;0,0,IF(K1091&lt;8,$A$1,IF(K1091&lt;15,$B$1,IF(K1091&lt;22,$C$1,IF(K1091&lt;30,$D$1,IF(K1091&lt;60,$G$1,IF(K1091&lt;90,$H$1,IF(K1091&lt;120,$I$1,IF(K1091&lt;150,$J$1,IF(K1091&lt;180,$K$1,IF(K1091&lt;210,$E$1)))))))))))</f>
        <v>1° Semana</v>
      </c>
      <c r="U1091" s="119" t="s">
        <v>3722</v>
      </c>
      <c r="V1091" s="10"/>
      <c r="W1091" s="6">
        <v>43970</v>
      </c>
      <c r="X1091" s="12" t="s">
        <v>3724</v>
      </c>
      <c r="Y1091" s="12" t="s">
        <v>5248</v>
      </c>
      <c r="Z1091" s="12" t="s">
        <v>1792</v>
      </c>
      <c r="AA1091" s="12"/>
      <c r="AB1091" s="15"/>
      <c r="AC1091" s="15"/>
      <c r="AD1091" s="15"/>
      <c r="AE1091" s="15"/>
      <c r="AF1091" s="4">
        <f ca="1">+TODAY()-AE1091</f>
        <v>44137</v>
      </c>
      <c r="AG1091" s="15"/>
      <c r="AH1091" s="15"/>
      <c r="AI1091" s="6"/>
      <c r="AJ1091" s="6"/>
      <c r="AK1091" s="3"/>
      <c r="AL1091" s="6"/>
      <c r="AM1091" s="10">
        <v>1</v>
      </c>
      <c r="AN1091" s="3" t="s">
        <v>44</v>
      </c>
      <c r="AO1091" s="3"/>
      <c r="AP1091" s="3" t="s">
        <v>45</v>
      </c>
      <c r="AQ1091" s="3"/>
      <c r="AR1091" s="3"/>
      <c r="AS1091" s="3"/>
      <c r="AT1091" s="3"/>
      <c r="AU1091" s="291" t="s">
        <v>3450</v>
      </c>
      <c r="AV1091" s="7" t="s">
        <v>47</v>
      </c>
      <c r="AW1091" s="7" t="s">
        <v>47</v>
      </c>
      <c r="AX1091" s="9" t="str">
        <f>IF(AW1091="","Vacio",IF(AV1091=AW1091,"Igual","Diferente"))</f>
        <v>Igual</v>
      </c>
      <c r="AY1091" s="129" t="s">
        <v>3725</v>
      </c>
      <c r="AZ1091" s="129"/>
      <c r="BA1091" s="5">
        <f ca="1">+IF(K1091&gt;21,"Revisar",0)</f>
        <v>0</v>
      </c>
      <c r="BB1091" s="68" t="s">
        <v>146</v>
      </c>
      <c r="BC1091" s="129" t="s">
        <v>2919</v>
      </c>
      <c r="BD1091"/>
      <c r="BE1091"/>
      <c r="BF1091" s="129" t="s">
        <v>94</v>
      </c>
      <c r="BG1091" s="129"/>
      <c r="BH1091"/>
      <c r="BI1091"/>
      <c r="BJ1091"/>
      <c r="BK1091"/>
      <c r="BL1091"/>
      <c r="BM1091"/>
    </row>
    <row r="1092" spans="1:65" s="158" customFormat="1" ht="14.65" customHeight="1" x14ac:dyDescent="0.25">
      <c r="A1092" s="68" t="str">
        <f>CONCATENATE(E1092,"_",X1092)</f>
        <v>20545132088_PCR-LAP0674</v>
      </c>
      <c r="B1092" s="68" t="str">
        <f>CONCATENATE(E1092,"_",Z1092)</f>
        <v>20545132088_</v>
      </c>
      <c r="C1092" s="6">
        <v>44105</v>
      </c>
      <c r="D1092" s="6">
        <v>44135</v>
      </c>
      <c r="E1092" s="192">
        <v>20545132088</v>
      </c>
      <c r="F1092" s="3" t="s">
        <v>1786</v>
      </c>
      <c r="G1092" s="3" t="s">
        <v>4618</v>
      </c>
      <c r="H1092" s="6">
        <v>44105</v>
      </c>
      <c r="I1092" s="6">
        <v>44135</v>
      </c>
      <c r="J1092" s="7"/>
      <c r="K1092" s="8">
        <f ca="1">+TODAY()-I1092</f>
        <v>2</v>
      </c>
      <c r="L1092" s="9">
        <v>76</v>
      </c>
      <c r="M1092" s="135"/>
      <c r="N1092" s="9" t="str">
        <f>IF(M1092="","Vacio",IF(L1092=M1092,"Igual","Diferente"))</f>
        <v>Vacio</v>
      </c>
      <c r="O1092" s="9"/>
      <c r="P1092" s="135"/>
      <c r="Q1092" s="9" t="str">
        <f>IF(P1092="","Vacio",IF(O1092=P1092,"Igual","Diferente"))</f>
        <v>Vacio</v>
      </c>
      <c r="R1092" s="1">
        <f>+L1092+O1092/3.5</f>
        <v>76</v>
      </c>
      <c r="S1092" s="1">
        <f ca="1">+IF(K1092&gt;=0,IF(K1092&lt;30,R1092*1,IF(60&gt;K1092,R1092*2,IF(90&gt;K1092,R1092*3,IF(120&gt;K1092,R1092*4,IF(150&gt;K1092,R1092*5,IF(180&gt;K1092,R1092*6,IF(210&gt;K1092,R1092*7))))))),0)</f>
        <v>76</v>
      </c>
      <c r="T1092" s="2" t="str">
        <f ca="1">+IF(K1092&lt;0,0,IF(K1092&lt;8,$A$1,IF(K1092&lt;15,$B$1,IF(K1092&lt;22,$C$1,IF(K1092&lt;30,$D$1,IF(K1092&lt;60,$G$1,IF(K1092&lt;90,$H$1,IF(K1092&lt;120,$I$1,IF(K1092&lt;150,$J$1,IF(K1092&lt;180,$K$1,IF(K1092&lt;210,$E$1)))))))))))</f>
        <v>1° Semana</v>
      </c>
      <c r="U1092" s="119" t="s">
        <v>1793</v>
      </c>
      <c r="V1092" s="10" t="s">
        <v>1794</v>
      </c>
      <c r="W1092" s="6">
        <v>43970</v>
      </c>
      <c r="X1092" s="12" t="s">
        <v>1795</v>
      </c>
      <c r="Y1092" s="12" t="s">
        <v>5248</v>
      </c>
      <c r="Z1092" s="12"/>
      <c r="AA1092" s="12"/>
      <c r="AB1092" s="15"/>
      <c r="AC1092" s="15"/>
      <c r="AD1092" s="15"/>
      <c r="AE1092" s="15"/>
      <c r="AF1092" s="4">
        <f ca="1">+TODAY()-AE1092</f>
        <v>44137</v>
      </c>
      <c r="AG1092" s="15"/>
      <c r="AH1092" s="15"/>
      <c r="AI1092" s="6"/>
      <c r="AJ1092" s="6"/>
      <c r="AK1092" s="3"/>
      <c r="AL1092" s="6"/>
      <c r="AM1092" s="10">
        <v>1</v>
      </c>
      <c r="AN1092" s="3" t="s">
        <v>44</v>
      </c>
      <c r="AO1092" s="3"/>
      <c r="AP1092" s="3" t="s">
        <v>45</v>
      </c>
      <c r="AQ1092" s="3"/>
      <c r="AR1092" s="3"/>
      <c r="AS1092" s="3"/>
      <c r="AT1092" s="3"/>
      <c r="AU1092" s="291" t="s">
        <v>3450</v>
      </c>
      <c r="AV1092" s="7" t="s">
        <v>47</v>
      </c>
      <c r="AW1092" s="7" t="s">
        <v>47</v>
      </c>
      <c r="AX1092" s="9" t="str">
        <f>IF(AW1092="","Vacio",IF(AV1092=AW1092,"Igual","Diferente"))</f>
        <v>Igual</v>
      </c>
      <c r="AY1092" s="129"/>
      <c r="AZ1092" s="129"/>
      <c r="BA1092" s="5">
        <f ca="1">+IF(K1092&gt;21,"Revisar",0)</f>
        <v>0</v>
      </c>
      <c r="BB1092" s="68" t="s">
        <v>146</v>
      </c>
      <c r="BC1092" s="129" t="s">
        <v>2919</v>
      </c>
      <c r="BD1092"/>
      <c r="BE1092"/>
      <c r="BF1092" s="129" t="s">
        <v>94</v>
      </c>
      <c r="BG1092" s="129"/>
      <c r="BH1092"/>
      <c r="BI1092"/>
      <c r="BJ1092"/>
      <c r="BK1092"/>
      <c r="BL1092"/>
      <c r="BM1092"/>
    </row>
    <row r="1093" spans="1:65" s="158" customFormat="1" ht="14.65" customHeight="1" x14ac:dyDescent="0.25">
      <c r="A1093" s="68" t="str">
        <f>CONCATENATE(E1093,"_",X1093)</f>
        <v>20545132088_PCR-LAP0679</v>
      </c>
      <c r="B1093" s="68" t="str">
        <f>CONCATENATE(E1093,"_",Z1093)</f>
        <v>20545132088_</v>
      </c>
      <c r="C1093" s="6">
        <v>44105</v>
      </c>
      <c r="D1093" s="6">
        <v>44135</v>
      </c>
      <c r="E1093" s="192">
        <v>20545132088</v>
      </c>
      <c r="F1093" s="3" t="s">
        <v>1786</v>
      </c>
      <c r="G1093" s="3" t="s">
        <v>4618</v>
      </c>
      <c r="H1093" s="6">
        <v>44105</v>
      </c>
      <c r="I1093" s="6">
        <v>44135</v>
      </c>
      <c r="J1093" s="7"/>
      <c r="K1093" s="8">
        <f ca="1">+TODAY()-I1093</f>
        <v>2</v>
      </c>
      <c r="L1093" s="9">
        <v>76</v>
      </c>
      <c r="M1093" s="135"/>
      <c r="N1093" s="9" t="str">
        <f>IF(M1093="","Vacio",IF(L1093=M1093,"Igual","Diferente"))</f>
        <v>Vacio</v>
      </c>
      <c r="O1093" s="9"/>
      <c r="P1093" s="135"/>
      <c r="Q1093" s="9" t="str">
        <f>IF(P1093="","Vacio",IF(O1093=P1093,"Igual","Diferente"))</f>
        <v>Vacio</v>
      </c>
      <c r="R1093" s="1">
        <f>+L1093+O1093/3.5</f>
        <v>76</v>
      </c>
      <c r="S1093" s="1">
        <f ca="1">+IF(K1093&gt;=0,IF(K1093&lt;30,R1093*1,IF(60&gt;K1093,R1093*2,IF(90&gt;K1093,R1093*3,IF(120&gt;K1093,R1093*4,IF(150&gt;K1093,R1093*5,IF(180&gt;K1093,R1093*6,IF(210&gt;K1093,R1093*7))))))),0)</f>
        <v>76</v>
      </c>
      <c r="T1093" s="2" t="str">
        <f ca="1">+IF(K1093&lt;0,0,IF(K1093&lt;8,$A$1,IF(K1093&lt;15,$B$1,IF(K1093&lt;22,$C$1,IF(K1093&lt;30,$D$1,IF(K1093&lt;60,$G$1,IF(K1093&lt;90,$H$1,IF(K1093&lt;120,$I$1,IF(K1093&lt;150,$J$1,IF(K1093&lt;180,$K$1,IF(K1093&lt;210,$E$1)))))))))))</f>
        <v>1° Semana</v>
      </c>
      <c r="U1093" s="119" t="s">
        <v>1793</v>
      </c>
      <c r="V1093" s="10" t="s">
        <v>1796</v>
      </c>
      <c r="W1093" s="6">
        <v>43970</v>
      </c>
      <c r="X1093" s="12" t="s">
        <v>1797</v>
      </c>
      <c r="Y1093" s="12" t="s">
        <v>5248</v>
      </c>
      <c r="Z1093" s="12"/>
      <c r="AA1093" s="12"/>
      <c r="AB1093" s="15"/>
      <c r="AC1093" s="15"/>
      <c r="AD1093" s="15"/>
      <c r="AE1093" s="15"/>
      <c r="AF1093" s="4">
        <f ca="1">+TODAY()-AE1093</f>
        <v>44137</v>
      </c>
      <c r="AG1093" s="15"/>
      <c r="AH1093" s="15"/>
      <c r="AI1093" s="6"/>
      <c r="AJ1093" s="6"/>
      <c r="AK1093" s="3"/>
      <c r="AL1093" s="6"/>
      <c r="AM1093" s="10">
        <v>1</v>
      </c>
      <c r="AN1093" s="3" t="s">
        <v>44</v>
      </c>
      <c r="AO1093" s="3"/>
      <c r="AP1093" s="3" t="s">
        <v>45</v>
      </c>
      <c r="AQ1093" s="3"/>
      <c r="AR1093" s="3"/>
      <c r="AS1093" s="3"/>
      <c r="AT1093" s="3"/>
      <c r="AU1093" s="291" t="s">
        <v>3450</v>
      </c>
      <c r="AV1093" s="7" t="s">
        <v>47</v>
      </c>
      <c r="AW1093" s="7" t="s">
        <v>47</v>
      </c>
      <c r="AX1093" s="9" t="str">
        <f>IF(AW1093="","Vacio",IF(AV1093=AW1093,"Igual","Diferente"))</f>
        <v>Igual</v>
      </c>
      <c r="AY1093" s="129"/>
      <c r="AZ1093" s="129"/>
      <c r="BA1093" s="5">
        <f ca="1">+IF(K1093&gt;21,"Revisar",0)</f>
        <v>0</v>
      </c>
      <c r="BB1093" s="68" t="s">
        <v>146</v>
      </c>
      <c r="BC1093" s="129" t="s">
        <v>2919</v>
      </c>
      <c r="BD1093"/>
      <c r="BE1093"/>
      <c r="BF1093" s="129" t="s">
        <v>94</v>
      </c>
      <c r="BG1093" s="129"/>
      <c r="BH1093"/>
      <c r="BI1093"/>
      <c r="BJ1093"/>
      <c r="BK1093"/>
      <c r="BL1093"/>
      <c r="BM1093"/>
    </row>
    <row r="1094" spans="1:65" s="158" customFormat="1" ht="14.65" customHeight="1" x14ac:dyDescent="0.25">
      <c r="A1094" s="68" t="str">
        <f>CONCATENATE(E1094,"_",X1094)</f>
        <v>20545132088_PCR-LAP0922</v>
      </c>
      <c r="B1094" s="68" t="str">
        <f>CONCATENATE(E1094,"_",Z1094)</f>
        <v>20545132088_</v>
      </c>
      <c r="C1094" s="6">
        <v>44105</v>
      </c>
      <c r="D1094" s="6">
        <v>44135</v>
      </c>
      <c r="E1094" s="192">
        <v>20545132088</v>
      </c>
      <c r="F1094" s="3" t="s">
        <v>1786</v>
      </c>
      <c r="G1094" s="3" t="s">
        <v>4618</v>
      </c>
      <c r="H1094" s="6">
        <v>44105</v>
      </c>
      <c r="I1094" s="6">
        <v>44135</v>
      </c>
      <c r="J1094" s="7"/>
      <c r="K1094" s="8">
        <f ca="1">+TODAY()-I1094</f>
        <v>2</v>
      </c>
      <c r="L1094" s="9">
        <v>80</v>
      </c>
      <c r="M1094" s="154"/>
      <c r="N1094" s="71" t="str">
        <f>IF(M1094="","Vacio",IF(L1094=M1094,"Igual","Diferente"))</f>
        <v>Vacio</v>
      </c>
      <c r="O1094" s="9"/>
      <c r="P1094" s="154"/>
      <c r="Q1094" s="71" t="str">
        <f>IF(P1094="","Vacio",IF(O1094=P1094,"Igual","Diferente"))</f>
        <v>Vacio</v>
      </c>
      <c r="R1094" s="1">
        <f>+L1094+O1094/3.5</f>
        <v>80</v>
      </c>
      <c r="S1094" s="1">
        <f ca="1">+IF(K1094&gt;=0,IF(K1094&lt;30,R1094*1,IF(60&gt;K1094,R1094*2,IF(90&gt;K1094,R1094*3,IF(120&gt;K1094,R1094*4,IF(150&gt;K1094,R1094*5,IF(180&gt;K1094,R1094*6,IF(210&gt;K1094,R1094*7))))))),0)</f>
        <v>80</v>
      </c>
      <c r="T1094" s="2" t="str">
        <f ca="1">+IF(K1094&lt;0,0,IF(K1094&lt;8,$A$1,IF(K1094&lt;15,$B$1,IF(K1094&lt;22,$C$1,IF(K1094&lt;30,$D$1,IF(K1094&lt;60,$G$1,IF(K1094&lt;90,$H$1,IF(K1094&lt;120,$I$1,IF(K1094&lt;150,$J$1,IF(K1094&lt;180,$K$1,IF(K1094&lt;210,$E$1)))))))))))</f>
        <v>1° Semana</v>
      </c>
      <c r="U1094" s="119" t="s">
        <v>3232</v>
      </c>
      <c r="V1094" s="10" t="s">
        <v>3230</v>
      </c>
      <c r="W1094" s="6">
        <v>44025</v>
      </c>
      <c r="X1094" s="12" t="s">
        <v>2690</v>
      </c>
      <c r="Y1094" s="12" t="s">
        <v>5248</v>
      </c>
      <c r="Z1094" s="12"/>
      <c r="AA1094" s="12"/>
      <c r="AB1094" s="15"/>
      <c r="AC1094" s="15"/>
      <c r="AD1094" s="15"/>
      <c r="AE1094" s="15"/>
      <c r="AF1094" s="4">
        <f ca="1">+TODAY()-AE1094</f>
        <v>44137</v>
      </c>
      <c r="AG1094" s="15"/>
      <c r="AH1094" s="15"/>
      <c r="AI1094" s="6"/>
      <c r="AJ1094" s="6"/>
      <c r="AK1094" s="3"/>
      <c r="AL1094" s="6"/>
      <c r="AM1094" s="10">
        <v>1</v>
      </c>
      <c r="AN1094" s="3" t="s">
        <v>44</v>
      </c>
      <c r="AO1094" s="3"/>
      <c r="AP1094" s="3" t="s">
        <v>45</v>
      </c>
      <c r="AQ1094" s="3"/>
      <c r="AR1094" s="3"/>
      <c r="AS1094" s="3"/>
      <c r="AT1094" s="3"/>
      <c r="AU1094" s="291" t="s">
        <v>3450</v>
      </c>
      <c r="AV1094" s="7" t="s">
        <v>47</v>
      </c>
      <c r="AW1094" s="70" t="s">
        <v>47</v>
      </c>
      <c r="AX1094" s="9" t="str">
        <f>IF(AW1094="","Vacio",IF(AV1094=AW1094,"Igual","Diferente"))</f>
        <v>Igual</v>
      </c>
      <c r="AY1094" s="129"/>
      <c r="AZ1094" s="129"/>
      <c r="BA1094" s="5">
        <f ca="1">+IF(K1094&gt;21,"Revisar",0)</f>
        <v>0</v>
      </c>
      <c r="BB1094" s="32" t="s">
        <v>146</v>
      </c>
      <c r="BC1094" s="32" t="s">
        <v>2919</v>
      </c>
      <c r="BF1094" s="32" t="s">
        <v>94</v>
      </c>
      <c r="BG1094" s="32"/>
    </row>
    <row r="1095" spans="1:65" s="158" customFormat="1" ht="14.65" customHeight="1" x14ac:dyDescent="0.25">
      <c r="A1095" s="68" t="str">
        <f>CONCATENATE(E1095,"_",X1095)</f>
        <v>20545132088_PCR-LAP0621</v>
      </c>
      <c r="B1095" s="68" t="str">
        <f>CONCATENATE(E1095,"_",Z1095)</f>
        <v>20545132088_</v>
      </c>
      <c r="C1095" s="6">
        <v>44105</v>
      </c>
      <c r="D1095" s="6">
        <v>44135</v>
      </c>
      <c r="E1095" s="192">
        <v>20545132088</v>
      </c>
      <c r="F1095" s="3" t="s">
        <v>1786</v>
      </c>
      <c r="G1095" s="3" t="s">
        <v>4618</v>
      </c>
      <c r="H1095" s="6">
        <v>44105</v>
      </c>
      <c r="I1095" s="6">
        <v>44135</v>
      </c>
      <c r="J1095" s="7"/>
      <c r="K1095" s="8">
        <f ca="1">+TODAY()-I1095</f>
        <v>2</v>
      </c>
      <c r="L1095" s="9">
        <v>80</v>
      </c>
      <c r="M1095" s="154"/>
      <c r="N1095" s="71" t="str">
        <f>IF(M1095="","Vacio",IF(L1095=M1095,"Igual","Diferente"))</f>
        <v>Vacio</v>
      </c>
      <c r="O1095" s="9"/>
      <c r="P1095" s="154"/>
      <c r="Q1095" s="71" t="str">
        <f>IF(P1095="","Vacio",IF(O1095=P1095,"Igual","Diferente"))</f>
        <v>Vacio</v>
      </c>
      <c r="R1095" s="1">
        <f>+L1095+O1095/3.5</f>
        <v>80</v>
      </c>
      <c r="S1095" s="1">
        <f ca="1">+IF(K1095&gt;=0,IF(K1095&lt;30,R1095*1,IF(60&gt;K1095,R1095*2,IF(90&gt;K1095,R1095*3,IF(120&gt;K1095,R1095*4,IF(150&gt;K1095,R1095*5,IF(180&gt;K1095,R1095*6,IF(210&gt;K1095,R1095*7))))))),0)</f>
        <v>80</v>
      </c>
      <c r="T1095" s="2" t="str">
        <f ca="1">+IF(K1095&lt;0,0,IF(K1095&lt;8,$A$1,IF(K1095&lt;15,$B$1,IF(K1095&lt;22,$C$1,IF(K1095&lt;30,$D$1,IF(K1095&lt;60,$G$1,IF(K1095&lt;90,$H$1,IF(K1095&lt;120,$I$1,IF(K1095&lt;150,$J$1,IF(K1095&lt;180,$K$1,IF(K1095&lt;210,$E$1)))))))))))</f>
        <v>1° Semana</v>
      </c>
      <c r="U1095" s="119" t="s">
        <v>3232</v>
      </c>
      <c r="V1095" s="10" t="s">
        <v>3231</v>
      </c>
      <c r="W1095" s="6">
        <v>44025</v>
      </c>
      <c r="X1095" s="12" t="s">
        <v>2683</v>
      </c>
      <c r="Y1095" s="12" t="s">
        <v>5248</v>
      </c>
      <c r="Z1095" s="12"/>
      <c r="AA1095" s="12"/>
      <c r="AB1095" s="15"/>
      <c r="AC1095" s="15"/>
      <c r="AD1095" s="15"/>
      <c r="AE1095" s="15"/>
      <c r="AF1095" s="4">
        <f ca="1">+TODAY()-AE1095</f>
        <v>44137</v>
      </c>
      <c r="AG1095" s="15"/>
      <c r="AH1095" s="15"/>
      <c r="AI1095" s="6"/>
      <c r="AJ1095" s="6"/>
      <c r="AK1095" s="3"/>
      <c r="AL1095" s="6"/>
      <c r="AM1095" s="10">
        <v>1</v>
      </c>
      <c r="AN1095" s="3" t="s">
        <v>44</v>
      </c>
      <c r="AO1095" s="3"/>
      <c r="AP1095" s="3" t="s">
        <v>45</v>
      </c>
      <c r="AQ1095" s="3"/>
      <c r="AR1095" s="3"/>
      <c r="AS1095" s="3"/>
      <c r="AT1095" s="3"/>
      <c r="AU1095" s="291" t="s">
        <v>3450</v>
      </c>
      <c r="AV1095" s="7" t="s">
        <v>47</v>
      </c>
      <c r="AW1095" s="70" t="s">
        <v>47</v>
      </c>
      <c r="AX1095" s="9" t="str">
        <f>IF(AW1095="","Vacio",IF(AV1095=AW1095,"Igual","Diferente"))</f>
        <v>Igual</v>
      </c>
      <c r="AY1095" s="129"/>
      <c r="AZ1095" s="129"/>
      <c r="BA1095" s="5">
        <f ca="1">+IF(K1095&gt;21,"Revisar",0)</f>
        <v>0</v>
      </c>
      <c r="BB1095" s="32" t="s">
        <v>146</v>
      </c>
      <c r="BC1095" s="32" t="s">
        <v>2919</v>
      </c>
      <c r="BF1095" s="32" t="s">
        <v>94</v>
      </c>
      <c r="BG1095" s="32"/>
    </row>
    <row r="1096" spans="1:65" s="158" customFormat="1" ht="14.65" customHeight="1" x14ac:dyDescent="0.25">
      <c r="A1096" s="68" t="str">
        <f>CONCATENATE(E1096,"_",X1096)</f>
        <v>20545132088_PCR-LAP1000</v>
      </c>
      <c r="B1096" s="68" t="str">
        <f>CONCATENATE(E1096,"_",Z1096)</f>
        <v>20545132088_</v>
      </c>
      <c r="C1096" s="6">
        <v>44105</v>
      </c>
      <c r="D1096" s="6">
        <v>44135</v>
      </c>
      <c r="E1096" s="192">
        <v>20545132088</v>
      </c>
      <c r="F1096" s="3" t="s">
        <v>1786</v>
      </c>
      <c r="G1096" s="3" t="s">
        <v>4618</v>
      </c>
      <c r="H1096" s="6">
        <v>44105</v>
      </c>
      <c r="I1096" s="6">
        <v>44135</v>
      </c>
      <c r="J1096" s="7"/>
      <c r="K1096" s="8">
        <f ca="1">+TODAY()-I1096</f>
        <v>2</v>
      </c>
      <c r="L1096" s="9">
        <v>93</v>
      </c>
      <c r="M1096" s="154"/>
      <c r="N1096" s="71" t="str">
        <f>IF(M1096="","Vacio",IF(L1096=M1096,"Igual","Diferente"))</f>
        <v>Vacio</v>
      </c>
      <c r="O1096" s="9"/>
      <c r="P1096" s="154"/>
      <c r="Q1096" s="71" t="str">
        <f>IF(P1096="","Vacio",IF(O1096=P1096,"Igual","Diferente"))</f>
        <v>Vacio</v>
      </c>
      <c r="R1096" s="1">
        <f>+L1096+O1096/3.5</f>
        <v>93</v>
      </c>
      <c r="S1096" s="1">
        <f ca="1">+IF(K1096&gt;=0,IF(K1096&lt;30,R1096*1,IF(60&gt;K1096,R1096*2,IF(90&gt;K1096,R1096*3,IF(120&gt;K1096,R1096*4,IF(150&gt;K1096,R1096*5,IF(180&gt;K1096,R1096*6,IF(210&gt;K1096,R1096*7))))))),0)</f>
        <v>93</v>
      </c>
      <c r="T1096" s="2" t="str">
        <f ca="1">+IF(K1096&lt;0,0,IF(K1096&lt;8,$A$1,IF(K1096&lt;15,$B$1,IF(K1096&lt;22,$C$1,IF(K1096&lt;30,$D$1,IF(K1096&lt;60,$G$1,IF(K1096&lt;90,$H$1,IF(K1096&lt;120,$I$1,IF(K1096&lt;150,$J$1,IF(K1096&lt;180,$K$1,IF(K1096&lt;210,$E$1)))))))))))</f>
        <v>1° Semana</v>
      </c>
      <c r="U1096" s="119" t="s">
        <v>3233</v>
      </c>
      <c r="V1096" s="10" t="s">
        <v>3231</v>
      </c>
      <c r="W1096" s="6">
        <v>44025</v>
      </c>
      <c r="X1096" s="12" t="s">
        <v>2570</v>
      </c>
      <c r="Y1096" s="12" t="s">
        <v>5248</v>
      </c>
      <c r="Z1096" s="12"/>
      <c r="AA1096" s="12"/>
      <c r="AB1096" s="15"/>
      <c r="AC1096" s="15"/>
      <c r="AD1096" s="15"/>
      <c r="AE1096" s="15"/>
      <c r="AF1096" s="4">
        <f ca="1">+TODAY()-AE1096</f>
        <v>44137</v>
      </c>
      <c r="AG1096" s="15"/>
      <c r="AH1096" s="15"/>
      <c r="AI1096" s="6"/>
      <c r="AJ1096" s="6"/>
      <c r="AK1096" s="3"/>
      <c r="AL1096" s="6"/>
      <c r="AM1096" s="10">
        <v>1</v>
      </c>
      <c r="AN1096" s="3" t="s">
        <v>44</v>
      </c>
      <c r="AO1096" s="3"/>
      <c r="AP1096" s="3" t="s">
        <v>45</v>
      </c>
      <c r="AQ1096" s="3"/>
      <c r="AR1096" s="3"/>
      <c r="AS1096" s="3"/>
      <c r="AT1096" s="3"/>
      <c r="AU1096" s="291" t="s">
        <v>3450</v>
      </c>
      <c r="AV1096" s="7" t="s">
        <v>47</v>
      </c>
      <c r="AW1096" s="70" t="s">
        <v>47</v>
      </c>
      <c r="AX1096" s="9" t="str">
        <f>IF(AW1096="","Vacio",IF(AV1096=AW1096,"Igual","Diferente"))</f>
        <v>Igual</v>
      </c>
      <c r="AY1096" s="129"/>
      <c r="AZ1096" s="129"/>
      <c r="BA1096" s="5">
        <f ca="1">+IF(K1096&gt;21,"Revisar",0)</f>
        <v>0</v>
      </c>
      <c r="BB1096" s="32" t="s">
        <v>146</v>
      </c>
      <c r="BC1096" s="32" t="s">
        <v>2919</v>
      </c>
      <c r="BF1096" s="32" t="s">
        <v>94</v>
      </c>
      <c r="BG1096" s="32"/>
    </row>
    <row r="1097" spans="1:65" s="158" customFormat="1" ht="14.65" customHeight="1" x14ac:dyDescent="0.25">
      <c r="A1097" s="68" t="str">
        <f>CONCATENATE(E1097,"_",X1097)</f>
        <v>20545132088_PCR-LAP1131</v>
      </c>
      <c r="B1097" s="68" t="str">
        <f>CONCATENATE(E1097,"_",Z1097)</f>
        <v>20545132088_</v>
      </c>
      <c r="C1097" s="6">
        <v>44105</v>
      </c>
      <c r="D1097" s="6">
        <v>44135</v>
      </c>
      <c r="E1097" s="192">
        <v>20545132088</v>
      </c>
      <c r="F1097" s="3" t="s">
        <v>1786</v>
      </c>
      <c r="G1097" s="3" t="s">
        <v>4618</v>
      </c>
      <c r="H1097" s="6">
        <v>44105</v>
      </c>
      <c r="I1097" s="6">
        <v>44135</v>
      </c>
      <c r="J1097" s="7"/>
      <c r="K1097" s="8">
        <f ca="1">+TODAY()-I1097</f>
        <v>2</v>
      </c>
      <c r="L1097" s="9">
        <v>76</v>
      </c>
      <c r="M1097" s="135"/>
      <c r="N1097" s="9" t="str">
        <f>IF(M1097="","Vacio",IF(L1097=M1097,"Igual","Diferente"))</f>
        <v>Vacio</v>
      </c>
      <c r="O1097" s="9"/>
      <c r="P1097" s="135"/>
      <c r="Q1097" s="9" t="str">
        <f>IF(P1097="","Vacio",IF(O1097=P1097,"Igual","Diferente"))</f>
        <v>Vacio</v>
      </c>
      <c r="R1097" s="1">
        <f>+L1097+O1097/3.5</f>
        <v>76</v>
      </c>
      <c r="S1097" s="1">
        <f ca="1">+IF(K1097&gt;=0,IF(K1097&lt;30,R1097*1,IF(60&gt;K1097,R1097*2,IF(90&gt;K1097,R1097*3,IF(120&gt;K1097,R1097*4,IF(150&gt;K1097,R1097*5,IF(180&gt;K1097,R1097*6,IF(210&gt;K1097,R1097*7))))))),0)</f>
        <v>76</v>
      </c>
      <c r="T1097" s="2" t="str">
        <f ca="1">+IF(K1097&lt;0,0,IF(K1097&lt;8,$A$1,IF(K1097&lt;15,$B$1,IF(K1097&lt;22,$C$1,IF(K1097&lt;30,$D$1,IF(K1097&lt;60,$G$1,IF(K1097&lt;90,$H$1,IF(K1097&lt;120,$I$1,IF(K1097&lt;150,$J$1,IF(K1097&lt;180,$K$1,IF(K1097&lt;210,$E$1)))))))))))</f>
        <v>1° Semana</v>
      </c>
      <c r="U1097" s="119" t="s">
        <v>1798</v>
      </c>
      <c r="V1097" s="10"/>
      <c r="W1097" s="6">
        <v>43970</v>
      </c>
      <c r="X1097" s="12" t="s">
        <v>1799</v>
      </c>
      <c r="Y1097" s="12" t="s">
        <v>5248</v>
      </c>
      <c r="Z1097" s="12"/>
      <c r="AA1097" s="12"/>
      <c r="AB1097" s="15"/>
      <c r="AC1097" s="15"/>
      <c r="AD1097" s="15"/>
      <c r="AE1097" s="15"/>
      <c r="AF1097" s="4">
        <f ca="1">+TODAY()-AE1097</f>
        <v>44137</v>
      </c>
      <c r="AG1097" s="15"/>
      <c r="AH1097" s="15"/>
      <c r="AI1097" s="6"/>
      <c r="AJ1097" s="6"/>
      <c r="AK1097" s="3"/>
      <c r="AL1097" s="6"/>
      <c r="AM1097" s="10">
        <v>1</v>
      </c>
      <c r="AN1097" s="3" t="s">
        <v>44</v>
      </c>
      <c r="AO1097" s="3"/>
      <c r="AP1097" s="3" t="s">
        <v>45</v>
      </c>
      <c r="AQ1097" s="3"/>
      <c r="AR1097" s="3"/>
      <c r="AS1097" s="3"/>
      <c r="AT1097" s="3"/>
      <c r="AU1097" s="291" t="s">
        <v>3450</v>
      </c>
      <c r="AV1097" s="7" t="s">
        <v>47</v>
      </c>
      <c r="AW1097" s="7" t="s">
        <v>47</v>
      </c>
      <c r="AX1097" s="9" t="str">
        <f>IF(AW1097="","Vacio",IF(AV1097=AW1097,"Igual","Diferente"))</f>
        <v>Igual</v>
      </c>
      <c r="AY1097" s="129"/>
      <c r="AZ1097" s="129"/>
      <c r="BA1097" s="5">
        <f ca="1">+IF(K1097&gt;21,"Revisar",0)</f>
        <v>0</v>
      </c>
      <c r="BB1097" s="68" t="s">
        <v>146</v>
      </c>
      <c r="BC1097" s="129" t="s">
        <v>2919</v>
      </c>
      <c r="BD1097"/>
      <c r="BE1097"/>
      <c r="BF1097" s="129" t="s">
        <v>94</v>
      </c>
      <c r="BG1097" s="129"/>
      <c r="BH1097"/>
      <c r="BI1097"/>
      <c r="BJ1097"/>
      <c r="BK1097"/>
      <c r="BL1097"/>
      <c r="BM1097"/>
    </row>
    <row r="1098" spans="1:65" s="158" customFormat="1" ht="14.65" customHeight="1" x14ac:dyDescent="0.25">
      <c r="A1098" s="68" t="str">
        <f>CONCATENATE(E1098,"_",X1098)</f>
        <v>20545132088_PCR-LAP1435</v>
      </c>
      <c r="B1098" s="68" t="str">
        <f>CONCATENATE(E1098,"_",Z1098)</f>
        <v>20545132088_</v>
      </c>
      <c r="C1098" s="6">
        <v>44105</v>
      </c>
      <c r="D1098" s="6">
        <v>44135</v>
      </c>
      <c r="E1098" s="192">
        <v>20545132088</v>
      </c>
      <c r="F1098" s="3" t="s">
        <v>1786</v>
      </c>
      <c r="G1098" s="3" t="s">
        <v>4618</v>
      </c>
      <c r="H1098" s="6">
        <v>44105</v>
      </c>
      <c r="I1098" s="6">
        <v>44135</v>
      </c>
      <c r="J1098" s="7"/>
      <c r="K1098" s="8">
        <f ca="1">+TODAY()-I1098</f>
        <v>2</v>
      </c>
      <c r="L1098" s="9">
        <v>76</v>
      </c>
      <c r="M1098" s="135"/>
      <c r="N1098" s="9" t="str">
        <f>IF(M1098="","Vacio",IF(L1098=M1098,"Igual","Diferente"))</f>
        <v>Vacio</v>
      </c>
      <c r="O1098" s="9"/>
      <c r="P1098" s="135"/>
      <c r="Q1098" s="9" t="str">
        <f>IF(P1098="","Vacio",IF(O1098=P1098,"Igual","Diferente"))</f>
        <v>Vacio</v>
      </c>
      <c r="R1098" s="1">
        <f>+L1098+O1098/3.5</f>
        <v>76</v>
      </c>
      <c r="S1098" s="1">
        <f ca="1">+IF(K1098&gt;=0,IF(K1098&lt;30,R1098*1,IF(60&gt;K1098,R1098*2,IF(90&gt;K1098,R1098*3,IF(120&gt;K1098,R1098*4,IF(150&gt;K1098,R1098*5,IF(180&gt;K1098,R1098*6,IF(210&gt;K1098,R1098*7))))))),0)</f>
        <v>76</v>
      </c>
      <c r="T1098" s="2" t="str">
        <f ca="1">+IF(K1098&lt;0,0,IF(K1098&lt;8,$A$1,IF(K1098&lt;15,$B$1,IF(K1098&lt;22,$C$1,IF(K1098&lt;30,$D$1,IF(K1098&lt;60,$G$1,IF(K1098&lt;90,$H$1,IF(K1098&lt;120,$I$1,IF(K1098&lt;150,$J$1,IF(K1098&lt;180,$K$1,IF(K1098&lt;210,$E$1)))))))))))</f>
        <v>1° Semana</v>
      </c>
      <c r="U1098" s="119" t="s">
        <v>3511</v>
      </c>
      <c r="V1098" s="10" t="s">
        <v>3510</v>
      </c>
      <c r="W1098" s="6">
        <v>44054</v>
      </c>
      <c r="X1098" s="12" t="s">
        <v>2897</v>
      </c>
      <c r="Y1098" s="12" t="s">
        <v>5248</v>
      </c>
      <c r="Z1098" s="12"/>
      <c r="AA1098" s="12"/>
      <c r="AB1098" s="15"/>
      <c r="AC1098" s="15"/>
      <c r="AD1098" s="15"/>
      <c r="AE1098" s="15"/>
      <c r="AF1098" s="4">
        <f ca="1">+TODAY()-AE1098</f>
        <v>44137</v>
      </c>
      <c r="AG1098" s="15"/>
      <c r="AH1098" s="15"/>
      <c r="AI1098" s="6"/>
      <c r="AJ1098" s="6"/>
      <c r="AK1098" s="3"/>
      <c r="AL1098" s="6"/>
      <c r="AM1098" s="10">
        <v>1</v>
      </c>
      <c r="AN1098" s="3" t="s">
        <v>44</v>
      </c>
      <c r="AO1098" s="3"/>
      <c r="AP1098" s="3" t="s">
        <v>45</v>
      </c>
      <c r="AQ1098" s="3"/>
      <c r="AR1098" s="3"/>
      <c r="AS1098" s="3"/>
      <c r="AT1098" s="3"/>
      <c r="AU1098" s="291" t="s">
        <v>3450</v>
      </c>
      <c r="AV1098" s="7" t="s">
        <v>47</v>
      </c>
      <c r="AW1098" s="7" t="s">
        <v>47</v>
      </c>
      <c r="AX1098" s="9" t="str">
        <f>IF(AW1098="","Vacio",IF(AV1098=AW1098,"Igual","Diferente"))</f>
        <v>Igual</v>
      </c>
      <c r="AY1098" s="129"/>
      <c r="AZ1098" s="129"/>
      <c r="BA1098" s="5">
        <f ca="1">+IF(K1098&gt;21,"Revisar",0)</f>
        <v>0</v>
      </c>
      <c r="BB1098" s="68" t="s">
        <v>146</v>
      </c>
      <c r="BC1098" s="129" t="s">
        <v>2919</v>
      </c>
      <c r="BD1098"/>
      <c r="BE1098"/>
      <c r="BF1098" s="129" t="s">
        <v>94</v>
      </c>
      <c r="BG1098" s="129"/>
      <c r="BH1098"/>
      <c r="BI1098"/>
      <c r="BJ1098"/>
      <c r="BK1098"/>
      <c r="BL1098"/>
      <c r="BM1098"/>
    </row>
    <row r="1099" spans="1:65" s="158" customFormat="1" ht="14.65" customHeight="1" x14ac:dyDescent="0.25">
      <c r="A1099" s="68" t="str">
        <f>CONCATENATE(E1099,"_",X1099)</f>
        <v>20545132088_PCR-LAP20031115</v>
      </c>
      <c r="B1099" s="68" t="str">
        <f>CONCATENATE(E1099,"_",Z1099)</f>
        <v>20545132088_PCR-LAP19091042</v>
      </c>
      <c r="C1099" s="6">
        <v>44105</v>
      </c>
      <c r="D1099" s="6">
        <v>44135</v>
      </c>
      <c r="E1099" s="192">
        <v>20545132088</v>
      </c>
      <c r="F1099" s="3" t="s">
        <v>1786</v>
      </c>
      <c r="G1099" s="3" t="s">
        <v>4618</v>
      </c>
      <c r="H1099" s="6">
        <v>44105</v>
      </c>
      <c r="I1099" s="6">
        <v>44135</v>
      </c>
      <c r="J1099" s="7"/>
      <c r="K1099" s="8">
        <f ca="1">+TODAY()-I1099</f>
        <v>2</v>
      </c>
      <c r="L1099" s="9">
        <v>83</v>
      </c>
      <c r="M1099" s="135"/>
      <c r="N1099" s="9" t="str">
        <f>IF(M1099="","Vacio",IF(L1099=M1099,"Igual","Diferente"))</f>
        <v>Vacio</v>
      </c>
      <c r="O1099" s="9"/>
      <c r="P1099" s="135"/>
      <c r="Q1099" s="9" t="str">
        <f>IF(P1099="","Vacio",IF(O1099=P1099,"Igual","Diferente"))</f>
        <v>Vacio</v>
      </c>
      <c r="R1099" s="1">
        <f>+L1099+O1099/3.5</f>
        <v>83</v>
      </c>
      <c r="S1099" s="1">
        <f ca="1">+IF(K1099&gt;=0,IF(K1099&lt;30,R1099*1,IF(60&gt;K1099,R1099*2,IF(90&gt;K1099,R1099*3,IF(120&gt;K1099,R1099*4,IF(150&gt;K1099,R1099*5,IF(180&gt;K1099,R1099*6,IF(210&gt;K1099,R1099*7))))))),0)</f>
        <v>83</v>
      </c>
      <c r="T1099" s="2" t="str">
        <f ca="1">+IF(K1099&lt;0,0,IF(K1099&lt;8,$A$1,IF(K1099&lt;15,$B$1,IF(K1099&lt;22,$C$1,IF(K1099&lt;30,$D$1,IF(K1099&lt;60,$G$1,IF(K1099&lt;90,$H$1,IF(K1099&lt;120,$I$1,IF(K1099&lt;150,$J$1,IF(K1099&lt;180,$K$1,IF(K1099&lt;210,$E$1)))))))))))</f>
        <v>1° Semana</v>
      </c>
      <c r="U1099" s="119" t="s">
        <v>3722</v>
      </c>
      <c r="V1099" s="10" t="s">
        <v>1800</v>
      </c>
      <c r="W1099" s="6">
        <v>43970</v>
      </c>
      <c r="X1099" s="12" t="s">
        <v>3721</v>
      </c>
      <c r="Y1099" s="12" t="s">
        <v>5248</v>
      </c>
      <c r="Z1099" s="12" t="s">
        <v>270</v>
      </c>
      <c r="AA1099" s="12"/>
      <c r="AB1099" s="15"/>
      <c r="AC1099" s="15"/>
      <c r="AD1099" s="15"/>
      <c r="AE1099" s="15"/>
      <c r="AF1099" s="4">
        <f ca="1">+TODAY()-AE1099</f>
        <v>44137</v>
      </c>
      <c r="AG1099" s="15"/>
      <c r="AH1099" s="15"/>
      <c r="AI1099" s="6"/>
      <c r="AJ1099" s="6"/>
      <c r="AK1099" s="3"/>
      <c r="AL1099" s="6"/>
      <c r="AM1099" s="10">
        <v>1</v>
      </c>
      <c r="AN1099" s="3" t="s">
        <v>44</v>
      </c>
      <c r="AO1099" s="3"/>
      <c r="AP1099" s="3" t="s">
        <v>45</v>
      </c>
      <c r="AQ1099" s="3"/>
      <c r="AR1099" s="3"/>
      <c r="AS1099" s="3"/>
      <c r="AT1099" s="3"/>
      <c r="AU1099" s="291" t="s">
        <v>3450</v>
      </c>
      <c r="AV1099" s="7" t="s">
        <v>47</v>
      </c>
      <c r="AW1099" s="7" t="s">
        <v>47</v>
      </c>
      <c r="AX1099" s="9" t="str">
        <f>IF(AW1099="","Vacio",IF(AV1099=AW1099,"Igual","Diferente"))</f>
        <v>Igual</v>
      </c>
      <c r="AY1099" s="129" t="s">
        <v>3723</v>
      </c>
      <c r="AZ1099" s="129"/>
      <c r="BA1099" s="5">
        <f ca="1">+IF(K1099&gt;21,"Revisar",0)</f>
        <v>0</v>
      </c>
      <c r="BB1099" s="68" t="s">
        <v>146</v>
      </c>
      <c r="BC1099" s="129" t="s">
        <v>2919</v>
      </c>
      <c r="BD1099"/>
      <c r="BE1099"/>
      <c r="BF1099" s="129" t="s">
        <v>94</v>
      </c>
      <c r="BG1099" s="129"/>
      <c r="BH1099"/>
      <c r="BI1099"/>
      <c r="BJ1099"/>
      <c r="BK1099"/>
      <c r="BL1099"/>
      <c r="BM1099"/>
    </row>
    <row r="1100" spans="1:65" s="158" customFormat="1" ht="14.65" customHeight="1" x14ac:dyDescent="0.25">
      <c r="A1100" s="68" t="str">
        <f>CONCATENATE(E1100,"_",X1100)</f>
        <v>20545132088_PCR-LAP19091047</v>
      </c>
      <c r="B1100" s="68" t="str">
        <f>CONCATENATE(E1100,"_",Z1100)</f>
        <v>20545132088_PCR-LAP1228</v>
      </c>
      <c r="C1100" s="6">
        <v>44105</v>
      </c>
      <c r="D1100" s="6">
        <v>44135</v>
      </c>
      <c r="E1100" s="192">
        <v>20545132088</v>
      </c>
      <c r="F1100" s="3" t="s">
        <v>1786</v>
      </c>
      <c r="G1100" s="3" t="s">
        <v>4618</v>
      </c>
      <c r="H1100" s="6">
        <v>44105</v>
      </c>
      <c r="I1100" s="6">
        <v>44135</v>
      </c>
      <c r="J1100" s="7"/>
      <c r="K1100" s="8">
        <f ca="1">+TODAY()-I1100</f>
        <v>2</v>
      </c>
      <c r="L1100" s="9">
        <v>76</v>
      </c>
      <c r="M1100" s="135"/>
      <c r="N1100" s="9" t="str">
        <f>IF(M1100="","Vacio",IF(L1100=M1100,"Igual","Diferente"))</f>
        <v>Vacio</v>
      </c>
      <c r="O1100" s="9"/>
      <c r="P1100" s="135"/>
      <c r="Q1100" s="9" t="str">
        <f>IF(P1100="","Vacio",IF(O1100=P1100,"Igual","Diferente"))</f>
        <v>Vacio</v>
      </c>
      <c r="R1100" s="1">
        <f>+L1100+O1100/3.5</f>
        <v>76</v>
      </c>
      <c r="S1100" s="1">
        <f ca="1">+IF(K1100&gt;=0,IF(K1100&lt;30,R1100*1,IF(60&gt;K1100,R1100*2,IF(90&gt;K1100,R1100*3,IF(120&gt;K1100,R1100*4,IF(150&gt;K1100,R1100*5,IF(180&gt;K1100,R1100*6,IF(210&gt;K1100,R1100*7))))))),0)</f>
        <v>76</v>
      </c>
      <c r="T1100" s="2" t="str">
        <f ca="1">+IF(K1100&lt;0,0,IF(K1100&lt;8,$A$1,IF(K1100&lt;15,$B$1,IF(K1100&lt;22,$C$1,IF(K1100&lt;30,$D$1,IF(K1100&lt;60,$G$1,IF(K1100&lt;90,$H$1,IF(K1100&lt;120,$I$1,IF(K1100&lt;150,$J$1,IF(K1100&lt;180,$K$1,IF(K1100&lt;210,$E$1)))))))))))</f>
        <v>1° Semana</v>
      </c>
      <c r="U1100" s="119" t="s">
        <v>1801</v>
      </c>
      <c r="V1100" s="10" t="s">
        <v>1802</v>
      </c>
      <c r="W1100" s="6">
        <v>43970</v>
      </c>
      <c r="X1100" s="12" t="s">
        <v>1803</v>
      </c>
      <c r="Y1100" s="12" t="s">
        <v>5248</v>
      </c>
      <c r="Z1100" s="12" t="s">
        <v>1804</v>
      </c>
      <c r="AA1100" s="12"/>
      <c r="AB1100" s="15"/>
      <c r="AC1100" s="15"/>
      <c r="AD1100" s="15"/>
      <c r="AE1100" s="15"/>
      <c r="AF1100" s="4">
        <f ca="1">+TODAY()-AE1100</f>
        <v>44137</v>
      </c>
      <c r="AG1100" s="15"/>
      <c r="AH1100" s="15"/>
      <c r="AI1100" s="6"/>
      <c r="AJ1100" s="6"/>
      <c r="AK1100" s="3"/>
      <c r="AL1100" s="6"/>
      <c r="AM1100" s="10">
        <v>1</v>
      </c>
      <c r="AN1100" s="3" t="s">
        <v>44</v>
      </c>
      <c r="AO1100" s="3"/>
      <c r="AP1100" s="3" t="s">
        <v>45</v>
      </c>
      <c r="AQ1100" s="3"/>
      <c r="AR1100" s="3"/>
      <c r="AS1100" s="3"/>
      <c r="AT1100" s="3"/>
      <c r="AU1100" s="291" t="s">
        <v>3450</v>
      </c>
      <c r="AV1100" s="7" t="s">
        <v>47</v>
      </c>
      <c r="AW1100" s="7" t="s">
        <v>47</v>
      </c>
      <c r="AX1100" s="9" t="str">
        <f>IF(AW1100="","Vacio",IF(AV1100=AW1100,"Igual","Diferente"))</f>
        <v>Igual</v>
      </c>
      <c r="AY1100" s="129"/>
      <c r="AZ1100" s="129"/>
      <c r="BA1100" s="5">
        <f ca="1">+IF(K1100&gt;21,"Revisar",0)</f>
        <v>0</v>
      </c>
      <c r="BB1100" s="68" t="s">
        <v>146</v>
      </c>
      <c r="BC1100" s="129" t="s">
        <v>2919</v>
      </c>
      <c r="BD1100"/>
      <c r="BE1100"/>
      <c r="BF1100" s="129" t="s">
        <v>94</v>
      </c>
      <c r="BG1100" s="129"/>
      <c r="BH1100"/>
      <c r="BI1100"/>
      <c r="BJ1100"/>
      <c r="BK1100"/>
      <c r="BL1100"/>
      <c r="BM1100"/>
    </row>
    <row r="1101" spans="1:65" s="158" customFormat="1" ht="14.65" customHeight="1" x14ac:dyDescent="0.25">
      <c r="A1101" s="68" t="str">
        <f>CONCATENATE(E1101,"_",X1101)</f>
        <v>20545132088_PCR-LAP19111019</v>
      </c>
      <c r="B1101" s="68" t="str">
        <f>CONCATENATE(E1101,"_",Z1101)</f>
        <v>20545132088_</v>
      </c>
      <c r="C1101" s="6">
        <v>44105</v>
      </c>
      <c r="D1101" s="6">
        <v>44135</v>
      </c>
      <c r="E1101" s="192">
        <v>20545132088</v>
      </c>
      <c r="F1101" s="3" t="s">
        <v>1786</v>
      </c>
      <c r="G1101" s="3" t="s">
        <v>4618</v>
      </c>
      <c r="H1101" s="6">
        <v>44105</v>
      </c>
      <c r="I1101" s="6">
        <v>44135</v>
      </c>
      <c r="J1101" s="7"/>
      <c r="K1101" s="8">
        <f ca="1">+TODAY()-I1101</f>
        <v>2</v>
      </c>
      <c r="L1101" s="9">
        <v>76</v>
      </c>
      <c r="M1101" s="135"/>
      <c r="N1101" s="9" t="str">
        <f>IF(M1101="","Vacio",IF(L1101=M1101,"Igual","Diferente"))</f>
        <v>Vacio</v>
      </c>
      <c r="O1101" s="9"/>
      <c r="P1101" s="135"/>
      <c r="Q1101" s="9" t="str">
        <f>IF(P1101="","Vacio",IF(O1101=P1101,"Igual","Diferente"))</f>
        <v>Vacio</v>
      </c>
      <c r="R1101" s="1">
        <f>+L1101+O1101/3.5</f>
        <v>76</v>
      </c>
      <c r="S1101" s="1">
        <f ca="1">+IF(K1101&gt;=0,IF(K1101&lt;30,R1101*1,IF(60&gt;K1101,R1101*2,IF(90&gt;K1101,R1101*3,IF(120&gt;K1101,R1101*4,IF(150&gt;K1101,R1101*5,IF(180&gt;K1101,R1101*6,IF(210&gt;K1101,R1101*7))))))),0)</f>
        <v>76</v>
      </c>
      <c r="T1101" s="2" t="str">
        <f ca="1">+IF(K1101&lt;0,0,IF(K1101&lt;8,$A$1,IF(K1101&lt;15,$B$1,IF(K1101&lt;22,$C$1,IF(K1101&lt;30,$D$1,IF(K1101&lt;60,$G$1,IF(K1101&lt;90,$H$1,IF(K1101&lt;120,$I$1,IF(K1101&lt;150,$J$1,IF(K1101&lt;180,$K$1,IF(K1101&lt;210,$E$1)))))))))))</f>
        <v>1° Semana</v>
      </c>
      <c r="U1101" s="119" t="s">
        <v>1805</v>
      </c>
      <c r="V1101" s="10" t="s">
        <v>1806</v>
      </c>
      <c r="W1101" s="6">
        <v>43970</v>
      </c>
      <c r="X1101" s="12" t="s">
        <v>1807</v>
      </c>
      <c r="Y1101" s="12" t="s">
        <v>5248</v>
      </c>
      <c r="Z1101" s="12"/>
      <c r="AA1101" s="12"/>
      <c r="AB1101" s="15"/>
      <c r="AC1101" s="15"/>
      <c r="AD1101" s="15"/>
      <c r="AE1101" s="15"/>
      <c r="AF1101" s="4">
        <f ca="1">+TODAY()-AE1101</f>
        <v>44137</v>
      </c>
      <c r="AG1101" s="15"/>
      <c r="AH1101" s="15"/>
      <c r="AI1101" s="6"/>
      <c r="AJ1101" s="6"/>
      <c r="AK1101" s="3"/>
      <c r="AL1101" s="6"/>
      <c r="AM1101" s="10">
        <v>1</v>
      </c>
      <c r="AN1101" s="3" t="s">
        <v>44</v>
      </c>
      <c r="AO1101" s="3"/>
      <c r="AP1101" s="3" t="s">
        <v>45</v>
      </c>
      <c r="AQ1101" s="3"/>
      <c r="AR1101" s="3"/>
      <c r="AS1101" s="3"/>
      <c r="AT1101" s="3"/>
      <c r="AU1101" s="291" t="s">
        <v>3450</v>
      </c>
      <c r="AV1101" s="7" t="s">
        <v>47</v>
      </c>
      <c r="AW1101" s="7" t="s">
        <v>47</v>
      </c>
      <c r="AX1101" s="9" t="str">
        <f>IF(AW1101="","Vacio",IF(AV1101=AW1101,"Igual","Diferente"))</f>
        <v>Igual</v>
      </c>
      <c r="AY1101" s="129"/>
      <c r="AZ1101" s="129"/>
      <c r="BA1101" s="5">
        <f ca="1">+IF(K1101&gt;21,"Revisar",0)</f>
        <v>0</v>
      </c>
      <c r="BB1101" s="68" t="s">
        <v>146</v>
      </c>
      <c r="BC1101" s="129" t="s">
        <v>2919</v>
      </c>
      <c r="BD1101"/>
      <c r="BE1101"/>
      <c r="BF1101" s="129" t="s">
        <v>94</v>
      </c>
      <c r="BG1101" s="129"/>
      <c r="BH1101"/>
      <c r="BI1101"/>
      <c r="BJ1101"/>
      <c r="BK1101"/>
      <c r="BL1101"/>
      <c r="BM1101"/>
    </row>
    <row r="1102" spans="1:65" s="158" customFormat="1" ht="14.65" customHeight="1" x14ac:dyDescent="0.25">
      <c r="A1102" s="68" t="str">
        <f>CONCATENATE(E1102,"_",X1102)</f>
        <v>20545132088_PCR-LAP20021022</v>
      </c>
      <c r="B1102" s="68" t="str">
        <f>CONCATENATE(E1102,"_",Z1102)</f>
        <v>20545132088_</v>
      </c>
      <c r="C1102" s="6">
        <v>44105</v>
      </c>
      <c r="D1102" s="6">
        <v>44135</v>
      </c>
      <c r="E1102" s="192">
        <v>20545132088</v>
      </c>
      <c r="F1102" s="3" t="s">
        <v>1786</v>
      </c>
      <c r="G1102" s="3" t="s">
        <v>4618</v>
      </c>
      <c r="H1102" s="6">
        <v>44105</v>
      </c>
      <c r="I1102" s="6">
        <v>44135</v>
      </c>
      <c r="J1102" s="7"/>
      <c r="K1102" s="8">
        <f ca="1">+TODAY()-I1102</f>
        <v>2</v>
      </c>
      <c r="L1102" s="9">
        <v>76</v>
      </c>
      <c r="M1102" s="135"/>
      <c r="N1102" s="9" t="str">
        <f>IF(M1102="","Vacio",IF(L1102=M1102,"Igual","Diferente"))</f>
        <v>Vacio</v>
      </c>
      <c r="O1102" s="9"/>
      <c r="P1102" s="135"/>
      <c r="Q1102" s="9" t="str">
        <f>IF(P1102="","Vacio",IF(O1102=P1102,"Igual","Diferente"))</f>
        <v>Vacio</v>
      </c>
      <c r="R1102" s="1">
        <f>+L1102+O1102/3.5</f>
        <v>76</v>
      </c>
      <c r="S1102" s="1">
        <f ca="1">+IF(K1102&gt;=0,IF(K1102&lt;30,R1102*1,IF(60&gt;K1102,R1102*2,IF(90&gt;K1102,R1102*3,IF(120&gt;K1102,R1102*4,IF(150&gt;K1102,R1102*5,IF(180&gt;K1102,R1102*6,IF(210&gt;K1102,R1102*7))))))),0)</f>
        <v>76</v>
      </c>
      <c r="T1102" s="2" t="str">
        <f ca="1">+IF(K1102&lt;0,0,IF(K1102&lt;8,$A$1,IF(K1102&lt;15,$B$1,IF(K1102&lt;22,$C$1,IF(K1102&lt;30,$D$1,IF(K1102&lt;60,$G$1,IF(K1102&lt;90,$H$1,IF(K1102&lt;120,$I$1,IF(K1102&lt;150,$J$1,IF(K1102&lt;180,$K$1,IF(K1102&lt;210,$E$1)))))))))))</f>
        <v>1° Semana</v>
      </c>
      <c r="U1102" s="119" t="s">
        <v>1808</v>
      </c>
      <c r="V1102" s="10" t="s">
        <v>1809</v>
      </c>
      <c r="W1102" s="6">
        <v>43970</v>
      </c>
      <c r="X1102" s="12" t="s">
        <v>1810</v>
      </c>
      <c r="Y1102" s="12" t="s">
        <v>5248</v>
      </c>
      <c r="Z1102" s="12"/>
      <c r="AA1102" s="12"/>
      <c r="AB1102" s="15"/>
      <c r="AC1102" s="15"/>
      <c r="AD1102" s="15"/>
      <c r="AE1102" s="15"/>
      <c r="AF1102" s="4">
        <f ca="1">+TODAY()-AE1102</f>
        <v>44137</v>
      </c>
      <c r="AG1102" s="15"/>
      <c r="AH1102" s="15"/>
      <c r="AI1102" s="6"/>
      <c r="AJ1102" s="6"/>
      <c r="AK1102" s="3"/>
      <c r="AL1102" s="6"/>
      <c r="AM1102" s="10">
        <v>1</v>
      </c>
      <c r="AN1102" s="3" t="s">
        <v>44</v>
      </c>
      <c r="AO1102" s="3"/>
      <c r="AP1102" s="3" t="s">
        <v>45</v>
      </c>
      <c r="AQ1102" s="3"/>
      <c r="AR1102" s="3"/>
      <c r="AS1102" s="3"/>
      <c r="AT1102" s="3"/>
      <c r="AU1102" s="291" t="s">
        <v>3450</v>
      </c>
      <c r="AV1102" s="7" t="s">
        <v>47</v>
      </c>
      <c r="AW1102" s="7" t="s">
        <v>47</v>
      </c>
      <c r="AX1102" s="9" t="str">
        <f>IF(AW1102="","Vacio",IF(AV1102=AW1102,"Igual","Diferente"))</f>
        <v>Igual</v>
      </c>
      <c r="AY1102" s="129"/>
      <c r="AZ1102" s="129"/>
      <c r="BA1102" s="5">
        <f ca="1">+IF(K1102&gt;21,"Revisar",0)</f>
        <v>0</v>
      </c>
      <c r="BB1102" s="68" t="s">
        <v>146</v>
      </c>
      <c r="BC1102" s="129" t="s">
        <v>2919</v>
      </c>
      <c r="BD1102"/>
      <c r="BE1102"/>
      <c r="BF1102" s="129" t="s">
        <v>94</v>
      </c>
      <c r="BG1102" s="129"/>
      <c r="BH1102"/>
      <c r="BI1102"/>
      <c r="BJ1102"/>
      <c r="BK1102"/>
      <c r="BL1102"/>
      <c r="BM1102"/>
    </row>
    <row r="1103" spans="1:65" s="158" customFormat="1" ht="14.65" customHeight="1" x14ac:dyDescent="0.25">
      <c r="A1103" s="68" t="str">
        <f>CONCATENATE(E1103,"_",X1103)</f>
        <v>20545132088_PCR-LAP20021024</v>
      </c>
      <c r="B1103" s="68" t="str">
        <f>CONCATENATE(E1103,"_",Z1103)</f>
        <v>20545132088_</v>
      </c>
      <c r="C1103" s="6">
        <v>44105</v>
      </c>
      <c r="D1103" s="6">
        <v>44135</v>
      </c>
      <c r="E1103" s="192">
        <v>20545132088</v>
      </c>
      <c r="F1103" s="3" t="s">
        <v>1786</v>
      </c>
      <c r="G1103" s="3" t="s">
        <v>4618</v>
      </c>
      <c r="H1103" s="6">
        <v>44105</v>
      </c>
      <c r="I1103" s="6">
        <v>44135</v>
      </c>
      <c r="J1103" s="7"/>
      <c r="K1103" s="8">
        <f ca="1">+TODAY()-I1103</f>
        <v>2</v>
      </c>
      <c r="L1103" s="9">
        <v>76</v>
      </c>
      <c r="M1103" s="135"/>
      <c r="N1103" s="9" t="str">
        <f>IF(M1103="","Vacio",IF(L1103=M1103,"Igual","Diferente"))</f>
        <v>Vacio</v>
      </c>
      <c r="O1103" s="9"/>
      <c r="P1103" s="135"/>
      <c r="Q1103" s="9" t="str">
        <f>IF(P1103="","Vacio",IF(O1103=P1103,"Igual","Diferente"))</f>
        <v>Vacio</v>
      </c>
      <c r="R1103" s="1">
        <f>+L1103+O1103/3.5</f>
        <v>76</v>
      </c>
      <c r="S1103" s="1">
        <f ca="1">+IF(K1103&gt;=0,IF(K1103&lt;30,R1103*1,IF(60&gt;K1103,R1103*2,IF(90&gt;K1103,R1103*3,IF(120&gt;K1103,R1103*4,IF(150&gt;K1103,R1103*5,IF(180&gt;K1103,R1103*6,IF(210&gt;K1103,R1103*7))))))),0)</f>
        <v>76</v>
      </c>
      <c r="T1103" s="2" t="str">
        <f ca="1">+IF(K1103&lt;0,0,IF(K1103&lt;8,$A$1,IF(K1103&lt;15,$B$1,IF(K1103&lt;22,$C$1,IF(K1103&lt;30,$D$1,IF(K1103&lt;60,$G$1,IF(K1103&lt;90,$H$1,IF(K1103&lt;120,$I$1,IF(K1103&lt;150,$J$1,IF(K1103&lt;180,$K$1,IF(K1103&lt;210,$E$1)))))))))))</f>
        <v>1° Semana</v>
      </c>
      <c r="U1103" s="104" t="s">
        <v>1808</v>
      </c>
      <c r="V1103" s="10" t="s">
        <v>1809</v>
      </c>
      <c r="W1103" s="6">
        <v>43970</v>
      </c>
      <c r="X1103" s="12" t="s">
        <v>1811</v>
      </c>
      <c r="Y1103" s="12" t="s">
        <v>5248</v>
      </c>
      <c r="Z1103" s="12"/>
      <c r="AA1103" s="12"/>
      <c r="AB1103" s="15"/>
      <c r="AC1103" s="15"/>
      <c r="AD1103" s="15"/>
      <c r="AE1103" s="15"/>
      <c r="AF1103" s="4">
        <f ca="1">+TODAY()-AE1103</f>
        <v>44137</v>
      </c>
      <c r="AG1103" s="15"/>
      <c r="AH1103" s="15"/>
      <c r="AI1103" s="6"/>
      <c r="AJ1103" s="6"/>
      <c r="AK1103" s="3"/>
      <c r="AL1103" s="6"/>
      <c r="AM1103" s="10">
        <v>1</v>
      </c>
      <c r="AN1103" s="3" t="s">
        <v>44</v>
      </c>
      <c r="AO1103" s="3"/>
      <c r="AP1103" s="3" t="s">
        <v>45</v>
      </c>
      <c r="AQ1103" s="3"/>
      <c r="AR1103" s="3"/>
      <c r="AS1103" s="3"/>
      <c r="AT1103" s="3"/>
      <c r="AU1103" s="291" t="s">
        <v>3450</v>
      </c>
      <c r="AV1103" s="7" t="s">
        <v>47</v>
      </c>
      <c r="AW1103" s="7" t="s">
        <v>47</v>
      </c>
      <c r="AX1103" s="9" t="str">
        <f>IF(AW1103="","Vacio",IF(AV1103=AW1103,"Igual","Diferente"))</f>
        <v>Igual</v>
      </c>
      <c r="AY1103" s="129"/>
      <c r="AZ1103" s="129"/>
      <c r="BA1103" s="5">
        <f ca="1">+IF(K1103&gt;21,"Revisar",0)</f>
        <v>0</v>
      </c>
      <c r="BB1103" s="68" t="s">
        <v>146</v>
      </c>
      <c r="BC1103" s="129" t="s">
        <v>2919</v>
      </c>
      <c r="BD1103"/>
      <c r="BE1103"/>
      <c r="BF1103" s="129" t="s">
        <v>94</v>
      </c>
      <c r="BG1103" s="129"/>
      <c r="BH1103"/>
      <c r="BI1103"/>
      <c r="BJ1103"/>
      <c r="BK1103"/>
      <c r="BL1103"/>
      <c r="BM1103"/>
    </row>
    <row r="1104" spans="1:65" s="158" customFormat="1" ht="14.65" customHeight="1" x14ac:dyDescent="0.25">
      <c r="A1104" s="68" t="str">
        <f>CONCATENATE(E1104,"_",X1104)</f>
        <v>20545132088_PCR-LAP19101007</v>
      </c>
      <c r="B1104" s="68" t="str">
        <f>CONCATENATE(E1104,"_",Z1104)</f>
        <v>20545132088_</v>
      </c>
      <c r="C1104" s="6">
        <v>44124</v>
      </c>
      <c r="D1104" s="6">
        <v>44154</v>
      </c>
      <c r="E1104" s="192">
        <v>20545132088</v>
      </c>
      <c r="F1104" s="3" t="s">
        <v>1786</v>
      </c>
      <c r="G1104" s="3" t="s">
        <v>5001</v>
      </c>
      <c r="H1104" s="6">
        <v>44124</v>
      </c>
      <c r="I1104" s="6">
        <v>44154</v>
      </c>
      <c r="J1104" s="7"/>
      <c r="K1104" s="8">
        <f ca="1">+TODAY()-I1104</f>
        <v>-17</v>
      </c>
      <c r="L1104" s="9">
        <v>93</v>
      </c>
      <c r="M1104" s="135"/>
      <c r="N1104" s="9" t="str">
        <f>IF(M1104="","Vacio",IF(L1104=M1104,"Igual","Diferente"))</f>
        <v>Vacio</v>
      </c>
      <c r="O1104" s="9"/>
      <c r="P1104" s="135"/>
      <c r="Q1104" s="9" t="str">
        <f>IF(P1104="","Vacio",IF(O1104=P1104,"Igual","Diferente"))</f>
        <v>Vacio</v>
      </c>
      <c r="R1104" s="1">
        <f>+L1104+O1104/3.5</f>
        <v>93</v>
      </c>
      <c r="S1104" s="1">
        <f ca="1">+IF(K1104&gt;=0,IF(K1104&lt;30,R1104*1,IF(60&gt;K1104,R1104*2,IF(90&gt;K1104,R1104*3,IF(120&gt;K1104,R1104*4,IF(150&gt;K1104,R1104*5,IF(180&gt;K1104,R1104*6,IF(210&gt;K1104,R1104*7))))))),0)</f>
        <v>0</v>
      </c>
      <c r="T1104" s="2">
        <f ca="1">+IF(K1104&lt;0,0,IF(K1104&lt;8,$A$1,IF(K1104&lt;15,$B$1,IF(K1104&lt;22,$C$1,IF(K1104&lt;30,$D$1,IF(K1104&lt;60,$G$1,IF(K1104&lt;90,$H$1,IF(K1104&lt;120,$I$1,IF(K1104&lt;150,$J$1,IF(K1104&lt;180,$K$1,IF(K1104&lt;210,$E$1)))))))))))</f>
        <v>0</v>
      </c>
      <c r="U1104" s="104" t="s">
        <v>4952</v>
      </c>
      <c r="V1104" s="10" t="s">
        <v>4953</v>
      </c>
      <c r="W1104" s="6">
        <v>44124</v>
      </c>
      <c r="X1104" s="12" t="s">
        <v>4954</v>
      </c>
      <c r="Y1104" s="12" t="s">
        <v>5248</v>
      </c>
      <c r="Z1104" s="12"/>
      <c r="AA1104" s="12"/>
      <c r="AB1104" s="15"/>
      <c r="AC1104" s="15"/>
      <c r="AD1104" s="15"/>
      <c r="AE1104" s="15"/>
      <c r="AF1104" s="4">
        <f ca="1">+TODAY()-AE1104</f>
        <v>44137</v>
      </c>
      <c r="AG1104" s="15"/>
      <c r="AH1104" s="15"/>
      <c r="AI1104" s="6"/>
      <c r="AJ1104" s="6"/>
      <c r="AK1104" s="3"/>
      <c r="AL1104" s="6"/>
      <c r="AM1104" s="10">
        <v>1</v>
      </c>
      <c r="AN1104" s="3" t="s">
        <v>4955</v>
      </c>
      <c r="AO1104" s="3"/>
      <c r="AP1104" s="3" t="s">
        <v>45</v>
      </c>
      <c r="AQ1104" s="3"/>
      <c r="AR1104" s="3"/>
      <c r="AS1104" s="3"/>
      <c r="AT1104" s="3"/>
      <c r="AU1104" s="291" t="s">
        <v>3450</v>
      </c>
      <c r="AV1104" s="7" t="s">
        <v>47</v>
      </c>
      <c r="AW1104" s="7" t="s">
        <v>47</v>
      </c>
      <c r="AX1104" s="9" t="str">
        <f>IF(AW1104="","Vacio",IF(AV1104=AW1104,"Igual","Diferente"))</f>
        <v>Igual</v>
      </c>
      <c r="AY1104" s="129"/>
      <c r="AZ1104" s="129"/>
      <c r="BA1104" s="5">
        <f ca="1">+IF(K1104&gt;21,"Revisar",0)</f>
        <v>0</v>
      </c>
      <c r="BB1104" s="68" t="s">
        <v>146</v>
      </c>
      <c r="BC1104" s="129" t="s">
        <v>2919</v>
      </c>
      <c r="BD1104"/>
      <c r="BE1104"/>
      <c r="BF1104" s="129"/>
      <c r="BG1104" s="129"/>
      <c r="BH1104"/>
      <c r="BI1104"/>
      <c r="BJ1104"/>
      <c r="BK1104"/>
      <c r="BL1104"/>
      <c r="BM1104"/>
    </row>
    <row r="1105" spans="1:65" s="158" customFormat="1" ht="14.65" customHeight="1" x14ac:dyDescent="0.25">
      <c r="A1105" s="68" t="str">
        <f>CONCATENATE(E1105,"_",X1105)</f>
        <v>20538114856_PCR-LAP20072085</v>
      </c>
      <c r="B1105" s="68" t="str">
        <f>CONCATENATE(E1105,"_",Z1105)</f>
        <v>20538114856_</v>
      </c>
      <c r="C1105" s="6">
        <v>44125</v>
      </c>
      <c r="D1105" s="6">
        <v>44155</v>
      </c>
      <c r="E1105" s="192">
        <v>20538114856</v>
      </c>
      <c r="F1105" s="3" t="s">
        <v>4977</v>
      </c>
      <c r="G1105" s="3" t="s">
        <v>5024</v>
      </c>
      <c r="H1105" s="6">
        <v>44125</v>
      </c>
      <c r="I1105" s="6">
        <v>44155</v>
      </c>
      <c r="J1105" s="7"/>
      <c r="K1105" s="8">
        <f ca="1">+TODAY()-I1105</f>
        <v>-18</v>
      </c>
      <c r="L1105" s="9">
        <v>75</v>
      </c>
      <c r="M1105" s="135"/>
      <c r="N1105" s="9" t="str">
        <f>IF(M1105="","Vacio",IF(L1105=M1105,"Igual","Diferente"))</f>
        <v>Vacio</v>
      </c>
      <c r="O1105" s="9"/>
      <c r="P1105" s="135"/>
      <c r="Q1105" s="9" t="str">
        <f>IF(P1105="","Vacio",IF(O1105=P1105,"Igual","Diferente"))</f>
        <v>Vacio</v>
      </c>
      <c r="R1105" s="1">
        <f>+L1105+O1105/3.5</f>
        <v>75</v>
      </c>
      <c r="S1105" s="1">
        <f ca="1">+IF(K1105&gt;=0,IF(K1105&lt;30,R1105*1,IF(60&gt;K1105,R1105*2,IF(90&gt;K1105,R1105*3,IF(120&gt;K1105,R1105*4,IF(150&gt;K1105,R1105*5,IF(180&gt;K1105,R1105*6,IF(210&gt;K1105,R1105*7))))))),0)</f>
        <v>0</v>
      </c>
      <c r="T1105" s="2">
        <f ca="1">+IF(K1105&lt;0,0,IF(K1105&lt;8,$A$1,IF(K1105&lt;15,$B$1,IF(K1105&lt;22,$C$1,IF(K1105&lt;30,$D$1,IF(K1105&lt;60,$G$1,IF(K1105&lt;90,$H$1,IF(K1105&lt;120,$I$1,IF(K1105&lt;150,$J$1,IF(K1105&lt;180,$K$1,IF(K1105&lt;210,$E$1)))))))))))</f>
        <v>0</v>
      </c>
      <c r="U1105" s="104" t="s">
        <v>4978</v>
      </c>
      <c r="V1105" s="10" t="s">
        <v>4979</v>
      </c>
      <c r="W1105" s="6">
        <v>44125</v>
      </c>
      <c r="X1105" s="12" t="s">
        <v>3265</v>
      </c>
      <c r="Y1105" s="12" t="s">
        <v>5248</v>
      </c>
      <c r="Z1105" s="12"/>
      <c r="AA1105" s="12"/>
      <c r="AB1105" s="15"/>
      <c r="AC1105" s="15"/>
      <c r="AD1105" s="15"/>
      <c r="AE1105" s="15"/>
      <c r="AF1105" s="4">
        <f ca="1">+TODAY()-AE1105</f>
        <v>44137</v>
      </c>
      <c r="AG1105" s="15"/>
      <c r="AH1105" s="15"/>
      <c r="AI1105" s="6"/>
      <c r="AJ1105" s="6"/>
      <c r="AK1105" s="3"/>
      <c r="AL1105" s="6"/>
      <c r="AM1105" s="10"/>
      <c r="AN1105" s="3"/>
      <c r="AO1105" s="3"/>
      <c r="AP1105" s="3" t="s">
        <v>62</v>
      </c>
      <c r="AQ1105" s="3" t="s">
        <v>4980</v>
      </c>
      <c r="AR1105" s="3"/>
      <c r="AS1105" s="3"/>
      <c r="AT1105" s="3"/>
      <c r="AU1105" s="291" t="s">
        <v>3450</v>
      </c>
      <c r="AV1105" s="7" t="s">
        <v>47</v>
      </c>
      <c r="AW1105" s="7" t="s">
        <v>5029</v>
      </c>
      <c r="AX1105" s="9" t="str">
        <f>IF(AW1105="","Vacio",IF(AV1105=AW1105,"Igual","Diferente"))</f>
        <v>Diferente</v>
      </c>
      <c r="AY1105" s="129"/>
      <c r="AZ1105" s="129"/>
      <c r="BA1105" s="5">
        <f ca="1">+IF(K1105&gt;21,"Revisar",0)</f>
        <v>0</v>
      </c>
      <c r="BB1105" s="68" t="s">
        <v>146</v>
      </c>
      <c r="BC1105" s="129" t="s">
        <v>2919</v>
      </c>
      <c r="BD1105"/>
      <c r="BE1105"/>
      <c r="BF1105" s="129"/>
      <c r="BG1105" s="129">
        <v>7.13</v>
      </c>
      <c r="BH1105"/>
      <c r="BI1105"/>
      <c r="BJ1105"/>
      <c r="BK1105"/>
      <c r="BL1105"/>
      <c r="BM1105"/>
    </row>
    <row r="1106" spans="1:65" s="158" customFormat="1" ht="14.65" customHeight="1" x14ac:dyDescent="0.25">
      <c r="A1106" s="68" t="str">
        <f>CONCATENATE(E1106,"_",X1106)</f>
        <v>20538114856_PCR-LAP20072053</v>
      </c>
      <c r="B1106" s="68" t="str">
        <f>CONCATENATE(E1106,"_",Z1106)</f>
        <v>20538114856_</v>
      </c>
      <c r="C1106" s="6">
        <v>44125</v>
      </c>
      <c r="D1106" s="6">
        <v>44155</v>
      </c>
      <c r="E1106" s="192">
        <v>20538114856</v>
      </c>
      <c r="F1106" s="3" t="s">
        <v>4977</v>
      </c>
      <c r="G1106" s="3" t="s">
        <v>5024</v>
      </c>
      <c r="H1106" s="6">
        <v>44125</v>
      </c>
      <c r="I1106" s="6">
        <v>44155</v>
      </c>
      <c r="J1106" s="7"/>
      <c r="K1106" s="8">
        <f ca="1">+TODAY()-I1106</f>
        <v>-18</v>
      </c>
      <c r="L1106" s="9">
        <v>75</v>
      </c>
      <c r="M1106" s="135"/>
      <c r="N1106" s="9" t="str">
        <f>IF(M1106="","Vacio",IF(L1106=M1106,"Igual","Diferente"))</f>
        <v>Vacio</v>
      </c>
      <c r="O1106" s="9"/>
      <c r="P1106" s="135"/>
      <c r="Q1106" s="9" t="str">
        <f>IF(P1106="","Vacio",IF(O1106=P1106,"Igual","Diferente"))</f>
        <v>Vacio</v>
      </c>
      <c r="R1106" s="1">
        <f>+L1106+O1106/3.5</f>
        <v>75</v>
      </c>
      <c r="S1106" s="1">
        <f ca="1">+IF(K1106&gt;=0,IF(K1106&lt;30,R1106*1,IF(60&gt;K1106,R1106*2,IF(90&gt;K1106,R1106*3,IF(120&gt;K1106,R1106*4,IF(150&gt;K1106,R1106*5,IF(180&gt;K1106,R1106*6,IF(210&gt;K1106,R1106*7))))))),0)</f>
        <v>0</v>
      </c>
      <c r="T1106" s="2">
        <f ca="1">+IF(K1106&lt;0,0,IF(K1106&lt;8,$A$1,IF(K1106&lt;15,$B$1,IF(K1106&lt;22,$C$1,IF(K1106&lt;30,$D$1,IF(K1106&lt;60,$G$1,IF(K1106&lt;90,$H$1,IF(K1106&lt;120,$I$1,IF(K1106&lt;150,$J$1,IF(K1106&lt;180,$K$1,IF(K1106&lt;210,$E$1)))))))))))</f>
        <v>0</v>
      </c>
      <c r="U1106" s="104" t="s">
        <v>4978</v>
      </c>
      <c r="V1106" s="10" t="s">
        <v>4979</v>
      </c>
      <c r="W1106" s="6">
        <v>44125</v>
      </c>
      <c r="X1106" s="12" t="s">
        <v>3276</v>
      </c>
      <c r="Y1106" s="12" t="s">
        <v>5248</v>
      </c>
      <c r="Z1106" s="12"/>
      <c r="AA1106" s="12"/>
      <c r="AB1106" s="15"/>
      <c r="AC1106" s="15"/>
      <c r="AD1106" s="15"/>
      <c r="AE1106" s="15"/>
      <c r="AF1106" s="4">
        <f ca="1">+TODAY()-AE1106</f>
        <v>44137</v>
      </c>
      <c r="AG1106" s="15"/>
      <c r="AH1106" s="15"/>
      <c r="AI1106" s="6"/>
      <c r="AJ1106" s="6"/>
      <c r="AK1106" s="3"/>
      <c r="AL1106" s="6"/>
      <c r="AM1106" s="10"/>
      <c r="AN1106" s="3"/>
      <c r="AO1106" s="3"/>
      <c r="AP1106" s="3" t="s">
        <v>62</v>
      </c>
      <c r="AQ1106" s="3" t="s">
        <v>4980</v>
      </c>
      <c r="AR1106" s="3"/>
      <c r="AS1106" s="3"/>
      <c r="AT1106" s="3"/>
      <c r="AU1106" s="291" t="s">
        <v>3450</v>
      </c>
      <c r="AV1106" s="7" t="s">
        <v>47</v>
      </c>
      <c r="AW1106" s="7" t="s">
        <v>5029</v>
      </c>
      <c r="AX1106" s="9" t="str">
        <f>IF(AW1106="","Vacio",IF(AV1106=AW1106,"Igual","Diferente"))</f>
        <v>Diferente</v>
      </c>
      <c r="AY1106" s="129"/>
      <c r="AZ1106" s="129"/>
      <c r="BA1106" s="5">
        <f ca="1">+IF(K1106&gt;21,"Revisar",0)</f>
        <v>0</v>
      </c>
      <c r="BB1106" s="68" t="s">
        <v>146</v>
      </c>
      <c r="BC1106" s="129" t="s">
        <v>2919</v>
      </c>
      <c r="BD1106"/>
      <c r="BE1106"/>
      <c r="BF1106" s="129"/>
      <c r="BG1106" s="129">
        <v>7.13</v>
      </c>
      <c r="BH1106"/>
      <c r="BI1106"/>
      <c r="BJ1106"/>
      <c r="BK1106"/>
      <c r="BL1106"/>
      <c r="BM1106"/>
    </row>
    <row r="1107" spans="1:65" s="158" customFormat="1" ht="14.65" customHeight="1" x14ac:dyDescent="0.25">
      <c r="A1107" s="68" t="str">
        <f>CONCATENATE(E1107,"_",X1107)</f>
        <v>20602842739_PCR-LAP0349</v>
      </c>
      <c r="B1107" s="68" t="str">
        <f>CONCATENATE(E1107,"_",Z1107)</f>
        <v>20602842739_</v>
      </c>
      <c r="C1107" s="6">
        <v>44111</v>
      </c>
      <c r="D1107" s="6">
        <v>44141</v>
      </c>
      <c r="E1107" s="192">
        <v>20602842739</v>
      </c>
      <c r="F1107" s="3" t="s">
        <v>3124</v>
      </c>
      <c r="G1107" s="6" t="s">
        <v>4592</v>
      </c>
      <c r="H1107" s="6">
        <v>44111</v>
      </c>
      <c r="I1107" s="6">
        <v>44141</v>
      </c>
      <c r="J1107" s="7"/>
      <c r="K1107" s="8">
        <f ca="1">+TODAY()-I1107</f>
        <v>-4</v>
      </c>
      <c r="L1107" s="9">
        <v>85</v>
      </c>
      <c r="M1107" s="135"/>
      <c r="N1107" s="9" t="str">
        <f>IF(M1107="","Vacio",IF(L1107=M1107,"Igual","Diferente"))</f>
        <v>Vacio</v>
      </c>
      <c r="O1107" s="9"/>
      <c r="P1107" s="135"/>
      <c r="Q1107" s="9" t="str">
        <f>IF(P1107="","Vacio",IF(O1107=P1107,"Igual","Diferente"))</f>
        <v>Vacio</v>
      </c>
      <c r="R1107" s="1">
        <f>+L1107+O1107/3.5</f>
        <v>85</v>
      </c>
      <c r="S1107" s="1">
        <f ca="1">+IF(K1107&gt;=0,IF(K1107&lt;30,R1107*1,IF(60&gt;K1107,R1107*2,IF(90&gt;K1107,R1107*3,IF(120&gt;K1107,R1107*4,IF(150&gt;K1107,R1107*5,IF(180&gt;K1107,R1107*6,IF(210&gt;K1107,R1107*7))))))),0)</f>
        <v>0</v>
      </c>
      <c r="T1107" s="2">
        <f ca="1">+IF(K1107&lt;0,0,IF(K1107&lt;8,$A$1,IF(K1107&lt;15,$B$1,IF(K1107&lt;22,$C$1,IF(K1107&lt;30,$D$1,IF(K1107&lt;60,$G$1,IF(K1107&lt;90,$H$1,IF(K1107&lt;120,$I$1,IF(K1107&lt;150,$J$1,IF(K1107&lt;180,$K$1,IF(K1107&lt;210,$E$1)))))))))))</f>
        <v>0</v>
      </c>
      <c r="U1107" s="104" t="s">
        <v>3484</v>
      </c>
      <c r="V1107" s="10" t="s">
        <v>3485</v>
      </c>
      <c r="W1107" s="6">
        <v>44048</v>
      </c>
      <c r="X1107" s="12" t="s">
        <v>2243</v>
      </c>
      <c r="Y1107" s="12" t="s">
        <v>5248</v>
      </c>
      <c r="Z1107" s="12"/>
      <c r="AA1107" s="12"/>
      <c r="AB1107" s="15"/>
      <c r="AC1107" s="15"/>
      <c r="AD1107" s="15"/>
      <c r="AE1107" s="15"/>
      <c r="AF1107" s="4">
        <f ca="1">+TODAY()-AE1107</f>
        <v>44137</v>
      </c>
      <c r="AG1107" s="15"/>
      <c r="AH1107" s="15"/>
      <c r="AI1107" s="6"/>
      <c r="AJ1107" s="6"/>
      <c r="AK1107" s="3"/>
      <c r="AL1107" s="6"/>
      <c r="AM1107" s="10">
        <v>1</v>
      </c>
      <c r="AN1107" s="3" t="s">
        <v>44</v>
      </c>
      <c r="AO1107" s="3"/>
      <c r="AP1107" s="3" t="s">
        <v>45</v>
      </c>
      <c r="AQ1107" s="3"/>
      <c r="AR1107" s="3"/>
      <c r="AS1107" s="3"/>
      <c r="AT1107" s="3"/>
      <c r="AU1107" s="3" t="s">
        <v>5235</v>
      </c>
      <c r="AV1107" s="7" t="s">
        <v>47</v>
      </c>
      <c r="AW1107" s="7" t="s">
        <v>47</v>
      </c>
      <c r="AX1107" s="9" t="str">
        <f>IF(AW1107="","Vacio",IF(AV1107=AW1107,"Igual","Diferente"))</f>
        <v>Igual</v>
      </c>
      <c r="AY1107" s="68"/>
      <c r="AZ1107" s="68"/>
      <c r="BA1107" s="5">
        <f ca="1">+IF(K1107&gt;21,"Revisar",0)</f>
        <v>0</v>
      </c>
      <c r="BB1107" s="68" t="s">
        <v>146</v>
      </c>
      <c r="BC1107" s="129" t="s">
        <v>2919</v>
      </c>
      <c r="BD1107"/>
      <c r="BE1107"/>
      <c r="BF1107" s="129" t="s">
        <v>94</v>
      </c>
      <c r="BG1107" s="129"/>
      <c r="BH1107"/>
      <c r="BI1107"/>
      <c r="BJ1107"/>
      <c r="BK1107"/>
      <c r="BL1107"/>
      <c r="BM1107"/>
    </row>
    <row r="1108" spans="1:65" s="158" customFormat="1" ht="14.65" customHeight="1" x14ac:dyDescent="0.25">
      <c r="A1108" s="68" t="str">
        <f>CONCATENATE(E1108,"_",X1108)</f>
        <v>20604894256_PCR-LAP20072086</v>
      </c>
      <c r="B1108" s="68" t="str">
        <f>CONCATENATE(E1108,"_",Z1108)</f>
        <v>20604894256_</v>
      </c>
      <c r="C1108" s="6">
        <v>44133</v>
      </c>
      <c r="D1108" s="6">
        <v>44163</v>
      </c>
      <c r="E1108" s="192">
        <v>20604894256</v>
      </c>
      <c r="F1108" s="3" t="s">
        <v>4561</v>
      </c>
      <c r="G1108" s="6" t="s">
        <v>5170</v>
      </c>
      <c r="H1108" s="6">
        <v>44133</v>
      </c>
      <c r="I1108" s="6">
        <v>44163</v>
      </c>
      <c r="J1108" s="7"/>
      <c r="K1108" s="8">
        <f ca="1">+TODAY()-I1108</f>
        <v>-26</v>
      </c>
      <c r="L1108" s="9">
        <v>57</v>
      </c>
      <c r="M1108" s="135"/>
      <c r="N1108" s="9" t="str">
        <f>IF(M1108="","Vacio",IF(L1108=M1108,"Igual","Diferente"))</f>
        <v>Vacio</v>
      </c>
      <c r="O1108" s="9"/>
      <c r="P1108" s="135"/>
      <c r="Q1108" s="9" t="str">
        <f>IF(P1108="","Vacio",IF(O1108=P1108,"Igual","Diferente"))</f>
        <v>Vacio</v>
      </c>
      <c r="R1108" s="1">
        <f>+L1108+O1108/3.5</f>
        <v>57</v>
      </c>
      <c r="S1108" s="1">
        <f ca="1">+IF(K1108&gt;=0,IF(K1108&lt;30,R1108*1,IF(60&gt;K1108,R1108*2,IF(90&gt;K1108,R1108*3,IF(120&gt;K1108,R1108*4,IF(150&gt;K1108,R1108*5,IF(180&gt;K1108,R1108*6,IF(210&gt;K1108,R1108*7))))))),0)</f>
        <v>0</v>
      </c>
      <c r="T1108" s="2">
        <f ca="1">+IF(K1108&lt;0,0,IF(K1108&lt;8,$A$1,IF(K1108&lt;15,$B$1,IF(K1108&lt;22,$C$1,IF(K1108&lt;30,$D$1,IF(K1108&lt;60,$G$1,IF(K1108&lt;90,$H$1,IF(K1108&lt;120,$I$1,IF(K1108&lt;150,$J$1,IF(K1108&lt;180,$K$1,IF(K1108&lt;210,$E$1)))))))))))</f>
        <v>0</v>
      </c>
      <c r="U1108" s="104" t="s">
        <v>5139</v>
      </c>
      <c r="V1108" s="10" t="s">
        <v>5188</v>
      </c>
      <c r="W1108" s="6">
        <v>44133</v>
      </c>
      <c r="X1108" s="12" t="s">
        <v>5140</v>
      </c>
      <c r="Y1108" s="12" t="s">
        <v>5248</v>
      </c>
      <c r="Z1108" s="12"/>
      <c r="AA1108" s="12"/>
      <c r="AB1108" s="15"/>
      <c r="AC1108" s="15"/>
      <c r="AD1108" s="15"/>
      <c r="AE1108" s="15"/>
      <c r="AF1108" s="4">
        <f ca="1">+TODAY()-AE1108</f>
        <v>44137</v>
      </c>
      <c r="AG1108" s="15"/>
      <c r="AH1108" s="15"/>
      <c r="AI1108" s="6"/>
      <c r="AJ1108" s="6"/>
      <c r="AK1108" s="3"/>
      <c r="AL1108" s="6"/>
      <c r="AM1108" s="10"/>
      <c r="AN1108" s="3"/>
      <c r="AO1108" s="3"/>
      <c r="AP1108" s="3" t="s">
        <v>1918</v>
      </c>
      <c r="AQ1108" s="3"/>
      <c r="AR1108" s="3"/>
      <c r="AS1108" s="3"/>
      <c r="AT1108" s="3"/>
      <c r="AU1108" s="3" t="s">
        <v>4401</v>
      </c>
      <c r="AV1108" s="7" t="s">
        <v>47</v>
      </c>
      <c r="AW1108" s="7"/>
      <c r="AX1108" s="9" t="str">
        <f>IF(AW1108="","Vacio",IF(AV1108=AW1108,"Igual","Diferente"))</f>
        <v>Vacio</v>
      </c>
      <c r="AY1108" s="68"/>
      <c r="AZ1108" s="68"/>
      <c r="BA1108" s="5">
        <f ca="1">+IF(K1108&gt;21,"Revisar",0)</f>
        <v>0</v>
      </c>
      <c r="BB1108" s="68" t="s">
        <v>146</v>
      </c>
      <c r="BC1108" s="129" t="s">
        <v>2919</v>
      </c>
      <c r="BD1108"/>
      <c r="BE1108"/>
      <c r="BF1108" s="129"/>
      <c r="BG1108" s="129"/>
      <c r="BH1108"/>
      <c r="BI1108"/>
      <c r="BJ1108"/>
      <c r="BK1108"/>
      <c r="BL1108"/>
      <c r="BM1108"/>
    </row>
    <row r="1109" spans="1:65" s="158" customFormat="1" ht="14.65" customHeight="1" x14ac:dyDescent="0.25">
      <c r="A1109" s="68" t="str">
        <f>CONCATENATE(E1109,"_",X1109)</f>
        <v>20604894256_PCR-LAP20041250</v>
      </c>
      <c r="B1109" s="68" t="str">
        <f>CONCATENATE(E1109,"_",Z1109)</f>
        <v>20604894256_</v>
      </c>
      <c r="C1109" s="6">
        <v>44124</v>
      </c>
      <c r="D1109" s="6">
        <v>44154</v>
      </c>
      <c r="E1109" s="192">
        <v>20604894256</v>
      </c>
      <c r="F1109" s="3" t="s">
        <v>4561</v>
      </c>
      <c r="G1109" s="3" t="s">
        <v>5004</v>
      </c>
      <c r="H1109" s="6">
        <v>44124</v>
      </c>
      <c r="I1109" s="6">
        <v>44154</v>
      </c>
      <c r="J1109" s="7"/>
      <c r="K1109" s="8">
        <f ca="1">+TODAY()-I1109</f>
        <v>-17</v>
      </c>
      <c r="L1109" s="9">
        <v>57</v>
      </c>
      <c r="M1109" s="135"/>
      <c r="N1109" s="9" t="str">
        <f>IF(M1109="","Vacio",IF(L1109=M1109,"Igual","Diferente"))</f>
        <v>Vacio</v>
      </c>
      <c r="O1109" s="9"/>
      <c r="P1109" s="135"/>
      <c r="Q1109" s="9" t="str">
        <f>IF(P1109="","Vacio",IF(O1109=P1109,"Igual","Diferente"))</f>
        <v>Vacio</v>
      </c>
      <c r="R1109" s="1">
        <f>+L1109+O1109/3.5</f>
        <v>57</v>
      </c>
      <c r="S1109" s="1">
        <f ca="1">+IF(K1109&gt;=0,IF(K1109&lt;30,R1109*1,IF(60&gt;K1109,R1109*2,IF(90&gt;K1109,R1109*3,IF(120&gt;K1109,R1109*4,IF(150&gt;K1109,R1109*5,IF(180&gt;K1109,R1109*6,IF(210&gt;K1109,R1109*7))))))),0)</f>
        <v>0</v>
      </c>
      <c r="T1109" s="2">
        <f ca="1">+IF(K1109&lt;0,0,IF(K1109&lt;8,$A$1,IF(K1109&lt;15,$B$1,IF(K1109&lt;22,$C$1,IF(K1109&lt;30,$D$1,IF(K1109&lt;60,$G$1,IF(K1109&lt;90,$H$1,IF(K1109&lt;120,$I$1,IF(K1109&lt;150,$J$1,IF(K1109&lt;180,$K$1,IF(K1109&lt;210,$E$1)))))))))))</f>
        <v>0</v>
      </c>
      <c r="U1109" s="3" t="s">
        <v>4160</v>
      </c>
      <c r="V1109" s="10" t="s">
        <v>4161</v>
      </c>
      <c r="W1109" s="6">
        <v>44093</v>
      </c>
      <c r="X1109" s="12" t="s">
        <v>4126</v>
      </c>
      <c r="Y1109" s="12" t="s">
        <v>5248</v>
      </c>
      <c r="Z1109" s="12"/>
      <c r="AA1109" s="12"/>
      <c r="AB1109" s="15"/>
      <c r="AC1109" s="15"/>
      <c r="AD1109" s="15"/>
      <c r="AE1109" s="15"/>
      <c r="AF1109" s="4">
        <f ca="1">+TODAY()-AE1109</f>
        <v>44137</v>
      </c>
      <c r="AG1109" s="15"/>
      <c r="AH1109" s="15"/>
      <c r="AI1109" s="6"/>
      <c r="AJ1109" s="69"/>
      <c r="AK1109" s="3"/>
      <c r="AL1109" s="6"/>
      <c r="AM1109" s="10">
        <v>1</v>
      </c>
      <c r="AN1109" s="3" t="s">
        <v>44</v>
      </c>
      <c r="AO1109" s="3"/>
      <c r="AP1109" s="3" t="s">
        <v>1918</v>
      </c>
      <c r="AQ1109" s="3"/>
      <c r="AR1109" s="3"/>
      <c r="AS1109" s="3"/>
      <c r="AT1109" s="3"/>
      <c r="AU1109" s="3" t="s">
        <v>4401</v>
      </c>
      <c r="AV1109" s="7" t="s">
        <v>47</v>
      </c>
      <c r="AW1109" s="7" t="s">
        <v>47</v>
      </c>
      <c r="AX1109" s="9" t="str">
        <f>IF(AW1109="","Vacio",IF(AV1109=AW1109,"Igual","Diferente"))</f>
        <v>Igual</v>
      </c>
      <c r="AY1109" s="129"/>
      <c r="AZ1109" s="129"/>
      <c r="BA1109" s="5">
        <f ca="1">+IF(K1109&gt;21,"Revisar",0)</f>
        <v>0</v>
      </c>
      <c r="BB1109" s="68" t="s">
        <v>146</v>
      </c>
      <c r="BC1109" s="129" t="s">
        <v>2919</v>
      </c>
      <c r="BD1109"/>
      <c r="BE1109"/>
      <c r="BF1109" s="129"/>
      <c r="BG1109" s="129"/>
      <c r="BH1109"/>
      <c r="BI1109"/>
      <c r="BJ1109"/>
      <c r="BK1109"/>
      <c r="BL1109"/>
      <c r="BM1109"/>
    </row>
    <row r="1110" spans="1:65" s="158" customFormat="1" ht="14.65" customHeight="1" x14ac:dyDescent="0.25">
      <c r="A1110" s="68" t="str">
        <f>CONCATENATE(E1110,"_",X1110)</f>
        <v>20159473148_MOR-LAP19101019</v>
      </c>
      <c r="B1110" s="68" t="str">
        <f>CONCATENATE(E1110,"_",Z1110)</f>
        <v>20159473148_</v>
      </c>
      <c r="C1110" s="64">
        <v>44120</v>
      </c>
      <c r="D1110" s="64">
        <v>44150</v>
      </c>
      <c r="E1110" s="192">
        <v>20159473148</v>
      </c>
      <c r="F1110" s="63" t="s">
        <v>4107</v>
      </c>
      <c r="G1110" s="3" t="s">
        <v>5005</v>
      </c>
      <c r="H1110" s="64">
        <v>44120</v>
      </c>
      <c r="I1110" s="64">
        <v>44150</v>
      </c>
      <c r="J1110" s="65" t="s">
        <v>1815</v>
      </c>
      <c r="K1110" s="8">
        <f ca="1">+TODAY()-I1110</f>
        <v>-13</v>
      </c>
      <c r="L1110" s="9">
        <v>47.5</v>
      </c>
      <c r="M1110" s="135"/>
      <c r="N1110" s="9" t="str">
        <f>IF(M1110="","Vacio",IF(L1110=M1110,"Igual","Diferente"))</f>
        <v>Vacio</v>
      </c>
      <c r="O1110" s="9"/>
      <c r="P1110" s="135"/>
      <c r="Q1110" s="9" t="str">
        <f>IF(P1110="","Vacio",IF(O1110=P1110,"Igual","Diferente"))</f>
        <v>Vacio</v>
      </c>
      <c r="R1110" s="1">
        <f>+L1110+O1110/3.5</f>
        <v>47.5</v>
      </c>
      <c r="S1110" s="1">
        <f ca="1">+IF(K1110&gt;=0,IF(K1110&lt;30,R1110*1,IF(60&gt;K1110,R1110*2,IF(90&gt;K1110,R1110*3,IF(120&gt;K1110,R1110*4,IF(150&gt;K1110,R1110*5,IF(180&gt;K1110,R1110*6,IF(210&gt;K1110,R1110*7))))))),0)</f>
        <v>0</v>
      </c>
      <c r="T1110" s="2">
        <f ca="1">+IF(K1110&lt;0,0,IF(K1110&lt;8,$A$1,IF(K1110&lt;15,$B$1,IF(K1110&lt;22,$C$1,IF(K1110&lt;30,$D$1,IF(K1110&lt;60,$G$1,IF(K1110&lt;90,$H$1,IF(K1110&lt;120,$I$1,IF(K1110&lt;150,$J$1,IF(K1110&lt;180,$K$1,IF(K1110&lt;210,$E$1)))))))))))</f>
        <v>0</v>
      </c>
      <c r="U1110" s="63" t="s">
        <v>858</v>
      </c>
      <c r="V1110" s="66" t="s">
        <v>1816</v>
      </c>
      <c r="W1110" s="64">
        <v>43902</v>
      </c>
      <c r="X1110" s="12" t="s">
        <v>1817</v>
      </c>
      <c r="Y1110" s="12" t="s">
        <v>5248</v>
      </c>
      <c r="Z1110" s="12"/>
      <c r="AA1110" s="12"/>
      <c r="AB1110" s="15"/>
      <c r="AC1110" s="15"/>
      <c r="AD1110" s="15"/>
      <c r="AE1110" s="15"/>
      <c r="AF1110" s="4">
        <f ca="1">+TODAY()-AE1110</f>
        <v>44137</v>
      </c>
      <c r="AG1110" s="15"/>
      <c r="AH1110" s="15"/>
      <c r="AI1110" s="64"/>
      <c r="AJ1110" s="64"/>
      <c r="AK1110" s="63"/>
      <c r="AL1110" s="64"/>
      <c r="AM1110" s="66">
        <v>1</v>
      </c>
      <c r="AN1110" s="3" t="s">
        <v>44</v>
      </c>
      <c r="AO1110" s="63"/>
      <c r="AP1110" s="63" t="s">
        <v>45</v>
      </c>
      <c r="AQ1110" s="63"/>
      <c r="AR1110" s="63"/>
      <c r="AS1110" s="63"/>
      <c r="AT1110" s="63"/>
      <c r="AU1110" s="288" t="s">
        <v>4686</v>
      </c>
      <c r="AV1110" s="65" t="s">
        <v>47</v>
      </c>
      <c r="AW1110" s="7" t="s">
        <v>47</v>
      </c>
      <c r="AX1110" s="9" t="str">
        <f>IF(AW1110="","Vacio",IF(AV1110=AW1110,"Igual","Diferente"))</f>
        <v>Igual</v>
      </c>
      <c r="AY1110" s="129"/>
      <c r="AZ1110" s="129"/>
      <c r="BA1110" s="5">
        <f ca="1">+IF(K1110&gt;21,"Revisar",0)</f>
        <v>0</v>
      </c>
      <c r="BB1110" s="68" t="s">
        <v>146</v>
      </c>
      <c r="BC1110" s="129" t="s">
        <v>2919</v>
      </c>
      <c r="BD1110"/>
      <c r="BE1110"/>
      <c r="BF1110" s="129" t="s">
        <v>94</v>
      </c>
      <c r="BG1110" s="129"/>
      <c r="BH1110"/>
      <c r="BI1110"/>
      <c r="BJ1110"/>
      <c r="BK1110"/>
      <c r="BL1110"/>
      <c r="BM1110"/>
    </row>
    <row r="1111" spans="1:65" s="158" customFormat="1" ht="14.65" customHeight="1" x14ac:dyDescent="0.25">
      <c r="A1111" s="68" t="str">
        <f>CONCATENATE(E1111,"_",X1111)</f>
        <v>20159473148_MOR-LAP19101033</v>
      </c>
      <c r="B1111" s="68" t="str">
        <f>CONCATENATE(E1111,"_",Z1111)</f>
        <v>20159473148_</v>
      </c>
      <c r="C1111" s="64">
        <v>44120</v>
      </c>
      <c r="D1111" s="64">
        <v>44150</v>
      </c>
      <c r="E1111" s="192">
        <v>20159473148</v>
      </c>
      <c r="F1111" s="63" t="s">
        <v>4107</v>
      </c>
      <c r="G1111" s="3" t="s">
        <v>5005</v>
      </c>
      <c r="H1111" s="64">
        <v>44120</v>
      </c>
      <c r="I1111" s="64">
        <v>44150</v>
      </c>
      <c r="J1111" s="65" t="s">
        <v>1815</v>
      </c>
      <c r="K1111" s="8">
        <f ca="1">+TODAY()-I1111</f>
        <v>-13</v>
      </c>
      <c r="L1111" s="9">
        <v>47.5</v>
      </c>
      <c r="M1111" s="135"/>
      <c r="N1111" s="9" t="str">
        <f>IF(M1111="","Vacio",IF(L1111=M1111,"Igual","Diferente"))</f>
        <v>Vacio</v>
      </c>
      <c r="O1111" s="9"/>
      <c r="P1111" s="135"/>
      <c r="Q1111" s="9" t="str">
        <f>IF(P1111="","Vacio",IF(O1111=P1111,"Igual","Diferente"))</f>
        <v>Vacio</v>
      </c>
      <c r="R1111" s="1">
        <f>+L1111+O1111/3.5</f>
        <v>47.5</v>
      </c>
      <c r="S1111" s="1">
        <f ca="1">+IF(K1111&gt;=0,IF(K1111&lt;30,R1111*1,IF(60&gt;K1111,R1111*2,IF(90&gt;K1111,R1111*3,IF(120&gt;K1111,R1111*4,IF(150&gt;K1111,R1111*5,IF(180&gt;K1111,R1111*6,IF(210&gt;K1111,R1111*7))))))),0)</f>
        <v>0</v>
      </c>
      <c r="T1111" s="2">
        <f ca="1">+IF(K1111&lt;0,0,IF(K1111&lt;8,$A$1,IF(K1111&lt;15,$B$1,IF(K1111&lt;22,$C$1,IF(K1111&lt;30,$D$1,IF(K1111&lt;60,$G$1,IF(K1111&lt;90,$H$1,IF(K1111&lt;120,$I$1,IF(K1111&lt;150,$J$1,IF(K1111&lt;180,$K$1,IF(K1111&lt;210,$E$1)))))))))))</f>
        <v>0</v>
      </c>
      <c r="U1111" s="63" t="s">
        <v>858</v>
      </c>
      <c r="V1111" s="66" t="s">
        <v>1816</v>
      </c>
      <c r="W1111" s="64">
        <v>43902</v>
      </c>
      <c r="X1111" s="12" t="s">
        <v>1818</v>
      </c>
      <c r="Y1111" s="12" t="s">
        <v>5248</v>
      </c>
      <c r="Z1111" s="12"/>
      <c r="AA1111" s="12"/>
      <c r="AB1111" s="15"/>
      <c r="AC1111" s="15"/>
      <c r="AD1111" s="15"/>
      <c r="AE1111" s="15"/>
      <c r="AF1111" s="4">
        <f ca="1">+TODAY()-AE1111</f>
        <v>44137</v>
      </c>
      <c r="AG1111" s="15"/>
      <c r="AH1111" s="15"/>
      <c r="AI1111" s="64"/>
      <c r="AJ1111" s="64"/>
      <c r="AK1111" s="63"/>
      <c r="AL1111" s="64"/>
      <c r="AM1111" s="66">
        <v>1</v>
      </c>
      <c r="AN1111" s="3" t="s">
        <v>44</v>
      </c>
      <c r="AO1111" s="63"/>
      <c r="AP1111" s="63" t="s">
        <v>45</v>
      </c>
      <c r="AQ1111" s="63"/>
      <c r="AR1111" s="63"/>
      <c r="AS1111" s="63"/>
      <c r="AT1111" s="63"/>
      <c r="AU1111" s="288" t="s">
        <v>4686</v>
      </c>
      <c r="AV1111" s="65" t="s">
        <v>47</v>
      </c>
      <c r="AW1111" s="7" t="s">
        <v>47</v>
      </c>
      <c r="AX1111" s="9" t="str">
        <f>IF(AW1111="","Vacio",IF(AV1111=AW1111,"Igual","Diferente"))</f>
        <v>Igual</v>
      </c>
      <c r="AY1111" s="129"/>
      <c r="AZ1111" s="129"/>
      <c r="BA1111" s="5">
        <f ca="1">+IF(K1111&gt;21,"Revisar",0)</f>
        <v>0</v>
      </c>
      <c r="BB1111" s="68" t="s">
        <v>146</v>
      </c>
      <c r="BC1111" s="129" t="s">
        <v>2919</v>
      </c>
      <c r="BD1111"/>
      <c r="BE1111"/>
      <c r="BF1111" s="129" t="s">
        <v>94</v>
      </c>
      <c r="BG1111" s="129"/>
      <c r="BH1111"/>
      <c r="BI1111"/>
      <c r="BJ1111"/>
      <c r="BK1111"/>
      <c r="BL1111"/>
      <c r="BM1111"/>
    </row>
    <row r="1112" spans="1:65" s="158" customFormat="1" ht="14.65" customHeight="1" x14ac:dyDescent="0.25">
      <c r="A1112" s="68" t="str">
        <f>CONCATENATE(E1112,"_",X1112)</f>
        <v>20159473148_PCR-LAP1237</v>
      </c>
      <c r="B1112" s="68" t="str">
        <f>CONCATENATE(E1112,"_",Z1112)</f>
        <v>20159473148_PCR-LAP0848</v>
      </c>
      <c r="C1112" s="64">
        <v>44120</v>
      </c>
      <c r="D1112" s="64">
        <v>44150</v>
      </c>
      <c r="E1112" s="192">
        <v>20159473148</v>
      </c>
      <c r="F1112" s="63" t="s">
        <v>4107</v>
      </c>
      <c r="G1112" s="3" t="s">
        <v>5005</v>
      </c>
      <c r="H1112" s="64">
        <v>44120</v>
      </c>
      <c r="I1112" s="64">
        <v>44150</v>
      </c>
      <c r="J1112" s="65" t="s">
        <v>1815</v>
      </c>
      <c r="K1112" s="8">
        <f ca="1">+TODAY()-I1112</f>
        <v>-13</v>
      </c>
      <c r="L1112" s="9">
        <v>47.5</v>
      </c>
      <c r="M1112" s="135"/>
      <c r="N1112" s="9" t="str">
        <f>IF(M1112="","Vacio",IF(L1112=M1112,"Igual","Diferente"))</f>
        <v>Vacio</v>
      </c>
      <c r="O1112" s="9"/>
      <c r="P1112" s="135"/>
      <c r="Q1112" s="9" t="str">
        <f>IF(P1112="","Vacio",IF(O1112=P1112,"Igual","Diferente"))</f>
        <v>Vacio</v>
      </c>
      <c r="R1112" s="1">
        <f>+L1112+O1112/3.5</f>
        <v>47.5</v>
      </c>
      <c r="S1112" s="1">
        <f ca="1">+IF(K1112&gt;=0,IF(K1112&lt;30,R1112*1,IF(60&gt;K1112,R1112*2,IF(90&gt;K1112,R1112*3,IF(120&gt;K1112,R1112*4,IF(150&gt;K1112,R1112*5,IF(180&gt;K1112,R1112*6,IF(210&gt;K1112,R1112*7))))))),0)</f>
        <v>0</v>
      </c>
      <c r="T1112" s="2">
        <f ca="1">+IF(K1112&lt;0,0,IF(K1112&lt;8,$A$1,IF(K1112&lt;15,$B$1,IF(K1112&lt;22,$C$1,IF(K1112&lt;30,$D$1,IF(K1112&lt;60,$G$1,IF(K1112&lt;90,$H$1,IF(K1112&lt;120,$I$1,IF(K1112&lt;150,$J$1,IF(K1112&lt;180,$K$1,IF(K1112&lt;210,$E$1)))))))))))</f>
        <v>0</v>
      </c>
      <c r="U1112" s="63" t="s">
        <v>858</v>
      </c>
      <c r="V1112" s="66" t="s">
        <v>1816</v>
      </c>
      <c r="W1112" s="64">
        <v>43902</v>
      </c>
      <c r="X1112" s="12" t="s">
        <v>1819</v>
      </c>
      <c r="Y1112" s="12" t="s">
        <v>5248</v>
      </c>
      <c r="Z1112" s="12" t="s">
        <v>1820</v>
      </c>
      <c r="AA1112" s="12"/>
      <c r="AB1112" s="15"/>
      <c r="AC1112" s="15"/>
      <c r="AD1112" s="15"/>
      <c r="AE1112" s="15"/>
      <c r="AF1112" s="4">
        <f ca="1">+TODAY()-AE1112</f>
        <v>44137</v>
      </c>
      <c r="AG1112" s="15"/>
      <c r="AH1112" s="15"/>
      <c r="AI1112" s="64"/>
      <c r="AJ1112" s="64"/>
      <c r="AK1112" s="63"/>
      <c r="AL1112" s="64"/>
      <c r="AM1112" s="66">
        <v>1</v>
      </c>
      <c r="AN1112" s="3" t="s">
        <v>44</v>
      </c>
      <c r="AO1112" s="63"/>
      <c r="AP1112" s="63" t="s">
        <v>45</v>
      </c>
      <c r="AQ1112" s="63"/>
      <c r="AR1112" s="63"/>
      <c r="AS1112" s="63"/>
      <c r="AT1112" s="63"/>
      <c r="AU1112" s="288" t="s">
        <v>4686</v>
      </c>
      <c r="AV1112" s="65" t="s">
        <v>47</v>
      </c>
      <c r="AW1112" s="7" t="s">
        <v>47</v>
      </c>
      <c r="AX1112" s="9" t="str">
        <f>IF(AW1112="","Vacio",IF(AV1112=AW1112,"Igual","Diferente"))</f>
        <v>Igual</v>
      </c>
      <c r="AY1112" s="129"/>
      <c r="AZ1112" s="129"/>
      <c r="BA1112" s="5">
        <f ca="1">+IF(K1112&gt;21,"Revisar",0)</f>
        <v>0</v>
      </c>
      <c r="BB1112" s="68" t="s">
        <v>146</v>
      </c>
      <c r="BC1112" s="129" t="s">
        <v>2919</v>
      </c>
      <c r="BD1112"/>
      <c r="BE1112"/>
      <c r="BF1112" s="129" t="s">
        <v>94</v>
      </c>
      <c r="BG1112" s="129"/>
      <c r="BH1112"/>
      <c r="BI1112"/>
      <c r="BJ1112"/>
      <c r="BK1112"/>
      <c r="BL1112"/>
      <c r="BM1112"/>
    </row>
    <row r="1113" spans="1:65" s="158" customFormat="1" ht="14.65" customHeight="1" x14ac:dyDescent="0.25">
      <c r="A1113" s="68" t="str">
        <f>CONCATENATE(E1113,"_",X1113)</f>
        <v>20159473148_PCR-LAP0586</v>
      </c>
      <c r="B1113" s="68" t="str">
        <f>CONCATENATE(E1113,"_",Z1113)</f>
        <v>20159473148_</v>
      </c>
      <c r="C1113" s="64">
        <v>44120</v>
      </c>
      <c r="D1113" s="64">
        <v>44150</v>
      </c>
      <c r="E1113" s="192">
        <v>20159473148</v>
      </c>
      <c r="F1113" s="63" t="s">
        <v>4107</v>
      </c>
      <c r="G1113" s="3" t="s">
        <v>5005</v>
      </c>
      <c r="H1113" s="64">
        <v>44120</v>
      </c>
      <c r="I1113" s="64">
        <v>44150</v>
      </c>
      <c r="J1113" s="65" t="s">
        <v>1815</v>
      </c>
      <c r="K1113" s="8">
        <f ca="1">+TODAY()-I1113</f>
        <v>-13</v>
      </c>
      <c r="L1113" s="9">
        <v>47.5</v>
      </c>
      <c r="M1113" s="135"/>
      <c r="N1113" s="9" t="str">
        <f>IF(M1113="","Vacio",IF(L1113=M1113,"Igual","Diferente"))</f>
        <v>Vacio</v>
      </c>
      <c r="O1113" s="9"/>
      <c r="P1113" s="135"/>
      <c r="Q1113" s="9" t="str">
        <f>IF(P1113="","Vacio",IF(O1113=P1113,"Igual","Diferente"))</f>
        <v>Vacio</v>
      </c>
      <c r="R1113" s="1">
        <f>+L1113+O1113/3.5</f>
        <v>47.5</v>
      </c>
      <c r="S1113" s="1">
        <f ca="1">+IF(K1113&gt;=0,IF(K1113&lt;30,R1113*1,IF(60&gt;K1113,R1113*2,IF(90&gt;K1113,R1113*3,IF(120&gt;K1113,R1113*4,IF(150&gt;K1113,R1113*5,IF(180&gt;K1113,R1113*6,IF(210&gt;K1113,R1113*7))))))),0)</f>
        <v>0</v>
      </c>
      <c r="T1113" s="2">
        <f ca="1">+IF(K1113&lt;0,0,IF(K1113&lt;8,$A$1,IF(K1113&lt;15,$B$1,IF(K1113&lt;22,$C$1,IF(K1113&lt;30,$D$1,IF(K1113&lt;60,$G$1,IF(K1113&lt;90,$H$1,IF(K1113&lt;120,$I$1,IF(K1113&lt;150,$J$1,IF(K1113&lt;180,$K$1,IF(K1113&lt;210,$E$1)))))))))))</f>
        <v>0</v>
      </c>
      <c r="U1113" s="63" t="s">
        <v>858</v>
      </c>
      <c r="V1113" s="66" t="s">
        <v>1816</v>
      </c>
      <c r="W1113" s="64">
        <v>43902</v>
      </c>
      <c r="X1113" s="12" t="s">
        <v>1821</v>
      </c>
      <c r="Y1113" s="12" t="s">
        <v>5248</v>
      </c>
      <c r="Z1113" s="12"/>
      <c r="AA1113" s="12"/>
      <c r="AB1113" s="15"/>
      <c r="AC1113" s="15"/>
      <c r="AD1113" s="15"/>
      <c r="AE1113" s="15"/>
      <c r="AF1113" s="4">
        <f ca="1">+TODAY()-AE1113</f>
        <v>44137</v>
      </c>
      <c r="AG1113" s="15"/>
      <c r="AH1113" s="15"/>
      <c r="AI1113" s="64"/>
      <c r="AJ1113" s="64"/>
      <c r="AK1113" s="63"/>
      <c r="AL1113" s="64"/>
      <c r="AM1113" s="66">
        <v>1</v>
      </c>
      <c r="AN1113" s="3" t="s">
        <v>44</v>
      </c>
      <c r="AO1113" s="63"/>
      <c r="AP1113" s="63" t="s">
        <v>45</v>
      </c>
      <c r="AQ1113" s="63"/>
      <c r="AR1113" s="63"/>
      <c r="AS1113" s="63"/>
      <c r="AT1113" s="63"/>
      <c r="AU1113" s="288" t="s">
        <v>4686</v>
      </c>
      <c r="AV1113" s="65" t="s">
        <v>47</v>
      </c>
      <c r="AW1113" s="7" t="s">
        <v>47</v>
      </c>
      <c r="AX1113" s="9" t="str">
        <f>IF(AW1113="","Vacio",IF(AV1113=AW1113,"Igual","Diferente"))</f>
        <v>Igual</v>
      </c>
      <c r="AY1113" s="129"/>
      <c r="AZ1113" s="129"/>
      <c r="BA1113" s="5">
        <f ca="1">+IF(K1113&gt;21,"Revisar",0)</f>
        <v>0</v>
      </c>
      <c r="BB1113" s="68" t="s">
        <v>146</v>
      </c>
      <c r="BC1113" s="129" t="s">
        <v>2919</v>
      </c>
      <c r="BD1113"/>
      <c r="BE1113"/>
      <c r="BF1113" s="129" t="s">
        <v>94</v>
      </c>
      <c r="BG1113" s="129"/>
      <c r="BH1113"/>
      <c r="BI1113"/>
      <c r="BJ1113"/>
      <c r="BK1113"/>
      <c r="BL1113"/>
      <c r="BM1113"/>
    </row>
    <row r="1114" spans="1:65" s="158" customFormat="1" ht="14.65" customHeight="1" x14ac:dyDescent="0.25">
      <c r="A1114" s="68" t="str">
        <f>CONCATENATE(E1114,"_",X1114)</f>
        <v>20159473148_PCR-LAP0693</v>
      </c>
      <c r="B1114" s="68" t="str">
        <f>CONCATENATE(E1114,"_",Z1114)</f>
        <v>20159473148_</v>
      </c>
      <c r="C1114" s="64">
        <v>44120</v>
      </c>
      <c r="D1114" s="64">
        <v>44150</v>
      </c>
      <c r="E1114" s="192">
        <v>20159473148</v>
      </c>
      <c r="F1114" s="63" t="s">
        <v>4107</v>
      </c>
      <c r="G1114" s="3" t="s">
        <v>5005</v>
      </c>
      <c r="H1114" s="64">
        <v>44120</v>
      </c>
      <c r="I1114" s="64">
        <v>44150</v>
      </c>
      <c r="J1114" s="65" t="s">
        <v>1815</v>
      </c>
      <c r="K1114" s="8">
        <f ca="1">+TODAY()-I1114</f>
        <v>-13</v>
      </c>
      <c r="L1114" s="9">
        <v>47.5</v>
      </c>
      <c r="M1114" s="135"/>
      <c r="N1114" s="9" t="str">
        <f>IF(M1114="","Vacio",IF(L1114=M1114,"Igual","Diferente"))</f>
        <v>Vacio</v>
      </c>
      <c r="O1114" s="9"/>
      <c r="P1114" s="135"/>
      <c r="Q1114" s="9" t="str">
        <f>IF(P1114="","Vacio",IF(O1114=P1114,"Igual","Diferente"))</f>
        <v>Vacio</v>
      </c>
      <c r="R1114" s="1">
        <f>+L1114+O1114/3.5</f>
        <v>47.5</v>
      </c>
      <c r="S1114" s="1">
        <f ca="1">+IF(K1114&gt;=0,IF(K1114&lt;30,R1114*1,IF(60&gt;K1114,R1114*2,IF(90&gt;K1114,R1114*3,IF(120&gt;K1114,R1114*4,IF(150&gt;K1114,R1114*5,IF(180&gt;K1114,R1114*6,IF(210&gt;K1114,R1114*7))))))),0)</f>
        <v>0</v>
      </c>
      <c r="T1114" s="2">
        <f ca="1">+IF(K1114&lt;0,0,IF(K1114&lt;8,$A$1,IF(K1114&lt;15,$B$1,IF(K1114&lt;22,$C$1,IF(K1114&lt;30,$D$1,IF(K1114&lt;60,$G$1,IF(K1114&lt;90,$H$1,IF(K1114&lt;120,$I$1,IF(K1114&lt;150,$J$1,IF(K1114&lt;180,$K$1,IF(K1114&lt;210,$E$1)))))))))))</f>
        <v>0</v>
      </c>
      <c r="U1114" s="63" t="s">
        <v>858</v>
      </c>
      <c r="V1114" s="66" t="s">
        <v>1816</v>
      </c>
      <c r="W1114" s="64">
        <v>43902</v>
      </c>
      <c r="X1114" s="12" t="s">
        <v>1847</v>
      </c>
      <c r="Y1114" s="12" t="s">
        <v>5248</v>
      </c>
      <c r="Z1114" s="12"/>
      <c r="AA1114" s="12"/>
      <c r="AB1114" s="15"/>
      <c r="AC1114" s="15"/>
      <c r="AD1114" s="15"/>
      <c r="AE1114" s="15"/>
      <c r="AF1114" s="4">
        <f ca="1">+TODAY()-AE1114</f>
        <v>44137</v>
      </c>
      <c r="AG1114" s="15"/>
      <c r="AH1114" s="15"/>
      <c r="AI1114" s="64"/>
      <c r="AJ1114" s="64"/>
      <c r="AK1114" s="63"/>
      <c r="AL1114" s="64"/>
      <c r="AM1114" s="66">
        <v>1</v>
      </c>
      <c r="AN1114" s="3" t="s">
        <v>44</v>
      </c>
      <c r="AO1114" s="63"/>
      <c r="AP1114" s="63" t="s">
        <v>45</v>
      </c>
      <c r="AQ1114" s="63"/>
      <c r="AR1114" s="63"/>
      <c r="AS1114" s="63"/>
      <c r="AT1114" s="63"/>
      <c r="AU1114" s="288" t="s">
        <v>4686</v>
      </c>
      <c r="AV1114" s="65" t="s">
        <v>47</v>
      </c>
      <c r="AW1114" s="7" t="s">
        <v>47</v>
      </c>
      <c r="AX1114" s="9" t="str">
        <f>IF(AW1114="","Vacio",IF(AV1114=AW1114,"Igual","Diferente"))</f>
        <v>Igual</v>
      </c>
      <c r="AY1114" s="129"/>
      <c r="AZ1114" s="129"/>
      <c r="BA1114" s="5">
        <f ca="1">+IF(K1114&gt;21,"Revisar",0)</f>
        <v>0</v>
      </c>
      <c r="BB1114" s="68" t="s">
        <v>146</v>
      </c>
      <c r="BC1114" s="129" t="s">
        <v>2919</v>
      </c>
      <c r="BD1114"/>
      <c r="BE1114"/>
      <c r="BF1114" s="129" t="s">
        <v>94</v>
      </c>
      <c r="BG1114" s="129"/>
      <c r="BH1114"/>
      <c r="BI1114"/>
      <c r="BJ1114"/>
      <c r="BK1114"/>
      <c r="BL1114"/>
      <c r="BM1114"/>
    </row>
    <row r="1115" spans="1:65" s="158" customFormat="1" ht="14.65" customHeight="1" x14ac:dyDescent="0.25">
      <c r="A1115" s="68" t="str">
        <f>CONCATENATE(E1115,"_",X1115)</f>
        <v>20159473148_PCR-LAP0783</v>
      </c>
      <c r="B1115" s="68" t="str">
        <f>CONCATENATE(E1115,"_",Z1115)</f>
        <v>20159473148_</v>
      </c>
      <c r="C1115" s="64">
        <v>44120</v>
      </c>
      <c r="D1115" s="64">
        <v>44150</v>
      </c>
      <c r="E1115" s="192">
        <v>20159473148</v>
      </c>
      <c r="F1115" s="63" t="s">
        <v>4107</v>
      </c>
      <c r="G1115" s="3" t="s">
        <v>5005</v>
      </c>
      <c r="H1115" s="64">
        <v>44120</v>
      </c>
      <c r="I1115" s="64">
        <v>44150</v>
      </c>
      <c r="J1115" s="65" t="s">
        <v>1815</v>
      </c>
      <c r="K1115" s="8">
        <f ca="1">+TODAY()-I1115</f>
        <v>-13</v>
      </c>
      <c r="L1115" s="9">
        <v>47.5</v>
      </c>
      <c r="M1115" s="135"/>
      <c r="N1115" s="9" t="str">
        <f>IF(M1115="","Vacio",IF(L1115=M1115,"Igual","Diferente"))</f>
        <v>Vacio</v>
      </c>
      <c r="O1115" s="9"/>
      <c r="P1115" s="135"/>
      <c r="Q1115" s="9" t="str">
        <f>IF(P1115="","Vacio",IF(O1115=P1115,"Igual","Diferente"))</f>
        <v>Vacio</v>
      </c>
      <c r="R1115" s="1">
        <f>+L1115+O1115/3.5</f>
        <v>47.5</v>
      </c>
      <c r="S1115" s="1">
        <f ca="1">+IF(K1115&gt;=0,IF(K1115&lt;30,R1115*1,IF(60&gt;K1115,R1115*2,IF(90&gt;K1115,R1115*3,IF(120&gt;K1115,R1115*4,IF(150&gt;K1115,R1115*5,IF(180&gt;K1115,R1115*6,IF(210&gt;K1115,R1115*7))))))),0)</f>
        <v>0</v>
      </c>
      <c r="T1115" s="2">
        <f ca="1">+IF(K1115&lt;0,0,IF(K1115&lt;8,$A$1,IF(K1115&lt;15,$B$1,IF(K1115&lt;22,$C$1,IF(K1115&lt;30,$D$1,IF(K1115&lt;60,$G$1,IF(K1115&lt;90,$H$1,IF(K1115&lt;120,$I$1,IF(K1115&lt;150,$J$1,IF(K1115&lt;180,$K$1,IF(K1115&lt;210,$E$1)))))))))))</f>
        <v>0</v>
      </c>
      <c r="U1115" s="63" t="s">
        <v>858</v>
      </c>
      <c r="V1115" s="66" t="s">
        <v>1816</v>
      </c>
      <c r="W1115" s="64">
        <v>43902</v>
      </c>
      <c r="X1115" s="12" t="s">
        <v>1848</v>
      </c>
      <c r="Y1115" s="12" t="s">
        <v>5248</v>
      </c>
      <c r="Z1115" s="12"/>
      <c r="AA1115" s="12"/>
      <c r="AB1115" s="15"/>
      <c r="AC1115" s="15"/>
      <c r="AD1115" s="15"/>
      <c r="AE1115" s="15"/>
      <c r="AF1115" s="4">
        <f ca="1">+TODAY()-AE1115</f>
        <v>44137</v>
      </c>
      <c r="AG1115" s="15"/>
      <c r="AH1115" s="15"/>
      <c r="AI1115" s="64"/>
      <c r="AJ1115" s="64"/>
      <c r="AK1115" s="63"/>
      <c r="AL1115" s="64"/>
      <c r="AM1115" s="66">
        <v>1</v>
      </c>
      <c r="AN1115" s="3" t="s">
        <v>44</v>
      </c>
      <c r="AO1115" s="63"/>
      <c r="AP1115" s="63" t="s">
        <v>45</v>
      </c>
      <c r="AQ1115" s="63"/>
      <c r="AR1115" s="63"/>
      <c r="AS1115" s="63"/>
      <c r="AT1115" s="63"/>
      <c r="AU1115" s="288" t="s">
        <v>4686</v>
      </c>
      <c r="AV1115" s="65" t="s">
        <v>47</v>
      </c>
      <c r="AW1115" s="7" t="s">
        <v>47</v>
      </c>
      <c r="AX1115" s="9" t="str">
        <f>IF(AW1115="","Vacio",IF(AV1115=AW1115,"Igual","Diferente"))</f>
        <v>Igual</v>
      </c>
      <c r="AY1115" s="129"/>
      <c r="AZ1115" s="129"/>
      <c r="BA1115" s="5">
        <f ca="1">+IF(K1115&gt;21,"Revisar",0)</f>
        <v>0</v>
      </c>
      <c r="BB1115" s="68" t="s">
        <v>146</v>
      </c>
      <c r="BC1115" s="129" t="s">
        <v>2919</v>
      </c>
      <c r="BD1115"/>
      <c r="BE1115"/>
      <c r="BF1115" s="129" t="s">
        <v>94</v>
      </c>
      <c r="BG1115" s="129"/>
      <c r="BH1115"/>
      <c r="BI1115"/>
      <c r="BJ1115"/>
      <c r="BK1115"/>
      <c r="BL1115"/>
      <c r="BM1115"/>
    </row>
    <row r="1116" spans="1:65" s="158" customFormat="1" ht="14.65" customHeight="1" x14ac:dyDescent="0.25">
      <c r="A1116" s="68" t="str">
        <f>CONCATENATE(E1116,"_",X1116)</f>
        <v>20159473148_PCR-LAP0812</v>
      </c>
      <c r="B1116" s="68" t="str">
        <f>CONCATENATE(E1116,"_",Z1116)</f>
        <v>20159473148_</v>
      </c>
      <c r="C1116" s="64">
        <v>44120</v>
      </c>
      <c r="D1116" s="64">
        <v>44150</v>
      </c>
      <c r="E1116" s="192">
        <v>20159473148</v>
      </c>
      <c r="F1116" s="63" t="s">
        <v>4107</v>
      </c>
      <c r="G1116" s="3" t="s">
        <v>5005</v>
      </c>
      <c r="H1116" s="64">
        <v>44120</v>
      </c>
      <c r="I1116" s="64">
        <v>44150</v>
      </c>
      <c r="J1116" s="65" t="s">
        <v>1815</v>
      </c>
      <c r="K1116" s="8">
        <f ca="1">+TODAY()-I1116</f>
        <v>-13</v>
      </c>
      <c r="L1116" s="9">
        <v>47.5</v>
      </c>
      <c r="M1116" s="135"/>
      <c r="N1116" s="9" t="str">
        <f>IF(M1116="","Vacio",IF(L1116=M1116,"Igual","Diferente"))</f>
        <v>Vacio</v>
      </c>
      <c r="O1116" s="9"/>
      <c r="P1116" s="135"/>
      <c r="Q1116" s="9" t="str">
        <f>IF(P1116="","Vacio",IF(O1116=P1116,"Igual","Diferente"))</f>
        <v>Vacio</v>
      </c>
      <c r="R1116" s="1">
        <f>+L1116+O1116/3.5</f>
        <v>47.5</v>
      </c>
      <c r="S1116" s="1">
        <f ca="1">+IF(K1116&gt;=0,IF(K1116&lt;30,R1116*1,IF(60&gt;K1116,R1116*2,IF(90&gt;K1116,R1116*3,IF(120&gt;K1116,R1116*4,IF(150&gt;K1116,R1116*5,IF(180&gt;K1116,R1116*6,IF(210&gt;K1116,R1116*7))))))),0)</f>
        <v>0</v>
      </c>
      <c r="T1116" s="2">
        <f ca="1">+IF(K1116&lt;0,0,IF(K1116&lt;8,$A$1,IF(K1116&lt;15,$B$1,IF(K1116&lt;22,$C$1,IF(K1116&lt;30,$D$1,IF(K1116&lt;60,$G$1,IF(K1116&lt;90,$H$1,IF(K1116&lt;120,$I$1,IF(K1116&lt;150,$J$1,IF(K1116&lt;180,$K$1,IF(K1116&lt;210,$E$1)))))))))))</f>
        <v>0</v>
      </c>
      <c r="U1116" s="63" t="s">
        <v>858</v>
      </c>
      <c r="V1116" s="66" t="s">
        <v>1816</v>
      </c>
      <c r="W1116" s="64">
        <v>43902</v>
      </c>
      <c r="X1116" s="12" t="s">
        <v>1849</v>
      </c>
      <c r="Y1116" s="12" t="s">
        <v>5248</v>
      </c>
      <c r="Z1116" s="12"/>
      <c r="AA1116" s="12"/>
      <c r="AB1116" s="15"/>
      <c r="AC1116" s="15"/>
      <c r="AD1116" s="15"/>
      <c r="AE1116" s="15"/>
      <c r="AF1116" s="4">
        <f ca="1">+TODAY()-AE1116</f>
        <v>44137</v>
      </c>
      <c r="AG1116" s="15"/>
      <c r="AH1116" s="15"/>
      <c r="AI1116" s="64"/>
      <c r="AJ1116" s="64"/>
      <c r="AK1116" s="63"/>
      <c r="AL1116" s="64"/>
      <c r="AM1116" s="66">
        <v>1</v>
      </c>
      <c r="AN1116" s="3" t="s">
        <v>44</v>
      </c>
      <c r="AO1116" s="63"/>
      <c r="AP1116" s="63" t="s">
        <v>45</v>
      </c>
      <c r="AQ1116" s="63"/>
      <c r="AR1116" s="63"/>
      <c r="AS1116" s="63"/>
      <c r="AT1116" s="63"/>
      <c r="AU1116" s="288" t="s">
        <v>4686</v>
      </c>
      <c r="AV1116" s="65" t="s">
        <v>47</v>
      </c>
      <c r="AW1116" s="7" t="s">
        <v>47</v>
      </c>
      <c r="AX1116" s="9" t="str">
        <f>IF(AW1116="","Vacio",IF(AV1116=AW1116,"Igual","Diferente"))</f>
        <v>Igual</v>
      </c>
      <c r="AY1116" s="129"/>
      <c r="AZ1116" s="129"/>
      <c r="BA1116" s="5">
        <f ca="1">+IF(K1116&gt;21,"Revisar",0)</f>
        <v>0</v>
      </c>
      <c r="BB1116" s="68" t="s">
        <v>146</v>
      </c>
      <c r="BC1116" s="129" t="s">
        <v>2919</v>
      </c>
      <c r="BD1116"/>
      <c r="BE1116"/>
      <c r="BF1116" s="129" t="s">
        <v>94</v>
      </c>
      <c r="BG1116" s="129"/>
      <c r="BH1116"/>
      <c r="BI1116"/>
      <c r="BJ1116"/>
      <c r="BK1116"/>
      <c r="BL1116"/>
      <c r="BM1116"/>
    </row>
    <row r="1117" spans="1:65" s="158" customFormat="1" ht="14.65" customHeight="1" x14ac:dyDescent="0.25">
      <c r="A1117" s="68" t="str">
        <f>CONCATENATE(E1117,"_",X1117)</f>
        <v>20159473148_PCR-LAP0847</v>
      </c>
      <c r="B1117" s="68" t="str">
        <f>CONCATENATE(E1117,"_",Z1117)</f>
        <v>20159473148_</v>
      </c>
      <c r="C1117" s="64">
        <v>44033</v>
      </c>
      <c r="D1117" s="64">
        <v>44124</v>
      </c>
      <c r="E1117" s="192">
        <v>20159473148</v>
      </c>
      <c r="F1117" s="63" t="s">
        <v>4107</v>
      </c>
      <c r="G1117" s="3" t="s">
        <v>3317</v>
      </c>
      <c r="H1117" s="64">
        <v>44033</v>
      </c>
      <c r="I1117" s="64">
        <v>44124</v>
      </c>
      <c r="J1117" s="65" t="s">
        <v>1815</v>
      </c>
      <c r="K1117" s="8">
        <f ca="1">+TODAY()-I1117</f>
        <v>13</v>
      </c>
      <c r="L1117" s="9">
        <v>47.5</v>
      </c>
      <c r="M1117" s="135"/>
      <c r="N1117" s="9" t="str">
        <f>IF(M1117="","Vacio",IF(L1117=M1117,"Igual","Diferente"))</f>
        <v>Vacio</v>
      </c>
      <c r="O1117" s="9"/>
      <c r="P1117" s="135"/>
      <c r="Q1117" s="9" t="str">
        <f>IF(P1117="","Vacio",IF(O1117=P1117,"Igual","Diferente"))</f>
        <v>Vacio</v>
      </c>
      <c r="R1117" s="1">
        <f>+L1117+O1117/3.5</f>
        <v>47.5</v>
      </c>
      <c r="S1117" s="1">
        <f ca="1">+IF(K1117&gt;=0,IF(K1117&lt;30,R1117*1,IF(60&gt;K1117,R1117*2,IF(90&gt;K1117,R1117*3,IF(120&gt;K1117,R1117*4,IF(150&gt;K1117,R1117*5,IF(180&gt;K1117,R1117*6,IF(210&gt;K1117,R1117*7))))))),0)</f>
        <v>47.5</v>
      </c>
      <c r="T1117" s="2" t="str">
        <f ca="1">+IF(K1117&lt;0,0,IF(K1117&lt;8,$A$1,IF(K1117&lt;15,$B$1,IF(K1117&lt;22,$C$1,IF(K1117&lt;30,$D$1,IF(K1117&lt;60,$G$1,IF(K1117&lt;90,$H$1,IF(K1117&lt;120,$I$1,IF(K1117&lt;150,$J$1,IF(K1117&lt;180,$K$1,IF(K1117&lt;210,$E$1)))))))))))</f>
        <v>2° Semana</v>
      </c>
      <c r="U1117" s="63" t="s">
        <v>858</v>
      </c>
      <c r="V1117" s="66" t="s">
        <v>1816</v>
      </c>
      <c r="W1117" s="64">
        <v>43902</v>
      </c>
      <c r="X1117" s="30" t="s">
        <v>1850</v>
      </c>
      <c r="Y1117" s="12" t="s">
        <v>5248</v>
      </c>
      <c r="Z1117" s="12"/>
      <c r="AA1117" s="12"/>
      <c r="AB1117" s="15"/>
      <c r="AC1117" s="15" t="s">
        <v>59</v>
      </c>
      <c r="AD1117" s="15">
        <v>44134</v>
      </c>
      <c r="AE1117" s="15">
        <v>44124</v>
      </c>
      <c r="AF1117" s="4">
        <f ca="1">+TODAY()-AE1117</f>
        <v>13</v>
      </c>
      <c r="AG1117" s="15" t="s">
        <v>60</v>
      </c>
      <c r="AH1117" s="15" t="s">
        <v>3242</v>
      </c>
      <c r="AI1117" s="64"/>
      <c r="AJ1117" s="64"/>
      <c r="AK1117" s="63"/>
      <c r="AL1117" s="64"/>
      <c r="AM1117" s="66">
        <v>1</v>
      </c>
      <c r="AN1117" s="3" t="s">
        <v>44</v>
      </c>
      <c r="AO1117" s="63"/>
      <c r="AP1117" s="63" t="s">
        <v>45</v>
      </c>
      <c r="AQ1117" s="63"/>
      <c r="AR1117" s="63"/>
      <c r="AS1117" s="63"/>
      <c r="AT1117" s="63"/>
      <c r="AU1117" s="288" t="s">
        <v>4686</v>
      </c>
      <c r="AV1117" s="65" t="s">
        <v>47</v>
      </c>
      <c r="AW1117" s="7" t="s">
        <v>47</v>
      </c>
      <c r="AX1117" s="9" t="str">
        <f>IF(AW1117="","Vacio",IF(AV1117=AW1117,"Igual","Diferente"))</f>
        <v>Igual</v>
      </c>
      <c r="AY1117" s="129"/>
      <c r="AZ1117" s="129"/>
      <c r="BA1117" s="5">
        <f ca="1">+IF(K1117&gt;21,"Revisar",0)</f>
        <v>0</v>
      </c>
      <c r="BB1117" s="68" t="s">
        <v>146</v>
      </c>
      <c r="BC1117" s="129" t="s">
        <v>141</v>
      </c>
      <c r="BD1117"/>
      <c r="BE1117"/>
      <c r="BF1117" s="129" t="s">
        <v>94</v>
      </c>
      <c r="BG1117" s="129"/>
      <c r="BH1117"/>
      <c r="BI1117"/>
      <c r="BJ1117"/>
      <c r="BK1117"/>
      <c r="BL1117"/>
      <c r="BM1117"/>
    </row>
    <row r="1118" spans="1:65" s="158" customFormat="1" ht="14.65" customHeight="1" x14ac:dyDescent="0.25">
      <c r="A1118" s="68" t="str">
        <f>CONCATENATE(E1118,"_",X1118)</f>
        <v>20159473148_PCR-LAP0850</v>
      </c>
      <c r="B1118" s="68" t="str">
        <f>CONCATENATE(E1118,"_",Z1118)</f>
        <v>20159473148_</v>
      </c>
      <c r="C1118" s="64">
        <v>44120</v>
      </c>
      <c r="D1118" s="64">
        <v>44150</v>
      </c>
      <c r="E1118" s="192">
        <v>20159473148</v>
      </c>
      <c r="F1118" s="63" t="s">
        <v>4107</v>
      </c>
      <c r="G1118" s="3" t="s">
        <v>5005</v>
      </c>
      <c r="H1118" s="64">
        <v>44120</v>
      </c>
      <c r="I1118" s="64">
        <v>44150</v>
      </c>
      <c r="J1118" s="65" t="s">
        <v>1815</v>
      </c>
      <c r="K1118" s="8">
        <f ca="1">+TODAY()-I1118</f>
        <v>-13</v>
      </c>
      <c r="L1118" s="9">
        <v>47.5</v>
      </c>
      <c r="M1118" s="135"/>
      <c r="N1118" s="9" t="str">
        <f>IF(M1118="","Vacio",IF(L1118=M1118,"Igual","Diferente"))</f>
        <v>Vacio</v>
      </c>
      <c r="O1118" s="9"/>
      <c r="P1118" s="135"/>
      <c r="Q1118" s="9" t="str">
        <f>IF(P1118="","Vacio",IF(O1118=P1118,"Igual","Diferente"))</f>
        <v>Vacio</v>
      </c>
      <c r="R1118" s="1">
        <f>+L1118+O1118/3.5</f>
        <v>47.5</v>
      </c>
      <c r="S1118" s="1">
        <f ca="1">+IF(K1118&gt;=0,IF(K1118&lt;30,R1118*1,IF(60&gt;K1118,R1118*2,IF(90&gt;K1118,R1118*3,IF(120&gt;K1118,R1118*4,IF(150&gt;K1118,R1118*5,IF(180&gt;K1118,R1118*6,IF(210&gt;K1118,R1118*7))))))),0)</f>
        <v>0</v>
      </c>
      <c r="T1118" s="2">
        <f ca="1">+IF(K1118&lt;0,0,IF(K1118&lt;8,$A$1,IF(K1118&lt;15,$B$1,IF(K1118&lt;22,$C$1,IF(K1118&lt;30,$D$1,IF(K1118&lt;60,$G$1,IF(K1118&lt;90,$H$1,IF(K1118&lt;120,$I$1,IF(K1118&lt;150,$J$1,IF(K1118&lt;180,$K$1,IF(K1118&lt;210,$E$1)))))))))))</f>
        <v>0</v>
      </c>
      <c r="U1118" s="63" t="s">
        <v>858</v>
      </c>
      <c r="V1118" s="66" t="s">
        <v>1816</v>
      </c>
      <c r="W1118" s="64">
        <v>43902</v>
      </c>
      <c r="X1118" s="12" t="s">
        <v>1851</v>
      </c>
      <c r="Y1118" s="12" t="s">
        <v>5248</v>
      </c>
      <c r="Z1118" s="12"/>
      <c r="AA1118" s="12"/>
      <c r="AB1118" s="15"/>
      <c r="AC1118" s="15"/>
      <c r="AD1118" s="15"/>
      <c r="AE1118" s="15"/>
      <c r="AF1118" s="4">
        <f ca="1">+TODAY()-AE1118</f>
        <v>44137</v>
      </c>
      <c r="AG1118" s="15"/>
      <c r="AH1118" s="15"/>
      <c r="AI1118" s="64"/>
      <c r="AJ1118" s="64"/>
      <c r="AK1118" s="63"/>
      <c r="AL1118" s="64"/>
      <c r="AM1118" s="66">
        <v>1</v>
      </c>
      <c r="AN1118" s="3" t="s">
        <v>44</v>
      </c>
      <c r="AO1118" s="63"/>
      <c r="AP1118" s="63" t="s">
        <v>45</v>
      </c>
      <c r="AQ1118" s="63"/>
      <c r="AR1118" s="63"/>
      <c r="AS1118" s="63"/>
      <c r="AT1118" s="63"/>
      <c r="AU1118" s="288" t="s">
        <v>4686</v>
      </c>
      <c r="AV1118" s="65" t="s">
        <v>47</v>
      </c>
      <c r="AW1118" s="7" t="s">
        <v>47</v>
      </c>
      <c r="AX1118" s="9" t="str">
        <f>IF(AW1118="","Vacio",IF(AV1118=AW1118,"Igual","Diferente"))</f>
        <v>Igual</v>
      </c>
      <c r="AY1118" s="129"/>
      <c r="AZ1118" s="129"/>
      <c r="BA1118" s="5">
        <f ca="1">+IF(K1118&gt;21,"Revisar",0)</f>
        <v>0</v>
      </c>
      <c r="BB1118" s="68" t="s">
        <v>146</v>
      </c>
      <c r="BC1118" s="129" t="s">
        <v>2919</v>
      </c>
      <c r="BD1118"/>
      <c r="BE1118"/>
      <c r="BF1118" s="129" t="s">
        <v>94</v>
      </c>
      <c r="BG1118" s="129"/>
      <c r="BH1118"/>
      <c r="BI1118"/>
      <c r="BJ1118"/>
      <c r="BK1118"/>
      <c r="BL1118"/>
      <c r="BM1118"/>
    </row>
    <row r="1119" spans="1:65" ht="14.65" customHeight="1" x14ac:dyDescent="0.25">
      <c r="A1119" s="68" t="str">
        <f>CONCATENATE(E1119,"_",X1119)</f>
        <v>20159473148_PCR-LAP0854</v>
      </c>
      <c r="B1119" s="68" t="str">
        <f>CONCATENATE(E1119,"_",Z1119)</f>
        <v>20159473148_</v>
      </c>
      <c r="C1119" s="64">
        <v>44120</v>
      </c>
      <c r="D1119" s="64">
        <v>44150</v>
      </c>
      <c r="E1119" s="192">
        <v>20159473148</v>
      </c>
      <c r="F1119" s="63" t="s">
        <v>4107</v>
      </c>
      <c r="G1119" s="3" t="s">
        <v>5005</v>
      </c>
      <c r="H1119" s="64">
        <v>44120</v>
      </c>
      <c r="I1119" s="64">
        <v>44150</v>
      </c>
      <c r="J1119" s="65" t="s">
        <v>1815</v>
      </c>
      <c r="K1119" s="8">
        <f ca="1">+TODAY()-I1119</f>
        <v>-13</v>
      </c>
      <c r="L1119" s="9">
        <v>47.5</v>
      </c>
      <c r="M1119" s="135"/>
      <c r="N1119" s="9" t="str">
        <f>IF(M1119="","Vacio",IF(L1119=M1119,"Igual","Diferente"))</f>
        <v>Vacio</v>
      </c>
      <c r="O1119" s="9"/>
      <c r="P1119" s="135"/>
      <c r="Q1119" s="9" t="str">
        <f>IF(P1119="","Vacio",IF(O1119=P1119,"Igual","Diferente"))</f>
        <v>Vacio</v>
      </c>
      <c r="R1119" s="1">
        <f>+L1119+O1119/3.5</f>
        <v>47.5</v>
      </c>
      <c r="S1119" s="1">
        <f ca="1">+IF(K1119&gt;=0,IF(K1119&lt;30,R1119*1,IF(60&gt;K1119,R1119*2,IF(90&gt;K1119,R1119*3,IF(120&gt;K1119,R1119*4,IF(150&gt;K1119,R1119*5,IF(180&gt;K1119,R1119*6,IF(210&gt;K1119,R1119*7))))))),0)</f>
        <v>0</v>
      </c>
      <c r="T1119" s="2">
        <f ca="1">+IF(K1119&lt;0,0,IF(K1119&lt;8,$A$1,IF(K1119&lt;15,$B$1,IF(K1119&lt;22,$C$1,IF(K1119&lt;30,$D$1,IF(K1119&lt;60,$G$1,IF(K1119&lt;90,$H$1,IF(K1119&lt;120,$I$1,IF(K1119&lt;150,$J$1,IF(K1119&lt;180,$K$1,IF(K1119&lt;210,$E$1)))))))))))</f>
        <v>0</v>
      </c>
      <c r="U1119" s="63" t="s">
        <v>858</v>
      </c>
      <c r="V1119" s="66" t="s">
        <v>1816</v>
      </c>
      <c r="W1119" s="64">
        <v>43902</v>
      </c>
      <c r="X1119" s="12" t="s">
        <v>1852</v>
      </c>
      <c r="Y1119" s="12" t="s">
        <v>5248</v>
      </c>
      <c r="Z1119" s="12"/>
      <c r="AA1119" s="12"/>
      <c r="AB1119" s="15"/>
      <c r="AC1119" s="15"/>
      <c r="AD1119" s="15"/>
      <c r="AE1119" s="15"/>
      <c r="AF1119" s="4">
        <f ca="1">+TODAY()-AE1119</f>
        <v>44137</v>
      </c>
      <c r="AG1119" s="15"/>
      <c r="AH1119" s="15"/>
      <c r="AI1119" s="64"/>
      <c r="AJ1119" s="64"/>
      <c r="AK1119" s="63"/>
      <c r="AL1119" s="64"/>
      <c r="AM1119" s="66">
        <v>1</v>
      </c>
      <c r="AN1119" s="3" t="s">
        <v>44</v>
      </c>
      <c r="AO1119" s="63"/>
      <c r="AP1119" s="63" t="s">
        <v>45</v>
      </c>
      <c r="AQ1119" s="63"/>
      <c r="AR1119" s="63"/>
      <c r="AS1119" s="63"/>
      <c r="AT1119" s="63"/>
      <c r="AU1119" s="288" t="s">
        <v>4686</v>
      </c>
      <c r="AV1119" s="65" t="s">
        <v>47</v>
      </c>
      <c r="AW1119" s="7" t="s">
        <v>47</v>
      </c>
      <c r="AX1119" s="9" t="str">
        <f>IF(AW1119="","Vacio",IF(AV1119=AW1119,"Igual","Diferente"))</f>
        <v>Igual</v>
      </c>
      <c r="AY1119" s="129"/>
      <c r="AZ1119" s="129"/>
      <c r="BA1119" s="5">
        <f ca="1">+IF(K1119&gt;21,"Revisar",0)</f>
        <v>0</v>
      </c>
      <c r="BB1119" s="68" t="s">
        <v>146</v>
      </c>
      <c r="BC1119" s="129" t="s">
        <v>2919</v>
      </c>
      <c r="BF1119" s="129" t="s">
        <v>94</v>
      </c>
      <c r="BG1119" s="129"/>
    </row>
    <row r="1120" spans="1:65" ht="14.65" customHeight="1" x14ac:dyDescent="0.25">
      <c r="A1120" s="68" t="str">
        <f>CONCATENATE(E1120,"_",X1120)</f>
        <v>20159473148_PCR-LAP1503</v>
      </c>
      <c r="B1120" s="68" t="str">
        <f>CONCATENATE(E1120,"_",Z1120)</f>
        <v>20159473148_PCR-LAP0878</v>
      </c>
      <c r="C1120" s="64">
        <v>44120</v>
      </c>
      <c r="D1120" s="64">
        <v>44150</v>
      </c>
      <c r="E1120" s="192">
        <v>20159473148</v>
      </c>
      <c r="F1120" s="63" t="s">
        <v>4107</v>
      </c>
      <c r="G1120" s="3" t="s">
        <v>5005</v>
      </c>
      <c r="H1120" s="64">
        <v>44120</v>
      </c>
      <c r="I1120" s="64">
        <v>44150</v>
      </c>
      <c r="J1120" s="65" t="s">
        <v>1815</v>
      </c>
      <c r="K1120" s="8">
        <f ca="1">+TODAY()-I1120</f>
        <v>-13</v>
      </c>
      <c r="L1120" s="9">
        <v>47.5</v>
      </c>
      <c r="M1120" s="135"/>
      <c r="N1120" s="9" t="str">
        <f>IF(M1120="","Vacio",IF(L1120=M1120,"Igual","Diferente"))</f>
        <v>Vacio</v>
      </c>
      <c r="O1120" s="9"/>
      <c r="P1120" s="135"/>
      <c r="Q1120" s="9" t="str">
        <f>IF(P1120="","Vacio",IF(O1120=P1120,"Igual","Diferente"))</f>
        <v>Vacio</v>
      </c>
      <c r="R1120" s="1">
        <f>+L1120+O1120/3.5</f>
        <v>47.5</v>
      </c>
      <c r="S1120" s="1">
        <f ca="1">+IF(K1120&gt;=0,IF(K1120&lt;30,R1120*1,IF(60&gt;K1120,R1120*2,IF(90&gt;K1120,R1120*3,IF(120&gt;K1120,R1120*4,IF(150&gt;K1120,R1120*5,IF(180&gt;K1120,R1120*6,IF(210&gt;K1120,R1120*7))))))),0)</f>
        <v>0</v>
      </c>
      <c r="T1120" s="2">
        <f ca="1">+IF(K1120&lt;0,0,IF(K1120&lt;8,$A$1,IF(K1120&lt;15,$B$1,IF(K1120&lt;22,$C$1,IF(K1120&lt;30,$D$1,IF(K1120&lt;60,$G$1,IF(K1120&lt;90,$H$1,IF(K1120&lt;120,$I$1,IF(K1120&lt;150,$J$1,IF(K1120&lt;180,$K$1,IF(K1120&lt;210,$E$1)))))))))))</f>
        <v>0</v>
      </c>
      <c r="U1120" s="63" t="s">
        <v>858</v>
      </c>
      <c r="V1120" s="66" t="s">
        <v>1816</v>
      </c>
      <c r="W1120" s="64">
        <v>43902</v>
      </c>
      <c r="X1120" s="12" t="s">
        <v>2719</v>
      </c>
      <c r="Y1120" s="12" t="s">
        <v>5248</v>
      </c>
      <c r="Z1120" s="12" t="s">
        <v>1853</v>
      </c>
      <c r="AA1120" s="12"/>
      <c r="AB1120" s="15"/>
      <c r="AC1120" s="15"/>
      <c r="AD1120" s="15"/>
      <c r="AE1120" s="15"/>
      <c r="AF1120" s="4">
        <f ca="1">+TODAY()-AE1120</f>
        <v>44137</v>
      </c>
      <c r="AG1120" s="15"/>
      <c r="AH1120" s="15"/>
      <c r="AI1120" s="64"/>
      <c r="AJ1120" s="64"/>
      <c r="AK1120" s="63"/>
      <c r="AL1120" s="64"/>
      <c r="AM1120" s="66">
        <v>1</v>
      </c>
      <c r="AN1120" s="3" t="s">
        <v>44</v>
      </c>
      <c r="AO1120" s="63"/>
      <c r="AP1120" s="63" t="s">
        <v>45</v>
      </c>
      <c r="AQ1120" s="63"/>
      <c r="AR1120" s="63"/>
      <c r="AS1120" s="63"/>
      <c r="AT1120" s="63"/>
      <c r="AU1120" s="288" t="s">
        <v>4686</v>
      </c>
      <c r="AV1120" s="65" t="s">
        <v>47</v>
      </c>
      <c r="AW1120" s="7" t="s">
        <v>47</v>
      </c>
      <c r="AX1120" s="9" t="str">
        <f>IF(AW1120="","Vacio",IF(AV1120=AW1120,"Igual","Diferente"))</f>
        <v>Igual</v>
      </c>
      <c r="AY1120" s="129"/>
      <c r="AZ1120" s="129"/>
      <c r="BA1120" s="5">
        <f ca="1">+IF(K1120&gt;21,"Revisar",0)</f>
        <v>0</v>
      </c>
      <c r="BB1120" s="68" t="s">
        <v>146</v>
      </c>
      <c r="BC1120" s="129" t="s">
        <v>2919</v>
      </c>
      <c r="BF1120" s="129" t="s">
        <v>94</v>
      </c>
      <c r="BG1120" s="129"/>
    </row>
    <row r="1121" spans="1:59" ht="14.65" customHeight="1" x14ac:dyDescent="0.25">
      <c r="A1121" s="68" t="str">
        <f>CONCATENATE(E1121,"_",X1121)</f>
        <v>20159473148_PCR-LAP0967</v>
      </c>
      <c r="B1121" s="68" t="str">
        <f>CONCATENATE(E1121,"_",Z1121)</f>
        <v>20159473148_</v>
      </c>
      <c r="C1121" s="64">
        <v>44033</v>
      </c>
      <c r="D1121" s="64">
        <v>44124</v>
      </c>
      <c r="E1121" s="192">
        <v>20159473148</v>
      </c>
      <c r="F1121" s="63" t="s">
        <v>4107</v>
      </c>
      <c r="G1121" s="3" t="s">
        <v>3317</v>
      </c>
      <c r="H1121" s="64">
        <v>44033</v>
      </c>
      <c r="I1121" s="64">
        <v>44124</v>
      </c>
      <c r="J1121" s="65" t="s">
        <v>1815</v>
      </c>
      <c r="K1121" s="8">
        <f ca="1">+TODAY()-I1121</f>
        <v>13</v>
      </c>
      <c r="L1121" s="9">
        <v>47.5</v>
      </c>
      <c r="M1121" s="135"/>
      <c r="N1121" s="9" t="str">
        <f>IF(M1121="","Vacio",IF(L1121=M1121,"Igual","Diferente"))</f>
        <v>Vacio</v>
      </c>
      <c r="O1121" s="9"/>
      <c r="P1121" s="135"/>
      <c r="Q1121" s="9" t="str">
        <f>IF(P1121="","Vacio",IF(O1121=P1121,"Igual","Diferente"))</f>
        <v>Vacio</v>
      </c>
      <c r="R1121" s="1">
        <f>+L1121+O1121/3.5</f>
        <v>47.5</v>
      </c>
      <c r="S1121" s="1">
        <f ca="1">+IF(K1121&gt;=0,IF(K1121&lt;30,R1121*1,IF(60&gt;K1121,R1121*2,IF(90&gt;K1121,R1121*3,IF(120&gt;K1121,R1121*4,IF(150&gt;K1121,R1121*5,IF(180&gt;K1121,R1121*6,IF(210&gt;K1121,R1121*7))))))),0)</f>
        <v>47.5</v>
      </c>
      <c r="T1121" s="2" t="str">
        <f ca="1">+IF(K1121&lt;0,0,IF(K1121&lt;8,$A$1,IF(K1121&lt;15,$B$1,IF(K1121&lt;22,$C$1,IF(K1121&lt;30,$D$1,IF(K1121&lt;60,$G$1,IF(K1121&lt;90,$H$1,IF(K1121&lt;120,$I$1,IF(K1121&lt;150,$J$1,IF(K1121&lt;180,$K$1,IF(K1121&lt;210,$E$1)))))))))))</f>
        <v>2° Semana</v>
      </c>
      <c r="U1121" s="63" t="s">
        <v>858</v>
      </c>
      <c r="V1121" s="66" t="s">
        <v>1816</v>
      </c>
      <c r="W1121" s="64">
        <v>43902</v>
      </c>
      <c r="X1121" s="30" t="s">
        <v>1854</v>
      </c>
      <c r="Y1121" s="12" t="s">
        <v>5248</v>
      </c>
      <c r="Z1121" s="12"/>
      <c r="AA1121" s="12"/>
      <c r="AB1121" s="15"/>
      <c r="AC1121" s="15" t="s">
        <v>59</v>
      </c>
      <c r="AD1121" s="15">
        <v>44134</v>
      </c>
      <c r="AE1121" s="15">
        <v>44124</v>
      </c>
      <c r="AF1121" s="4">
        <f ca="1">+TODAY()-AE1121</f>
        <v>13</v>
      </c>
      <c r="AG1121" s="15" t="s">
        <v>60</v>
      </c>
      <c r="AH1121" s="15" t="s">
        <v>3242</v>
      </c>
      <c r="AI1121" s="64"/>
      <c r="AJ1121" s="64"/>
      <c r="AK1121" s="63"/>
      <c r="AL1121" s="64"/>
      <c r="AM1121" s="66">
        <v>1</v>
      </c>
      <c r="AN1121" s="3" t="s">
        <v>44</v>
      </c>
      <c r="AO1121" s="63"/>
      <c r="AP1121" s="63" t="s">
        <v>45</v>
      </c>
      <c r="AQ1121" s="63"/>
      <c r="AR1121" s="63"/>
      <c r="AS1121" s="63"/>
      <c r="AT1121" s="63"/>
      <c r="AU1121" s="288" t="s">
        <v>4686</v>
      </c>
      <c r="AV1121" s="65" t="s">
        <v>47</v>
      </c>
      <c r="AW1121" s="7" t="s">
        <v>47</v>
      </c>
      <c r="AX1121" s="9" t="str">
        <f>IF(AW1121="","Vacio",IF(AV1121=AW1121,"Igual","Diferente"))</f>
        <v>Igual</v>
      </c>
      <c r="AY1121" s="129"/>
      <c r="AZ1121" s="129"/>
      <c r="BA1121" s="5">
        <f ca="1">+IF(K1121&gt;21,"Revisar",0)</f>
        <v>0</v>
      </c>
      <c r="BB1121" s="68" t="s">
        <v>146</v>
      </c>
      <c r="BC1121" s="129" t="s">
        <v>141</v>
      </c>
      <c r="BF1121" s="129" t="s">
        <v>94</v>
      </c>
      <c r="BG1121" s="129"/>
    </row>
    <row r="1122" spans="1:59" ht="14.65" customHeight="1" x14ac:dyDescent="0.25">
      <c r="A1122" s="68" t="str">
        <f>CONCATENATE(E1122,"_",X1122)</f>
        <v>20159473148_PCR-LAP1001</v>
      </c>
      <c r="B1122" s="68" t="str">
        <f>CONCATENATE(E1122,"_",Z1122)</f>
        <v>20159473148_</v>
      </c>
      <c r="C1122" s="64">
        <v>44120</v>
      </c>
      <c r="D1122" s="64">
        <v>44150</v>
      </c>
      <c r="E1122" s="192">
        <v>20159473148</v>
      </c>
      <c r="F1122" s="63" t="s">
        <v>4107</v>
      </c>
      <c r="G1122" s="3" t="s">
        <v>5005</v>
      </c>
      <c r="H1122" s="64">
        <v>44120</v>
      </c>
      <c r="I1122" s="64">
        <v>44150</v>
      </c>
      <c r="J1122" s="65" t="s">
        <v>1815</v>
      </c>
      <c r="K1122" s="8">
        <f ca="1">+TODAY()-I1122</f>
        <v>-13</v>
      </c>
      <c r="L1122" s="9">
        <v>47.5</v>
      </c>
      <c r="M1122" s="135"/>
      <c r="N1122" s="9" t="str">
        <f>IF(M1122="","Vacio",IF(L1122=M1122,"Igual","Diferente"))</f>
        <v>Vacio</v>
      </c>
      <c r="O1122" s="9"/>
      <c r="P1122" s="135"/>
      <c r="Q1122" s="9" t="str">
        <f>IF(P1122="","Vacio",IF(O1122=P1122,"Igual","Diferente"))</f>
        <v>Vacio</v>
      </c>
      <c r="R1122" s="1">
        <f>+L1122+O1122/3.5</f>
        <v>47.5</v>
      </c>
      <c r="S1122" s="1">
        <f ca="1">+IF(K1122&gt;=0,IF(K1122&lt;30,R1122*1,IF(60&gt;K1122,R1122*2,IF(90&gt;K1122,R1122*3,IF(120&gt;K1122,R1122*4,IF(150&gt;K1122,R1122*5,IF(180&gt;K1122,R1122*6,IF(210&gt;K1122,R1122*7))))))),0)</f>
        <v>0</v>
      </c>
      <c r="T1122" s="2">
        <f ca="1">+IF(K1122&lt;0,0,IF(K1122&lt;8,$A$1,IF(K1122&lt;15,$B$1,IF(K1122&lt;22,$C$1,IF(K1122&lt;30,$D$1,IF(K1122&lt;60,$G$1,IF(K1122&lt;90,$H$1,IF(K1122&lt;120,$I$1,IF(K1122&lt;150,$J$1,IF(K1122&lt;180,$K$1,IF(K1122&lt;210,$E$1)))))))))))</f>
        <v>0</v>
      </c>
      <c r="U1122" s="63" t="s">
        <v>858</v>
      </c>
      <c r="V1122" s="66" t="s">
        <v>1816</v>
      </c>
      <c r="W1122" s="64">
        <v>43902</v>
      </c>
      <c r="X1122" s="12" t="s">
        <v>1855</v>
      </c>
      <c r="Y1122" s="12" t="s">
        <v>5248</v>
      </c>
      <c r="Z1122" s="12"/>
      <c r="AA1122" s="12"/>
      <c r="AB1122" s="15"/>
      <c r="AC1122" s="15"/>
      <c r="AD1122" s="15"/>
      <c r="AE1122" s="15"/>
      <c r="AF1122" s="4">
        <f ca="1">+TODAY()-AE1122</f>
        <v>44137</v>
      </c>
      <c r="AG1122" s="15"/>
      <c r="AH1122" s="15"/>
      <c r="AI1122" s="64"/>
      <c r="AJ1122" s="64"/>
      <c r="AK1122" s="63"/>
      <c r="AL1122" s="64"/>
      <c r="AM1122" s="66">
        <v>1</v>
      </c>
      <c r="AN1122" s="3" t="s">
        <v>44</v>
      </c>
      <c r="AO1122" s="63"/>
      <c r="AP1122" s="63" t="s">
        <v>45</v>
      </c>
      <c r="AQ1122" s="63"/>
      <c r="AR1122" s="63"/>
      <c r="AS1122" s="63"/>
      <c r="AT1122" s="63"/>
      <c r="AU1122" s="288" t="s">
        <v>4686</v>
      </c>
      <c r="AV1122" s="65" t="s">
        <v>47</v>
      </c>
      <c r="AW1122" s="7" t="s">
        <v>47</v>
      </c>
      <c r="AX1122" s="9" t="str">
        <f>IF(AW1122="","Vacio",IF(AV1122=AW1122,"Igual","Diferente"))</f>
        <v>Igual</v>
      </c>
      <c r="AY1122" s="129"/>
      <c r="AZ1122" s="129"/>
      <c r="BA1122" s="5">
        <f ca="1">+IF(K1122&gt;21,"Revisar",0)</f>
        <v>0</v>
      </c>
      <c r="BB1122" s="68" t="s">
        <v>146</v>
      </c>
      <c r="BC1122" s="129" t="s">
        <v>2919</v>
      </c>
      <c r="BF1122" s="129" t="s">
        <v>94</v>
      </c>
      <c r="BG1122" s="129"/>
    </row>
    <row r="1123" spans="1:59" ht="14.65" customHeight="1" x14ac:dyDescent="0.25">
      <c r="A1123" s="68" t="str">
        <f>CONCATENATE(E1123,"_",X1123)</f>
        <v>20159473148_PCR-LAP0671</v>
      </c>
      <c r="B1123" s="68" t="str">
        <f>CONCATENATE(E1123,"_",Z1123)</f>
        <v>20159473148_PCR-LAP1004</v>
      </c>
      <c r="C1123" s="64">
        <v>44120</v>
      </c>
      <c r="D1123" s="64">
        <v>44150</v>
      </c>
      <c r="E1123" s="192">
        <v>20159473148</v>
      </c>
      <c r="F1123" s="63" t="s">
        <v>4107</v>
      </c>
      <c r="G1123" s="3" t="s">
        <v>5005</v>
      </c>
      <c r="H1123" s="64">
        <v>44120</v>
      </c>
      <c r="I1123" s="64">
        <v>44150</v>
      </c>
      <c r="J1123" s="65" t="s">
        <v>1815</v>
      </c>
      <c r="K1123" s="8">
        <f ca="1">+TODAY()-I1123</f>
        <v>-13</v>
      </c>
      <c r="L1123" s="9">
        <v>47.5</v>
      </c>
      <c r="M1123" s="135"/>
      <c r="N1123" s="9" t="str">
        <f>IF(M1123="","Vacio",IF(L1123=M1123,"Igual","Diferente"))</f>
        <v>Vacio</v>
      </c>
      <c r="O1123" s="9"/>
      <c r="P1123" s="135"/>
      <c r="Q1123" s="9" t="str">
        <f>IF(P1123="","Vacio",IF(O1123=P1123,"Igual","Diferente"))</f>
        <v>Vacio</v>
      </c>
      <c r="R1123" s="1">
        <f>+L1123+O1123/3.5</f>
        <v>47.5</v>
      </c>
      <c r="S1123" s="1">
        <f ca="1">+IF(K1123&gt;=0,IF(K1123&lt;30,R1123*1,IF(60&gt;K1123,R1123*2,IF(90&gt;K1123,R1123*3,IF(120&gt;K1123,R1123*4,IF(150&gt;K1123,R1123*5,IF(180&gt;K1123,R1123*6,IF(210&gt;K1123,R1123*7))))))),0)</f>
        <v>0</v>
      </c>
      <c r="T1123" s="2">
        <f ca="1">+IF(K1123&lt;0,0,IF(K1123&lt;8,$A$1,IF(K1123&lt;15,$B$1,IF(K1123&lt;22,$C$1,IF(K1123&lt;30,$D$1,IF(K1123&lt;60,$G$1,IF(K1123&lt;90,$H$1,IF(K1123&lt;120,$I$1,IF(K1123&lt;150,$J$1,IF(K1123&lt;180,$K$1,IF(K1123&lt;210,$E$1)))))))))))</f>
        <v>0</v>
      </c>
      <c r="U1123" s="63" t="s">
        <v>858</v>
      </c>
      <c r="V1123" s="66" t="s">
        <v>1816</v>
      </c>
      <c r="W1123" s="64">
        <v>43902</v>
      </c>
      <c r="X1123" s="12" t="s">
        <v>1856</v>
      </c>
      <c r="Y1123" s="12" t="s">
        <v>5248</v>
      </c>
      <c r="Z1123" s="12" t="s">
        <v>1695</v>
      </c>
      <c r="AA1123" s="12"/>
      <c r="AB1123" s="15"/>
      <c r="AC1123" s="15"/>
      <c r="AD1123" s="15"/>
      <c r="AE1123" s="15"/>
      <c r="AF1123" s="4">
        <f ca="1">+TODAY()-AE1123</f>
        <v>44137</v>
      </c>
      <c r="AG1123" s="15"/>
      <c r="AH1123" s="15"/>
      <c r="AI1123" s="64"/>
      <c r="AJ1123" s="64"/>
      <c r="AK1123" s="63"/>
      <c r="AL1123" s="64"/>
      <c r="AM1123" s="66">
        <v>1</v>
      </c>
      <c r="AN1123" s="3" t="s">
        <v>44</v>
      </c>
      <c r="AO1123" s="63"/>
      <c r="AP1123" s="63" t="s">
        <v>45</v>
      </c>
      <c r="AQ1123" s="63"/>
      <c r="AR1123" s="63"/>
      <c r="AS1123" s="63"/>
      <c r="AT1123" s="63"/>
      <c r="AU1123" s="288" t="s">
        <v>4686</v>
      </c>
      <c r="AV1123" s="65" t="s">
        <v>47</v>
      </c>
      <c r="AW1123" s="7" t="s">
        <v>47</v>
      </c>
      <c r="AX1123" s="9" t="str">
        <f>IF(AW1123="","Vacio",IF(AV1123=AW1123,"Igual","Diferente"))</f>
        <v>Igual</v>
      </c>
      <c r="AY1123" s="129"/>
      <c r="AZ1123" s="129"/>
      <c r="BA1123" s="5">
        <f ca="1">+IF(K1123&gt;21,"Revisar",0)</f>
        <v>0</v>
      </c>
      <c r="BB1123" s="68" t="s">
        <v>146</v>
      </c>
      <c r="BC1123" s="129" t="s">
        <v>2919</v>
      </c>
      <c r="BF1123" s="129" t="s">
        <v>94</v>
      </c>
      <c r="BG1123" s="129"/>
    </row>
    <row r="1124" spans="1:59" ht="14.65" customHeight="1" x14ac:dyDescent="0.25">
      <c r="A1124" s="68" t="str">
        <f>CONCATENATE(E1124,"_",X1124)</f>
        <v>20159473148_PCR-LAP1010</v>
      </c>
      <c r="B1124" s="68" t="str">
        <f>CONCATENATE(E1124,"_",Z1124)</f>
        <v>20159473148_</v>
      </c>
      <c r="C1124" s="64">
        <v>44120</v>
      </c>
      <c r="D1124" s="64">
        <v>44150</v>
      </c>
      <c r="E1124" s="192">
        <v>20159473148</v>
      </c>
      <c r="F1124" s="63" t="s">
        <v>4107</v>
      </c>
      <c r="G1124" s="3" t="s">
        <v>5005</v>
      </c>
      <c r="H1124" s="64">
        <v>44120</v>
      </c>
      <c r="I1124" s="64">
        <v>44150</v>
      </c>
      <c r="J1124" s="65" t="s">
        <v>1815</v>
      </c>
      <c r="K1124" s="8">
        <f ca="1">+TODAY()-I1124</f>
        <v>-13</v>
      </c>
      <c r="L1124" s="9">
        <v>47.5</v>
      </c>
      <c r="M1124" s="135"/>
      <c r="N1124" s="9" t="str">
        <f>IF(M1124="","Vacio",IF(L1124=M1124,"Igual","Diferente"))</f>
        <v>Vacio</v>
      </c>
      <c r="O1124" s="9"/>
      <c r="P1124" s="135"/>
      <c r="Q1124" s="9" t="str">
        <f>IF(P1124="","Vacio",IF(O1124=P1124,"Igual","Diferente"))</f>
        <v>Vacio</v>
      </c>
      <c r="R1124" s="1">
        <f>+L1124+O1124/3.5</f>
        <v>47.5</v>
      </c>
      <c r="S1124" s="1">
        <f ca="1">+IF(K1124&gt;=0,IF(K1124&lt;30,R1124*1,IF(60&gt;K1124,R1124*2,IF(90&gt;K1124,R1124*3,IF(120&gt;K1124,R1124*4,IF(150&gt;K1124,R1124*5,IF(180&gt;K1124,R1124*6,IF(210&gt;K1124,R1124*7))))))),0)</f>
        <v>0</v>
      </c>
      <c r="T1124" s="2">
        <f ca="1">+IF(K1124&lt;0,0,IF(K1124&lt;8,$A$1,IF(K1124&lt;15,$B$1,IF(K1124&lt;22,$C$1,IF(K1124&lt;30,$D$1,IF(K1124&lt;60,$G$1,IF(K1124&lt;90,$H$1,IF(K1124&lt;120,$I$1,IF(K1124&lt;150,$J$1,IF(K1124&lt;180,$K$1,IF(K1124&lt;210,$E$1)))))))))))</f>
        <v>0</v>
      </c>
      <c r="U1124" s="63" t="s">
        <v>858</v>
      </c>
      <c r="V1124" s="66" t="s">
        <v>1816</v>
      </c>
      <c r="W1124" s="64">
        <v>43902</v>
      </c>
      <c r="X1124" s="12" t="s">
        <v>1857</v>
      </c>
      <c r="Y1124" s="12" t="s">
        <v>5248</v>
      </c>
      <c r="Z1124" s="12"/>
      <c r="AA1124" s="12"/>
      <c r="AB1124" s="15"/>
      <c r="AC1124" s="15"/>
      <c r="AD1124" s="15"/>
      <c r="AE1124" s="15"/>
      <c r="AF1124" s="4">
        <f ca="1">+TODAY()-AE1124</f>
        <v>44137</v>
      </c>
      <c r="AG1124" s="15"/>
      <c r="AH1124" s="15"/>
      <c r="AI1124" s="64"/>
      <c r="AJ1124" s="64"/>
      <c r="AK1124" s="63"/>
      <c r="AL1124" s="64"/>
      <c r="AM1124" s="66">
        <v>1</v>
      </c>
      <c r="AN1124" s="3" t="s">
        <v>44</v>
      </c>
      <c r="AO1124" s="63"/>
      <c r="AP1124" s="63" t="s">
        <v>45</v>
      </c>
      <c r="AQ1124" s="63"/>
      <c r="AR1124" s="63"/>
      <c r="AS1124" s="63"/>
      <c r="AT1124" s="63"/>
      <c r="AU1124" s="288" t="s">
        <v>4686</v>
      </c>
      <c r="AV1124" s="65" t="s">
        <v>47</v>
      </c>
      <c r="AW1124" s="7" t="s">
        <v>47</v>
      </c>
      <c r="AX1124" s="9" t="str">
        <f>IF(AW1124="","Vacio",IF(AV1124=AW1124,"Igual","Diferente"))</f>
        <v>Igual</v>
      </c>
      <c r="AY1124" s="129"/>
      <c r="AZ1124" s="129"/>
      <c r="BA1124" s="5">
        <f ca="1">+IF(K1124&gt;21,"Revisar",0)</f>
        <v>0</v>
      </c>
      <c r="BB1124" s="68" t="s">
        <v>146</v>
      </c>
      <c r="BC1124" s="129" t="s">
        <v>2919</v>
      </c>
      <c r="BF1124" s="129" t="s">
        <v>94</v>
      </c>
      <c r="BG1124" s="129"/>
    </row>
    <row r="1125" spans="1:59" ht="14.65" customHeight="1" x14ac:dyDescent="0.25">
      <c r="A1125" s="68" t="str">
        <f>CONCATENATE(E1125,"_",X1125)</f>
        <v>20159473148_PCR-LAP1065</v>
      </c>
      <c r="B1125" s="68" t="str">
        <f>CONCATENATE(E1125,"_",Z1125)</f>
        <v>20159473148_</v>
      </c>
      <c r="C1125" s="64">
        <v>44120</v>
      </c>
      <c r="D1125" s="64">
        <v>44150</v>
      </c>
      <c r="E1125" s="192">
        <v>20159473148</v>
      </c>
      <c r="F1125" s="63" t="s">
        <v>4107</v>
      </c>
      <c r="G1125" s="3" t="s">
        <v>5005</v>
      </c>
      <c r="H1125" s="64">
        <v>44120</v>
      </c>
      <c r="I1125" s="64">
        <v>44150</v>
      </c>
      <c r="J1125" s="65" t="s">
        <v>1815</v>
      </c>
      <c r="K1125" s="8">
        <f ca="1">+TODAY()-I1125</f>
        <v>-13</v>
      </c>
      <c r="L1125" s="9">
        <v>47.5</v>
      </c>
      <c r="M1125" s="135"/>
      <c r="N1125" s="9" t="str">
        <f>IF(M1125="","Vacio",IF(L1125=M1125,"Igual","Diferente"))</f>
        <v>Vacio</v>
      </c>
      <c r="O1125" s="9"/>
      <c r="P1125" s="135"/>
      <c r="Q1125" s="9" t="str">
        <f>IF(P1125="","Vacio",IF(O1125=P1125,"Igual","Diferente"))</f>
        <v>Vacio</v>
      </c>
      <c r="R1125" s="1">
        <f>+L1125+O1125/3.5</f>
        <v>47.5</v>
      </c>
      <c r="S1125" s="1">
        <f ca="1">+IF(K1125&gt;=0,IF(K1125&lt;30,R1125*1,IF(60&gt;K1125,R1125*2,IF(90&gt;K1125,R1125*3,IF(120&gt;K1125,R1125*4,IF(150&gt;K1125,R1125*5,IF(180&gt;K1125,R1125*6,IF(210&gt;K1125,R1125*7))))))),0)</f>
        <v>0</v>
      </c>
      <c r="T1125" s="2">
        <f ca="1">+IF(K1125&lt;0,0,IF(K1125&lt;8,$A$1,IF(K1125&lt;15,$B$1,IF(K1125&lt;22,$C$1,IF(K1125&lt;30,$D$1,IF(K1125&lt;60,$G$1,IF(K1125&lt;90,$H$1,IF(K1125&lt;120,$I$1,IF(K1125&lt;150,$J$1,IF(K1125&lt;180,$K$1,IF(K1125&lt;210,$E$1)))))))))))</f>
        <v>0</v>
      </c>
      <c r="U1125" s="63" t="s">
        <v>858</v>
      </c>
      <c r="V1125" s="66" t="s">
        <v>1816</v>
      </c>
      <c r="W1125" s="64">
        <v>43902</v>
      </c>
      <c r="X1125" s="12" t="s">
        <v>873</v>
      </c>
      <c r="Y1125" s="12" t="s">
        <v>5248</v>
      </c>
      <c r="Z1125" s="12"/>
      <c r="AA1125" s="12"/>
      <c r="AB1125" s="15"/>
      <c r="AC1125" s="15"/>
      <c r="AD1125" s="15"/>
      <c r="AE1125" s="15"/>
      <c r="AF1125" s="4">
        <f ca="1">+TODAY()-AE1125</f>
        <v>44137</v>
      </c>
      <c r="AG1125" s="15"/>
      <c r="AH1125" s="15"/>
      <c r="AI1125" s="64"/>
      <c r="AJ1125" s="64"/>
      <c r="AK1125" s="63"/>
      <c r="AL1125" s="64"/>
      <c r="AM1125" s="66">
        <v>1</v>
      </c>
      <c r="AN1125" s="3" t="s">
        <v>44</v>
      </c>
      <c r="AO1125" s="63"/>
      <c r="AP1125" s="63" t="s">
        <v>45</v>
      </c>
      <c r="AQ1125" s="63"/>
      <c r="AR1125" s="63"/>
      <c r="AS1125" s="63"/>
      <c r="AT1125" s="63"/>
      <c r="AU1125" s="288" t="s">
        <v>4686</v>
      </c>
      <c r="AV1125" s="65" t="s">
        <v>47</v>
      </c>
      <c r="AW1125" s="7" t="s">
        <v>47</v>
      </c>
      <c r="AX1125" s="9" t="str">
        <f>IF(AW1125="","Vacio",IF(AV1125=AW1125,"Igual","Diferente"))</f>
        <v>Igual</v>
      </c>
      <c r="AY1125" s="129"/>
      <c r="AZ1125" s="129"/>
      <c r="BA1125" s="5">
        <f ca="1">+IF(K1125&gt;21,"Revisar",0)</f>
        <v>0</v>
      </c>
      <c r="BB1125" s="68" t="s">
        <v>146</v>
      </c>
      <c r="BC1125" s="129" t="s">
        <v>2919</v>
      </c>
      <c r="BF1125" s="129" t="s">
        <v>94</v>
      </c>
      <c r="BG1125" s="129"/>
    </row>
    <row r="1126" spans="1:59" ht="14.65" customHeight="1" x14ac:dyDescent="0.25">
      <c r="A1126" s="68" t="str">
        <f>CONCATENATE(E1126,"_",X1126)</f>
        <v>20159473148_PCR-LAP1070</v>
      </c>
      <c r="B1126" s="68" t="str">
        <f>CONCATENATE(E1126,"_",Z1126)</f>
        <v>20159473148_</v>
      </c>
      <c r="C1126" s="64">
        <v>44120</v>
      </c>
      <c r="D1126" s="64">
        <v>44150</v>
      </c>
      <c r="E1126" s="192">
        <v>20159473148</v>
      </c>
      <c r="F1126" s="63" t="s">
        <v>4107</v>
      </c>
      <c r="G1126" s="3" t="s">
        <v>5005</v>
      </c>
      <c r="H1126" s="64">
        <v>44120</v>
      </c>
      <c r="I1126" s="64">
        <v>44150</v>
      </c>
      <c r="J1126" s="65" t="s">
        <v>1815</v>
      </c>
      <c r="K1126" s="8">
        <f ca="1">+TODAY()-I1126</f>
        <v>-13</v>
      </c>
      <c r="L1126" s="9">
        <v>47.5</v>
      </c>
      <c r="M1126" s="135"/>
      <c r="N1126" s="9" t="str">
        <f>IF(M1126="","Vacio",IF(L1126=M1126,"Igual","Diferente"))</f>
        <v>Vacio</v>
      </c>
      <c r="O1126" s="9"/>
      <c r="P1126" s="135"/>
      <c r="Q1126" s="9" t="str">
        <f>IF(P1126="","Vacio",IF(O1126=P1126,"Igual","Diferente"))</f>
        <v>Vacio</v>
      </c>
      <c r="R1126" s="1">
        <f>+L1126+O1126/3.5</f>
        <v>47.5</v>
      </c>
      <c r="S1126" s="1">
        <f ca="1">+IF(K1126&gt;=0,IF(K1126&lt;30,R1126*1,IF(60&gt;K1126,R1126*2,IF(90&gt;K1126,R1126*3,IF(120&gt;K1126,R1126*4,IF(150&gt;K1126,R1126*5,IF(180&gt;K1126,R1126*6,IF(210&gt;K1126,R1126*7))))))),0)</f>
        <v>0</v>
      </c>
      <c r="T1126" s="2">
        <f ca="1">+IF(K1126&lt;0,0,IF(K1126&lt;8,$A$1,IF(K1126&lt;15,$B$1,IF(K1126&lt;22,$C$1,IF(K1126&lt;30,$D$1,IF(K1126&lt;60,$G$1,IF(K1126&lt;90,$H$1,IF(K1126&lt;120,$I$1,IF(K1126&lt;150,$J$1,IF(K1126&lt;180,$K$1,IF(K1126&lt;210,$E$1)))))))))))</f>
        <v>0</v>
      </c>
      <c r="U1126" s="63" t="s">
        <v>858</v>
      </c>
      <c r="V1126" s="66" t="s">
        <v>1816</v>
      </c>
      <c r="W1126" s="64">
        <v>43902</v>
      </c>
      <c r="X1126" s="12" t="s">
        <v>1858</v>
      </c>
      <c r="Y1126" s="12" t="s">
        <v>5248</v>
      </c>
      <c r="Z1126" s="12"/>
      <c r="AA1126" s="12"/>
      <c r="AB1126" s="15"/>
      <c r="AC1126" s="15"/>
      <c r="AD1126" s="15"/>
      <c r="AE1126" s="15"/>
      <c r="AF1126" s="4">
        <f ca="1">+TODAY()-AE1126</f>
        <v>44137</v>
      </c>
      <c r="AG1126" s="15"/>
      <c r="AH1126" s="15"/>
      <c r="AI1126" s="64"/>
      <c r="AJ1126" s="64"/>
      <c r="AK1126" s="63"/>
      <c r="AL1126" s="64"/>
      <c r="AM1126" s="66">
        <v>1</v>
      </c>
      <c r="AN1126" s="3" t="s">
        <v>44</v>
      </c>
      <c r="AO1126" s="63"/>
      <c r="AP1126" s="63" t="s">
        <v>45</v>
      </c>
      <c r="AQ1126" s="63"/>
      <c r="AR1126" s="63"/>
      <c r="AS1126" s="63"/>
      <c r="AT1126" s="63"/>
      <c r="AU1126" s="288" t="s">
        <v>4686</v>
      </c>
      <c r="AV1126" s="65" t="s">
        <v>47</v>
      </c>
      <c r="AW1126" s="7" t="s">
        <v>47</v>
      </c>
      <c r="AX1126" s="9" t="str">
        <f>IF(AW1126="","Vacio",IF(AV1126=AW1126,"Igual","Diferente"))</f>
        <v>Igual</v>
      </c>
      <c r="AY1126" s="129"/>
      <c r="AZ1126" s="129"/>
      <c r="BA1126" s="5">
        <f ca="1">+IF(K1126&gt;21,"Revisar",0)</f>
        <v>0</v>
      </c>
      <c r="BB1126" s="68" t="s">
        <v>146</v>
      </c>
      <c r="BC1126" s="129" t="s">
        <v>2919</v>
      </c>
      <c r="BF1126" s="129" t="s">
        <v>94</v>
      </c>
      <c r="BG1126" s="129"/>
    </row>
    <row r="1127" spans="1:59" ht="14.65" customHeight="1" x14ac:dyDescent="0.25">
      <c r="A1127" s="68" t="str">
        <f>CONCATENATE(E1127,"_",X1127)</f>
        <v>20159473148_PCR-LAP1125</v>
      </c>
      <c r="B1127" s="68" t="str">
        <f>CONCATENATE(E1127,"_",Z1127)</f>
        <v>20159473148_</v>
      </c>
      <c r="C1127" s="64">
        <v>44120</v>
      </c>
      <c r="D1127" s="64">
        <v>44150</v>
      </c>
      <c r="E1127" s="192">
        <v>20159473148</v>
      </c>
      <c r="F1127" s="63" t="s">
        <v>4107</v>
      </c>
      <c r="G1127" s="3" t="s">
        <v>5005</v>
      </c>
      <c r="H1127" s="64">
        <v>44120</v>
      </c>
      <c r="I1127" s="64">
        <v>44150</v>
      </c>
      <c r="J1127" s="65" t="s">
        <v>1815</v>
      </c>
      <c r="K1127" s="8">
        <f ca="1">+TODAY()-I1127</f>
        <v>-13</v>
      </c>
      <c r="L1127" s="9">
        <v>47.5</v>
      </c>
      <c r="M1127" s="135"/>
      <c r="N1127" s="9" t="str">
        <f>IF(M1127="","Vacio",IF(L1127=M1127,"Igual","Diferente"))</f>
        <v>Vacio</v>
      </c>
      <c r="O1127" s="9"/>
      <c r="P1127" s="135"/>
      <c r="Q1127" s="9" t="str">
        <f>IF(P1127="","Vacio",IF(O1127=P1127,"Igual","Diferente"))</f>
        <v>Vacio</v>
      </c>
      <c r="R1127" s="1">
        <f>+L1127+O1127/3.5</f>
        <v>47.5</v>
      </c>
      <c r="S1127" s="1">
        <f ca="1">+IF(K1127&gt;=0,IF(K1127&lt;30,R1127*1,IF(60&gt;K1127,R1127*2,IF(90&gt;K1127,R1127*3,IF(120&gt;K1127,R1127*4,IF(150&gt;K1127,R1127*5,IF(180&gt;K1127,R1127*6,IF(210&gt;K1127,R1127*7))))))),0)</f>
        <v>0</v>
      </c>
      <c r="T1127" s="2">
        <f ca="1">+IF(K1127&lt;0,0,IF(K1127&lt;8,$A$1,IF(K1127&lt;15,$B$1,IF(K1127&lt;22,$C$1,IF(K1127&lt;30,$D$1,IF(K1127&lt;60,$G$1,IF(K1127&lt;90,$H$1,IF(K1127&lt;120,$I$1,IF(K1127&lt;150,$J$1,IF(K1127&lt;180,$K$1,IF(K1127&lt;210,$E$1)))))))))))</f>
        <v>0</v>
      </c>
      <c r="U1127" s="63" t="s">
        <v>858</v>
      </c>
      <c r="V1127" s="66" t="s">
        <v>1816</v>
      </c>
      <c r="W1127" s="64">
        <v>43902</v>
      </c>
      <c r="X1127" s="12" t="s">
        <v>1859</v>
      </c>
      <c r="Y1127" s="12" t="s">
        <v>5248</v>
      </c>
      <c r="Z1127" s="12"/>
      <c r="AA1127" s="12"/>
      <c r="AB1127" s="15"/>
      <c r="AC1127" s="15"/>
      <c r="AD1127" s="15"/>
      <c r="AE1127" s="15"/>
      <c r="AF1127" s="4">
        <f ca="1">+TODAY()-AE1127</f>
        <v>44137</v>
      </c>
      <c r="AG1127" s="15"/>
      <c r="AH1127" s="15"/>
      <c r="AI1127" s="64"/>
      <c r="AJ1127" s="64"/>
      <c r="AK1127" s="63"/>
      <c r="AL1127" s="64"/>
      <c r="AM1127" s="66">
        <v>1</v>
      </c>
      <c r="AN1127" s="3" t="s">
        <v>44</v>
      </c>
      <c r="AO1127" s="63"/>
      <c r="AP1127" s="63" t="s">
        <v>45</v>
      </c>
      <c r="AQ1127" s="63"/>
      <c r="AR1127" s="63"/>
      <c r="AS1127" s="63"/>
      <c r="AT1127" s="63"/>
      <c r="AU1127" s="288" t="s">
        <v>4686</v>
      </c>
      <c r="AV1127" s="65" t="s">
        <v>47</v>
      </c>
      <c r="AW1127" s="7" t="s">
        <v>47</v>
      </c>
      <c r="AX1127" s="9" t="str">
        <f>IF(AW1127="","Vacio",IF(AV1127=AW1127,"Igual","Diferente"))</f>
        <v>Igual</v>
      </c>
      <c r="AY1127" s="129"/>
      <c r="AZ1127" s="129"/>
      <c r="BA1127" s="5">
        <f ca="1">+IF(K1127&gt;21,"Revisar",0)</f>
        <v>0</v>
      </c>
      <c r="BB1127" s="68" t="s">
        <v>146</v>
      </c>
      <c r="BC1127" s="129" t="s">
        <v>2919</v>
      </c>
      <c r="BF1127" s="129" t="s">
        <v>94</v>
      </c>
      <c r="BG1127" s="129"/>
    </row>
    <row r="1128" spans="1:59" ht="14.65" customHeight="1" x14ac:dyDescent="0.25">
      <c r="A1128" s="68" t="str">
        <f>CONCATENATE(E1128,"_",X1128)</f>
        <v>20159473148_PCR-LAP1153</v>
      </c>
      <c r="B1128" s="68" t="str">
        <f>CONCATENATE(E1128,"_",Z1128)</f>
        <v>20159473148_</v>
      </c>
      <c r="C1128" s="64">
        <v>44120</v>
      </c>
      <c r="D1128" s="64">
        <v>44150</v>
      </c>
      <c r="E1128" s="192">
        <v>20159473148</v>
      </c>
      <c r="F1128" s="63" t="s">
        <v>4107</v>
      </c>
      <c r="G1128" s="3" t="s">
        <v>5005</v>
      </c>
      <c r="H1128" s="64">
        <v>44120</v>
      </c>
      <c r="I1128" s="64">
        <v>44150</v>
      </c>
      <c r="J1128" s="65" t="s">
        <v>1815</v>
      </c>
      <c r="K1128" s="8">
        <f ca="1">+TODAY()-I1128</f>
        <v>-13</v>
      </c>
      <c r="L1128" s="9">
        <v>47.5</v>
      </c>
      <c r="M1128" s="135"/>
      <c r="N1128" s="9" t="str">
        <f>IF(M1128="","Vacio",IF(L1128=M1128,"Igual","Diferente"))</f>
        <v>Vacio</v>
      </c>
      <c r="O1128" s="9"/>
      <c r="P1128" s="135"/>
      <c r="Q1128" s="9" t="str">
        <f>IF(P1128="","Vacio",IF(O1128=P1128,"Igual","Diferente"))</f>
        <v>Vacio</v>
      </c>
      <c r="R1128" s="1">
        <f>+L1128+O1128/3.5</f>
        <v>47.5</v>
      </c>
      <c r="S1128" s="1">
        <f ca="1">+IF(K1128&gt;=0,IF(K1128&lt;30,R1128*1,IF(60&gt;K1128,R1128*2,IF(90&gt;K1128,R1128*3,IF(120&gt;K1128,R1128*4,IF(150&gt;K1128,R1128*5,IF(180&gt;K1128,R1128*6,IF(210&gt;K1128,R1128*7))))))),0)</f>
        <v>0</v>
      </c>
      <c r="T1128" s="2">
        <f ca="1">+IF(K1128&lt;0,0,IF(K1128&lt;8,$A$1,IF(K1128&lt;15,$B$1,IF(K1128&lt;22,$C$1,IF(K1128&lt;30,$D$1,IF(K1128&lt;60,$G$1,IF(K1128&lt;90,$H$1,IF(K1128&lt;120,$I$1,IF(K1128&lt;150,$J$1,IF(K1128&lt;180,$K$1,IF(K1128&lt;210,$E$1)))))))))))</f>
        <v>0</v>
      </c>
      <c r="U1128" s="63" t="s">
        <v>858</v>
      </c>
      <c r="V1128" s="66" t="s">
        <v>1816</v>
      </c>
      <c r="W1128" s="64">
        <v>43902</v>
      </c>
      <c r="X1128" s="12" t="s">
        <v>1860</v>
      </c>
      <c r="Y1128" s="12" t="s">
        <v>5248</v>
      </c>
      <c r="Z1128" s="12"/>
      <c r="AA1128" s="12"/>
      <c r="AB1128" s="15"/>
      <c r="AC1128" s="15"/>
      <c r="AD1128" s="15"/>
      <c r="AE1128" s="15"/>
      <c r="AF1128" s="4">
        <f ca="1">+TODAY()-AE1128</f>
        <v>44137</v>
      </c>
      <c r="AG1128" s="15"/>
      <c r="AH1128" s="15"/>
      <c r="AI1128" s="64"/>
      <c r="AJ1128" s="64"/>
      <c r="AK1128" s="63"/>
      <c r="AL1128" s="64"/>
      <c r="AM1128" s="66">
        <v>1</v>
      </c>
      <c r="AN1128" s="3" t="s">
        <v>44</v>
      </c>
      <c r="AO1128" s="63"/>
      <c r="AP1128" s="63" t="s">
        <v>45</v>
      </c>
      <c r="AQ1128" s="63"/>
      <c r="AR1128" s="63"/>
      <c r="AS1128" s="63"/>
      <c r="AT1128" s="63"/>
      <c r="AU1128" s="288" t="s">
        <v>4686</v>
      </c>
      <c r="AV1128" s="65" t="s">
        <v>47</v>
      </c>
      <c r="AW1128" s="7" t="s">
        <v>47</v>
      </c>
      <c r="AX1128" s="9" t="str">
        <f>IF(AW1128="","Vacio",IF(AV1128=AW1128,"Igual","Diferente"))</f>
        <v>Igual</v>
      </c>
      <c r="AY1128" s="129"/>
      <c r="AZ1128" s="129"/>
      <c r="BA1128" s="5">
        <f ca="1">+IF(K1128&gt;21,"Revisar",0)</f>
        <v>0</v>
      </c>
      <c r="BB1128" s="68" t="s">
        <v>146</v>
      </c>
      <c r="BC1128" s="129" t="s">
        <v>2919</v>
      </c>
      <c r="BF1128" s="129" t="s">
        <v>94</v>
      </c>
      <c r="BG1128" s="129"/>
    </row>
    <row r="1129" spans="1:59" ht="14.65" customHeight="1" x14ac:dyDescent="0.25">
      <c r="A1129" s="68" t="str">
        <f>CONCATENATE(E1129,"_",X1129)</f>
        <v>20159473148_PCR-LAP1163</v>
      </c>
      <c r="B1129" s="68" t="str">
        <f>CONCATENATE(E1129,"_",Z1129)</f>
        <v>20159473148_PCR-LAP1321</v>
      </c>
      <c r="C1129" s="64">
        <v>44120</v>
      </c>
      <c r="D1129" s="64">
        <v>44150</v>
      </c>
      <c r="E1129" s="192">
        <v>20159473148</v>
      </c>
      <c r="F1129" s="63" t="s">
        <v>4107</v>
      </c>
      <c r="G1129" s="3" t="s">
        <v>5005</v>
      </c>
      <c r="H1129" s="64">
        <v>44120</v>
      </c>
      <c r="I1129" s="64">
        <v>44150</v>
      </c>
      <c r="J1129" s="65" t="s">
        <v>1815</v>
      </c>
      <c r="K1129" s="8">
        <f ca="1">+TODAY()-I1129</f>
        <v>-13</v>
      </c>
      <c r="L1129" s="9">
        <v>47.5</v>
      </c>
      <c r="M1129" s="135"/>
      <c r="N1129" s="9" t="str">
        <f>IF(M1129="","Vacio",IF(L1129=M1129,"Igual","Diferente"))</f>
        <v>Vacio</v>
      </c>
      <c r="O1129" s="9"/>
      <c r="P1129" s="135"/>
      <c r="Q1129" s="9" t="str">
        <f>IF(P1129="","Vacio",IF(O1129=P1129,"Igual","Diferente"))</f>
        <v>Vacio</v>
      </c>
      <c r="R1129" s="1">
        <f>+L1129+O1129/3.5</f>
        <v>47.5</v>
      </c>
      <c r="S1129" s="1">
        <f ca="1">+IF(K1129&gt;=0,IF(K1129&lt;30,R1129*1,IF(60&gt;K1129,R1129*2,IF(90&gt;K1129,R1129*3,IF(120&gt;K1129,R1129*4,IF(150&gt;K1129,R1129*5,IF(180&gt;K1129,R1129*6,IF(210&gt;K1129,R1129*7))))))),0)</f>
        <v>0</v>
      </c>
      <c r="T1129" s="2">
        <f ca="1">+IF(K1129&lt;0,0,IF(K1129&lt;8,$A$1,IF(K1129&lt;15,$B$1,IF(K1129&lt;22,$C$1,IF(K1129&lt;30,$D$1,IF(K1129&lt;60,$G$1,IF(K1129&lt;90,$H$1,IF(K1129&lt;120,$I$1,IF(K1129&lt;150,$J$1,IF(K1129&lt;180,$K$1,IF(K1129&lt;210,$E$1)))))))))))</f>
        <v>0</v>
      </c>
      <c r="U1129" s="63" t="s">
        <v>5142</v>
      </c>
      <c r="V1129" s="66" t="s">
        <v>5141</v>
      </c>
      <c r="W1129" s="64">
        <v>44130</v>
      </c>
      <c r="X1129" s="12" t="s">
        <v>1123</v>
      </c>
      <c r="Y1129" s="12" t="s">
        <v>5248</v>
      </c>
      <c r="Z1129" s="12" t="s">
        <v>985</v>
      </c>
      <c r="AA1129" s="12"/>
      <c r="AB1129" s="15"/>
      <c r="AC1129" s="15"/>
      <c r="AD1129" s="15"/>
      <c r="AE1129" s="15"/>
      <c r="AF1129" s="4">
        <f ca="1">+TODAY()-AE1129</f>
        <v>44137</v>
      </c>
      <c r="AG1129" s="15"/>
      <c r="AH1129" s="15"/>
      <c r="AI1129" s="64"/>
      <c r="AJ1129" s="64"/>
      <c r="AK1129" s="63"/>
      <c r="AL1129" s="64"/>
      <c r="AM1129" s="66">
        <v>1</v>
      </c>
      <c r="AN1129" s="3" t="s">
        <v>44</v>
      </c>
      <c r="AO1129" s="63"/>
      <c r="AP1129" s="63" t="s">
        <v>45</v>
      </c>
      <c r="AQ1129" s="63"/>
      <c r="AR1129" s="63"/>
      <c r="AS1129" s="63"/>
      <c r="AT1129" s="63"/>
      <c r="AU1129" s="288" t="s">
        <v>4686</v>
      </c>
      <c r="AV1129" s="65" t="s">
        <v>47</v>
      </c>
      <c r="AW1129" s="7" t="s">
        <v>47</v>
      </c>
      <c r="AX1129" s="9" t="str">
        <f>IF(AW1129="","Vacio",IF(AV1129=AW1129,"Igual","Diferente"))</f>
        <v>Igual</v>
      </c>
      <c r="AY1129" s="129"/>
      <c r="AZ1129" s="129"/>
      <c r="BA1129" s="5">
        <f ca="1">+IF(K1129&gt;21,"Revisar",0)</f>
        <v>0</v>
      </c>
      <c r="BB1129" s="68" t="s">
        <v>146</v>
      </c>
      <c r="BC1129" s="129" t="s">
        <v>2919</v>
      </c>
      <c r="BF1129" s="129" t="s">
        <v>94</v>
      </c>
      <c r="BG1129" s="129"/>
    </row>
    <row r="1130" spans="1:59" ht="14.65" customHeight="1" x14ac:dyDescent="0.25">
      <c r="A1130" s="68" t="str">
        <f>CONCATENATE(E1130,"_",X1130)</f>
        <v>20159473148_PCR-LAP1227</v>
      </c>
      <c r="B1130" s="68" t="str">
        <f>CONCATENATE(E1130,"_",Z1130)</f>
        <v>20159473148_</v>
      </c>
      <c r="C1130" s="64">
        <v>44120</v>
      </c>
      <c r="D1130" s="64">
        <v>44150</v>
      </c>
      <c r="E1130" s="192">
        <v>20159473148</v>
      </c>
      <c r="F1130" s="63" t="s">
        <v>4107</v>
      </c>
      <c r="G1130" s="3" t="s">
        <v>5005</v>
      </c>
      <c r="H1130" s="64">
        <v>44120</v>
      </c>
      <c r="I1130" s="64">
        <v>44150</v>
      </c>
      <c r="J1130" s="65" t="s">
        <v>1815</v>
      </c>
      <c r="K1130" s="8">
        <f ca="1">+TODAY()-I1130</f>
        <v>-13</v>
      </c>
      <c r="L1130" s="9">
        <v>47.5</v>
      </c>
      <c r="M1130" s="135"/>
      <c r="N1130" s="9" t="str">
        <f>IF(M1130="","Vacio",IF(L1130=M1130,"Igual","Diferente"))</f>
        <v>Vacio</v>
      </c>
      <c r="O1130" s="9"/>
      <c r="P1130" s="135"/>
      <c r="Q1130" s="9" t="str">
        <f>IF(P1130="","Vacio",IF(O1130=P1130,"Igual","Diferente"))</f>
        <v>Vacio</v>
      </c>
      <c r="R1130" s="1">
        <f>+L1130+O1130/3.5</f>
        <v>47.5</v>
      </c>
      <c r="S1130" s="1">
        <f ca="1">+IF(K1130&gt;=0,IF(K1130&lt;30,R1130*1,IF(60&gt;K1130,R1130*2,IF(90&gt;K1130,R1130*3,IF(120&gt;K1130,R1130*4,IF(150&gt;K1130,R1130*5,IF(180&gt;K1130,R1130*6,IF(210&gt;K1130,R1130*7))))))),0)</f>
        <v>0</v>
      </c>
      <c r="T1130" s="2">
        <f ca="1">+IF(K1130&lt;0,0,IF(K1130&lt;8,$A$1,IF(K1130&lt;15,$B$1,IF(K1130&lt;22,$C$1,IF(K1130&lt;30,$D$1,IF(K1130&lt;60,$G$1,IF(K1130&lt;90,$H$1,IF(K1130&lt;120,$I$1,IF(K1130&lt;150,$J$1,IF(K1130&lt;180,$K$1,IF(K1130&lt;210,$E$1)))))))))))</f>
        <v>0</v>
      </c>
      <c r="U1130" s="63" t="s">
        <v>858</v>
      </c>
      <c r="V1130" s="66" t="s">
        <v>1816</v>
      </c>
      <c r="W1130" s="64">
        <v>43902</v>
      </c>
      <c r="X1130" s="12" t="s">
        <v>1861</v>
      </c>
      <c r="Y1130" s="12" t="s">
        <v>5248</v>
      </c>
      <c r="Z1130" s="12"/>
      <c r="AA1130" s="12"/>
      <c r="AB1130" s="15"/>
      <c r="AC1130" s="15"/>
      <c r="AD1130" s="15"/>
      <c r="AE1130" s="15"/>
      <c r="AF1130" s="4">
        <f ca="1">+TODAY()-AE1130</f>
        <v>44137</v>
      </c>
      <c r="AG1130" s="15"/>
      <c r="AH1130" s="15"/>
      <c r="AI1130" s="64"/>
      <c r="AJ1130" s="64"/>
      <c r="AK1130" s="63"/>
      <c r="AL1130" s="64"/>
      <c r="AM1130" s="66">
        <v>1</v>
      </c>
      <c r="AN1130" s="3" t="s">
        <v>44</v>
      </c>
      <c r="AO1130" s="63"/>
      <c r="AP1130" s="63" t="s">
        <v>45</v>
      </c>
      <c r="AQ1130" s="63"/>
      <c r="AR1130" s="63"/>
      <c r="AS1130" s="63"/>
      <c r="AT1130" s="63"/>
      <c r="AU1130" s="288" t="s">
        <v>4686</v>
      </c>
      <c r="AV1130" s="65" t="s">
        <v>47</v>
      </c>
      <c r="AW1130" s="7" t="s">
        <v>47</v>
      </c>
      <c r="AX1130" s="9" t="str">
        <f>IF(AW1130="","Vacio",IF(AV1130=AW1130,"Igual","Diferente"))</f>
        <v>Igual</v>
      </c>
      <c r="AY1130" s="129"/>
      <c r="AZ1130" s="129"/>
      <c r="BA1130" s="5">
        <f ca="1">+IF(K1130&gt;21,"Revisar",0)</f>
        <v>0</v>
      </c>
      <c r="BB1130" s="68" t="s">
        <v>146</v>
      </c>
      <c r="BC1130" s="129" t="s">
        <v>2919</v>
      </c>
      <c r="BF1130" s="129" t="s">
        <v>94</v>
      </c>
      <c r="BG1130" s="129"/>
    </row>
    <row r="1131" spans="1:59" ht="14.65" customHeight="1" x14ac:dyDescent="0.25">
      <c r="A1131" s="68" t="str">
        <f>CONCATENATE(E1131,"_",X1131)</f>
        <v>20159473148_PCR-LAP1239</v>
      </c>
      <c r="B1131" s="68" t="str">
        <f>CONCATENATE(E1131,"_",Z1131)</f>
        <v>20159473148_</v>
      </c>
      <c r="C1131" s="64">
        <v>44120</v>
      </c>
      <c r="D1131" s="64">
        <v>44150</v>
      </c>
      <c r="E1131" s="192">
        <v>20159473148</v>
      </c>
      <c r="F1131" s="63" t="s">
        <v>4107</v>
      </c>
      <c r="G1131" s="3" t="s">
        <v>5005</v>
      </c>
      <c r="H1131" s="64">
        <v>44120</v>
      </c>
      <c r="I1131" s="64">
        <v>44150</v>
      </c>
      <c r="J1131" s="65" t="s">
        <v>1815</v>
      </c>
      <c r="K1131" s="8">
        <f ca="1">+TODAY()-I1131</f>
        <v>-13</v>
      </c>
      <c r="L1131" s="9">
        <v>47.5</v>
      </c>
      <c r="M1131" s="135"/>
      <c r="N1131" s="9" t="str">
        <f>IF(M1131="","Vacio",IF(L1131=M1131,"Igual","Diferente"))</f>
        <v>Vacio</v>
      </c>
      <c r="O1131" s="9"/>
      <c r="P1131" s="135"/>
      <c r="Q1131" s="9" t="str">
        <f>IF(P1131="","Vacio",IF(O1131=P1131,"Igual","Diferente"))</f>
        <v>Vacio</v>
      </c>
      <c r="R1131" s="1">
        <f>+L1131+O1131/3.5</f>
        <v>47.5</v>
      </c>
      <c r="S1131" s="1">
        <f ca="1">+IF(K1131&gt;=0,IF(K1131&lt;30,R1131*1,IF(60&gt;K1131,R1131*2,IF(90&gt;K1131,R1131*3,IF(120&gt;K1131,R1131*4,IF(150&gt;K1131,R1131*5,IF(180&gt;K1131,R1131*6,IF(210&gt;K1131,R1131*7))))))),0)</f>
        <v>0</v>
      </c>
      <c r="T1131" s="2">
        <f ca="1">+IF(K1131&lt;0,0,IF(K1131&lt;8,$A$1,IF(K1131&lt;15,$B$1,IF(K1131&lt;22,$C$1,IF(K1131&lt;30,$D$1,IF(K1131&lt;60,$G$1,IF(K1131&lt;90,$H$1,IF(K1131&lt;120,$I$1,IF(K1131&lt;150,$J$1,IF(K1131&lt;180,$K$1,IF(K1131&lt;210,$E$1)))))))))))</f>
        <v>0</v>
      </c>
      <c r="U1131" s="63" t="s">
        <v>858</v>
      </c>
      <c r="V1131" s="66" t="s">
        <v>1816</v>
      </c>
      <c r="W1131" s="64">
        <v>43902</v>
      </c>
      <c r="X1131" s="12" t="s">
        <v>389</v>
      </c>
      <c r="Y1131" s="12" t="s">
        <v>5248</v>
      </c>
      <c r="Z1131" s="12"/>
      <c r="AA1131" s="12"/>
      <c r="AB1131" s="15"/>
      <c r="AC1131" s="15"/>
      <c r="AD1131" s="15"/>
      <c r="AE1131" s="15"/>
      <c r="AF1131" s="4">
        <f ca="1">+TODAY()-AE1131</f>
        <v>44137</v>
      </c>
      <c r="AG1131" s="15"/>
      <c r="AH1131" s="15"/>
      <c r="AI1131" s="64"/>
      <c r="AJ1131" s="64"/>
      <c r="AK1131" s="63"/>
      <c r="AL1131" s="64"/>
      <c r="AM1131" s="66">
        <v>1</v>
      </c>
      <c r="AN1131" s="3" t="s">
        <v>44</v>
      </c>
      <c r="AO1131" s="63"/>
      <c r="AP1131" s="63" t="s">
        <v>45</v>
      </c>
      <c r="AQ1131" s="63"/>
      <c r="AR1131" s="63"/>
      <c r="AS1131" s="63"/>
      <c r="AT1131" s="63"/>
      <c r="AU1131" s="288" t="s">
        <v>4686</v>
      </c>
      <c r="AV1131" s="65" t="s">
        <v>47</v>
      </c>
      <c r="AW1131" s="7" t="s">
        <v>47</v>
      </c>
      <c r="AX1131" s="9" t="str">
        <f>IF(AW1131="","Vacio",IF(AV1131=AW1131,"Igual","Diferente"))</f>
        <v>Igual</v>
      </c>
      <c r="AY1131" s="129"/>
      <c r="AZ1131" s="129"/>
      <c r="BA1131" s="5">
        <f ca="1">+IF(K1131&gt;21,"Revisar",0)</f>
        <v>0</v>
      </c>
      <c r="BB1131" s="68" t="s">
        <v>146</v>
      </c>
      <c r="BC1131" s="129" t="s">
        <v>2919</v>
      </c>
      <c r="BF1131" s="129" t="s">
        <v>94</v>
      </c>
      <c r="BG1131" s="129"/>
    </row>
    <row r="1132" spans="1:59" ht="14.65" customHeight="1" x14ac:dyDescent="0.25">
      <c r="A1132" s="68" t="str">
        <f>CONCATENATE(E1132,"_",X1132)</f>
        <v>20159473148_PCR-LAP1245</v>
      </c>
      <c r="B1132" s="68" t="str">
        <f>CONCATENATE(E1132,"_",Z1132)</f>
        <v>20159473148_</v>
      </c>
      <c r="C1132" s="64">
        <v>44120</v>
      </c>
      <c r="D1132" s="64">
        <v>44150</v>
      </c>
      <c r="E1132" s="192">
        <v>20159473148</v>
      </c>
      <c r="F1132" s="63" t="s">
        <v>4107</v>
      </c>
      <c r="G1132" s="3" t="s">
        <v>5005</v>
      </c>
      <c r="H1132" s="64">
        <v>44120</v>
      </c>
      <c r="I1132" s="64">
        <v>44150</v>
      </c>
      <c r="J1132" s="65" t="s">
        <v>1815</v>
      </c>
      <c r="K1132" s="8">
        <f ca="1">+TODAY()-I1132</f>
        <v>-13</v>
      </c>
      <c r="L1132" s="9">
        <v>47.5</v>
      </c>
      <c r="M1132" s="135"/>
      <c r="N1132" s="9" t="str">
        <f>IF(M1132="","Vacio",IF(L1132=M1132,"Igual","Diferente"))</f>
        <v>Vacio</v>
      </c>
      <c r="O1132" s="9"/>
      <c r="P1132" s="135"/>
      <c r="Q1132" s="9" t="str">
        <f>IF(P1132="","Vacio",IF(O1132=P1132,"Igual","Diferente"))</f>
        <v>Vacio</v>
      </c>
      <c r="R1132" s="1">
        <f>+L1132+O1132/3.5</f>
        <v>47.5</v>
      </c>
      <c r="S1132" s="1">
        <f ca="1">+IF(K1132&gt;=0,IF(K1132&lt;30,R1132*1,IF(60&gt;K1132,R1132*2,IF(90&gt;K1132,R1132*3,IF(120&gt;K1132,R1132*4,IF(150&gt;K1132,R1132*5,IF(180&gt;K1132,R1132*6,IF(210&gt;K1132,R1132*7))))))),0)</f>
        <v>0</v>
      </c>
      <c r="T1132" s="2">
        <f ca="1">+IF(K1132&lt;0,0,IF(K1132&lt;8,$A$1,IF(K1132&lt;15,$B$1,IF(K1132&lt;22,$C$1,IF(K1132&lt;30,$D$1,IF(K1132&lt;60,$G$1,IF(K1132&lt;90,$H$1,IF(K1132&lt;120,$I$1,IF(K1132&lt;150,$J$1,IF(K1132&lt;180,$K$1,IF(K1132&lt;210,$E$1)))))))))))</f>
        <v>0</v>
      </c>
      <c r="U1132" s="63" t="s">
        <v>858</v>
      </c>
      <c r="V1132" s="66" t="s">
        <v>1816</v>
      </c>
      <c r="W1132" s="64">
        <v>43902</v>
      </c>
      <c r="X1132" s="12" t="s">
        <v>1862</v>
      </c>
      <c r="Y1132" s="12" t="s">
        <v>5248</v>
      </c>
      <c r="Z1132" s="12"/>
      <c r="AA1132" s="12"/>
      <c r="AB1132" s="15"/>
      <c r="AC1132" s="15"/>
      <c r="AD1132" s="15"/>
      <c r="AE1132" s="15"/>
      <c r="AF1132" s="4">
        <f ca="1">+TODAY()-AE1132</f>
        <v>44137</v>
      </c>
      <c r="AG1132" s="15"/>
      <c r="AH1132" s="15"/>
      <c r="AI1132" s="64"/>
      <c r="AJ1132" s="64"/>
      <c r="AK1132" s="63"/>
      <c r="AL1132" s="64"/>
      <c r="AM1132" s="66">
        <v>1</v>
      </c>
      <c r="AN1132" s="3" t="s">
        <v>44</v>
      </c>
      <c r="AO1132" s="63"/>
      <c r="AP1132" s="63" t="s">
        <v>45</v>
      </c>
      <c r="AQ1132" s="63"/>
      <c r="AR1132" s="63"/>
      <c r="AS1132" s="63"/>
      <c r="AT1132" s="63"/>
      <c r="AU1132" s="288" t="s">
        <v>4686</v>
      </c>
      <c r="AV1132" s="65" t="s">
        <v>47</v>
      </c>
      <c r="AW1132" s="7" t="s">
        <v>47</v>
      </c>
      <c r="AX1132" s="9" t="str">
        <f>IF(AW1132="","Vacio",IF(AV1132=AW1132,"Igual","Diferente"))</f>
        <v>Igual</v>
      </c>
      <c r="AY1132" s="129"/>
      <c r="AZ1132" s="129"/>
      <c r="BA1132" s="5">
        <f ca="1">+IF(K1132&gt;21,"Revisar",0)</f>
        <v>0</v>
      </c>
      <c r="BB1132" s="68" t="s">
        <v>146</v>
      </c>
      <c r="BC1132" s="129" t="s">
        <v>2919</v>
      </c>
      <c r="BF1132" s="129" t="s">
        <v>94</v>
      </c>
      <c r="BG1132" s="129"/>
    </row>
    <row r="1133" spans="1:59" ht="14.65" customHeight="1" x14ac:dyDescent="0.25">
      <c r="A1133" s="68" t="str">
        <f>CONCATENATE(E1133,"_",X1133)</f>
        <v>20159473148_PCR-LAP1319</v>
      </c>
      <c r="B1133" s="68" t="str">
        <f>CONCATENATE(E1133,"_",Z1133)</f>
        <v>20159473148_</v>
      </c>
      <c r="C1133" s="64">
        <v>44120</v>
      </c>
      <c r="D1133" s="64">
        <v>44150</v>
      </c>
      <c r="E1133" s="192">
        <v>20159473148</v>
      </c>
      <c r="F1133" s="63" t="s">
        <v>4107</v>
      </c>
      <c r="G1133" s="3" t="s">
        <v>5005</v>
      </c>
      <c r="H1133" s="64">
        <v>44120</v>
      </c>
      <c r="I1133" s="64">
        <v>44150</v>
      </c>
      <c r="J1133" s="65" t="s">
        <v>1815</v>
      </c>
      <c r="K1133" s="8">
        <f ca="1">+TODAY()-I1133</f>
        <v>-13</v>
      </c>
      <c r="L1133" s="9">
        <v>47.5</v>
      </c>
      <c r="M1133" s="135"/>
      <c r="N1133" s="9" t="str">
        <f>IF(M1133="","Vacio",IF(L1133=M1133,"Igual","Diferente"))</f>
        <v>Vacio</v>
      </c>
      <c r="O1133" s="9"/>
      <c r="P1133" s="135"/>
      <c r="Q1133" s="9" t="str">
        <f>IF(P1133="","Vacio",IF(O1133=P1133,"Igual","Diferente"))</f>
        <v>Vacio</v>
      </c>
      <c r="R1133" s="1">
        <f>+L1133+O1133/3.5</f>
        <v>47.5</v>
      </c>
      <c r="S1133" s="1">
        <f ca="1">+IF(K1133&gt;=0,IF(K1133&lt;30,R1133*1,IF(60&gt;K1133,R1133*2,IF(90&gt;K1133,R1133*3,IF(120&gt;K1133,R1133*4,IF(150&gt;K1133,R1133*5,IF(180&gt;K1133,R1133*6,IF(210&gt;K1133,R1133*7))))))),0)</f>
        <v>0</v>
      </c>
      <c r="T1133" s="2">
        <f ca="1">+IF(K1133&lt;0,0,IF(K1133&lt;8,$A$1,IF(K1133&lt;15,$B$1,IF(K1133&lt;22,$C$1,IF(K1133&lt;30,$D$1,IF(K1133&lt;60,$G$1,IF(K1133&lt;90,$H$1,IF(K1133&lt;120,$I$1,IF(K1133&lt;150,$J$1,IF(K1133&lt;180,$K$1,IF(K1133&lt;210,$E$1)))))))))))</f>
        <v>0</v>
      </c>
      <c r="U1133" s="63" t="s">
        <v>858</v>
      </c>
      <c r="V1133" s="66" t="s">
        <v>1816</v>
      </c>
      <c r="W1133" s="64">
        <v>43902</v>
      </c>
      <c r="X1133" s="12" t="s">
        <v>1863</v>
      </c>
      <c r="Y1133" s="12" t="s">
        <v>5248</v>
      </c>
      <c r="Z1133" s="12"/>
      <c r="AA1133" s="12"/>
      <c r="AB1133" s="15"/>
      <c r="AC1133" s="15"/>
      <c r="AD1133" s="15"/>
      <c r="AE1133" s="15"/>
      <c r="AF1133" s="4">
        <f ca="1">+TODAY()-AE1133</f>
        <v>44137</v>
      </c>
      <c r="AG1133" s="15"/>
      <c r="AH1133" s="15"/>
      <c r="AI1133" s="64"/>
      <c r="AJ1133" s="64"/>
      <c r="AK1133" s="63"/>
      <c r="AL1133" s="64"/>
      <c r="AM1133" s="66">
        <v>1</v>
      </c>
      <c r="AN1133" s="3" t="s">
        <v>44</v>
      </c>
      <c r="AO1133" s="63"/>
      <c r="AP1133" s="63" t="s">
        <v>45</v>
      </c>
      <c r="AQ1133" s="63"/>
      <c r="AR1133" s="63"/>
      <c r="AS1133" s="63"/>
      <c r="AT1133" s="63"/>
      <c r="AU1133" s="288" t="s">
        <v>4686</v>
      </c>
      <c r="AV1133" s="65" t="s">
        <v>47</v>
      </c>
      <c r="AW1133" s="7" t="s">
        <v>47</v>
      </c>
      <c r="AX1133" s="9" t="str">
        <f>IF(AW1133="","Vacio",IF(AV1133=AW1133,"Igual","Diferente"))</f>
        <v>Igual</v>
      </c>
      <c r="AY1133" s="129"/>
      <c r="AZ1133" s="129"/>
      <c r="BA1133" s="5">
        <f ca="1">+IF(K1133&gt;21,"Revisar",0)</f>
        <v>0</v>
      </c>
      <c r="BB1133" s="68" t="s">
        <v>146</v>
      </c>
      <c r="BC1133" s="129" t="s">
        <v>2919</v>
      </c>
      <c r="BF1133" s="129" t="s">
        <v>94</v>
      </c>
      <c r="BG1133" s="129"/>
    </row>
    <row r="1134" spans="1:59" ht="14.65" customHeight="1" x14ac:dyDescent="0.25">
      <c r="A1134" s="68" t="str">
        <f>CONCATENATE(E1134,"_",X1134)</f>
        <v>20159473148_PCR-LAP19111005</v>
      </c>
      <c r="B1134" s="68" t="str">
        <f>CONCATENATE(E1134,"_",Z1134)</f>
        <v>20159473148_</v>
      </c>
      <c r="C1134" s="64">
        <v>44120</v>
      </c>
      <c r="D1134" s="64">
        <v>44150</v>
      </c>
      <c r="E1134" s="192">
        <v>20159473148</v>
      </c>
      <c r="F1134" s="63" t="s">
        <v>4107</v>
      </c>
      <c r="G1134" s="3" t="s">
        <v>5005</v>
      </c>
      <c r="H1134" s="64">
        <v>44120</v>
      </c>
      <c r="I1134" s="64">
        <v>44150</v>
      </c>
      <c r="J1134" s="65" t="s">
        <v>1815</v>
      </c>
      <c r="K1134" s="8">
        <f ca="1">+TODAY()-I1134</f>
        <v>-13</v>
      </c>
      <c r="L1134" s="9">
        <v>47.5</v>
      </c>
      <c r="M1134" s="135"/>
      <c r="N1134" s="9" t="str">
        <f>IF(M1134="","Vacio",IF(L1134=M1134,"Igual","Diferente"))</f>
        <v>Vacio</v>
      </c>
      <c r="O1134" s="9"/>
      <c r="P1134" s="135"/>
      <c r="Q1134" s="9" t="str">
        <f>IF(P1134="","Vacio",IF(O1134=P1134,"Igual","Diferente"))</f>
        <v>Vacio</v>
      </c>
      <c r="R1134" s="1">
        <f>+L1134+O1134/3.5</f>
        <v>47.5</v>
      </c>
      <c r="S1134" s="1">
        <f ca="1">+IF(K1134&gt;=0,IF(K1134&lt;30,R1134*1,IF(60&gt;K1134,R1134*2,IF(90&gt;K1134,R1134*3,IF(120&gt;K1134,R1134*4,IF(150&gt;K1134,R1134*5,IF(180&gt;K1134,R1134*6,IF(210&gt;K1134,R1134*7))))))),0)</f>
        <v>0</v>
      </c>
      <c r="T1134" s="2">
        <f ca="1">+IF(K1134&lt;0,0,IF(K1134&lt;8,$A$1,IF(K1134&lt;15,$B$1,IF(K1134&lt;22,$C$1,IF(K1134&lt;30,$D$1,IF(K1134&lt;60,$G$1,IF(K1134&lt;90,$H$1,IF(K1134&lt;120,$I$1,IF(K1134&lt;150,$J$1,IF(K1134&lt;180,$K$1,IF(K1134&lt;210,$E$1)))))))))))</f>
        <v>0</v>
      </c>
      <c r="U1134" s="63" t="s">
        <v>858</v>
      </c>
      <c r="V1134" s="66" t="s">
        <v>1816</v>
      </c>
      <c r="W1134" s="64">
        <v>43902</v>
      </c>
      <c r="X1134" s="12" t="s">
        <v>1872</v>
      </c>
      <c r="Y1134" s="12" t="s">
        <v>5248</v>
      </c>
      <c r="Z1134" s="12"/>
      <c r="AA1134" s="12"/>
      <c r="AB1134" s="15"/>
      <c r="AC1134" s="15"/>
      <c r="AD1134" s="15"/>
      <c r="AE1134" s="15"/>
      <c r="AF1134" s="4">
        <f ca="1">+TODAY()-AE1134</f>
        <v>44137</v>
      </c>
      <c r="AG1134" s="15"/>
      <c r="AH1134" s="15"/>
      <c r="AI1134" s="64"/>
      <c r="AJ1134" s="64"/>
      <c r="AK1134" s="63"/>
      <c r="AL1134" s="64"/>
      <c r="AM1134" s="66">
        <v>1</v>
      </c>
      <c r="AN1134" s="3" t="s">
        <v>44</v>
      </c>
      <c r="AO1134" s="63"/>
      <c r="AP1134" s="63" t="s">
        <v>45</v>
      </c>
      <c r="AQ1134" s="63"/>
      <c r="AR1134" s="63"/>
      <c r="AS1134" s="63"/>
      <c r="AT1134" s="63"/>
      <c r="AU1134" s="288" t="s">
        <v>4686</v>
      </c>
      <c r="AV1134" s="65" t="s">
        <v>47</v>
      </c>
      <c r="AW1134" s="7" t="s">
        <v>47</v>
      </c>
      <c r="AX1134" s="9" t="str">
        <f>IF(AW1134="","Vacio",IF(AV1134=AW1134,"Igual","Diferente"))</f>
        <v>Igual</v>
      </c>
      <c r="AY1134" s="129"/>
      <c r="AZ1134" s="129"/>
      <c r="BA1134" s="5">
        <f ca="1">+IF(K1134&gt;21,"Revisar",0)</f>
        <v>0</v>
      </c>
      <c r="BB1134" s="68" t="s">
        <v>146</v>
      </c>
      <c r="BC1134" s="129" t="s">
        <v>2919</v>
      </c>
      <c r="BF1134" s="129" t="s">
        <v>94</v>
      </c>
      <c r="BG1134" s="129"/>
    </row>
    <row r="1135" spans="1:59" ht="14.65" customHeight="1" x14ac:dyDescent="0.25">
      <c r="A1135" s="68" t="str">
        <f>CONCATENATE(E1135,"_",X1135)</f>
        <v>20159473148_PCR-LAP20021014</v>
      </c>
      <c r="B1135" s="68" t="str">
        <f>CONCATENATE(E1135,"_",Z1135)</f>
        <v>20159473148_</v>
      </c>
      <c r="C1135" s="64">
        <v>44120</v>
      </c>
      <c r="D1135" s="64">
        <v>44150</v>
      </c>
      <c r="E1135" s="192">
        <v>20159473148</v>
      </c>
      <c r="F1135" s="63" t="s">
        <v>4107</v>
      </c>
      <c r="G1135" s="3" t="s">
        <v>5005</v>
      </c>
      <c r="H1135" s="64">
        <v>44120</v>
      </c>
      <c r="I1135" s="64">
        <v>44150</v>
      </c>
      <c r="J1135" s="65" t="s">
        <v>1815</v>
      </c>
      <c r="K1135" s="8">
        <f ca="1">+TODAY()-I1135</f>
        <v>-13</v>
      </c>
      <c r="L1135" s="9">
        <v>47.5</v>
      </c>
      <c r="M1135" s="135"/>
      <c r="N1135" s="9" t="str">
        <f>IF(M1135="","Vacio",IF(L1135=M1135,"Igual","Diferente"))</f>
        <v>Vacio</v>
      </c>
      <c r="O1135" s="9"/>
      <c r="P1135" s="135"/>
      <c r="Q1135" s="9" t="str">
        <f>IF(P1135="","Vacio",IF(O1135=P1135,"Igual","Diferente"))</f>
        <v>Vacio</v>
      </c>
      <c r="R1135" s="1">
        <f>+L1135+O1135/3.5</f>
        <v>47.5</v>
      </c>
      <c r="S1135" s="1">
        <f ca="1">+IF(K1135&gt;=0,IF(K1135&lt;30,R1135*1,IF(60&gt;K1135,R1135*2,IF(90&gt;K1135,R1135*3,IF(120&gt;K1135,R1135*4,IF(150&gt;K1135,R1135*5,IF(180&gt;K1135,R1135*6,IF(210&gt;K1135,R1135*7))))))),0)</f>
        <v>0</v>
      </c>
      <c r="T1135" s="2">
        <f ca="1">+IF(K1135&lt;0,0,IF(K1135&lt;8,$A$1,IF(K1135&lt;15,$B$1,IF(K1135&lt;22,$C$1,IF(K1135&lt;30,$D$1,IF(K1135&lt;60,$G$1,IF(K1135&lt;90,$H$1,IF(K1135&lt;120,$I$1,IF(K1135&lt;150,$J$1,IF(K1135&lt;180,$K$1,IF(K1135&lt;210,$E$1)))))))))))</f>
        <v>0</v>
      </c>
      <c r="U1135" s="63" t="s">
        <v>858</v>
      </c>
      <c r="V1135" s="66" t="s">
        <v>1816</v>
      </c>
      <c r="W1135" s="64">
        <v>43902</v>
      </c>
      <c r="X1135" s="12" t="s">
        <v>1873</v>
      </c>
      <c r="Y1135" s="12" t="s">
        <v>5248</v>
      </c>
      <c r="Z1135" s="12"/>
      <c r="AA1135" s="12"/>
      <c r="AB1135" s="15"/>
      <c r="AC1135" s="15"/>
      <c r="AD1135" s="15"/>
      <c r="AE1135" s="15"/>
      <c r="AF1135" s="4">
        <f ca="1">+TODAY()-AE1135</f>
        <v>44137</v>
      </c>
      <c r="AG1135" s="15"/>
      <c r="AH1135" s="15"/>
      <c r="AI1135" s="64"/>
      <c r="AJ1135" s="64"/>
      <c r="AK1135" s="63"/>
      <c r="AL1135" s="64"/>
      <c r="AM1135" s="66">
        <v>1</v>
      </c>
      <c r="AN1135" s="3" t="s">
        <v>44</v>
      </c>
      <c r="AO1135" s="63"/>
      <c r="AP1135" s="63" t="s">
        <v>45</v>
      </c>
      <c r="AQ1135" s="63"/>
      <c r="AR1135" s="63"/>
      <c r="AS1135" s="63"/>
      <c r="AT1135" s="63"/>
      <c r="AU1135" s="288" t="s">
        <v>4686</v>
      </c>
      <c r="AV1135" s="65" t="s">
        <v>47</v>
      </c>
      <c r="AW1135" s="7" t="s">
        <v>47</v>
      </c>
      <c r="AX1135" s="9" t="str">
        <f>IF(AW1135="","Vacio",IF(AV1135=AW1135,"Igual","Diferente"))</f>
        <v>Igual</v>
      </c>
      <c r="AY1135" s="129"/>
      <c r="AZ1135" s="129"/>
      <c r="BA1135" s="5">
        <f ca="1">+IF(K1135&gt;21,"Revisar",0)</f>
        <v>0</v>
      </c>
      <c r="BB1135" s="68" t="s">
        <v>146</v>
      </c>
      <c r="BC1135" s="129" t="s">
        <v>2919</v>
      </c>
      <c r="BF1135" s="129" t="s">
        <v>94</v>
      </c>
      <c r="BG1135" s="129"/>
    </row>
    <row r="1136" spans="1:59" ht="14.65" customHeight="1" x14ac:dyDescent="0.25">
      <c r="A1136" s="68" t="str">
        <f>CONCATENATE(E1136,"_",X1136)</f>
        <v>20159473148_PCR-LAP20021016</v>
      </c>
      <c r="B1136" s="68" t="str">
        <f>CONCATENATE(E1136,"_",Z1136)</f>
        <v>20159473148_</v>
      </c>
      <c r="C1136" s="64">
        <v>44120</v>
      </c>
      <c r="D1136" s="64">
        <v>44150</v>
      </c>
      <c r="E1136" s="192">
        <v>20159473148</v>
      </c>
      <c r="F1136" s="63" t="s">
        <v>4107</v>
      </c>
      <c r="G1136" s="3" t="s">
        <v>5005</v>
      </c>
      <c r="H1136" s="64">
        <v>44120</v>
      </c>
      <c r="I1136" s="64">
        <v>44150</v>
      </c>
      <c r="J1136" s="65" t="s">
        <v>1815</v>
      </c>
      <c r="K1136" s="8">
        <f ca="1">+TODAY()-I1136</f>
        <v>-13</v>
      </c>
      <c r="L1136" s="9">
        <v>47.5</v>
      </c>
      <c r="M1136" s="135"/>
      <c r="N1136" s="9" t="str">
        <f>IF(M1136="","Vacio",IF(L1136=M1136,"Igual","Diferente"))</f>
        <v>Vacio</v>
      </c>
      <c r="O1136" s="9"/>
      <c r="P1136" s="135"/>
      <c r="Q1136" s="9" t="str">
        <f>IF(P1136="","Vacio",IF(O1136=P1136,"Igual","Diferente"))</f>
        <v>Vacio</v>
      </c>
      <c r="R1136" s="1">
        <f>+L1136+O1136/3.5</f>
        <v>47.5</v>
      </c>
      <c r="S1136" s="1">
        <f ca="1">+IF(K1136&gt;=0,IF(K1136&lt;30,R1136*1,IF(60&gt;K1136,R1136*2,IF(90&gt;K1136,R1136*3,IF(120&gt;K1136,R1136*4,IF(150&gt;K1136,R1136*5,IF(180&gt;K1136,R1136*6,IF(210&gt;K1136,R1136*7))))))),0)</f>
        <v>0</v>
      </c>
      <c r="T1136" s="2">
        <f ca="1">+IF(K1136&lt;0,0,IF(K1136&lt;8,$A$1,IF(K1136&lt;15,$B$1,IF(K1136&lt;22,$C$1,IF(K1136&lt;30,$D$1,IF(K1136&lt;60,$G$1,IF(K1136&lt;90,$H$1,IF(K1136&lt;120,$I$1,IF(K1136&lt;150,$J$1,IF(K1136&lt;180,$K$1,IF(K1136&lt;210,$E$1)))))))))))</f>
        <v>0</v>
      </c>
      <c r="U1136" s="63" t="s">
        <v>858</v>
      </c>
      <c r="V1136" s="66" t="s">
        <v>1816</v>
      </c>
      <c r="W1136" s="64">
        <v>43902</v>
      </c>
      <c r="X1136" s="12" t="s">
        <v>1874</v>
      </c>
      <c r="Y1136" s="12" t="s">
        <v>5248</v>
      </c>
      <c r="Z1136" s="12"/>
      <c r="AA1136" s="12"/>
      <c r="AB1136" s="15"/>
      <c r="AC1136" s="15"/>
      <c r="AD1136" s="15"/>
      <c r="AE1136" s="15"/>
      <c r="AF1136" s="4">
        <f ca="1">+TODAY()-AE1136</f>
        <v>44137</v>
      </c>
      <c r="AG1136" s="15"/>
      <c r="AH1136" s="15"/>
      <c r="AI1136" s="64"/>
      <c r="AJ1136" s="64"/>
      <c r="AK1136" s="63"/>
      <c r="AL1136" s="64"/>
      <c r="AM1136" s="66">
        <v>1</v>
      </c>
      <c r="AN1136" s="3" t="s">
        <v>44</v>
      </c>
      <c r="AO1136" s="63"/>
      <c r="AP1136" s="63" t="s">
        <v>45</v>
      </c>
      <c r="AQ1136" s="63"/>
      <c r="AR1136" s="63"/>
      <c r="AS1136" s="63"/>
      <c r="AT1136" s="63"/>
      <c r="AU1136" s="288" t="s">
        <v>4686</v>
      </c>
      <c r="AV1136" s="65" t="s">
        <v>47</v>
      </c>
      <c r="AW1136" s="7" t="s">
        <v>47</v>
      </c>
      <c r="AX1136" s="9" t="str">
        <f>IF(AW1136="","Vacio",IF(AV1136=AW1136,"Igual","Diferente"))</f>
        <v>Igual</v>
      </c>
      <c r="AY1136" s="129"/>
      <c r="AZ1136" s="129"/>
      <c r="BA1136" s="5">
        <f ca="1">+IF(K1136&gt;21,"Revisar",0)</f>
        <v>0</v>
      </c>
      <c r="BB1136" s="68" t="s">
        <v>146</v>
      </c>
      <c r="BC1136" s="129" t="s">
        <v>2919</v>
      </c>
      <c r="BF1136" s="129" t="s">
        <v>94</v>
      </c>
      <c r="BG1136" s="129"/>
    </row>
    <row r="1137" spans="1:59" ht="14.65" customHeight="1" x14ac:dyDescent="0.25">
      <c r="A1137" s="68" t="str">
        <f>CONCATENATE(E1137,"_",X1137)</f>
        <v>20159473148_PCR-LAP0907</v>
      </c>
      <c r="B1137" s="68" t="str">
        <f>CONCATENATE(E1137,"_",Z1137)</f>
        <v>20159473148_PCR-LAP20021017</v>
      </c>
      <c r="C1137" s="64">
        <v>44033</v>
      </c>
      <c r="D1137" s="64">
        <v>44124</v>
      </c>
      <c r="E1137" s="192">
        <v>20159473148</v>
      </c>
      <c r="F1137" s="63" t="s">
        <v>4107</v>
      </c>
      <c r="G1137" s="3" t="s">
        <v>3317</v>
      </c>
      <c r="H1137" s="64">
        <v>44033</v>
      </c>
      <c r="I1137" s="64">
        <v>44124</v>
      </c>
      <c r="J1137" s="65" t="s">
        <v>1815</v>
      </c>
      <c r="K1137" s="8">
        <f ca="1">+TODAY()-I1137</f>
        <v>13</v>
      </c>
      <c r="L1137" s="9">
        <v>47.5</v>
      </c>
      <c r="M1137" s="135"/>
      <c r="N1137" s="9" t="str">
        <f>IF(M1137="","Vacio",IF(L1137=M1137,"Igual","Diferente"))</f>
        <v>Vacio</v>
      </c>
      <c r="O1137" s="9"/>
      <c r="P1137" s="135"/>
      <c r="Q1137" s="9" t="str">
        <f>IF(P1137="","Vacio",IF(O1137=P1137,"Igual","Diferente"))</f>
        <v>Vacio</v>
      </c>
      <c r="R1137" s="1">
        <f>+L1137+O1137/3.5</f>
        <v>47.5</v>
      </c>
      <c r="S1137" s="1">
        <f ca="1">+IF(K1137&gt;=0,IF(K1137&lt;30,R1137*1,IF(60&gt;K1137,R1137*2,IF(90&gt;K1137,R1137*3,IF(120&gt;K1137,R1137*4,IF(150&gt;K1137,R1137*5,IF(180&gt;K1137,R1137*6,IF(210&gt;K1137,R1137*7))))))),0)</f>
        <v>47.5</v>
      </c>
      <c r="T1137" s="2" t="str">
        <f ca="1">+IF(K1137&lt;0,0,IF(K1137&lt;8,$A$1,IF(K1137&lt;15,$B$1,IF(K1137&lt;22,$C$1,IF(K1137&lt;30,$D$1,IF(K1137&lt;60,$G$1,IF(K1137&lt;90,$H$1,IF(K1137&lt;120,$I$1,IF(K1137&lt;150,$J$1,IF(K1137&lt;180,$K$1,IF(K1137&lt;210,$E$1)))))))))))</f>
        <v>2° Semana</v>
      </c>
      <c r="U1137" s="63" t="s">
        <v>858</v>
      </c>
      <c r="V1137" s="66" t="s">
        <v>1816</v>
      </c>
      <c r="W1137" s="64">
        <v>43902</v>
      </c>
      <c r="X1137" s="30" t="s">
        <v>1875</v>
      </c>
      <c r="Y1137" s="12" t="s">
        <v>5248</v>
      </c>
      <c r="Z1137" s="12" t="s">
        <v>262</v>
      </c>
      <c r="AA1137" s="12"/>
      <c r="AB1137" s="15"/>
      <c r="AC1137" s="15" t="s">
        <v>59</v>
      </c>
      <c r="AD1137" s="15">
        <v>44134</v>
      </c>
      <c r="AE1137" s="15">
        <v>44124</v>
      </c>
      <c r="AF1137" s="4">
        <f ca="1">+TODAY()-AE1137</f>
        <v>13</v>
      </c>
      <c r="AG1137" s="15" t="s">
        <v>60</v>
      </c>
      <c r="AH1137" s="15" t="s">
        <v>3242</v>
      </c>
      <c r="AI1137" s="64"/>
      <c r="AJ1137" s="64"/>
      <c r="AK1137" s="63"/>
      <c r="AL1137" s="64"/>
      <c r="AM1137" s="66">
        <v>1</v>
      </c>
      <c r="AN1137" s="3" t="s">
        <v>44</v>
      </c>
      <c r="AO1137" s="63"/>
      <c r="AP1137" s="63" t="s">
        <v>45</v>
      </c>
      <c r="AQ1137" s="63"/>
      <c r="AR1137" s="63"/>
      <c r="AS1137" s="63"/>
      <c r="AT1137" s="63"/>
      <c r="AU1137" s="288" t="s">
        <v>4686</v>
      </c>
      <c r="AV1137" s="65" t="s">
        <v>47</v>
      </c>
      <c r="AW1137" s="7" t="s">
        <v>47</v>
      </c>
      <c r="AX1137" s="9" t="str">
        <f>IF(AW1137="","Vacio",IF(AV1137=AW1137,"Igual","Diferente"))</f>
        <v>Igual</v>
      </c>
      <c r="AY1137" s="129"/>
      <c r="AZ1137" s="129"/>
      <c r="BA1137" s="5">
        <f ca="1">+IF(K1137&gt;21,"Revisar",0)</f>
        <v>0</v>
      </c>
      <c r="BB1137" s="68" t="s">
        <v>146</v>
      </c>
      <c r="BC1137" s="129" t="s">
        <v>141</v>
      </c>
      <c r="BF1137" s="129" t="s">
        <v>94</v>
      </c>
      <c r="BG1137" s="129"/>
    </row>
    <row r="1138" spans="1:59" ht="14.65" customHeight="1" x14ac:dyDescent="0.25">
      <c r="A1138" s="68" t="str">
        <f>CONCATENATE(E1138,"_",X1138)</f>
        <v>20159473148_PCR-LAP20021019</v>
      </c>
      <c r="B1138" s="68" t="str">
        <f>CONCATENATE(E1138,"_",Z1138)</f>
        <v>20159473148_</v>
      </c>
      <c r="C1138" s="64">
        <v>44120</v>
      </c>
      <c r="D1138" s="64">
        <v>44150</v>
      </c>
      <c r="E1138" s="192">
        <v>20159473148</v>
      </c>
      <c r="F1138" s="63" t="s">
        <v>4107</v>
      </c>
      <c r="G1138" s="3" t="s">
        <v>5005</v>
      </c>
      <c r="H1138" s="64">
        <v>44120</v>
      </c>
      <c r="I1138" s="64">
        <v>44150</v>
      </c>
      <c r="J1138" s="65" t="s">
        <v>1815</v>
      </c>
      <c r="K1138" s="8">
        <f ca="1">+TODAY()-I1138</f>
        <v>-13</v>
      </c>
      <c r="L1138" s="9">
        <v>47.5</v>
      </c>
      <c r="M1138" s="135"/>
      <c r="N1138" s="9" t="str">
        <f>IF(M1138="","Vacio",IF(L1138=M1138,"Igual","Diferente"))</f>
        <v>Vacio</v>
      </c>
      <c r="O1138" s="9"/>
      <c r="P1138" s="135"/>
      <c r="Q1138" s="9" t="str">
        <f>IF(P1138="","Vacio",IF(O1138=P1138,"Igual","Diferente"))</f>
        <v>Vacio</v>
      </c>
      <c r="R1138" s="1">
        <f>+L1138+O1138/3.5</f>
        <v>47.5</v>
      </c>
      <c r="S1138" s="1">
        <f ca="1">+IF(K1138&gt;=0,IF(K1138&lt;30,R1138*1,IF(60&gt;K1138,R1138*2,IF(90&gt;K1138,R1138*3,IF(120&gt;K1138,R1138*4,IF(150&gt;K1138,R1138*5,IF(180&gt;K1138,R1138*6,IF(210&gt;K1138,R1138*7))))))),0)</f>
        <v>0</v>
      </c>
      <c r="T1138" s="2">
        <f ca="1">+IF(K1138&lt;0,0,IF(K1138&lt;8,$A$1,IF(K1138&lt;15,$B$1,IF(K1138&lt;22,$C$1,IF(K1138&lt;30,$D$1,IF(K1138&lt;60,$G$1,IF(K1138&lt;90,$H$1,IF(K1138&lt;120,$I$1,IF(K1138&lt;150,$J$1,IF(K1138&lt;180,$K$1,IF(K1138&lt;210,$E$1)))))))))))</f>
        <v>0</v>
      </c>
      <c r="U1138" s="63" t="s">
        <v>858</v>
      </c>
      <c r="V1138" s="66" t="s">
        <v>1816</v>
      </c>
      <c r="W1138" s="64">
        <v>43902</v>
      </c>
      <c r="X1138" s="12" t="s">
        <v>1876</v>
      </c>
      <c r="Y1138" s="12" t="s">
        <v>5248</v>
      </c>
      <c r="Z1138" s="12"/>
      <c r="AA1138" s="12"/>
      <c r="AB1138" s="15"/>
      <c r="AC1138" s="15"/>
      <c r="AD1138" s="15"/>
      <c r="AE1138" s="15"/>
      <c r="AF1138" s="4">
        <f ca="1">+TODAY()-AE1138</f>
        <v>44137</v>
      </c>
      <c r="AG1138" s="15"/>
      <c r="AH1138" s="15"/>
      <c r="AI1138" s="64"/>
      <c r="AJ1138" s="64"/>
      <c r="AK1138" s="63"/>
      <c r="AL1138" s="64"/>
      <c r="AM1138" s="66">
        <v>1</v>
      </c>
      <c r="AN1138" s="3" t="s">
        <v>44</v>
      </c>
      <c r="AO1138" s="63"/>
      <c r="AP1138" s="63" t="s">
        <v>45</v>
      </c>
      <c r="AQ1138" s="63"/>
      <c r="AR1138" s="63"/>
      <c r="AS1138" s="63"/>
      <c r="AT1138" s="63"/>
      <c r="AU1138" s="288" t="s">
        <v>4686</v>
      </c>
      <c r="AV1138" s="65" t="s">
        <v>47</v>
      </c>
      <c r="AW1138" s="7" t="s">
        <v>47</v>
      </c>
      <c r="AX1138" s="9" t="str">
        <f>IF(AW1138="","Vacio",IF(AV1138=AW1138,"Igual","Diferente"))</f>
        <v>Igual</v>
      </c>
      <c r="AY1138" s="129"/>
      <c r="AZ1138" s="129"/>
      <c r="BA1138" s="5">
        <f ca="1">+IF(K1138&gt;21,"Revisar",0)</f>
        <v>0</v>
      </c>
      <c r="BB1138" s="68" t="s">
        <v>146</v>
      </c>
      <c r="BC1138" s="129" t="s">
        <v>2919</v>
      </c>
      <c r="BF1138" s="129" t="s">
        <v>94</v>
      </c>
      <c r="BG1138" s="129"/>
    </row>
    <row r="1139" spans="1:59" ht="14.65" customHeight="1" x14ac:dyDescent="0.25">
      <c r="A1139" s="68" t="str">
        <f>CONCATENATE(E1139,"_",X1139)</f>
        <v>20159473148_PCR-LAP20021025</v>
      </c>
      <c r="B1139" s="68" t="str">
        <f>CONCATENATE(E1139,"_",Z1139)</f>
        <v>20159473148_</v>
      </c>
      <c r="C1139" s="64">
        <v>44120</v>
      </c>
      <c r="D1139" s="64">
        <v>44150</v>
      </c>
      <c r="E1139" s="192">
        <v>20159473148</v>
      </c>
      <c r="F1139" s="63" t="s">
        <v>4107</v>
      </c>
      <c r="G1139" s="3" t="s">
        <v>5005</v>
      </c>
      <c r="H1139" s="64">
        <v>44120</v>
      </c>
      <c r="I1139" s="64">
        <v>44150</v>
      </c>
      <c r="J1139" s="65" t="s">
        <v>1815</v>
      </c>
      <c r="K1139" s="8">
        <f ca="1">+TODAY()-I1139</f>
        <v>-13</v>
      </c>
      <c r="L1139" s="9">
        <v>47.5</v>
      </c>
      <c r="M1139" s="135"/>
      <c r="N1139" s="9" t="str">
        <f>IF(M1139="","Vacio",IF(L1139=M1139,"Igual","Diferente"))</f>
        <v>Vacio</v>
      </c>
      <c r="O1139" s="9"/>
      <c r="P1139" s="135"/>
      <c r="Q1139" s="9" t="str">
        <f>IF(P1139="","Vacio",IF(O1139=P1139,"Igual","Diferente"))</f>
        <v>Vacio</v>
      </c>
      <c r="R1139" s="1">
        <f>+L1139+O1139/3.5</f>
        <v>47.5</v>
      </c>
      <c r="S1139" s="1">
        <f ca="1">+IF(K1139&gt;=0,IF(K1139&lt;30,R1139*1,IF(60&gt;K1139,R1139*2,IF(90&gt;K1139,R1139*3,IF(120&gt;K1139,R1139*4,IF(150&gt;K1139,R1139*5,IF(180&gt;K1139,R1139*6,IF(210&gt;K1139,R1139*7))))))),0)</f>
        <v>0</v>
      </c>
      <c r="T1139" s="2">
        <f ca="1">+IF(K1139&lt;0,0,IF(K1139&lt;8,$A$1,IF(K1139&lt;15,$B$1,IF(K1139&lt;22,$C$1,IF(K1139&lt;30,$D$1,IF(K1139&lt;60,$G$1,IF(K1139&lt;90,$H$1,IF(K1139&lt;120,$I$1,IF(K1139&lt;150,$J$1,IF(K1139&lt;180,$K$1,IF(K1139&lt;210,$E$1)))))))))))</f>
        <v>0</v>
      </c>
      <c r="U1139" s="63" t="s">
        <v>858</v>
      </c>
      <c r="V1139" s="66" t="s">
        <v>1816</v>
      </c>
      <c r="W1139" s="64">
        <v>43902</v>
      </c>
      <c r="X1139" s="12" t="s">
        <v>1877</v>
      </c>
      <c r="Y1139" s="12" t="s">
        <v>5248</v>
      </c>
      <c r="Z1139" s="12"/>
      <c r="AA1139" s="12"/>
      <c r="AB1139" s="15"/>
      <c r="AC1139" s="15"/>
      <c r="AD1139" s="15"/>
      <c r="AE1139" s="15"/>
      <c r="AF1139" s="4">
        <f ca="1">+TODAY()-AE1139</f>
        <v>44137</v>
      </c>
      <c r="AG1139" s="15"/>
      <c r="AH1139" s="15"/>
      <c r="AI1139" s="64"/>
      <c r="AJ1139" s="64"/>
      <c r="AK1139" s="63"/>
      <c r="AL1139" s="64"/>
      <c r="AM1139" s="66">
        <v>1</v>
      </c>
      <c r="AN1139" s="3" t="s">
        <v>44</v>
      </c>
      <c r="AO1139" s="63"/>
      <c r="AP1139" s="63" t="s">
        <v>45</v>
      </c>
      <c r="AQ1139" s="63"/>
      <c r="AR1139" s="63"/>
      <c r="AS1139" s="63"/>
      <c r="AT1139" s="63"/>
      <c r="AU1139" s="288" t="s">
        <v>4686</v>
      </c>
      <c r="AV1139" s="65" t="s">
        <v>47</v>
      </c>
      <c r="AW1139" s="7" t="s">
        <v>47</v>
      </c>
      <c r="AX1139" s="9" t="str">
        <f>IF(AW1139="","Vacio",IF(AV1139=AW1139,"Igual","Diferente"))</f>
        <v>Igual</v>
      </c>
      <c r="AY1139" s="129"/>
      <c r="AZ1139" s="129"/>
      <c r="BA1139" s="5">
        <f ca="1">+IF(K1139&gt;21,"Revisar",0)</f>
        <v>0</v>
      </c>
      <c r="BB1139" s="68" t="s">
        <v>146</v>
      </c>
      <c r="BC1139" s="129" t="s">
        <v>2919</v>
      </c>
      <c r="BF1139" s="129" t="s">
        <v>94</v>
      </c>
      <c r="BG1139" s="129"/>
    </row>
    <row r="1140" spans="1:59" ht="14.65" customHeight="1" x14ac:dyDescent="0.25">
      <c r="A1140" s="68" t="str">
        <f>CONCATENATE(E1140,"_",X1140)</f>
        <v>20159473148_PCR-LAP0258</v>
      </c>
      <c r="B1140" s="68" t="str">
        <f>CONCATENATE(E1140,"_",Z1140)</f>
        <v>20159473148_</v>
      </c>
      <c r="C1140" s="64">
        <v>44033</v>
      </c>
      <c r="D1140" s="64">
        <v>44124</v>
      </c>
      <c r="E1140" s="192">
        <v>20159473148</v>
      </c>
      <c r="F1140" s="63" t="s">
        <v>4107</v>
      </c>
      <c r="G1140" s="3" t="s">
        <v>3317</v>
      </c>
      <c r="H1140" s="64">
        <v>44033</v>
      </c>
      <c r="I1140" s="64">
        <v>44124</v>
      </c>
      <c r="J1140" s="65" t="s">
        <v>1822</v>
      </c>
      <c r="K1140" s="8">
        <f ca="1">+TODAY()-I1140</f>
        <v>13</v>
      </c>
      <c r="L1140" s="9">
        <v>50</v>
      </c>
      <c r="M1140" s="135"/>
      <c r="N1140" s="9" t="str">
        <f>IF(M1140="","Vacio",IF(L1140=M1140,"Igual","Diferente"))</f>
        <v>Vacio</v>
      </c>
      <c r="O1140" s="9"/>
      <c r="P1140" s="135"/>
      <c r="Q1140" s="9" t="str">
        <f>IF(P1140="","Vacio",IF(O1140=P1140,"Igual","Diferente"))</f>
        <v>Vacio</v>
      </c>
      <c r="R1140" s="1">
        <f>+L1140+O1140/3.5</f>
        <v>50</v>
      </c>
      <c r="S1140" s="1">
        <f ca="1">+IF(K1140&gt;=0,IF(K1140&lt;30,R1140*1,IF(60&gt;K1140,R1140*2,IF(90&gt;K1140,R1140*3,IF(120&gt;K1140,R1140*4,IF(150&gt;K1140,R1140*5,IF(180&gt;K1140,R1140*6,IF(210&gt;K1140,R1140*7))))))),0)</f>
        <v>50</v>
      </c>
      <c r="T1140" s="2" t="str">
        <f ca="1">+IF(K1140&lt;0,0,IF(K1140&lt;8,$A$1,IF(K1140&lt;15,$B$1,IF(K1140&lt;22,$C$1,IF(K1140&lt;30,$D$1,IF(K1140&lt;60,$G$1,IF(K1140&lt;90,$H$1,IF(K1140&lt;120,$I$1,IF(K1140&lt;150,$J$1,IF(K1140&lt;180,$K$1,IF(K1140&lt;210,$E$1)))))))))))</f>
        <v>2° Semana</v>
      </c>
      <c r="U1140" s="63" t="s">
        <v>1823</v>
      </c>
      <c r="V1140" s="66" t="s">
        <v>1824</v>
      </c>
      <c r="W1140" s="64">
        <v>43971</v>
      </c>
      <c r="X1140" s="30" t="s">
        <v>1825</v>
      </c>
      <c r="Y1140" s="12" t="s">
        <v>5248</v>
      </c>
      <c r="Z1140" s="12"/>
      <c r="AA1140" s="12"/>
      <c r="AB1140" s="15"/>
      <c r="AC1140" s="15" t="s">
        <v>59</v>
      </c>
      <c r="AD1140" s="15">
        <v>44134</v>
      </c>
      <c r="AE1140" s="15">
        <v>44124</v>
      </c>
      <c r="AF1140" s="4">
        <f ca="1">+TODAY()-AE1140</f>
        <v>13</v>
      </c>
      <c r="AG1140" s="15" t="s">
        <v>60</v>
      </c>
      <c r="AH1140" s="15" t="s">
        <v>3242</v>
      </c>
      <c r="AI1140" s="64"/>
      <c r="AJ1140" s="64"/>
      <c r="AK1140" s="63"/>
      <c r="AL1140" s="64"/>
      <c r="AM1140" s="66">
        <v>1</v>
      </c>
      <c r="AN1140" s="3" t="s">
        <v>44</v>
      </c>
      <c r="AO1140" s="63"/>
      <c r="AP1140" s="63" t="s">
        <v>45</v>
      </c>
      <c r="AQ1140" s="63"/>
      <c r="AR1140" s="63"/>
      <c r="AS1140" s="63"/>
      <c r="AT1140" s="63"/>
      <c r="AU1140" s="288" t="s">
        <v>4686</v>
      </c>
      <c r="AV1140" s="65" t="s">
        <v>47</v>
      </c>
      <c r="AW1140" s="7" t="s">
        <v>47</v>
      </c>
      <c r="AX1140" s="9" t="str">
        <f>IF(AW1140="","Vacio",IF(AV1140=AW1140,"Igual","Diferente"))</f>
        <v>Igual</v>
      </c>
      <c r="AY1140" s="129"/>
      <c r="AZ1140" s="129"/>
      <c r="BA1140" s="5">
        <f ca="1">+IF(K1140&gt;21,"Revisar",0)</f>
        <v>0</v>
      </c>
      <c r="BB1140" s="68" t="s">
        <v>146</v>
      </c>
      <c r="BC1140" s="129" t="s">
        <v>141</v>
      </c>
      <c r="BF1140" s="129" t="s">
        <v>94</v>
      </c>
      <c r="BG1140" s="129"/>
    </row>
    <row r="1141" spans="1:59" ht="14.65" customHeight="1" x14ac:dyDescent="0.25">
      <c r="A1141" s="68" t="str">
        <f>CONCATENATE(E1141,"_",X1141)</f>
        <v>20159473148_PCR-LAP0223</v>
      </c>
      <c r="B1141" s="68" t="str">
        <f>CONCATENATE(E1141,"_",Z1141)</f>
        <v>20159473148_</v>
      </c>
      <c r="C1141" s="64">
        <v>44033</v>
      </c>
      <c r="D1141" s="64">
        <v>44124</v>
      </c>
      <c r="E1141" s="192">
        <v>20159473148</v>
      </c>
      <c r="F1141" s="63" t="s">
        <v>4107</v>
      </c>
      <c r="G1141" s="3" t="s">
        <v>3317</v>
      </c>
      <c r="H1141" s="64">
        <v>44033</v>
      </c>
      <c r="I1141" s="64">
        <v>44124</v>
      </c>
      <c r="J1141" s="65" t="s">
        <v>1822</v>
      </c>
      <c r="K1141" s="8">
        <f ca="1">+TODAY()-I1141</f>
        <v>13</v>
      </c>
      <c r="L1141" s="9">
        <v>50</v>
      </c>
      <c r="M1141" s="135"/>
      <c r="N1141" s="9" t="str">
        <f>IF(M1141="","Vacio",IF(L1141=M1141,"Igual","Diferente"))</f>
        <v>Vacio</v>
      </c>
      <c r="O1141" s="9"/>
      <c r="P1141" s="135"/>
      <c r="Q1141" s="9" t="str">
        <f>IF(P1141="","Vacio",IF(O1141=P1141,"Igual","Diferente"))</f>
        <v>Vacio</v>
      </c>
      <c r="R1141" s="1">
        <f>+L1141+O1141/3.5</f>
        <v>50</v>
      </c>
      <c r="S1141" s="1">
        <f ca="1">+IF(K1141&gt;=0,IF(K1141&lt;30,R1141*1,IF(60&gt;K1141,R1141*2,IF(90&gt;K1141,R1141*3,IF(120&gt;K1141,R1141*4,IF(150&gt;K1141,R1141*5,IF(180&gt;K1141,R1141*6,IF(210&gt;K1141,R1141*7))))))),0)</f>
        <v>50</v>
      </c>
      <c r="T1141" s="2" t="str">
        <f ca="1">+IF(K1141&lt;0,0,IF(K1141&lt;8,$A$1,IF(K1141&lt;15,$B$1,IF(K1141&lt;22,$C$1,IF(K1141&lt;30,$D$1,IF(K1141&lt;60,$G$1,IF(K1141&lt;90,$H$1,IF(K1141&lt;120,$I$1,IF(K1141&lt;150,$J$1,IF(K1141&lt;180,$K$1,IF(K1141&lt;210,$E$1)))))))))))</f>
        <v>2° Semana</v>
      </c>
      <c r="U1141" s="63" t="s">
        <v>858</v>
      </c>
      <c r="V1141" s="66" t="s">
        <v>1824</v>
      </c>
      <c r="W1141" s="64">
        <v>43971</v>
      </c>
      <c r="X1141" s="30" t="s">
        <v>465</v>
      </c>
      <c r="Y1141" s="12" t="s">
        <v>5248</v>
      </c>
      <c r="Z1141" s="12"/>
      <c r="AA1141" s="12"/>
      <c r="AB1141" s="15"/>
      <c r="AC1141" s="15" t="s">
        <v>59</v>
      </c>
      <c r="AD1141" s="15">
        <v>44134</v>
      </c>
      <c r="AE1141" s="15">
        <v>44124</v>
      </c>
      <c r="AF1141" s="4">
        <f ca="1">+TODAY()-AE1141</f>
        <v>13</v>
      </c>
      <c r="AG1141" s="15" t="s">
        <v>60</v>
      </c>
      <c r="AH1141" s="15" t="s">
        <v>3242</v>
      </c>
      <c r="AI1141" s="64"/>
      <c r="AJ1141" s="64"/>
      <c r="AK1141" s="63"/>
      <c r="AL1141" s="64"/>
      <c r="AM1141" s="66">
        <v>1</v>
      </c>
      <c r="AN1141" s="3" t="s">
        <v>44</v>
      </c>
      <c r="AO1141" s="63"/>
      <c r="AP1141" s="63" t="s">
        <v>45</v>
      </c>
      <c r="AQ1141" s="63"/>
      <c r="AR1141" s="63"/>
      <c r="AS1141" s="63"/>
      <c r="AT1141" s="63"/>
      <c r="AU1141" s="288" t="s">
        <v>4686</v>
      </c>
      <c r="AV1141" s="65" t="s">
        <v>47</v>
      </c>
      <c r="AW1141" s="7" t="s">
        <v>47</v>
      </c>
      <c r="AX1141" s="9" t="str">
        <f>IF(AW1141="","Vacio",IF(AV1141=AW1141,"Igual","Diferente"))</f>
        <v>Igual</v>
      </c>
      <c r="AY1141" s="129"/>
      <c r="AZ1141" s="129"/>
      <c r="BA1141" s="5">
        <f ca="1">+IF(K1141&gt;21,"Revisar",0)</f>
        <v>0</v>
      </c>
      <c r="BB1141" s="68" t="s">
        <v>146</v>
      </c>
      <c r="BC1141" s="129" t="s">
        <v>141</v>
      </c>
      <c r="BF1141" s="129" t="s">
        <v>94</v>
      </c>
      <c r="BG1141" s="129"/>
    </row>
    <row r="1142" spans="1:59" ht="14.65" customHeight="1" x14ac:dyDescent="0.25">
      <c r="A1142" s="68" t="str">
        <f>CONCATENATE(E1142,"_",X1142)</f>
        <v>20159473148_PCR-LAP0337</v>
      </c>
      <c r="B1142" s="68" t="str">
        <f>CONCATENATE(E1142,"_",Z1142)</f>
        <v>20159473148_</v>
      </c>
      <c r="C1142" s="64">
        <v>44033</v>
      </c>
      <c r="D1142" s="64">
        <v>44124</v>
      </c>
      <c r="E1142" s="192">
        <v>20159473148</v>
      </c>
      <c r="F1142" s="63" t="s">
        <v>4107</v>
      </c>
      <c r="G1142" s="3" t="s">
        <v>3317</v>
      </c>
      <c r="H1142" s="64">
        <v>44033</v>
      </c>
      <c r="I1142" s="64">
        <v>44124</v>
      </c>
      <c r="J1142" s="65" t="s">
        <v>1822</v>
      </c>
      <c r="K1142" s="8">
        <f ca="1">+TODAY()-I1142</f>
        <v>13</v>
      </c>
      <c r="L1142" s="9">
        <v>50</v>
      </c>
      <c r="M1142" s="135"/>
      <c r="N1142" s="9" t="str">
        <f>IF(M1142="","Vacio",IF(L1142=M1142,"Igual","Diferente"))</f>
        <v>Vacio</v>
      </c>
      <c r="O1142" s="9"/>
      <c r="P1142" s="135"/>
      <c r="Q1142" s="9" t="str">
        <f>IF(P1142="","Vacio",IF(O1142=P1142,"Igual","Diferente"))</f>
        <v>Vacio</v>
      </c>
      <c r="R1142" s="1">
        <f>+L1142+O1142/3.5</f>
        <v>50</v>
      </c>
      <c r="S1142" s="1">
        <f ca="1">+IF(K1142&gt;=0,IF(K1142&lt;30,R1142*1,IF(60&gt;K1142,R1142*2,IF(90&gt;K1142,R1142*3,IF(120&gt;K1142,R1142*4,IF(150&gt;K1142,R1142*5,IF(180&gt;K1142,R1142*6,IF(210&gt;K1142,R1142*7))))))),0)</f>
        <v>50</v>
      </c>
      <c r="T1142" s="2" t="str">
        <f ca="1">+IF(K1142&lt;0,0,IF(K1142&lt;8,$A$1,IF(K1142&lt;15,$B$1,IF(K1142&lt;22,$C$1,IF(K1142&lt;30,$D$1,IF(K1142&lt;60,$G$1,IF(K1142&lt;90,$H$1,IF(K1142&lt;120,$I$1,IF(K1142&lt;150,$J$1,IF(K1142&lt;180,$K$1,IF(K1142&lt;210,$E$1)))))))))))</f>
        <v>2° Semana</v>
      </c>
      <c r="U1142" s="63" t="s">
        <v>858</v>
      </c>
      <c r="V1142" s="66" t="s">
        <v>1824</v>
      </c>
      <c r="W1142" s="64">
        <v>43971</v>
      </c>
      <c r="X1142" s="30" t="s">
        <v>1826</v>
      </c>
      <c r="Y1142" s="12" t="s">
        <v>5248</v>
      </c>
      <c r="Z1142" s="12"/>
      <c r="AA1142" s="12"/>
      <c r="AB1142" s="15"/>
      <c r="AC1142" s="15" t="s">
        <v>59</v>
      </c>
      <c r="AD1142" s="15">
        <v>44134</v>
      </c>
      <c r="AE1142" s="15">
        <v>44124</v>
      </c>
      <c r="AF1142" s="4">
        <f ca="1">+TODAY()-AE1142</f>
        <v>13</v>
      </c>
      <c r="AG1142" s="15" t="s">
        <v>60</v>
      </c>
      <c r="AH1142" s="15" t="s">
        <v>3242</v>
      </c>
      <c r="AI1142" s="64"/>
      <c r="AJ1142" s="64"/>
      <c r="AK1142" s="63"/>
      <c r="AL1142" s="64"/>
      <c r="AM1142" s="66">
        <v>1</v>
      </c>
      <c r="AN1142" s="3" t="s">
        <v>44</v>
      </c>
      <c r="AO1142" s="63"/>
      <c r="AP1142" s="63" t="s">
        <v>45</v>
      </c>
      <c r="AQ1142" s="63"/>
      <c r="AR1142" s="63"/>
      <c r="AS1142" s="63"/>
      <c r="AT1142" s="63"/>
      <c r="AU1142" s="288" t="s">
        <v>4686</v>
      </c>
      <c r="AV1142" s="65" t="s">
        <v>47</v>
      </c>
      <c r="AW1142" s="7" t="s">
        <v>47</v>
      </c>
      <c r="AX1142" s="9" t="str">
        <f>IF(AW1142="","Vacio",IF(AV1142=AW1142,"Igual","Diferente"))</f>
        <v>Igual</v>
      </c>
      <c r="AY1142" s="129"/>
      <c r="AZ1142" s="129"/>
      <c r="BA1142" s="5">
        <f ca="1">+IF(K1142&gt;21,"Revisar",0)</f>
        <v>0</v>
      </c>
      <c r="BB1142" s="68" t="s">
        <v>146</v>
      </c>
      <c r="BC1142" s="129" t="s">
        <v>141</v>
      </c>
      <c r="BF1142" s="129" t="s">
        <v>94</v>
      </c>
      <c r="BG1142" s="129"/>
    </row>
    <row r="1143" spans="1:59" ht="14.65" customHeight="1" x14ac:dyDescent="0.25">
      <c r="A1143" s="68" t="str">
        <f>CONCATENATE(E1143,"_",X1143)</f>
        <v>20159473148_PCR-LAP0429</v>
      </c>
      <c r="B1143" s="68" t="str">
        <f>CONCATENATE(E1143,"_",Z1143)</f>
        <v>20159473148_</v>
      </c>
      <c r="C1143" s="64">
        <v>44033</v>
      </c>
      <c r="D1143" s="64">
        <v>44124</v>
      </c>
      <c r="E1143" s="192">
        <v>20159473148</v>
      </c>
      <c r="F1143" s="63" t="s">
        <v>4107</v>
      </c>
      <c r="G1143" s="3" t="s">
        <v>3317</v>
      </c>
      <c r="H1143" s="64">
        <v>44033</v>
      </c>
      <c r="I1143" s="64">
        <v>44124</v>
      </c>
      <c r="J1143" s="65" t="s">
        <v>1822</v>
      </c>
      <c r="K1143" s="8">
        <f ca="1">+TODAY()-I1143</f>
        <v>13</v>
      </c>
      <c r="L1143" s="9">
        <v>50</v>
      </c>
      <c r="M1143" s="135"/>
      <c r="N1143" s="9" t="str">
        <f>IF(M1143="","Vacio",IF(L1143=M1143,"Igual","Diferente"))</f>
        <v>Vacio</v>
      </c>
      <c r="O1143" s="9"/>
      <c r="P1143" s="135"/>
      <c r="Q1143" s="9" t="str">
        <f>IF(P1143="","Vacio",IF(O1143=P1143,"Igual","Diferente"))</f>
        <v>Vacio</v>
      </c>
      <c r="R1143" s="1">
        <f>+L1143+O1143/3.5</f>
        <v>50</v>
      </c>
      <c r="S1143" s="1">
        <f ca="1">+IF(K1143&gt;=0,IF(K1143&lt;30,R1143*1,IF(60&gt;K1143,R1143*2,IF(90&gt;K1143,R1143*3,IF(120&gt;K1143,R1143*4,IF(150&gt;K1143,R1143*5,IF(180&gt;K1143,R1143*6,IF(210&gt;K1143,R1143*7))))))),0)</f>
        <v>50</v>
      </c>
      <c r="T1143" s="2" t="str">
        <f ca="1">+IF(K1143&lt;0,0,IF(K1143&lt;8,$A$1,IF(K1143&lt;15,$B$1,IF(K1143&lt;22,$C$1,IF(K1143&lt;30,$D$1,IF(K1143&lt;60,$G$1,IF(K1143&lt;90,$H$1,IF(K1143&lt;120,$I$1,IF(K1143&lt;150,$J$1,IF(K1143&lt;180,$K$1,IF(K1143&lt;210,$E$1)))))))))))</f>
        <v>2° Semana</v>
      </c>
      <c r="U1143" s="63" t="s">
        <v>858</v>
      </c>
      <c r="V1143" s="66" t="s">
        <v>1824</v>
      </c>
      <c r="W1143" s="64">
        <v>43971</v>
      </c>
      <c r="X1143" s="30" t="s">
        <v>1520</v>
      </c>
      <c r="Y1143" s="12" t="s">
        <v>5248</v>
      </c>
      <c r="Z1143" s="12"/>
      <c r="AA1143" s="12"/>
      <c r="AB1143" s="15"/>
      <c r="AC1143" s="15" t="s">
        <v>59</v>
      </c>
      <c r="AD1143" s="15">
        <v>44134</v>
      </c>
      <c r="AE1143" s="15">
        <v>44124</v>
      </c>
      <c r="AF1143" s="4">
        <f ca="1">+TODAY()-AE1143</f>
        <v>13</v>
      </c>
      <c r="AG1143" s="15" t="s">
        <v>60</v>
      </c>
      <c r="AH1143" s="15" t="s">
        <v>3242</v>
      </c>
      <c r="AI1143" s="64"/>
      <c r="AJ1143" s="64"/>
      <c r="AK1143" s="63"/>
      <c r="AL1143" s="64"/>
      <c r="AM1143" s="66">
        <v>1</v>
      </c>
      <c r="AN1143" s="3" t="s">
        <v>44</v>
      </c>
      <c r="AO1143" s="63"/>
      <c r="AP1143" s="63" t="s">
        <v>45</v>
      </c>
      <c r="AQ1143" s="63"/>
      <c r="AR1143" s="63"/>
      <c r="AS1143" s="63"/>
      <c r="AT1143" s="63"/>
      <c r="AU1143" s="288" t="s">
        <v>4686</v>
      </c>
      <c r="AV1143" s="65" t="s">
        <v>47</v>
      </c>
      <c r="AW1143" s="7" t="s">
        <v>47</v>
      </c>
      <c r="AX1143" s="9" t="str">
        <f>IF(AW1143="","Vacio",IF(AV1143=AW1143,"Igual","Diferente"))</f>
        <v>Igual</v>
      </c>
      <c r="AY1143" s="129"/>
      <c r="AZ1143" s="129"/>
      <c r="BA1143" s="5">
        <f ca="1">+IF(K1143&gt;21,"Revisar",0)</f>
        <v>0</v>
      </c>
      <c r="BB1143" s="68" t="s">
        <v>146</v>
      </c>
      <c r="BC1143" s="129" t="s">
        <v>141</v>
      </c>
      <c r="BF1143" s="129" t="s">
        <v>94</v>
      </c>
      <c r="BG1143" s="129"/>
    </row>
    <row r="1144" spans="1:59" ht="14.65" customHeight="1" x14ac:dyDescent="0.25">
      <c r="A1144" s="68" t="str">
        <f>CONCATENATE(E1144,"_",X1144)</f>
        <v>20159473148_PCR-LAP0610</v>
      </c>
      <c r="B1144" s="68" t="str">
        <f>CONCATENATE(E1144,"_",Z1144)</f>
        <v>20159473148_</v>
      </c>
      <c r="C1144" s="64">
        <v>44033</v>
      </c>
      <c r="D1144" s="64">
        <v>44124</v>
      </c>
      <c r="E1144" s="192">
        <v>20159473148</v>
      </c>
      <c r="F1144" s="63" t="s">
        <v>4107</v>
      </c>
      <c r="G1144" s="3" t="s">
        <v>3317</v>
      </c>
      <c r="H1144" s="64">
        <v>44033</v>
      </c>
      <c r="I1144" s="64">
        <v>44124</v>
      </c>
      <c r="J1144" s="65" t="s">
        <v>1822</v>
      </c>
      <c r="K1144" s="8">
        <f ca="1">+TODAY()-I1144</f>
        <v>13</v>
      </c>
      <c r="L1144" s="9">
        <v>50</v>
      </c>
      <c r="M1144" s="135"/>
      <c r="N1144" s="9" t="str">
        <f>IF(M1144="","Vacio",IF(L1144=M1144,"Igual","Diferente"))</f>
        <v>Vacio</v>
      </c>
      <c r="O1144" s="9"/>
      <c r="P1144" s="135"/>
      <c r="Q1144" s="9" t="str">
        <f>IF(P1144="","Vacio",IF(O1144=P1144,"Igual","Diferente"))</f>
        <v>Vacio</v>
      </c>
      <c r="R1144" s="1">
        <f>+L1144+O1144/3.5</f>
        <v>50</v>
      </c>
      <c r="S1144" s="1">
        <f ca="1">+IF(K1144&gt;=0,IF(K1144&lt;30,R1144*1,IF(60&gt;K1144,R1144*2,IF(90&gt;K1144,R1144*3,IF(120&gt;K1144,R1144*4,IF(150&gt;K1144,R1144*5,IF(180&gt;K1144,R1144*6,IF(210&gt;K1144,R1144*7))))))),0)</f>
        <v>50</v>
      </c>
      <c r="T1144" s="2" t="str">
        <f ca="1">+IF(K1144&lt;0,0,IF(K1144&lt;8,$A$1,IF(K1144&lt;15,$B$1,IF(K1144&lt;22,$C$1,IF(K1144&lt;30,$D$1,IF(K1144&lt;60,$G$1,IF(K1144&lt;90,$H$1,IF(K1144&lt;120,$I$1,IF(K1144&lt;150,$J$1,IF(K1144&lt;180,$K$1,IF(K1144&lt;210,$E$1)))))))))))</f>
        <v>2° Semana</v>
      </c>
      <c r="U1144" s="63" t="s">
        <v>858</v>
      </c>
      <c r="V1144" s="66" t="s">
        <v>1827</v>
      </c>
      <c r="W1144" s="64">
        <v>43971</v>
      </c>
      <c r="X1144" s="30" t="s">
        <v>1828</v>
      </c>
      <c r="Y1144" s="12" t="s">
        <v>5248</v>
      </c>
      <c r="Z1144" s="12"/>
      <c r="AA1144" s="12"/>
      <c r="AB1144" s="15"/>
      <c r="AC1144" s="15" t="s">
        <v>59</v>
      </c>
      <c r="AD1144" s="15">
        <v>44134</v>
      </c>
      <c r="AE1144" s="15">
        <v>44124</v>
      </c>
      <c r="AF1144" s="4">
        <f ca="1">+TODAY()-AE1144</f>
        <v>13</v>
      </c>
      <c r="AG1144" s="15" t="s">
        <v>60</v>
      </c>
      <c r="AH1144" s="15" t="s">
        <v>3242</v>
      </c>
      <c r="AI1144" s="64"/>
      <c r="AJ1144" s="64"/>
      <c r="AK1144" s="63"/>
      <c r="AL1144" s="64"/>
      <c r="AM1144" s="66">
        <v>1</v>
      </c>
      <c r="AN1144" s="3" t="s">
        <v>44</v>
      </c>
      <c r="AO1144" s="63"/>
      <c r="AP1144" s="63" t="s">
        <v>45</v>
      </c>
      <c r="AQ1144" s="63"/>
      <c r="AR1144" s="63"/>
      <c r="AS1144" s="63"/>
      <c r="AT1144" s="63"/>
      <c r="AU1144" s="288" t="s">
        <v>4686</v>
      </c>
      <c r="AV1144" s="65" t="s">
        <v>47</v>
      </c>
      <c r="AW1144" s="7" t="s">
        <v>47</v>
      </c>
      <c r="AX1144" s="9" t="str">
        <f>IF(AW1144="","Vacio",IF(AV1144=AW1144,"Igual","Diferente"))</f>
        <v>Igual</v>
      </c>
      <c r="AY1144" s="129"/>
      <c r="AZ1144" s="129"/>
      <c r="BA1144" s="5">
        <f ca="1">+IF(K1144&gt;21,"Revisar",0)</f>
        <v>0</v>
      </c>
      <c r="BB1144" s="68" t="s">
        <v>146</v>
      </c>
      <c r="BC1144" s="129" t="s">
        <v>141</v>
      </c>
      <c r="BF1144" s="129" t="s">
        <v>94</v>
      </c>
      <c r="BG1144" s="129"/>
    </row>
    <row r="1145" spans="1:59" ht="14.65" customHeight="1" x14ac:dyDescent="0.25">
      <c r="A1145" s="68" t="str">
        <f>CONCATENATE(E1145,"_",X1145)</f>
        <v>20159473148_PCR-LAP1396</v>
      </c>
      <c r="B1145" s="68" t="str">
        <f>CONCATENATE(E1145,"_",Z1145)</f>
        <v>20159473148_</v>
      </c>
      <c r="C1145" s="64">
        <v>44033</v>
      </c>
      <c r="D1145" s="64">
        <v>44124</v>
      </c>
      <c r="E1145" s="192">
        <v>20159473148</v>
      </c>
      <c r="F1145" s="63" t="s">
        <v>4107</v>
      </c>
      <c r="G1145" s="3" t="s">
        <v>3317</v>
      </c>
      <c r="H1145" s="64">
        <v>44033</v>
      </c>
      <c r="I1145" s="64">
        <v>44124</v>
      </c>
      <c r="J1145" s="65" t="s">
        <v>1822</v>
      </c>
      <c r="K1145" s="8">
        <f ca="1">+TODAY()-I1145</f>
        <v>13</v>
      </c>
      <c r="L1145" s="9">
        <v>50</v>
      </c>
      <c r="M1145" s="135"/>
      <c r="N1145" s="9" t="str">
        <f>IF(M1145="","Vacio",IF(L1145=M1145,"Igual","Diferente"))</f>
        <v>Vacio</v>
      </c>
      <c r="O1145" s="9"/>
      <c r="P1145" s="135"/>
      <c r="Q1145" s="9" t="str">
        <f>IF(P1145="","Vacio",IF(O1145=P1145,"Igual","Diferente"))</f>
        <v>Vacio</v>
      </c>
      <c r="R1145" s="1">
        <f>+L1145+O1145/3.5</f>
        <v>50</v>
      </c>
      <c r="S1145" s="1">
        <f ca="1">+IF(K1145&gt;=0,IF(K1145&lt;30,R1145*1,IF(60&gt;K1145,R1145*2,IF(90&gt;K1145,R1145*3,IF(120&gt;K1145,R1145*4,IF(150&gt;K1145,R1145*5,IF(180&gt;K1145,R1145*6,IF(210&gt;K1145,R1145*7))))))),0)</f>
        <v>50</v>
      </c>
      <c r="T1145" s="2" t="str">
        <f ca="1">+IF(K1145&lt;0,0,IF(K1145&lt;8,$A$1,IF(K1145&lt;15,$B$1,IF(K1145&lt;22,$C$1,IF(K1145&lt;30,$D$1,IF(K1145&lt;60,$G$1,IF(K1145&lt;90,$H$1,IF(K1145&lt;120,$I$1,IF(K1145&lt;150,$J$1,IF(K1145&lt;180,$K$1,IF(K1145&lt;210,$E$1)))))))))))</f>
        <v>2° Semana</v>
      </c>
      <c r="U1145" s="63" t="s">
        <v>1829</v>
      </c>
      <c r="V1145" s="66" t="s">
        <v>1827</v>
      </c>
      <c r="W1145" s="64">
        <v>43971</v>
      </c>
      <c r="X1145" s="30" t="s">
        <v>1830</v>
      </c>
      <c r="Y1145" s="12" t="s">
        <v>5248</v>
      </c>
      <c r="Z1145" s="12"/>
      <c r="AA1145" s="12"/>
      <c r="AB1145" s="15"/>
      <c r="AC1145" s="15" t="s">
        <v>59</v>
      </c>
      <c r="AD1145" s="15">
        <v>44134</v>
      </c>
      <c r="AE1145" s="15">
        <v>44124</v>
      </c>
      <c r="AF1145" s="4">
        <f ca="1">+TODAY()-AE1145</f>
        <v>13</v>
      </c>
      <c r="AG1145" s="15" t="s">
        <v>60</v>
      </c>
      <c r="AH1145" s="15" t="s">
        <v>3242</v>
      </c>
      <c r="AI1145" s="64"/>
      <c r="AJ1145" s="64"/>
      <c r="AK1145" s="63"/>
      <c r="AL1145" s="64"/>
      <c r="AM1145" s="66">
        <v>1</v>
      </c>
      <c r="AN1145" s="3" t="s">
        <v>44</v>
      </c>
      <c r="AO1145" s="63"/>
      <c r="AP1145" s="63" t="s">
        <v>45</v>
      </c>
      <c r="AQ1145" s="63"/>
      <c r="AR1145" s="63"/>
      <c r="AS1145" s="63"/>
      <c r="AT1145" s="63"/>
      <c r="AU1145" s="288" t="s">
        <v>4686</v>
      </c>
      <c r="AV1145" s="65" t="s">
        <v>47</v>
      </c>
      <c r="AW1145" s="7" t="s">
        <v>47</v>
      </c>
      <c r="AX1145" s="9" t="str">
        <f>IF(AW1145="","Vacio",IF(AV1145=AW1145,"Igual","Diferente"))</f>
        <v>Igual</v>
      </c>
      <c r="AY1145" s="129"/>
      <c r="AZ1145" s="129"/>
      <c r="BA1145" s="5">
        <f ca="1">+IF(K1145&gt;21,"Revisar",0)</f>
        <v>0</v>
      </c>
      <c r="BB1145" s="68" t="s">
        <v>146</v>
      </c>
      <c r="BC1145" s="129" t="s">
        <v>141</v>
      </c>
      <c r="BF1145" s="129" t="s">
        <v>94</v>
      </c>
      <c r="BG1145" s="129"/>
    </row>
    <row r="1146" spans="1:59" ht="14.65" customHeight="1" x14ac:dyDescent="0.25">
      <c r="A1146" s="68" t="str">
        <f>CONCATENATE(E1146,"_",X1146)</f>
        <v>20159473148_PCR-LAP0359</v>
      </c>
      <c r="B1146" s="68" t="str">
        <f>CONCATENATE(E1146,"_",Z1146)</f>
        <v>20159473148_</v>
      </c>
      <c r="C1146" s="64">
        <v>44120</v>
      </c>
      <c r="D1146" s="64">
        <v>44150</v>
      </c>
      <c r="E1146" s="192">
        <v>20159473148</v>
      </c>
      <c r="F1146" s="63" t="s">
        <v>4107</v>
      </c>
      <c r="G1146" s="3" t="s">
        <v>5005</v>
      </c>
      <c r="H1146" s="64">
        <v>44120</v>
      </c>
      <c r="I1146" s="64">
        <v>44150</v>
      </c>
      <c r="J1146" s="65" t="s">
        <v>1822</v>
      </c>
      <c r="K1146" s="8">
        <f ca="1">+TODAY()-I1146</f>
        <v>-13</v>
      </c>
      <c r="L1146" s="9">
        <v>50</v>
      </c>
      <c r="M1146" s="135"/>
      <c r="N1146" s="9" t="str">
        <f>IF(M1146="","Vacio",IF(L1146=M1146,"Igual","Diferente"))</f>
        <v>Vacio</v>
      </c>
      <c r="O1146" s="9"/>
      <c r="P1146" s="135"/>
      <c r="Q1146" s="9" t="str">
        <f>IF(P1146="","Vacio",IF(O1146=P1146,"Igual","Diferente"))</f>
        <v>Vacio</v>
      </c>
      <c r="R1146" s="1">
        <f>+L1146+O1146/3.5</f>
        <v>50</v>
      </c>
      <c r="S1146" s="1">
        <f ca="1">+IF(K1146&gt;=0,IF(K1146&lt;30,R1146*1,IF(60&gt;K1146,R1146*2,IF(90&gt;K1146,R1146*3,IF(120&gt;K1146,R1146*4,IF(150&gt;K1146,R1146*5,IF(180&gt;K1146,R1146*6,IF(210&gt;K1146,R1146*7))))))),0)</f>
        <v>0</v>
      </c>
      <c r="T1146" s="2">
        <f ca="1">+IF(K1146&lt;0,0,IF(K1146&lt;8,$A$1,IF(K1146&lt;15,$B$1,IF(K1146&lt;22,$C$1,IF(K1146&lt;30,$D$1,IF(K1146&lt;60,$G$1,IF(K1146&lt;90,$H$1,IF(K1146&lt;120,$I$1,IF(K1146&lt;150,$J$1,IF(K1146&lt;180,$K$1,IF(K1146&lt;210,$E$1)))))))))))</f>
        <v>0</v>
      </c>
      <c r="U1146" s="63" t="s">
        <v>1823</v>
      </c>
      <c r="V1146" s="66" t="s">
        <v>1827</v>
      </c>
      <c r="W1146" s="64">
        <v>43971</v>
      </c>
      <c r="X1146" s="12" t="s">
        <v>348</v>
      </c>
      <c r="Y1146" s="12" t="s">
        <v>5248</v>
      </c>
      <c r="Z1146" s="12"/>
      <c r="AA1146" s="12"/>
      <c r="AB1146" s="15"/>
      <c r="AC1146" s="15"/>
      <c r="AD1146" s="15"/>
      <c r="AE1146" s="15"/>
      <c r="AF1146" s="4">
        <f ca="1">+TODAY()-AE1146</f>
        <v>44137</v>
      </c>
      <c r="AG1146" s="15"/>
      <c r="AH1146" s="15"/>
      <c r="AI1146" s="64"/>
      <c r="AJ1146" s="64"/>
      <c r="AK1146" s="63"/>
      <c r="AL1146" s="64"/>
      <c r="AM1146" s="66">
        <v>1</v>
      </c>
      <c r="AN1146" s="3" t="s">
        <v>44</v>
      </c>
      <c r="AO1146" s="63"/>
      <c r="AP1146" s="63" t="s">
        <v>45</v>
      </c>
      <c r="AQ1146" s="63"/>
      <c r="AR1146" s="63"/>
      <c r="AS1146" s="63"/>
      <c r="AT1146" s="63"/>
      <c r="AU1146" s="288" t="s">
        <v>4686</v>
      </c>
      <c r="AV1146" s="65" t="s">
        <v>47</v>
      </c>
      <c r="AW1146" s="7" t="s">
        <v>47</v>
      </c>
      <c r="AX1146" s="9" t="str">
        <f>IF(AW1146="","Vacio",IF(AV1146=AW1146,"Igual","Diferente"))</f>
        <v>Igual</v>
      </c>
      <c r="AY1146" s="129"/>
      <c r="AZ1146" s="129"/>
      <c r="BA1146" s="5">
        <f ca="1">+IF(K1146&gt;21,"Revisar",0)</f>
        <v>0</v>
      </c>
      <c r="BB1146" s="68" t="s">
        <v>146</v>
      </c>
      <c r="BC1146" s="129" t="s">
        <v>2919</v>
      </c>
      <c r="BF1146" s="129" t="s">
        <v>94</v>
      </c>
      <c r="BG1146" s="129"/>
    </row>
    <row r="1147" spans="1:59" ht="14.65" customHeight="1" x14ac:dyDescent="0.25">
      <c r="A1147" s="68" t="str">
        <f>CONCATENATE(E1147,"_",X1147)</f>
        <v>20159473148_PCR-LAP0375</v>
      </c>
      <c r="B1147" s="68" t="str">
        <f>CONCATENATE(E1147,"_",Z1147)</f>
        <v>20159473148_</v>
      </c>
      <c r="C1147" s="64">
        <v>44033</v>
      </c>
      <c r="D1147" s="64">
        <v>44124</v>
      </c>
      <c r="E1147" s="192">
        <v>20159473148</v>
      </c>
      <c r="F1147" s="63" t="s">
        <v>4107</v>
      </c>
      <c r="G1147" s="3" t="s">
        <v>3317</v>
      </c>
      <c r="H1147" s="64">
        <v>44033</v>
      </c>
      <c r="I1147" s="64">
        <v>44124</v>
      </c>
      <c r="J1147" s="65" t="s">
        <v>1822</v>
      </c>
      <c r="K1147" s="8">
        <f ca="1">+TODAY()-I1147</f>
        <v>13</v>
      </c>
      <c r="L1147" s="9">
        <v>50</v>
      </c>
      <c r="M1147" s="135"/>
      <c r="N1147" s="9" t="str">
        <f>IF(M1147="","Vacio",IF(L1147=M1147,"Igual","Diferente"))</f>
        <v>Vacio</v>
      </c>
      <c r="O1147" s="9"/>
      <c r="P1147" s="135"/>
      <c r="Q1147" s="9" t="str">
        <f>IF(P1147="","Vacio",IF(O1147=P1147,"Igual","Diferente"))</f>
        <v>Vacio</v>
      </c>
      <c r="R1147" s="1">
        <f>+L1147+O1147/3.5</f>
        <v>50</v>
      </c>
      <c r="S1147" s="1">
        <f ca="1">+IF(K1147&gt;=0,IF(K1147&lt;30,R1147*1,IF(60&gt;K1147,R1147*2,IF(90&gt;K1147,R1147*3,IF(120&gt;K1147,R1147*4,IF(150&gt;K1147,R1147*5,IF(180&gt;K1147,R1147*6,IF(210&gt;K1147,R1147*7))))))),0)</f>
        <v>50</v>
      </c>
      <c r="T1147" s="2" t="str">
        <f ca="1">+IF(K1147&lt;0,0,IF(K1147&lt;8,$A$1,IF(K1147&lt;15,$B$1,IF(K1147&lt;22,$C$1,IF(K1147&lt;30,$D$1,IF(K1147&lt;60,$G$1,IF(K1147&lt;90,$H$1,IF(K1147&lt;120,$I$1,IF(K1147&lt;150,$J$1,IF(K1147&lt;180,$K$1,IF(K1147&lt;210,$E$1)))))))))))</f>
        <v>2° Semana</v>
      </c>
      <c r="U1147" s="63" t="s">
        <v>1823</v>
      </c>
      <c r="V1147" s="66" t="s">
        <v>1827</v>
      </c>
      <c r="W1147" s="64">
        <v>43971</v>
      </c>
      <c r="X1147" s="30" t="s">
        <v>1831</v>
      </c>
      <c r="Y1147" s="12" t="s">
        <v>5248</v>
      </c>
      <c r="Z1147" s="12"/>
      <c r="AA1147" s="12"/>
      <c r="AB1147" s="15"/>
      <c r="AC1147" s="15" t="s">
        <v>59</v>
      </c>
      <c r="AD1147" s="15">
        <v>44134</v>
      </c>
      <c r="AE1147" s="15">
        <v>44124</v>
      </c>
      <c r="AF1147" s="4">
        <f ca="1">+TODAY()-AE1147</f>
        <v>13</v>
      </c>
      <c r="AG1147" s="15" t="s">
        <v>60</v>
      </c>
      <c r="AH1147" s="15" t="s">
        <v>3242</v>
      </c>
      <c r="AI1147" s="64"/>
      <c r="AJ1147" s="64"/>
      <c r="AK1147" s="63"/>
      <c r="AL1147" s="64"/>
      <c r="AM1147" s="66">
        <v>1</v>
      </c>
      <c r="AN1147" s="3" t="s">
        <v>44</v>
      </c>
      <c r="AO1147" s="63"/>
      <c r="AP1147" s="63" t="s">
        <v>45</v>
      </c>
      <c r="AQ1147" s="63"/>
      <c r="AR1147" s="63"/>
      <c r="AS1147" s="63"/>
      <c r="AT1147" s="63"/>
      <c r="AU1147" s="288" t="s">
        <v>4686</v>
      </c>
      <c r="AV1147" s="65" t="s">
        <v>47</v>
      </c>
      <c r="AW1147" s="7" t="s">
        <v>47</v>
      </c>
      <c r="AX1147" s="9" t="str">
        <f>IF(AW1147="","Vacio",IF(AV1147=AW1147,"Igual","Diferente"))</f>
        <v>Igual</v>
      </c>
      <c r="AY1147" s="129"/>
      <c r="AZ1147" s="129"/>
      <c r="BA1147" s="5">
        <f ca="1">+IF(K1147&gt;21,"Revisar",0)</f>
        <v>0</v>
      </c>
      <c r="BB1147" s="68" t="s">
        <v>146</v>
      </c>
      <c r="BC1147" s="129" t="s">
        <v>141</v>
      </c>
      <c r="BF1147" s="129" t="s">
        <v>94</v>
      </c>
      <c r="BG1147" s="129"/>
    </row>
    <row r="1148" spans="1:59" ht="14.65" customHeight="1" x14ac:dyDescent="0.25">
      <c r="A1148" s="68" t="str">
        <f>CONCATENATE(E1148,"_",X1148)</f>
        <v>20159473148_PCR-LAP0502</v>
      </c>
      <c r="B1148" s="68" t="str">
        <f>CONCATENATE(E1148,"_",Z1148)</f>
        <v>20159473148_</v>
      </c>
      <c r="C1148" s="64">
        <v>44033</v>
      </c>
      <c r="D1148" s="64">
        <v>44124</v>
      </c>
      <c r="E1148" s="192">
        <v>20159473148</v>
      </c>
      <c r="F1148" s="63" t="s">
        <v>4107</v>
      </c>
      <c r="G1148" s="3" t="s">
        <v>3317</v>
      </c>
      <c r="H1148" s="64">
        <v>44033</v>
      </c>
      <c r="I1148" s="64">
        <v>44124</v>
      </c>
      <c r="J1148" s="65" t="s">
        <v>1822</v>
      </c>
      <c r="K1148" s="8">
        <f ca="1">+TODAY()-I1148</f>
        <v>13</v>
      </c>
      <c r="L1148" s="9">
        <v>50</v>
      </c>
      <c r="M1148" s="135"/>
      <c r="N1148" s="9" t="str">
        <f>IF(M1148="","Vacio",IF(L1148=M1148,"Igual","Diferente"))</f>
        <v>Vacio</v>
      </c>
      <c r="O1148" s="9"/>
      <c r="P1148" s="135"/>
      <c r="Q1148" s="9" t="str">
        <f>IF(P1148="","Vacio",IF(O1148=P1148,"Igual","Diferente"))</f>
        <v>Vacio</v>
      </c>
      <c r="R1148" s="1">
        <f>+L1148+O1148/3.5</f>
        <v>50</v>
      </c>
      <c r="S1148" s="1">
        <f ca="1">+IF(K1148&gt;=0,IF(K1148&lt;30,R1148*1,IF(60&gt;K1148,R1148*2,IF(90&gt;K1148,R1148*3,IF(120&gt;K1148,R1148*4,IF(150&gt;K1148,R1148*5,IF(180&gt;K1148,R1148*6,IF(210&gt;K1148,R1148*7))))))),0)</f>
        <v>50</v>
      </c>
      <c r="T1148" s="2" t="str">
        <f ca="1">+IF(K1148&lt;0,0,IF(K1148&lt;8,$A$1,IF(K1148&lt;15,$B$1,IF(K1148&lt;22,$C$1,IF(K1148&lt;30,$D$1,IF(K1148&lt;60,$G$1,IF(K1148&lt;90,$H$1,IF(K1148&lt;120,$I$1,IF(K1148&lt;150,$J$1,IF(K1148&lt;180,$K$1,IF(K1148&lt;210,$E$1)))))))))))</f>
        <v>2° Semana</v>
      </c>
      <c r="U1148" s="63" t="s">
        <v>858</v>
      </c>
      <c r="V1148" s="66" t="s">
        <v>1827</v>
      </c>
      <c r="W1148" s="64">
        <v>43971</v>
      </c>
      <c r="X1148" s="30" t="s">
        <v>1832</v>
      </c>
      <c r="Y1148" s="12" t="s">
        <v>5248</v>
      </c>
      <c r="Z1148" s="12"/>
      <c r="AA1148" s="12"/>
      <c r="AB1148" s="15"/>
      <c r="AC1148" s="15" t="s">
        <v>59</v>
      </c>
      <c r="AD1148" s="15">
        <v>44134</v>
      </c>
      <c r="AE1148" s="15">
        <v>44124</v>
      </c>
      <c r="AF1148" s="4">
        <f ca="1">+TODAY()-AE1148</f>
        <v>13</v>
      </c>
      <c r="AG1148" s="15" t="s">
        <v>60</v>
      </c>
      <c r="AH1148" s="15" t="s">
        <v>3242</v>
      </c>
      <c r="AI1148" s="64"/>
      <c r="AJ1148" s="64"/>
      <c r="AK1148" s="63"/>
      <c r="AL1148" s="64"/>
      <c r="AM1148" s="66">
        <v>1</v>
      </c>
      <c r="AN1148" s="3" t="s">
        <v>44</v>
      </c>
      <c r="AO1148" s="63"/>
      <c r="AP1148" s="63" t="s">
        <v>45</v>
      </c>
      <c r="AQ1148" s="63"/>
      <c r="AR1148" s="63"/>
      <c r="AS1148" s="63"/>
      <c r="AT1148" s="63"/>
      <c r="AU1148" s="288" t="s">
        <v>4686</v>
      </c>
      <c r="AV1148" s="65" t="s">
        <v>47</v>
      </c>
      <c r="AW1148" s="7" t="s">
        <v>47</v>
      </c>
      <c r="AX1148" s="9" t="str">
        <f>IF(AW1148="","Vacio",IF(AV1148=AW1148,"Igual","Diferente"))</f>
        <v>Igual</v>
      </c>
      <c r="AY1148" s="129"/>
      <c r="AZ1148" s="129"/>
      <c r="BA1148" s="5">
        <f ca="1">+IF(K1148&gt;21,"Revisar",0)</f>
        <v>0</v>
      </c>
      <c r="BB1148" s="68" t="s">
        <v>146</v>
      </c>
      <c r="BC1148" s="129" t="s">
        <v>141</v>
      </c>
      <c r="BF1148" s="129" t="s">
        <v>94</v>
      </c>
      <c r="BG1148" s="129"/>
    </row>
    <row r="1149" spans="1:59" ht="14.65" customHeight="1" x14ac:dyDescent="0.25">
      <c r="A1149" s="68" t="str">
        <f>CONCATENATE(E1149,"_",X1149)</f>
        <v>20159473148_PCR-LAP0821</v>
      </c>
      <c r="B1149" s="68" t="str">
        <f>CONCATENATE(E1149,"_",Z1149)</f>
        <v>20159473148_</v>
      </c>
      <c r="C1149" s="64">
        <v>44033</v>
      </c>
      <c r="D1149" s="64">
        <v>44124</v>
      </c>
      <c r="E1149" s="192">
        <v>20159473148</v>
      </c>
      <c r="F1149" s="63" t="s">
        <v>4107</v>
      </c>
      <c r="G1149" s="3" t="s">
        <v>3317</v>
      </c>
      <c r="H1149" s="64">
        <v>44033</v>
      </c>
      <c r="I1149" s="64">
        <v>44124</v>
      </c>
      <c r="J1149" s="65" t="s">
        <v>1822</v>
      </c>
      <c r="K1149" s="8">
        <f ca="1">+TODAY()-I1149</f>
        <v>13</v>
      </c>
      <c r="L1149" s="9">
        <v>50</v>
      </c>
      <c r="M1149" s="135"/>
      <c r="N1149" s="9" t="str">
        <f>IF(M1149="","Vacio",IF(L1149=M1149,"Igual","Diferente"))</f>
        <v>Vacio</v>
      </c>
      <c r="O1149" s="9"/>
      <c r="P1149" s="135"/>
      <c r="Q1149" s="9" t="str">
        <f>IF(P1149="","Vacio",IF(O1149=P1149,"Igual","Diferente"))</f>
        <v>Vacio</v>
      </c>
      <c r="R1149" s="1">
        <f>+L1149+O1149/3.5</f>
        <v>50</v>
      </c>
      <c r="S1149" s="1">
        <f ca="1">+IF(K1149&gt;=0,IF(K1149&lt;30,R1149*1,IF(60&gt;K1149,R1149*2,IF(90&gt;K1149,R1149*3,IF(120&gt;K1149,R1149*4,IF(150&gt;K1149,R1149*5,IF(180&gt;K1149,R1149*6,IF(210&gt;K1149,R1149*7))))))),0)</f>
        <v>50</v>
      </c>
      <c r="T1149" s="2" t="str">
        <f ca="1">+IF(K1149&lt;0,0,IF(K1149&lt;8,$A$1,IF(K1149&lt;15,$B$1,IF(K1149&lt;22,$C$1,IF(K1149&lt;30,$D$1,IF(K1149&lt;60,$G$1,IF(K1149&lt;90,$H$1,IF(K1149&lt;120,$I$1,IF(K1149&lt;150,$J$1,IF(K1149&lt;180,$K$1,IF(K1149&lt;210,$E$1)))))))))))</f>
        <v>2° Semana</v>
      </c>
      <c r="U1149" s="63" t="s">
        <v>1833</v>
      </c>
      <c r="V1149" s="66" t="s">
        <v>1834</v>
      </c>
      <c r="W1149" s="64">
        <v>43971</v>
      </c>
      <c r="X1149" s="30" t="s">
        <v>1835</v>
      </c>
      <c r="Y1149" s="12" t="s">
        <v>5248</v>
      </c>
      <c r="Z1149" s="12"/>
      <c r="AA1149" s="12"/>
      <c r="AB1149" s="15"/>
      <c r="AC1149" s="15" t="s">
        <v>59</v>
      </c>
      <c r="AD1149" s="15">
        <v>44134</v>
      </c>
      <c r="AE1149" s="15">
        <v>44124</v>
      </c>
      <c r="AF1149" s="4">
        <f ca="1">+TODAY()-AE1149</f>
        <v>13</v>
      </c>
      <c r="AG1149" s="15" t="s">
        <v>60</v>
      </c>
      <c r="AH1149" s="15" t="s">
        <v>3242</v>
      </c>
      <c r="AI1149" s="64"/>
      <c r="AJ1149" s="64"/>
      <c r="AK1149" s="63"/>
      <c r="AL1149" s="64"/>
      <c r="AM1149" s="66">
        <v>1</v>
      </c>
      <c r="AN1149" s="3" t="s">
        <v>44</v>
      </c>
      <c r="AO1149" s="63"/>
      <c r="AP1149" s="63" t="s">
        <v>45</v>
      </c>
      <c r="AQ1149" s="63"/>
      <c r="AR1149" s="63"/>
      <c r="AS1149" s="63"/>
      <c r="AT1149" s="63"/>
      <c r="AU1149" s="288" t="s">
        <v>4686</v>
      </c>
      <c r="AV1149" s="65" t="s">
        <v>47</v>
      </c>
      <c r="AW1149" s="7" t="s">
        <v>47</v>
      </c>
      <c r="AX1149" s="9" t="str">
        <f>IF(AW1149="","Vacio",IF(AV1149=AW1149,"Igual","Diferente"))</f>
        <v>Igual</v>
      </c>
      <c r="AY1149" s="129"/>
      <c r="AZ1149" s="129"/>
      <c r="BA1149" s="5">
        <f ca="1">+IF(K1149&gt;21,"Revisar",0)</f>
        <v>0</v>
      </c>
      <c r="BB1149" s="68" t="s">
        <v>146</v>
      </c>
      <c r="BC1149" s="129" t="s">
        <v>141</v>
      </c>
      <c r="BF1149" s="129" t="s">
        <v>94</v>
      </c>
      <c r="BG1149" s="129"/>
    </row>
    <row r="1150" spans="1:59" ht="14.65" customHeight="1" x14ac:dyDescent="0.25">
      <c r="A1150" s="68" t="str">
        <f>CONCATENATE(E1150,"_",X1150)</f>
        <v>20159473148_PCR-LAP0658</v>
      </c>
      <c r="B1150" s="68" t="str">
        <f>CONCATENATE(E1150,"_",Z1150)</f>
        <v>20159473148_</v>
      </c>
      <c r="C1150" s="64">
        <v>44033</v>
      </c>
      <c r="D1150" s="64">
        <v>44124</v>
      </c>
      <c r="E1150" s="192">
        <v>20159473148</v>
      </c>
      <c r="F1150" s="63" t="s">
        <v>4107</v>
      </c>
      <c r="G1150" s="3" t="s">
        <v>3317</v>
      </c>
      <c r="H1150" s="64">
        <v>44033</v>
      </c>
      <c r="I1150" s="64">
        <v>44124</v>
      </c>
      <c r="J1150" s="65" t="s">
        <v>1822</v>
      </c>
      <c r="K1150" s="8">
        <f ca="1">+TODAY()-I1150</f>
        <v>13</v>
      </c>
      <c r="L1150" s="9">
        <v>50</v>
      </c>
      <c r="M1150" s="135"/>
      <c r="N1150" s="9" t="str">
        <f>IF(M1150="","Vacio",IF(L1150=M1150,"Igual","Diferente"))</f>
        <v>Vacio</v>
      </c>
      <c r="O1150" s="9"/>
      <c r="P1150" s="135"/>
      <c r="Q1150" s="9" t="str">
        <f>IF(P1150="","Vacio",IF(O1150=P1150,"Igual","Diferente"))</f>
        <v>Vacio</v>
      </c>
      <c r="R1150" s="1">
        <f>+L1150+O1150/3.5</f>
        <v>50</v>
      </c>
      <c r="S1150" s="1">
        <f ca="1">+IF(K1150&gt;=0,IF(K1150&lt;30,R1150*1,IF(60&gt;K1150,R1150*2,IF(90&gt;K1150,R1150*3,IF(120&gt;K1150,R1150*4,IF(150&gt;K1150,R1150*5,IF(180&gt;K1150,R1150*6,IF(210&gt;K1150,R1150*7))))))),0)</f>
        <v>50</v>
      </c>
      <c r="T1150" s="2" t="str">
        <f ca="1">+IF(K1150&lt;0,0,IF(K1150&lt;8,$A$1,IF(K1150&lt;15,$B$1,IF(K1150&lt;22,$C$1,IF(K1150&lt;30,$D$1,IF(K1150&lt;60,$G$1,IF(K1150&lt;90,$H$1,IF(K1150&lt;120,$I$1,IF(K1150&lt;150,$J$1,IF(K1150&lt;180,$K$1,IF(K1150&lt;210,$E$1)))))))))))</f>
        <v>2° Semana</v>
      </c>
      <c r="U1150" s="63" t="s">
        <v>858</v>
      </c>
      <c r="V1150" s="66" t="s">
        <v>1834</v>
      </c>
      <c r="W1150" s="64">
        <v>43971</v>
      </c>
      <c r="X1150" s="30" t="s">
        <v>1836</v>
      </c>
      <c r="Y1150" s="12" t="s">
        <v>5248</v>
      </c>
      <c r="Z1150" s="12"/>
      <c r="AA1150" s="12"/>
      <c r="AB1150" s="15"/>
      <c r="AC1150" s="15" t="s">
        <v>59</v>
      </c>
      <c r="AD1150" s="15">
        <v>44134</v>
      </c>
      <c r="AE1150" s="15">
        <v>44124</v>
      </c>
      <c r="AF1150" s="4">
        <f ca="1">+TODAY()-AE1150</f>
        <v>13</v>
      </c>
      <c r="AG1150" s="15" t="s">
        <v>60</v>
      </c>
      <c r="AH1150" s="15" t="s">
        <v>3242</v>
      </c>
      <c r="AI1150" s="64"/>
      <c r="AJ1150" s="64"/>
      <c r="AK1150" s="63"/>
      <c r="AL1150" s="64"/>
      <c r="AM1150" s="66">
        <v>1</v>
      </c>
      <c r="AN1150" s="3" t="s">
        <v>44</v>
      </c>
      <c r="AO1150" s="63"/>
      <c r="AP1150" s="63" t="s">
        <v>45</v>
      </c>
      <c r="AQ1150" s="63"/>
      <c r="AR1150" s="63"/>
      <c r="AS1150" s="63"/>
      <c r="AT1150" s="63"/>
      <c r="AU1150" s="288" t="s">
        <v>4686</v>
      </c>
      <c r="AV1150" s="65" t="s">
        <v>47</v>
      </c>
      <c r="AW1150" s="7" t="s">
        <v>47</v>
      </c>
      <c r="AX1150" s="9" t="str">
        <f>IF(AW1150="","Vacio",IF(AV1150=AW1150,"Igual","Diferente"))</f>
        <v>Igual</v>
      </c>
      <c r="AY1150" s="129"/>
      <c r="AZ1150" s="129"/>
      <c r="BA1150" s="5">
        <f ca="1">+IF(K1150&gt;21,"Revisar",0)</f>
        <v>0</v>
      </c>
      <c r="BB1150" s="68" t="s">
        <v>146</v>
      </c>
      <c r="BC1150" s="129" t="s">
        <v>141</v>
      </c>
      <c r="BF1150" s="129" t="s">
        <v>94</v>
      </c>
      <c r="BG1150" s="129"/>
    </row>
    <row r="1151" spans="1:59" ht="14.65" customHeight="1" x14ac:dyDescent="0.25">
      <c r="A1151" s="68" t="str">
        <f>CONCATENATE(E1151,"_",X1151)</f>
        <v>20159473148_PCR-LAP0777</v>
      </c>
      <c r="B1151" s="68" t="str">
        <f>CONCATENATE(E1151,"_",Z1151)</f>
        <v>20159473148_</v>
      </c>
      <c r="C1151" s="64">
        <v>44033</v>
      </c>
      <c r="D1151" s="64">
        <v>44124</v>
      </c>
      <c r="E1151" s="192">
        <v>20159473148</v>
      </c>
      <c r="F1151" s="63" t="s">
        <v>4107</v>
      </c>
      <c r="G1151" s="3" t="s">
        <v>3317</v>
      </c>
      <c r="H1151" s="64">
        <v>44033</v>
      </c>
      <c r="I1151" s="64">
        <v>44124</v>
      </c>
      <c r="J1151" s="65" t="s">
        <v>1822</v>
      </c>
      <c r="K1151" s="8">
        <f ca="1">+TODAY()-I1151</f>
        <v>13</v>
      </c>
      <c r="L1151" s="9">
        <v>50</v>
      </c>
      <c r="M1151" s="135"/>
      <c r="N1151" s="9" t="str">
        <f>IF(M1151="","Vacio",IF(L1151=M1151,"Igual","Diferente"))</f>
        <v>Vacio</v>
      </c>
      <c r="O1151" s="9"/>
      <c r="P1151" s="135"/>
      <c r="Q1151" s="9" t="str">
        <f>IF(P1151="","Vacio",IF(O1151=P1151,"Igual","Diferente"))</f>
        <v>Vacio</v>
      </c>
      <c r="R1151" s="1">
        <f>+L1151+O1151/3.5</f>
        <v>50</v>
      </c>
      <c r="S1151" s="1">
        <f ca="1">+IF(K1151&gt;=0,IF(K1151&lt;30,R1151*1,IF(60&gt;K1151,R1151*2,IF(90&gt;K1151,R1151*3,IF(120&gt;K1151,R1151*4,IF(150&gt;K1151,R1151*5,IF(180&gt;K1151,R1151*6,IF(210&gt;K1151,R1151*7))))))),0)</f>
        <v>50</v>
      </c>
      <c r="T1151" s="2" t="str">
        <f ca="1">+IF(K1151&lt;0,0,IF(K1151&lt;8,$A$1,IF(K1151&lt;15,$B$1,IF(K1151&lt;22,$C$1,IF(K1151&lt;30,$D$1,IF(K1151&lt;60,$G$1,IF(K1151&lt;90,$H$1,IF(K1151&lt;120,$I$1,IF(K1151&lt;150,$J$1,IF(K1151&lt;180,$K$1,IF(K1151&lt;210,$E$1)))))))))))</f>
        <v>2° Semana</v>
      </c>
      <c r="U1151" s="63" t="s">
        <v>858</v>
      </c>
      <c r="V1151" s="66" t="s">
        <v>1834</v>
      </c>
      <c r="W1151" s="64">
        <v>43971</v>
      </c>
      <c r="X1151" s="30" t="s">
        <v>1837</v>
      </c>
      <c r="Y1151" s="12" t="s">
        <v>5248</v>
      </c>
      <c r="Z1151" s="12"/>
      <c r="AA1151" s="12"/>
      <c r="AB1151" s="15"/>
      <c r="AC1151" s="15" t="s">
        <v>59</v>
      </c>
      <c r="AD1151" s="15">
        <v>44134</v>
      </c>
      <c r="AE1151" s="15">
        <v>44124</v>
      </c>
      <c r="AF1151" s="4">
        <f ca="1">+TODAY()-AE1151</f>
        <v>13</v>
      </c>
      <c r="AG1151" s="15" t="s">
        <v>60</v>
      </c>
      <c r="AH1151" s="15" t="s">
        <v>3242</v>
      </c>
      <c r="AI1151" s="64"/>
      <c r="AJ1151" s="64"/>
      <c r="AK1151" s="63"/>
      <c r="AL1151" s="64"/>
      <c r="AM1151" s="66">
        <v>1</v>
      </c>
      <c r="AN1151" s="3" t="s">
        <v>44</v>
      </c>
      <c r="AO1151" s="63"/>
      <c r="AP1151" s="63" t="s">
        <v>45</v>
      </c>
      <c r="AQ1151" s="63"/>
      <c r="AR1151" s="63"/>
      <c r="AS1151" s="63"/>
      <c r="AT1151" s="63"/>
      <c r="AU1151" s="288" t="s">
        <v>4686</v>
      </c>
      <c r="AV1151" s="65" t="s">
        <v>47</v>
      </c>
      <c r="AW1151" s="7" t="s">
        <v>47</v>
      </c>
      <c r="AX1151" s="9" t="str">
        <f>IF(AW1151="","Vacio",IF(AV1151=AW1151,"Igual","Diferente"))</f>
        <v>Igual</v>
      </c>
      <c r="AY1151" s="129"/>
      <c r="AZ1151" s="129"/>
      <c r="BA1151" s="5">
        <f ca="1">+IF(K1151&gt;21,"Revisar",0)</f>
        <v>0</v>
      </c>
      <c r="BB1151" s="68" t="s">
        <v>146</v>
      </c>
      <c r="BC1151" s="129" t="s">
        <v>141</v>
      </c>
      <c r="BF1151" s="129" t="s">
        <v>94</v>
      </c>
      <c r="BG1151" s="129"/>
    </row>
    <row r="1152" spans="1:59" ht="14.65" customHeight="1" x14ac:dyDescent="0.25">
      <c r="A1152" s="68" t="str">
        <f>CONCATENATE(E1152,"_",X1152)</f>
        <v>20159473148_PCR-LAP0287</v>
      </c>
      <c r="B1152" s="68" t="str">
        <f>CONCATENATE(E1152,"_",Z1152)</f>
        <v>20159473148_</v>
      </c>
      <c r="C1152" s="64">
        <v>44033</v>
      </c>
      <c r="D1152" s="64">
        <v>44124</v>
      </c>
      <c r="E1152" s="192">
        <v>20159473148</v>
      </c>
      <c r="F1152" s="63" t="s">
        <v>4107</v>
      </c>
      <c r="G1152" s="3" t="s">
        <v>3317</v>
      </c>
      <c r="H1152" s="64">
        <v>44033</v>
      </c>
      <c r="I1152" s="64">
        <v>44124</v>
      </c>
      <c r="J1152" s="65" t="s">
        <v>1822</v>
      </c>
      <c r="K1152" s="8">
        <f ca="1">+TODAY()-I1152</f>
        <v>13</v>
      </c>
      <c r="L1152" s="9">
        <v>50</v>
      </c>
      <c r="M1152" s="135"/>
      <c r="N1152" s="9" t="str">
        <f>IF(M1152="","Vacio",IF(L1152=M1152,"Igual","Diferente"))</f>
        <v>Vacio</v>
      </c>
      <c r="O1152" s="9"/>
      <c r="P1152" s="135"/>
      <c r="Q1152" s="9" t="str">
        <f>IF(P1152="","Vacio",IF(O1152=P1152,"Igual","Diferente"))</f>
        <v>Vacio</v>
      </c>
      <c r="R1152" s="1">
        <f>+L1152+O1152/3.5</f>
        <v>50</v>
      </c>
      <c r="S1152" s="1">
        <f ca="1">+IF(K1152&gt;=0,IF(K1152&lt;30,R1152*1,IF(60&gt;K1152,R1152*2,IF(90&gt;K1152,R1152*3,IF(120&gt;K1152,R1152*4,IF(150&gt;K1152,R1152*5,IF(180&gt;K1152,R1152*6,IF(210&gt;K1152,R1152*7))))))),0)</f>
        <v>50</v>
      </c>
      <c r="T1152" s="2" t="str">
        <f ca="1">+IF(K1152&lt;0,0,IF(K1152&lt;8,$A$1,IF(K1152&lt;15,$B$1,IF(K1152&lt;22,$C$1,IF(K1152&lt;30,$D$1,IF(K1152&lt;60,$G$1,IF(K1152&lt;90,$H$1,IF(K1152&lt;120,$I$1,IF(K1152&lt;150,$J$1,IF(K1152&lt;180,$K$1,IF(K1152&lt;210,$E$1)))))))))))</f>
        <v>2° Semana</v>
      </c>
      <c r="U1152" s="63" t="s">
        <v>1823</v>
      </c>
      <c r="V1152" s="66" t="s">
        <v>1834</v>
      </c>
      <c r="W1152" s="64">
        <v>43971</v>
      </c>
      <c r="X1152" s="30" t="s">
        <v>1838</v>
      </c>
      <c r="Y1152" s="12" t="s">
        <v>5248</v>
      </c>
      <c r="Z1152" s="12"/>
      <c r="AA1152" s="12"/>
      <c r="AB1152" s="15"/>
      <c r="AC1152" s="15" t="s">
        <v>59</v>
      </c>
      <c r="AD1152" s="15">
        <v>44134</v>
      </c>
      <c r="AE1152" s="15">
        <v>44124</v>
      </c>
      <c r="AF1152" s="4">
        <f ca="1">+TODAY()-AE1152</f>
        <v>13</v>
      </c>
      <c r="AG1152" s="15" t="s">
        <v>60</v>
      </c>
      <c r="AH1152" s="15" t="s">
        <v>3242</v>
      </c>
      <c r="AI1152" s="64"/>
      <c r="AJ1152" s="64"/>
      <c r="AK1152" s="63"/>
      <c r="AL1152" s="64"/>
      <c r="AM1152" s="66">
        <v>1</v>
      </c>
      <c r="AN1152" s="3" t="s">
        <v>44</v>
      </c>
      <c r="AO1152" s="63"/>
      <c r="AP1152" s="63" t="s">
        <v>45</v>
      </c>
      <c r="AQ1152" s="63"/>
      <c r="AR1152" s="63"/>
      <c r="AS1152" s="63"/>
      <c r="AT1152" s="63"/>
      <c r="AU1152" s="288" t="s">
        <v>4686</v>
      </c>
      <c r="AV1152" s="65" t="s">
        <v>47</v>
      </c>
      <c r="AW1152" s="7" t="s">
        <v>47</v>
      </c>
      <c r="AX1152" s="9" t="str">
        <f>IF(AW1152="","Vacio",IF(AV1152=AW1152,"Igual","Diferente"))</f>
        <v>Igual</v>
      </c>
      <c r="AY1152" s="129"/>
      <c r="AZ1152" s="129"/>
      <c r="BA1152" s="5">
        <f ca="1">+IF(K1152&gt;21,"Revisar",0)</f>
        <v>0</v>
      </c>
      <c r="BB1152" s="68" t="s">
        <v>146</v>
      </c>
      <c r="BC1152" s="129" t="s">
        <v>141</v>
      </c>
      <c r="BF1152" s="129" t="s">
        <v>94</v>
      </c>
      <c r="BG1152" s="129"/>
    </row>
    <row r="1153" spans="1:65" ht="14.65" customHeight="1" x14ac:dyDescent="0.25">
      <c r="A1153" s="68" t="str">
        <f>CONCATENATE(E1153,"_",X1153)</f>
        <v>20159473148_PCR-LAP0319</v>
      </c>
      <c r="B1153" s="68" t="str">
        <f>CONCATENATE(E1153,"_",Z1153)</f>
        <v>20159473148_</v>
      </c>
      <c r="C1153" s="64">
        <v>44033</v>
      </c>
      <c r="D1153" s="64">
        <v>44124</v>
      </c>
      <c r="E1153" s="192">
        <v>20159473148</v>
      </c>
      <c r="F1153" s="63" t="s">
        <v>4107</v>
      </c>
      <c r="G1153" s="3" t="s">
        <v>3317</v>
      </c>
      <c r="H1153" s="64">
        <v>44033</v>
      </c>
      <c r="I1153" s="64">
        <v>44124</v>
      </c>
      <c r="J1153" s="65" t="s">
        <v>1822</v>
      </c>
      <c r="K1153" s="8">
        <f ca="1">+TODAY()-I1153</f>
        <v>13</v>
      </c>
      <c r="L1153" s="9">
        <v>50</v>
      </c>
      <c r="M1153" s="135"/>
      <c r="N1153" s="9" t="str">
        <f>IF(M1153="","Vacio",IF(L1153=M1153,"Igual","Diferente"))</f>
        <v>Vacio</v>
      </c>
      <c r="O1153" s="9"/>
      <c r="P1153" s="135"/>
      <c r="Q1153" s="9" t="str">
        <f>IF(P1153="","Vacio",IF(O1153=P1153,"Igual","Diferente"))</f>
        <v>Vacio</v>
      </c>
      <c r="R1153" s="1">
        <f>+L1153+O1153/3.5</f>
        <v>50</v>
      </c>
      <c r="S1153" s="1">
        <f ca="1">+IF(K1153&gt;=0,IF(K1153&lt;30,R1153*1,IF(60&gt;K1153,R1153*2,IF(90&gt;K1153,R1153*3,IF(120&gt;K1153,R1153*4,IF(150&gt;K1153,R1153*5,IF(180&gt;K1153,R1153*6,IF(210&gt;K1153,R1153*7))))))),0)</f>
        <v>50</v>
      </c>
      <c r="T1153" s="2" t="str">
        <f ca="1">+IF(K1153&lt;0,0,IF(K1153&lt;8,$A$1,IF(K1153&lt;15,$B$1,IF(K1153&lt;22,$C$1,IF(K1153&lt;30,$D$1,IF(K1153&lt;60,$G$1,IF(K1153&lt;90,$H$1,IF(K1153&lt;120,$I$1,IF(K1153&lt;150,$J$1,IF(K1153&lt;180,$K$1,IF(K1153&lt;210,$E$1)))))))))))</f>
        <v>2° Semana</v>
      </c>
      <c r="U1153" s="63" t="s">
        <v>1823</v>
      </c>
      <c r="V1153" s="66" t="s">
        <v>1834</v>
      </c>
      <c r="W1153" s="64">
        <v>43971</v>
      </c>
      <c r="X1153" s="30" t="s">
        <v>1839</v>
      </c>
      <c r="Y1153" s="12" t="s">
        <v>5248</v>
      </c>
      <c r="Z1153" s="12"/>
      <c r="AA1153" s="12"/>
      <c r="AB1153" s="15"/>
      <c r="AC1153" s="15" t="s">
        <v>59</v>
      </c>
      <c r="AD1153" s="15">
        <v>44134</v>
      </c>
      <c r="AE1153" s="15">
        <v>44124</v>
      </c>
      <c r="AF1153" s="4">
        <f ca="1">+TODAY()-AE1153</f>
        <v>13</v>
      </c>
      <c r="AG1153" s="15" t="s">
        <v>60</v>
      </c>
      <c r="AH1153" s="15" t="s">
        <v>3242</v>
      </c>
      <c r="AI1153" s="64"/>
      <c r="AJ1153" s="64"/>
      <c r="AK1153" s="63"/>
      <c r="AL1153" s="64"/>
      <c r="AM1153" s="66">
        <v>1</v>
      </c>
      <c r="AN1153" s="3" t="s">
        <v>44</v>
      </c>
      <c r="AO1153" s="63"/>
      <c r="AP1153" s="63" t="s">
        <v>45</v>
      </c>
      <c r="AQ1153" s="63"/>
      <c r="AR1153" s="63"/>
      <c r="AS1153" s="63"/>
      <c r="AT1153" s="63"/>
      <c r="AU1153" s="288" t="s">
        <v>4686</v>
      </c>
      <c r="AV1153" s="65" t="s">
        <v>47</v>
      </c>
      <c r="AW1153" s="7" t="s">
        <v>47</v>
      </c>
      <c r="AX1153" s="9" t="str">
        <f>IF(AW1153="","Vacio",IF(AV1153=AW1153,"Igual","Diferente"))</f>
        <v>Igual</v>
      </c>
      <c r="AY1153" s="129"/>
      <c r="AZ1153" s="129"/>
      <c r="BA1153" s="5">
        <f ca="1">+IF(K1153&gt;21,"Revisar",0)</f>
        <v>0</v>
      </c>
      <c r="BB1153" s="68" t="s">
        <v>146</v>
      </c>
      <c r="BC1153" s="129" t="s">
        <v>141</v>
      </c>
      <c r="BF1153" s="129" t="s">
        <v>94</v>
      </c>
      <c r="BG1153" s="129"/>
    </row>
    <row r="1154" spans="1:65" ht="14.65" customHeight="1" x14ac:dyDescent="0.25">
      <c r="A1154" s="68" t="str">
        <f>CONCATENATE(E1154,"_",X1154)</f>
        <v>20159473148_PCR-LAP19111007</v>
      </c>
      <c r="B1154" s="68" t="str">
        <f>CONCATENATE(E1154,"_",Z1154)</f>
        <v>20159473148_</v>
      </c>
      <c r="C1154" s="64">
        <v>44033</v>
      </c>
      <c r="D1154" s="64">
        <v>44124</v>
      </c>
      <c r="E1154" s="192">
        <v>20159473148</v>
      </c>
      <c r="F1154" s="63" t="s">
        <v>4107</v>
      </c>
      <c r="G1154" s="3" t="s">
        <v>3317</v>
      </c>
      <c r="H1154" s="64">
        <v>44033</v>
      </c>
      <c r="I1154" s="64">
        <v>44124</v>
      </c>
      <c r="J1154" s="65" t="s">
        <v>1822</v>
      </c>
      <c r="K1154" s="8">
        <f ca="1">+TODAY()-I1154</f>
        <v>13</v>
      </c>
      <c r="L1154" s="9">
        <v>50</v>
      </c>
      <c r="M1154" s="135"/>
      <c r="N1154" s="9" t="str">
        <f>IF(M1154="","Vacio",IF(L1154=M1154,"Igual","Diferente"))</f>
        <v>Vacio</v>
      </c>
      <c r="O1154" s="9"/>
      <c r="P1154" s="135"/>
      <c r="Q1154" s="9" t="str">
        <f>IF(P1154="","Vacio",IF(O1154=P1154,"Igual","Diferente"))</f>
        <v>Vacio</v>
      </c>
      <c r="R1154" s="1">
        <f>+L1154+O1154/3.5</f>
        <v>50</v>
      </c>
      <c r="S1154" s="1">
        <f ca="1">+IF(K1154&gt;=0,IF(K1154&lt;30,R1154*1,IF(60&gt;K1154,R1154*2,IF(90&gt;K1154,R1154*3,IF(120&gt;K1154,R1154*4,IF(150&gt;K1154,R1154*5,IF(180&gt;K1154,R1154*6,IF(210&gt;K1154,R1154*7))))))),0)</f>
        <v>50</v>
      </c>
      <c r="T1154" s="2" t="str">
        <f ca="1">+IF(K1154&lt;0,0,IF(K1154&lt;8,$A$1,IF(K1154&lt;15,$B$1,IF(K1154&lt;22,$C$1,IF(K1154&lt;30,$D$1,IF(K1154&lt;60,$G$1,IF(K1154&lt;90,$H$1,IF(K1154&lt;120,$I$1,IF(K1154&lt;150,$J$1,IF(K1154&lt;180,$K$1,IF(K1154&lt;210,$E$1)))))))))))</f>
        <v>2° Semana</v>
      </c>
      <c r="U1154" s="63" t="s">
        <v>858</v>
      </c>
      <c r="V1154" s="66" t="s">
        <v>1840</v>
      </c>
      <c r="W1154" s="64">
        <v>43971</v>
      </c>
      <c r="X1154" s="30" t="s">
        <v>1841</v>
      </c>
      <c r="Y1154" s="12" t="s">
        <v>5248</v>
      </c>
      <c r="Z1154" s="12"/>
      <c r="AA1154" s="12"/>
      <c r="AB1154" s="15"/>
      <c r="AC1154" s="15" t="s">
        <v>59</v>
      </c>
      <c r="AD1154" s="15">
        <v>44134</v>
      </c>
      <c r="AE1154" s="15">
        <v>44124</v>
      </c>
      <c r="AF1154" s="4">
        <f ca="1">+TODAY()-AE1154</f>
        <v>13</v>
      </c>
      <c r="AG1154" s="15" t="s">
        <v>60</v>
      </c>
      <c r="AH1154" s="15" t="s">
        <v>3242</v>
      </c>
      <c r="AI1154" s="64"/>
      <c r="AJ1154" s="64"/>
      <c r="AK1154" s="63"/>
      <c r="AL1154" s="64"/>
      <c r="AM1154" s="66">
        <v>1</v>
      </c>
      <c r="AN1154" s="3" t="s">
        <v>44</v>
      </c>
      <c r="AO1154" s="63"/>
      <c r="AP1154" s="63" t="s">
        <v>45</v>
      </c>
      <c r="AQ1154" s="63"/>
      <c r="AR1154" s="63"/>
      <c r="AS1154" s="63"/>
      <c r="AT1154" s="63"/>
      <c r="AU1154" s="288" t="s">
        <v>4686</v>
      </c>
      <c r="AV1154" s="65" t="s">
        <v>47</v>
      </c>
      <c r="AW1154" s="7" t="s">
        <v>47</v>
      </c>
      <c r="AX1154" s="9" t="str">
        <f>IF(AW1154="","Vacio",IF(AV1154=AW1154,"Igual","Diferente"))</f>
        <v>Igual</v>
      </c>
      <c r="AY1154" s="129"/>
      <c r="AZ1154" s="129"/>
      <c r="BA1154" s="5">
        <f ca="1">+IF(K1154&gt;21,"Revisar",0)</f>
        <v>0</v>
      </c>
      <c r="BB1154" s="68" t="s">
        <v>146</v>
      </c>
      <c r="BC1154" s="129" t="s">
        <v>141</v>
      </c>
      <c r="BF1154" s="129" t="s">
        <v>94</v>
      </c>
      <c r="BG1154" s="129"/>
    </row>
    <row r="1155" spans="1:65" ht="14.65" customHeight="1" x14ac:dyDescent="0.25">
      <c r="A1155" s="68" t="str">
        <f>CONCATENATE(E1155,"_",X1155)</f>
        <v>20159473148_PCR-LAP19101044</v>
      </c>
      <c r="B1155" s="68" t="str">
        <f>CONCATENATE(E1155,"_",Z1155)</f>
        <v>20159473148_</v>
      </c>
      <c r="C1155" s="64">
        <v>44033</v>
      </c>
      <c r="D1155" s="64">
        <v>44124</v>
      </c>
      <c r="E1155" s="192">
        <v>20159473148</v>
      </c>
      <c r="F1155" s="63" t="s">
        <v>4107</v>
      </c>
      <c r="G1155" s="3" t="s">
        <v>3317</v>
      </c>
      <c r="H1155" s="64">
        <v>44033</v>
      </c>
      <c r="I1155" s="64">
        <v>44124</v>
      </c>
      <c r="J1155" s="65" t="s">
        <v>1822</v>
      </c>
      <c r="K1155" s="8">
        <f ca="1">+TODAY()-I1155</f>
        <v>13</v>
      </c>
      <c r="L1155" s="9">
        <v>50</v>
      </c>
      <c r="M1155" s="135"/>
      <c r="N1155" s="9" t="str">
        <f>IF(M1155="","Vacio",IF(L1155=M1155,"Igual","Diferente"))</f>
        <v>Vacio</v>
      </c>
      <c r="O1155" s="9"/>
      <c r="P1155" s="135"/>
      <c r="Q1155" s="9" t="str">
        <f>IF(P1155="","Vacio",IF(O1155=P1155,"Igual","Diferente"))</f>
        <v>Vacio</v>
      </c>
      <c r="R1155" s="1">
        <f>+L1155+O1155/3.5</f>
        <v>50</v>
      </c>
      <c r="S1155" s="1">
        <f ca="1">+IF(K1155&gt;=0,IF(K1155&lt;30,R1155*1,IF(60&gt;K1155,R1155*2,IF(90&gt;K1155,R1155*3,IF(120&gt;K1155,R1155*4,IF(150&gt;K1155,R1155*5,IF(180&gt;K1155,R1155*6,IF(210&gt;K1155,R1155*7))))))),0)</f>
        <v>50</v>
      </c>
      <c r="T1155" s="2" t="str">
        <f ca="1">+IF(K1155&lt;0,0,IF(K1155&lt;8,$A$1,IF(K1155&lt;15,$B$1,IF(K1155&lt;22,$C$1,IF(K1155&lt;30,$D$1,IF(K1155&lt;60,$G$1,IF(K1155&lt;90,$H$1,IF(K1155&lt;120,$I$1,IF(K1155&lt;150,$J$1,IF(K1155&lt;180,$K$1,IF(K1155&lt;210,$E$1)))))))))))</f>
        <v>2° Semana</v>
      </c>
      <c r="U1155" s="63" t="s">
        <v>858</v>
      </c>
      <c r="V1155" s="66" t="s">
        <v>1840</v>
      </c>
      <c r="W1155" s="64">
        <v>43971</v>
      </c>
      <c r="X1155" s="30" t="s">
        <v>1842</v>
      </c>
      <c r="Y1155" s="12" t="s">
        <v>5248</v>
      </c>
      <c r="Z1155" s="12"/>
      <c r="AA1155" s="12"/>
      <c r="AB1155" s="15"/>
      <c r="AC1155" s="15" t="s">
        <v>59</v>
      </c>
      <c r="AD1155" s="15">
        <v>44134</v>
      </c>
      <c r="AE1155" s="15">
        <v>44124</v>
      </c>
      <c r="AF1155" s="4">
        <f ca="1">+TODAY()-AE1155</f>
        <v>13</v>
      </c>
      <c r="AG1155" s="15" t="s">
        <v>60</v>
      </c>
      <c r="AH1155" s="15" t="s">
        <v>3242</v>
      </c>
      <c r="AI1155" s="64"/>
      <c r="AJ1155" s="64"/>
      <c r="AK1155" s="63"/>
      <c r="AL1155" s="64"/>
      <c r="AM1155" s="66">
        <v>1</v>
      </c>
      <c r="AN1155" s="3" t="s">
        <v>44</v>
      </c>
      <c r="AO1155" s="63"/>
      <c r="AP1155" s="63" t="s">
        <v>45</v>
      </c>
      <c r="AQ1155" s="63"/>
      <c r="AR1155" s="63"/>
      <c r="AS1155" s="63"/>
      <c r="AT1155" s="63"/>
      <c r="AU1155" s="288" t="s">
        <v>4686</v>
      </c>
      <c r="AV1155" s="65" t="s">
        <v>47</v>
      </c>
      <c r="AW1155" s="7" t="s">
        <v>47</v>
      </c>
      <c r="AX1155" s="9" t="str">
        <f>IF(AW1155="","Vacio",IF(AV1155=AW1155,"Igual","Diferente"))</f>
        <v>Igual</v>
      </c>
      <c r="AY1155" s="129"/>
      <c r="AZ1155" s="129"/>
      <c r="BA1155" s="5">
        <f ca="1">+IF(K1155&gt;21,"Revisar",0)</f>
        <v>0</v>
      </c>
      <c r="BB1155" s="68" t="s">
        <v>146</v>
      </c>
      <c r="BC1155" s="129" t="s">
        <v>141</v>
      </c>
      <c r="BF1155" s="129" t="s">
        <v>94</v>
      </c>
      <c r="BG1155" s="129"/>
    </row>
    <row r="1156" spans="1:65" ht="14.65" customHeight="1" x14ac:dyDescent="0.25">
      <c r="A1156" s="68" t="str">
        <f>CONCATENATE(E1156,"_",X1156)</f>
        <v>20159473148_PCR-LAP0604</v>
      </c>
      <c r="B1156" s="68" t="str">
        <f>CONCATENATE(E1156,"_",Z1156)</f>
        <v>20159473148_</v>
      </c>
      <c r="C1156" s="64">
        <v>44033</v>
      </c>
      <c r="D1156" s="64">
        <v>44124</v>
      </c>
      <c r="E1156" s="192">
        <v>20159473148</v>
      </c>
      <c r="F1156" s="63" t="s">
        <v>4107</v>
      </c>
      <c r="G1156" s="3" t="s">
        <v>3317</v>
      </c>
      <c r="H1156" s="64">
        <v>44033</v>
      </c>
      <c r="I1156" s="64">
        <v>44124</v>
      </c>
      <c r="J1156" s="65" t="s">
        <v>1822</v>
      </c>
      <c r="K1156" s="8">
        <f ca="1">+TODAY()-I1156</f>
        <v>13</v>
      </c>
      <c r="L1156" s="9">
        <v>50</v>
      </c>
      <c r="M1156" s="135"/>
      <c r="N1156" s="9" t="str">
        <f>IF(M1156="","Vacio",IF(L1156=M1156,"Igual","Diferente"))</f>
        <v>Vacio</v>
      </c>
      <c r="O1156" s="9"/>
      <c r="P1156" s="135"/>
      <c r="Q1156" s="9" t="str">
        <f>IF(P1156="","Vacio",IF(O1156=P1156,"Igual","Diferente"))</f>
        <v>Vacio</v>
      </c>
      <c r="R1156" s="1">
        <f>+L1156+O1156/3.5</f>
        <v>50</v>
      </c>
      <c r="S1156" s="1">
        <f ca="1">+IF(K1156&gt;=0,IF(K1156&lt;30,R1156*1,IF(60&gt;K1156,R1156*2,IF(90&gt;K1156,R1156*3,IF(120&gt;K1156,R1156*4,IF(150&gt;K1156,R1156*5,IF(180&gt;K1156,R1156*6,IF(210&gt;K1156,R1156*7))))))),0)</f>
        <v>50</v>
      </c>
      <c r="T1156" s="2" t="str">
        <f ca="1">+IF(K1156&lt;0,0,IF(K1156&lt;8,$A$1,IF(K1156&lt;15,$B$1,IF(K1156&lt;22,$C$1,IF(K1156&lt;30,$D$1,IF(K1156&lt;60,$G$1,IF(K1156&lt;90,$H$1,IF(K1156&lt;120,$I$1,IF(K1156&lt;150,$J$1,IF(K1156&lt;180,$K$1,IF(K1156&lt;210,$E$1)))))))))))</f>
        <v>2° Semana</v>
      </c>
      <c r="U1156" s="63" t="s">
        <v>858</v>
      </c>
      <c r="V1156" s="66" t="s">
        <v>1840</v>
      </c>
      <c r="W1156" s="64">
        <v>43971</v>
      </c>
      <c r="X1156" s="30" t="s">
        <v>1843</v>
      </c>
      <c r="Y1156" s="12" t="s">
        <v>5248</v>
      </c>
      <c r="Z1156" s="12"/>
      <c r="AA1156" s="12"/>
      <c r="AB1156" s="15"/>
      <c r="AC1156" s="15" t="s">
        <v>59</v>
      </c>
      <c r="AD1156" s="15">
        <v>44134</v>
      </c>
      <c r="AE1156" s="15">
        <v>44124</v>
      </c>
      <c r="AF1156" s="4">
        <f ca="1">+TODAY()-AE1156</f>
        <v>13</v>
      </c>
      <c r="AG1156" s="15" t="s">
        <v>60</v>
      </c>
      <c r="AH1156" s="15" t="s">
        <v>3242</v>
      </c>
      <c r="AI1156" s="64"/>
      <c r="AJ1156" s="64"/>
      <c r="AK1156" s="63"/>
      <c r="AL1156" s="64"/>
      <c r="AM1156" s="66">
        <v>1</v>
      </c>
      <c r="AN1156" s="3" t="s">
        <v>44</v>
      </c>
      <c r="AO1156" s="63"/>
      <c r="AP1156" s="63" t="s">
        <v>45</v>
      </c>
      <c r="AQ1156" s="63"/>
      <c r="AR1156" s="63"/>
      <c r="AS1156" s="63"/>
      <c r="AT1156" s="63"/>
      <c r="AU1156" s="288" t="s">
        <v>4686</v>
      </c>
      <c r="AV1156" s="65" t="s">
        <v>47</v>
      </c>
      <c r="AW1156" s="7" t="s">
        <v>47</v>
      </c>
      <c r="AX1156" s="9" t="str">
        <f>IF(AW1156="","Vacio",IF(AV1156=AW1156,"Igual","Diferente"))</f>
        <v>Igual</v>
      </c>
      <c r="AY1156" s="129"/>
      <c r="AZ1156" s="129"/>
      <c r="BA1156" s="5">
        <f ca="1">+IF(K1156&gt;21,"Revisar",0)</f>
        <v>0</v>
      </c>
      <c r="BB1156" s="68" t="s">
        <v>146</v>
      </c>
      <c r="BC1156" s="129" t="s">
        <v>141</v>
      </c>
      <c r="BF1156" s="129" t="s">
        <v>94</v>
      </c>
      <c r="BG1156" s="129"/>
    </row>
    <row r="1157" spans="1:65" ht="14.65" customHeight="1" x14ac:dyDescent="0.25">
      <c r="A1157" s="68" t="str">
        <f>CONCATENATE(E1157,"_",X1157)</f>
        <v>20159473148_PCR-LAP1397</v>
      </c>
      <c r="B1157" s="68" t="str">
        <f>CONCATENATE(E1157,"_",Z1157)</f>
        <v>20159473148_</v>
      </c>
      <c r="C1157" s="64">
        <v>44033</v>
      </c>
      <c r="D1157" s="64">
        <v>44124</v>
      </c>
      <c r="E1157" s="192">
        <v>20159473148</v>
      </c>
      <c r="F1157" s="63" t="s">
        <v>4107</v>
      </c>
      <c r="G1157" s="3" t="s">
        <v>3317</v>
      </c>
      <c r="H1157" s="64">
        <v>44033</v>
      </c>
      <c r="I1157" s="64">
        <v>44124</v>
      </c>
      <c r="J1157" s="65" t="s">
        <v>1822</v>
      </c>
      <c r="K1157" s="8">
        <f ca="1">+TODAY()-I1157</f>
        <v>13</v>
      </c>
      <c r="L1157" s="9">
        <v>50</v>
      </c>
      <c r="M1157" s="135"/>
      <c r="N1157" s="9" t="str">
        <f>IF(M1157="","Vacio",IF(L1157=M1157,"Igual","Diferente"))</f>
        <v>Vacio</v>
      </c>
      <c r="O1157" s="9"/>
      <c r="P1157" s="135"/>
      <c r="Q1157" s="9" t="str">
        <f>IF(P1157="","Vacio",IF(O1157=P1157,"Igual","Diferente"))</f>
        <v>Vacio</v>
      </c>
      <c r="R1157" s="1">
        <f>+L1157+O1157/3.5</f>
        <v>50</v>
      </c>
      <c r="S1157" s="1">
        <f ca="1">+IF(K1157&gt;=0,IF(K1157&lt;30,R1157*1,IF(60&gt;K1157,R1157*2,IF(90&gt;K1157,R1157*3,IF(120&gt;K1157,R1157*4,IF(150&gt;K1157,R1157*5,IF(180&gt;K1157,R1157*6,IF(210&gt;K1157,R1157*7))))))),0)</f>
        <v>50</v>
      </c>
      <c r="T1157" s="2" t="str">
        <f ca="1">+IF(K1157&lt;0,0,IF(K1157&lt;8,$A$1,IF(K1157&lt;15,$B$1,IF(K1157&lt;22,$C$1,IF(K1157&lt;30,$D$1,IF(K1157&lt;60,$G$1,IF(K1157&lt;90,$H$1,IF(K1157&lt;120,$I$1,IF(K1157&lt;150,$J$1,IF(K1157&lt;180,$K$1,IF(K1157&lt;210,$E$1)))))))))))</f>
        <v>2° Semana</v>
      </c>
      <c r="U1157" s="63" t="s">
        <v>1829</v>
      </c>
      <c r="V1157" s="66" t="s">
        <v>1840</v>
      </c>
      <c r="W1157" s="64">
        <v>43971</v>
      </c>
      <c r="X1157" s="30" t="s">
        <v>1844</v>
      </c>
      <c r="Y1157" s="12" t="s">
        <v>5248</v>
      </c>
      <c r="Z1157" s="12"/>
      <c r="AA1157" s="12"/>
      <c r="AB1157" s="15"/>
      <c r="AC1157" s="15" t="s">
        <v>59</v>
      </c>
      <c r="AD1157" s="15">
        <v>44134</v>
      </c>
      <c r="AE1157" s="15">
        <v>44124</v>
      </c>
      <c r="AF1157" s="4">
        <f ca="1">+TODAY()-AE1157</f>
        <v>13</v>
      </c>
      <c r="AG1157" s="15" t="s">
        <v>60</v>
      </c>
      <c r="AH1157" s="15" t="s">
        <v>3242</v>
      </c>
      <c r="AI1157" s="64"/>
      <c r="AJ1157" s="64"/>
      <c r="AK1157" s="63"/>
      <c r="AL1157" s="64"/>
      <c r="AM1157" s="66">
        <v>1</v>
      </c>
      <c r="AN1157" s="3" t="s">
        <v>44</v>
      </c>
      <c r="AO1157" s="63"/>
      <c r="AP1157" s="63" t="s">
        <v>45</v>
      </c>
      <c r="AQ1157" s="63"/>
      <c r="AR1157" s="63"/>
      <c r="AS1157" s="63"/>
      <c r="AT1157" s="63"/>
      <c r="AU1157" s="288" t="s">
        <v>4686</v>
      </c>
      <c r="AV1157" s="65" t="s">
        <v>47</v>
      </c>
      <c r="AW1157" s="7" t="s">
        <v>47</v>
      </c>
      <c r="AX1157" s="9" t="str">
        <f>IF(AW1157="","Vacio",IF(AV1157=AW1157,"Igual","Diferente"))</f>
        <v>Igual</v>
      </c>
      <c r="AY1157" s="129"/>
      <c r="AZ1157" s="129"/>
      <c r="BA1157" s="5">
        <f ca="1">+IF(K1157&gt;21,"Revisar",0)</f>
        <v>0</v>
      </c>
      <c r="BB1157" s="68" t="s">
        <v>146</v>
      </c>
      <c r="BC1157" s="129" t="s">
        <v>141</v>
      </c>
      <c r="BF1157" s="129" t="s">
        <v>94</v>
      </c>
      <c r="BG1157" s="129"/>
    </row>
    <row r="1158" spans="1:65" ht="14.65" customHeight="1" x14ac:dyDescent="0.25">
      <c r="A1158" s="68" t="str">
        <f>CONCATENATE(E1158,"_",X1158)</f>
        <v>20159473148_PCR-LAP1408</v>
      </c>
      <c r="B1158" s="68" t="str">
        <f>CONCATENATE(E1158,"_",Z1158)</f>
        <v>20159473148_</v>
      </c>
      <c r="C1158" s="64">
        <v>44033</v>
      </c>
      <c r="D1158" s="64">
        <v>44124</v>
      </c>
      <c r="E1158" s="192">
        <v>20159473148</v>
      </c>
      <c r="F1158" s="63" t="s">
        <v>4107</v>
      </c>
      <c r="G1158" s="3" t="s">
        <v>3317</v>
      </c>
      <c r="H1158" s="64">
        <v>44033</v>
      </c>
      <c r="I1158" s="64">
        <v>44124</v>
      </c>
      <c r="J1158" s="65" t="s">
        <v>1822</v>
      </c>
      <c r="K1158" s="8">
        <f ca="1">+TODAY()-I1158</f>
        <v>13</v>
      </c>
      <c r="L1158" s="9">
        <v>50</v>
      </c>
      <c r="M1158" s="135"/>
      <c r="N1158" s="9" t="str">
        <f>IF(M1158="","Vacio",IF(L1158=M1158,"Igual","Diferente"))</f>
        <v>Vacio</v>
      </c>
      <c r="O1158" s="9"/>
      <c r="P1158" s="135"/>
      <c r="Q1158" s="9" t="str">
        <f>IF(P1158="","Vacio",IF(O1158=P1158,"Igual","Diferente"))</f>
        <v>Vacio</v>
      </c>
      <c r="R1158" s="1">
        <f>+L1158+O1158/3.5</f>
        <v>50</v>
      </c>
      <c r="S1158" s="1">
        <f ca="1">+IF(K1158&gt;=0,IF(K1158&lt;30,R1158*1,IF(60&gt;K1158,R1158*2,IF(90&gt;K1158,R1158*3,IF(120&gt;K1158,R1158*4,IF(150&gt;K1158,R1158*5,IF(180&gt;K1158,R1158*6,IF(210&gt;K1158,R1158*7))))))),0)</f>
        <v>50</v>
      </c>
      <c r="T1158" s="2" t="str">
        <f ca="1">+IF(K1158&lt;0,0,IF(K1158&lt;8,$A$1,IF(K1158&lt;15,$B$1,IF(K1158&lt;22,$C$1,IF(K1158&lt;30,$D$1,IF(K1158&lt;60,$G$1,IF(K1158&lt;90,$H$1,IF(K1158&lt;120,$I$1,IF(K1158&lt;150,$J$1,IF(K1158&lt;180,$K$1,IF(K1158&lt;210,$E$1)))))))))))</f>
        <v>2° Semana</v>
      </c>
      <c r="U1158" s="63" t="s">
        <v>858</v>
      </c>
      <c r="V1158" s="66" t="s">
        <v>1840</v>
      </c>
      <c r="W1158" s="64">
        <v>43971</v>
      </c>
      <c r="X1158" s="30" t="s">
        <v>1845</v>
      </c>
      <c r="Y1158" s="12" t="s">
        <v>5248</v>
      </c>
      <c r="Z1158" s="12"/>
      <c r="AA1158" s="12"/>
      <c r="AB1158" s="15"/>
      <c r="AC1158" s="15" t="s">
        <v>59</v>
      </c>
      <c r="AD1158" s="15">
        <v>44134</v>
      </c>
      <c r="AE1158" s="15">
        <v>44124</v>
      </c>
      <c r="AF1158" s="4">
        <f ca="1">+TODAY()-AE1158</f>
        <v>13</v>
      </c>
      <c r="AG1158" s="15" t="s">
        <v>60</v>
      </c>
      <c r="AH1158" s="15" t="s">
        <v>3242</v>
      </c>
      <c r="AI1158" s="64"/>
      <c r="AJ1158" s="64"/>
      <c r="AK1158" s="63"/>
      <c r="AL1158" s="64"/>
      <c r="AM1158" s="66">
        <v>1</v>
      </c>
      <c r="AN1158" s="3" t="s">
        <v>44</v>
      </c>
      <c r="AO1158" s="63"/>
      <c r="AP1158" s="63" t="s">
        <v>45</v>
      </c>
      <c r="AQ1158" s="63"/>
      <c r="AR1158" s="63"/>
      <c r="AS1158" s="63"/>
      <c r="AT1158" s="63"/>
      <c r="AU1158" s="288" t="s">
        <v>4686</v>
      </c>
      <c r="AV1158" s="65" t="s">
        <v>47</v>
      </c>
      <c r="AW1158" s="7" t="s">
        <v>47</v>
      </c>
      <c r="AX1158" s="9" t="str">
        <f>IF(AW1158="","Vacio",IF(AV1158=AW1158,"Igual","Diferente"))</f>
        <v>Igual</v>
      </c>
      <c r="AY1158" s="129"/>
      <c r="AZ1158" s="129"/>
      <c r="BA1158" s="5">
        <f ca="1">+IF(K1158&gt;21,"Revisar",0)</f>
        <v>0</v>
      </c>
      <c r="BB1158" s="68" t="s">
        <v>146</v>
      </c>
      <c r="BC1158" s="129" t="s">
        <v>141</v>
      </c>
      <c r="BF1158" s="129" t="s">
        <v>94</v>
      </c>
      <c r="BG1158" s="129"/>
    </row>
    <row r="1159" spans="1:65" ht="14.65" customHeight="1" x14ac:dyDescent="0.25">
      <c r="A1159" s="68" t="str">
        <f>CONCATENATE(E1159,"_",X1159)</f>
        <v>20159473148_PCR-LAP1395</v>
      </c>
      <c r="B1159" s="68" t="str">
        <f>CONCATENATE(E1159,"_",Z1159)</f>
        <v>20159473148_</v>
      </c>
      <c r="C1159" s="64">
        <v>44033</v>
      </c>
      <c r="D1159" s="64">
        <v>44124</v>
      </c>
      <c r="E1159" s="192">
        <v>20159473148</v>
      </c>
      <c r="F1159" s="63" t="s">
        <v>4107</v>
      </c>
      <c r="G1159" s="3" t="s">
        <v>3317</v>
      </c>
      <c r="H1159" s="64">
        <v>44033</v>
      </c>
      <c r="I1159" s="64">
        <v>44124</v>
      </c>
      <c r="J1159" s="65" t="s">
        <v>1822</v>
      </c>
      <c r="K1159" s="8">
        <f ca="1">+TODAY()-I1159</f>
        <v>13</v>
      </c>
      <c r="L1159" s="9">
        <v>50</v>
      </c>
      <c r="M1159" s="135"/>
      <c r="N1159" s="9" t="str">
        <f>IF(M1159="","Vacio",IF(L1159=M1159,"Igual","Diferente"))</f>
        <v>Vacio</v>
      </c>
      <c r="O1159" s="9"/>
      <c r="P1159" s="135"/>
      <c r="Q1159" s="9" t="str">
        <f>IF(P1159="","Vacio",IF(O1159=P1159,"Igual","Diferente"))</f>
        <v>Vacio</v>
      </c>
      <c r="R1159" s="1">
        <f>+L1159+O1159/3.5</f>
        <v>50</v>
      </c>
      <c r="S1159" s="1">
        <f ca="1">+IF(K1159&gt;=0,IF(K1159&lt;30,R1159*1,IF(60&gt;K1159,R1159*2,IF(90&gt;K1159,R1159*3,IF(120&gt;K1159,R1159*4,IF(150&gt;K1159,R1159*5,IF(180&gt;K1159,R1159*6,IF(210&gt;K1159,R1159*7))))))),0)</f>
        <v>50</v>
      </c>
      <c r="T1159" s="2" t="str">
        <f ca="1">+IF(K1159&lt;0,0,IF(K1159&lt;8,$A$1,IF(K1159&lt;15,$B$1,IF(K1159&lt;22,$C$1,IF(K1159&lt;30,$D$1,IF(K1159&lt;60,$G$1,IF(K1159&lt;90,$H$1,IF(K1159&lt;120,$I$1,IF(K1159&lt;150,$J$1,IF(K1159&lt;180,$K$1,IF(K1159&lt;210,$E$1)))))))))))</f>
        <v>2° Semana</v>
      </c>
      <c r="U1159" s="63" t="s">
        <v>858</v>
      </c>
      <c r="V1159" s="66" t="s">
        <v>1840</v>
      </c>
      <c r="W1159" s="64">
        <v>43971</v>
      </c>
      <c r="X1159" s="30" t="s">
        <v>1846</v>
      </c>
      <c r="Y1159" s="12" t="s">
        <v>5248</v>
      </c>
      <c r="Z1159" s="12"/>
      <c r="AA1159" s="12"/>
      <c r="AB1159" s="15"/>
      <c r="AC1159" s="15" t="s">
        <v>59</v>
      </c>
      <c r="AD1159" s="15">
        <v>44134</v>
      </c>
      <c r="AE1159" s="15">
        <v>44124</v>
      </c>
      <c r="AF1159" s="4">
        <f ca="1">+TODAY()-AE1159</f>
        <v>13</v>
      </c>
      <c r="AG1159" s="15" t="s">
        <v>60</v>
      </c>
      <c r="AH1159" s="15" t="s">
        <v>3242</v>
      </c>
      <c r="AI1159" s="64"/>
      <c r="AJ1159" s="64"/>
      <c r="AK1159" s="63"/>
      <c r="AL1159" s="64"/>
      <c r="AM1159" s="66">
        <v>1</v>
      </c>
      <c r="AN1159" s="3" t="s">
        <v>44</v>
      </c>
      <c r="AO1159" s="63"/>
      <c r="AP1159" s="63" t="s">
        <v>45</v>
      </c>
      <c r="AQ1159" s="63"/>
      <c r="AR1159" s="63"/>
      <c r="AS1159" s="63"/>
      <c r="AT1159" s="63"/>
      <c r="AU1159" s="288" t="s">
        <v>4686</v>
      </c>
      <c r="AV1159" s="65" t="s">
        <v>47</v>
      </c>
      <c r="AW1159" s="7" t="s">
        <v>47</v>
      </c>
      <c r="AX1159" s="9" t="str">
        <f>IF(AW1159="","Vacio",IF(AV1159=AW1159,"Igual","Diferente"))</f>
        <v>Igual</v>
      </c>
      <c r="AY1159" s="129"/>
      <c r="AZ1159" s="129"/>
      <c r="BA1159" s="5">
        <f ca="1">+IF(K1159&gt;21,"Revisar",0)</f>
        <v>0</v>
      </c>
      <c r="BB1159" s="68" t="s">
        <v>146</v>
      </c>
      <c r="BC1159" s="129" t="s">
        <v>141</v>
      </c>
      <c r="BF1159" s="129" t="s">
        <v>94</v>
      </c>
      <c r="BG1159" s="129"/>
    </row>
    <row r="1160" spans="1:65" ht="14.65" customHeight="1" x14ac:dyDescent="0.25">
      <c r="A1160" s="68" t="str">
        <f>CONCATENATE(E1160,"_",X1160)</f>
        <v>20159473148_PCR-LAP1489</v>
      </c>
      <c r="B1160" s="68" t="str">
        <f>CONCATENATE(E1160,"_",Z1160)</f>
        <v>20159473148_</v>
      </c>
      <c r="C1160" s="64">
        <v>44120</v>
      </c>
      <c r="D1160" s="64">
        <v>44150</v>
      </c>
      <c r="E1160" s="192">
        <v>20159473148</v>
      </c>
      <c r="F1160" s="63" t="s">
        <v>4107</v>
      </c>
      <c r="G1160" s="3" t="s">
        <v>5005</v>
      </c>
      <c r="H1160" s="64">
        <v>44120</v>
      </c>
      <c r="I1160" s="64">
        <v>44150</v>
      </c>
      <c r="J1160" s="7" t="s">
        <v>1864</v>
      </c>
      <c r="K1160" s="8">
        <f ca="1">+TODAY()-I1160</f>
        <v>-13</v>
      </c>
      <c r="L1160" s="9">
        <v>50</v>
      </c>
      <c r="M1160" s="135"/>
      <c r="N1160" s="9" t="str">
        <f>IF(M1160="","Vacio",IF(L1160=M1160,"Igual","Diferente"))</f>
        <v>Vacio</v>
      </c>
      <c r="O1160" s="9"/>
      <c r="P1160" s="135"/>
      <c r="Q1160" s="9" t="str">
        <f>IF(P1160="","Vacio",IF(O1160=P1160,"Igual","Diferente"))</f>
        <v>Vacio</v>
      </c>
      <c r="R1160" s="1">
        <f>+L1160+O1160/3.5</f>
        <v>50</v>
      </c>
      <c r="S1160" s="1">
        <f ca="1">+IF(K1160&gt;=0,IF(K1160&lt;30,R1160*1,IF(60&gt;K1160,R1160*2,IF(90&gt;K1160,R1160*3,IF(120&gt;K1160,R1160*4,IF(150&gt;K1160,R1160*5,IF(180&gt;K1160,R1160*6,IF(210&gt;K1160,R1160*7))))))),0)</f>
        <v>0</v>
      </c>
      <c r="T1160" s="2">
        <f ca="1">+IF(K1160&lt;0,0,IF(K1160&lt;8,$A$1,IF(K1160&lt;15,$B$1,IF(K1160&lt;22,$C$1,IF(K1160&lt;30,$D$1,IF(K1160&lt;60,$G$1,IF(K1160&lt;90,$H$1,IF(K1160&lt;120,$I$1,IF(K1160&lt;150,$J$1,IF(K1160&lt;180,$K$1,IF(K1160&lt;210,$E$1)))))))))))</f>
        <v>0</v>
      </c>
      <c r="U1160" s="3" t="s">
        <v>858</v>
      </c>
      <c r="V1160" s="10" t="s">
        <v>1865</v>
      </c>
      <c r="W1160" s="6">
        <v>43886</v>
      </c>
      <c r="X1160" s="12" t="s">
        <v>1866</v>
      </c>
      <c r="Y1160" s="12" t="s">
        <v>5248</v>
      </c>
      <c r="Z1160" s="12"/>
      <c r="AA1160" s="12"/>
      <c r="AB1160" s="15"/>
      <c r="AC1160" s="15"/>
      <c r="AD1160" s="15"/>
      <c r="AE1160" s="15"/>
      <c r="AF1160" s="4">
        <f ca="1">+TODAY()-AE1160</f>
        <v>44137</v>
      </c>
      <c r="AG1160" s="15"/>
      <c r="AH1160" s="15"/>
      <c r="AI1160" s="6"/>
      <c r="AJ1160" s="6"/>
      <c r="AK1160" s="3"/>
      <c r="AL1160" s="6"/>
      <c r="AM1160" s="10">
        <v>1</v>
      </c>
      <c r="AN1160" s="3" t="s">
        <v>44</v>
      </c>
      <c r="AO1160" s="3"/>
      <c r="AP1160" s="3" t="s">
        <v>45</v>
      </c>
      <c r="AQ1160" s="3"/>
      <c r="AR1160" s="3"/>
      <c r="AS1160" s="3"/>
      <c r="AT1160" s="3"/>
      <c r="AU1160" s="288" t="s">
        <v>4686</v>
      </c>
      <c r="AV1160" s="7" t="s">
        <v>47</v>
      </c>
      <c r="AW1160" s="7" t="s">
        <v>47</v>
      </c>
      <c r="AX1160" s="9" t="str">
        <f>IF(AW1160="","Vacio",IF(AV1160=AW1160,"Igual","Diferente"))</f>
        <v>Igual</v>
      </c>
      <c r="AY1160" s="129"/>
      <c r="AZ1160" s="129"/>
      <c r="BA1160" s="5">
        <f ca="1">+IF(K1160&gt;21,"Revisar",0)</f>
        <v>0</v>
      </c>
      <c r="BB1160" s="68" t="s">
        <v>146</v>
      </c>
      <c r="BC1160" s="129" t="s">
        <v>2919</v>
      </c>
      <c r="BF1160" s="129" t="s">
        <v>94</v>
      </c>
      <c r="BG1160" s="129"/>
    </row>
    <row r="1161" spans="1:65" ht="14.65" customHeight="1" x14ac:dyDescent="0.25">
      <c r="A1161" s="68" t="str">
        <f>CONCATENATE(E1161,"_",X1161)</f>
        <v>20159473148_PCR-LAP19101052</v>
      </c>
      <c r="B1161" s="68" t="str">
        <f>CONCATENATE(E1161,"_",Z1161)</f>
        <v>20159473148_</v>
      </c>
      <c r="C1161" s="6">
        <v>44037</v>
      </c>
      <c r="D1161" s="6">
        <v>44128</v>
      </c>
      <c r="E1161" s="192">
        <v>20159473148</v>
      </c>
      <c r="F1161" s="63" t="s">
        <v>4107</v>
      </c>
      <c r="G1161" s="3" t="s">
        <v>3317</v>
      </c>
      <c r="H1161" s="6">
        <v>44037</v>
      </c>
      <c r="I1161" s="6">
        <v>44128</v>
      </c>
      <c r="J1161" s="7" t="s">
        <v>1864</v>
      </c>
      <c r="K1161" s="8">
        <f ca="1">+TODAY()-I1161</f>
        <v>9</v>
      </c>
      <c r="L1161" s="9">
        <v>50</v>
      </c>
      <c r="M1161" s="135"/>
      <c r="N1161" s="9" t="str">
        <f>IF(M1161="","Vacio",IF(L1161=M1161,"Igual","Diferente"))</f>
        <v>Vacio</v>
      </c>
      <c r="O1161" s="9"/>
      <c r="P1161" s="135"/>
      <c r="Q1161" s="9" t="str">
        <f>IF(P1161="","Vacio",IF(O1161=P1161,"Igual","Diferente"))</f>
        <v>Vacio</v>
      </c>
      <c r="R1161" s="1">
        <f>+L1161+O1161/3.5</f>
        <v>50</v>
      </c>
      <c r="S1161" s="1">
        <f ca="1">+IF(K1161&gt;=0,IF(K1161&lt;30,R1161*1,IF(60&gt;K1161,R1161*2,IF(90&gt;K1161,R1161*3,IF(120&gt;K1161,R1161*4,IF(150&gt;K1161,R1161*5,IF(180&gt;K1161,R1161*6,IF(210&gt;K1161,R1161*7))))))),0)</f>
        <v>50</v>
      </c>
      <c r="T1161" s="2" t="str">
        <f ca="1">+IF(K1161&lt;0,0,IF(K1161&lt;8,$A$1,IF(K1161&lt;15,$B$1,IF(K1161&lt;22,$C$1,IF(K1161&lt;30,$D$1,IF(K1161&lt;60,$G$1,IF(K1161&lt;90,$H$1,IF(K1161&lt;120,$I$1,IF(K1161&lt;150,$J$1,IF(K1161&lt;180,$K$1,IF(K1161&lt;210,$E$1)))))))))))</f>
        <v>2° Semana</v>
      </c>
      <c r="U1161" s="3" t="s">
        <v>858</v>
      </c>
      <c r="V1161" s="10" t="s">
        <v>1865</v>
      </c>
      <c r="W1161" s="6">
        <v>43886</v>
      </c>
      <c r="X1161" s="30" t="s">
        <v>1867</v>
      </c>
      <c r="Y1161" s="12" t="s">
        <v>5248</v>
      </c>
      <c r="Z1161" s="12"/>
      <c r="AA1161" s="12"/>
      <c r="AB1161" s="15"/>
      <c r="AC1161" s="15" t="s">
        <v>59</v>
      </c>
      <c r="AD1161" s="15">
        <v>44134</v>
      </c>
      <c r="AE1161" s="15">
        <v>44124</v>
      </c>
      <c r="AF1161" s="4">
        <f ca="1">+TODAY()-AE1161</f>
        <v>13</v>
      </c>
      <c r="AG1161" s="15" t="s">
        <v>60</v>
      </c>
      <c r="AH1161" s="15" t="s">
        <v>3242</v>
      </c>
      <c r="AI1161" s="6"/>
      <c r="AJ1161" s="6"/>
      <c r="AK1161" s="3"/>
      <c r="AL1161" s="6"/>
      <c r="AM1161" s="10">
        <v>1</v>
      </c>
      <c r="AN1161" s="3" t="s">
        <v>44</v>
      </c>
      <c r="AO1161" s="3"/>
      <c r="AP1161" s="3" t="s">
        <v>45</v>
      </c>
      <c r="AQ1161" s="3"/>
      <c r="AR1161" s="3"/>
      <c r="AS1161" s="3"/>
      <c r="AT1161" s="3"/>
      <c r="AU1161" s="288" t="s">
        <v>4686</v>
      </c>
      <c r="AV1161" s="7" t="s">
        <v>47</v>
      </c>
      <c r="AW1161" s="7" t="s">
        <v>47</v>
      </c>
      <c r="AX1161" s="9" t="str">
        <f>IF(AW1161="","Vacio",IF(AV1161=AW1161,"Igual","Diferente"))</f>
        <v>Igual</v>
      </c>
      <c r="AY1161" s="129"/>
      <c r="AZ1161" s="129"/>
      <c r="BA1161" s="5">
        <f ca="1">+IF(K1161&gt;21,"Revisar",0)</f>
        <v>0</v>
      </c>
      <c r="BB1161" s="68" t="s">
        <v>146</v>
      </c>
      <c r="BC1161" s="129" t="s">
        <v>141</v>
      </c>
      <c r="BF1161" s="129" t="s">
        <v>94</v>
      </c>
      <c r="BG1161" s="129"/>
    </row>
    <row r="1162" spans="1:65" ht="14.65" customHeight="1" x14ac:dyDescent="0.25">
      <c r="A1162" s="68" t="str">
        <f>CONCATENATE(E1162,"_",X1162)</f>
        <v>20159473148_PCR-LAP19101064</v>
      </c>
      <c r="B1162" s="68" t="str">
        <f>CONCATENATE(E1162,"_",Z1162)</f>
        <v>20159473148_PCR-LAP19101057</v>
      </c>
      <c r="C1162" s="64">
        <v>44120</v>
      </c>
      <c r="D1162" s="64">
        <v>44150</v>
      </c>
      <c r="E1162" s="192">
        <v>20159473148</v>
      </c>
      <c r="F1162" s="63" t="s">
        <v>4107</v>
      </c>
      <c r="G1162" s="3" t="s">
        <v>5005</v>
      </c>
      <c r="H1162" s="64">
        <v>44120</v>
      </c>
      <c r="I1162" s="64">
        <v>44150</v>
      </c>
      <c r="J1162" s="7" t="s">
        <v>1868</v>
      </c>
      <c r="K1162" s="8">
        <f ca="1">+TODAY()-I1162</f>
        <v>-13</v>
      </c>
      <c r="L1162" s="9">
        <v>50</v>
      </c>
      <c r="M1162" s="135"/>
      <c r="N1162" s="9" t="str">
        <f>IF(M1162="","Vacio",IF(L1162=M1162,"Igual","Diferente"))</f>
        <v>Vacio</v>
      </c>
      <c r="O1162" s="9"/>
      <c r="P1162" s="135"/>
      <c r="Q1162" s="9" t="str">
        <f>IF(P1162="","Vacio",IF(O1162=P1162,"Igual","Diferente"))</f>
        <v>Vacio</v>
      </c>
      <c r="R1162" s="1">
        <f>+L1162+O1162/3.5</f>
        <v>50</v>
      </c>
      <c r="S1162" s="1">
        <f ca="1">+IF(K1162&gt;=0,IF(K1162&lt;30,R1162*1,IF(60&gt;K1162,R1162*2,IF(90&gt;K1162,R1162*3,IF(120&gt;K1162,R1162*4,IF(150&gt;K1162,R1162*5,IF(180&gt;K1162,R1162*6,IF(210&gt;K1162,R1162*7))))))),0)</f>
        <v>0</v>
      </c>
      <c r="T1162" s="2">
        <f ca="1">+IF(K1162&lt;0,0,IF(K1162&lt;8,$A$1,IF(K1162&lt;15,$B$1,IF(K1162&lt;22,$C$1,IF(K1162&lt;30,$D$1,IF(K1162&lt;60,$G$1,IF(K1162&lt;90,$H$1,IF(K1162&lt;120,$I$1,IF(K1162&lt;150,$J$1,IF(K1162&lt;180,$K$1,IF(K1162&lt;210,$E$1)))))))))))</f>
        <v>0</v>
      </c>
      <c r="U1162" s="3" t="s">
        <v>858</v>
      </c>
      <c r="V1162" s="10" t="s">
        <v>1869</v>
      </c>
      <c r="W1162" s="6">
        <v>43886</v>
      </c>
      <c r="X1162" s="12" t="s">
        <v>1870</v>
      </c>
      <c r="Y1162" s="12" t="s">
        <v>5248</v>
      </c>
      <c r="Z1162" s="12" t="s">
        <v>1871</v>
      </c>
      <c r="AA1162" s="12"/>
      <c r="AB1162" s="15"/>
      <c r="AC1162" s="15"/>
      <c r="AD1162" s="15"/>
      <c r="AE1162" s="15"/>
      <c r="AF1162" s="4">
        <f ca="1">+TODAY()-AE1162</f>
        <v>44137</v>
      </c>
      <c r="AG1162" s="15"/>
      <c r="AH1162" s="15"/>
      <c r="AI1162" s="6"/>
      <c r="AJ1162" s="6"/>
      <c r="AK1162" s="3"/>
      <c r="AL1162" s="6"/>
      <c r="AM1162" s="10">
        <v>1</v>
      </c>
      <c r="AN1162" s="3" t="s">
        <v>44</v>
      </c>
      <c r="AO1162" s="3"/>
      <c r="AP1162" s="3" t="s">
        <v>45</v>
      </c>
      <c r="AQ1162" s="3"/>
      <c r="AR1162" s="3"/>
      <c r="AS1162" s="3"/>
      <c r="AT1162" s="3"/>
      <c r="AU1162" s="288" t="s">
        <v>4686</v>
      </c>
      <c r="AV1162" s="7" t="s">
        <v>47</v>
      </c>
      <c r="AW1162" s="7" t="s">
        <v>47</v>
      </c>
      <c r="AX1162" s="9" t="str">
        <f>IF(AW1162="","Vacio",IF(AV1162=AW1162,"Igual","Diferente"))</f>
        <v>Igual</v>
      </c>
      <c r="AY1162" s="129"/>
      <c r="AZ1162" s="129"/>
      <c r="BA1162" s="5">
        <f ca="1">+IF(K1162&gt;21,"Revisar",0)</f>
        <v>0</v>
      </c>
      <c r="BB1162" s="68" t="s">
        <v>146</v>
      </c>
      <c r="BC1162" s="129" t="s">
        <v>2919</v>
      </c>
      <c r="BF1162" s="129" t="s">
        <v>94</v>
      </c>
      <c r="BG1162" s="129"/>
    </row>
    <row r="1163" spans="1:65" ht="14.65" customHeight="1" x14ac:dyDescent="0.25">
      <c r="A1163" s="68" t="str">
        <f>CONCATENATE(E1163,"_",X1163)</f>
        <v>20600916182_PCR-LAP20034004</v>
      </c>
      <c r="B1163" s="68" t="str">
        <f>CONCATENATE(E1163,"_",Z1163)</f>
        <v>20600916182_PCR-LAP20041335</v>
      </c>
      <c r="C1163" s="6">
        <v>44115</v>
      </c>
      <c r="D1163" s="6">
        <v>44145</v>
      </c>
      <c r="E1163" s="192">
        <v>20600916182</v>
      </c>
      <c r="F1163" s="3" t="s">
        <v>1878</v>
      </c>
      <c r="G1163" s="3" t="s">
        <v>4611</v>
      </c>
      <c r="H1163" s="6">
        <v>44115</v>
      </c>
      <c r="I1163" s="6">
        <v>44145</v>
      </c>
      <c r="J1163" s="7"/>
      <c r="K1163" s="8">
        <f ca="1">+TODAY()-I1163</f>
        <v>-8</v>
      </c>
      <c r="L1163" s="9">
        <v>134</v>
      </c>
      <c r="M1163" s="135"/>
      <c r="N1163" s="9" t="str">
        <f>IF(M1163="","Vacio",IF(L1163=M1163,"Igual","Diferente"))</f>
        <v>Vacio</v>
      </c>
      <c r="O1163" s="9"/>
      <c r="P1163" s="135"/>
      <c r="Q1163" s="9" t="str">
        <f>IF(P1163="","Vacio",IF(O1163=P1163,"Igual","Diferente"))</f>
        <v>Vacio</v>
      </c>
      <c r="R1163" s="1">
        <f>+L1163+O1163/3.5</f>
        <v>134</v>
      </c>
      <c r="S1163" s="1">
        <f ca="1">+IF(K1163&gt;=0,IF(K1163&lt;30,R1163*1,IF(60&gt;K1163,R1163*2,IF(90&gt;K1163,R1163*3,IF(120&gt;K1163,R1163*4,IF(150&gt;K1163,R1163*5,IF(180&gt;K1163,R1163*6,IF(210&gt;K1163,R1163*7))))))),0)</f>
        <v>0</v>
      </c>
      <c r="T1163" s="2">
        <f ca="1">+IF(K1163&lt;0,0,IF(K1163&lt;8,$A$1,IF(K1163&lt;15,$B$1,IF(K1163&lt;22,$C$1,IF(K1163&lt;30,$D$1,IF(K1163&lt;60,$G$1,IF(K1163&lt;90,$H$1,IF(K1163&lt;120,$I$1,IF(K1163&lt;150,$J$1,IF(K1163&lt;180,$K$1,IF(K1163&lt;210,$E$1)))))))))))</f>
        <v>0</v>
      </c>
      <c r="U1163" s="3" t="s">
        <v>1879</v>
      </c>
      <c r="V1163" s="10" t="s">
        <v>4851</v>
      </c>
      <c r="W1163" s="6">
        <v>44117</v>
      </c>
      <c r="X1163" s="12" t="s">
        <v>1881</v>
      </c>
      <c r="Y1163" s="12" t="s">
        <v>5248</v>
      </c>
      <c r="Z1163" s="12" t="s">
        <v>4391</v>
      </c>
      <c r="AA1163" s="12"/>
      <c r="AB1163" s="15"/>
      <c r="AC1163" s="15"/>
      <c r="AD1163" s="15"/>
      <c r="AE1163" s="15"/>
      <c r="AF1163" s="4">
        <f ca="1">+TODAY()-AE1163</f>
        <v>44137</v>
      </c>
      <c r="AG1163" s="15"/>
      <c r="AH1163" s="15"/>
      <c r="AI1163" s="6"/>
      <c r="AJ1163" s="6"/>
      <c r="AK1163" s="3"/>
      <c r="AL1163" s="6"/>
      <c r="AM1163" s="10">
        <v>1</v>
      </c>
      <c r="AN1163" s="3" t="s">
        <v>44</v>
      </c>
      <c r="AO1163" s="3"/>
      <c r="AP1163" s="3" t="s">
        <v>161</v>
      </c>
      <c r="AQ1163" s="3"/>
      <c r="AR1163" s="3"/>
      <c r="AS1163" s="3"/>
      <c r="AT1163" s="3"/>
      <c r="AU1163" s="288" t="s">
        <v>4686</v>
      </c>
      <c r="AV1163" s="7" t="s">
        <v>47</v>
      </c>
      <c r="AW1163" s="7" t="s">
        <v>47</v>
      </c>
      <c r="AX1163" s="9" t="str">
        <f>IF(AW1163="","Vacio",IF(AV1163=AW1163,"Igual","Diferente"))</f>
        <v>Igual</v>
      </c>
      <c r="AY1163" s="129"/>
      <c r="AZ1163" s="129"/>
      <c r="BA1163" s="5">
        <f ca="1">+IF(K1163&gt;21,"Revisar",0)</f>
        <v>0</v>
      </c>
      <c r="BB1163" s="68" t="s">
        <v>146</v>
      </c>
      <c r="BC1163" s="129" t="s">
        <v>2919</v>
      </c>
      <c r="BF1163" s="129" t="s">
        <v>94</v>
      </c>
      <c r="BG1163" s="129"/>
    </row>
    <row r="1164" spans="1:65" ht="14.65" customHeight="1" x14ac:dyDescent="0.25">
      <c r="A1164" s="68" t="str">
        <f>CONCATENATE(E1164,"_",X1164)</f>
        <v>20600916182_PCR-LAP20034003</v>
      </c>
      <c r="B1164" s="68" t="str">
        <f>CONCATENATE(E1164,"_",Z1164)</f>
        <v>20600916182_</v>
      </c>
      <c r="C1164" s="6">
        <v>44115</v>
      </c>
      <c r="D1164" s="6">
        <v>44145</v>
      </c>
      <c r="E1164" s="192">
        <v>20600916182</v>
      </c>
      <c r="F1164" s="3" t="s">
        <v>1878</v>
      </c>
      <c r="G1164" s="3" t="s">
        <v>4611</v>
      </c>
      <c r="H1164" s="6">
        <v>44115</v>
      </c>
      <c r="I1164" s="6">
        <v>44145</v>
      </c>
      <c r="J1164" s="7"/>
      <c r="K1164" s="8">
        <f ca="1">+TODAY()-I1164</f>
        <v>-8</v>
      </c>
      <c r="L1164" s="9">
        <v>134</v>
      </c>
      <c r="M1164" s="135"/>
      <c r="N1164" s="9" t="str">
        <f>IF(M1164="","Vacio",IF(L1164=M1164,"Igual","Diferente"))</f>
        <v>Vacio</v>
      </c>
      <c r="O1164" s="9"/>
      <c r="P1164" s="135"/>
      <c r="Q1164" s="9" t="str">
        <f>IF(P1164="","Vacio",IF(O1164=P1164,"Igual","Diferente"))</f>
        <v>Vacio</v>
      </c>
      <c r="R1164" s="1">
        <f>+L1164+O1164/3.5</f>
        <v>134</v>
      </c>
      <c r="S1164" s="1">
        <f ca="1">+IF(K1164&gt;=0,IF(K1164&lt;30,R1164*1,IF(60&gt;K1164,R1164*2,IF(90&gt;K1164,R1164*3,IF(120&gt;K1164,R1164*4,IF(150&gt;K1164,R1164*5,IF(180&gt;K1164,R1164*6,IF(210&gt;K1164,R1164*7))))))),0)</f>
        <v>0</v>
      </c>
      <c r="T1164" s="2">
        <f ca="1">+IF(K1164&lt;0,0,IF(K1164&lt;8,$A$1,IF(K1164&lt;15,$B$1,IF(K1164&lt;22,$C$1,IF(K1164&lt;30,$D$1,IF(K1164&lt;60,$G$1,IF(K1164&lt;90,$H$1,IF(K1164&lt;120,$I$1,IF(K1164&lt;150,$J$1,IF(K1164&lt;180,$K$1,IF(K1164&lt;210,$E$1)))))))))))</f>
        <v>0</v>
      </c>
      <c r="U1164" s="3" t="s">
        <v>1879</v>
      </c>
      <c r="V1164" s="10" t="s">
        <v>1880</v>
      </c>
      <c r="W1164" s="6">
        <v>43900</v>
      </c>
      <c r="X1164" s="12" t="s">
        <v>1882</v>
      </c>
      <c r="Y1164" s="12" t="s">
        <v>5248</v>
      </c>
      <c r="Z1164" s="12"/>
      <c r="AA1164" s="12"/>
      <c r="AB1164" s="15"/>
      <c r="AC1164" s="15"/>
      <c r="AD1164" s="15"/>
      <c r="AE1164" s="15"/>
      <c r="AF1164" s="4">
        <f ca="1">+TODAY()-AE1164</f>
        <v>44137</v>
      </c>
      <c r="AG1164" s="15"/>
      <c r="AH1164" s="15"/>
      <c r="AI1164" s="6"/>
      <c r="AJ1164" s="6"/>
      <c r="AK1164" s="3"/>
      <c r="AL1164" s="6"/>
      <c r="AM1164" s="10">
        <v>1</v>
      </c>
      <c r="AN1164" s="3" t="s">
        <v>44</v>
      </c>
      <c r="AO1164" s="3"/>
      <c r="AP1164" s="3" t="s">
        <v>161</v>
      </c>
      <c r="AQ1164" s="3"/>
      <c r="AR1164" s="3"/>
      <c r="AS1164" s="3"/>
      <c r="AT1164" s="3"/>
      <c r="AU1164" s="288" t="s">
        <v>4686</v>
      </c>
      <c r="AV1164" s="7" t="s">
        <v>47</v>
      </c>
      <c r="AW1164" s="7" t="s">
        <v>47</v>
      </c>
      <c r="AX1164" s="9" t="str">
        <f>IF(AW1164="","Vacio",IF(AV1164=AW1164,"Igual","Diferente"))</f>
        <v>Igual</v>
      </c>
      <c r="AY1164" s="129"/>
      <c r="AZ1164" s="129"/>
      <c r="BA1164" s="5">
        <f ca="1">+IF(K1164&gt;21,"Revisar",0)</f>
        <v>0</v>
      </c>
      <c r="BB1164" s="68" t="s">
        <v>146</v>
      </c>
      <c r="BC1164" s="129" t="s">
        <v>2919</v>
      </c>
      <c r="BF1164" s="129" t="s">
        <v>94</v>
      </c>
      <c r="BG1164" s="129"/>
    </row>
    <row r="1165" spans="1:65" ht="14.65" customHeight="1" x14ac:dyDescent="0.25">
      <c r="A1165" s="68" t="str">
        <f>CONCATENATE(E1165,"_",X1165)</f>
        <v>20600916182_PCR-LAP20034002</v>
      </c>
      <c r="B1165" s="68" t="str">
        <f>CONCATENATE(E1165,"_",Z1165)</f>
        <v>20600916182_</v>
      </c>
      <c r="C1165" s="6">
        <v>44115</v>
      </c>
      <c r="D1165" s="6">
        <v>44145</v>
      </c>
      <c r="E1165" s="192">
        <v>20600916182</v>
      </c>
      <c r="F1165" s="3" t="s">
        <v>1878</v>
      </c>
      <c r="G1165" s="3" t="s">
        <v>4611</v>
      </c>
      <c r="H1165" s="6">
        <v>44115</v>
      </c>
      <c r="I1165" s="6">
        <v>44145</v>
      </c>
      <c r="J1165" s="7"/>
      <c r="K1165" s="8">
        <f ca="1">+TODAY()-I1165</f>
        <v>-8</v>
      </c>
      <c r="L1165" s="9">
        <v>134</v>
      </c>
      <c r="M1165" s="135"/>
      <c r="N1165" s="9" t="str">
        <f>IF(M1165="","Vacio",IF(L1165=M1165,"Igual","Diferente"))</f>
        <v>Vacio</v>
      </c>
      <c r="O1165" s="9"/>
      <c r="P1165" s="135"/>
      <c r="Q1165" s="9" t="str">
        <f>IF(P1165="","Vacio",IF(O1165=P1165,"Igual","Diferente"))</f>
        <v>Vacio</v>
      </c>
      <c r="R1165" s="1">
        <f>+L1165+O1165/3.5</f>
        <v>134</v>
      </c>
      <c r="S1165" s="1">
        <f ca="1">+IF(K1165&gt;=0,IF(K1165&lt;30,R1165*1,IF(60&gt;K1165,R1165*2,IF(90&gt;K1165,R1165*3,IF(120&gt;K1165,R1165*4,IF(150&gt;K1165,R1165*5,IF(180&gt;K1165,R1165*6,IF(210&gt;K1165,R1165*7))))))),0)</f>
        <v>0</v>
      </c>
      <c r="T1165" s="2">
        <f ca="1">+IF(K1165&lt;0,0,IF(K1165&lt;8,$A$1,IF(K1165&lt;15,$B$1,IF(K1165&lt;22,$C$1,IF(K1165&lt;30,$D$1,IF(K1165&lt;60,$G$1,IF(K1165&lt;90,$H$1,IF(K1165&lt;120,$I$1,IF(K1165&lt;150,$J$1,IF(K1165&lt;180,$K$1,IF(K1165&lt;210,$E$1)))))))))))</f>
        <v>0</v>
      </c>
      <c r="U1165" s="3" t="s">
        <v>1879</v>
      </c>
      <c r="V1165" s="10" t="s">
        <v>1880</v>
      </c>
      <c r="W1165" s="6">
        <v>43900</v>
      </c>
      <c r="X1165" s="12" t="s">
        <v>1883</v>
      </c>
      <c r="Y1165" s="12" t="s">
        <v>5248</v>
      </c>
      <c r="Z1165" s="12"/>
      <c r="AA1165" s="12"/>
      <c r="AB1165" s="15"/>
      <c r="AC1165" s="15"/>
      <c r="AD1165" s="15"/>
      <c r="AE1165" s="15"/>
      <c r="AF1165" s="4">
        <f ca="1">+TODAY()-AE1165</f>
        <v>44137</v>
      </c>
      <c r="AG1165" s="15"/>
      <c r="AH1165" s="15"/>
      <c r="AI1165" s="6"/>
      <c r="AJ1165" s="6"/>
      <c r="AK1165" s="3"/>
      <c r="AL1165" s="6"/>
      <c r="AM1165" s="10">
        <v>1</v>
      </c>
      <c r="AN1165" s="3" t="s">
        <v>44</v>
      </c>
      <c r="AO1165" s="3"/>
      <c r="AP1165" s="3" t="s">
        <v>161</v>
      </c>
      <c r="AQ1165" s="3"/>
      <c r="AR1165" s="3"/>
      <c r="AS1165" s="3"/>
      <c r="AT1165" s="3"/>
      <c r="AU1165" s="288" t="s">
        <v>4686</v>
      </c>
      <c r="AV1165" s="7" t="s">
        <v>47</v>
      </c>
      <c r="AW1165" s="7" t="s">
        <v>47</v>
      </c>
      <c r="AX1165" s="9" t="str">
        <f>IF(AW1165="","Vacio",IF(AV1165=AW1165,"Igual","Diferente"))</f>
        <v>Igual</v>
      </c>
      <c r="AY1165" s="129"/>
      <c r="AZ1165" s="129"/>
      <c r="BA1165" s="5">
        <f ca="1">+IF(K1165&gt;21,"Revisar",0)</f>
        <v>0</v>
      </c>
      <c r="BB1165" s="68" t="s">
        <v>146</v>
      </c>
      <c r="BC1165" s="129" t="s">
        <v>2919</v>
      </c>
      <c r="BF1165" s="129" t="s">
        <v>94</v>
      </c>
      <c r="BG1165" s="129"/>
    </row>
    <row r="1166" spans="1:65" ht="14.65" customHeight="1" x14ac:dyDescent="0.25">
      <c r="A1166" s="68" t="str">
        <f>CONCATENATE(E1166,"_",X1166)</f>
        <v>20600916182_PCR-LAP20034001</v>
      </c>
      <c r="B1166" s="68" t="str">
        <f>CONCATENATE(E1166,"_",Z1166)</f>
        <v>20600916182_</v>
      </c>
      <c r="C1166" s="6">
        <v>44115</v>
      </c>
      <c r="D1166" s="6">
        <v>44145</v>
      </c>
      <c r="E1166" s="192">
        <v>20600916182</v>
      </c>
      <c r="F1166" s="3" t="s">
        <v>1878</v>
      </c>
      <c r="G1166" s="3" t="s">
        <v>4611</v>
      </c>
      <c r="H1166" s="6">
        <v>44115</v>
      </c>
      <c r="I1166" s="6">
        <v>44145</v>
      </c>
      <c r="J1166" s="7"/>
      <c r="K1166" s="8">
        <f ca="1">+TODAY()-I1166</f>
        <v>-8</v>
      </c>
      <c r="L1166" s="9">
        <v>134</v>
      </c>
      <c r="M1166" s="135"/>
      <c r="N1166" s="9" t="str">
        <f>IF(M1166="","Vacio",IF(L1166=M1166,"Igual","Diferente"))</f>
        <v>Vacio</v>
      </c>
      <c r="O1166" s="9"/>
      <c r="P1166" s="135"/>
      <c r="Q1166" s="9" t="str">
        <f>IF(P1166="","Vacio",IF(O1166=P1166,"Igual","Diferente"))</f>
        <v>Vacio</v>
      </c>
      <c r="R1166" s="1">
        <f>+L1166+O1166/3.5</f>
        <v>134</v>
      </c>
      <c r="S1166" s="1">
        <f ca="1">+IF(K1166&gt;=0,IF(K1166&lt;30,R1166*1,IF(60&gt;K1166,R1166*2,IF(90&gt;K1166,R1166*3,IF(120&gt;K1166,R1166*4,IF(150&gt;K1166,R1166*5,IF(180&gt;K1166,R1166*6,IF(210&gt;K1166,R1166*7))))))),0)</f>
        <v>0</v>
      </c>
      <c r="T1166" s="2">
        <f ca="1">+IF(K1166&lt;0,0,IF(K1166&lt;8,$A$1,IF(K1166&lt;15,$B$1,IF(K1166&lt;22,$C$1,IF(K1166&lt;30,$D$1,IF(K1166&lt;60,$G$1,IF(K1166&lt;90,$H$1,IF(K1166&lt;120,$I$1,IF(K1166&lt;150,$J$1,IF(K1166&lt;180,$K$1,IF(K1166&lt;210,$E$1)))))))))))</f>
        <v>0</v>
      </c>
      <c r="U1166" s="3" t="s">
        <v>1879</v>
      </c>
      <c r="V1166" s="10" t="s">
        <v>1880</v>
      </c>
      <c r="W1166" s="6">
        <v>43900</v>
      </c>
      <c r="X1166" s="12" t="s">
        <v>1884</v>
      </c>
      <c r="Y1166" s="12" t="s">
        <v>5248</v>
      </c>
      <c r="Z1166" s="12"/>
      <c r="AA1166" s="12"/>
      <c r="AB1166" s="15"/>
      <c r="AC1166" s="15"/>
      <c r="AD1166" s="15"/>
      <c r="AE1166" s="15"/>
      <c r="AF1166" s="4">
        <f ca="1">+TODAY()-AE1166</f>
        <v>44137</v>
      </c>
      <c r="AG1166" s="15"/>
      <c r="AH1166" s="15"/>
      <c r="AI1166" s="6"/>
      <c r="AJ1166" s="6"/>
      <c r="AK1166" s="3"/>
      <c r="AL1166" s="6"/>
      <c r="AM1166" s="10">
        <v>1</v>
      </c>
      <c r="AN1166" s="3" t="s">
        <v>44</v>
      </c>
      <c r="AO1166" s="3"/>
      <c r="AP1166" s="3" t="s">
        <v>161</v>
      </c>
      <c r="AQ1166" s="3"/>
      <c r="AR1166" s="3"/>
      <c r="AS1166" s="3"/>
      <c r="AT1166" s="3"/>
      <c r="AU1166" s="288" t="s">
        <v>4686</v>
      </c>
      <c r="AV1166" s="7" t="s">
        <v>47</v>
      </c>
      <c r="AW1166" s="7" t="s">
        <v>47</v>
      </c>
      <c r="AX1166" s="9" t="str">
        <f>IF(AW1166="","Vacio",IF(AV1166=AW1166,"Igual","Diferente"))</f>
        <v>Igual</v>
      </c>
      <c r="AY1166" s="129"/>
      <c r="AZ1166" s="129"/>
      <c r="BA1166" s="5">
        <f ca="1">+IF(K1166&gt;21,"Revisar",0)</f>
        <v>0</v>
      </c>
      <c r="BB1166" s="68" t="s">
        <v>146</v>
      </c>
      <c r="BC1166" s="129" t="s">
        <v>2919</v>
      </c>
      <c r="BF1166" s="129" t="s">
        <v>94</v>
      </c>
      <c r="BG1166" s="129"/>
    </row>
    <row r="1167" spans="1:65" ht="14.65" customHeight="1" x14ac:dyDescent="0.25">
      <c r="A1167" s="68" t="str">
        <f>CONCATENATE(E1167,"_",X1167)</f>
        <v>20600916182_PCR-LAP19101011</v>
      </c>
      <c r="B1167" s="68" t="str">
        <f>CONCATENATE(E1167,"_",Z1167)</f>
        <v>20600916182_PCR-LAP1243</v>
      </c>
      <c r="C1167" s="6">
        <v>44115</v>
      </c>
      <c r="D1167" s="6">
        <v>44145</v>
      </c>
      <c r="E1167" s="192">
        <v>20600916182</v>
      </c>
      <c r="F1167" s="3" t="s">
        <v>1878</v>
      </c>
      <c r="G1167" s="3" t="s">
        <v>4611</v>
      </c>
      <c r="H1167" s="6">
        <v>44115</v>
      </c>
      <c r="I1167" s="6">
        <v>44145</v>
      </c>
      <c r="J1167" s="7"/>
      <c r="K1167" s="8">
        <f ca="1">+TODAY()-I1167</f>
        <v>-8</v>
      </c>
      <c r="L1167" s="9">
        <v>60</v>
      </c>
      <c r="M1167" s="135"/>
      <c r="N1167" s="9" t="str">
        <f>IF(M1167="","Vacio",IF(L1167=M1167,"Igual","Diferente"))</f>
        <v>Vacio</v>
      </c>
      <c r="O1167" s="9"/>
      <c r="P1167" s="135"/>
      <c r="Q1167" s="9" t="str">
        <f>IF(P1167="","Vacio",IF(O1167=P1167,"Igual","Diferente"))</f>
        <v>Vacio</v>
      </c>
      <c r="R1167" s="1">
        <f>+L1167+O1167/3.5</f>
        <v>60</v>
      </c>
      <c r="S1167" s="1">
        <f ca="1">+IF(K1167&gt;=0,IF(K1167&lt;30,R1167*1,IF(60&gt;K1167,R1167*2,IF(90&gt;K1167,R1167*3,IF(120&gt;K1167,R1167*4,IF(150&gt;K1167,R1167*5,IF(180&gt;K1167,R1167*6,IF(210&gt;K1167,R1167*7))))))),0)</f>
        <v>0</v>
      </c>
      <c r="T1167" s="2">
        <f ca="1">+IF(K1167&lt;0,0,IF(K1167&lt;8,$A$1,IF(K1167&lt;15,$B$1,IF(K1167&lt;22,$C$1,IF(K1167&lt;30,$D$1,IF(K1167&lt;60,$G$1,IF(K1167&lt;90,$H$1,IF(K1167&lt;120,$I$1,IF(K1167&lt;150,$J$1,IF(K1167&lt;180,$K$1,IF(K1167&lt;210,$E$1)))))))))))</f>
        <v>0</v>
      </c>
      <c r="U1167" s="3" t="s">
        <v>1879</v>
      </c>
      <c r="V1167" s="10" t="s">
        <v>1880</v>
      </c>
      <c r="W1167" s="6">
        <v>43900</v>
      </c>
      <c r="X1167" s="12" t="s">
        <v>1924</v>
      </c>
      <c r="Y1167" s="12" t="s">
        <v>5248</v>
      </c>
      <c r="Z1167" s="12" t="s">
        <v>1885</v>
      </c>
      <c r="AA1167" s="12"/>
      <c r="AB1167" s="15"/>
      <c r="AC1167" s="15"/>
      <c r="AD1167" s="15"/>
      <c r="AE1167" s="15"/>
      <c r="AF1167" s="4">
        <f ca="1">+TODAY()-AE1167</f>
        <v>44137</v>
      </c>
      <c r="AG1167" s="15"/>
      <c r="AH1167" s="15"/>
      <c r="AI1167" s="6"/>
      <c r="AJ1167" s="6"/>
      <c r="AK1167" s="3"/>
      <c r="AL1167" s="6"/>
      <c r="AM1167" s="10">
        <v>1</v>
      </c>
      <c r="AN1167" s="3" t="s">
        <v>44</v>
      </c>
      <c r="AO1167" s="3"/>
      <c r="AP1167" s="3" t="s">
        <v>161</v>
      </c>
      <c r="AQ1167" s="3"/>
      <c r="AR1167" s="3"/>
      <c r="AS1167" s="3"/>
      <c r="AT1167" s="3"/>
      <c r="AU1167" s="288" t="s">
        <v>4686</v>
      </c>
      <c r="AV1167" s="7" t="s">
        <v>47</v>
      </c>
      <c r="AW1167" s="7" t="s">
        <v>47</v>
      </c>
      <c r="AX1167" s="9" t="str">
        <f>IF(AW1167="","Vacio",IF(AV1167=AW1167,"Igual","Diferente"))</f>
        <v>Igual</v>
      </c>
      <c r="AY1167" s="129"/>
      <c r="AZ1167" s="129"/>
      <c r="BA1167" s="5">
        <f ca="1">+IF(K1167&gt;21,"Revisar",0)</f>
        <v>0</v>
      </c>
      <c r="BB1167" s="68" t="s">
        <v>146</v>
      </c>
      <c r="BC1167" s="129" t="s">
        <v>2919</v>
      </c>
      <c r="BF1167" s="129" t="s">
        <v>94</v>
      </c>
      <c r="BG1167" s="129"/>
    </row>
    <row r="1168" spans="1:65" ht="14.65" customHeight="1" x14ac:dyDescent="0.25">
      <c r="A1168" s="68" t="str">
        <f>CONCATENATE(E1168,"_",X1168)</f>
        <v>20537539900_PCR-LAP0620</v>
      </c>
      <c r="B1168" s="68" t="str">
        <f>CONCATENATE(E1168,"_",Z1168)</f>
        <v>20537539900_</v>
      </c>
      <c r="C1168" s="6">
        <v>44110</v>
      </c>
      <c r="D1168" s="6">
        <v>44140</v>
      </c>
      <c r="E1168" s="192">
        <v>20537539900</v>
      </c>
      <c r="F1168" s="3" t="s">
        <v>1887</v>
      </c>
      <c r="G1168" s="3" t="s">
        <v>4803</v>
      </c>
      <c r="H1168" s="6">
        <v>44110</v>
      </c>
      <c r="I1168" s="6">
        <v>44140</v>
      </c>
      <c r="J1168" s="7"/>
      <c r="K1168" s="8">
        <f ca="1">+TODAY()-I1168</f>
        <v>-3</v>
      </c>
      <c r="L1168" s="9">
        <v>60</v>
      </c>
      <c r="M1168" s="154"/>
      <c r="N1168" s="71" t="str">
        <f>IF(M1168="","Vacio",IF(L1168=M1168,"Igual","Diferente"))</f>
        <v>Vacio</v>
      </c>
      <c r="O1168" s="9"/>
      <c r="P1168" s="154"/>
      <c r="Q1168" s="71" t="str">
        <f>IF(P1168="","Vacio",IF(O1168=P1168,"Igual","Diferente"))</f>
        <v>Vacio</v>
      </c>
      <c r="R1168" s="1">
        <f>+L1168+O1168/3.5</f>
        <v>60</v>
      </c>
      <c r="S1168" s="1">
        <f ca="1">+IF(K1168&gt;=0,IF(K1168&lt;30,R1168*1,IF(60&gt;K1168,R1168*2,IF(90&gt;K1168,R1168*3,IF(120&gt;K1168,R1168*4,IF(150&gt;K1168,R1168*5,IF(180&gt;K1168,R1168*6,IF(210&gt;K1168,R1168*7))))))),0)</f>
        <v>0</v>
      </c>
      <c r="T1168" s="2">
        <f ca="1">+IF(K1168&lt;0,0,IF(K1168&lt;8,$A$1,IF(K1168&lt;15,$B$1,IF(K1168&lt;22,$C$1,IF(K1168&lt;30,$D$1,IF(K1168&lt;60,$G$1,IF(K1168&lt;90,$H$1,IF(K1168&lt;120,$I$1,IF(K1168&lt;150,$J$1,IF(K1168&lt;180,$K$1,IF(K1168&lt;210,$E$1)))))))))))</f>
        <v>0</v>
      </c>
      <c r="U1168" s="3" t="s">
        <v>1888</v>
      </c>
      <c r="V1168" s="10" t="s">
        <v>1889</v>
      </c>
      <c r="W1168" s="6">
        <v>43983</v>
      </c>
      <c r="X1168" s="12" t="s">
        <v>1890</v>
      </c>
      <c r="Y1168" s="12" t="s">
        <v>5248</v>
      </c>
      <c r="Z1168" s="12"/>
      <c r="AA1168" s="12"/>
      <c r="AB1168" s="15"/>
      <c r="AC1168" s="15"/>
      <c r="AD1168" s="15"/>
      <c r="AE1168" s="15"/>
      <c r="AF1168" s="4">
        <f ca="1">+TODAY()-AE1168</f>
        <v>44137</v>
      </c>
      <c r="AG1168" s="15"/>
      <c r="AH1168" s="15"/>
      <c r="AI1168" s="6"/>
      <c r="AJ1168" s="6"/>
      <c r="AK1168" s="3" t="s">
        <v>43</v>
      </c>
      <c r="AL1168" s="6"/>
      <c r="AM1168" s="10">
        <v>1</v>
      </c>
      <c r="AN1168" s="3" t="s">
        <v>44</v>
      </c>
      <c r="AO1168" s="3"/>
      <c r="AP1168" s="3" t="s">
        <v>62</v>
      </c>
      <c r="AQ1168" s="3"/>
      <c r="AR1168" s="3"/>
      <c r="AS1168" s="3"/>
      <c r="AT1168" s="3"/>
      <c r="AU1168" s="288" t="s">
        <v>4686</v>
      </c>
      <c r="AV1168" s="7" t="s">
        <v>47</v>
      </c>
      <c r="AW1168" s="70" t="s">
        <v>47</v>
      </c>
      <c r="AX1168" s="9" t="str">
        <f>IF(AW1168="","Vacio",IF(AV1168=AW1168,"Igual","Diferente"))</f>
        <v>Igual</v>
      </c>
      <c r="AY1168" s="129"/>
      <c r="AZ1168" s="129"/>
      <c r="BA1168" s="5">
        <f ca="1">+IF(K1168&gt;21,"Revisar",0)</f>
        <v>0</v>
      </c>
      <c r="BB1168" s="32" t="s">
        <v>146</v>
      </c>
      <c r="BC1168" s="32" t="s">
        <v>2919</v>
      </c>
      <c r="BD1168" s="158"/>
      <c r="BE1168" s="158"/>
      <c r="BF1168" s="32" t="s">
        <v>94</v>
      </c>
      <c r="BG1168" s="32"/>
      <c r="BH1168" s="158"/>
      <c r="BI1168" s="158"/>
      <c r="BJ1168" s="158"/>
      <c r="BK1168" s="158"/>
      <c r="BL1168" s="158"/>
      <c r="BM1168" s="158"/>
    </row>
    <row r="1169" spans="1:65" ht="14.65" customHeight="1" x14ac:dyDescent="0.25">
      <c r="A1169" s="68" t="str">
        <f>CONCATENATE(E1169,"_",X1169)</f>
        <v>20537539900_PCR-LAP0352</v>
      </c>
      <c r="B1169" s="68" t="str">
        <f>CONCATENATE(E1169,"_",Z1169)</f>
        <v>20537539900_</v>
      </c>
      <c r="C1169" s="6">
        <v>44126</v>
      </c>
      <c r="D1169" s="6">
        <v>44156</v>
      </c>
      <c r="E1169" s="192">
        <v>20537539900</v>
      </c>
      <c r="F1169" s="3" t="s">
        <v>1887</v>
      </c>
      <c r="G1169" s="3" t="s">
        <v>4803</v>
      </c>
      <c r="H1169" s="6">
        <v>44126</v>
      </c>
      <c r="I1169" s="6">
        <v>44156</v>
      </c>
      <c r="J1169" s="7"/>
      <c r="K1169" s="8">
        <f ca="1">+TODAY()-I1169</f>
        <v>-19</v>
      </c>
      <c r="L1169" s="9">
        <v>70</v>
      </c>
      <c r="M1169" s="135"/>
      <c r="N1169" s="9" t="str">
        <f>IF(M1169="","Vacio",IF(L1169=M1169,"Igual","Diferente"))</f>
        <v>Vacio</v>
      </c>
      <c r="O1169" s="9"/>
      <c r="P1169" s="135"/>
      <c r="Q1169" s="9" t="str">
        <f>IF(P1169="","Vacio",IF(O1169=P1169,"Igual","Diferente"))</f>
        <v>Vacio</v>
      </c>
      <c r="R1169" s="1">
        <f>+L1169+O1169/3.5</f>
        <v>70</v>
      </c>
      <c r="S1169" s="1">
        <f ca="1">+IF(K1169&gt;=0,IF(K1169&lt;30,R1169*1,IF(60&gt;K1169,R1169*2,IF(90&gt;K1169,R1169*3,IF(120&gt;K1169,R1169*4,IF(150&gt;K1169,R1169*5,IF(180&gt;K1169,R1169*6,IF(210&gt;K1169,R1169*7))))))),0)</f>
        <v>0</v>
      </c>
      <c r="T1169" s="2">
        <f ca="1">+IF(K1169&lt;0,0,IF(K1169&lt;8,$A$1,IF(K1169&lt;15,$B$1,IF(K1169&lt;22,$C$1,IF(K1169&lt;30,$D$1,IF(K1169&lt;60,$G$1,IF(K1169&lt;90,$H$1,IF(K1169&lt;120,$I$1,IF(K1169&lt;150,$J$1,IF(K1169&lt;180,$K$1,IF(K1169&lt;210,$E$1)))))))))))</f>
        <v>0</v>
      </c>
      <c r="U1169" s="3" t="s">
        <v>3396</v>
      </c>
      <c r="V1169" s="10" t="s">
        <v>3395</v>
      </c>
      <c r="W1169" s="6">
        <v>44034</v>
      </c>
      <c r="X1169" s="12" t="s">
        <v>3361</v>
      </c>
      <c r="Y1169" s="12" t="s">
        <v>5248</v>
      </c>
      <c r="Z1169" s="12"/>
      <c r="AA1169" s="12"/>
      <c r="AB1169" s="15"/>
      <c r="AC1169" s="15"/>
      <c r="AD1169" s="15"/>
      <c r="AE1169" s="15"/>
      <c r="AF1169" s="4">
        <f ca="1">+TODAY()-AE1169</f>
        <v>44137</v>
      </c>
      <c r="AG1169" s="15"/>
      <c r="AH1169" s="15"/>
      <c r="AI1169" s="6"/>
      <c r="AJ1169" s="6"/>
      <c r="AK1169" s="3" t="s">
        <v>43</v>
      </c>
      <c r="AL1169" s="6"/>
      <c r="AM1169" s="10">
        <v>1</v>
      </c>
      <c r="AN1169" s="3" t="s">
        <v>44</v>
      </c>
      <c r="AO1169" s="3"/>
      <c r="AP1169" s="3" t="s">
        <v>62</v>
      </c>
      <c r="AQ1169" s="3"/>
      <c r="AR1169" s="3"/>
      <c r="AS1169" s="3"/>
      <c r="AT1169" s="3"/>
      <c r="AU1169" s="288" t="s">
        <v>4686</v>
      </c>
      <c r="AV1169" s="7" t="s">
        <v>47</v>
      </c>
      <c r="AW1169" s="7" t="s">
        <v>47</v>
      </c>
      <c r="AX1169" s="9" t="str">
        <f>IF(AW1169="","Vacio",IF(AV1169=AW1169,"Igual","Diferente"))</f>
        <v>Igual</v>
      </c>
      <c r="AY1169" s="129"/>
      <c r="AZ1169" s="129"/>
      <c r="BA1169" s="5">
        <f ca="1">+IF(K1169&gt;21,"Revisar",0)</f>
        <v>0</v>
      </c>
      <c r="BB1169" s="68" t="s">
        <v>146</v>
      </c>
      <c r="BC1169" s="129" t="s">
        <v>2919</v>
      </c>
      <c r="BF1169" s="129" t="s">
        <v>94</v>
      </c>
      <c r="BG1169" s="129"/>
    </row>
    <row r="1170" spans="1:65" ht="14.65" customHeight="1" x14ac:dyDescent="0.25">
      <c r="A1170" s="68" t="str">
        <f>CONCATENATE(E1170,"_",X1170)</f>
        <v>20537539900_PCR-LAP0480</v>
      </c>
      <c r="B1170" s="68" t="str">
        <f>CONCATENATE(E1170,"_",Z1170)</f>
        <v>20537539900_</v>
      </c>
      <c r="C1170" s="6">
        <v>44126</v>
      </c>
      <c r="D1170" s="6">
        <v>44156</v>
      </c>
      <c r="E1170" s="192">
        <v>20537539900</v>
      </c>
      <c r="F1170" s="3" t="s">
        <v>1887</v>
      </c>
      <c r="G1170" s="3" t="s">
        <v>4803</v>
      </c>
      <c r="H1170" s="6">
        <v>44126</v>
      </c>
      <c r="I1170" s="6">
        <v>44156</v>
      </c>
      <c r="J1170" s="7"/>
      <c r="K1170" s="8">
        <f ca="1">+TODAY()-I1170</f>
        <v>-19</v>
      </c>
      <c r="L1170" s="9">
        <v>70</v>
      </c>
      <c r="M1170" s="135"/>
      <c r="N1170" s="9" t="str">
        <f>IF(M1170="","Vacio",IF(L1170=M1170,"Igual","Diferente"))</f>
        <v>Vacio</v>
      </c>
      <c r="O1170" s="9"/>
      <c r="P1170" s="135"/>
      <c r="Q1170" s="9" t="str">
        <f>IF(P1170="","Vacio",IF(O1170=P1170,"Igual","Diferente"))</f>
        <v>Vacio</v>
      </c>
      <c r="R1170" s="1">
        <f>+L1170+O1170/3.5</f>
        <v>70</v>
      </c>
      <c r="S1170" s="1">
        <f ca="1">+IF(K1170&gt;=0,IF(K1170&lt;30,R1170*1,IF(60&gt;K1170,R1170*2,IF(90&gt;K1170,R1170*3,IF(120&gt;K1170,R1170*4,IF(150&gt;K1170,R1170*5,IF(180&gt;K1170,R1170*6,IF(210&gt;K1170,R1170*7))))))),0)</f>
        <v>0</v>
      </c>
      <c r="T1170" s="2">
        <f ca="1">+IF(K1170&lt;0,0,IF(K1170&lt;8,$A$1,IF(K1170&lt;15,$B$1,IF(K1170&lt;22,$C$1,IF(K1170&lt;30,$D$1,IF(K1170&lt;60,$G$1,IF(K1170&lt;90,$H$1,IF(K1170&lt;120,$I$1,IF(K1170&lt;150,$J$1,IF(K1170&lt;180,$K$1,IF(K1170&lt;210,$E$1)))))))))))</f>
        <v>0</v>
      </c>
      <c r="U1170" s="3" t="s">
        <v>3396</v>
      </c>
      <c r="V1170" s="10" t="s">
        <v>3395</v>
      </c>
      <c r="W1170" s="6">
        <v>44034</v>
      </c>
      <c r="X1170" s="12" t="s">
        <v>1481</v>
      </c>
      <c r="Y1170" s="12" t="s">
        <v>5248</v>
      </c>
      <c r="Z1170" s="12"/>
      <c r="AA1170" s="12"/>
      <c r="AB1170" s="15"/>
      <c r="AC1170" s="15"/>
      <c r="AD1170" s="15"/>
      <c r="AE1170" s="15"/>
      <c r="AF1170" s="4">
        <f ca="1">+TODAY()-AE1170</f>
        <v>44137</v>
      </c>
      <c r="AG1170" s="15"/>
      <c r="AH1170" s="15"/>
      <c r="AI1170" s="6"/>
      <c r="AJ1170" s="6"/>
      <c r="AK1170" s="3" t="s">
        <v>43</v>
      </c>
      <c r="AL1170" s="6"/>
      <c r="AM1170" s="10">
        <v>1</v>
      </c>
      <c r="AN1170" s="3" t="s">
        <v>44</v>
      </c>
      <c r="AO1170" s="3"/>
      <c r="AP1170" s="3" t="s">
        <v>62</v>
      </c>
      <c r="AQ1170" s="3"/>
      <c r="AR1170" s="3"/>
      <c r="AS1170" s="3"/>
      <c r="AT1170" s="3"/>
      <c r="AU1170" s="288" t="s">
        <v>4686</v>
      </c>
      <c r="AV1170" s="7" t="s">
        <v>47</v>
      </c>
      <c r="AW1170" s="7" t="s">
        <v>47</v>
      </c>
      <c r="AX1170" s="9" t="str">
        <f>IF(AW1170="","Vacio",IF(AV1170=AW1170,"Igual","Diferente"))</f>
        <v>Igual</v>
      </c>
      <c r="AY1170" s="129"/>
      <c r="AZ1170" s="129"/>
      <c r="BA1170" s="5">
        <f ca="1">+IF(K1170&gt;21,"Revisar",0)</f>
        <v>0</v>
      </c>
      <c r="BB1170" s="68" t="s">
        <v>146</v>
      </c>
      <c r="BC1170" s="129" t="s">
        <v>2919</v>
      </c>
      <c r="BF1170" s="129" t="s">
        <v>94</v>
      </c>
      <c r="BG1170" s="129"/>
    </row>
    <row r="1171" spans="1:65" ht="14.65" customHeight="1" x14ac:dyDescent="0.25">
      <c r="A1171" s="68" t="str">
        <f>CONCATENATE(E1171,"_",X1171)</f>
        <v>20537539900_PCR-LAP20041020</v>
      </c>
      <c r="B1171" s="68" t="str">
        <f>CONCATENATE(E1171,"_",Z1171)</f>
        <v>20537539900_PCR-LAP0696</v>
      </c>
      <c r="C1171" s="6">
        <v>44109</v>
      </c>
      <c r="D1171" s="6">
        <v>44139</v>
      </c>
      <c r="E1171" s="192">
        <v>20537539900</v>
      </c>
      <c r="F1171" s="3" t="s">
        <v>1887</v>
      </c>
      <c r="G1171" s="3" t="s">
        <v>4803</v>
      </c>
      <c r="H1171" s="6">
        <v>44109</v>
      </c>
      <c r="I1171" s="6">
        <v>44139</v>
      </c>
      <c r="J1171" s="7"/>
      <c r="K1171" s="8">
        <f ca="1">+TODAY()-I1171</f>
        <v>-2</v>
      </c>
      <c r="L1171" s="9">
        <v>50</v>
      </c>
      <c r="M1171" s="135"/>
      <c r="N1171" s="9" t="str">
        <f>IF(M1171="","Vacio",IF(L1171=M1171,"Igual","Diferente"))</f>
        <v>Vacio</v>
      </c>
      <c r="O1171" s="9"/>
      <c r="P1171" s="135"/>
      <c r="Q1171" s="9" t="str">
        <f>IF(P1171="","Vacio",IF(O1171=P1171,"Igual","Diferente"))</f>
        <v>Vacio</v>
      </c>
      <c r="R1171" s="1">
        <f>+L1171+O1171/3.5</f>
        <v>50</v>
      </c>
      <c r="S1171" s="1">
        <f ca="1">+IF(K1171&gt;=0,IF(K1171&lt;30,R1171*1,IF(60&gt;K1171,R1171*2,IF(90&gt;K1171,R1171*3,IF(120&gt;K1171,R1171*4,IF(150&gt;K1171,R1171*5,IF(180&gt;K1171,R1171*6,IF(210&gt;K1171,R1171*7))))))),0)</f>
        <v>0</v>
      </c>
      <c r="T1171" s="2">
        <f ca="1">+IF(K1171&lt;0,0,IF(K1171&lt;8,$A$1,IF(K1171&lt;15,$B$1,IF(K1171&lt;22,$C$1,IF(K1171&lt;30,$D$1,IF(K1171&lt;60,$G$1,IF(K1171&lt;90,$H$1,IF(K1171&lt;120,$I$1,IF(K1171&lt;150,$J$1,IF(K1171&lt;180,$K$1,IF(K1171&lt;210,$E$1)))))))))))</f>
        <v>0</v>
      </c>
      <c r="U1171" s="3" t="s">
        <v>4269</v>
      </c>
      <c r="V1171" s="10" t="s">
        <v>4877</v>
      </c>
      <c r="W1171" s="6">
        <v>44104</v>
      </c>
      <c r="X1171" s="12" t="s">
        <v>4265</v>
      </c>
      <c r="Y1171" s="12" t="s">
        <v>5248</v>
      </c>
      <c r="Z1171" s="30" t="s">
        <v>1891</v>
      </c>
      <c r="AA1171" s="12"/>
      <c r="AB1171" s="30"/>
      <c r="AC1171" s="15"/>
      <c r="AD1171" s="15"/>
      <c r="AE1171" s="15"/>
      <c r="AF1171" s="4">
        <f ca="1">+TODAY()-AE1171</f>
        <v>44137</v>
      </c>
      <c r="AG1171" s="15"/>
      <c r="AH1171" s="15"/>
      <c r="AI1171" s="6"/>
      <c r="AJ1171" s="6"/>
      <c r="AK1171" s="3" t="s">
        <v>43</v>
      </c>
      <c r="AL1171" s="6"/>
      <c r="AM1171" s="10">
        <v>1</v>
      </c>
      <c r="AN1171" s="3" t="s">
        <v>44</v>
      </c>
      <c r="AO1171" s="3"/>
      <c r="AP1171" s="3" t="s">
        <v>62</v>
      </c>
      <c r="AQ1171" s="3"/>
      <c r="AR1171" s="3"/>
      <c r="AS1171" s="3"/>
      <c r="AT1171" s="3"/>
      <c r="AU1171" s="288" t="s">
        <v>4686</v>
      </c>
      <c r="AV1171" s="7" t="s">
        <v>47</v>
      </c>
      <c r="AW1171" s="7" t="s">
        <v>47</v>
      </c>
      <c r="AX1171" s="9" t="str">
        <f>IF(AW1171="","Vacio",IF(AV1171=AW1171,"Igual","Diferente"))</f>
        <v>Igual</v>
      </c>
      <c r="AY1171" s="129"/>
      <c r="AZ1171" s="129"/>
      <c r="BA1171" s="5">
        <f ca="1">+IF(K1171&gt;21,"Revisar",0)</f>
        <v>0</v>
      </c>
      <c r="BB1171" s="68" t="s">
        <v>146</v>
      </c>
      <c r="BC1171" s="129" t="s">
        <v>2919</v>
      </c>
      <c r="BF1171" s="129" t="s">
        <v>94</v>
      </c>
      <c r="BG1171" s="129"/>
    </row>
    <row r="1172" spans="1:65" ht="14.65" customHeight="1" x14ac:dyDescent="0.25">
      <c r="A1172" s="68" t="str">
        <f>CONCATENATE(E1172,"_",X1172)</f>
        <v>20537539900_PCR-LAP20041012</v>
      </c>
      <c r="B1172" s="68" t="str">
        <f>CONCATENATE(E1172,"_",Z1172)</f>
        <v>20537539900_PCR-LAP0697</v>
      </c>
      <c r="C1172" s="6">
        <v>44109</v>
      </c>
      <c r="D1172" s="6">
        <v>44139</v>
      </c>
      <c r="E1172" s="192">
        <v>20537539900</v>
      </c>
      <c r="F1172" s="3" t="s">
        <v>1887</v>
      </c>
      <c r="G1172" s="3" t="s">
        <v>4803</v>
      </c>
      <c r="H1172" s="6">
        <v>44109</v>
      </c>
      <c r="I1172" s="6">
        <v>44139</v>
      </c>
      <c r="J1172" s="7"/>
      <c r="K1172" s="8">
        <f ca="1">+TODAY()-I1172</f>
        <v>-2</v>
      </c>
      <c r="L1172" s="9">
        <v>50</v>
      </c>
      <c r="M1172" s="135"/>
      <c r="N1172" s="9" t="str">
        <f>IF(M1172="","Vacio",IF(L1172=M1172,"Igual","Diferente"))</f>
        <v>Vacio</v>
      </c>
      <c r="O1172" s="9"/>
      <c r="P1172" s="135"/>
      <c r="Q1172" s="9" t="str">
        <f>IF(P1172="","Vacio",IF(O1172=P1172,"Igual","Diferente"))</f>
        <v>Vacio</v>
      </c>
      <c r="R1172" s="1">
        <f>+L1172+O1172/3.5</f>
        <v>50</v>
      </c>
      <c r="S1172" s="1">
        <f ca="1">+IF(K1172&gt;=0,IF(K1172&lt;30,R1172*1,IF(60&gt;K1172,R1172*2,IF(90&gt;K1172,R1172*3,IF(120&gt;K1172,R1172*4,IF(150&gt;K1172,R1172*5,IF(180&gt;K1172,R1172*6,IF(210&gt;K1172,R1172*7))))))),0)</f>
        <v>0</v>
      </c>
      <c r="T1172" s="2">
        <f ca="1">+IF(K1172&lt;0,0,IF(K1172&lt;8,$A$1,IF(K1172&lt;15,$B$1,IF(K1172&lt;22,$C$1,IF(K1172&lt;30,$D$1,IF(K1172&lt;60,$G$1,IF(K1172&lt;90,$H$1,IF(K1172&lt;120,$I$1,IF(K1172&lt;150,$J$1,IF(K1172&lt;180,$K$1,IF(K1172&lt;210,$E$1)))))))))))</f>
        <v>0</v>
      </c>
      <c r="U1172" s="3" t="s">
        <v>4269</v>
      </c>
      <c r="V1172" s="10" t="s">
        <v>4877</v>
      </c>
      <c r="W1172" s="6">
        <v>44104</v>
      </c>
      <c r="X1172" s="12" t="s">
        <v>4266</v>
      </c>
      <c r="Y1172" s="12" t="s">
        <v>5248</v>
      </c>
      <c r="Z1172" s="30" t="s">
        <v>1892</v>
      </c>
      <c r="AA1172" s="12"/>
      <c r="AB1172" s="30"/>
      <c r="AC1172" s="15"/>
      <c r="AD1172" s="15"/>
      <c r="AE1172" s="15"/>
      <c r="AF1172" s="4">
        <f ca="1">+TODAY()-AE1172</f>
        <v>44137</v>
      </c>
      <c r="AG1172" s="15"/>
      <c r="AH1172" s="15"/>
      <c r="AI1172" s="6"/>
      <c r="AJ1172" s="6"/>
      <c r="AK1172" s="3" t="s">
        <v>43</v>
      </c>
      <c r="AL1172" s="6"/>
      <c r="AM1172" s="10">
        <v>1</v>
      </c>
      <c r="AN1172" s="3" t="s">
        <v>44</v>
      </c>
      <c r="AO1172" s="3"/>
      <c r="AP1172" s="3" t="s">
        <v>62</v>
      </c>
      <c r="AQ1172" s="3"/>
      <c r="AR1172" s="3"/>
      <c r="AS1172" s="3"/>
      <c r="AT1172" s="3"/>
      <c r="AU1172" s="288" t="s">
        <v>4686</v>
      </c>
      <c r="AV1172" s="7" t="s">
        <v>47</v>
      </c>
      <c r="AW1172" s="7" t="s">
        <v>47</v>
      </c>
      <c r="AX1172" s="9" t="str">
        <f>IF(AW1172="","Vacio",IF(AV1172=AW1172,"Igual","Diferente"))</f>
        <v>Igual</v>
      </c>
      <c r="AY1172" s="129"/>
      <c r="AZ1172" s="129"/>
      <c r="BA1172" s="5">
        <f ca="1">+IF(K1172&gt;21,"Revisar",0)</f>
        <v>0</v>
      </c>
      <c r="BB1172" s="68" t="s">
        <v>146</v>
      </c>
      <c r="BC1172" s="129" t="s">
        <v>2919</v>
      </c>
      <c r="BF1172" s="129" t="s">
        <v>94</v>
      </c>
      <c r="BG1172" s="129"/>
    </row>
    <row r="1173" spans="1:65" ht="14.65" customHeight="1" x14ac:dyDescent="0.25">
      <c r="A1173" s="68" t="str">
        <f>CONCATENATE(E1173,"_",X1173)</f>
        <v>20537539900_PCR-LAP19111013</v>
      </c>
      <c r="B1173" s="68" t="str">
        <f>CONCATENATE(E1173,"_",Z1173)</f>
        <v>20537539900_PCR-LAP0699</v>
      </c>
      <c r="C1173" s="6">
        <v>44109</v>
      </c>
      <c r="D1173" s="6">
        <v>44139</v>
      </c>
      <c r="E1173" s="192">
        <v>20537539900</v>
      </c>
      <c r="F1173" s="3" t="s">
        <v>1887</v>
      </c>
      <c r="G1173" s="3" t="s">
        <v>4803</v>
      </c>
      <c r="H1173" s="6">
        <v>44109</v>
      </c>
      <c r="I1173" s="6">
        <v>44139</v>
      </c>
      <c r="J1173" s="7"/>
      <c r="K1173" s="8">
        <f ca="1">+TODAY()-I1173</f>
        <v>-2</v>
      </c>
      <c r="L1173" s="9">
        <v>50</v>
      </c>
      <c r="M1173" s="135"/>
      <c r="N1173" s="9" t="str">
        <f>IF(M1173="","Vacio",IF(L1173=M1173,"Igual","Diferente"))</f>
        <v>Vacio</v>
      </c>
      <c r="O1173" s="9"/>
      <c r="P1173" s="135"/>
      <c r="Q1173" s="9" t="str">
        <f>IF(P1173="","Vacio",IF(O1173=P1173,"Igual","Diferente"))</f>
        <v>Vacio</v>
      </c>
      <c r="R1173" s="1">
        <f>+L1173+O1173/3.5</f>
        <v>50</v>
      </c>
      <c r="S1173" s="1">
        <f ca="1">+IF(K1173&gt;=0,IF(K1173&lt;30,R1173*1,IF(60&gt;K1173,R1173*2,IF(90&gt;K1173,R1173*3,IF(120&gt;K1173,R1173*4,IF(150&gt;K1173,R1173*5,IF(180&gt;K1173,R1173*6,IF(210&gt;K1173,R1173*7))))))),0)</f>
        <v>0</v>
      </c>
      <c r="T1173" s="2">
        <f ca="1">+IF(K1173&lt;0,0,IF(K1173&lt;8,$A$1,IF(K1173&lt;15,$B$1,IF(K1173&lt;22,$C$1,IF(K1173&lt;30,$D$1,IF(K1173&lt;60,$G$1,IF(K1173&lt;90,$H$1,IF(K1173&lt;120,$I$1,IF(K1173&lt;150,$J$1,IF(K1173&lt;180,$K$1,IF(K1173&lt;210,$E$1)))))))))))</f>
        <v>0</v>
      </c>
      <c r="U1173" s="3" t="s">
        <v>4269</v>
      </c>
      <c r="V1173" s="10" t="s">
        <v>4877</v>
      </c>
      <c r="W1173" s="6">
        <v>44104</v>
      </c>
      <c r="X1173" s="12" t="s">
        <v>983</v>
      </c>
      <c r="Y1173" s="12" t="s">
        <v>5248</v>
      </c>
      <c r="Z1173" s="30" t="s">
        <v>1893</v>
      </c>
      <c r="AA1173" s="12"/>
      <c r="AB1173" s="15"/>
      <c r="AC1173" s="15"/>
      <c r="AD1173" s="15"/>
      <c r="AE1173" s="15"/>
      <c r="AF1173" s="4">
        <f ca="1">+TODAY()-AE1173</f>
        <v>44137</v>
      </c>
      <c r="AG1173" s="15"/>
      <c r="AH1173" s="15"/>
      <c r="AI1173" s="6"/>
      <c r="AJ1173" s="6"/>
      <c r="AK1173" s="3" t="s">
        <v>43</v>
      </c>
      <c r="AL1173" s="6"/>
      <c r="AM1173" s="10">
        <v>1</v>
      </c>
      <c r="AN1173" s="3" t="s">
        <v>44</v>
      </c>
      <c r="AO1173" s="3"/>
      <c r="AP1173" s="3" t="s">
        <v>62</v>
      </c>
      <c r="AQ1173" s="3"/>
      <c r="AR1173" s="3"/>
      <c r="AS1173" s="3"/>
      <c r="AT1173" s="3"/>
      <c r="AU1173" s="288" t="s">
        <v>4686</v>
      </c>
      <c r="AV1173" s="7" t="s">
        <v>47</v>
      </c>
      <c r="AW1173" s="7" t="s">
        <v>47</v>
      </c>
      <c r="AX1173" s="9" t="str">
        <f>IF(AW1173="","Vacio",IF(AV1173=AW1173,"Igual","Diferente"))</f>
        <v>Igual</v>
      </c>
      <c r="AY1173" s="129"/>
      <c r="AZ1173" s="129"/>
      <c r="BA1173" s="5">
        <f ca="1">+IF(K1173&gt;21,"Revisar",0)</f>
        <v>0</v>
      </c>
      <c r="BB1173" s="68" t="s">
        <v>146</v>
      </c>
      <c r="BC1173" s="129" t="s">
        <v>2919</v>
      </c>
      <c r="BF1173" s="129" t="s">
        <v>94</v>
      </c>
      <c r="BG1173" s="129"/>
    </row>
    <row r="1174" spans="1:65" ht="14.65" customHeight="1" x14ac:dyDescent="0.25">
      <c r="A1174" s="68" t="str">
        <f>CONCATENATE(E1174,"_",X1174)</f>
        <v>20537539900_PCR-LAP19111033</v>
      </c>
      <c r="B1174" s="68" t="str">
        <f>CONCATENATE(E1174,"_",Z1174)</f>
        <v>20537539900_PCR-LAP0700</v>
      </c>
      <c r="C1174" s="6">
        <v>44109</v>
      </c>
      <c r="D1174" s="6">
        <v>44139</v>
      </c>
      <c r="E1174" s="192">
        <v>20537539900</v>
      </c>
      <c r="F1174" s="3" t="s">
        <v>1887</v>
      </c>
      <c r="G1174" s="3" t="s">
        <v>4803</v>
      </c>
      <c r="H1174" s="6">
        <v>44109</v>
      </c>
      <c r="I1174" s="6">
        <v>44139</v>
      </c>
      <c r="J1174" s="7"/>
      <c r="K1174" s="8">
        <f ca="1">+TODAY()-I1174</f>
        <v>-2</v>
      </c>
      <c r="L1174" s="9">
        <v>50</v>
      </c>
      <c r="M1174" s="135"/>
      <c r="N1174" s="9" t="str">
        <f>IF(M1174="","Vacio",IF(L1174=M1174,"Igual","Diferente"))</f>
        <v>Vacio</v>
      </c>
      <c r="O1174" s="9"/>
      <c r="P1174" s="135"/>
      <c r="Q1174" s="9" t="str">
        <f>IF(P1174="","Vacio",IF(O1174=P1174,"Igual","Diferente"))</f>
        <v>Vacio</v>
      </c>
      <c r="R1174" s="1">
        <f>+L1174+O1174/3.5</f>
        <v>50</v>
      </c>
      <c r="S1174" s="1">
        <f ca="1">+IF(K1174&gt;=0,IF(K1174&lt;30,R1174*1,IF(60&gt;K1174,R1174*2,IF(90&gt;K1174,R1174*3,IF(120&gt;K1174,R1174*4,IF(150&gt;K1174,R1174*5,IF(180&gt;K1174,R1174*6,IF(210&gt;K1174,R1174*7))))))),0)</f>
        <v>0</v>
      </c>
      <c r="T1174" s="2">
        <f ca="1">+IF(K1174&lt;0,0,IF(K1174&lt;8,$A$1,IF(K1174&lt;15,$B$1,IF(K1174&lt;22,$C$1,IF(K1174&lt;30,$D$1,IF(K1174&lt;60,$G$1,IF(K1174&lt;90,$H$1,IF(K1174&lt;120,$I$1,IF(K1174&lt;150,$J$1,IF(K1174&lt;180,$K$1,IF(K1174&lt;210,$E$1)))))))))))</f>
        <v>0</v>
      </c>
      <c r="U1174" s="3" t="s">
        <v>4269</v>
      </c>
      <c r="V1174" s="10" t="s">
        <v>4877</v>
      </c>
      <c r="W1174" s="6">
        <v>44104</v>
      </c>
      <c r="X1174" s="12" t="s">
        <v>980</v>
      </c>
      <c r="Y1174" s="12" t="s">
        <v>5248</v>
      </c>
      <c r="Z1174" s="30" t="s">
        <v>1894</v>
      </c>
      <c r="AA1174" s="12"/>
      <c r="AB1174" s="15"/>
      <c r="AC1174" s="15"/>
      <c r="AD1174" s="15"/>
      <c r="AE1174" s="15"/>
      <c r="AF1174" s="4">
        <f ca="1">+TODAY()-AE1174</f>
        <v>44137</v>
      </c>
      <c r="AG1174" s="15"/>
      <c r="AH1174" s="15"/>
      <c r="AI1174" s="6"/>
      <c r="AJ1174" s="6"/>
      <c r="AK1174" s="3" t="s">
        <v>43</v>
      </c>
      <c r="AL1174" s="6"/>
      <c r="AM1174" s="10">
        <v>1</v>
      </c>
      <c r="AN1174" s="3" t="s">
        <v>44</v>
      </c>
      <c r="AO1174" s="3"/>
      <c r="AP1174" s="3" t="s">
        <v>62</v>
      </c>
      <c r="AQ1174" s="3"/>
      <c r="AR1174" s="3"/>
      <c r="AS1174" s="3"/>
      <c r="AT1174" s="3"/>
      <c r="AU1174" s="288" t="s">
        <v>4686</v>
      </c>
      <c r="AV1174" s="7" t="s">
        <v>47</v>
      </c>
      <c r="AW1174" s="7" t="s">
        <v>47</v>
      </c>
      <c r="AX1174" s="9" t="str">
        <f>IF(AW1174="","Vacio",IF(AV1174=AW1174,"Igual","Diferente"))</f>
        <v>Igual</v>
      </c>
      <c r="AY1174" s="129"/>
      <c r="AZ1174" s="129"/>
      <c r="BA1174" s="5">
        <f ca="1">+IF(K1174&gt;21,"Revisar",0)</f>
        <v>0</v>
      </c>
      <c r="BB1174" s="68" t="s">
        <v>146</v>
      </c>
      <c r="BC1174" s="129" t="s">
        <v>2919</v>
      </c>
      <c r="BF1174" s="129" t="s">
        <v>94</v>
      </c>
      <c r="BG1174" s="129"/>
    </row>
    <row r="1175" spans="1:65" ht="14.65" customHeight="1" x14ac:dyDescent="0.25">
      <c r="A1175" s="68" t="str">
        <f>CONCATENATE(E1175,"_",X1175)</f>
        <v>20537539900_PCR-LAP20041026</v>
      </c>
      <c r="B1175" s="68" t="str">
        <f>CONCATENATE(E1175,"_",Z1175)</f>
        <v>20537539900_PCR-LAP0701</v>
      </c>
      <c r="C1175" s="6">
        <v>44109</v>
      </c>
      <c r="D1175" s="6">
        <v>44139</v>
      </c>
      <c r="E1175" s="192">
        <v>20537539900</v>
      </c>
      <c r="F1175" s="3" t="s">
        <v>1887</v>
      </c>
      <c r="G1175" s="3" t="s">
        <v>4803</v>
      </c>
      <c r="H1175" s="6">
        <v>44109</v>
      </c>
      <c r="I1175" s="6">
        <v>44139</v>
      </c>
      <c r="J1175" s="7"/>
      <c r="K1175" s="8">
        <f ca="1">+TODAY()-I1175</f>
        <v>-2</v>
      </c>
      <c r="L1175" s="9">
        <v>50</v>
      </c>
      <c r="M1175" s="135"/>
      <c r="N1175" s="9" t="str">
        <f>IF(M1175="","Vacio",IF(L1175=M1175,"Igual","Diferente"))</f>
        <v>Vacio</v>
      </c>
      <c r="O1175" s="9"/>
      <c r="P1175" s="135"/>
      <c r="Q1175" s="9" t="str">
        <f>IF(P1175="","Vacio",IF(O1175=P1175,"Igual","Diferente"))</f>
        <v>Vacio</v>
      </c>
      <c r="R1175" s="1">
        <f>+L1175+O1175/3.5</f>
        <v>50</v>
      </c>
      <c r="S1175" s="1">
        <f ca="1">+IF(K1175&gt;=0,IF(K1175&lt;30,R1175*1,IF(60&gt;K1175,R1175*2,IF(90&gt;K1175,R1175*3,IF(120&gt;K1175,R1175*4,IF(150&gt;K1175,R1175*5,IF(180&gt;K1175,R1175*6,IF(210&gt;K1175,R1175*7))))))),0)</f>
        <v>0</v>
      </c>
      <c r="T1175" s="2">
        <f ca="1">+IF(K1175&lt;0,0,IF(K1175&lt;8,$A$1,IF(K1175&lt;15,$B$1,IF(K1175&lt;22,$C$1,IF(K1175&lt;30,$D$1,IF(K1175&lt;60,$G$1,IF(K1175&lt;90,$H$1,IF(K1175&lt;120,$I$1,IF(K1175&lt;150,$J$1,IF(K1175&lt;180,$K$1,IF(K1175&lt;210,$E$1)))))))))))</f>
        <v>0</v>
      </c>
      <c r="U1175" s="3" t="s">
        <v>4269</v>
      </c>
      <c r="V1175" s="10" t="s">
        <v>4877</v>
      </c>
      <c r="W1175" s="6">
        <v>44104</v>
      </c>
      <c r="X1175" s="12" t="s">
        <v>4267</v>
      </c>
      <c r="Y1175" s="12" t="s">
        <v>5248</v>
      </c>
      <c r="Z1175" s="30" t="s">
        <v>1895</v>
      </c>
      <c r="AA1175" s="12"/>
      <c r="AB1175" s="15"/>
      <c r="AC1175" s="15"/>
      <c r="AD1175" s="15"/>
      <c r="AE1175" s="15"/>
      <c r="AF1175" s="4">
        <f ca="1">+TODAY()-AE1175</f>
        <v>44137</v>
      </c>
      <c r="AG1175" s="15"/>
      <c r="AH1175" s="15"/>
      <c r="AI1175" s="6"/>
      <c r="AJ1175" s="6"/>
      <c r="AK1175" s="3" t="s">
        <v>43</v>
      </c>
      <c r="AL1175" s="6"/>
      <c r="AM1175" s="10">
        <v>1</v>
      </c>
      <c r="AN1175" s="3" t="s">
        <v>44</v>
      </c>
      <c r="AO1175" s="3"/>
      <c r="AP1175" s="3" t="s">
        <v>62</v>
      </c>
      <c r="AQ1175" s="3"/>
      <c r="AR1175" s="3"/>
      <c r="AS1175" s="3"/>
      <c r="AT1175" s="3"/>
      <c r="AU1175" s="288" t="s">
        <v>4686</v>
      </c>
      <c r="AV1175" s="7" t="s">
        <v>47</v>
      </c>
      <c r="AW1175" s="7" t="s">
        <v>47</v>
      </c>
      <c r="AX1175" s="9" t="str">
        <f>IF(AW1175="","Vacio",IF(AV1175=AW1175,"Igual","Diferente"))</f>
        <v>Igual</v>
      </c>
      <c r="AY1175" s="129"/>
      <c r="AZ1175" s="129"/>
      <c r="BA1175" s="5">
        <f ca="1">+IF(K1175&gt;21,"Revisar",0)</f>
        <v>0</v>
      </c>
      <c r="BB1175" s="68" t="s">
        <v>146</v>
      </c>
      <c r="BC1175" s="129" t="s">
        <v>2919</v>
      </c>
      <c r="BF1175" s="129" t="s">
        <v>94</v>
      </c>
      <c r="BG1175" s="129"/>
    </row>
    <row r="1176" spans="1:65" ht="14.65" customHeight="1" x14ac:dyDescent="0.25">
      <c r="A1176" s="68" t="str">
        <f>CONCATENATE(E1176,"_",X1176)</f>
        <v>20537539900_PCR-LAP0627</v>
      </c>
      <c r="B1176" s="68" t="str">
        <f>CONCATENATE(E1176,"_",Z1176)</f>
        <v>20537539900_PCR-LAP0702</v>
      </c>
      <c r="C1176" s="6">
        <v>44109</v>
      </c>
      <c r="D1176" s="6">
        <v>44139</v>
      </c>
      <c r="E1176" s="192">
        <v>20537539900</v>
      </c>
      <c r="F1176" s="3" t="s">
        <v>1887</v>
      </c>
      <c r="G1176" s="3" t="s">
        <v>4803</v>
      </c>
      <c r="H1176" s="6">
        <v>44109</v>
      </c>
      <c r="I1176" s="6">
        <v>44139</v>
      </c>
      <c r="J1176" s="7"/>
      <c r="K1176" s="8">
        <f ca="1">+TODAY()-I1176</f>
        <v>-2</v>
      </c>
      <c r="L1176" s="9">
        <v>50</v>
      </c>
      <c r="M1176" s="135"/>
      <c r="N1176" s="9" t="str">
        <f>IF(M1176="","Vacio",IF(L1176=M1176,"Igual","Diferente"))</f>
        <v>Vacio</v>
      </c>
      <c r="O1176" s="9"/>
      <c r="P1176" s="135"/>
      <c r="Q1176" s="9" t="str">
        <f>IF(P1176="","Vacio",IF(O1176=P1176,"Igual","Diferente"))</f>
        <v>Vacio</v>
      </c>
      <c r="R1176" s="1">
        <f>+L1176+O1176/3.5</f>
        <v>50</v>
      </c>
      <c r="S1176" s="1">
        <f ca="1">+IF(K1176&gt;=0,IF(K1176&lt;30,R1176*1,IF(60&gt;K1176,R1176*2,IF(90&gt;K1176,R1176*3,IF(120&gt;K1176,R1176*4,IF(150&gt;K1176,R1176*5,IF(180&gt;K1176,R1176*6,IF(210&gt;K1176,R1176*7))))))),0)</f>
        <v>0</v>
      </c>
      <c r="T1176" s="2">
        <f ca="1">+IF(K1176&lt;0,0,IF(K1176&lt;8,$A$1,IF(K1176&lt;15,$B$1,IF(K1176&lt;22,$C$1,IF(K1176&lt;30,$D$1,IF(K1176&lt;60,$G$1,IF(K1176&lt;90,$H$1,IF(K1176&lt;120,$I$1,IF(K1176&lt;150,$J$1,IF(K1176&lt;180,$K$1,IF(K1176&lt;210,$E$1)))))))))))</f>
        <v>0</v>
      </c>
      <c r="U1176" s="3" t="s">
        <v>4270</v>
      </c>
      <c r="V1176" s="10" t="s">
        <v>4877</v>
      </c>
      <c r="W1176" s="6">
        <v>44104</v>
      </c>
      <c r="X1176" s="12" t="s">
        <v>4268</v>
      </c>
      <c r="Y1176" s="12" t="s">
        <v>5248</v>
      </c>
      <c r="Z1176" s="30" t="s">
        <v>1896</v>
      </c>
      <c r="AA1176" s="12"/>
      <c r="AB1176" s="15"/>
      <c r="AC1176" s="15"/>
      <c r="AD1176" s="15"/>
      <c r="AE1176" s="15"/>
      <c r="AF1176" s="4">
        <f ca="1">+TODAY()-AE1176</f>
        <v>44137</v>
      </c>
      <c r="AG1176" s="15"/>
      <c r="AH1176" s="15"/>
      <c r="AI1176" s="6"/>
      <c r="AJ1176" s="6"/>
      <c r="AK1176" s="3" t="s">
        <v>43</v>
      </c>
      <c r="AL1176" s="6"/>
      <c r="AM1176" s="10">
        <v>1</v>
      </c>
      <c r="AN1176" s="3" t="s">
        <v>44</v>
      </c>
      <c r="AO1176" s="3"/>
      <c r="AP1176" s="3" t="s">
        <v>62</v>
      </c>
      <c r="AQ1176" s="3"/>
      <c r="AR1176" s="3"/>
      <c r="AS1176" s="3"/>
      <c r="AT1176" s="3"/>
      <c r="AU1176" s="288" t="s">
        <v>4686</v>
      </c>
      <c r="AV1176" s="7" t="s">
        <v>47</v>
      </c>
      <c r="AW1176" s="7" t="s">
        <v>47</v>
      </c>
      <c r="AX1176" s="9" t="str">
        <f>IF(AW1176="","Vacio",IF(AV1176=AW1176,"Igual","Diferente"))</f>
        <v>Igual</v>
      </c>
      <c r="AY1176" s="129"/>
      <c r="AZ1176" s="129"/>
      <c r="BA1176" s="5">
        <f ca="1">+IF(K1176&gt;21,"Revisar",0)</f>
        <v>0</v>
      </c>
      <c r="BB1176" s="68" t="s">
        <v>146</v>
      </c>
      <c r="BC1176" s="129" t="s">
        <v>2919</v>
      </c>
      <c r="BF1176" s="129" t="s">
        <v>94</v>
      </c>
      <c r="BG1176" s="129"/>
    </row>
    <row r="1177" spans="1:65" ht="14.65" customHeight="1" x14ac:dyDescent="0.25">
      <c r="A1177" s="68" t="str">
        <f>CONCATENATE(E1177,"_",X1177)</f>
        <v>20537539900_PCR-LAP1084</v>
      </c>
      <c r="B1177" s="68" t="str">
        <f>CONCATENATE(E1177,"_",Z1177)</f>
        <v>20537539900_PCR-LAP0703</v>
      </c>
      <c r="C1177" s="6">
        <v>44109</v>
      </c>
      <c r="D1177" s="6">
        <v>44139</v>
      </c>
      <c r="E1177" s="192">
        <v>20537539900</v>
      </c>
      <c r="F1177" s="3" t="s">
        <v>1887</v>
      </c>
      <c r="G1177" s="3" t="s">
        <v>4803</v>
      </c>
      <c r="H1177" s="6">
        <v>44109</v>
      </c>
      <c r="I1177" s="6">
        <v>44139</v>
      </c>
      <c r="J1177" s="7"/>
      <c r="K1177" s="8">
        <f ca="1">+TODAY()-I1177</f>
        <v>-2</v>
      </c>
      <c r="L1177" s="9">
        <v>50</v>
      </c>
      <c r="M1177" s="135"/>
      <c r="N1177" s="9" t="str">
        <f>IF(M1177="","Vacio",IF(L1177=M1177,"Igual","Diferente"))</f>
        <v>Vacio</v>
      </c>
      <c r="O1177" s="9"/>
      <c r="P1177" s="135"/>
      <c r="Q1177" s="9" t="str">
        <f>IF(P1177="","Vacio",IF(O1177=P1177,"Igual","Diferente"))</f>
        <v>Vacio</v>
      </c>
      <c r="R1177" s="1">
        <f>+L1177+O1177/3.5</f>
        <v>50</v>
      </c>
      <c r="S1177" s="1">
        <f ca="1">+IF(K1177&gt;=0,IF(K1177&lt;30,R1177*1,IF(60&gt;K1177,R1177*2,IF(90&gt;K1177,R1177*3,IF(120&gt;K1177,R1177*4,IF(150&gt;K1177,R1177*5,IF(180&gt;K1177,R1177*6,IF(210&gt;K1177,R1177*7))))))),0)</f>
        <v>0</v>
      </c>
      <c r="T1177" s="2">
        <f ca="1">+IF(K1177&lt;0,0,IF(K1177&lt;8,$A$1,IF(K1177&lt;15,$B$1,IF(K1177&lt;22,$C$1,IF(K1177&lt;30,$D$1,IF(K1177&lt;60,$G$1,IF(K1177&lt;90,$H$1,IF(K1177&lt;120,$I$1,IF(K1177&lt;150,$J$1,IF(K1177&lt;180,$K$1,IF(K1177&lt;210,$E$1)))))))))))</f>
        <v>0</v>
      </c>
      <c r="U1177" s="3" t="s">
        <v>4270</v>
      </c>
      <c r="V1177" s="10" t="s">
        <v>4877</v>
      </c>
      <c r="W1177" s="6">
        <v>44104</v>
      </c>
      <c r="X1177" s="12" t="s">
        <v>2628</v>
      </c>
      <c r="Y1177" s="12" t="s">
        <v>5248</v>
      </c>
      <c r="Z1177" s="30" t="s">
        <v>1897</v>
      </c>
      <c r="AA1177" s="12"/>
      <c r="AB1177" s="15"/>
      <c r="AC1177" s="15"/>
      <c r="AD1177" s="15"/>
      <c r="AE1177" s="15"/>
      <c r="AF1177" s="4">
        <f ca="1">+TODAY()-AE1177</f>
        <v>44137</v>
      </c>
      <c r="AG1177" s="15"/>
      <c r="AH1177" s="15"/>
      <c r="AI1177" s="6"/>
      <c r="AJ1177" s="6"/>
      <c r="AK1177" s="3" t="s">
        <v>43</v>
      </c>
      <c r="AL1177" s="6"/>
      <c r="AM1177" s="10">
        <v>1</v>
      </c>
      <c r="AN1177" s="3" t="s">
        <v>44</v>
      </c>
      <c r="AO1177" s="3"/>
      <c r="AP1177" s="3" t="s">
        <v>62</v>
      </c>
      <c r="AQ1177" s="3"/>
      <c r="AR1177" s="3"/>
      <c r="AS1177" s="3"/>
      <c r="AT1177" s="3"/>
      <c r="AU1177" s="288" t="s">
        <v>4686</v>
      </c>
      <c r="AV1177" s="7" t="s">
        <v>47</v>
      </c>
      <c r="AW1177" s="7" t="s">
        <v>47</v>
      </c>
      <c r="AX1177" s="9" t="str">
        <f>IF(AW1177="","Vacio",IF(AV1177=AW1177,"Igual","Diferente"))</f>
        <v>Igual</v>
      </c>
      <c r="AY1177" s="129"/>
      <c r="AZ1177" s="129"/>
      <c r="BA1177" s="5">
        <f ca="1">+IF(K1177&gt;21,"Revisar",0)</f>
        <v>0</v>
      </c>
      <c r="BB1177" s="68" t="s">
        <v>146</v>
      </c>
      <c r="BC1177" s="129" t="s">
        <v>2919</v>
      </c>
      <c r="BF1177" s="129" t="s">
        <v>94</v>
      </c>
      <c r="BG1177" s="129"/>
    </row>
    <row r="1178" spans="1:65" ht="14.65" customHeight="1" x14ac:dyDescent="0.25">
      <c r="A1178" s="68" t="str">
        <f>CONCATENATE(E1178,"_",X1178)</f>
        <v>20537539900_PCR-LAP1057</v>
      </c>
      <c r="B1178" s="68" t="str">
        <f>CONCATENATE(E1178,"_",Z1178)</f>
        <v>20537539900_PCR-LAP1007</v>
      </c>
      <c r="C1178" s="6">
        <v>44109</v>
      </c>
      <c r="D1178" s="6">
        <v>44139</v>
      </c>
      <c r="E1178" s="192">
        <v>20537539900</v>
      </c>
      <c r="F1178" s="3" t="s">
        <v>1887</v>
      </c>
      <c r="G1178" s="3" t="s">
        <v>4803</v>
      </c>
      <c r="H1178" s="6">
        <v>44109</v>
      </c>
      <c r="I1178" s="6">
        <v>44139</v>
      </c>
      <c r="J1178" s="7"/>
      <c r="K1178" s="8">
        <f ca="1">+TODAY()-I1178</f>
        <v>-2</v>
      </c>
      <c r="L1178" s="9">
        <v>50</v>
      </c>
      <c r="M1178" s="135"/>
      <c r="N1178" s="9" t="str">
        <f>IF(M1178="","Vacio",IF(L1178=M1178,"Igual","Diferente"))</f>
        <v>Vacio</v>
      </c>
      <c r="O1178" s="9"/>
      <c r="P1178" s="135"/>
      <c r="Q1178" s="9" t="str">
        <f>IF(P1178="","Vacio",IF(O1178=P1178,"Igual","Diferente"))</f>
        <v>Vacio</v>
      </c>
      <c r="R1178" s="1">
        <f>+L1178+O1178/3.5</f>
        <v>50</v>
      </c>
      <c r="S1178" s="1">
        <f ca="1">+IF(K1178&gt;=0,IF(K1178&lt;30,R1178*1,IF(60&gt;K1178,R1178*2,IF(90&gt;K1178,R1178*3,IF(120&gt;K1178,R1178*4,IF(150&gt;K1178,R1178*5,IF(180&gt;K1178,R1178*6,IF(210&gt;K1178,R1178*7))))))),0)</f>
        <v>0</v>
      </c>
      <c r="T1178" s="2">
        <f ca="1">+IF(K1178&lt;0,0,IF(K1178&lt;8,$A$1,IF(K1178&lt;15,$B$1,IF(K1178&lt;22,$C$1,IF(K1178&lt;30,$D$1,IF(K1178&lt;60,$G$1,IF(K1178&lt;90,$H$1,IF(K1178&lt;120,$I$1,IF(K1178&lt;150,$J$1,IF(K1178&lt;180,$K$1,IF(K1178&lt;210,$E$1)))))))))))</f>
        <v>0</v>
      </c>
      <c r="U1178" s="3" t="s">
        <v>4270</v>
      </c>
      <c r="V1178" s="10" t="s">
        <v>4876</v>
      </c>
      <c r="W1178" s="6">
        <v>44118</v>
      </c>
      <c r="X1178" s="12" t="s">
        <v>1634</v>
      </c>
      <c r="Y1178" s="12" t="s">
        <v>5248</v>
      </c>
      <c r="Z1178" s="12" t="s">
        <v>2693</v>
      </c>
      <c r="AA1178" s="12"/>
      <c r="AB1178" s="30"/>
      <c r="AC1178" s="15"/>
      <c r="AD1178" s="15"/>
      <c r="AE1178" s="15"/>
      <c r="AF1178" s="4">
        <f ca="1">+TODAY()-AE1178</f>
        <v>44137</v>
      </c>
      <c r="AG1178" s="15"/>
      <c r="AH1178" s="15"/>
      <c r="AI1178" s="6"/>
      <c r="AJ1178" s="6"/>
      <c r="AK1178" s="3" t="s">
        <v>43</v>
      </c>
      <c r="AL1178" s="6"/>
      <c r="AM1178" s="10">
        <v>1</v>
      </c>
      <c r="AN1178" s="3" t="s">
        <v>44</v>
      </c>
      <c r="AO1178" s="3"/>
      <c r="AP1178" s="3" t="s">
        <v>62</v>
      </c>
      <c r="AQ1178" s="3"/>
      <c r="AR1178" s="3"/>
      <c r="AS1178" s="3"/>
      <c r="AT1178" s="3"/>
      <c r="AU1178" s="288" t="s">
        <v>4686</v>
      </c>
      <c r="AV1178" s="7" t="s">
        <v>47</v>
      </c>
      <c r="AW1178" s="7" t="s">
        <v>47</v>
      </c>
      <c r="AX1178" s="9" t="str">
        <f>IF(AW1178="","Vacio",IF(AV1178=AW1178,"Igual","Diferente"))</f>
        <v>Igual</v>
      </c>
      <c r="AY1178" s="129"/>
      <c r="AZ1178" s="129"/>
      <c r="BA1178" s="5">
        <f ca="1">+IF(K1178&gt;21,"Revisar",0)</f>
        <v>0</v>
      </c>
      <c r="BB1178" s="68" t="s">
        <v>146</v>
      </c>
      <c r="BC1178" s="129" t="s">
        <v>2919</v>
      </c>
      <c r="BF1178" s="129" t="s">
        <v>94</v>
      </c>
      <c r="BG1178" s="129"/>
    </row>
    <row r="1179" spans="1:65" ht="14.65" customHeight="1" x14ac:dyDescent="0.25">
      <c r="A1179" s="68" t="str">
        <f>CONCATENATE(E1179,"_",X1179)</f>
        <v>20537539900_PCR-LAP0781</v>
      </c>
      <c r="B1179" s="68" t="str">
        <f>CONCATENATE(E1179,"_",Z1179)</f>
        <v>20537539900_PCR-LAP0824</v>
      </c>
      <c r="C1179" s="6">
        <v>44109</v>
      </c>
      <c r="D1179" s="6">
        <v>44139</v>
      </c>
      <c r="E1179" s="192">
        <v>20537539900</v>
      </c>
      <c r="F1179" s="3" t="s">
        <v>1887</v>
      </c>
      <c r="G1179" s="3" t="s">
        <v>4803</v>
      </c>
      <c r="H1179" s="6">
        <v>44109</v>
      </c>
      <c r="I1179" s="6">
        <v>44139</v>
      </c>
      <c r="J1179" s="7"/>
      <c r="K1179" s="8">
        <f ca="1">+TODAY()-I1179</f>
        <v>-2</v>
      </c>
      <c r="L1179" s="9">
        <v>50</v>
      </c>
      <c r="M1179" s="135"/>
      <c r="N1179" s="9" t="str">
        <f>IF(M1179="","Vacio",IF(L1179=M1179,"Igual","Diferente"))</f>
        <v>Vacio</v>
      </c>
      <c r="O1179" s="9"/>
      <c r="P1179" s="135"/>
      <c r="Q1179" s="9" t="str">
        <f>IF(P1179="","Vacio",IF(O1179=P1179,"Igual","Diferente"))</f>
        <v>Vacio</v>
      </c>
      <c r="R1179" s="1">
        <f>+L1179+O1179/3.5</f>
        <v>50</v>
      </c>
      <c r="S1179" s="1">
        <f ca="1">+IF(K1179&gt;=0,IF(K1179&lt;30,R1179*1,IF(60&gt;K1179,R1179*2,IF(90&gt;K1179,R1179*3,IF(120&gt;K1179,R1179*4,IF(150&gt;K1179,R1179*5,IF(180&gt;K1179,R1179*6,IF(210&gt;K1179,R1179*7))))))),0)</f>
        <v>0</v>
      </c>
      <c r="T1179" s="2">
        <f ca="1">+IF(K1179&lt;0,0,IF(K1179&lt;8,$A$1,IF(K1179&lt;15,$B$1,IF(K1179&lt;22,$C$1,IF(K1179&lt;30,$D$1,IF(K1179&lt;60,$G$1,IF(K1179&lt;90,$H$1,IF(K1179&lt;120,$I$1,IF(K1179&lt;150,$J$1,IF(K1179&lt;180,$K$1,IF(K1179&lt;210,$E$1)))))))))))</f>
        <v>0</v>
      </c>
      <c r="U1179" s="3" t="s">
        <v>4271</v>
      </c>
      <c r="V1179" s="10" t="s">
        <v>4877</v>
      </c>
      <c r="W1179" s="6">
        <v>44104</v>
      </c>
      <c r="X1179" s="12" t="s">
        <v>1501</v>
      </c>
      <c r="Y1179" s="12" t="s">
        <v>5248</v>
      </c>
      <c r="Z1179" s="30" t="s">
        <v>1898</v>
      </c>
      <c r="AA1179" s="12"/>
      <c r="AB1179" s="15"/>
      <c r="AC1179" s="15"/>
      <c r="AD1179" s="15"/>
      <c r="AE1179" s="15"/>
      <c r="AF1179" s="4">
        <f ca="1">+TODAY()-AE1179</f>
        <v>44137</v>
      </c>
      <c r="AG1179" s="15"/>
      <c r="AH1179" s="15"/>
      <c r="AI1179" s="6"/>
      <c r="AJ1179" s="6"/>
      <c r="AK1179" s="3" t="s">
        <v>43</v>
      </c>
      <c r="AL1179" s="6"/>
      <c r="AM1179" s="10">
        <v>1</v>
      </c>
      <c r="AN1179" s="3" t="s">
        <v>44</v>
      </c>
      <c r="AO1179" s="3"/>
      <c r="AP1179" s="3" t="s">
        <v>62</v>
      </c>
      <c r="AQ1179" s="3"/>
      <c r="AR1179" s="3"/>
      <c r="AS1179" s="3"/>
      <c r="AT1179" s="3"/>
      <c r="AU1179" s="288" t="s">
        <v>4686</v>
      </c>
      <c r="AV1179" s="7" t="s">
        <v>47</v>
      </c>
      <c r="AW1179" s="7" t="s">
        <v>47</v>
      </c>
      <c r="AX1179" s="9" t="str">
        <f>IF(AW1179="","Vacio",IF(AV1179=AW1179,"Igual","Diferente"))</f>
        <v>Igual</v>
      </c>
      <c r="AY1179" s="129"/>
      <c r="AZ1179" s="129"/>
      <c r="BA1179" s="5">
        <f ca="1">+IF(K1179&gt;21,"Revisar",0)</f>
        <v>0</v>
      </c>
      <c r="BB1179" s="68" t="s">
        <v>146</v>
      </c>
      <c r="BC1179" s="129" t="s">
        <v>2919</v>
      </c>
      <c r="BF1179" s="129" t="s">
        <v>94</v>
      </c>
      <c r="BG1179" s="129"/>
    </row>
    <row r="1180" spans="1:65" ht="14.65" customHeight="1" x14ac:dyDescent="0.25">
      <c r="A1180" s="68" t="str">
        <f>CONCATENATE(E1180,"_",X1180)</f>
        <v>20537539900_PCR-LAP0853</v>
      </c>
      <c r="B1180" s="68" t="str">
        <f>CONCATENATE(E1180,"_",Z1180)</f>
        <v>20537539900_</v>
      </c>
      <c r="C1180" s="6">
        <v>44110</v>
      </c>
      <c r="D1180" s="6">
        <v>44140</v>
      </c>
      <c r="E1180" s="192">
        <v>20537539900</v>
      </c>
      <c r="F1180" s="3" t="s">
        <v>1887</v>
      </c>
      <c r="G1180" s="3" t="s">
        <v>4803</v>
      </c>
      <c r="H1180" s="6">
        <v>44110</v>
      </c>
      <c r="I1180" s="6">
        <v>44140</v>
      </c>
      <c r="J1180" s="7"/>
      <c r="K1180" s="8">
        <f ca="1">+TODAY()-I1180</f>
        <v>-3</v>
      </c>
      <c r="L1180" s="9">
        <v>60</v>
      </c>
      <c r="M1180" s="154"/>
      <c r="N1180" s="71" t="str">
        <f>IF(M1180="","Vacio",IF(L1180=M1180,"Igual","Diferente"))</f>
        <v>Vacio</v>
      </c>
      <c r="O1180" s="9"/>
      <c r="P1180" s="154"/>
      <c r="Q1180" s="71" t="str">
        <f>IF(P1180="","Vacio",IF(O1180=P1180,"Igual","Diferente"))</f>
        <v>Vacio</v>
      </c>
      <c r="R1180" s="1">
        <f>+L1180+O1180/3.5</f>
        <v>60</v>
      </c>
      <c r="S1180" s="1">
        <f ca="1">+IF(K1180&gt;=0,IF(K1180&lt;30,R1180*1,IF(60&gt;K1180,R1180*2,IF(90&gt;K1180,R1180*3,IF(120&gt;K1180,R1180*4,IF(150&gt;K1180,R1180*5,IF(180&gt;K1180,R1180*6,IF(210&gt;K1180,R1180*7))))))),0)</f>
        <v>0</v>
      </c>
      <c r="T1180" s="2">
        <f ca="1">+IF(K1180&lt;0,0,IF(K1180&lt;8,$A$1,IF(K1180&lt;15,$B$1,IF(K1180&lt;22,$C$1,IF(K1180&lt;30,$D$1,IF(K1180&lt;60,$G$1,IF(K1180&lt;90,$H$1,IF(K1180&lt;120,$I$1,IF(K1180&lt;150,$J$1,IF(K1180&lt;180,$K$1,IF(K1180&lt;210,$E$1)))))))))))</f>
        <v>0</v>
      </c>
      <c r="U1180" s="3" t="s">
        <v>1899</v>
      </c>
      <c r="V1180" s="10" t="s">
        <v>1889</v>
      </c>
      <c r="W1180" s="6">
        <v>43983</v>
      </c>
      <c r="X1180" s="12" t="s">
        <v>1900</v>
      </c>
      <c r="Y1180" s="12" t="s">
        <v>5248</v>
      </c>
      <c r="Z1180" s="12"/>
      <c r="AA1180" s="12"/>
      <c r="AB1180" s="15"/>
      <c r="AC1180" s="15"/>
      <c r="AD1180" s="15"/>
      <c r="AE1180" s="15"/>
      <c r="AF1180" s="4">
        <f ca="1">+TODAY()-AE1180</f>
        <v>44137</v>
      </c>
      <c r="AG1180" s="15"/>
      <c r="AH1180" s="15"/>
      <c r="AI1180" s="6"/>
      <c r="AJ1180" s="6"/>
      <c r="AK1180" s="3" t="s">
        <v>43</v>
      </c>
      <c r="AL1180" s="6"/>
      <c r="AM1180" s="10">
        <v>1</v>
      </c>
      <c r="AN1180" s="3" t="s">
        <v>44</v>
      </c>
      <c r="AO1180" s="3"/>
      <c r="AP1180" s="3" t="s">
        <v>62</v>
      </c>
      <c r="AQ1180" s="3"/>
      <c r="AR1180" s="3"/>
      <c r="AS1180" s="3"/>
      <c r="AT1180" s="3"/>
      <c r="AU1180" s="288" t="s">
        <v>4686</v>
      </c>
      <c r="AV1180" s="7" t="s">
        <v>47</v>
      </c>
      <c r="AW1180" s="70" t="s">
        <v>47</v>
      </c>
      <c r="AX1180" s="9" t="str">
        <f>IF(AW1180="","Vacio",IF(AV1180=AW1180,"Igual","Diferente"))</f>
        <v>Igual</v>
      </c>
      <c r="AY1180" s="129"/>
      <c r="AZ1180" s="129"/>
      <c r="BA1180" s="5">
        <f ca="1">+IF(K1180&gt;21,"Revisar",0)</f>
        <v>0</v>
      </c>
      <c r="BB1180" s="32" t="s">
        <v>146</v>
      </c>
      <c r="BC1180" s="32" t="s">
        <v>2919</v>
      </c>
      <c r="BD1180" s="158"/>
      <c r="BE1180" s="158"/>
      <c r="BF1180" s="32" t="s">
        <v>94</v>
      </c>
      <c r="BG1180" s="32"/>
      <c r="BH1180" s="158"/>
      <c r="BI1180" s="158"/>
      <c r="BJ1180" s="158"/>
      <c r="BK1180" s="158"/>
      <c r="BL1180" s="158"/>
      <c r="BM1180" s="158"/>
    </row>
    <row r="1181" spans="1:65" ht="14.65" customHeight="1" x14ac:dyDescent="0.25">
      <c r="A1181" s="68" t="str">
        <f>CONCATENATE(E1181,"_",X1181)</f>
        <v>20537539900_PCR-LAP1007</v>
      </c>
      <c r="B1181" s="68" t="str">
        <f>CONCATENATE(E1181,"_",Z1181)</f>
        <v>20537539900_PCR-LAP0929</v>
      </c>
      <c r="C1181" s="6">
        <v>44110</v>
      </c>
      <c r="D1181" s="6">
        <v>44140</v>
      </c>
      <c r="E1181" s="192">
        <v>20537539900</v>
      </c>
      <c r="F1181" s="3" t="s">
        <v>1887</v>
      </c>
      <c r="G1181" s="3" t="s">
        <v>4803</v>
      </c>
      <c r="H1181" s="6">
        <v>44110</v>
      </c>
      <c r="I1181" s="6">
        <v>44140</v>
      </c>
      <c r="J1181" s="7"/>
      <c r="K1181" s="8">
        <f ca="1">+TODAY()-I1181</f>
        <v>-3</v>
      </c>
      <c r="L1181" s="9">
        <v>60</v>
      </c>
      <c r="M1181" s="154"/>
      <c r="N1181" s="71" t="str">
        <f>IF(M1181="","Vacio",IF(L1181=M1181,"Igual","Diferente"))</f>
        <v>Vacio</v>
      </c>
      <c r="O1181" s="9"/>
      <c r="P1181" s="154"/>
      <c r="Q1181" s="71" t="str">
        <f>IF(P1181="","Vacio",IF(O1181=P1181,"Igual","Diferente"))</f>
        <v>Vacio</v>
      </c>
      <c r="R1181" s="1">
        <f>+L1181+O1181/3.5</f>
        <v>60</v>
      </c>
      <c r="S1181" s="1">
        <f ca="1">+IF(K1181&gt;=0,IF(K1181&lt;30,R1181*1,IF(60&gt;K1181,R1181*2,IF(90&gt;K1181,R1181*3,IF(120&gt;K1181,R1181*4,IF(150&gt;K1181,R1181*5,IF(180&gt;K1181,R1181*6,IF(210&gt;K1181,R1181*7))))))),0)</f>
        <v>0</v>
      </c>
      <c r="T1181" s="2">
        <f ca="1">+IF(K1181&lt;0,0,IF(K1181&lt;8,$A$1,IF(K1181&lt;15,$B$1,IF(K1181&lt;22,$C$1,IF(K1181&lt;30,$D$1,IF(K1181&lt;60,$G$1,IF(K1181&lt;90,$H$1,IF(K1181&lt;120,$I$1,IF(K1181&lt;150,$J$1,IF(K1181&lt;180,$K$1,IF(K1181&lt;210,$E$1)))))))))))</f>
        <v>0</v>
      </c>
      <c r="U1181" s="3" t="s">
        <v>1901</v>
      </c>
      <c r="V1181" s="10" t="s">
        <v>1889</v>
      </c>
      <c r="W1181" s="6">
        <v>43983</v>
      </c>
      <c r="X1181" s="12" t="s">
        <v>2693</v>
      </c>
      <c r="Y1181" s="12" t="s">
        <v>5248</v>
      </c>
      <c r="Z1181" s="12" t="s">
        <v>1902</v>
      </c>
      <c r="AA1181" s="12"/>
      <c r="AB1181" s="12"/>
      <c r="AC1181" s="15"/>
      <c r="AD1181" s="15"/>
      <c r="AE1181" s="15"/>
      <c r="AF1181" s="4">
        <f ca="1">+TODAY()-AE1181</f>
        <v>44137</v>
      </c>
      <c r="AG1181" s="15"/>
      <c r="AH1181" s="15"/>
      <c r="AI1181" s="6"/>
      <c r="AJ1181" s="6"/>
      <c r="AK1181" s="3" t="s">
        <v>43</v>
      </c>
      <c r="AL1181" s="6"/>
      <c r="AM1181" s="10">
        <v>1</v>
      </c>
      <c r="AN1181" s="3" t="s">
        <v>44</v>
      </c>
      <c r="AO1181" s="3"/>
      <c r="AP1181" s="3" t="s">
        <v>62</v>
      </c>
      <c r="AQ1181" s="3"/>
      <c r="AR1181" s="3"/>
      <c r="AS1181" s="3"/>
      <c r="AT1181" s="3"/>
      <c r="AU1181" s="288" t="s">
        <v>4686</v>
      </c>
      <c r="AV1181" s="7" t="s">
        <v>47</v>
      </c>
      <c r="AW1181" s="70" t="s">
        <v>47</v>
      </c>
      <c r="AX1181" s="9" t="str">
        <f>IF(AW1181="","Vacio",IF(AV1181=AW1181,"Igual","Diferente"))</f>
        <v>Igual</v>
      </c>
      <c r="AY1181" s="129"/>
      <c r="AZ1181" s="129"/>
      <c r="BA1181" s="5">
        <f ca="1">+IF(K1181&gt;21,"Revisar",0)</f>
        <v>0</v>
      </c>
      <c r="BB1181" s="32" t="s">
        <v>146</v>
      </c>
      <c r="BC1181" s="32" t="s">
        <v>2919</v>
      </c>
      <c r="BD1181" s="158"/>
      <c r="BE1181" s="158"/>
      <c r="BF1181" s="32" t="s">
        <v>94</v>
      </c>
      <c r="BG1181" s="32"/>
      <c r="BH1181" s="158"/>
      <c r="BI1181" s="158"/>
      <c r="BJ1181" s="158"/>
      <c r="BK1181" s="158">
        <v>0</v>
      </c>
      <c r="BL1181" s="158"/>
      <c r="BM1181" s="158"/>
    </row>
    <row r="1182" spans="1:65" ht="14.65" customHeight="1" x14ac:dyDescent="0.25">
      <c r="A1182" s="68" t="str">
        <f>CONCATENATE(E1182,"_",X1182)</f>
        <v>20537539900_PCR-LAP1413</v>
      </c>
      <c r="B1182" s="68" t="str">
        <f>CONCATENATE(E1182,"_",Z1182)</f>
        <v>20537539900_</v>
      </c>
      <c r="C1182" s="6">
        <v>44106</v>
      </c>
      <c r="D1182" s="6">
        <v>44136</v>
      </c>
      <c r="E1182" s="192">
        <v>20537539900</v>
      </c>
      <c r="F1182" s="3" t="s">
        <v>1887</v>
      </c>
      <c r="G1182" s="3" t="s">
        <v>4803</v>
      </c>
      <c r="H1182" s="6">
        <v>44106</v>
      </c>
      <c r="I1182" s="6">
        <v>44136</v>
      </c>
      <c r="J1182" s="7"/>
      <c r="K1182" s="8">
        <f ca="1">+TODAY()-I1182</f>
        <v>1</v>
      </c>
      <c r="L1182" s="9">
        <v>60</v>
      </c>
      <c r="M1182" s="135"/>
      <c r="N1182" s="9" t="str">
        <f>IF(M1182="","Vacio",IF(L1182=M1182,"Igual","Diferente"))</f>
        <v>Vacio</v>
      </c>
      <c r="O1182" s="9"/>
      <c r="P1182" s="135"/>
      <c r="Q1182" s="9" t="str">
        <f>IF(P1182="","Vacio",IF(O1182=P1182,"Igual","Diferente"))</f>
        <v>Vacio</v>
      </c>
      <c r="R1182" s="1">
        <f>+L1182+O1182/3.5</f>
        <v>60</v>
      </c>
      <c r="S1182" s="1">
        <f ca="1">+IF(K1182&gt;=0,IF(K1182&lt;30,R1182*1,IF(60&gt;K1182,R1182*2,IF(90&gt;K1182,R1182*3,IF(120&gt;K1182,R1182*4,IF(150&gt;K1182,R1182*5,IF(180&gt;K1182,R1182*6,IF(210&gt;K1182,R1182*7))))))),0)</f>
        <v>60</v>
      </c>
      <c r="T1182" s="2" t="str">
        <f ca="1">+IF(K1182&lt;0,0,IF(K1182&lt;8,$A$1,IF(K1182&lt;15,$B$1,IF(K1182&lt;22,$C$1,IF(K1182&lt;30,$D$1,IF(K1182&lt;60,$G$1,IF(K1182&lt;90,$H$1,IF(K1182&lt;120,$I$1,IF(K1182&lt;150,$J$1,IF(K1182&lt;180,$K$1,IF(K1182&lt;210,$E$1)))))))))))</f>
        <v>1° Semana</v>
      </c>
      <c r="U1182" s="3" t="s">
        <v>3136</v>
      </c>
      <c r="V1182" s="10" t="s">
        <v>3141</v>
      </c>
      <c r="W1182" s="6">
        <v>44014</v>
      </c>
      <c r="X1182" s="12" t="s">
        <v>2733</v>
      </c>
      <c r="Y1182" s="12" t="s">
        <v>5248</v>
      </c>
      <c r="Z1182" s="12"/>
      <c r="AA1182" s="12"/>
      <c r="AB1182" s="15"/>
      <c r="AC1182" s="15"/>
      <c r="AD1182" s="15"/>
      <c r="AE1182" s="15"/>
      <c r="AF1182" s="4">
        <f ca="1">+TODAY()-AE1182</f>
        <v>44137</v>
      </c>
      <c r="AG1182" s="15"/>
      <c r="AH1182" s="15"/>
      <c r="AI1182" s="6"/>
      <c r="AJ1182" s="6"/>
      <c r="AK1182" s="3" t="s">
        <v>43</v>
      </c>
      <c r="AL1182" s="6"/>
      <c r="AM1182" s="10">
        <v>1</v>
      </c>
      <c r="AN1182" s="3" t="s">
        <v>44</v>
      </c>
      <c r="AO1182" s="3"/>
      <c r="AP1182" s="3" t="s">
        <v>62</v>
      </c>
      <c r="AQ1182" s="3"/>
      <c r="AR1182" s="3"/>
      <c r="AS1182" s="3"/>
      <c r="AT1182" s="3"/>
      <c r="AU1182" s="288" t="s">
        <v>4686</v>
      </c>
      <c r="AV1182" s="7" t="s">
        <v>47</v>
      </c>
      <c r="AW1182" s="7" t="s">
        <v>47</v>
      </c>
      <c r="AX1182" s="9" t="str">
        <f>IF(AW1182="","Vacio",IF(AV1182=AW1182,"Igual","Diferente"))</f>
        <v>Igual</v>
      </c>
      <c r="AY1182" s="129"/>
      <c r="AZ1182" s="129"/>
      <c r="BA1182" s="5">
        <f ca="1">+IF(K1182&gt;21,"Revisar",0)</f>
        <v>0</v>
      </c>
      <c r="BB1182" s="68" t="s">
        <v>146</v>
      </c>
      <c r="BC1182" s="129" t="s">
        <v>2919</v>
      </c>
      <c r="BF1182" s="129" t="s">
        <v>94</v>
      </c>
      <c r="BG1182" s="129"/>
    </row>
    <row r="1183" spans="1:65" ht="14.65" customHeight="1" x14ac:dyDescent="0.25">
      <c r="A1183" s="68" t="str">
        <f>CONCATENATE(E1183,"_",X1183)</f>
        <v>20537539900_PCR-LAP1400</v>
      </c>
      <c r="B1183" s="68" t="str">
        <f>CONCATENATE(E1183,"_",Z1183)</f>
        <v>20537539900_</v>
      </c>
      <c r="C1183" s="6">
        <v>44106</v>
      </c>
      <c r="D1183" s="6">
        <v>44136</v>
      </c>
      <c r="E1183" s="192">
        <v>20537539900</v>
      </c>
      <c r="F1183" s="3" t="s">
        <v>1887</v>
      </c>
      <c r="G1183" s="3" t="s">
        <v>4803</v>
      </c>
      <c r="H1183" s="6">
        <v>44106</v>
      </c>
      <c r="I1183" s="6">
        <v>44136</v>
      </c>
      <c r="J1183" s="7"/>
      <c r="K1183" s="8">
        <f ca="1">+TODAY()-I1183</f>
        <v>1</v>
      </c>
      <c r="L1183" s="9">
        <v>60</v>
      </c>
      <c r="M1183" s="135"/>
      <c r="N1183" s="9" t="str">
        <f>IF(M1183="","Vacio",IF(L1183=M1183,"Igual","Diferente"))</f>
        <v>Vacio</v>
      </c>
      <c r="O1183" s="9"/>
      <c r="P1183" s="135"/>
      <c r="Q1183" s="9" t="str">
        <f>IF(P1183="","Vacio",IF(O1183=P1183,"Igual","Diferente"))</f>
        <v>Vacio</v>
      </c>
      <c r="R1183" s="1">
        <f>+L1183+O1183/3.5</f>
        <v>60</v>
      </c>
      <c r="S1183" s="1">
        <f ca="1">+IF(K1183&gt;=0,IF(K1183&lt;30,R1183*1,IF(60&gt;K1183,R1183*2,IF(90&gt;K1183,R1183*3,IF(120&gt;K1183,R1183*4,IF(150&gt;K1183,R1183*5,IF(180&gt;K1183,R1183*6,IF(210&gt;K1183,R1183*7))))))),0)</f>
        <v>60</v>
      </c>
      <c r="T1183" s="2" t="str">
        <f ca="1">+IF(K1183&lt;0,0,IF(K1183&lt;8,$A$1,IF(K1183&lt;15,$B$1,IF(K1183&lt;22,$C$1,IF(K1183&lt;30,$D$1,IF(K1183&lt;60,$G$1,IF(K1183&lt;90,$H$1,IF(K1183&lt;120,$I$1,IF(K1183&lt;150,$J$1,IF(K1183&lt;180,$K$1,IF(K1183&lt;210,$E$1)))))))))))</f>
        <v>1° Semana</v>
      </c>
      <c r="U1183" s="3" t="s">
        <v>3125</v>
      </c>
      <c r="V1183" s="10" t="s">
        <v>3141</v>
      </c>
      <c r="W1183" s="6">
        <v>44014</v>
      </c>
      <c r="X1183" s="12" t="s">
        <v>3134</v>
      </c>
      <c r="Y1183" s="12" t="s">
        <v>5248</v>
      </c>
      <c r="Z1183" s="12"/>
      <c r="AA1183" s="12"/>
      <c r="AB1183" s="15"/>
      <c r="AC1183" s="15"/>
      <c r="AD1183" s="15"/>
      <c r="AE1183" s="15"/>
      <c r="AF1183" s="4">
        <f ca="1">+TODAY()-AE1183</f>
        <v>44137</v>
      </c>
      <c r="AG1183" s="15"/>
      <c r="AH1183" s="15"/>
      <c r="AI1183" s="6"/>
      <c r="AJ1183" s="6"/>
      <c r="AK1183" s="3" t="s">
        <v>43</v>
      </c>
      <c r="AL1183" s="6"/>
      <c r="AM1183" s="10">
        <v>1</v>
      </c>
      <c r="AN1183" s="3" t="s">
        <v>44</v>
      </c>
      <c r="AO1183" s="3"/>
      <c r="AP1183" s="3" t="s">
        <v>62</v>
      </c>
      <c r="AQ1183" s="3"/>
      <c r="AR1183" s="3"/>
      <c r="AS1183" s="3"/>
      <c r="AT1183" s="3"/>
      <c r="AU1183" s="288" t="s">
        <v>4686</v>
      </c>
      <c r="AV1183" s="7" t="s">
        <v>47</v>
      </c>
      <c r="AW1183" s="7" t="s">
        <v>47</v>
      </c>
      <c r="AX1183" s="9" t="str">
        <f>IF(AW1183="","Vacio",IF(AV1183=AW1183,"Igual","Diferente"))</f>
        <v>Igual</v>
      </c>
      <c r="AY1183" s="129"/>
      <c r="AZ1183" s="129"/>
      <c r="BA1183" s="5">
        <f ca="1">+IF(K1183&gt;21,"Revisar",0)</f>
        <v>0</v>
      </c>
      <c r="BB1183" s="68" t="s">
        <v>146</v>
      </c>
      <c r="BC1183" s="129" t="s">
        <v>2919</v>
      </c>
      <c r="BF1183" s="129" t="s">
        <v>94</v>
      </c>
      <c r="BG1183" s="129"/>
    </row>
    <row r="1184" spans="1:65" ht="14.65" customHeight="1" x14ac:dyDescent="0.25">
      <c r="A1184" s="68" t="str">
        <f>CONCATENATE(E1184,"_",X1184)</f>
        <v>20537539900_PCR-LAP19111037</v>
      </c>
      <c r="B1184" s="68" t="str">
        <f>CONCATENATE(E1184,"_",Z1184)</f>
        <v>20537539900_</v>
      </c>
      <c r="C1184" s="6">
        <v>44106</v>
      </c>
      <c r="D1184" s="6">
        <v>44136</v>
      </c>
      <c r="E1184" s="192">
        <v>20537539900</v>
      </c>
      <c r="F1184" s="3" t="s">
        <v>1887</v>
      </c>
      <c r="G1184" s="3" t="s">
        <v>4803</v>
      </c>
      <c r="H1184" s="6">
        <v>44106</v>
      </c>
      <c r="I1184" s="6">
        <v>44136</v>
      </c>
      <c r="J1184" s="7"/>
      <c r="K1184" s="8">
        <f ca="1">+TODAY()-I1184</f>
        <v>1</v>
      </c>
      <c r="L1184" s="9">
        <v>60</v>
      </c>
      <c r="M1184" s="135"/>
      <c r="N1184" s="9" t="str">
        <f>IF(M1184="","Vacio",IF(L1184=M1184,"Igual","Diferente"))</f>
        <v>Vacio</v>
      </c>
      <c r="O1184" s="9"/>
      <c r="P1184" s="135"/>
      <c r="Q1184" s="9" t="str">
        <f>IF(P1184="","Vacio",IF(O1184=P1184,"Igual","Diferente"))</f>
        <v>Vacio</v>
      </c>
      <c r="R1184" s="1">
        <f>+L1184+O1184/3.5</f>
        <v>60</v>
      </c>
      <c r="S1184" s="1">
        <f ca="1">+IF(K1184&gt;=0,IF(K1184&lt;30,R1184*1,IF(60&gt;K1184,R1184*2,IF(90&gt;K1184,R1184*3,IF(120&gt;K1184,R1184*4,IF(150&gt;K1184,R1184*5,IF(180&gt;K1184,R1184*6,IF(210&gt;K1184,R1184*7))))))),0)</f>
        <v>60</v>
      </c>
      <c r="T1184" s="2" t="str">
        <f ca="1">+IF(K1184&lt;0,0,IF(K1184&lt;8,$A$1,IF(K1184&lt;15,$B$1,IF(K1184&lt;22,$C$1,IF(K1184&lt;30,$D$1,IF(K1184&lt;60,$G$1,IF(K1184&lt;90,$H$1,IF(K1184&lt;120,$I$1,IF(K1184&lt;150,$J$1,IF(K1184&lt;180,$K$1,IF(K1184&lt;210,$E$1)))))))))))</f>
        <v>1° Semana</v>
      </c>
      <c r="U1184" s="3" t="s">
        <v>2902</v>
      </c>
      <c r="V1184" s="10" t="s">
        <v>3141</v>
      </c>
      <c r="W1184" s="6">
        <v>44014</v>
      </c>
      <c r="X1184" s="12" t="s">
        <v>3135</v>
      </c>
      <c r="Y1184" s="12" t="s">
        <v>5248</v>
      </c>
      <c r="Z1184" s="12"/>
      <c r="AA1184" s="12"/>
      <c r="AB1184" s="15"/>
      <c r="AC1184" s="15"/>
      <c r="AD1184" s="15"/>
      <c r="AE1184" s="15"/>
      <c r="AF1184" s="4">
        <f ca="1">+TODAY()-AE1184</f>
        <v>44137</v>
      </c>
      <c r="AG1184" s="15"/>
      <c r="AH1184" s="15"/>
      <c r="AI1184" s="6"/>
      <c r="AJ1184" s="6"/>
      <c r="AK1184" s="3" t="s">
        <v>43</v>
      </c>
      <c r="AL1184" s="6"/>
      <c r="AM1184" s="10">
        <v>1</v>
      </c>
      <c r="AN1184" s="3" t="s">
        <v>44</v>
      </c>
      <c r="AO1184" s="3"/>
      <c r="AP1184" s="3" t="s">
        <v>62</v>
      </c>
      <c r="AQ1184" s="3"/>
      <c r="AR1184" s="3"/>
      <c r="AS1184" s="3"/>
      <c r="AT1184" s="3"/>
      <c r="AU1184" s="288" t="s">
        <v>4686</v>
      </c>
      <c r="AV1184" s="7" t="s">
        <v>47</v>
      </c>
      <c r="AW1184" s="7" t="s">
        <v>47</v>
      </c>
      <c r="AX1184" s="9" t="str">
        <f>IF(AW1184="","Vacio",IF(AV1184=AW1184,"Igual","Diferente"))</f>
        <v>Igual</v>
      </c>
      <c r="AY1184" s="129"/>
      <c r="AZ1184" s="129"/>
      <c r="BA1184" s="5">
        <f ca="1">+IF(K1184&gt;21,"Revisar",0)</f>
        <v>0</v>
      </c>
      <c r="BB1184" s="68" t="s">
        <v>146</v>
      </c>
      <c r="BC1184" s="129" t="s">
        <v>2919</v>
      </c>
      <c r="BF1184" s="129" t="s">
        <v>94</v>
      </c>
      <c r="BG1184" s="129"/>
    </row>
    <row r="1185" spans="1:65" ht="14.65" customHeight="1" x14ac:dyDescent="0.25">
      <c r="A1185" s="68" t="str">
        <f>CONCATENATE(E1185,"_",X1185)</f>
        <v>20537539900_PCR-LAP19091041</v>
      </c>
      <c r="B1185" s="68" t="str">
        <f>CONCATENATE(E1185,"_",Z1185)</f>
        <v>20537539900_</v>
      </c>
      <c r="C1185" s="6">
        <v>44123</v>
      </c>
      <c r="D1185" s="6">
        <v>44153</v>
      </c>
      <c r="E1185" s="192">
        <v>20537539900</v>
      </c>
      <c r="F1185" s="3" t="s">
        <v>1887</v>
      </c>
      <c r="G1185" s="3" t="s">
        <v>4803</v>
      </c>
      <c r="H1185" s="6">
        <v>44123</v>
      </c>
      <c r="I1185" s="6">
        <v>44153</v>
      </c>
      <c r="J1185" s="7"/>
      <c r="K1185" s="8">
        <f ca="1">+TODAY()-I1185</f>
        <v>-16</v>
      </c>
      <c r="L1185" s="9">
        <v>60</v>
      </c>
      <c r="M1185" s="135"/>
      <c r="N1185" s="9" t="str">
        <f>IF(M1185="","Vacio",IF(L1185=M1185,"Igual","Diferente"))</f>
        <v>Vacio</v>
      </c>
      <c r="O1185" s="9"/>
      <c r="P1185" s="135"/>
      <c r="Q1185" s="9" t="str">
        <f>IF(P1185="","Vacio",IF(O1185=P1185,"Igual","Diferente"))</f>
        <v>Vacio</v>
      </c>
      <c r="R1185" s="1">
        <f>+L1185+O1185/3.5</f>
        <v>60</v>
      </c>
      <c r="S1185" s="1">
        <f ca="1">+IF(K1185&gt;=0,IF(K1185&lt;30,R1185*1,IF(60&gt;K1185,R1185*2,IF(90&gt;K1185,R1185*3,IF(120&gt;K1185,R1185*4,IF(150&gt;K1185,R1185*5,IF(180&gt;K1185,R1185*6,IF(210&gt;K1185,R1185*7))))))),0)</f>
        <v>0</v>
      </c>
      <c r="T1185" s="2">
        <f ca="1">+IF(K1185&lt;0,0,IF(K1185&lt;8,$A$1,IF(K1185&lt;15,$B$1,IF(K1185&lt;22,$C$1,IF(K1185&lt;30,$D$1,IF(K1185&lt;60,$G$1,IF(K1185&lt;90,$H$1,IF(K1185&lt;120,$I$1,IF(K1185&lt;150,$J$1,IF(K1185&lt;180,$K$1,IF(K1185&lt;210,$E$1)))))))))))</f>
        <v>0</v>
      </c>
      <c r="U1185" s="3" t="s">
        <v>1057</v>
      </c>
      <c r="V1185" s="10" t="s">
        <v>1903</v>
      </c>
      <c r="W1185" s="6">
        <v>43818</v>
      </c>
      <c r="X1185" s="12" t="s">
        <v>1904</v>
      </c>
      <c r="Y1185" s="12" t="s">
        <v>5248</v>
      </c>
      <c r="Z1185" s="12"/>
      <c r="AA1185" s="12"/>
      <c r="AB1185" s="15"/>
      <c r="AC1185" s="15"/>
      <c r="AD1185" s="15"/>
      <c r="AE1185" s="15"/>
      <c r="AF1185" s="4">
        <f ca="1">+TODAY()-AE1185</f>
        <v>44137</v>
      </c>
      <c r="AG1185" s="15"/>
      <c r="AH1185" s="15"/>
      <c r="AI1185" s="6"/>
      <c r="AJ1185" s="6"/>
      <c r="AK1185" s="3" t="s">
        <v>43</v>
      </c>
      <c r="AL1185" s="6"/>
      <c r="AM1185" s="10">
        <v>1</v>
      </c>
      <c r="AN1185" s="3" t="s">
        <v>44</v>
      </c>
      <c r="AO1185" s="3"/>
      <c r="AP1185" s="3" t="s">
        <v>161</v>
      </c>
      <c r="AQ1185" s="3"/>
      <c r="AR1185" s="3"/>
      <c r="AS1185" s="3"/>
      <c r="AT1185" s="3"/>
      <c r="AU1185" s="288" t="s">
        <v>4686</v>
      </c>
      <c r="AV1185" s="7" t="s">
        <v>47</v>
      </c>
      <c r="AW1185" s="7" t="s">
        <v>47</v>
      </c>
      <c r="AX1185" s="9" t="str">
        <f>IF(AW1185="","Vacio",IF(AV1185=AW1185,"Igual","Diferente"))</f>
        <v>Igual</v>
      </c>
      <c r="AY1185" s="129"/>
      <c r="AZ1185" s="129"/>
      <c r="BA1185" s="5">
        <f ca="1">+IF(K1185&gt;21,"Revisar",0)</f>
        <v>0</v>
      </c>
      <c r="BB1185" s="68" t="s">
        <v>146</v>
      </c>
      <c r="BC1185" s="129" t="s">
        <v>2919</v>
      </c>
      <c r="BF1185" s="129" t="s">
        <v>94</v>
      </c>
      <c r="BG1185" s="129"/>
    </row>
    <row r="1186" spans="1:65" ht="14.65" customHeight="1" x14ac:dyDescent="0.25">
      <c r="A1186" s="68" t="str">
        <f>CONCATENATE(E1186,"_",X1186)</f>
        <v>20537539900_PCR-LAP19091049</v>
      </c>
      <c r="B1186" s="68" t="str">
        <f>CONCATENATE(E1186,"_",Z1186)</f>
        <v>20537539900_</v>
      </c>
      <c r="C1186" s="6">
        <v>44132</v>
      </c>
      <c r="D1186" s="6">
        <v>44162</v>
      </c>
      <c r="E1186" s="192">
        <v>20537539900</v>
      </c>
      <c r="F1186" s="3" t="s">
        <v>1887</v>
      </c>
      <c r="G1186" s="3" t="s">
        <v>4803</v>
      </c>
      <c r="H1186" s="6">
        <v>44132</v>
      </c>
      <c r="I1186" s="6">
        <v>44162</v>
      </c>
      <c r="J1186" s="7"/>
      <c r="K1186" s="8">
        <f ca="1">+TODAY()-I1186</f>
        <v>-25</v>
      </c>
      <c r="L1186" s="9">
        <v>60</v>
      </c>
      <c r="M1186" s="135"/>
      <c r="N1186" s="9" t="str">
        <f>IF(M1186="","Vacio",IF(L1186=M1186,"Igual","Diferente"))</f>
        <v>Vacio</v>
      </c>
      <c r="O1186" s="9"/>
      <c r="P1186" s="135"/>
      <c r="Q1186" s="9" t="str">
        <f>IF(P1186="","Vacio",IF(O1186=P1186,"Igual","Diferente"))</f>
        <v>Vacio</v>
      </c>
      <c r="R1186" s="1">
        <f>+L1186+O1186/3.5</f>
        <v>60</v>
      </c>
      <c r="S1186" s="1">
        <f ca="1">+IF(K1186&gt;=0,IF(K1186&lt;30,R1186*1,IF(60&gt;K1186,R1186*2,IF(90&gt;K1186,R1186*3,IF(120&gt;K1186,R1186*4,IF(150&gt;K1186,R1186*5,IF(180&gt;K1186,R1186*6,IF(210&gt;K1186,R1186*7))))))),0)</f>
        <v>0</v>
      </c>
      <c r="T1186" s="2">
        <f ca="1">+IF(K1186&lt;0,0,IF(K1186&lt;8,$A$1,IF(K1186&lt;15,$B$1,IF(K1186&lt;22,$C$1,IF(K1186&lt;30,$D$1,IF(K1186&lt;60,$G$1,IF(K1186&lt;90,$H$1,IF(K1186&lt;120,$I$1,IF(K1186&lt;150,$J$1,IF(K1186&lt;180,$K$1,IF(K1186&lt;210,$E$1)))))))))))</f>
        <v>0</v>
      </c>
      <c r="U1186" s="3" t="s">
        <v>1905</v>
      </c>
      <c r="V1186" s="10" t="s">
        <v>1906</v>
      </c>
      <c r="W1186" s="6">
        <v>43763</v>
      </c>
      <c r="X1186" s="12" t="s">
        <v>1907</v>
      </c>
      <c r="Y1186" s="12" t="s">
        <v>5248</v>
      </c>
      <c r="Z1186" s="12"/>
      <c r="AA1186" s="12"/>
      <c r="AB1186" s="15"/>
      <c r="AC1186" s="15"/>
      <c r="AD1186" s="15"/>
      <c r="AE1186" s="15"/>
      <c r="AF1186" s="4">
        <f ca="1">+TODAY()-AE1186</f>
        <v>44137</v>
      </c>
      <c r="AG1186" s="15"/>
      <c r="AH1186" s="15"/>
      <c r="AI1186" s="6"/>
      <c r="AJ1186" s="6"/>
      <c r="AK1186" s="3" t="s">
        <v>43</v>
      </c>
      <c r="AL1186" s="6"/>
      <c r="AM1186" s="10">
        <v>1</v>
      </c>
      <c r="AN1186" s="3" t="s">
        <v>44</v>
      </c>
      <c r="AO1186" s="3"/>
      <c r="AP1186" s="3" t="s">
        <v>62</v>
      </c>
      <c r="AQ1186" s="3"/>
      <c r="AR1186" s="3"/>
      <c r="AS1186" s="3"/>
      <c r="AT1186" s="3"/>
      <c r="AU1186" s="288" t="s">
        <v>4686</v>
      </c>
      <c r="AV1186" s="7" t="s">
        <v>47</v>
      </c>
      <c r="AW1186" s="7" t="s">
        <v>47</v>
      </c>
      <c r="AX1186" s="9" t="str">
        <f>IF(AW1186="","Vacio",IF(AV1186=AW1186,"Igual","Diferente"))</f>
        <v>Igual</v>
      </c>
      <c r="AY1186" s="129"/>
      <c r="AZ1186" s="129"/>
      <c r="BA1186" s="5">
        <f ca="1">+IF(K1186&gt;21,"Revisar",0)</f>
        <v>0</v>
      </c>
      <c r="BB1186" s="68" t="s">
        <v>146</v>
      </c>
      <c r="BC1186" s="129" t="s">
        <v>2919</v>
      </c>
      <c r="BF1186" s="129" t="s">
        <v>94</v>
      </c>
      <c r="BG1186" s="129"/>
    </row>
    <row r="1187" spans="1:65" ht="14.65" customHeight="1" x14ac:dyDescent="0.25">
      <c r="A1187" s="68" t="str">
        <f>CONCATENATE(E1187,"_",X1187)</f>
        <v>20537539900_PCR-LAP19091053</v>
      </c>
      <c r="B1187" s="68" t="str">
        <f>CONCATENATE(E1187,"_",Z1187)</f>
        <v>20537539900_</v>
      </c>
      <c r="C1187" s="6">
        <v>44132</v>
      </c>
      <c r="D1187" s="6">
        <v>44162</v>
      </c>
      <c r="E1187" s="192">
        <v>20537539900</v>
      </c>
      <c r="F1187" s="3" t="s">
        <v>1887</v>
      </c>
      <c r="G1187" s="3" t="s">
        <v>4803</v>
      </c>
      <c r="H1187" s="6">
        <v>44132</v>
      </c>
      <c r="I1187" s="6">
        <v>44162</v>
      </c>
      <c r="J1187" s="7"/>
      <c r="K1187" s="8">
        <f ca="1">+TODAY()-I1187</f>
        <v>-25</v>
      </c>
      <c r="L1187" s="9">
        <v>60</v>
      </c>
      <c r="M1187" s="135"/>
      <c r="N1187" s="9" t="str">
        <f>IF(M1187="","Vacio",IF(L1187=M1187,"Igual","Diferente"))</f>
        <v>Vacio</v>
      </c>
      <c r="O1187" s="9"/>
      <c r="P1187" s="135"/>
      <c r="Q1187" s="9" t="str">
        <f>IF(P1187="","Vacio",IF(O1187=P1187,"Igual","Diferente"))</f>
        <v>Vacio</v>
      </c>
      <c r="R1187" s="1">
        <f>+L1187+O1187/3.5</f>
        <v>60</v>
      </c>
      <c r="S1187" s="1">
        <f ca="1">+IF(K1187&gt;=0,IF(K1187&lt;30,R1187*1,IF(60&gt;K1187,R1187*2,IF(90&gt;K1187,R1187*3,IF(120&gt;K1187,R1187*4,IF(150&gt;K1187,R1187*5,IF(180&gt;K1187,R1187*6,IF(210&gt;K1187,R1187*7))))))),0)</f>
        <v>0</v>
      </c>
      <c r="T1187" s="2">
        <f ca="1">+IF(K1187&lt;0,0,IF(K1187&lt;8,$A$1,IF(K1187&lt;15,$B$1,IF(K1187&lt;22,$C$1,IF(K1187&lt;30,$D$1,IF(K1187&lt;60,$G$1,IF(K1187&lt;90,$H$1,IF(K1187&lt;120,$I$1,IF(K1187&lt;150,$J$1,IF(K1187&lt;180,$K$1,IF(K1187&lt;210,$E$1)))))))))))</f>
        <v>0</v>
      </c>
      <c r="U1187" s="3" t="s">
        <v>1905</v>
      </c>
      <c r="V1187" s="10" t="s">
        <v>1906</v>
      </c>
      <c r="W1187" s="6">
        <v>43763</v>
      </c>
      <c r="X1187" s="12" t="s">
        <v>1908</v>
      </c>
      <c r="Y1187" s="12" t="s">
        <v>5248</v>
      </c>
      <c r="Z1187" s="12"/>
      <c r="AA1187" s="12"/>
      <c r="AB1187" s="15"/>
      <c r="AC1187" s="15"/>
      <c r="AD1187" s="15"/>
      <c r="AE1187" s="15"/>
      <c r="AF1187" s="4">
        <f ca="1">+TODAY()-AE1187</f>
        <v>44137</v>
      </c>
      <c r="AG1187" s="15"/>
      <c r="AH1187" s="15"/>
      <c r="AI1187" s="6"/>
      <c r="AJ1187" s="6"/>
      <c r="AK1187" s="3" t="s">
        <v>43</v>
      </c>
      <c r="AL1187" s="6"/>
      <c r="AM1187" s="10">
        <v>1</v>
      </c>
      <c r="AN1187" s="3" t="s">
        <v>44</v>
      </c>
      <c r="AO1187" s="3"/>
      <c r="AP1187" s="3" t="s">
        <v>62</v>
      </c>
      <c r="AQ1187" s="3"/>
      <c r="AR1187" s="3"/>
      <c r="AS1187" s="3"/>
      <c r="AT1187" s="3"/>
      <c r="AU1187" s="288" t="s">
        <v>4686</v>
      </c>
      <c r="AV1187" s="7" t="s">
        <v>47</v>
      </c>
      <c r="AW1187" s="7" t="s">
        <v>47</v>
      </c>
      <c r="AX1187" s="9" t="str">
        <f>IF(AW1187="","Vacio",IF(AV1187=AW1187,"Igual","Diferente"))</f>
        <v>Igual</v>
      </c>
      <c r="AY1187" s="129"/>
      <c r="AZ1187" s="129"/>
      <c r="BA1187" s="5">
        <f ca="1">+IF(K1187&gt;21,"Revisar",0)</f>
        <v>0</v>
      </c>
      <c r="BB1187" s="68" t="s">
        <v>146</v>
      </c>
      <c r="BC1187" s="129" t="s">
        <v>2919</v>
      </c>
      <c r="BF1187" s="129" t="s">
        <v>94</v>
      </c>
      <c r="BG1187" s="129"/>
    </row>
    <row r="1188" spans="1:65" ht="14.65" customHeight="1" x14ac:dyDescent="0.25">
      <c r="A1188" s="68" t="str">
        <f>CONCATENATE(E1188,"_",X1188)</f>
        <v>20537539900_PCR-LAP19091059</v>
      </c>
      <c r="B1188" s="68" t="str">
        <f>CONCATENATE(E1188,"_",Z1188)</f>
        <v>20537539900_</v>
      </c>
      <c r="C1188" s="6">
        <v>44132</v>
      </c>
      <c r="D1188" s="6">
        <v>44162</v>
      </c>
      <c r="E1188" s="192">
        <v>20537539900</v>
      </c>
      <c r="F1188" s="3" t="s">
        <v>1887</v>
      </c>
      <c r="G1188" s="3" t="s">
        <v>4803</v>
      </c>
      <c r="H1188" s="6">
        <v>44132</v>
      </c>
      <c r="I1188" s="6">
        <v>44162</v>
      </c>
      <c r="J1188" s="7"/>
      <c r="K1188" s="8">
        <f ca="1">+TODAY()-I1188</f>
        <v>-25</v>
      </c>
      <c r="L1188" s="9">
        <v>60</v>
      </c>
      <c r="M1188" s="135"/>
      <c r="N1188" s="9" t="str">
        <f>IF(M1188="","Vacio",IF(L1188=M1188,"Igual","Diferente"))</f>
        <v>Vacio</v>
      </c>
      <c r="O1188" s="9"/>
      <c r="P1188" s="135"/>
      <c r="Q1188" s="9" t="str">
        <f>IF(P1188="","Vacio",IF(O1188=P1188,"Igual","Diferente"))</f>
        <v>Vacio</v>
      </c>
      <c r="R1188" s="1">
        <f>+L1188+O1188/3.5</f>
        <v>60</v>
      </c>
      <c r="S1188" s="1">
        <f ca="1">+IF(K1188&gt;=0,IF(K1188&lt;30,R1188*1,IF(60&gt;K1188,R1188*2,IF(90&gt;K1188,R1188*3,IF(120&gt;K1188,R1188*4,IF(150&gt;K1188,R1188*5,IF(180&gt;K1188,R1188*6,IF(210&gt;K1188,R1188*7))))))),0)</f>
        <v>0</v>
      </c>
      <c r="T1188" s="2">
        <f ca="1">+IF(K1188&lt;0,0,IF(K1188&lt;8,$A$1,IF(K1188&lt;15,$B$1,IF(K1188&lt;22,$C$1,IF(K1188&lt;30,$D$1,IF(K1188&lt;60,$G$1,IF(K1188&lt;90,$H$1,IF(K1188&lt;120,$I$1,IF(K1188&lt;150,$J$1,IF(K1188&lt;180,$K$1,IF(K1188&lt;210,$E$1)))))))))))</f>
        <v>0</v>
      </c>
      <c r="U1188" s="3" t="s">
        <v>1905</v>
      </c>
      <c r="V1188" s="10" t="s">
        <v>1906</v>
      </c>
      <c r="W1188" s="6">
        <v>43763</v>
      </c>
      <c r="X1188" s="12" t="s">
        <v>1909</v>
      </c>
      <c r="Y1188" s="12" t="s">
        <v>5248</v>
      </c>
      <c r="Z1188" s="12"/>
      <c r="AA1188" s="12"/>
      <c r="AB1188" s="15"/>
      <c r="AC1188" s="15"/>
      <c r="AD1188" s="15"/>
      <c r="AE1188" s="15"/>
      <c r="AF1188" s="4">
        <f ca="1">+TODAY()-AE1188</f>
        <v>44137</v>
      </c>
      <c r="AG1188" s="15"/>
      <c r="AH1188" s="15"/>
      <c r="AI1188" s="6"/>
      <c r="AJ1188" s="6"/>
      <c r="AK1188" s="3" t="s">
        <v>43</v>
      </c>
      <c r="AL1188" s="6"/>
      <c r="AM1188" s="10">
        <v>1</v>
      </c>
      <c r="AN1188" s="3" t="s">
        <v>44</v>
      </c>
      <c r="AO1188" s="3"/>
      <c r="AP1188" s="3" t="s">
        <v>62</v>
      </c>
      <c r="AQ1188" s="3"/>
      <c r="AR1188" s="3"/>
      <c r="AS1188" s="3"/>
      <c r="AT1188" s="3"/>
      <c r="AU1188" s="288" t="s">
        <v>4686</v>
      </c>
      <c r="AV1188" s="7" t="s">
        <v>47</v>
      </c>
      <c r="AW1188" s="7" t="s">
        <v>47</v>
      </c>
      <c r="AX1188" s="9" t="str">
        <f>IF(AW1188="","Vacio",IF(AV1188=AW1188,"Igual","Diferente"))</f>
        <v>Igual</v>
      </c>
      <c r="AY1188" s="129"/>
      <c r="AZ1188" s="129"/>
      <c r="BA1188" s="5">
        <f ca="1">+IF(K1188&gt;21,"Revisar",0)</f>
        <v>0</v>
      </c>
      <c r="BB1188" s="68" t="s">
        <v>146</v>
      </c>
      <c r="BC1188" s="129" t="s">
        <v>2919</v>
      </c>
      <c r="BF1188" s="129" t="s">
        <v>94</v>
      </c>
      <c r="BG1188" s="129"/>
    </row>
    <row r="1189" spans="1:65" ht="14.65" customHeight="1" x14ac:dyDescent="0.25">
      <c r="A1189" s="68" t="str">
        <f>CONCATENATE(E1189,"_",X1189)</f>
        <v>20537539900_PCR-LAP19091060</v>
      </c>
      <c r="B1189" s="68" t="str">
        <f>CONCATENATE(E1189,"_",Z1189)</f>
        <v>20537539900_</v>
      </c>
      <c r="C1189" s="6">
        <v>44132</v>
      </c>
      <c r="D1189" s="6">
        <v>44162</v>
      </c>
      <c r="E1189" s="192">
        <v>20537539900</v>
      </c>
      <c r="F1189" s="3" t="s">
        <v>1887</v>
      </c>
      <c r="G1189" s="3" t="s">
        <v>4803</v>
      </c>
      <c r="H1189" s="6">
        <v>44132</v>
      </c>
      <c r="I1189" s="6">
        <v>44162</v>
      </c>
      <c r="J1189" s="7"/>
      <c r="K1189" s="8">
        <f ca="1">+TODAY()-I1189</f>
        <v>-25</v>
      </c>
      <c r="L1189" s="9">
        <v>60</v>
      </c>
      <c r="M1189" s="135"/>
      <c r="N1189" s="9" t="str">
        <f>IF(M1189="","Vacio",IF(L1189=M1189,"Igual","Diferente"))</f>
        <v>Vacio</v>
      </c>
      <c r="O1189" s="9"/>
      <c r="P1189" s="135"/>
      <c r="Q1189" s="9" t="str">
        <f>IF(P1189="","Vacio",IF(O1189=P1189,"Igual","Diferente"))</f>
        <v>Vacio</v>
      </c>
      <c r="R1189" s="1">
        <f>+L1189+O1189/3.5</f>
        <v>60</v>
      </c>
      <c r="S1189" s="1">
        <f ca="1">+IF(K1189&gt;=0,IF(K1189&lt;30,R1189*1,IF(60&gt;K1189,R1189*2,IF(90&gt;K1189,R1189*3,IF(120&gt;K1189,R1189*4,IF(150&gt;K1189,R1189*5,IF(180&gt;K1189,R1189*6,IF(210&gt;K1189,R1189*7))))))),0)</f>
        <v>0</v>
      </c>
      <c r="T1189" s="2">
        <f ca="1">+IF(K1189&lt;0,0,IF(K1189&lt;8,$A$1,IF(K1189&lt;15,$B$1,IF(K1189&lt;22,$C$1,IF(K1189&lt;30,$D$1,IF(K1189&lt;60,$G$1,IF(K1189&lt;90,$H$1,IF(K1189&lt;120,$I$1,IF(K1189&lt;150,$J$1,IF(K1189&lt;180,$K$1,IF(K1189&lt;210,$E$1)))))))))))</f>
        <v>0</v>
      </c>
      <c r="U1189" s="3" t="s">
        <v>1905</v>
      </c>
      <c r="V1189" s="10" t="s">
        <v>1906</v>
      </c>
      <c r="W1189" s="6">
        <v>43763</v>
      </c>
      <c r="X1189" s="12" t="s">
        <v>1910</v>
      </c>
      <c r="Y1189" s="12" t="s">
        <v>5248</v>
      </c>
      <c r="Z1189" s="12"/>
      <c r="AA1189" s="12"/>
      <c r="AB1189" s="15"/>
      <c r="AC1189" s="15"/>
      <c r="AD1189" s="15"/>
      <c r="AE1189" s="15"/>
      <c r="AF1189" s="4">
        <f ca="1">+TODAY()-AE1189</f>
        <v>44137</v>
      </c>
      <c r="AG1189" s="15"/>
      <c r="AH1189" s="15"/>
      <c r="AI1189" s="6"/>
      <c r="AJ1189" s="6"/>
      <c r="AK1189" s="3" t="s">
        <v>43</v>
      </c>
      <c r="AL1189" s="6"/>
      <c r="AM1189" s="10">
        <v>1</v>
      </c>
      <c r="AN1189" s="3" t="s">
        <v>44</v>
      </c>
      <c r="AO1189" s="3"/>
      <c r="AP1189" s="3" t="s">
        <v>62</v>
      </c>
      <c r="AQ1189" s="3"/>
      <c r="AR1189" s="3"/>
      <c r="AS1189" s="3"/>
      <c r="AT1189" s="3"/>
      <c r="AU1189" s="288" t="s">
        <v>4686</v>
      </c>
      <c r="AV1189" s="7" t="s">
        <v>47</v>
      </c>
      <c r="AW1189" s="7" t="s">
        <v>47</v>
      </c>
      <c r="AX1189" s="9" t="str">
        <f>IF(AW1189="","Vacio",IF(AV1189=AW1189,"Igual","Diferente"))</f>
        <v>Igual</v>
      </c>
      <c r="AY1189" s="129"/>
      <c r="AZ1189" s="129"/>
      <c r="BA1189" s="5">
        <f ca="1">+IF(K1189&gt;21,"Revisar",0)</f>
        <v>0</v>
      </c>
      <c r="BB1189" s="68" t="s">
        <v>146</v>
      </c>
      <c r="BC1189" s="129" t="s">
        <v>2919</v>
      </c>
      <c r="BF1189" s="129" t="s">
        <v>94</v>
      </c>
      <c r="BG1189" s="129"/>
    </row>
    <row r="1190" spans="1:65" ht="14.65" customHeight="1" x14ac:dyDescent="0.25">
      <c r="A1190" s="68" t="str">
        <f>CONCATENATE(E1190,"_",X1190)</f>
        <v>20537539900_PCR-LAP19091063</v>
      </c>
      <c r="B1190" s="68" t="str">
        <f>CONCATENATE(E1190,"_",Z1190)</f>
        <v>20537539900_</v>
      </c>
      <c r="C1190" s="6">
        <v>44132</v>
      </c>
      <c r="D1190" s="6">
        <v>44162</v>
      </c>
      <c r="E1190" s="192">
        <v>20537539900</v>
      </c>
      <c r="F1190" s="3" t="s">
        <v>1887</v>
      </c>
      <c r="G1190" s="3" t="s">
        <v>4803</v>
      </c>
      <c r="H1190" s="6">
        <v>44132</v>
      </c>
      <c r="I1190" s="6">
        <v>44162</v>
      </c>
      <c r="J1190" s="7"/>
      <c r="K1190" s="8">
        <f ca="1">+TODAY()-I1190</f>
        <v>-25</v>
      </c>
      <c r="L1190" s="9">
        <v>60</v>
      </c>
      <c r="M1190" s="135"/>
      <c r="N1190" s="9" t="str">
        <f>IF(M1190="","Vacio",IF(L1190=M1190,"Igual","Diferente"))</f>
        <v>Vacio</v>
      </c>
      <c r="O1190" s="9"/>
      <c r="P1190" s="135"/>
      <c r="Q1190" s="9" t="str">
        <f>IF(P1190="","Vacio",IF(O1190=P1190,"Igual","Diferente"))</f>
        <v>Vacio</v>
      </c>
      <c r="R1190" s="1">
        <f>+L1190+O1190/3.5</f>
        <v>60</v>
      </c>
      <c r="S1190" s="1">
        <f ca="1">+IF(K1190&gt;=0,IF(K1190&lt;30,R1190*1,IF(60&gt;K1190,R1190*2,IF(90&gt;K1190,R1190*3,IF(120&gt;K1190,R1190*4,IF(150&gt;K1190,R1190*5,IF(180&gt;K1190,R1190*6,IF(210&gt;K1190,R1190*7))))))),0)</f>
        <v>0</v>
      </c>
      <c r="T1190" s="2">
        <f ca="1">+IF(K1190&lt;0,0,IF(K1190&lt;8,$A$1,IF(K1190&lt;15,$B$1,IF(K1190&lt;22,$C$1,IF(K1190&lt;30,$D$1,IF(K1190&lt;60,$G$1,IF(K1190&lt;90,$H$1,IF(K1190&lt;120,$I$1,IF(K1190&lt;150,$J$1,IF(K1190&lt;180,$K$1,IF(K1190&lt;210,$E$1)))))))))))</f>
        <v>0</v>
      </c>
      <c r="U1190" s="3" t="s">
        <v>1905</v>
      </c>
      <c r="V1190" s="10" t="s">
        <v>1906</v>
      </c>
      <c r="W1190" s="6">
        <v>43763</v>
      </c>
      <c r="X1190" s="12" t="s">
        <v>1911</v>
      </c>
      <c r="Y1190" s="12" t="s">
        <v>5248</v>
      </c>
      <c r="Z1190" s="12"/>
      <c r="AA1190" s="12"/>
      <c r="AB1190" s="15"/>
      <c r="AC1190" s="15"/>
      <c r="AD1190" s="15"/>
      <c r="AE1190" s="15"/>
      <c r="AF1190" s="4">
        <f ca="1">+TODAY()-AE1190</f>
        <v>44137</v>
      </c>
      <c r="AG1190" s="15"/>
      <c r="AH1190" s="15"/>
      <c r="AI1190" s="6"/>
      <c r="AJ1190" s="6"/>
      <c r="AK1190" s="3" t="s">
        <v>43</v>
      </c>
      <c r="AL1190" s="6"/>
      <c r="AM1190" s="10">
        <v>1</v>
      </c>
      <c r="AN1190" s="3" t="s">
        <v>44</v>
      </c>
      <c r="AO1190" s="3"/>
      <c r="AP1190" s="3" t="s">
        <v>62</v>
      </c>
      <c r="AQ1190" s="3"/>
      <c r="AR1190" s="3"/>
      <c r="AS1190" s="3"/>
      <c r="AT1190" s="3"/>
      <c r="AU1190" s="288" t="s">
        <v>4686</v>
      </c>
      <c r="AV1190" s="7" t="s">
        <v>47</v>
      </c>
      <c r="AW1190" s="7" t="s">
        <v>47</v>
      </c>
      <c r="AX1190" s="9" t="str">
        <f>IF(AW1190="","Vacio",IF(AV1190=AW1190,"Igual","Diferente"))</f>
        <v>Igual</v>
      </c>
      <c r="AY1190" s="129"/>
      <c r="AZ1190" s="129"/>
      <c r="BA1190" s="5">
        <f ca="1">+IF(K1190&gt;21,"Revisar",0)</f>
        <v>0</v>
      </c>
      <c r="BB1190" s="68" t="s">
        <v>146</v>
      </c>
      <c r="BC1190" s="129" t="s">
        <v>2919</v>
      </c>
      <c r="BF1190" s="129" t="s">
        <v>94</v>
      </c>
      <c r="BG1190" s="129"/>
    </row>
    <row r="1191" spans="1:65" ht="14.65" customHeight="1" x14ac:dyDescent="0.25">
      <c r="A1191" s="68" t="str">
        <f>CONCATENATE(E1191,"_",X1191)</f>
        <v>20537539900_PCR-LAP19101053</v>
      </c>
      <c r="B1191" s="68" t="str">
        <f>CONCATENATE(E1191,"_",Z1191)</f>
        <v>20537539900_</v>
      </c>
      <c r="C1191" s="6">
        <v>44123</v>
      </c>
      <c r="D1191" s="6">
        <v>44153</v>
      </c>
      <c r="E1191" s="192">
        <v>20537539900</v>
      </c>
      <c r="F1191" s="3" t="s">
        <v>1887</v>
      </c>
      <c r="G1191" s="3" t="s">
        <v>4803</v>
      </c>
      <c r="H1191" s="6">
        <v>44123</v>
      </c>
      <c r="I1191" s="6">
        <v>44153</v>
      </c>
      <c r="J1191" s="7"/>
      <c r="K1191" s="8">
        <f ca="1">+TODAY()-I1191</f>
        <v>-16</v>
      </c>
      <c r="L1191" s="9">
        <v>60</v>
      </c>
      <c r="M1191" s="135"/>
      <c r="N1191" s="9" t="str">
        <f>IF(M1191="","Vacio",IF(L1191=M1191,"Igual","Diferente"))</f>
        <v>Vacio</v>
      </c>
      <c r="O1191" s="9"/>
      <c r="P1191" s="135"/>
      <c r="Q1191" s="9" t="str">
        <f>IF(P1191="","Vacio",IF(O1191=P1191,"Igual","Diferente"))</f>
        <v>Vacio</v>
      </c>
      <c r="R1191" s="1">
        <f>+L1191+O1191/3.5</f>
        <v>60</v>
      </c>
      <c r="S1191" s="1">
        <f ca="1">+IF(K1191&gt;=0,IF(K1191&lt;30,R1191*1,IF(60&gt;K1191,R1191*2,IF(90&gt;K1191,R1191*3,IF(120&gt;K1191,R1191*4,IF(150&gt;K1191,R1191*5,IF(180&gt;K1191,R1191*6,IF(210&gt;K1191,R1191*7))))))),0)</f>
        <v>0</v>
      </c>
      <c r="T1191" s="2">
        <f ca="1">+IF(K1191&lt;0,0,IF(K1191&lt;8,$A$1,IF(K1191&lt;15,$B$1,IF(K1191&lt;22,$C$1,IF(K1191&lt;30,$D$1,IF(K1191&lt;60,$G$1,IF(K1191&lt;90,$H$1,IF(K1191&lt;120,$I$1,IF(K1191&lt;150,$J$1,IF(K1191&lt;180,$K$1,IF(K1191&lt;210,$E$1)))))))))))</f>
        <v>0</v>
      </c>
      <c r="U1191" s="3" t="s">
        <v>3618</v>
      </c>
      <c r="V1191" s="10" t="s">
        <v>1903</v>
      </c>
      <c r="W1191" s="6">
        <v>43818</v>
      </c>
      <c r="X1191" s="12" t="s">
        <v>1912</v>
      </c>
      <c r="Y1191" s="12" t="s">
        <v>5248</v>
      </c>
      <c r="Z1191" s="12"/>
      <c r="AA1191" s="12"/>
      <c r="AB1191" s="15"/>
      <c r="AC1191" s="15"/>
      <c r="AD1191" s="15"/>
      <c r="AE1191" s="15"/>
      <c r="AF1191" s="4">
        <f ca="1">+TODAY()-AE1191</f>
        <v>44137</v>
      </c>
      <c r="AG1191" s="15"/>
      <c r="AH1191" s="15"/>
      <c r="AI1191" s="6"/>
      <c r="AJ1191" s="6"/>
      <c r="AK1191" s="3" t="s">
        <v>43</v>
      </c>
      <c r="AL1191" s="6"/>
      <c r="AM1191" s="10">
        <v>1</v>
      </c>
      <c r="AN1191" s="3" t="s">
        <v>44</v>
      </c>
      <c r="AO1191" s="3"/>
      <c r="AP1191" s="3" t="s">
        <v>161</v>
      </c>
      <c r="AQ1191" s="3"/>
      <c r="AR1191" s="3"/>
      <c r="AS1191" s="3"/>
      <c r="AT1191" s="3"/>
      <c r="AU1191" s="288" t="s">
        <v>4686</v>
      </c>
      <c r="AV1191" s="7" t="s">
        <v>47</v>
      </c>
      <c r="AW1191" s="7" t="s">
        <v>47</v>
      </c>
      <c r="AX1191" s="9" t="str">
        <f>IF(AW1191="","Vacio",IF(AV1191=AW1191,"Igual","Diferente"))</f>
        <v>Igual</v>
      </c>
      <c r="AY1191" s="129"/>
      <c r="AZ1191" s="129"/>
      <c r="BA1191" s="5">
        <f ca="1">+IF(K1191&gt;21,"Revisar",0)</f>
        <v>0</v>
      </c>
      <c r="BB1191" s="68" t="s">
        <v>146</v>
      </c>
      <c r="BC1191" s="129" t="s">
        <v>2919</v>
      </c>
      <c r="BF1191" s="129" t="s">
        <v>94</v>
      </c>
      <c r="BG1191" s="129"/>
    </row>
    <row r="1192" spans="1:65" ht="14.65" customHeight="1" x14ac:dyDescent="0.25">
      <c r="A1192" s="68" t="str">
        <f>CONCATENATE(E1192,"_",X1192)</f>
        <v>20537539900_PCR-LAP20031083</v>
      </c>
      <c r="B1192" s="68" t="str">
        <f>CONCATENATE(E1192,"_",Z1192)</f>
        <v>20537539900_</v>
      </c>
      <c r="C1192" s="6">
        <v>44123</v>
      </c>
      <c r="D1192" s="6">
        <v>44153</v>
      </c>
      <c r="E1192" s="192">
        <v>20537539900</v>
      </c>
      <c r="F1192" s="3" t="s">
        <v>1887</v>
      </c>
      <c r="G1192" s="3" t="s">
        <v>4803</v>
      </c>
      <c r="H1192" s="6">
        <v>44123</v>
      </c>
      <c r="I1192" s="6">
        <v>44153</v>
      </c>
      <c r="J1192" s="7"/>
      <c r="K1192" s="8">
        <f ca="1">+TODAY()-I1192</f>
        <v>-16</v>
      </c>
      <c r="L1192" s="9">
        <v>60</v>
      </c>
      <c r="M1192" s="135"/>
      <c r="N1192" s="9" t="str">
        <f>IF(M1192="","Vacio",IF(L1192=M1192,"Igual","Diferente"))</f>
        <v>Vacio</v>
      </c>
      <c r="O1192" s="9"/>
      <c r="P1192" s="135"/>
      <c r="Q1192" s="9" t="str">
        <f>IF(P1192="","Vacio",IF(O1192=P1192,"Igual","Diferente"))</f>
        <v>Vacio</v>
      </c>
      <c r="R1192" s="1">
        <f>+L1192+O1192/3.5</f>
        <v>60</v>
      </c>
      <c r="S1192" s="1">
        <f ca="1">+IF(K1192&gt;=0,IF(K1192&lt;30,R1192*1,IF(60&gt;K1192,R1192*2,IF(90&gt;K1192,R1192*3,IF(120&gt;K1192,R1192*4,IF(150&gt;K1192,R1192*5,IF(180&gt;K1192,R1192*6,IF(210&gt;K1192,R1192*7))))))),0)</f>
        <v>0</v>
      </c>
      <c r="T1192" s="2">
        <f ca="1">+IF(K1192&lt;0,0,IF(K1192&lt;8,$A$1,IF(K1192&lt;15,$B$1,IF(K1192&lt;22,$C$1,IF(K1192&lt;30,$D$1,IF(K1192&lt;60,$G$1,IF(K1192&lt;90,$H$1,IF(K1192&lt;120,$I$1,IF(K1192&lt;150,$J$1,IF(K1192&lt;180,$K$1,IF(K1192&lt;210,$E$1)))))))))))</f>
        <v>0</v>
      </c>
      <c r="U1192" s="3" t="s">
        <v>3504</v>
      </c>
      <c r="V1192" s="10" t="s">
        <v>3617</v>
      </c>
      <c r="W1192" s="6">
        <v>44062</v>
      </c>
      <c r="X1192" s="12" t="s">
        <v>3615</v>
      </c>
      <c r="Y1192" s="12" t="s">
        <v>5248</v>
      </c>
      <c r="Z1192" s="12"/>
      <c r="AA1192" s="12"/>
      <c r="AB1192" s="15"/>
      <c r="AC1192" s="15"/>
      <c r="AD1192" s="15"/>
      <c r="AE1192" s="15"/>
      <c r="AF1192" s="4">
        <f ca="1">+TODAY()-AE1192</f>
        <v>44137</v>
      </c>
      <c r="AG1192" s="15"/>
      <c r="AH1192" s="15"/>
      <c r="AI1192" s="6"/>
      <c r="AJ1192" s="6"/>
      <c r="AK1192" s="3" t="s">
        <v>43</v>
      </c>
      <c r="AL1192" s="6"/>
      <c r="AM1192" s="10">
        <v>1</v>
      </c>
      <c r="AN1192" s="3" t="s">
        <v>44</v>
      </c>
      <c r="AO1192" s="3"/>
      <c r="AP1192" s="3" t="s">
        <v>161</v>
      </c>
      <c r="AQ1192" s="3"/>
      <c r="AR1192" s="3"/>
      <c r="AS1192" s="3"/>
      <c r="AT1192" s="3"/>
      <c r="AU1192" s="288" t="s">
        <v>4686</v>
      </c>
      <c r="AV1192" s="7" t="s">
        <v>47</v>
      </c>
      <c r="AW1192" s="7" t="s">
        <v>47</v>
      </c>
      <c r="AX1192" s="9" t="str">
        <f>IF(AW1192="","Vacio",IF(AV1192=AW1192,"Igual","Diferente"))</f>
        <v>Igual</v>
      </c>
      <c r="AY1192" s="129"/>
      <c r="AZ1192" s="129"/>
      <c r="BA1192" s="5">
        <f ca="1">+IF(K1192&gt;21,"Revisar",0)</f>
        <v>0</v>
      </c>
      <c r="BB1192" s="68" t="s">
        <v>146</v>
      </c>
      <c r="BC1192" s="129" t="s">
        <v>2919</v>
      </c>
      <c r="BF1192" s="129" t="s">
        <v>94</v>
      </c>
      <c r="BG1192" s="129"/>
    </row>
    <row r="1193" spans="1:65" ht="14.65" customHeight="1" x14ac:dyDescent="0.25">
      <c r="A1193" s="68" t="str">
        <f>CONCATENATE(E1193,"_",X1193)</f>
        <v>20537539900_PCR-LAP20031060</v>
      </c>
      <c r="B1193" s="68" t="str">
        <f>CONCATENATE(E1193,"_",Z1193)</f>
        <v>20537539900_</v>
      </c>
      <c r="C1193" s="6">
        <v>44123</v>
      </c>
      <c r="D1193" s="6">
        <v>44153</v>
      </c>
      <c r="E1193" s="192">
        <v>20537539900</v>
      </c>
      <c r="F1193" s="3" t="s">
        <v>1887</v>
      </c>
      <c r="G1193" s="3" t="s">
        <v>4803</v>
      </c>
      <c r="H1193" s="6">
        <v>44123</v>
      </c>
      <c r="I1193" s="6">
        <v>44153</v>
      </c>
      <c r="J1193" s="7"/>
      <c r="K1193" s="8">
        <f ca="1">+TODAY()-I1193</f>
        <v>-16</v>
      </c>
      <c r="L1193" s="9">
        <v>60</v>
      </c>
      <c r="M1193" s="135"/>
      <c r="N1193" s="9" t="str">
        <f>IF(M1193="","Vacio",IF(L1193=M1193,"Igual","Diferente"))</f>
        <v>Vacio</v>
      </c>
      <c r="O1193" s="9"/>
      <c r="P1193" s="135"/>
      <c r="Q1193" s="9" t="str">
        <f>IF(P1193="","Vacio",IF(O1193=P1193,"Igual","Diferente"))</f>
        <v>Vacio</v>
      </c>
      <c r="R1193" s="1">
        <f>+L1193+O1193/3.5</f>
        <v>60</v>
      </c>
      <c r="S1193" s="1">
        <f ca="1">+IF(K1193&gt;=0,IF(K1193&lt;30,R1193*1,IF(60&gt;K1193,R1193*2,IF(90&gt;K1193,R1193*3,IF(120&gt;K1193,R1193*4,IF(150&gt;K1193,R1193*5,IF(180&gt;K1193,R1193*6,IF(210&gt;K1193,R1193*7))))))),0)</f>
        <v>0</v>
      </c>
      <c r="T1193" s="2">
        <f ca="1">+IF(K1193&lt;0,0,IF(K1193&lt;8,$A$1,IF(K1193&lt;15,$B$1,IF(K1193&lt;22,$C$1,IF(K1193&lt;30,$D$1,IF(K1193&lt;60,$G$1,IF(K1193&lt;90,$H$1,IF(K1193&lt;120,$I$1,IF(K1193&lt;150,$J$1,IF(K1193&lt;180,$K$1,IF(K1193&lt;210,$E$1)))))))))))</f>
        <v>0</v>
      </c>
      <c r="U1193" s="3" t="s">
        <v>3504</v>
      </c>
      <c r="V1193" s="10" t="s">
        <v>3617</v>
      </c>
      <c r="W1193" s="6">
        <v>44062</v>
      </c>
      <c r="X1193" s="12" t="s">
        <v>3616</v>
      </c>
      <c r="Y1193" s="12" t="s">
        <v>5248</v>
      </c>
      <c r="Z1193" s="12"/>
      <c r="AA1193" s="12"/>
      <c r="AB1193" s="15"/>
      <c r="AC1193" s="15"/>
      <c r="AD1193" s="15"/>
      <c r="AE1193" s="15"/>
      <c r="AF1193" s="4">
        <f ca="1">+TODAY()-AE1193</f>
        <v>44137</v>
      </c>
      <c r="AG1193" s="15"/>
      <c r="AH1193" s="15"/>
      <c r="AI1193" s="6"/>
      <c r="AJ1193" s="6"/>
      <c r="AK1193" s="3" t="s">
        <v>43</v>
      </c>
      <c r="AL1193" s="6"/>
      <c r="AM1193" s="10">
        <v>1</v>
      </c>
      <c r="AN1193" s="3" t="s">
        <v>44</v>
      </c>
      <c r="AO1193" s="3"/>
      <c r="AP1193" s="3" t="s">
        <v>161</v>
      </c>
      <c r="AQ1193" s="3"/>
      <c r="AR1193" s="3"/>
      <c r="AS1193" s="3"/>
      <c r="AT1193" s="3"/>
      <c r="AU1193" s="288" t="s">
        <v>4686</v>
      </c>
      <c r="AV1193" s="7" t="s">
        <v>47</v>
      </c>
      <c r="AW1193" s="7" t="s">
        <v>47</v>
      </c>
      <c r="AX1193" s="9" t="str">
        <f>IF(AW1193="","Vacio",IF(AV1193=AW1193,"Igual","Diferente"))</f>
        <v>Igual</v>
      </c>
      <c r="AY1193" s="129"/>
      <c r="AZ1193" s="129"/>
      <c r="BA1193" s="5">
        <f ca="1">+IF(K1193&gt;21,"Revisar",0)</f>
        <v>0</v>
      </c>
      <c r="BB1193" s="68" t="s">
        <v>146</v>
      </c>
      <c r="BC1193" s="129" t="s">
        <v>2919</v>
      </c>
      <c r="BF1193" s="129" t="s">
        <v>94</v>
      </c>
      <c r="BG1193" s="129"/>
    </row>
    <row r="1194" spans="1:65" ht="14.65" customHeight="1" x14ac:dyDescent="0.25">
      <c r="A1194" s="68" t="str">
        <f>CONCATENATE(E1194,"_",X1194)</f>
        <v>20537539900_PCR-LAP20064105</v>
      </c>
      <c r="B1194" s="68" t="str">
        <f>CONCATENATE(E1194,"_",Z1194)</f>
        <v>20537539900_</v>
      </c>
      <c r="C1194" s="6">
        <v>44130</v>
      </c>
      <c r="D1194" s="6">
        <v>44160</v>
      </c>
      <c r="E1194" s="192">
        <v>20537539900</v>
      </c>
      <c r="F1194" s="3" t="s">
        <v>1887</v>
      </c>
      <c r="G1194" s="3" t="s">
        <v>4803</v>
      </c>
      <c r="H1194" s="6">
        <v>44130</v>
      </c>
      <c r="I1194" s="6">
        <v>44160</v>
      </c>
      <c r="J1194" s="7"/>
      <c r="K1194" s="8">
        <f ca="1">+TODAY()-I1194</f>
        <v>-23</v>
      </c>
      <c r="L1194" s="9">
        <v>60</v>
      </c>
      <c r="M1194" s="135"/>
      <c r="N1194" s="9" t="str">
        <f>IF(M1194="","Vacio",IF(L1194=M1194,"Igual","Diferente"))</f>
        <v>Vacio</v>
      </c>
      <c r="O1194" s="9"/>
      <c r="P1194" s="135"/>
      <c r="Q1194" s="9" t="str">
        <f>IF(P1194="","Vacio",IF(O1194=P1194,"Igual","Diferente"))</f>
        <v>Vacio</v>
      </c>
      <c r="R1194" s="1">
        <f>+L1194+O1194/3.5</f>
        <v>60</v>
      </c>
      <c r="S1194" s="1">
        <f ca="1">+IF(K1194&gt;=0,IF(K1194&lt;30,R1194*1,IF(60&gt;K1194,R1194*2,IF(90&gt;K1194,R1194*3,IF(120&gt;K1194,R1194*4,IF(150&gt;K1194,R1194*5,IF(180&gt;K1194,R1194*6,IF(210&gt;K1194,R1194*7))))))),0)</f>
        <v>0</v>
      </c>
      <c r="T1194" s="2">
        <f ca="1">+IF(K1194&lt;0,0,IF(K1194&lt;8,$A$1,IF(K1194&lt;15,$B$1,IF(K1194&lt;22,$C$1,IF(K1194&lt;30,$D$1,IF(K1194&lt;60,$G$1,IF(K1194&lt;90,$H$1,IF(K1194&lt;120,$I$1,IF(K1194&lt;150,$J$1,IF(K1194&lt;180,$K$1,IF(K1194&lt;210,$E$1)))))))))))</f>
        <v>0</v>
      </c>
      <c r="U1194" s="3" t="s">
        <v>3119</v>
      </c>
      <c r="V1194" s="10" t="s">
        <v>3120</v>
      </c>
      <c r="W1194" s="6">
        <v>44008</v>
      </c>
      <c r="X1194" s="12" t="s">
        <v>3121</v>
      </c>
      <c r="Y1194" s="12" t="s">
        <v>5248</v>
      </c>
      <c r="Z1194" s="12"/>
      <c r="AA1194" s="12"/>
      <c r="AB1194" s="15"/>
      <c r="AC1194" s="15"/>
      <c r="AD1194" s="15"/>
      <c r="AE1194" s="15"/>
      <c r="AF1194" s="4">
        <f ca="1">+TODAY()-AE1194</f>
        <v>44137</v>
      </c>
      <c r="AG1194" s="15"/>
      <c r="AH1194" s="15"/>
      <c r="AI1194" s="6"/>
      <c r="AJ1194" s="6"/>
      <c r="AK1194" s="3" t="s">
        <v>43</v>
      </c>
      <c r="AL1194" s="6"/>
      <c r="AM1194" s="10">
        <v>1</v>
      </c>
      <c r="AN1194" s="3" t="s">
        <v>44</v>
      </c>
      <c r="AO1194" s="3"/>
      <c r="AP1194" s="3" t="s">
        <v>161</v>
      </c>
      <c r="AQ1194" s="3"/>
      <c r="AR1194" s="3"/>
      <c r="AS1194" s="3"/>
      <c r="AT1194" s="3"/>
      <c r="AU1194" s="288" t="s">
        <v>4686</v>
      </c>
      <c r="AV1194" s="7" t="s">
        <v>47</v>
      </c>
      <c r="AW1194" s="7" t="s">
        <v>47</v>
      </c>
      <c r="AX1194" s="9" t="str">
        <f>IF(AW1194="","Vacio",IF(AV1194=AW1194,"Igual","Diferente"))</f>
        <v>Igual</v>
      </c>
      <c r="AY1194" s="129"/>
      <c r="AZ1194" s="129"/>
      <c r="BA1194" s="5">
        <f ca="1">+IF(K1194&gt;21,"Revisar",0)</f>
        <v>0</v>
      </c>
      <c r="BB1194" s="68" t="s">
        <v>146</v>
      </c>
      <c r="BC1194" s="129" t="s">
        <v>2919</v>
      </c>
      <c r="BF1194" s="129" t="s">
        <v>94</v>
      </c>
      <c r="BG1194" s="129"/>
    </row>
    <row r="1195" spans="1:65" ht="14.65" customHeight="1" x14ac:dyDescent="0.25">
      <c r="A1195" s="68" t="str">
        <f>CONCATENATE(E1195,"_",X1195)</f>
        <v>20537539900_PCR-LAP20064106</v>
      </c>
      <c r="B1195" s="68" t="str">
        <f>CONCATENATE(E1195,"_",Z1195)</f>
        <v>20537539900_</v>
      </c>
      <c r="C1195" s="6">
        <v>44130</v>
      </c>
      <c r="D1195" s="6">
        <v>44160</v>
      </c>
      <c r="E1195" s="192">
        <v>20537539900</v>
      </c>
      <c r="F1195" s="3" t="s">
        <v>1887</v>
      </c>
      <c r="G1195" s="3" t="s">
        <v>4803</v>
      </c>
      <c r="H1195" s="6">
        <v>44130</v>
      </c>
      <c r="I1195" s="6">
        <v>44160</v>
      </c>
      <c r="J1195" s="7"/>
      <c r="K1195" s="8">
        <f ca="1">+TODAY()-I1195</f>
        <v>-23</v>
      </c>
      <c r="L1195" s="9">
        <v>60</v>
      </c>
      <c r="M1195" s="135"/>
      <c r="N1195" s="9" t="str">
        <f>IF(M1195="","Vacio",IF(L1195=M1195,"Igual","Diferente"))</f>
        <v>Vacio</v>
      </c>
      <c r="O1195" s="9"/>
      <c r="P1195" s="135"/>
      <c r="Q1195" s="9" t="str">
        <f>IF(P1195="","Vacio",IF(O1195=P1195,"Igual","Diferente"))</f>
        <v>Vacio</v>
      </c>
      <c r="R1195" s="1">
        <f>+L1195+O1195/3.5</f>
        <v>60</v>
      </c>
      <c r="S1195" s="1">
        <f ca="1">+IF(K1195&gt;=0,IF(K1195&lt;30,R1195*1,IF(60&gt;K1195,R1195*2,IF(90&gt;K1195,R1195*3,IF(120&gt;K1195,R1195*4,IF(150&gt;K1195,R1195*5,IF(180&gt;K1195,R1195*6,IF(210&gt;K1195,R1195*7))))))),0)</f>
        <v>0</v>
      </c>
      <c r="T1195" s="2">
        <f ca="1">+IF(K1195&lt;0,0,IF(K1195&lt;8,$A$1,IF(K1195&lt;15,$B$1,IF(K1195&lt;22,$C$1,IF(K1195&lt;30,$D$1,IF(K1195&lt;60,$G$1,IF(K1195&lt;90,$H$1,IF(K1195&lt;120,$I$1,IF(K1195&lt;150,$J$1,IF(K1195&lt;180,$K$1,IF(K1195&lt;210,$E$1)))))))))))</f>
        <v>0</v>
      </c>
      <c r="U1195" s="3" t="s">
        <v>3119</v>
      </c>
      <c r="V1195" s="10" t="s">
        <v>3120</v>
      </c>
      <c r="W1195" s="6">
        <v>44008</v>
      </c>
      <c r="X1195" s="12" t="s">
        <v>3122</v>
      </c>
      <c r="Y1195" s="12" t="s">
        <v>5248</v>
      </c>
      <c r="Z1195" s="12"/>
      <c r="AA1195" s="12"/>
      <c r="AB1195" s="15"/>
      <c r="AC1195" s="15"/>
      <c r="AD1195" s="15"/>
      <c r="AE1195" s="15"/>
      <c r="AF1195" s="4">
        <f ca="1">+TODAY()-AE1195</f>
        <v>44137</v>
      </c>
      <c r="AG1195" s="15"/>
      <c r="AH1195" s="15"/>
      <c r="AI1195" s="6"/>
      <c r="AJ1195" s="6"/>
      <c r="AK1195" s="3" t="s">
        <v>43</v>
      </c>
      <c r="AL1195" s="6"/>
      <c r="AM1195" s="10">
        <v>1</v>
      </c>
      <c r="AN1195" s="3" t="s">
        <v>44</v>
      </c>
      <c r="AO1195" s="3"/>
      <c r="AP1195" s="3" t="s">
        <v>161</v>
      </c>
      <c r="AQ1195" s="3"/>
      <c r="AR1195" s="3"/>
      <c r="AS1195" s="3"/>
      <c r="AT1195" s="3"/>
      <c r="AU1195" s="288" t="s">
        <v>4686</v>
      </c>
      <c r="AV1195" s="7" t="s">
        <v>47</v>
      </c>
      <c r="AW1195" s="7" t="s">
        <v>47</v>
      </c>
      <c r="AX1195" s="9" t="str">
        <f>IF(AW1195="","Vacio",IF(AV1195=AW1195,"Igual","Diferente"))</f>
        <v>Igual</v>
      </c>
      <c r="AY1195" s="129"/>
      <c r="AZ1195" s="129"/>
      <c r="BA1195" s="5">
        <f ca="1">+IF(K1195&gt;21,"Revisar",0)</f>
        <v>0</v>
      </c>
      <c r="BB1195" s="68" t="s">
        <v>146</v>
      </c>
      <c r="BC1195" s="129" t="s">
        <v>2919</v>
      </c>
      <c r="BF1195" s="129" t="s">
        <v>94</v>
      </c>
      <c r="BG1195" s="129"/>
    </row>
    <row r="1196" spans="1:65" ht="14.65" customHeight="1" x14ac:dyDescent="0.25">
      <c r="A1196" s="68" t="str">
        <f>CONCATENATE(E1196,"_",X1196)</f>
        <v>20537539900_PCR-LAP20064107</v>
      </c>
      <c r="B1196" s="68" t="str">
        <f>CONCATENATE(E1196,"_",Z1196)</f>
        <v>20537539900_</v>
      </c>
      <c r="C1196" s="6">
        <v>44130</v>
      </c>
      <c r="D1196" s="6">
        <v>44160</v>
      </c>
      <c r="E1196" s="192">
        <v>20537539900</v>
      </c>
      <c r="F1196" s="3" t="s">
        <v>1887</v>
      </c>
      <c r="G1196" s="3" t="s">
        <v>4803</v>
      </c>
      <c r="H1196" s="6">
        <v>44130</v>
      </c>
      <c r="I1196" s="6">
        <v>44160</v>
      </c>
      <c r="J1196" s="7"/>
      <c r="K1196" s="8">
        <f ca="1">+TODAY()-I1196</f>
        <v>-23</v>
      </c>
      <c r="L1196" s="9">
        <v>60</v>
      </c>
      <c r="M1196" s="135"/>
      <c r="N1196" s="9" t="str">
        <f>IF(M1196="","Vacio",IF(L1196=M1196,"Igual","Diferente"))</f>
        <v>Vacio</v>
      </c>
      <c r="O1196" s="9"/>
      <c r="P1196" s="135"/>
      <c r="Q1196" s="9" t="str">
        <f>IF(P1196="","Vacio",IF(O1196=P1196,"Igual","Diferente"))</f>
        <v>Vacio</v>
      </c>
      <c r="R1196" s="1">
        <f>+L1196+O1196/3.5</f>
        <v>60</v>
      </c>
      <c r="S1196" s="1">
        <f ca="1">+IF(K1196&gt;=0,IF(K1196&lt;30,R1196*1,IF(60&gt;K1196,R1196*2,IF(90&gt;K1196,R1196*3,IF(120&gt;K1196,R1196*4,IF(150&gt;K1196,R1196*5,IF(180&gt;K1196,R1196*6,IF(210&gt;K1196,R1196*7))))))),0)</f>
        <v>0</v>
      </c>
      <c r="T1196" s="2">
        <f ca="1">+IF(K1196&lt;0,0,IF(K1196&lt;8,$A$1,IF(K1196&lt;15,$B$1,IF(K1196&lt;22,$C$1,IF(K1196&lt;30,$D$1,IF(K1196&lt;60,$G$1,IF(K1196&lt;90,$H$1,IF(K1196&lt;120,$I$1,IF(K1196&lt;150,$J$1,IF(K1196&lt;180,$K$1,IF(K1196&lt;210,$E$1)))))))))))</f>
        <v>0</v>
      </c>
      <c r="U1196" s="3" t="s">
        <v>3119</v>
      </c>
      <c r="V1196" s="10" t="s">
        <v>3120</v>
      </c>
      <c r="W1196" s="6">
        <v>44008</v>
      </c>
      <c r="X1196" s="12" t="s">
        <v>3123</v>
      </c>
      <c r="Y1196" s="12" t="s">
        <v>5248</v>
      </c>
      <c r="Z1196" s="12"/>
      <c r="AA1196" s="12"/>
      <c r="AB1196" s="15"/>
      <c r="AC1196" s="15"/>
      <c r="AD1196" s="15"/>
      <c r="AE1196" s="15"/>
      <c r="AF1196" s="4">
        <f ca="1">+TODAY()-AE1196</f>
        <v>44137</v>
      </c>
      <c r="AG1196" s="15"/>
      <c r="AH1196" s="15"/>
      <c r="AI1196" s="6"/>
      <c r="AJ1196" s="6"/>
      <c r="AK1196" s="3" t="s">
        <v>43</v>
      </c>
      <c r="AL1196" s="6"/>
      <c r="AM1196" s="10">
        <v>1</v>
      </c>
      <c r="AN1196" s="3" t="s">
        <v>44</v>
      </c>
      <c r="AO1196" s="3"/>
      <c r="AP1196" s="3" t="s">
        <v>161</v>
      </c>
      <c r="AQ1196" s="3"/>
      <c r="AR1196" s="3"/>
      <c r="AS1196" s="3"/>
      <c r="AT1196" s="3"/>
      <c r="AU1196" s="288" t="s">
        <v>4686</v>
      </c>
      <c r="AV1196" s="7" t="s">
        <v>47</v>
      </c>
      <c r="AW1196" s="7" t="s">
        <v>47</v>
      </c>
      <c r="AX1196" s="9" t="str">
        <f>IF(AW1196="","Vacio",IF(AV1196=AW1196,"Igual","Diferente"))</f>
        <v>Igual</v>
      </c>
      <c r="AY1196" s="129"/>
      <c r="AZ1196" s="129"/>
      <c r="BA1196" s="5">
        <f ca="1">+IF(K1196&gt;21,"Revisar",0)</f>
        <v>0</v>
      </c>
      <c r="BB1196" s="68" t="s">
        <v>146</v>
      </c>
      <c r="BC1196" s="129" t="s">
        <v>2919</v>
      </c>
      <c r="BF1196" s="129" t="s">
        <v>94</v>
      </c>
      <c r="BG1196" s="129"/>
    </row>
    <row r="1197" spans="1:65" ht="14.65" customHeight="1" x14ac:dyDescent="0.25">
      <c r="A1197" s="68" t="str">
        <f>CONCATENATE(E1197,"_",X1197)</f>
        <v>20537539900_PCR-LAP19101081</v>
      </c>
      <c r="B1197" s="68" t="str">
        <f>CONCATENATE(E1197,"_",Z1197)</f>
        <v>20537539900_</v>
      </c>
      <c r="C1197" s="6">
        <v>44123</v>
      </c>
      <c r="D1197" s="6">
        <v>44153</v>
      </c>
      <c r="E1197" s="192">
        <v>20537539900</v>
      </c>
      <c r="F1197" s="3" t="s">
        <v>1887</v>
      </c>
      <c r="G1197" s="3" t="s">
        <v>4803</v>
      </c>
      <c r="H1197" s="6">
        <v>44123</v>
      </c>
      <c r="I1197" s="6">
        <v>44153</v>
      </c>
      <c r="J1197" s="7"/>
      <c r="K1197" s="8">
        <f ca="1">+TODAY()-I1197</f>
        <v>-16</v>
      </c>
      <c r="L1197" s="9">
        <v>60</v>
      </c>
      <c r="M1197" s="135"/>
      <c r="N1197" s="9" t="str">
        <f>IF(M1197="","Vacio",IF(L1197=M1197,"Igual","Diferente"))</f>
        <v>Vacio</v>
      </c>
      <c r="O1197" s="9"/>
      <c r="P1197" s="135"/>
      <c r="Q1197" s="9" t="str">
        <f>IF(P1197="","Vacio",IF(O1197=P1197,"Igual","Diferente"))</f>
        <v>Vacio</v>
      </c>
      <c r="R1197" s="1">
        <f>+L1197+O1197/3.5</f>
        <v>60</v>
      </c>
      <c r="S1197" s="1">
        <f ca="1">+IF(K1197&gt;=0,IF(K1197&lt;30,R1197*1,IF(60&gt;K1197,R1197*2,IF(90&gt;K1197,R1197*3,IF(120&gt;K1197,R1197*4,IF(150&gt;K1197,R1197*5,IF(180&gt;K1197,R1197*6,IF(210&gt;K1197,R1197*7))))))),0)</f>
        <v>0</v>
      </c>
      <c r="T1197" s="2">
        <f ca="1">+IF(K1197&lt;0,0,IF(K1197&lt;8,$A$1,IF(K1197&lt;15,$B$1,IF(K1197&lt;22,$C$1,IF(K1197&lt;30,$D$1,IF(K1197&lt;60,$G$1,IF(K1197&lt;90,$H$1,IF(K1197&lt;120,$I$1,IF(K1197&lt;150,$J$1,IF(K1197&lt;180,$K$1,IF(K1197&lt;210,$E$1)))))))))))</f>
        <v>0</v>
      </c>
      <c r="U1197" s="3" t="s">
        <v>1057</v>
      </c>
      <c r="V1197" s="10" t="s">
        <v>1903</v>
      </c>
      <c r="W1197" s="6">
        <v>43818</v>
      </c>
      <c r="X1197" s="12" t="s">
        <v>1913</v>
      </c>
      <c r="Y1197" s="12" t="s">
        <v>5248</v>
      </c>
      <c r="Z1197" s="12"/>
      <c r="AA1197" s="12"/>
      <c r="AB1197" s="15"/>
      <c r="AC1197" s="15"/>
      <c r="AD1197" s="15"/>
      <c r="AE1197" s="15"/>
      <c r="AF1197" s="4">
        <f ca="1">+TODAY()-AE1197</f>
        <v>44137</v>
      </c>
      <c r="AG1197" s="15"/>
      <c r="AH1197" s="15"/>
      <c r="AI1197" s="6"/>
      <c r="AJ1197" s="6"/>
      <c r="AK1197" s="3" t="s">
        <v>43</v>
      </c>
      <c r="AL1197" s="6"/>
      <c r="AM1197" s="10">
        <v>1</v>
      </c>
      <c r="AN1197" s="3" t="s">
        <v>44</v>
      </c>
      <c r="AO1197" s="3"/>
      <c r="AP1197" s="3" t="s">
        <v>161</v>
      </c>
      <c r="AQ1197" s="3"/>
      <c r="AR1197" s="3"/>
      <c r="AS1197" s="3"/>
      <c r="AT1197" s="3"/>
      <c r="AU1197" s="288" t="s">
        <v>4686</v>
      </c>
      <c r="AV1197" s="7" t="s">
        <v>47</v>
      </c>
      <c r="AW1197" s="7" t="s">
        <v>47</v>
      </c>
      <c r="AX1197" s="9" t="str">
        <f>IF(AW1197="","Vacio",IF(AV1197=AW1197,"Igual","Diferente"))</f>
        <v>Igual</v>
      </c>
      <c r="AY1197" s="129"/>
      <c r="AZ1197" s="129"/>
      <c r="BA1197" s="5">
        <f ca="1">+IF(K1197&gt;21,"Revisar",0)</f>
        <v>0</v>
      </c>
      <c r="BB1197" s="68" t="s">
        <v>146</v>
      </c>
      <c r="BC1197" s="129" t="s">
        <v>2919</v>
      </c>
      <c r="BF1197" s="129" t="s">
        <v>94</v>
      </c>
      <c r="BG1197" s="129"/>
    </row>
    <row r="1198" spans="1:65" ht="14.65" customHeight="1" x14ac:dyDescent="0.25">
      <c r="A1198" s="68" t="str">
        <f>CONCATENATE(E1198,"_",X1198)</f>
        <v>20510398158_PCR-LAP20031108</v>
      </c>
      <c r="B1198" s="68" t="str">
        <f>CONCATENATE(E1198,"_",Z1198)</f>
        <v>20510398158_</v>
      </c>
      <c r="C1198" s="6">
        <v>44129</v>
      </c>
      <c r="D1198" s="6">
        <v>44159</v>
      </c>
      <c r="E1198" s="192">
        <v>20510398158</v>
      </c>
      <c r="F1198" s="3" t="s">
        <v>1914</v>
      </c>
      <c r="G1198" s="3" t="s">
        <v>4789</v>
      </c>
      <c r="H1198" s="6">
        <v>44129</v>
      </c>
      <c r="I1198" s="6">
        <v>44159</v>
      </c>
      <c r="J1198" s="7"/>
      <c r="K1198" s="8">
        <f ca="1">+TODAY()-I1198</f>
        <v>-22</v>
      </c>
      <c r="L1198" s="9">
        <v>80</v>
      </c>
      <c r="M1198" s="154"/>
      <c r="N1198" s="9" t="str">
        <f>IF(M1198="","Vacio",IF(L1198=M1198,"Igual","Diferente"))</f>
        <v>Vacio</v>
      </c>
      <c r="O1198" s="9"/>
      <c r="P1198" s="154"/>
      <c r="Q1198" s="9" t="str">
        <f>IF(P1198="","Vacio",IF(O1198=P1198,"Igual","Diferente"))</f>
        <v>Vacio</v>
      </c>
      <c r="R1198" s="1">
        <f>+L1198+O1198/3.5</f>
        <v>80</v>
      </c>
      <c r="S1198" s="1">
        <f ca="1">+IF(K1198&gt;=0,IF(K1198&lt;30,R1198*1,IF(60&gt;K1198,R1198*2,IF(90&gt;K1198,R1198*3,IF(120&gt;K1198,R1198*4,IF(150&gt;K1198,R1198*5,IF(180&gt;K1198,R1198*6,IF(210&gt;K1198,R1198*7))))))),0)</f>
        <v>0</v>
      </c>
      <c r="T1198" s="2">
        <f ca="1">+IF(K1198&lt;0,0,IF(K1198&lt;8,$A$1,IF(K1198&lt;15,$B$1,IF(K1198&lt;22,$C$1,IF(K1198&lt;30,$D$1,IF(K1198&lt;60,$G$1,IF(K1198&lt;90,$H$1,IF(K1198&lt;120,$I$1,IF(K1198&lt;150,$J$1,IF(K1198&lt;180,$K$1,IF(K1198&lt;210,$E$1)))))))))))</f>
        <v>0</v>
      </c>
      <c r="U1198" s="3" t="s">
        <v>3698</v>
      </c>
      <c r="V1198" s="10" t="s">
        <v>3697</v>
      </c>
      <c r="W1198" s="6">
        <v>44067</v>
      </c>
      <c r="X1198" s="12" t="s">
        <v>3695</v>
      </c>
      <c r="Y1198" s="12" t="s">
        <v>5248</v>
      </c>
      <c r="Z1198" s="12"/>
      <c r="AA1198" s="12"/>
      <c r="AB1198" s="15"/>
      <c r="AC1198" s="15"/>
      <c r="AD1198" s="15"/>
      <c r="AE1198" s="15"/>
      <c r="AF1198" s="4">
        <f ca="1">+TODAY()-AE1198</f>
        <v>44137</v>
      </c>
      <c r="AG1198" s="15"/>
      <c r="AH1198" s="15"/>
      <c r="AI1198" s="6"/>
      <c r="AJ1198" s="6"/>
      <c r="AK1198" s="3"/>
      <c r="AL1198" s="6"/>
      <c r="AM1198" s="10">
        <v>1</v>
      </c>
      <c r="AN1198" s="3" t="s">
        <v>44</v>
      </c>
      <c r="AO1198" s="3"/>
      <c r="AP1198" s="3" t="s">
        <v>1918</v>
      </c>
      <c r="AQ1198" s="296" t="s">
        <v>888</v>
      </c>
      <c r="AR1198" s="3"/>
      <c r="AS1198" s="3"/>
      <c r="AT1198" s="3"/>
      <c r="AU1198" s="291" t="s">
        <v>3450</v>
      </c>
      <c r="AV1198" s="7" t="s">
        <v>47</v>
      </c>
      <c r="AW1198" s="70" t="s">
        <v>47</v>
      </c>
      <c r="AX1198" s="9" t="str">
        <f>IF(AW1198="","Vacio",IF(AV1198=AW1198,"Igual","Diferente"))</f>
        <v>Igual</v>
      </c>
      <c r="AY1198" s="129"/>
      <c r="AZ1198" s="129"/>
      <c r="BA1198" s="5">
        <f ca="1">+IF(K1198&gt;21,"Revisar",0)</f>
        <v>0</v>
      </c>
      <c r="BB1198" s="32" t="s">
        <v>146</v>
      </c>
      <c r="BC1198" s="32" t="s">
        <v>2919</v>
      </c>
      <c r="BD1198" s="158"/>
      <c r="BE1198" s="158"/>
      <c r="BF1198" s="32" t="s">
        <v>94</v>
      </c>
      <c r="BG1198" s="32">
        <f>VLOOKUP(X1198,'[2]Costos office 365'!$A$1:$B$180,2,FALSE)</f>
        <v>7.13</v>
      </c>
      <c r="BH1198" s="158"/>
      <c r="BI1198" s="158"/>
      <c r="BJ1198" s="158"/>
      <c r="BK1198" s="158"/>
      <c r="BL1198" s="158"/>
      <c r="BM1198" s="158"/>
    </row>
    <row r="1199" spans="1:65" ht="14.65" customHeight="1" x14ac:dyDescent="0.25">
      <c r="A1199" s="68" t="str">
        <f>CONCATENATE(E1199,"_",X1199)</f>
        <v>20510398158_PCR-LAP20031122</v>
      </c>
      <c r="B1199" s="68" t="str">
        <f>CONCATENATE(E1199,"_",Z1199)</f>
        <v>20510398158_</v>
      </c>
      <c r="C1199" s="6">
        <v>44129</v>
      </c>
      <c r="D1199" s="6">
        <v>44159</v>
      </c>
      <c r="E1199" s="192">
        <v>20510398158</v>
      </c>
      <c r="F1199" s="3" t="s">
        <v>1914</v>
      </c>
      <c r="G1199" s="3" t="s">
        <v>4789</v>
      </c>
      <c r="H1199" s="6">
        <v>44129</v>
      </c>
      <c r="I1199" s="6">
        <v>44159</v>
      </c>
      <c r="J1199" s="7"/>
      <c r="K1199" s="8">
        <f ca="1">+TODAY()-I1199</f>
        <v>-22</v>
      </c>
      <c r="L1199" s="9">
        <v>80</v>
      </c>
      <c r="M1199" s="154"/>
      <c r="N1199" s="9" t="str">
        <f>IF(M1199="","Vacio",IF(L1199=M1199,"Igual","Diferente"))</f>
        <v>Vacio</v>
      </c>
      <c r="O1199" s="9"/>
      <c r="P1199" s="154"/>
      <c r="Q1199" s="9" t="str">
        <f>IF(P1199="","Vacio",IF(O1199=P1199,"Igual","Diferente"))</f>
        <v>Vacio</v>
      </c>
      <c r="R1199" s="1">
        <f>+L1199+O1199/3.5</f>
        <v>80</v>
      </c>
      <c r="S1199" s="1">
        <f ca="1">+IF(K1199&gt;=0,IF(K1199&lt;30,R1199*1,IF(60&gt;K1199,R1199*2,IF(90&gt;K1199,R1199*3,IF(120&gt;K1199,R1199*4,IF(150&gt;K1199,R1199*5,IF(180&gt;K1199,R1199*6,IF(210&gt;K1199,R1199*7))))))),0)</f>
        <v>0</v>
      </c>
      <c r="T1199" s="2">
        <f ca="1">+IF(K1199&lt;0,0,IF(K1199&lt;8,$A$1,IF(K1199&lt;15,$B$1,IF(K1199&lt;22,$C$1,IF(K1199&lt;30,$D$1,IF(K1199&lt;60,$G$1,IF(K1199&lt;90,$H$1,IF(K1199&lt;120,$I$1,IF(K1199&lt;150,$J$1,IF(K1199&lt;180,$K$1,IF(K1199&lt;210,$E$1)))))))))))</f>
        <v>0</v>
      </c>
      <c r="U1199" s="3" t="s">
        <v>3698</v>
      </c>
      <c r="V1199" s="10" t="s">
        <v>3697</v>
      </c>
      <c r="W1199" s="6">
        <v>44067</v>
      </c>
      <c r="X1199" s="12" t="s">
        <v>3694</v>
      </c>
      <c r="Y1199" s="12" t="s">
        <v>5248</v>
      </c>
      <c r="Z1199" s="12"/>
      <c r="AA1199" s="12"/>
      <c r="AB1199" s="15"/>
      <c r="AC1199" s="15"/>
      <c r="AD1199" s="15"/>
      <c r="AE1199" s="15"/>
      <c r="AF1199" s="4">
        <f ca="1">+TODAY()-AE1199</f>
        <v>44137</v>
      </c>
      <c r="AG1199" s="15"/>
      <c r="AH1199" s="15"/>
      <c r="AI1199" s="6"/>
      <c r="AJ1199" s="6"/>
      <c r="AK1199" s="3"/>
      <c r="AL1199" s="6"/>
      <c r="AM1199" s="10">
        <v>1</v>
      </c>
      <c r="AN1199" s="3" t="s">
        <v>44</v>
      </c>
      <c r="AO1199" s="3"/>
      <c r="AP1199" s="3" t="s">
        <v>1918</v>
      </c>
      <c r="AQ1199" s="296" t="s">
        <v>888</v>
      </c>
      <c r="AR1199" s="3"/>
      <c r="AS1199" s="3"/>
      <c r="AT1199" s="3"/>
      <c r="AU1199" s="291" t="s">
        <v>3450</v>
      </c>
      <c r="AV1199" s="7" t="s">
        <v>47</v>
      </c>
      <c r="AW1199" s="70" t="s">
        <v>47</v>
      </c>
      <c r="AX1199" s="9" t="str">
        <f>IF(AW1199="","Vacio",IF(AV1199=AW1199,"Igual","Diferente"))</f>
        <v>Igual</v>
      </c>
      <c r="AY1199" s="129"/>
      <c r="AZ1199" s="129"/>
      <c r="BA1199" s="5">
        <f ca="1">+IF(K1199&gt;21,"Revisar",0)</f>
        <v>0</v>
      </c>
      <c r="BB1199" s="32" t="s">
        <v>146</v>
      </c>
      <c r="BC1199" s="32" t="s">
        <v>2919</v>
      </c>
      <c r="BD1199" s="158"/>
      <c r="BE1199" s="158"/>
      <c r="BF1199" s="32" t="s">
        <v>94</v>
      </c>
      <c r="BG1199" s="32">
        <f>VLOOKUP(X1199,'[2]Costos office 365'!$A$1:$B$180,2,FALSE)</f>
        <v>7.13</v>
      </c>
      <c r="BH1199" s="158"/>
      <c r="BI1199" s="158"/>
      <c r="BJ1199" s="158"/>
      <c r="BK1199" s="158"/>
      <c r="BL1199" s="158"/>
      <c r="BM1199" s="158"/>
    </row>
    <row r="1200" spans="1:65" ht="14.65" customHeight="1" x14ac:dyDescent="0.25">
      <c r="A1200" s="68" t="str">
        <f>CONCATENATE(E1200,"_",X1200)</f>
        <v>20510398158_PCR-LAP20031129</v>
      </c>
      <c r="B1200" s="68" t="str">
        <f>CONCATENATE(E1200,"_",Z1200)</f>
        <v>20510398158_</v>
      </c>
      <c r="C1200" s="6">
        <v>44129</v>
      </c>
      <c r="D1200" s="6">
        <v>44159</v>
      </c>
      <c r="E1200" s="192">
        <v>20510398158</v>
      </c>
      <c r="F1200" s="3" t="s">
        <v>1914</v>
      </c>
      <c r="G1200" s="3" t="s">
        <v>4789</v>
      </c>
      <c r="H1200" s="6">
        <v>44129</v>
      </c>
      <c r="I1200" s="6">
        <v>44159</v>
      </c>
      <c r="J1200" s="7"/>
      <c r="K1200" s="8">
        <f ca="1">+TODAY()-I1200</f>
        <v>-22</v>
      </c>
      <c r="L1200" s="9">
        <v>80</v>
      </c>
      <c r="M1200" s="154"/>
      <c r="N1200" s="9" t="str">
        <f>IF(M1200="","Vacio",IF(L1200=M1200,"Igual","Diferente"))</f>
        <v>Vacio</v>
      </c>
      <c r="O1200" s="9"/>
      <c r="P1200" s="154"/>
      <c r="Q1200" s="9" t="str">
        <f>IF(P1200="","Vacio",IF(O1200=P1200,"Igual","Diferente"))</f>
        <v>Vacio</v>
      </c>
      <c r="R1200" s="1">
        <f>+L1200+O1200/3.5</f>
        <v>80</v>
      </c>
      <c r="S1200" s="1">
        <f ca="1">+IF(K1200&gt;=0,IF(K1200&lt;30,R1200*1,IF(60&gt;K1200,R1200*2,IF(90&gt;K1200,R1200*3,IF(120&gt;K1200,R1200*4,IF(150&gt;K1200,R1200*5,IF(180&gt;K1200,R1200*6,IF(210&gt;K1200,R1200*7))))))),0)</f>
        <v>0</v>
      </c>
      <c r="T1200" s="2">
        <f ca="1">+IF(K1200&lt;0,0,IF(K1200&lt;8,$A$1,IF(K1200&lt;15,$B$1,IF(K1200&lt;22,$C$1,IF(K1200&lt;30,$D$1,IF(K1200&lt;60,$G$1,IF(K1200&lt;90,$H$1,IF(K1200&lt;120,$I$1,IF(K1200&lt;150,$J$1,IF(K1200&lt;180,$K$1,IF(K1200&lt;210,$E$1)))))))))))</f>
        <v>0</v>
      </c>
      <c r="U1200" s="3" t="s">
        <v>3698</v>
      </c>
      <c r="V1200" s="10" t="s">
        <v>3697</v>
      </c>
      <c r="W1200" s="6">
        <v>44067</v>
      </c>
      <c r="X1200" s="12" t="s">
        <v>3696</v>
      </c>
      <c r="Y1200" s="12" t="s">
        <v>5248</v>
      </c>
      <c r="Z1200" s="12"/>
      <c r="AA1200" s="12"/>
      <c r="AB1200" s="15"/>
      <c r="AC1200" s="15"/>
      <c r="AD1200" s="15"/>
      <c r="AE1200" s="15"/>
      <c r="AF1200" s="4">
        <f ca="1">+TODAY()-AE1200</f>
        <v>44137</v>
      </c>
      <c r="AG1200" s="15"/>
      <c r="AH1200" s="15"/>
      <c r="AI1200" s="6"/>
      <c r="AJ1200" s="6"/>
      <c r="AK1200" s="3"/>
      <c r="AL1200" s="6"/>
      <c r="AM1200" s="10">
        <v>1</v>
      </c>
      <c r="AN1200" s="3" t="s">
        <v>44</v>
      </c>
      <c r="AO1200" s="3"/>
      <c r="AP1200" s="3" t="s">
        <v>1918</v>
      </c>
      <c r="AQ1200" s="3"/>
      <c r="AR1200" s="3"/>
      <c r="AS1200" s="3"/>
      <c r="AT1200" s="3"/>
      <c r="AU1200" s="291" t="s">
        <v>3450</v>
      </c>
      <c r="AV1200" s="7" t="s">
        <v>47</v>
      </c>
      <c r="AW1200" s="70" t="s">
        <v>47</v>
      </c>
      <c r="AX1200" s="9" t="str">
        <f>IF(AW1200="","Vacio",IF(AV1200=AW1200,"Igual","Diferente"))</f>
        <v>Igual</v>
      </c>
      <c r="AY1200" s="129"/>
      <c r="AZ1200" s="129"/>
      <c r="BA1200" s="5">
        <f ca="1">+IF(K1200&gt;21,"Revisar",0)</f>
        <v>0</v>
      </c>
      <c r="BB1200" s="32" t="s">
        <v>146</v>
      </c>
      <c r="BC1200" s="32" t="s">
        <v>2919</v>
      </c>
      <c r="BD1200" s="158"/>
      <c r="BE1200" s="158"/>
      <c r="BF1200" s="32" t="s">
        <v>94</v>
      </c>
      <c r="BG1200" s="32"/>
      <c r="BH1200" s="158"/>
      <c r="BI1200" s="158"/>
      <c r="BJ1200" s="158"/>
      <c r="BK1200" s="158"/>
      <c r="BL1200" s="158"/>
      <c r="BM1200" s="158"/>
    </row>
    <row r="1201" spans="1:65" ht="14.65" customHeight="1" x14ac:dyDescent="0.25">
      <c r="A1201" s="68" t="str">
        <f>CONCATENATE(E1201,"_",X1201)</f>
        <v>20510398158_PCR-LAP20031046</v>
      </c>
      <c r="B1201" s="68" t="str">
        <f>CONCATENATE(E1201,"_",Z1201)</f>
        <v>20510398158_</v>
      </c>
      <c r="C1201" s="6">
        <v>44118</v>
      </c>
      <c r="D1201" s="6">
        <v>44148</v>
      </c>
      <c r="E1201" s="192">
        <v>20510398158</v>
      </c>
      <c r="F1201" s="3" t="s">
        <v>1914</v>
      </c>
      <c r="G1201" s="3" t="s">
        <v>4593</v>
      </c>
      <c r="H1201" s="6">
        <v>44118</v>
      </c>
      <c r="I1201" s="6">
        <v>44148</v>
      </c>
      <c r="J1201" s="7"/>
      <c r="K1201" s="8">
        <f ca="1">+TODAY()-I1201</f>
        <v>-11</v>
      </c>
      <c r="L1201" s="9">
        <v>70</v>
      </c>
      <c r="M1201" s="154"/>
      <c r="N1201" s="9" t="str">
        <f>IF(M1201="","Vacio",IF(L1201=M1201,"Igual","Diferente"))</f>
        <v>Vacio</v>
      </c>
      <c r="O1201" s="9"/>
      <c r="P1201" s="154"/>
      <c r="Q1201" s="9" t="str">
        <f>IF(P1201="","Vacio",IF(O1201=P1201,"Igual","Diferente"))</f>
        <v>Vacio</v>
      </c>
      <c r="R1201" s="1">
        <f>+L1201+O1201/3.5</f>
        <v>70</v>
      </c>
      <c r="S1201" s="1">
        <f ca="1">+IF(K1201&gt;=0,IF(K1201&lt;30,R1201*1,IF(60&gt;K1201,R1201*2,IF(90&gt;K1201,R1201*3,IF(120&gt;K1201,R1201*4,IF(150&gt;K1201,R1201*5,IF(180&gt;K1201,R1201*6,IF(210&gt;K1201,R1201*7))))))),0)</f>
        <v>0</v>
      </c>
      <c r="T1201" s="2">
        <f ca="1">+IF(K1201&lt;0,0,IF(K1201&lt;8,$A$1,IF(K1201&lt;15,$B$1,IF(K1201&lt;22,$C$1,IF(K1201&lt;30,$D$1,IF(K1201&lt;60,$G$1,IF(K1201&lt;90,$H$1,IF(K1201&lt;120,$I$1,IF(K1201&lt;150,$J$1,IF(K1201&lt;180,$K$1,IF(K1201&lt;210,$E$1)))))))))))</f>
        <v>0</v>
      </c>
      <c r="U1201" s="3" t="s">
        <v>3504</v>
      </c>
      <c r="V1201" s="10" t="s">
        <v>3525</v>
      </c>
      <c r="W1201" s="6">
        <v>44056</v>
      </c>
      <c r="X1201" s="12" t="s">
        <v>3523</v>
      </c>
      <c r="Y1201" s="12" t="s">
        <v>5248</v>
      </c>
      <c r="Z1201" s="12"/>
      <c r="AA1201" s="12"/>
      <c r="AB1201" s="15"/>
      <c r="AC1201" s="15"/>
      <c r="AD1201" s="15"/>
      <c r="AE1201" s="15"/>
      <c r="AF1201" s="4">
        <f ca="1">+TODAY()-AE1201</f>
        <v>44137</v>
      </c>
      <c r="AG1201" s="15"/>
      <c r="AH1201" s="15"/>
      <c r="AI1201" s="6"/>
      <c r="AJ1201" s="6"/>
      <c r="AK1201" s="3"/>
      <c r="AL1201" s="6"/>
      <c r="AM1201" s="10">
        <v>1</v>
      </c>
      <c r="AN1201" s="3" t="s">
        <v>44</v>
      </c>
      <c r="AO1201" s="3"/>
      <c r="AP1201" s="3" t="s">
        <v>1918</v>
      </c>
      <c r="AQ1201" s="3"/>
      <c r="AR1201" s="3"/>
      <c r="AS1201" s="3"/>
      <c r="AT1201" s="3"/>
      <c r="AU1201" s="291" t="s">
        <v>3450</v>
      </c>
      <c r="AV1201" s="7" t="s">
        <v>47</v>
      </c>
      <c r="AW1201" s="70" t="s">
        <v>47</v>
      </c>
      <c r="AX1201" s="9" t="str">
        <f>IF(AW1201="","Vacio",IF(AV1201=AW1201,"Igual","Diferente"))</f>
        <v>Igual</v>
      </c>
      <c r="AY1201" s="129"/>
      <c r="AZ1201" s="129"/>
      <c r="BA1201" s="5">
        <f ca="1">+IF(K1201&gt;21,"Revisar",0)</f>
        <v>0</v>
      </c>
      <c r="BB1201" s="32" t="s">
        <v>146</v>
      </c>
      <c r="BC1201" s="32" t="s">
        <v>2919</v>
      </c>
      <c r="BD1201" s="158"/>
      <c r="BE1201" s="158"/>
      <c r="BF1201" s="32" t="s">
        <v>94</v>
      </c>
      <c r="BG1201" s="32"/>
      <c r="BH1201" s="158"/>
      <c r="BI1201" s="158"/>
      <c r="BJ1201" s="158"/>
      <c r="BK1201" s="158"/>
      <c r="BL1201" s="158"/>
      <c r="BM1201" s="158"/>
    </row>
    <row r="1202" spans="1:65" ht="14.65" customHeight="1" x14ac:dyDescent="0.25">
      <c r="A1202" s="68" t="str">
        <f>CONCATENATE(E1202,"_",X1202)</f>
        <v>20510398158_PCR-LAP20031110</v>
      </c>
      <c r="B1202" s="68" t="str">
        <f>CONCATENATE(E1202,"_",Z1202)</f>
        <v>20510398158_</v>
      </c>
      <c r="C1202" s="6">
        <v>44118</v>
      </c>
      <c r="D1202" s="6">
        <v>44148</v>
      </c>
      <c r="E1202" s="192">
        <v>20510398158</v>
      </c>
      <c r="F1202" s="3" t="s">
        <v>1914</v>
      </c>
      <c r="G1202" s="3" t="s">
        <v>4593</v>
      </c>
      <c r="H1202" s="6">
        <v>44118</v>
      </c>
      <c r="I1202" s="6">
        <v>44148</v>
      </c>
      <c r="J1202" s="7"/>
      <c r="K1202" s="8">
        <f ca="1">+TODAY()-I1202</f>
        <v>-11</v>
      </c>
      <c r="L1202" s="9">
        <v>70</v>
      </c>
      <c r="M1202" s="154"/>
      <c r="N1202" s="9" t="str">
        <f>IF(M1202="","Vacio",IF(L1202=M1202,"Igual","Diferente"))</f>
        <v>Vacio</v>
      </c>
      <c r="O1202" s="9"/>
      <c r="P1202" s="154"/>
      <c r="Q1202" s="9" t="str">
        <f>IF(P1202="","Vacio",IF(O1202=P1202,"Igual","Diferente"))</f>
        <v>Vacio</v>
      </c>
      <c r="R1202" s="1">
        <f>+L1202+O1202/3.5</f>
        <v>70</v>
      </c>
      <c r="S1202" s="1">
        <f ca="1">+IF(K1202&gt;=0,IF(K1202&lt;30,R1202*1,IF(60&gt;K1202,R1202*2,IF(90&gt;K1202,R1202*3,IF(120&gt;K1202,R1202*4,IF(150&gt;K1202,R1202*5,IF(180&gt;K1202,R1202*6,IF(210&gt;K1202,R1202*7))))))),0)</f>
        <v>0</v>
      </c>
      <c r="T1202" s="2">
        <f ca="1">+IF(K1202&lt;0,0,IF(K1202&lt;8,$A$1,IF(K1202&lt;15,$B$1,IF(K1202&lt;22,$C$1,IF(K1202&lt;30,$D$1,IF(K1202&lt;60,$G$1,IF(K1202&lt;90,$H$1,IF(K1202&lt;120,$I$1,IF(K1202&lt;150,$J$1,IF(K1202&lt;180,$K$1,IF(K1202&lt;210,$E$1)))))))))))</f>
        <v>0</v>
      </c>
      <c r="U1202" s="3" t="s">
        <v>3504</v>
      </c>
      <c r="V1202" s="10" t="s">
        <v>3525</v>
      </c>
      <c r="W1202" s="6">
        <v>44056</v>
      </c>
      <c r="X1202" s="12" t="s">
        <v>3524</v>
      </c>
      <c r="Y1202" s="12" t="s">
        <v>5248</v>
      </c>
      <c r="Z1202" s="12"/>
      <c r="AA1202" s="12"/>
      <c r="AB1202" s="15"/>
      <c r="AC1202" s="15"/>
      <c r="AD1202" s="15"/>
      <c r="AE1202" s="15"/>
      <c r="AF1202" s="4">
        <f ca="1">+TODAY()-AE1202</f>
        <v>44137</v>
      </c>
      <c r="AG1202" s="15"/>
      <c r="AH1202" s="15"/>
      <c r="AI1202" s="6"/>
      <c r="AJ1202" s="6"/>
      <c r="AK1202" s="3"/>
      <c r="AL1202" s="6"/>
      <c r="AM1202" s="10">
        <v>1</v>
      </c>
      <c r="AN1202" s="3" t="s">
        <v>44</v>
      </c>
      <c r="AO1202" s="3"/>
      <c r="AP1202" s="3" t="s">
        <v>1918</v>
      </c>
      <c r="AQ1202" s="3"/>
      <c r="AR1202" s="3"/>
      <c r="AS1202" s="3"/>
      <c r="AT1202" s="3"/>
      <c r="AU1202" s="291" t="s">
        <v>3450</v>
      </c>
      <c r="AV1202" s="7" t="s">
        <v>47</v>
      </c>
      <c r="AW1202" s="70" t="s">
        <v>47</v>
      </c>
      <c r="AX1202" s="9" t="str">
        <f>IF(AW1202="","Vacio",IF(AV1202=AW1202,"Igual","Diferente"))</f>
        <v>Igual</v>
      </c>
      <c r="AY1202" s="129"/>
      <c r="AZ1202" s="129"/>
      <c r="BA1202" s="5">
        <f ca="1">+IF(K1202&gt;21,"Revisar",0)</f>
        <v>0</v>
      </c>
      <c r="BB1202" s="32" t="s">
        <v>146</v>
      </c>
      <c r="BC1202" s="32" t="s">
        <v>2919</v>
      </c>
      <c r="BD1202" s="158"/>
      <c r="BE1202" s="158"/>
      <c r="BF1202" s="32" t="s">
        <v>94</v>
      </c>
      <c r="BG1202" s="32"/>
      <c r="BH1202" s="158"/>
      <c r="BI1202" s="158"/>
      <c r="BJ1202" s="158"/>
      <c r="BK1202" s="158"/>
      <c r="BL1202" s="158"/>
      <c r="BM1202" s="158"/>
    </row>
    <row r="1203" spans="1:65" ht="14.65" customHeight="1" x14ac:dyDescent="0.25">
      <c r="A1203" s="68" t="str">
        <f>CONCATENATE(E1203,"_",X1203)</f>
        <v>20510398158_PCR-LAP0632</v>
      </c>
      <c r="B1203" s="68" t="str">
        <f>CONCATENATE(E1203,"_",Z1203)</f>
        <v>20510398158_</v>
      </c>
      <c r="C1203" s="6">
        <v>44118</v>
      </c>
      <c r="D1203" s="6">
        <v>44148</v>
      </c>
      <c r="E1203" s="192">
        <v>20510398158</v>
      </c>
      <c r="F1203" s="3" t="s">
        <v>1914</v>
      </c>
      <c r="G1203" s="3" t="s">
        <v>4593</v>
      </c>
      <c r="H1203" s="6">
        <v>44118</v>
      </c>
      <c r="I1203" s="6">
        <v>44148</v>
      </c>
      <c r="J1203" s="7"/>
      <c r="K1203" s="8">
        <f ca="1">+TODAY()-I1203</f>
        <v>-11</v>
      </c>
      <c r="L1203" s="9">
        <v>70</v>
      </c>
      <c r="M1203" s="135"/>
      <c r="N1203" s="9" t="str">
        <f>IF(M1203="","Vacio",IF(L1203=M1203,"Igual","Diferente"))</f>
        <v>Vacio</v>
      </c>
      <c r="O1203" s="9"/>
      <c r="P1203" s="135"/>
      <c r="Q1203" s="9" t="str">
        <f>IF(P1203="","Vacio",IF(O1203=P1203,"Igual","Diferente"))</f>
        <v>Vacio</v>
      </c>
      <c r="R1203" s="1">
        <f>+L1203+O1203/3.5</f>
        <v>70</v>
      </c>
      <c r="S1203" s="1">
        <f ca="1">+IF(K1203&gt;=0,IF(K1203&lt;30,R1203*1,IF(60&gt;K1203,R1203*2,IF(90&gt;K1203,R1203*3,IF(120&gt;K1203,R1203*4,IF(150&gt;K1203,R1203*5,IF(180&gt;K1203,R1203*6,IF(210&gt;K1203,R1203*7))))))),0)</f>
        <v>0</v>
      </c>
      <c r="T1203" s="2">
        <f ca="1">+IF(K1203&lt;0,0,IF(K1203&lt;8,$A$1,IF(K1203&lt;15,$B$1,IF(K1203&lt;22,$C$1,IF(K1203&lt;30,$D$1,IF(K1203&lt;60,$G$1,IF(K1203&lt;90,$H$1,IF(K1203&lt;120,$I$1,IF(K1203&lt;150,$J$1,IF(K1203&lt;180,$K$1,IF(K1203&lt;210,$E$1)))))))))))</f>
        <v>0</v>
      </c>
      <c r="U1203" s="3" t="s">
        <v>1915</v>
      </c>
      <c r="V1203" s="10" t="s">
        <v>1916</v>
      </c>
      <c r="W1203" s="6">
        <v>43965</v>
      </c>
      <c r="X1203" s="12" t="s">
        <v>1917</v>
      </c>
      <c r="Y1203" s="12" t="s">
        <v>5248</v>
      </c>
      <c r="Z1203" s="12"/>
      <c r="AA1203" s="12"/>
      <c r="AB1203" s="15"/>
      <c r="AC1203" s="15"/>
      <c r="AD1203" s="15"/>
      <c r="AE1203" s="15"/>
      <c r="AF1203" s="4">
        <f ca="1">+TODAY()-AE1203</f>
        <v>44137</v>
      </c>
      <c r="AG1203" s="15"/>
      <c r="AH1203" s="15"/>
      <c r="AI1203" s="6"/>
      <c r="AJ1203" s="6"/>
      <c r="AK1203" s="3"/>
      <c r="AL1203" s="6"/>
      <c r="AM1203" s="10">
        <v>1</v>
      </c>
      <c r="AN1203" s="3" t="s">
        <v>44</v>
      </c>
      <c r="AO1203" s="3"/>
      <c r="AP1203" s="3" t="s">
        <v>1918</v>
      </c>
      <c r="AQ1203" s="3"/>
      <c r="AR1203" s="3"/>
      <c r="AS1203" s="3"/>
      <c r="AT1203" s="3"/>
      <c r="AU1203" s="291" t="s">
        <v>3450</v>
      </c>
      <c r="AV1203" s="7" t="s">
        <v>47</v>
      </c>
      <c r="AW1203" s="7" t="s">
        <v>47</v>
      </c>
      <c r="AX1203" s="9" t="str">
        <f>IF(AW1203="","Vacio",IF(AV1203=AW1203,"Igual","Diferente"))</f>
        <v>Igual</v>
      </c>
      <c r="AY1203" s="129"/>
      <c r="AZ1203" s="129"/>
      <c r="BA1203" s="5">
        <f ca="1">+IF(K1203&gt;21,"Revisar",0)</f>
        <v>0</v>
      </c>
      <c r="BB1203" s="68" t="s">
        <v>146</v>
      </c>
      <c r="BC1203" s="129" t="s">
        <v>2919</v>
      </c>
      <c r="BF1203" s="129" t="s">
        <v>94</v>
      </c>
      <c r="BG1203" s="129"/>
    </row>
    <row r="1204" spans="1:65" ht="14.65" customHeight="1" x14ac:dyDescent="0.25">
      <c r="A1204" s="68" t="str">
        <f>CONCATENATE(E1204,"_",X1204)</f>
        <v>20510398158_PCR-LAP1041</v>
      </c>
      <c r="B1204" s="68" t="str">
        <f>CONCATENATE(E1204,"_",Z1204)</f>
        <v>20510398158_</v>
      </c>
      <c r="C1204" s="6">
        <v>44107</v>
      </c>
      <c r="D1204" s="6">
        <v>44137</v>
      </c>
      <c r="E1204" s="192">
        <v>20510398158</v>
      </c>
      <c r="F1204" s="3" t="s">
        <v>1914</v>
      </c>
      <c r="G1204" s="3" t="s">
        <v>4593</v>
      </c>
      <c r="H1204" s="6">
        <v>44107</v>
      </c>
      <c r="I1204" s="6">
        <v>44137</v>
      </c>
      <c r="J1204" s="7"/>
      <c r="K1204" s="8">
        <f ca="1">+TODAY()-I1204</f>
        <v>0</v>
      </c>
      <c r="L1204" s="9">
        <v>70</v>
      </c>
      <c r="M1204" s="135"/>
      <c r="N1204" s="9" t="str">
        <f>IF(M1204="","Vacio",IF(L1204=M1204,"Igual","Diferente"))</f>
        <v>Vacio</v>
      </c>
      <c r="O1204" s="9"/>
      <c r="P1204" s="135"/>
      <c r="Q1204" s="9" t="str">
        <f>IF(P1204="","Vacio",IF(O1204=P1204,"Igual","Diferente"))</f>
        <v>Vacio</v>
      </c>
      <c r="R1204" s="1">
        <f>+L1204+O1204/3.5</f>
        <v>70</v>
      </c>
      <c r="S1204" s="1">
        <f ca="1">+IF(K1204&gt;=0,IF(K1204&lt;30,R1204*1,IF(60&gt;K1204,R1204*2,IF(90&gt;K1204,R1204*3,IF(120&gt;K1204,R1204*4,IF(150&gt;K1204,R1204*5,IF(180&gt;K1204,R1204*6,IF(210&gt;K1204,R1204*7))))))),0)</f>
        <v>70</v>
      </c>
      <c r="T1204" s="2" t="str">
        <f ca="1">+IF(K1204&lt;0,0,IF(K1204&lt;8,$A$1,IF(K1204&lt;15,$B$1,IF(K1204&lt;22,$C$1,IF(K1204&lt;30,$D$1,IF(K1204&lt;60,$G$1,IF(K1204&lt;90,$H$1,IF(K1204&lt;120,$I$1,IF(K1204&lt;150,$J$1,IF(K1204&lt;180,$K$1,IF(K1204&lt;210,$E$1)))))))))))</f>
        <v>1° Semana</v>
      </c>
      <c r="U1204" s="3" t="s">
        <v>3165</v>
      </c>
      <c r="V1204" s="10" t="s">
        <v>3164</v>
      </c>
      <c r="W1204" s="6">
        <v>44015</v>
      </c>
      <c r="X1204" s="12" t="s">
        <v>2698</v>
      </c>
      <c r="Y1204" s="12" t="s">
        <v>5248</v>
      </c>
      <c r="Z1204" s="12"/>
      <c r="AA1204" s="12"/>
      <c r="AB1204" s="15"/>
      <c r="AC1204" s="15"/>
      <c r="AD1204" s="15"/>
      <c r="AE1204" s="15"/>
      <c r="AF1204" s="4">
        <f ca="1">+TODAY()-AE1204</f>
        <v>44137</v>
      </c>
      <c r="AG1204" s="15"/>
      <c r="AH1204" s="15"/>
      <c r="AI1204" s="6"/>
      <c r="AJ1204" s="6"/>
      <c r="AK1204" s="3"/>
      <c r="AL1204" s="6"/>
      <c r="AM1204" s="10">
        <v>1</v>
      </c>
      <c r="AN1204" s="3" t="s">
        <v>44</v>
      </c>
      <c r="AO1204" s="3"/>
      <c r="AP1204" s="3" t="s">
        <v>45</v>
      </c>
      <c r="AQ1204" s="3"/>
      <c r="AR1204" s="3"/>
      <c r="AS1204" s="3"/>
      <c r="AT1204" s="3"/>
      <c r="AU1204" s="291" t="s">
        <v>3450</v>
      </c>
      <c r="AV1204" s="7" t="s">
        <v>47</v>
      </c>
      <c r="AW1204" s="7" t="s">
        <v>47</v>
      </c>
      <c r="AX1204" s="9" t="str">
        <f>IF(AW1204="","Vacio",IF(AV1204=AW1204,"Igual","Diferente"))</f>
        <v>Igual</v>
      </c>
      <c r="AY1204" s="129"/>
      <c r="AZ1204" s="129"/>
      <c r="BA1204" s="5">
        <f ca="1">+IF(K1204&gt;21,"Revisar",0)</f>
        <v>0</v>
      </c>
      <c r="BB1204" s="68" t="s">
        <v>146</v>
      </c>
      <c r="BC1204" s="129" t="s">
        <v>2919</v>
      </c>
      <c r="BF1204" s="129" t="s">
        <v>94</v>
      </c>
      <c r="BG1204" s="129"/>
    </row>
    <row r="1205" spans="1:65" ht="14.65" customHeight="1" x14ac:dyDescent="0.25">
      <c r="A1205" s="68" t="str">
        <f>CONCATENATE(E1205,"_",X1205)</f>
        <v>20510398158_PCR-LAP19091056</v>
      </c>
      <c r="B1205" s="68" t="str">
        <f>CONCATENATE(E1205,"_",Z1205)</f>
        <v>20510398158_</v>
      </c>
      <c r="C1205" s="6">
        <v>44108</v>
      </c>
      <c r="D1205" s="6">
        <v>44138</v>
      </c>
      <c r="E1205" s="192">
        <v>20510398158</v>
      </c>
      <c r="F1205" s="3" t="s">
        <v>1914</v>
      </c>
      <c r="G1205" s="3" t="s">
        <v>4593</v>
      </c>
      <c r="H1205" s="6">
        <v>44108</v>
      </c>
      <c r="I1205" s="6">
        <v>44138</v>
      </c>
      <c r="J1205" s="7"/>
      <c r="K1205" s="8">
        <f ca="1">+TODAY()-I1205</f>
        <v>-1</v>
      </c>
      <c r="L1205" s="9">
        <v>70</v>
      </c>
      <c r="M1205" s="135"/>
      <c r="N1205" s="9" t="str">
        <f>IF(M1205="","Vacio",IF(L1205=M1205,"Igual","Diferente"))</f>
        <v>Vacio</v>
      </c>
      <c r="O1205" s="9"/>
      <c r="P1205" s="135"/>
      <c r="Q1205" s="9" t="str">
        <f>IF(P1205="","Vacio",IF(O1205=P1205,"Igual","Diferente"))</f>
        <v>Vacio</v>
      </c>
      <c r="R1205" s="1">
        <f>+L1205+O1205/3.5</f>
        <v>70</v>
      </c>
      <c r="S1205" s="1">
        <f ca="1">+IF(K1205&gt;=0,IF(K1205&lt;30,R1205*1,IF(60&gt;K1205,R1205*2,IF(90&gt;K1205,R1205*3,IF(120&gt;K1205,R1205*4,IF(150&gt;K1205,R1205*5,IF(180&gt;K1205,R1205*6,IF(210&gt;K1205,R1205*7))))))),0)</f>
        <v>0</v>
      </c>
      <c r="T1205" s="2">
        <f ca="1">+IF(K1205&lt;0,0,IF(K1205&lt;8,$A$1,IF(K1205&lt;15,$B$1,IF(K1205&lt;22,$C$1,IF(K1205&lt;30,$D$1,IF(K1205&lt;60,$G$1,IF(K1205&lt;90,$H$1,IF(K1205&lt;120,$I$1,IF(K1205&lt;150,$J$1,IF(K1205&lt;180,$K$1,IF(K1205&lt;210,$E$1)))))))))))</f>
        <v>0</v>
      </c>
      <c r="U1205" s="3" t="s">
        <v>3166</v>
      </c>
      <c r="V1205" s="10" t="s">
        <v>3164</v>
      </c>
      <c r="W1205" s="6">
        <v>44015</v>
      </c>
      <c r="X1205" s="12" t="s">
        <v>3163</v>
      </c>
      <c r="Y1205" s="12" t="s">
        <v>5248</v>
      </c>
      <c r="Z1205" s="12"/>
      <c r="AA1205" s="12"/>
      <c r="AB1205" s="15"/>
      <c r="AC1205" s="15"/>
      <c r="AD1205" s="15"/>
      <c r="AE1205" s="15"/>
      <c r="AF1205" s="4">
        <f ca="1">+TODAY()-AE1205</f>
        <v>44137</v>
      </c>
      <c r="AG1205" s="15"/>
      <c r="AH1205" s="15"/>
      <c r="AI1205" s="6"/>
      <c r="AJ1205" s="6"/>
      <c r="AK1205" s="3"/>
      <c r="AL1205" s="6"/>
      <c r="AM1205" s="10">
        <v>1</v>
      </c>
      <c r="AN1205" s="3" t="s">
        <v>44</v>
      </c>
      <c r="AO1205" s="3"/>
      <c r="AP1205" s="3" t="s">
        <v>45</v>
      </c>
      <c r="AQ1205" s="3"/>
      <c r="AR1205" s="3"/>
      <c r="AS1205" s="3"/>
      <c r="AT1205" s="3"/>
      <c r="AU1205" s="291" t="s">
        <v>3450</v>
      </c>
      <c r="AV1205" s="7" t="s">
        <v>47</v>
      </c>
      <c r="AW1205" s="7" t="s">
        <v>47</v>
      </c>
      <c r="AX1205" s="9" t="str">
        <f>IF(AW1205="","Vacio",IF(AV1205=AW1205,"Igual","Diferente"))</f>
        <v>Igual</v>
      </c>
      <c r="AY1205" s="129"/>
      <c r="AZ1205" s="129"/>
      <c r="BA1205" s="5">
        <f ca="1">+IF(K1205&gt;21,"Revisar",0)</f>
        <v>0</v>
      </c>
      <c r="BB1205" s="68" t="s">
        <v>146</v>
      </c>
      <c r="BC1205" s="129" t="s">
        <v>2919</v>
      </c>
      <c r="BF1205" s="129" t="s">
        <v>94</v>
      </c>
      <c r="BG1205" s="129"/>
    </row>
    <row r="1206" spans="1:65" ht="14.65" customHeight="1" x14ac:dyDescent="0.25">
      <c r="A1206" s="68" t="str">
        <f>CONCATENATE(E1206,"_",X1206)</f>
        <v>20510398158_PCR-LAP1306</v>
      </c>
      <c r="B1206" s="68" t="str">
        <f>CONCATENATE(E1206,"_",Z1206)</f>
        <v>20510398158_</v>
      </c>
      <c r="C1206" s="6">
        <v>44121</v>
      </c>
      <c r="D1206" s="6">
        <v>44151</v>
      </c>
      <c r="E1206" s="192">
        <v>20510398158</v>
      </c>
      <c r="F1206" s="3" t="s">
        <v>1914</v>
      </c>
      <c r="G1206" s="3" t="s">
        <v>4593</v>
      </c>
      <c r="H1206" s="6">
        <v>44121</v>
      </c>
      <c r="I1206" s="6">
        <v>44151</v>
      </c>
      <c r="J1206" s="7"/>
      <c r="K1206" s="8">
        <f ca="1">+TODAY()-I1206</f>
        <v>-14</v>
      </c>
      <c r="L1206" s="9">
        <v>70</v>
      </c>
      <c r="M1206" s="135"/>
      <c r="N1206" s="9" t="str">
        <f>IF(M1206="","Vacio",IF(L1206=M1206,"Igual","Diferente"))</f>
        <v>Vacio</v>
      </c>
      <c r="O1206" s="9"/>
      <c r="P1206" s="135"/>
      <c r="Q1206" s="9" t="str">
        <f>IF(P1206="","Vacio",IF(O1206=P1206,"Igual","Diferente"))</f>
        <v>Vacio</v>
      </c>
      <c r="R1206" s="1">
        <f>+L1206+O1206/3.5</f>
        <v>70</v>
      </c>
      <c r="S1206" s="1">
        <f ca="1">+IF(K1206&gt;=0,IF(K1206&lt;30,R1206*1,IF(60&gt;K1206,R1206*2,IF(90&gt;K1206,R1206*3,IF(120&gt;K1206,R1206*4,IF(150&gt;K1206,R1206*5,IF(180&gt;K1206,R1206*6,IF(210&gt;K1206,R1206*7))))))),0)</f>
        <v>0</v>
      </c>
      <c r="T1206" s="2">
        <f ca="1">+IF(K1206&lt;0,0,IF(K1206&lt;8,$A$1,IF(K1206&lt;15,$B$1,IF(K1206&lt;22,$C$1,IF(K1206&lt;30,$D$1,IF(K1206&lt;60,$G$1,IF(K1206&lt;90,$H$1,IF(K1206&lt;120,$I$1,IF(K1206&lt;150,$J$1,IF(K1206&lt;180,$K$1,IF(K1206&lt;210,$E$1)))))))))))</f>
        <v>0</v>
      </c>
      <c r="U1206" s="3" t="s">
        <v>4045</v>
      </c>
      <c r="V1206" s="10" t="s">
        <v>4044</v>
      </c>
      <c r="W1206" s="6">
        <v>44090</v>
      </c>
      <c r="X1206" s="12" t="s">
        <v>1433</v>
      </c>
      <c r="Y1206" s="12" t="s">
        <v>5248</v>
      </c>
      <c r="Z1206" s="12"/>
      <c r="AA1206" s="12"/>
      <c r="AB1206" s="15"/>
      <c r="AC1206" s="15"/>
      <c r="AD1206" s="15"/>
      <c r="AE1206" s="15"/>
      <c r="AF1206" s="4">
        <f ca="1">+TODAY()-AE1206</f>
        <v>44137</v>
      </c>
      <c r="AG1206" s="15"/>
      <c r="AH1206" s="15"/>
      <c r="AI1206" s="6"/>
      <c r="AJ1206" s="6"/>
      <c r="AK1206" s="3"/>
      <c r="AL1206" s="6"/>
      <c r="AM1206" s="10">
        <v>1</v>
      </c>
      <c r="AN1206" s="3" t="s">
        <v>44</v>
      </c>
      <c r="AO1206" s="3"/>
      <c r="AP1206" s="3" t="s">
        <v>1918</v>
      </c>
      <c r="AQ1206" s="3"/>
      <c r="AR1206" s="3"/>
      <c r="AS1206" s="3"/>
      <c r="AT1206" s="3"/>
      <c r="AU1206" s="291" t="s">
        <v>3450</v>
      </c>
      <c r="AV1206" s="7" t="s">
        <v>47</v>
      </c>
      <c r="AW1206" s="7" t="s">
        <v>47</v>
      </c>
      <c r="AX1206" s="9" t="str">
        <f>IF(AW1206="","Vacio",IF(AV1206=AW1206,"Igual","Diferente"))</f>
        <v>Igual</v>
      </c>
      <c r="AY1206" s="129"/>
      <c r="AZ1206" s="129"/>
      <c r="BA1206" s="5">
        <f ca="1">+IF(K1206&gt;21,"Revisar",0)</f>
        <v>0</v>
      </c>
      <c r="BB1206" s="68" t="s">
        <v>146</v>
      </c>
      <c r="BC1206" s="129" t="s">
        <v>2919</v>
      </c>
      <c r="BF1206" s="129"/>
      <c r="BG1206" s="129"/>
    </row>
    <row r="1207" spans="1:65" ht="14.65" customHeight="1" x14ac:dyDescent="0.25">
      <c r="A1207" s="68" t="str">
        <f>CONCATENATE(E1207,"_",X1207)</f>
        <v>20510398158_PCR-LAP19091042</v>
      </c>
      <c r="B1207" s="68" t="str">
        <f>CONCATENATE(E1207,"_",Z1207)</f>
        <v>20510398158_</v>
      </c>
      <c r="C1207" s="6">
        <v>44121</v>
      </c>
      <c r="D1207" s="6">
        <v>44151</v>
      </c>
      <c r="E1207" s="192">
        <v>20510398158</v>
      </c>
      <c r="F1207" s="3" t="s">
        <v>1914</v>
      </c>
      <c r="G1207" s="3" t="s">
        <v>4593</v>
      </c>
      <c r="H1207" s="6">
        <v>44121</v>
      </c>
      <c r="I1207" s="6">
        <v>44151</v>
      </c>
      <c r="J1207" s="7"/>
      <c r="K1207" s="8">
        <f ca="1">+TODAY()-I1207</f>
        <v>-14</v>
      </c>
      <c r="L1207" s="9">
        <v>70</v>
      </c>
      <c r="M1207" s="135"/>
      <c r="N1207" s="9" t="str">
        <f>IF(M1207="","Vacio",IF(L1207=M1207,"Igual","Diferente"))</f>
        <v>Vacio</v>
      </c>
      <c r="O1207" s="9"/>
      <c r="P1207" s="135"/>
      <c r="Q1207" s="9" t="str">
        <f>IF(P1207="","Vacio",IF(O1207=P1207,"Igual","Diferente"))</f>
        <v>Vacio</v>
      </c>
      <c r="R1207" s="1">
        <f>+L1207+O1207/3.5</f>
        <v>70</v>
      </c>
      <c r="S1207" s="1">
        <f ca="1">+IF(K1207&gt;=0,IF(K1207&lt;30,R1207*1,IF(60&gt;K1207,R1207*2,IF(90&gt;K1207,R1207*3,IF(120&gt;K1207,R1207*4,IF(150&gt;K1207,R1207*5,IF(180&gt;K1207,R1207*6,IF(210&gt;K1207,R1207*7))))))),0)</f>
        <v>0</v>
      </c>
      <c r="T1207" s="2">
        <f ca="1">+IF(K1207&lt;0,0,IF(K1207&lt;8,$A$1,IF(K1207&lt;15,$B$1,IF(K1207&lt;22,$C$1,IF(K1207&lt;30,$D$1,IF(K1207&lt;60,$G$1,IF(K1207&lt;90,$H$1,IF(K1207&lt;120,$I$1,IF(K1207&lt;150,$J$1,IF(K1207&lt;180,$K$1,IF(K1207&lt;210,$E$1)))))))))))</f>
        <v>0</v>
      </c>
      <c r="U1207" s="3" t="s">
        <v>4046</v>
      </c>
      <c r="V1207" s="10" t="s">
        <v>4043</v>
      </c>
      <c r="W1207" s="6">
        <v>44090</v>
      </c>
      <c r="X1207" s="12" t="s">
        <v>270</v>
      </c>
      <c r="Y1207" s="12" t="s">
        <v>5248</v>
      </c>
      <c r="Z1207" s="12"/>
      <c r="AA1207" s="12"/>
      <c r="AB1207" s="15"/>
      <c r="AC1207" s="15"/>
      <c r="AD1207" s="15"/>
      <c r="AE1207" s="15"/>
      <c r="AF1207" s="4">
        <f ca="1">+TODAY()-AE1207</f>
        <v>44137</v>
      </c>
      <c r="AG1207" s="15"/>
      <c r="AH1207" s="15"/>
      <c r="AI1207" s="6"/>
      <c r="AJ1207" s="6"/>
      <c r="AK1207" s="3"/>
      <c r="AL1207" s="6"/>
      <c r="AM1207" s="10">
        <v>1</v>
      </c>
      <c r="AN1207" s="3" t="s">
        <v>44</v>
      </c>
      <c r="AO1207" s="3"/>
      <c r="AP1207" s="3" t="s">
        <v>1918</v>
      </c>
      <c r="AQ1207" s="3"/>
      <c r="AR1207" s="3"/>
      <c r="AS1207" s="3"/>
      <c r="AT1207" s="3"/>
      <c r="AU1207" s="291" t="s">
        <v>3450</v>
      </c>
      <c r="AV1207" s="7" t="s">
        <v>47</v>
      </c>
      <c r="AW1207" s="7" t="s">
        <v>47</v>
      </c>
      <c r="AX1207" s="9" t="str">
        <f>IF(AW1207="","Vacio",IF(AV1207=AW1207,"Igual","Diferente"))</f>
        <v>Igual</v>
      </c>
      <c r="AY1207" s="129"/>
      <c r="AZ1207" s="129"/>
      <c r="BA1207" s="5">
        <f ca="1">+IF(K1207&gt;21,"Revisar",0)</f>
        <v>0</v>
      </c>
      <c r="BB1207" s="68" t="s">
        <v>146</v>
      </c>
      <c r="BC1207" s="129" t="s">
        <v>2919</v>
      </c>
      <c r="BF1207" s="129"/>
      <c r="BG1207" s="129"/>
    </row>
    <row r="1208" spans="1:65" ht="14.65" customHeight="1" x14ac:dyDescent="0.25">
      <c r="A1208" s="68" t="str">
        <f>CONCATENATE(E1208,"_",X1208)</f>
        <v>20510398158_PCR-LAP1312</v>
      </c>
      <c r="B1208" s="68" t="str">
        <f>CONCATENATE(E1208,"_",Z1208)</f>
        <v>20510398158_</v>
      </c>
      <c r="C1208" s="6">
        <v>44121</v>
      </c>
      <c r="D1208" s="6">
        <v>44151</v>
      </c>
      <c r="E1208" s="192">
        <v>20510398158</v>
      </c>
      <c r="F1208" s="3" t="s">
        <v>1914</v>
      </c>
      <c r="G1208" s="3" t="s">
        <v>4593</v>
      </c>
      <c r="H1208" s="6">
        <v>44121</v>
      </c>
      <c r="I1208" s="6">
        <v>44151</v>
      </c>
      <c r="J1208" s="7"/>
      <c r="K1208" s="8">
        <f ca="1">+TODAY()-I1208</f>
        <v>-14</v>
      </c>
      <c r="L1208" s="9">
        <v>70</v>
      </c>
      <c r="M1208" s="135"/>
      <c r="N1208" s="9" t="str">
        <f>IF(M1208="","Vacio",IF(L1208=M1208,"Igual","Diferente"))</f>
        <v>Vacio</v>
      </c>
      <c r="O1208" s="9"/>
      <c r="P1208" s="135"/>
      <c r="Q1208" s="9" t="str">
        <f>IF(P1208="","Vacio",IF(O1208=P1208,"Igual","Diferente"))</f>
        <v>Vacio</v>
      </c>
      <c r="R1208" s="1">
        <f>+L1208+O1208/3.5</f>
        <v>70</v>
      </c>
      <c r="S1208" s="1">
        <f ca="1">+IF(K1208&gt;=0,IF(K1208&lt;30,R1208*1,IF(60&gt;K1208,R1208*2,IF(90&gt;K1208,R1208*3,IF(120&gt;K1208,R1208*4,IF(150&gt;K1208,R1208*5,IF(180&gt;K1208,R1208*6,IF(210&gt;K1208,R1208*7))))))),0)</f>
        <v>0</v>
      </c>
      <c r="T1208" s="2">
        <f ca="1">+IF(K1208&lt;0,0,IF(K1208&lt;8,$A$1,IF(K1208&lt;15,$B$1,IF(K1208&lt;22,$C$1,IF(K1208&lt;30,$D$1,IF(K1208&lt;60,$G$1,IF(K1208&lt;90,$H$1,IF(K1208&lt;120,$I$1,IF(K1208&lt;150,$J$1,IF(K1208&lt;180,$K$1,IF(K1208&lt;210,$E$1)))))))))))</f>
        <v>0</v>
      </c>
      <c r="U1208" s="3" t="s">
        <v>4045</v>
      </c>
      <c r="V1208" s="10" t="s">
        <v>4042</v>
      </c>
      <c r="W1208" s="6">
        <v>44090</v>
      </c>
      <c r="X1208" s="12" t="s">
        <v>3996</v>
      </c>
      <c r="Y1208" s="12" t="s">
        <v>5248</v>
      </c>
      <c r="Z1208" s="12"/>
      <c r="AA1208" s="12"/>
      <c r="AB1208" s="15"/>
      <c r="AC1208" s="15"/>
      <c r="AD1208" s="15"/>
      <c r="AE1208" s="15"/>
      <c r="AF1208" s="4">
        <f ca="1">+TODAY()-AE1208</f>
        <v>44137</v>
      </c>
      <c r="AG1208" s="15"/>
      <c r="AH1208" s="15"/>
      <c r="AI1208" s="6"/>
      <c r="AJ1208" s="6"/>
      <c r="AK1208" s="3"/>
      <c r="AL1208" s="6"/>
      <c r="AM1208" s="10">
        <v>1</v>
      </c>
      <c r="AN1208" s="3" t="s">
        <v>44</v>
      </c>
      <c r="AO1208" s="3"/>
      <c r="AP1208" s="3" t="s">
        <v>1918</v>
      </c>
      <c r="AQ1208" s="3"/>
      <c r="AR1208" s="3"/>
      <c r="AS1208" s="3"/>
      <c r="AT1208" s="3"/>
      <c r="AU1208" s="291" t="s">
        <v>3450</v>
      </c>
      <c r="AV1208" s="7" t="s">
        <v>47</v>
      </c>
      <c r="AW1208" s="7" t="s">
        <v>47</v>
      </c>
      <c r="AX1208" s="9" t="str">
        <f>IF(AW1208="","Vacio",IF(AV1208=AW1208,"Igual","Diferente"))</f>
        <v>Igual</v>
      </c>
      <c r="AY1208" s="129"/>
      <c r="AZ1208" s="129"/>
      <c r="BA1208" s="5">
        <f ca="1">+IF(K1208&gt;21,"Revisar",0)</f>
        <v>0</v>
      </c>
      <c r="BB1208" s="68" t="s">
        <v>146</v>
      </c>
      <c r="BC1208" s="129" t="s">
        <v>2919</v>
      </c>
      <c r="BF1208" s="129"/>
      <c r="BG1208" s="129"/>
    </row>
    <row r="1209" spans="1:65" ht="14.65" customHeight="1" x14ac:dyDescent="0.25">
      <c r="A1209" s="68" t="str">
        <f>CONCATENATE(E1209,"_",X1209)</f>
        <v>20510398158_PCR-LAP1171</v>
      </c>
      <c r="B1209" s="68" t="str">
        <f>CONCATENATE(E1209,"_",Z1209)</f>
        <v>20510398158_PCR-LAP1087</v>
      </c>
      <c r="C1209" s="6">
        <v>44121</v>
      </c>
      <c r="D1209" s="6">
        <v>44151</v>
      </c>
      <c r="E1209" s="192">
        <v>20510398158</v>
      </c>
      <c r="F1209" s="3" t="s">
        <v>1914</v>
      </c>
      <c r="G1209" s="3" t="s">
        <v>4593</v>
      </c>
      <c r="H1209" s="6">
        <v>44121</v>
      </c>
      <c r="I1209" s="6">
        <v>44151</v>
      </c>
      <c r="J1209" s="7"/>
      <c r="K1209" s="8">
        <f ca="1">+TODAY()-I1209</f>
        <v>-14</v>
      </c>
      <c r="L1209" s="9">
        <v>70</v>
      </c>
      <c r="M1209" s="135"/>
      <c r="N1209" s="9" t="str">
        <f>IF(M1209="","Vacio",IF(L1209=M1209,"Igual","Diferente"))</f>
        <v>Vacio</v>
      </c>
      <c r="O1209" s="9"/>
      <c r="P1209" s="135"/>
      <c r="Q1209" s="9" t="str">
        <f>IF(P1209="","Vacio",IF(O1209=P1209,"Igual","Diferente"))</f>
        <v>Vacio</v>
      </c>
      <c r="R1209" s="1">
        <f>+L1209+O1209/3.5</f>
        <v>70</v>
      </c>
      <c r="S1209" s="1">
        <f ca="1">+IF(K1209&gt;=0,IF(K1209&lt;30,R1209*1,IF(60&gt;K1209,R1209*2,IF(90&gt;K1209,R1209*3,IF(120&gt;K1209,R1209*4,IF(150&gt;K1209,R1209*5,IF(180&gt;K1209,R1209*6,IF(210&gt;K1209,R1209*7))))))),0)</f>
        <v>0</v>
      </c>
      <c r="T1209" s="2">
        <f ca="1">+IF(K1209&lt;0,0,IF(K1209&lt;8,$A$1,IF(K1209&lt;15,$B$1,IF(K1209&lt;22,$C$1,IF(K1209&lt;30,$D$1,IF(K1209&lt;60,$G$1,IF(K1209&lt;90,$H$1,IF(K1209&lt;120,$I$1,IF(K1209&lt;150,$J$1,IF(K1209&lt;180,$K$1,IF(K1209&lt;210,$E$1)))))))))))</f>
        <v>0</v>
      </c>
      <c r="U1209" s="3" t="s">
        <v>4296</v>
      </c>
      <c r="V1209" s="10" t="s">
        <v>4041</v>
      </c>
      <c r="W1209" s="6">
        <v>44090</v>
      </c>
      <c r="X1209" s="12" t="s">
        <v>268</v>
      </c>
      <c r="Y1209" s="12" t="s">
        <v>5248</v>
      </c>
      <c r="Z1209" s="12" t="s">
        <v>563</v>
      </c>
      <c r="AA1209" s="12"/>
      <c r="AB1209" s="12"/>
      <c r="AC1209" s="15"/>
      <c r="AD1209" s="15"/>
      <c r="AE1209" s="15"/>
      <c r="AF1209" s="4">
        <f ca="1">+TODAY()-AE1209</f>
        <v>44137</v>
      </c>
      <c r="AG1209" s="15"/>
      <c r="AH1209" s="15"/>
      <c r="AI1209" s="6"/>
      <c r="AJ1209" s="6"/>
      <c r="AK1209" s="3"/>
      <c r="AL1209" s="6"/>
      <c r="AM1209" s="10">
        <v>1</v>
      </c>
      <c r="AN1209" s="3" t="s">
        <v>44</v>
      </c>
      <c r="AO1209" s="3"/>
      <c r="AP1209" s="3" t="s">
        <v>1918</v>
      </c>
      <c r="AQ1209" s="3"/>
      <c r="AR1209" s="3"/>
      <c r="AS1209" s="3"/>
      <c r="AT1209" s="3"/>
      <c r="AU1209" s="291" t="s">
        <v>3450</v>
      </c>
      <c r="AV1209" s="7" t="s">
        <v>47</v>
      </c>
      <c r="AW1209" s="7" t="s">
        <v>47</v>
      </c>
      <c r="AX1209" s="9" t="str">
        <f>IF(AW1209="","Vacio",IF(AV1209=AW1209,"Igual","Diferente"))</f>
        <v>Igual</v>
      </c>
      <c r="AY1209" s="129"/>
      <c r="AZ1209" s="129"/>
      <c r="BA1209" s="5">
        <f ca="1">+IF(K1209&gt;21,"Revisar",0)</f>
        <v>0</v>
      </c>
      <c r="BB1209" s="68" t="s">
        <v>146</v>
      </c>
      <c r="BC1209" s="129" t="s">
        <v>2919</v>
      </c>
      <c r="BF1209" s="129"/>
      <c r="BG1209" s="129"/>
    </row>
    <row r="1210" spans="1:65" ht="14.65" customHeight="1" x14ac:dyDescent="0.25">
      <c r="A1210" s="68" t="str">
        <f>CONCATENATE(E1210,"_",X1210)</f>
        <v>20510398158_PCR-LAP0618</v>
      </c>
      <c r="B1210" s="68" t="str">
        <f>CONCATENATE(E1210,"_",Z1210)</f>
        <v>20510398158_</v>
      </c>
      <c r="C1210" s="6">
        <v>44121</v>
      </c>
      <c r="D1210" s="6">
        <v>44151</v>
      </c>
      <c r="E1210" s="192">
        <v>20510398158</v>
      </c>
      <c r="F1210" s="3" t="s">
        <v>1914</v>
      </c>
      <c r="G1210" s="3" t="s">
        <v>4593</v>
      </c>
      <c r="H1210" s="6">
        <v>44121</v>
      </c>
      <c r="I1210" s="6">
        <v>44151</v>
      </c>
      <c r="J1210" s="7"/>
      <c r="K1210" s="8">
        <f ca="1">+TODAY()-I1210</f>
        <v>-14</v>
      </c>
      <c r="L1210" s="9">
        <v>70</v>
      </c>
      <c r="M1210" s="135"/>
      <c r="N1210" s="9" t="str">
        <f>IF(M1210="","Vacio",IF(L1210=M1210,"Igual","Diferente"))</f>
        <v>Vacio</v>
      </c>
      <c r="O1210" s="9"/>
      <c r="P1210" s="135"/>
      <c r="Q1210" s="9" t="str">
        <f>IF(P1210="","Vacio",IF(O1210=P1210,"Igual","Diferente"))</f>
        <v>Vacio</v>
      </c>
      <c r="R1210" s="1">
        <f>+L1210+O1210/3.5</f>
        <v>70</v>
      </c>
      <c r="S1210" s="1">
        <f ca="1">+IF(K1210&gt;=0,IF(K1210&lt;30,R1210*1,IF(60&gt;K1210,R1210*2,IF(90&gt;K1210,R1210*3,IF(120&gt;K1210,R1210*4,IF(150&gt;K1210,R1210*5,IF(180&gt;K1210,R1210*6,IF(210&gt;K1210,R1210*7))))))),0)</f>
        <v>0</v>
      </c>
      <c r="T1210" s="2">
        <f ca="1">+IF(K1210&lt;0,0,IF(K1210&lt;8,$A$1,IF(K1210&lt;15,$B$1,IF(K1210&lt;22,$C$1,IF(K1210&lt;30,$D$1,IF(K1210&lt;60,$G$1,IF(K1210&lt;90,$H$1,IF(K1210&lt;120,$I$1,IF(K1210&lt;150,$J$1,IF(K1210&lt;180,$K$1,IF(K1210&lt;210,$E$1)))))))))))</f>
        <v>0</v>
      </c>
      <c r="U1210" s="3" t="s">
        <v>4047</v>
      </c>
      <c r="V1210" s="10" t="s">
        <v>4040</v>
      </c>
      <c r="W1210" s="6">
        <v>44090</v>
      </c>
      <c r="X1210" s="12" t="s">
        <v>1492</v>
      </c>
      <c r="Y1210" s="12" t="s">
        <v>5248</v>
      </c>
      <c r="Z1210" s="12"/>
      <c r="AA1210" s="12"/>
      <c r="AB1210" s="15"/>
      <c r="AC1210" s="15"/>
      <c r="AD1210" s="15"/>
      <c r="AE1210" s="15"/>
      <c r="AF1210" s="4">
        <f ca="1">+TODAY()-AE1210</f>
        <v>44137</v>
      </c>
      <c r="AG1210" s="15"/>
      <c r="AH1210" s="15"/>
      <c r="AI1210" s="6"/>
      <c r="AJ1210" s="6"/>
      <c r="AK1210" s="3"/>
      <c r="AL1210" s="6"/>
      <c r="AM1210" s="10">
        <v>1</v>
      </c>
      <c r="AN1210" s="3" t="s">
        <v>44</v>
      </c>
      <c r="AO1210" s="3"/>
      <c r="AP1210" s="3" t="s">
        <v>1918</v>
      </c>
      <c r="AQ1210" s="3"/>
      <c r="AR1210" s="3"/>
      <c r="AS1210" s="3"/>
      <c r="AT1210" s="3"/>
      <c r="AU1210" s="291" t="s">
        <v>3450</v>
      </c>
      <c r="AV1210" s="7" t="s">
        <v>47</v>
      </c>
      <c r="AW1210" s="7" t="s">
        <v>47</v>
      </c>
      <c r="AX1210" s="9" t="str">
        <f>IF(AW1210="","Vacio",IF(AV1210=AW1210,"Igual","Diferente"))</f>
        <v>Igual</v>
      </c>
      <c r="AY1210" s="129"/>
      <c r="AZ1210" s="129"/>
      <c r="BA1210" s="5">
        <f ca="1">+IF(K1210&gt;21,"Revisar",0)</f>
        <v>0</v>
      </c>
      <c r="BB1210" s="68" t="s">
        <v>146</v>
      </c>
      <c r="BC1210" s="129" t="s">
        <v>2919</v>
      </c>
      <c r="BF1210" s="129"/>
      <c r="BG1210" s="129"/>
    </row>
    <row r="1211" spans="1:65" ht="14.65" customHeight="1" x14ac:dyDescent="0.25">
      <c r="A1211" s="68" t="str">
        <f>CONCATENATE(E1211,"_",X1211)</f>
        <v>20510398158_PCR-LAP1061</v>
      </c>
      <c r="B1211" s="68" t="str">
        <f>CONCATENATE(E1211,"_",Z1211)</f>
        <v>20510398158_</v>
      </c>
      <c r="C1211" s="6">
        <v>44121</v>
      </c>
      <c r="D1211" s="6">
        <v>44151</v>
      </c>
      <c r="E1211" s="192">
        <v>20510398158</v>
      </c>
      <c r="F1211" s="3" t="s">
        <v>1914</v>
      </c>
      <c r="G1211" s="3" t="s">
        <v>4593</v>
      </c>
      <c r="H1211" s="6">
        <v>44121</v>
      </c>
      <c r="I1211" s="6">
        <v>44151</v>
      </c>
      <c r="J1211" s="7"/>
      <c r="K1211" s="8">
        <f ca="1">+TODAY()-I1211</f>
        <v>-14</v>
      </c>
      <c r="L1211" s="9">
        <v>70</v>
      </c>
      <c r="M1211" s="135"/>
      <c r="N1211" s="9" t="str">
        <f>IF(M1211="","Vacio",IF(L1211=M1211,"Igual","Diferente"))</f>
        <v>Vacio</v>
      </c>
      <c r="O1211" s="9"/>
      <c r="P1211" s="135"/>
      <c r="Q1211" s="9" t="str">
        <f>IF(P1211="","Vacio",IF(O1211=P1211,"Igual","Diferente"))</f>
        <v>Vacio</v>
      </c>
      <c r="R1211" s="1">
        <f>+L1211+O1211/3.5</f>
        <v>70</v>
      </c>
      <c r="S1211" s="1">
        <f ca="1">+IF(K1211&gt;=0,IF(K1211&lt;30,R1211*1,IF(60&gt;K1211,R1211*2,IF(90&gt;K1211,R1211*3,IF(120&gt;K1211,R1211*4,IF(150&gt;K1211,R1211*5,IF(180&gt;K1211,R1211*6,IF(210&gt;K1211,R1211*7))))))),0)</f>
        <v>0</v>
      </c>
      <c r="T1211" s="2">
        <f ca="1">+IF(K1211&lt;0,0,IF(K1211&lt;8,$A$1,IF(K1211&lt;15,$B$1,IF(K1211&lt;22,$C$1,IF(K1211&lt;30,$D$1,IF(K1211&lt;60,$G$1,IF(K1211&lt;90,$H$1,IF(K1211&lt;120,$I$1,IF(K1211&lt;150,$J$1,IF(K1211&lt;180,$K$1,IF(K1211&lt;210,$E$1)))))))))))</f>
        <v>0</v>
      </c>
      <c r="U1211" s="3" t="s">
        <v>4047</v>
      </c>
      <c r="V1211" s="10" t="s">
        <v>4039</v>
      </c>
      <c r="W1211" s="6">
        <v>44090</v>
      </c>
      <c r="X1211" s="12" t="s">
        <v>1640</v>
      </c>
      <c r="Y1211" s="12" t="s">
        <v>5248</v>
      </c>
      <c r="Z1211" s="12"/>
      <c r="AA1211" s="12"/>
      <c r="AB1211" s="15"/>
      <c r="AC1211" s="15"/>
      <c r="AD1211" s="15"/>
      <c r="AE1211" s="15"/>
      <c r="AF1211" s="4">
        <f ca="1">+TODAY()-AE1211</f>
        <v>44137</v>
      </c>
      <c r="AG1211" s="15"/>
      <c r="AH1211" s="15"/>
      <c r="AI1211" s="6"/>
      <c r="AJ1211" s="6"/>
      <c r="AK1211" s="3"/>
      <c r="AL1211" s="6"/>
      <c r="AM1211" s="10">
        <v>1</v>
      </c>
      <c r="AN1211" s="3" t="s">
        <v>44</v>
      </c>
      <c r="AO1211" s="3"/>
      <c r="AP1211" s="3" t="s">
        <v>1918</v>
      </c>
      <c r="AQ1211" s="3"/>
      <c r="AR1211" s="3"/>
      <c r="AS1211" s="3"/>
      <c r="AT1211" s="3"/>
      <c r="AU1211" s="291" t="s">
        <v>3450</v>
      </c>
      <c r="AV1211" s="7" t="s">
        <v>47</v>
      </c>
      <c r="AW1211" s="7" t="s">
        <v>47</v>
      </c>
      <c r="AX1211" s="9" t="str">
        <f>IF(AW1211="","Vacio",IF(AV1211=AW1211,"Igual","Diferente"))</f>
        <v>Igual</v>
      </c>
      <c r="AY1211" s="129"/>
      <c r="AZ1211" s="129"/>
      <c r="BA1211" s="5">
        <f ca="1">+IF(K1211&gt;21,"Revisar",0)</f>
        <v>0</v>
      </c>
      <c r="BB1211" s="68" t="s">
        <v>146</v>
      </c>
      <c r="BC1211" s="129" t="s">
        <v>2919</v>
      </c>
      <c r="BF1211" s="129"/>
      <c r="BG1211" s="129"/>
    </row>
    <row r="1212" spans="1:65" ht="14.65" customHeight="1" x14ac:dyDescent="0.25">
      <c r="A1212" s="68" t="str">
        <f>CONCATENATE(E1212,"_",X1212)</f>
        <v>20510398158_PCR-LAP1047</v>
      </c>
      <c r="B1212" s="68" t="str">
        <f>CONCATENATE(E1212,"_",Z1212)</f>
        <v>20510398158_</v>
      </c>
      <c r="C1212" s="6">
        <v>44121</v>
      </c>
      <c r="D1212" s="6">
        <v>44151</v>
      </c>
      <c r="E1212" s="192">
        <v>20510398158</v>
      </c>
      <c r="F1212" s="3" t="s">
        <v>1914</v>
      </c>
      <c r="G1212" s="3" t="s">
        <v>4593</v>
      </c>
      <c r="H1212" s="6">
        <v>44121</v>
      </c>
      <c r="I1212" s="6">
        <v>44151</v>
      </c>
      <c r="J1212" s="7"/>
      <c r="K1212" s="8">
        <f ca="1">+TODAY()-I1212</f>
        <v>-14</v>
      </c>
      <c r="L1212" s="9">
        <v>70</v>
      </c>
      <c r="M1212" s="135"/>
      <c r="N1212" s="9" t="str">
        <f>IF(M1212="","Vacio",IF(L1212=M1212,"Igual","Diferente"))</f>
        <v>Vacio</v>
      </c>
      <c r="O1212" s="9"/>
      <c r="P1212" s="135"/>
      <c r="Q1212" s="9" t="str">
        <f>IF(P1212="","Vacio",IF(O1212=P1212,"Igual","Diferente"))</f>
        <v>Vacio</v>
      </c>
      <c r="R1212" s="1">
        <f>+L1212+O1212/3.5</f>
        <v>70</v>
      </c>
      <c r="S1212" s="1">
        <f ca="1">+IF(K1212&gt;=0,IF(K1212&lt;30,R1212*1,IF(60&gt;K1212,R1212*2,IF(90&gt;K1212,R1212*3,IF(120&gt;K1212,R1212*4,IF(150&gt;K1212,R1212*5,IF(180&gt;K1212,R1212*6,IF(210&gt;K1212,R1212*7))))))),0)</f>
        <v>0</v>
      </c>
      <c r="T1212" s="2">
        <f ca="1">+IF(K1212&lt;0,0,IF(K1212&lt;8,$A$1,IF(K1212&lt;15,$B$1,IF(K1212&lt;22,$C$1,IF(K1212&lt;30,$D$1,IF(K1212&lt;60,$G$1,IF(K1212&lt;90,$H$1,IF(K1212&lt;120,$I$1,IF(K1212&lt;150,$J$1,IF(K1212&lt;180,$K$1,IF(K1212&lt;210,$E$1)))))))))))</f>
        <v>0</v>
      </c>
      <c r="U1212" s="3" t="s">
        <v>4048</v>
      </c>
      <c r="V1212" s="10" t="s">
        <v>4038</v>
      </c>
      <c r="W1212" s="6">
        <v>44090</v>
      </c>
      <c r="X1212" s="12" t="s">
        <v>3995</v>
      </c>
      <c r="Y1212" s="12" t="s">
        <v>5248</v>
      </c>
      <c r="Z1212" s="12"/>
      <c r="AA1212" s="12"/>
      <c r="AB1212" s="15"/>
      <c r="AC1212" s="15"/>
      <c r="AD1212" s="15"/>
      <c r="AE1212" s="15"/>
      <c r="AF1212" s="4">
        <f ca="1">+TODAY()-AE1212</f>
        <v>44137</v>
      </c>
      <c r="AG1212" s="15"/>
      <c r="AH1212" s="15"/>
      <c r="AI1212" s="6"/>
      <c r="AJ1212" s="6"/>
      <c r="AK1212" s="3"/>
      <c r="AL1212" s="6"/>
      <c r="AM1212" s="10">
        <v>1</v>
      </c>
      <c r="AN1212" s="3" t="s">
        <v>44</v>
      </c>
      <c r="AO1212" s="3"/>
      <c r="AP1212" s="3" t="s">
        <v>1918</v>
      </c>
      <c r="AQ1212" s="3"/>
      <c r="AR1212" s="3"/>
      <c r="AS1212" s="3"/>
      <c r="AT1212" s="3"/>
      <c r="AU1212" s="291" t="s">
        <v>3450</v>
      </c>
      <c r="AV1212" s="7" t="s">
        <v>47</v>
      </c>
      <c r="AW1212" s="7" t="s">
        <v>47</v>
      </c>
      <c r="AX1212" s="9" t="str">
        <f>IF(AW1212="","Vacio",IF(AV1212=AW1212,"Igual","Diferente"))</f>
        <v>Igual</v>
      </c>
      <c r="AY1212" s="129"/>
      <c r="AZ1212" s="129"/>
      <c r="BA1212" s="5">
        <f ca="1">+IF(K1212&gt;21,"Revisar",0)</f>
        <v>0</v>
      </c>
      <c r="BB1212" s="68" t="s">
        <v>146</v>
      </c>
      <c r="BC1212" s="129" t="s">
        <v>2919</v>
      </c>
      <c r="BF1212" s="129"/>
      <c r="BG1212" s="129"/>
    </row>
    <row r="1213" spans="1:65" ht="14.65" customHeight="1" x14ac:dyDescent="0.25">
      <c r="A1213" s="68" t="str">
        <f>CONCATENATE(E1213,"_",X1213)</f>
        <v>20510398158_PCR-LAP0613</v>
      </c>
      <c r="B1213" s="68" t="str">
        <f>CONCATENATE(E1213,"_",Z1213)</f>
        <v>20510398158_</v>
      </c>
      <c r="C1213" s="6">
        <v>44121</v>
      </c>
      <c r="D1213" s="6">
        <v>44151</v>
      </c>
      <c r="E1213" s="192">
        <v>20510398158</v>
      </c>
      <c r="F1213" s="3" t="s">
        <v>1914</v>
      </c>
      <c r="G1213" s="3" t="s">
        <v>4593</v>
      </c>
      <c r="H1213" s="6">
        <v>44121</v>
      </c>
      <c r="I1213" s="6">
        <v>44151</v>
      </c>
      <c r="J1213" s="7"/>
      <c r="K1213" s="8">
        <f ca="1">+TODAY()-I1213</f>
        <v>-14</v>
      </c>
      <c r="L1213" s="9">
        <v>70</v>
      </c>
      <c r="M1213" s="135"/>
      <c r="N1213" s="9" t="str">
        <f>IF(M1213="","Vacio",IF(L1213=M1213,"Igual","Diferente"))</f>
        <v>Vacio</v>
      </c>
      <c r="O1213" s="9"/>
      <c r="P1213" s="135"/>
      <c r="Q1213" s="9" t="str">
        <f>IF(P1213="","Vacio",IF(O1213=P1213,"Igual","Diferente"))</f>
        <v>Vacio</v>
      </c>
      <c r="R1213" s="1">
        <f>+L1213+O1213/3.5</f>
        <v>70</v>
      </c>
      <c r="S1213" s="1">
        <f ca="1">+IF(K1213&gt;=0,IF(K1213&lt;30,R1213*1,IF(60&gt;K1213,R1213*2,IF(90&gt;K1213,R1213*3,IF(120&gt;K1213,R1213*4,IF(150&gt;K1213,R1213*5,IF(180&gt;K1213,R1213*6,IF(210&gt;K1213,R1213*7))))))),0)</f>
        <v>0</v>
      </c>
      <c r="T1213" s="2">
        <f ca="1">+IF(K1213&lt;0,0,IF(K1213&lt;8,$A$1,IF(K1213&lt;15,$B$1,IF(K1213&lt;22,$C$1,IF(K1213&lt;30,$D$1,IF(K1213&lt;60,$G$1,IF(K1213&lt;90,$H$1,IF(K1213&lt;120,$I$1,IF(K1213&lt;150,$J$1,IF(K1213&lt;180,$K$1,IF(K1213&lt;210,$E$1)))))))))))</f>
        <v>0</v>
      </c>
      <c r="U1213" s="3" t="s">
        <v>4047</v>
      </c>
      <c r="V1213" s="10" t="s">
        <v>4037</v>
      </c>
      <c r="W1213" s="6">
        <v>44090</v>
      </c>
      <c r="X1213" s="12" t="s">
        <v>3994</v>
      </c>
      <c r="Y1213" s="12" t="s">
        <v>5248</v>
      </c>
      <c r="Z1213" s="12"/>
      <c r="AA1213" s="12"/>
      <c r="AB1213" s="15"/>
      <c r="AC1213" s="15"/>
      <c r="AD1213" s="15"/>
      <c r="AE1213" s="15"/>
      <c r="AF1213" s="4">
        <f ca="1">+TODAY()-AE1213</f>
        <v>44137</v>
      </c>
      <c r="AG1213" s="15"/>
      <c r="AH1213" s="15"/>
      <c r="AI1213" s="6"/>
      <c r="AJ1213" s="6"/>
      <c r="AK1213" s="3"/>
      <c r="AL1213" s="6"/>
      <c r="AM1213" s="10">
        <v>1</v>
      </c>
      <c r="AN1213" s="3" t="s">
        <v>44</v>
      </c>
      <c r="AO1213" s="3"/>
      <c r="AP1213" s="3" t="s">
        <v>1918</v>
      </c>
      <c r="AQ1213" s="3"/>
      <c r="AR1213" s="3"/>
      <c r="AS1213" s="3"/>
      <c r="AT1213" s="3"/>
      <c r="AU1213" s="291" t="s">
        <v>3450</v>
      </c>
      <c r="AV1213" s="7" t="s">
        <v>47</v>
      </c>
      <c r="AW1213" s="7" t="s">
        <v>47</v>
      </c>
      <c r="AX1213" s="9" t="str">
        <f>IF(AW1213="","Vacio",IF(AV1213=AW1213,"Igual","Diferente"))</f>
        <v>Igual</v>
      </c>
      <c r="AY1213" s="129"/>
      <c r="AZ1213" s="129"/>
      <c r="BA1213" s="5">
        <f ca="1">+IF(K1213&gt;21,"Revisar",0)</f>
        <v>0</v>
      </c>
      <c r="BB1213" s="68" t="s">
        <v>146</v>
      </c>
      <c r="BC1213" s="129" t="s">
        <v>2919</v>
      </c>
      <c r="BF1213" s="129"/>
      <c r="BG1213" s="129"/>
    </row>
    <row r="1214" spans="1:65" ht="14.65" customHeight="1" x14ac:dyDescent="0.25">
      <c r="A1214" s="68" t="str">
        <f>CONCATENATE(E1214,"_",X1214)</f>
        <v>20510398158_PCR-LAP0339</v>
      </c>
      <c r="B1214" s="68" t="str">
        <f>CONCATENATE(E1214,"_",Z1214)</f>
        <v>20510398158_</v>
      </c>
      <c r="C1214" s="6">
        <v>44121</v>
      </c>
      <c r="D1214" s="6">
        <v>44151</v>
      </c>
      <c r="E1214" s="192">
        <v>20510398158</v>
      </c>
      <c r="F1214" s="3" t="s">
        <v>1914</v>
      </c>
      <c r="G1214" s="3" t="s">
        <v>4593</v>
      </c>
      <c r="H1214" s="6">
        <v>44121</v>
      </c>
      <c r="I1214" s="6">
        <v>44151</v>
      </c>
      <c r="J1214" s="7"/>
      <c r="K1214" s="8">
        <f ca="1">+TODAY()-I1214</f>
        <v>-14</v>
      </c>
      <c r="L1214" s="9">
        <v>70</v>
      </c>
      <c r="M1214" s="135"/>
      <c r="N1214" s="9" t="str">
        <f>IF(M1214="","Vacio",IF(L1214=M1214,"Igual","Diferente"))</f>
        <v>Vacio</v>
      </c>
      <c r="O1214" s="9"/>
      <c r="P1214" s="135"/>
      <c r="Q1214" s="9" t="str">
        <f>IF(P1214="","Vacio",IF(O1214=P1214,"Igual","Diferente"))</f>
        <v>Vacio</v>
      </c>
      <c r="R1214" s="1">
        <f>+L1214+O1214/3.5</f>
        <v>70</v>
      </c>
      <c r="S1214" s="1">
        <f ca="1">+IF(K1214&gt;=0,IF(K1214&lt;30,R1214*1,IF(60&gt;K1214,R1214*2,IF(90&gt;K1214,R1214*3,IF(120&gt;K1214,R1214*4,IF(150&gt;K1214,R1214*5,IF(180&gt;K1214,R1214*6,IF(210&gt;K1214,R1214*7))))))),0)</f>
        <v>0</v>
      </c>
      <c r="T1214" s="2">
        <f ca="1">+IF(K1214&lt;0,0,IF(K1214&lt;8,$A$1,IF(K1214&lt;15,$B$1,IF(K1214&lt;22,$C$1,IF(K1214&lt;30,$D$1,IF(K1214&lt;60,$G$1,IF(K1214&lt;90,$H$1,IF(K1214&lt;120,$I$1,IF(K1214&lt;150,$J$1,IF(K1214&lt;180,$K$1,IF(K1214&lt;210,$E$1)))))))))))</f>
        <v>0</v>
      </c>
      <c r="U1214" s="3" t="s">
        <v>4049</v>
      </c>
      <c r="V1214" s="10" t="s">
        <v>4036</v>
      </c>
      <c r="W1214" s="6">
        <v>44090</v>
      </c>
      <c r="X1214" s="12" t="s">
        <v>4034</v>
      </c>
      <c r="Y1214" s="12" t="s">
        <v>5248</v>
      </c>
      <c r="Z1214" s="12"/>
      <c r="AA1214" s="12"/>
      <c r="AB1214" s="15"/>
      <c r="AC1214" s="15"/>
      <c r="AD1214" s="15"/>
      <c r="AE1214" s="15"/>
      <c r="AF1214" s="4">
        <f ca="1">+TODAY()-AE1214</f>
        <v>44137</v>
      </c>
      <c r="AG1214" s="15"/>
      <c r="AH1214" s="15"/>
      <c r="AI1214" s="6"/>
      <c r="AJ1214" s="6"/>
      <c r="AK1214" s="3"/>
      <c r="AL1214" s="6"/>
      <c r="AM1214" s="10">
        <v>1</v>
      </c>
      <c r="AN1214" s="3" t="s">
        <v>44</v>
      </c>
      <c r="AO1214" s="3"/>
      <c r="AP1214" s="3" t="s">
        <v>1918</v>
      </c>
      <c r="AQ1214" s="3"/>
      <c r="AR1214" s="3"/>
      <c r="AS1214" s="3"/>
      <c r="AT1214" s="3"/>
      <c r="AU1214" s="291" t="s">
        <v>3450</v>
      </c>
      <c r="AV1214" s="7" t="s">
        <v>47</v>
      </c>
      <c r="AW1214" s="7" t="s">
        <v>47</v>
      </c>
      <c r="AX1214" s="9" t="str">
        <f>IF(AW1214="","Vacio",IF(AV1214=AW1214,"Igual","Diferente"))</f>
        <v>Igual</v>
      </c>
      <c r="AY1214" s="129"/>
      <c r="AZ1214" s="129"/>
      <c r="BA1214" s="5">
        <f ca="1">+IF(K1214&gt;21,"Revisar",0)</f>
        <v>0</v>
      </c>
      <c r="BB1214" s="68" t="s">
        <v>146</v>
      </c>
      <c r="BC1214" s="129" t="s">
        <v>2919</v>
      </c>
      <c r="BF1214" s="129"/>
      <c r="BG1214" s="129"/>
    </row>
    <row r="1215" spans="1:65" ht="14.65" customHeight="1" x14ac:dyDescent="0.25">
      <c r="A1215" s="68" t="str">
        <f>CONCATENATE(E1215,"_",X1215)</f>
        <v>20510398158_PCR-LAP1430</v>
      </c>
      <c r="B1215" s="68" t="str">
        <f>CONCATENATE(E1215,"_",Z1215)</f>
        <v>20510398158_</v>
      </c>
      <c r="C1215" s="6">
        <v>44121</v>
      </c>
      <c r="D1215" s="6">
        <v>44151</v>
      </c>
      <c r="E1215" s="192">
        <v>20510398158</v>
      </c>
      <c r="F1215" s="3" t="s">
        <v>1914</v>
      </c>
      <c r="G1215" s="3" t="s">
        <v>4593</v>
      </c>
      <c r="H1215" s="6">
        <v>44121</v>
      </c>
      <c r="I1215" s="6">
        <v>44151</v>
      </c>
      <c r="J1215" s="7"/>
      <c r="K1215" s="8">
        <f ca="1">+TODAY()-I1215</f>
        <v>-14</v>
      </c>
      <c r="L1215" s="9">
        <v>70</v>
      </c>
      <c r="M1215" s="135"/>
      <c r="N1215" s="9" t="str">
        <f>IF(M1215="","Vacio",IF(L1215=M1215,"Igual","Diferente"))</f>
        <v>Vacio</v>
      </c>
      <c r="O1215" s="9"/>
      <c r="P1215" s="135"/>
      <c r="Q1215" s="9" t="str">
        <f>IF(P1215="","Vacio",IF(O1215=P1215,"Igual","Diferente"))</f>
        <v>Vacio</v>
      </c>
      <c r="R1215" s="1">
        <f>+L1215+O1215/3.5</f>
        <v>70</v>
      </c>
      <c r="S1215" s="1">
        <f ca="1">+IF(K1215&gt;=0,IF(K1215&lt;30,R1215*1,IF(60&gt;K1215,R1215*2,IF(90&gt;K1215,R1215*3,IF(120&gt;K1215,R1215*4,IF(150&gt;K1215,R1215*5,IF(180&gt;K1215,R1215*6,IF(210&gt;K1215,R1215*7))))))),0)</f>
        <v>0</v>
      </c>
      <c r="T1215" s="2">
        <f ca="1">+IF(K1215&lt;0,0,IF(K1215&lt;8,$A$1,IF(K1215&lt;15,$B$1,IF(K1215&lt;22,$C$1,IF(K1215&lt;30,$D$1,IF(K1215&lt;60,$G$1,IF(K1215&lt;90,$H$1,IF(K1215&lt;120,$I$1,IF(K1215&lt;150,$J$1,IF(K1215&lt;180,$K$1,IF(K1215&lt;210,$E$1)))))))))))</f>
        <v>0</v>
      </c>
      <c r="U1215" s="3" t="s">
        <v>4050</v>
      </c>
      <c r="V1215" s="10" t="s">
        <v>4035</v>
      </c>
      <c r="W1215" s="6">
        <v>44090</v>
      </c>
      <c r="X1215" s="12" t="s">
        <v>3997</v>
      </c>
      <c r="Y1215" s="12" t="s">
        <v>5248</v>
      </c>
      <c r="Z1215" s="12"/>
      <c r="AA1215" s="12"/>
      <c r="AB1215" s="15"/>
      <c r="AC1215" s="15"/>
      <c r="AD1215" s="15"/>
      <c r="AE1215" s="15"/>
      <c r="AF1215" s="4">
        <f ca="1">+TODAY()-AE1215</f>
        <v>44137</v>
      </c>
      <c r="AG1215" s="15"/>
      <c r="AH1215" s="15"/>
      <c r="AI1215" s="6"/>
      <c r="AJ1215" s="6"/>
      <c r="AK1215" s="3"/>
      <c r="AL1215" s="6"/>
      <c r="AM1215" s="10">
        <v>1</v>
      </c>
      <c r="AN1215" s="3" t="s">
        <v>44</v>
      </c>
      <c r="AO1215" s="3"/>
      <c r="AP1215" s="3" t="s">
        <v>1918</v>
      </c>
      <c r="AQ1215" s="3"/>
      <c r="AR1215" s="3"/>
      <c r="AS1215" s="3"/>
      <c r="AT1215" s="3"/>
      <c r="AU1215" s="291" t="s">
        <v>3450</v>
      </c>
      <c r="AV1215" s="7" t="s">
        <v>47</v>
      </c>
      <c r="AW1215" s="7" t="s">
        <v>47</v>
      </c>
      <c r="AX1215" s="9" t="str">
        <f>IF(AW1215="","Vacio",IF(AV1215=AW1215,"Igual","Diferente"))</f>
        <v>Igual</v>
      </c>
      <c r="AY1215" s="129"/>
      <c r="AZ1215" s="129"/>
      <c r="BA1215" s="5">
        <f ca="1">+IF(K1215&gt;21,"Revisar",0)</f>
        <v>0</v>
      </c>
      <c r="BB1215" s="68" t="s">
        <v>146</v>
      </c>
      <c r="BC1215" s="129" t="s">
        <v>2919</v>
      </c>
      <c r="BF1215" s="129"/>
      <c r="BG1215" s="129"/>
    </row>
    <row r="1216" spans="1:65" ht="14.65" customHeight="1" x14ac:dyDescent="0.25">
      <c r="A1216" s="68" t="str">
        <f>CONCATENATE(E1216,"_",X1216)</f>
        <v>20604531129_PCR-LAP19091034</v>
      </c>
      <c r="B1216" s="68" t="str">
        <f>CONCATENATE(E1216,"_",Z1216)</f>
        <v>20604531129_</v>
      </c>
      <c r="C1216" s="6">
        <v>44105</v>
      </c>
      <c r="D1216" s="6">
        <v>44135</v>
      </c>
      <c r="E1216" s="192">
        <v>20604531129</v>
      </c>
      <c r="F1216" s="3" t="s">
        <v>4562</v>
      </c>
      <c r="G1216" s="3" t="s">
        <v>4594</v>
      </c>
      <c r="H1216" s="6">
        <v>44105</v>
      </c>
      <c r="I1216" s="6">
        <v>44135</v>
      </c>
      <c r="J1216" s="7"/>
      <c r="K1216" s="8">
        <f ca="1">+TODAY()-I1216</f>
        <v>2</v>
      </c>
      <c r="L1216" s="9">
        <v>65</v>
      </c>
      <c r="M1216" s="135"/>
      <c r="N1216" s="9" t="str">
        <f>IF(M1216="","Vacio",IF(L1216=M1216,"Igual","Diferente"))</f>
        <v>Vacio</v>
      </c>
      <c r="O1216" s="9"/>
      <c r="P1216" s="135"/>
      <c r="Q1216" s="9" t="str">
        <f>IF(P1216="","Vacio",IF(O1216=P1216,"Igual","Diferente"))</f>
        <v>Vacio</v>
      </c>
      <c r="R1216" s="1">
        <f>+L1216+O1216/3.5</f>
        <v>65</v>
      </c>
      <c r="S1216" s="1">
        <f ca="1">+IF(K1216&gt;=0,IF(K1216&lt;30,R1216*1,IF(60&gt;K1216,R1216*2,IF(90&gt;K1216,R1216*3,IF(120&gt;K1216,R1216*4,IF(150&gt;K1216,R1216*5,IF(180&gt;K1216,R1216*6,IF(210&gt;K1216,R1216*7))))))),0)</f>
        <v>65</v>
      </c>
      <c r="T1216" s="2" t="str">
        <f ca="1">+IF(K1216&lt;0,0,IF(K1216&lt;8,$A$1,IF(K1216&lt;15,$B$1,IF(K1216&lt;22,$C$1,IF(K1216&lt;30,$D$1,IF(K1216&lt;60,$G$1,IF(K1216&lt;90,$H$1,IF(K1216&lt;120,$I$1,IF(K1216&lt;150,$J$1,IF(K1216&lt;180,$K$1,IF(K1216&lt;210,$E$1)))))))))))</f>
        <v>1° Semana</v>
      </c>
      <c r="U1216" s="3" t="s">
        <v>246</v>
      </c>
      <c r="V1216" s="10" t="s">
        <v>1920</v>
      </c>
      <c r="W1216" s="6">
        <v>43749</v>
      </c>
      <c r="X1216" s="12" t="s">
        <v>1921</v>
      </c>
      <c r="Y1216" s="12" t="s">
        <v>5248</v>
      </c>
      <c r="Z1216" s="12"/>
      <c r="AA1216" s="12"/>
      <c r="AB1216" s="15"/>
      <c r="AC1216" s="15"/>
      <c r="AD1216" s="15"/>
      <c r="AE1216" s="15"/>
      <c r="AF1216" s="4">
        <f ca="1">+TODAY()-AE1216</f>
        <v>44137</v>
      </c>
      <c r="AG1216" s="15"/>
      <c r="AH1216" s="15"/>
      <c r="AI1216" s="6"/>
      <c r="AJ1216" s="6"/>
      <c r="AK1216" s="3"/>
      <c r="AL1216" s="6"/>
      <c r="AM1216" s="10">
        <v>1</v>
      </c>
      <c r="AN1216" s="3" t="s">
        <v>44</v>
      </c>
      <c r="AO1216" s="3"/>
      <c r="AP1216" s="3" t="s">
        <v>161</v>
      </c>
      <c r="AQ1216" s="296" t="s">
        <v>888</v>
      </c>
      <c r="AR1216" s="3"/>
      <c r="AS1216" s="3"/>
      <c r="AT1216" s="3"/>
      <c r="AU1216" s="3" t="s">
        <v>5235</v>
      </c>
      <c r="AV1216" s="7" t="s">
        <v>47</v>
      </c>
      <c r="AW1216" s="7" t="s">
        <v>47</v>
      </c>
      <c r="AX1216" s="9" t="str">
        <f>IF(AW1216="","Vacio",IF(AV1216=AW1216,"Igual","Diferente"))</f>
        <v>Igual</v>
      </c>
      <c r="AY1216" s="68"/>
      <c r="AZ1216" s="68"/>
      <c r="BA1216" s="5">
        <f ca="1">+IF(K1216&gt;21,"Revisar",0)</f>
        <v>0</v>
      </c>
      <c r="BB1216" s="68" t="s">
        <v>146</v>
      </c>
      <c r="BC1216" s="129" t="s">
        <v>2919</v>
      </c>
      <c r="BF1216" s="129" t="s">
        <v>94</v>
      </c>
      <c r="BG1216" s="129">
        <f>VLOOKUP(X1216,'[2]Costos office 365'!$A$1:$B$180,2,FALSE)</f>
        <v>7.13</v>
      </c>
    </row>
    <row r="1217" spans="1:59" ht="14.65" customHeight="1" x14ac:dyDescent="0.25">
      <c r="A1217" s="68" t="str">
        <f>CONCATENATE(E1217,"_",X1217)</f>
        <v>20604531129_PCR-LAP19091035</v>
      </c>
      <c r="B1217" s="68" t="str">
        <f>CONCATENATE(E1217,"_",Z1217)</f>
        <v>20604531129_</v>
      </c>
      <c r="C1217" s="6">
        <v>44105</v>
      </c>
      <c r="D1217" s="6">
        <v>44135</v>
      </c>
      <c r="E1217" s="192">
        <v>20604531129</v>
      </c>
      <c r="F1217" s="3" t="s">
        <v>4562</v>
      </c>
      <c r="G1217" s="3" t="s">
        <v>4594</v>
      </c>
      <c r="H1217" s="6">
        <v>44105</v>
      </c>
      <c r="I1217" s="6">
        <v>44135</v>
      </c>
      <c r="J1217" s="7"/>
      <c r="K1217" s="8">
        <f ca="1">+TODAY()-I1217</f>
        <v>2</v>
      </c>
      <c r="L1217" s="9">
        <v>65</v>
      </c>
      <c r="M1217" s="135"/>
      <c r="N1217" s="9" t="str">
        <f>IF(M1217="","Vacio",IF(L1217=M1217,"Igual","Diferente"))</f>
        <v>Vacio</v>
      </c>
      <c r="O1217" s="9"/>
      <c r="P1217" s="135"/>
      <c r="Q1217" s="9" t="str">
        <f>IF(P1217="","Vacio",IF(O1217=P1217,"Igual","Diferente"))</f>
        <v>Vacio</v>
      </c>
      <c r="R1217" s="1">
        <f>+L1217+O1217/3.5</f>
        <v>65</v>
      </c>
      <c r="S1217" s="1">
        <f ca="1">+IF(K1217&gt;=0,IF(K1217&lt;30,R1217*1,IF(60&gt;K1217,R1217*2,IF(90&gt;K1217,R1217*3,IF(120&gt;K1217,R1217*4,IF(150&gt;K1217,R1217*5,IF(180&gt;K1217,R1217*6,IF(210&gt;K1217,R1217*7))))))),0)</f>
        <v>65</v>
      </c>
      <c r="T1217" s="2" t="str">
        <f ca="1">+IF(K1217&lt;0,0,IF(K1217&lt;8,$A$1,IF(K1217&lt;15,$B$1,IF(K1217&lt;22,$C$1,IF(K1217&lt;30,$D$1,IF(K1217&lt;60,$G$1,IF(K1217&lt;90,$H$1,IF(K1217&lt;120,$I$1,IF(K1217&lt;150,$J$1,IF(K1217&lt;180,$K$1,IF(K1217&lt;210,$E$1)))))))))))</f>
        <v>1° Semana</v>
      </c>
      <c r="U1217" s="3" t="s">
        <v>246</v>
      </c>
      <c r="V1217" s="10" t="s">
        <v>1920</v>
      </c>
      <c r="W1217" s="6">
        <v>43749</v>
      </c>
      <c r="X1217" s="12" t="s">
        <v>1922</v>
      </c>
      <c r="Y1217" s="12" t="s">
        <v>5248</v>
      </c>
      <c r="Z1217" s="12"/>
      <c r="AA1217" s="12"/>
      <c r="AB1217" s="15"/>
      <c r="AC1217" s="15"/>
      <c r="AD1217" s="15"/>
      <c r="AE1217" s="15"/>
      <c r="AF1217" s="4">
        <f ca="1">+TODAY()-AE1217</f>
        <v>44137</v>
      </c>
      <c r="AG1217" s="15"/>
      <c r="AH1217" s="15"/>
      <c r="AI1217" s="6"/>
      <c r="AJ1217" s="6"/>
      <c r="AK1217" s="3"/>
      <c r="AL1217" s="6"/>
      <c r="AM1217" s="10">
        <v>1</v>
      </c>
      <c r="AN1217" s="3" t="s">
        <v>44</v>
      </c>
      <c r="AO1217" s="3"/>
      <c r="AP1217" s="3" t="s">
        <v>161</v>
      </c>
      <c r="AQ1217" s="296" t="s">
        <v>888</v>
      </c>
      <c r="AR1217" s="3"/>
      <c r="AS1217" s="3"/>
      <c r="AT1217" s="3"/>
      <c r="AU1217" s="3" t="s">
        <v>5235</v>
      </c>
      <c r="AV1217" s="7" t="s">
        <v>47</v>
      </c>
      <c r="AW1217" s="7" t="s">
        <v>47</v>
      </c>
      <c r="AX1217" s="9" t="str">
        <f>IF(AW1217="","Vacio",IF(AV1217=AW1217,"Igual","Diferente"))</f>
        <v>Igual</v>
      </c>
      <c r="AY1217" s="68"/>
      <c r="AZ1217" s="68"/>
      <c r="BA1217" s="5">
        <f ca="1">+IF(K1217&gt;21,"Revisar",0)</f>
        <v>0</v>
      </c>
      <c r="BB1217" s="68" t="s">
        <v>146</v>
      </c>
      <c r="BC1217" s="129" t="s">
        <v>2919</v>
      </c>
      <c r="BF1217" s="129" t="s">
        <v>94</v>
      </c>
      <c r="BG1217" s="129">
        <f>VLOOKUP(X1217,'[2]Costos office 365'!$A$1:$B$180,2,FALSE)</f>
        <v>7.13</v>
      </c>
    </row>
    <row r="1218" spans="1:59" ht="14.65" customHeight="1" x14ac:dyDescent="0.25">
      <c r="A1218" s="68" t="str">
        <f>CONCATENATE(E1218,"_",X1218)</f>
        <v>20604531129_PCR-LAP19091036</v>
      </c>
      <c r="B1218" s="68" t="str">
        <f>CONCATENATE(E1218,"_",Z1218)</f>
        <v>20604531129_</v>
      </c>
      <c r="C1218" s="6">
        <v>44105</v>
      </c>
      <c r="D1218" s="6">
        <v>44135</v>
      </c>
      <c r="E1218" s="192">
        <v>20604531129</v>
      </c>
      <c r="F1218" s="3" t="s">
        <v>4562</v>
      </c>
      <c r="G1218" s="3" t="s">
        <v>4594</v>
      </c>
      <c r="H1218" s="6">
        <v>44105</v>
      </c>
      <c r="I1218" s="6">
        <v>44135</v>
      </c>
      <c r="J1218" s="7"/>
      <c r="K1218" s="8">
        <f ca="1">+TODAY()-I1218</f>
        <v>2</v>
      </c>
      <c r="L1218" s="9">
        <v>65</v>
      </c>
      <c r="M1218" s="135"/>
      <c r="N1218" s="9" t="str">
        <f>IF(M1218="","Vacio",IF(L1218=M1218,"Igual","Diferente"))</f>
        <v>Vacio</v>
      </c>
      <c r="O1218" s="9"/>
      <c r="P1218" s="135"/>
      <c r="Q1218" s="9" t="str">
        <f>IF(P1218="","Vacio",IF(O1218=P1218,"Igual","Diferente"))</f>
        <v>Vacio</v>
      </c>
      <c r="R1218" s="1">
        <f>+L1218+O1218/3.5</f>
        <v>65</v>
      </c>
      <c r="S1218" s="1">
        <f ca="1">+IF(K1218&gt;=0,IF(K1218&lt;30,R1218*1,IF(60&gt;K1218,R1218*2,IF(90&gt;K1218,R1218*3,IF(120&gt;K1218,R1218*4,IF(150&gt;K1218,R1218*5,IF(180&gt;K1218,R1218*6,IF(210&gt;K1218,R1218*7))))))),0)</f>
        <v>65</v>
      </c>
      <c r="T1218" s="2" t="str">
        <f ca="1">+IF(K1218&lt;0,0,IF(K1218&lt;8,$A$1,IF(K1218&lt;15,$B$1,IF(K1218&lt;22,$C$1,IF(K1218&lt;30,$D$1,IF(K1218&lt;60,$G$1,IF(K1218&lt;90,$H$1,IF(K1218&lt;120,$I$1,IF(K1218&lt;150,$J$1,IF(K1218&lt;180,$K$1,IF(K1218&lt;210,$E$1)))))))))))</f>
        <v>1° Semana</v>
      </c>
      <c r="U1218" s="3" t="s">
        <v>246</v>
      </c>
      <c r="V1218" s="10" t="s">
        <v>1920</v>
      </c>
      <c r="W1218" s="6">
        <v>43749</v>
      </c>
      <c r="X1218" s="12" t="s">
        <v>1923</v>
      </c>
      <c r="Y1218" s="12" t="s">
        <v>5248</v>
      </c>
      <c r="Z1218" s="12"/>
      <c r="AA1218" s="12"/>
      <c r="AB1218" s="15"/>
      <c r="AC1218" s="15"/>
      <c r="AD1218" s="15"/>
      <c r="AE1218" s="15"/>
      <c r="AF1218" s="4">
        <f ca="1">+TODAY()-AE1218</f>
        <v>44137</v>
      </c>
      <c r="AG1218" s="15"/>
      <c r="AH1218" s="15"/>
      <c r="AI1218" s="6"/>
      <c r="AJ1218" s="6"/>
      <c r="AK1218" s="3"/>
      <c r="AL1218" s="6"/>
      <c r="AM1218" s="10">
        <v>1</v>
      </c>
      <c r="AN1218" s="3" t="s">
        <v>44</v>
      </c>
      <c r="AO1218" s="3"/>
      <c r="AP1218" s="3" t="s">
        <v>161</v>
      </c>
      <c r="AQ1218" s="296" t="s">
        <v>888</v>
      </c>
      <c r="AR1218" s="3"/>
      <c r="AS1218" s="3"/>
      <c r="AT1218" s="3"/>
      <c r="AU1218" s="3" t="s">
        <v>5235</v>
      </c>
      <c r="AV1218" s="7" t="s">
        <v>47</v>
      </c>
      <c r="AW1218" s="7" t="s">
        <v>47</v>
      </c>
      <c r="AX1218" s="9" t="str">
        <f>IF(AW1218="","Vacio",IF(AV1218=AW1218,"Igual","Diferente"))</f>
        <v>Igual</v>
      </c>
      <c r="AY1218" s="68"/>
      <c r="AZ1218" s="68"/>
      <c r="BA1218" s="5">
        <f ca="1">+IF(K1218&gt;21,"Revisar",0)</f>
        <v>0</v>
      </c>
      <c r="BB1218" s="68" t="s">
        <v>146</v>
      </c>
      <c r="BC1218" s="129" t="s">
        <v>2919</v>
      </c>
      <c r="BF1218" s="129" t="s">
        <v>94</v>
      </c>
      <c r="BG1218" s="129">
        <f>VLOOKUP(X1218,'[2]Costos office 365'!$A$1:$B$180,2,FALSE)</f>
        <v>7.13</v>
      </c>
    </row>
    <row r="1219" spans="1:59" ht="14.65" customHeight="1" x14ac:dyDescent="0.25">
      <c r="A1219" s="68" t="str">
        <f>CONCATENATE(E1219,"_",X1219)</f>
        <v>20604531129_PCR-LAP19101051</v>
      </c>
      <c r="B1219" s="68" t="str">
        <f>CONCATENATE(E1219,"_",Z1219)</f>
        <v>20604531129_PCR-LAP19101011</v>
      </c>
      <c r="C1219" s="6">
        <v>44105</v>
      </c>
      <c r="D1219" s="6">
        <v>44135</v>
      </c>
      <c r="E1219" s="192">
        <v>20604531129</v>
      </c>
      <c r="F1219" s="3" t="s">
        <v>4562</v>
      </c>
      <c r="G1219" s="3" t="s">
        <v>4594</v>
      </c>
      <c r="H1219" s="6">
        <v>44105</v>
      </c>
      <c r="I1219" s="6">
        <v>44135</v>
      </c>
      <c r="J1219" s="7"/>
      <c r="K1219" s="8">
        <f ca="1">+TODAY()-I1219</f>
        <v>2</v>
      </c>
      <c r="L1219" s="9">
        <v>65</v>
      </c>
      <c r="M1219" s="135"/>
      <c r="N1219" s="9" t="str">
        <f>IF(M1219="","Vacio",IF(L1219=M1219,"Igual","Diferente"))</f>
        <v>Vacio</v>
      </c>
      <c r="O1219" s="9"/>
      <c r="P1219" s="135"/>
      <c r="Q1219" s="9" t="str">
        <f>IF(P1219="","Vacio",IF(O1219=P1219,"Igual","Diferente"))</f>
        <v>Vacio</v>
      </c>
      <c r="R1219" s="1">
        <f>+L1219+O1219/3.5</f>
        <v>65</v>
      </c>
      <c r="S1219" s="1">
        <f ca="1">+IF(K1219&gt;=0,IF(K1219&lt;30,R1219*1,IF(60&gt;K1219,R1219*2,IF(90&gt;K1219,R1219*3,IF(120&gt;K1219,R1219*4,IF(150&gt;K1219,R1219*5,IF(180&gt;K1219,R1219*6,IF(210&gt;K1219,R1219*7))))))),0)</f>
        <v>65</v>
      </c>
      <c r="T1219" s="2" t="str">
        <f ca="1">+IF(K1219&lt;0,0,IF(K1219&lt;8,$A$1,IF(K1219&lt;15,$B$1,IF(K1219&lt;22,$C$1,IF(K1219&lt;30,$D$1,IF(K1219&lt;60,$G$1,IF(K1219&lt;90,$H$1,IF(K1219&lt;120,$I$1,IF(K1219&lt;150,$J$1,IF(K1219&lt;180,$K$1,IF(K1219&lt;210,$E$1)))))))))))</f>
        <v>1° Semana</v>
      </c>
      <c r="U1219" s="3" t="s">
        <v>3366</v>
      </c>
      <c r="V1219" s="10" t="s">
        <v>1920</v>
      </c>
      <c r="W1219" s="6">
        <v>43749</v>
      </c>
      <c r="X1219" s="12" t="s">
        <v>1961</v>
      </c>
      <c r="Y1219" s="12" t="s">
        <v>5248</v>
      </c>
      <c r="Z1219" s="12" t="s">
        <v>1924</v>
      </c>
      <c r="AA1219" s="12"/>
      <c r="AB1219" s="15"/>
      <c r="AC1219" s="15"/>
      <c r="AD1219" s="15"/>
      <c r="AE1219" s="15"/>
      <c r="AF1219" s="4">
        <f ca="1">+TODAY()-AE1219</f>
        <v>44137</v>
      </c>
      <c r="AG1219" s="15"/>
      <c r="AH1219" s="15"/>
      <c r="AI1219" s="6"/>
      <c r="AJ1219" s="6"/>
      <c r="AK1219" s="3"/>
      <c r="AL1219" s="6"/>
      <c r="AM1219" s="10">
        <v>1</v>
      </c>
      <c r="AN1219" s="3" t="s">
        <v>44</v>
      </c>
      <c r="AO1219" s="3"/>
      <c r="AP1219" s="3" t="s">
        <v>161</v>
      </c>
      <c r="AQ1219" s="296" t="s">
        <v>888</v>
      </c>
      <c r="AR1219" s="3"/>
      <c r="AS1219" s="3"/>
      <c r="AT1219" s="3"/>
      <c r="AU1219" s="3" t="s">
        <v>5235</v>
      </c>
      <c r="AV1219" s="7" t="s">
        <v>47</v>
      </c>
      <c r="AW1219" s="7" t="s">
        <v>47</v>
      </c>
      <c r="AX1219" s="9" t="str">
        <f>IF(AW1219="","Vacio",IF(AV1219=AW1219,"Igual","Diferente"))</f>
        <v>Igual</v>
      </c>
      <c r="AY1219" s="68"/>
      <c r="AZ1219" s="68"/>
      <c r="BA1219" s="5">
        <f ca="1">+IF(K1219&gt;21,"Revisar",0)</f>
        <v>0</v>
      </c>
      <c r="BB1219" s="68" t="s">
        <v>146</v>
      </c>
      <c r="BC1219" s="129" t="s">
        <v>2919</v>
      </c>
      <c r="BF1219" s="129" t="s">
        <v>94</v>
      </c>
      <c r="BG1219" s="129">
        <f>VLOOKUP(X1219,'[2]Costos office 365'!$A$1:$B$180,2,FALSE)</f>
        <v>7.13</v>
      </c>
    </row>
    <row r="1220" spans="1:59" ht="14.65" customHeight="1" x14ac:dyDescent="0.25">
      <c r="A1220" s="68" t="str">
        <f>CONCATENATE(E1220,"_",X1220)</f>
        <v>20604531129_PCR-LAP19101015</v>
      </c>
      <c r="B1220" s="68" t="str">
        <f>CONCATENATE(E1220,"_",Z1220)</f>
        <v>20604531129_</v>
      </c>
      <c r="C1220" s="6">
        <v>44105</v>
      </c>
      <c r="D1220" s="6">
        <v>44135</v>
      </c>
      <c r="E1220" s="192">
        <v>20604531129</v>
      </c>
      <c r="F1220" s="3" t="s">
        <v>4562</v>
      </c>
      <c r="G1220" s="3" t="s">
        <v>4594</v>
      </c>
      <c r="H1220" s="6">
        <v>44105</v>
      </c>
      <c r="I1220" s="6">
        <v>44135</v>
      </c>
      <c r="J1220" s="7"/>
      <c r="K1220" s="8">
        <f ca="1">+TODAY()-I1220</f>
        <v>2</v>
      </c>
      <c r="L1220" s="9">
        <v>65</v>
      </c>
      <c r="M1220" s="135"/>
      <c r="N1220" s="9" t="str">
        <f>IF(M1220="","Vacio",IF(L1220=M1220,"Igual","Diferente"))</f>
        <v>Vacio</v>
      </c>
      <c r="O1220" s="9"/>
      <c r="P1220" s="135"/>
      <c r="Q1220" s="9" t="str">
        <f>IF(P1220="","Vacio",IF(O1220=P1220,"Igual","Diferente"))</f>
        <v>Vacio</v>
      </c>
      <c r="R1220" s="1">
        <f>+L1220+O1220/3.5</f>
        <v>65</v>
      </c>
      <c r="S1220" s="1">
        <f ca="1">+IF(K1220&gt;=0,IF(K1220&lt;30,R1220*1,IF(60&gt;K1220,R1220*2,IF(90&gt;K1220,R1220*3,IF(120&gt;K1220,R1220*4,IF(150&gt;K1220,R1220*5,IF(180&gt;K1220,R1220*6,IF(210&gt;K1220,R1220*7))))))),0)</f>
        <v>65</v>
      </c>
      <c r="T1220" s="2" t="str">
        <f ca="1">+IF(K1220&lt;0,0,IF(K1220&lt;8,$A$1,IF(K1220&lt;15,$B$1,IF(K1220&lt;22,$C$1,IF(K1220&lt;30,$D$1,IF(K1220&lt;60,$G$1,IF(K1220&lt;90,$H$1,IF(K1220&lt;120,$I$1,IF(K1220&lt;150,$J$1,IF(K1220&lt;180,$K$1,IF(K1220&lt;210,$E$1)))))))))))</f>
        <v>1° Semana</v>
      </c>
      <c r="U1220" s="3" t="s">
        <v>246</v>
      </c>
      <c r="V1220" s="10" t="s">
        <v>1920</v>
      </c>
      <c r="W1220" s="6">
        <v>43749</v>
      </c>
      <c r="X1220" s="12" t="s">
        <v>1925</v>
      </c>
      <c r="Y1220" s="12" t="s">
        <v>5248</v>
      </c>
      <c r="Z1220" s="12"/>
      <c r="AA1220" s="12"/>
      <c r="AB1220" s="15"/>
      <c r="AC1220" s="15"/>
      <c r="AD1220" s="15"/>
      <c r="AE1220" s="15"/>
      <c r="AF1220" s="4">
        <f ca="1">+TODAY()-AE1220</f>
        <v>44137</v>
      </c>
      <c r="AG1220" s="15"/>
      <c r="AH1220" s="15"/>
      <c r="AI1220" s="6"/>
      <c r="AJ1220" s="6"/>
      <c r="AK1220" s="3"/>
      <c r="AL1220" s="6"/>
      <c r="AM1220" s="10">
        <v>1</v>
      </c>
      <c r="AN1220" s="3" t="s">
        <v>44</v>
      </c>
      <c r="AO1220" s="3"/>
      <c r="AP1220" s="3" t="s">
        <v>161</v>
      </c>
      <c r="AQ1220" s="296" t="s">
        <v>888</v>
      </c>
      <c r="AR1220" s="3"/>
      <c r="AS1220" s="3"/>
      <c r="AT1220" s="3"/>
      <c r="AU1220" s="3" t="s">
        <v>5235</v>
      </c>
      <c r="AV1220" s="7" t="s">
        <v>47</v>
      </c>
      <c r="AW1220" s="7" t="s">
        <v>47</v>
      </c>
      <c r="AX1220" s="9" t="str">
        <f>IF(AW1220="","Vacio",IF(AV1220=AW1220,"Igual","Diferente"))</f>
        <v>Igual</v>
      </c>
      <c r="AY1220" s="68"/>
      <c r="AZ1220" s="68"/>
      <c r="BA1220" s="5">
        <f ca="1">+IF(K1220&gt;21,"Revisar",0)</f>
        <v>0</v>
      </c>
      <c r="BB1220" s="68" t="s">
        <v>146</v>
      </c>
      <c r="BC1220" s="129" t="s">
        <v>2919</v>
      </c>
      <c r="BF1220" s="129" t="s">
        <v>94</v>
      </c>
      <c r="BG1220" s="129">
        <f>VLOOKUP(X1220,'[2]Costos office 365'!$A$1:$B$180,2,FALSE)</f>
        <v>7.13</v>
      </c>
    </row>
    <row r="1221" spans="1:59" ht="14.65" customHeight="1" x14ac:dyDescent="0.25">
      <c r="A1221" s="68" t="str">
        <f>CONCATENATE(E1221,"_",X1221)</f>
        <v>20604531129_PCR-LAP19101017</v>
      </c>
      <c r="B1221" s="68" t="str">
        <f>CONCATENATE(E1221,"_",Z1221)</f>
        <v>20604531129_</v>
      </c>
      <c r="C1221" s="6">
        <v>44105</v>
      </c>
      <c r="D1221" s="6">
        <v>44135</v>
      </c>
      <c r="E1221" s="192">
        <v>20604531129</v>
      </c>
      <c r="F1221" s="3" t="s">
        <v>4562</v>
      </c>
      <c r="G1221" s="3" t="s">
        <v>4594</v>
      </c>
      <c r="H1221" s="6">
        <v>44105</v>
      </c>
      <c r="I1221" s="6">
        <v>44135</v>
      </c>
      <c r="J1221" s="7"/>
      <c r="K1221" s="8">
        <f ca="1">+TODAY()-I1221</f>
        <v>2</v>
      </c>
      <c r="L1221" s="9">
        <v>65</v>
      </c>
      <c r="M1221" s="135"/>
      <c r="N1221" s="9" t="str">
        <f>IF(M1221="","Vacio",IF(L1221=M1221,"Igual","Diferente"))</f>
        <v>Vacio</v>
      </c>
      <c r="O1221" s="9"/>
      <c r="P1221" s="135"/>
      <c r="Q1221" s="9" t="str">
        <f>IF(P1221="","Vacio",IF(O1221=P1221,"Igual","Diferente"))</f>
        <v>Vacio</v>
      </c>
      <c r="R1221" s="1">
        <f>+L1221+O1221/3.5</f>
        <v>65</v>
      </c>
      <c r="S1221" s="1">
        <f ca="1">+IF(K1221&gt;=0,IF(K1221&lt;30,R1221*1,IF(60&gt;K1221,R1221*2,IF(90&gt;K1221,R1221*3,IF(120&gt;K1221,R1221*4,IF(150&gt;K1221,R1221*5,IF(180&gt;K1221,R1221*6,IF(210&gt;K1221,R1221*7))))))),0)</f>
        <v>65</v>
      </c>
      <c r="T1221" s="2" t="str">
        <f ca="1">+IF(K1221&lt;0,0,IF(K1221&lt;8,$A$1,IF(K1221&lt;15,$B$1,IF(K1221&lt;22,$C$1,IF(K1221&lt;30,$D$1,IF(K1221&lt;60,$G$1,IF(K1221&lt;90,$H$1,IF(K1221&lt;120,$I$1,IF(K1221&lt;150,$J$1,IF(K1221&lt;180,$K$1,IF(K1221&lt;210,$E$1)))))))))))</f>
        <v>1° Semana</v>
      </c>
      <c r="U1221" s="3" t="s">
        <v>246</v>
      </c>
      <c r="V1221" s="10" t="s">
        <v>1920</v>
      </c>
      <c r="W1221" s="6">
        <v>43749</v>
      </c>
      <c r="X1221" s="12" t="s">
        <v>1926</v>
      </c>
      <c r="Y1221" s="12" t="s">
        <v>5248</v>
      </c>
      <c r="Z1221" s="12"/>
      <c r="AA1221" s="12"/>
      <c r="AB1221" s="15"/>
      <c r="AC1221" s="15"/>
      <c r="AD1221" s="15"/>
      <c r="AE1221" s="15"/>
      <c r="AF1221" s="4">
        <f ca="1">+TODAY()-AE1221</f>
        <v>44137</v>
      </c>
      <c r="AG1221" s="15"/>
      <c r="AH1221" s="15"/>
      <c r="AI1221" s="6"/>
      <c r="AJ1221" s="6"/>
      <c r="AK1221" s="3"/>
      <c r="AL1221" s="6"/>
      <c r="AM1221" s="10">
        <v>1</v>
      </c>
      <c r="AN1221" s="3" t="s">
        <v>44</v>
      </c>
      <c r="AO1221" s="3"/>
      <c r="AP1221" s="3" t="s">
        <v>161</v>
      </c>
      <c r="AQ1221" s="296" t="s">
        <v>888</v>
      </c>
      <c r="AR1221" s="3"/>
      <c r="AS1221" s="3"/>
      <c r="AT1221" s="3"/>
      <c r="AU1221" s="3" t="s">
        <v>5235</v>
      </c>
      <c r="AV1221" s="7" t="s">
        <v>47</v>
      </c>
      <c r="AW1221" s="7" t="s">
        <v>47</v>
      </c>
      <c r="AX1221" s="9" t="str">
        <f>IF(AW1221="","Vacio",IF(AV1221=AW1221,"Igual","Diferente"))</f>
        <v>Igual</v>
      </c>
      <c r="AY1221" s="68"/>
      <c r="AZ1221" s="68"/>
      <c r="BA1221" s="5">
        <f ca="1">+IF(K1221&gt;21,"Revisar",0)</f>
        <v>0</v>
      </c>
      <c r="BB1221" s="68" t="s">
        <v>146</v>
      </c>
      <c r="BC1221" s="129" t="s">
        <v>2919</v>
      </c>
      <c r="BF1221" s="129" t="s">
        <v>94</v>
      </c>
      <c r="BG1221" s="129">
        <f>VLOOKUP(X1221,'[2]Costos office 365'!$A$1:$B$180,2,FALSE)</f>
        <v>7.13</v>
      </c>
    </row>
    <row r="1222" spans="1:59" ht="14.65" customHeight="1" x14ac:dyDescent="0.25">
      <c r="A1222" s="68" t="str">
        <f>CONCATENATE(E1222,"_",X1222)</f>
        <v>20604531129_PCR-LAP19101020</v>
      </c>
      <c r="B1222" s="68" t="str">
        <f>CONCATENATE(E1222,"_",Z1222)</f>
        <v>20604531129_</v>
      </c>
      <c r="C1222" s="6">
        <v>44105</v>
      </c>
      <c r="D1222" s="6">
        <v>44135</v>
      </c>
      <c r="E1222" s="192">
        <v>20604531129</v>
      </c>
      <c r="F1222" s="3" t="s">
        <v>4562</v>
      </c>
      <c r="G1222" s="3" t="s">
        <v>4594</v>
      </c>
      <c r="H1222" s="6">
        <v>44105</v>
      </c>
      <c r="I1222" s="6">
        <v>44135</v>
      </c>
      <c r="J1222" s="7"/>
      <c r="K1222" s="8">
        <f ca="1">+TODAY()-I1222</f>
        <v>2</v>
      </c>
      <c r="L1222" s="9">
        <v>65</v>
      </c>
      <c r="M1222" s="135"/>
      <c r="N1222" s="9" t="str">
        <f>IF(M1222="","Vacio",IF(L1222=M1222,"Igual","Diferente"))</f>
        <v>Vacio</v>
      </c>
      <c r="O1222" s="9"/>
      <c r="P1222" s="135"/>
      <c r="Q1222" s="9" t="str">
        <f>IF(P1222="","Vacio",IF(O1222=P1222,"Igual","Diferente"))</f>
        <v>Vacio</v>
      </c>
      <c r="R1222" s="1">
        <f>+L1222+O1222/3.5</f>
        <v>65</v>
      </c>
      <c r="S1222" s="1">
        <f ca="1">+IF(K1222&gt;=0,IF(K1222&lt;30,R1222*1,IF(60&gt;K1222,R1222*2,IF(90&gt;K1222,R1222*3,IF(120&gt;K1222,R1222*4,IF(150&gt;K1222,R1222*5,IF(180&gt;K1222,R1222*6,IF(210&gt;K1222,R1222*7))))))),0)</f>
        <v>65</v>
      </c>
      <c r="T1222" s="2" t="str">
        <f ca="1">+IF(K1222&lt;0,0,IF(K1222&lt;8,$A$1,IF(K1222&lt;15,$B$1,IF(K1222&lt;22,$C$1,IF(K1222&lt;30,$D$1,IF(K1222&lt;60,$G$1,IF(K1222&lt;90,$H$1,IF(K1222&lt;120,$I$1,IF(K1222&lt;150,$J$1,IF(K1222&lt;180,$K$1,IF(K1222&lt;210,$E$1)))))))))))</f>
        <v>1° Semana</v>
      </c>
      <c r="U1222" s="3" t="s">
        <v>246</v>
      </c>
      <c r="V1222" s="10" t="s">
        <v>1920</v>
      </c>
      <c r="W1222" s="6">
        <v>43749</v>
      </c>
      <c r="X1222" s="12" t="s">
        <v>1927</v>
      </c>
      <c r="Y1222" s="12" t="s">
        <v>5248</v>
      </c>
      <c r="Z1222" s="12"/>
      <c r="AA1222" s="12"/>
      <c r="AB1222" s="15"/>
      <c r="AC1222" s="15"/>
      <c r="AD1222" s="15"/>
      <c r="AE1222" s="15"/>
      <c r="AF1222" s="4">
        <f ca="1">+TODAY()-AE1222</f>
        <v>44137</v>
      </c>
      <c r="AG1222" s="15"/>
      <c r="AH1222" s="15"/>
      <c r="AI1222" s="6"/>
      <c r="AJ1222" s="6"/>
      <c r="AK1222" s="3"/>
      <c r="AL1222" s="6"/>
      <c r="AM1222" s="10">
        <v>1</v>
      </c>
      <c r="AN1222" s="3" t="s">
        <v>44</v>
      </c>
      <c r="AO1222" s="3"/>
      <c r="AP1222" s="3" t="s">
        <v>161</v>
      </c>
      <c r="AQ1222" s="296" t="s">
        <v>888</v>
      </c>
      <c r="AR1222" s="3"/>
      <c r="AS1222" s="3"/>
      <c r="AT1222" s="3"/>
      <c r="AU1222" s="3" t="s">
        <v>5235</v>
      </c>
      <c r="AV1222" s="7" t="s">
        <v>47</v>
      </c>
      <c r="AW1222" s="7" t="s">
        <v>47</v>
      </c>
      <c r="AX1222" s="9" t="str">
        <f>IF(AW1222="","Vacio",IF(AV1222=AW1222,"Igual","Diferente"))</f>
        <v>Igual</v>
      </c>
      <c r="AY1222" s="68"/>
      <c r="AZ1222" s="68"/>
      <c r="BA1222" s="5">
        <f ca="1">+IF(K1222&gt;21,"Revisar",0)</f>
        <v>0</v>
      </c>
      <c r="BB1222" s="68" t="s">
        <v>146</v>
      </c>
      <c r="BC1222" s="129" t="s">
        <v>2919</v>
      </c>
      <c r="BF1222" s="129" t="s">
        <v>94</v>
      </c>
      <c r="BG1222" s="129">
        <f>VLOOKUP(X1222,'[2]Costos office 365'!$A$1:$B$180,2,FALSE)</f>
        <v>7.13</v>
      </c>
    </row>
    <row r="1223" spans="1:59" ht="14.65" customHeight="1" x14ac:dyDescent="0.25">
      <c r="A1223" s="68" t="str">
        <f>CONCATENATE(E1223,"_",X1223)</f>
        <v>20604531129_PCR-LAP19101050</v>
      </c>
      <c r="B1223" s="68" t="str">
        <f>CONCATENATE(E1223,"_",Z1223)</f>
        <v>20604531129_</v>
      </c>
      <c r="C1223" s="6">
        <v>44105</v>
      </c>
      <c r="D1223" s="6">
        <v>44135</v>
      </c>
      <c r="E1223" s="192">
        <v>20604531129</v>
      </c>
      <c r="F1223" s="3" t="s">
        <v>4562</v>
      </c>
      <c r="G1223" s="3" t="s">
        <v>4594</v>
      </c>
      <c r="H1223" s="6">
        <v>44105</v>
      </c>
      <c r="I1223" s="6">
        <v>44135</v>
      </c>
      <c r="J1223" s="7"/>
      <c r="K1223" s="8">
        <f ca="1">+TODAY()-I1223</f>
        <v>2</v>
      </c>
      <c r="L1223" s="9">
        <v>70</v>
      </c>
      <c r="M1223" s="135"/>
      <c r="N1223" s="9" t="str">
        <f>IF(M1223="","Vacio",IF(L1223=M1223,"Igual","Diferente"))</f>
        <v>Vacio</v>
      </c>
      <c r="O1223" s="9"/>
      <c r="P1223" s="135"/>
      <c r="Q1223" s="9" t="str">
        <f>IF(P1223="","Vacio",IF(O1223=P1223,"Igual","Diferente"))</f>
        <v>Vacio</v>
      </c>
      <c r="R1223" s="1">
        <f>+L1223+O1223/3.5</f>
        <v>70</v>
      </c>
      <c r="S1223" s="1">
        <f ca="1">+IF(K1223&gt;=0,IF(K1223&lt;30,R1223*1,IF(60&gt;K1223,R1223*2,IF(90&gt;K1223,R1223*3,IF(120&gt;K1223,R1223*4,IF(150&gt;K1223,R1223*5,IF(180&gt;K1223,R1223*6,IF(210&gt;K1223,R1223*7))))))),0)</f>
        <v>70</v>
      </c>
      <c r="T1223" s="2" t="str">
        <f ca="1">+IF(K1223&lt;0,0,IF(K1223&lt;8,$A$1,IF(K1223&lt;15,$B$1,IF(K1223&lt;22,$C$1,IF(K1223&lt;30,$D$1,IF(K1223&lt;60,$G$1,IF(K1223&lt;90,$H$1,IF(K1223&lt;120,$I$1,IF(K1223&lt;150,$J$1,IF(K1223&lt;180,$K$1,IF(K1223&lt;210,$E$1)))))))))))</f>
        <v>1° Semana</v>
      </c>
      <c r="U1223" s="3" t="s">
        <v>1057</v>
      </c>
      <c r="V1223" s="10" t="s">
        <v>1928</v>
      </c>
      <c r="W1223" s="6">
        <v>43871</v>
      </c>
      <c r="X1223" s="12" t="s">
        <v>1929</v>
      </c>
      <c r="Y1223" s="12" t="s">
        <v>5248</v>
      </c>
      <c r="Z1223" s="12"/>
      <c r="AA1223" s="12"/>
      <c r="AB1223" s="15"/>
      <c r="AC1223" s="15"/>
      <c r="AD1223" s="15"/>
      <c r="AE1223" s="15"/>
      <c r="AF1223" s="4">
        <f ca="1">+TODAY()-AE1223</f>
        <v>44137</v>
      </c>
      <c r="AG1223" s="15"/>
      <c r="AH1223" s="15"/>
      <c r="AI1223" s="6"/>
      <c r="AJ1223" s="6"/>
      <c r="AK1223" s="3"/>
      <c r="AL1223" s="6"/>
      <c r="AM1223" s="10">
        <v>1</v>
      </c>
      <c r="AN1223" s="3" t="s">
        <v>44</v>
      </c>
      <c r="AO1223" s="3"/>
      <c r="AP1223" s="3" t="s">
        <v>161</v>
      </c>
      <c r="AQ1223" s="296" t="s">
        <v>888</v>
      </c>
      <c r="AR1223" s="3"/>
      <c r="AS1223" s="3"/>
      <c r="AT1223" s="3"/>
      <c r="AU1223" s="3" t="s">
        <v>5235</v>
      </c>
      <c r="AV1223" s="7" t="s">
        <v>47</v>
      </c>
      <c r="AW1223" s="7" t="s">
        <v>47</v>
      </c>
      <c r="AX1223" s="9" t="str">
        <f>IF(AW1223="","Vacio",IF(AV1223=AW1223,"Igual","Diferente"))</f>
        <v>Igual</v>
      </c>
      <c r="AY1223" s="68"/>
      <c r="AZ1223" s="68"/>
      <c r="BA1223" s="5">
        <f ca="1">+IF(K1223&gt;21,"Revisar",0)</f>
        <v>0</v>
      </c>
      <c r="BB1223" s="68" t="s">
        <v>146</v>
      </c>
      <c r="BC1223" s="129" t="s">
        <v>2919</v>
      </c>
      <c r="BF1223" s="129" t="s">
        <v>94</v>
      </c>
      <c r="BG1223" s="129">
        <f>VLOOKUP(X1223,'[2]Costos office 365'!$A$1:$B$180,2,FALSE)</f>
        <v>7.13</v>
      </c>
    </row>
    <row r="1224" spans="1:59" ht="14.65" customHeight="1" x14ac:dyDescent="0.25">
      <c r="A1224" s="68" t="str">
        <f>CONCATENATE(E1224,"_",X1224)</f>
        <v>20604531129_PCR-LAP19101070</v>
      </c>
      <c r="B1224" s="68" t="str">
        <f>CONCATENATE(E1224,"_",Z1224)</f>
        <v>20604531129_</v>
      </c>
      <c r="C1224" s="6">
        <v>44105</v>
      </c>
      <c r="D1224" s="6">
        <v>44135</v>
      </c>
      <c r="E1224" s="192">
        <v>20604531129</v>
      </c>
      <c r="F1224" s="3" t="s">
        <v>4562</v>
      </c>
      <c r="G1224" s="3" t="s">
        <v>4594</v>
      </c>
      <c r="H1224" s="6">
        <v>44105</v>
      </c>
      <c r="I1224" s="6">
        <v>44135</v>
      </c>
      <c r="J1224" s="7"/>
      <c r="K1224" s="8">
        <f ca="1">+TODAY()-I1224</f>
        <v>2</v>
      </c>
      <c r="L1224" s="9">
        <v>70</v>
      </c>
      <c r="M1224" s="135"/>
      <c r="N1224" s="9" t="str">
        <f>IF(M1224="","Vacio",IF(L1224=M1224,"Igual","Diferente"))</f>
        <v>Vacio</v>
      </c>
      <c r="O1224" s="9"/>
      <c r="P1224" s="135"/>
      <c r="Q1224" s="9" t="str">
        <f>IF(P1224="","Vacio",IF(O1224=P1224,"Igual","Diferente"))</f>
        <v>Vacio</v>
      </c>
      <c r="R1224" s="1">
        <f>+L1224+O1224/3.5</f>
        <v>70</v>
      </c>
      <c r="S1224" s="1">
        <f ca="1">+IF(K1224&gt;=0,IF(K1224&lt;30,R1224*1,IF(60&gt;K1224,R1224*2,IF(90&gt;K1224,R1224*3,IF(120&gt;K1224,R1224*4,IF(150&gt;K1224,R1224*5,IF(180&gt;K1224,R1224*6,IF(210&gt;K1224,R1224*7))))))),0)</f>
        <v>70</v>
      </c>
      <c r="T1224" s="2" t="str">
        <f ca="1">+IF(K1224&lt;0,0,IF(K1224&lt;8,$A$1,IF(K1224&lt;15,$B$1,IF(K1224&lt;22,$C$1,IF(K1224&lt;30,$D$1,IF(K1224&lt;60,$G$1,IF(K1224&lt;90,$H$1,IF(K1224&lt;120,$I$1,IF(K1224&lt;150,$J$1,IF(K1224&lt;180,$K$1,IF(K1224&lt;210,$E$1)))))))))))</f>
        <v>1° Semana</v>
      </c>
      <c r="U1224" s="3" t="s">
        <v>1057</v>
      </c>
      <c r="V1224" s="10" t="s">
        <v>1928</v>
      </c>
      <c r="W1224" s="6">
        <v>43871</v>
      </c>
      <c r="X1224" s="12" t="s">
        <v>1930</v>
      </c>
      <c r="Y1224" s="12" t="s">
        <v>5248</v>
      </c>
      <c r="Z1224" s="12"/>
      <c r="AA1224" s="12"/>
      <c r="AB1224" s="15"/>
      <c r="AC1224" s="15"/>
      <c r="AD1224" s="15"/>
      <c r="AE1224" s="15"/>
      <c r="AF1224" s="4">
        <f ca="1">+TODAY()-AE1224</f>
        <v>44137</v>
      </c>
      <c r="AG1224" s="15"/>
      <c r="AH1224" s="15"/>
      <c r="AI1224" s="6"/>
      <c r="AJ1224" s="6"/>
      <c r="AK1224" s="3"/>
      <c r="AL1224" s="6"/>
      <c r="AM1224" s="10">
        <v>1</v>
      </c>
      <c r="AN1224" s="3" t="s">
        <v>44</v>
      </c>
      <c r="AO1224" s="3"/>
      <c r="AP1224" s="3" t="s">
        <v>161</v>
      </c>
      <c r="AQ1224" s="296" t="s">
        <v>888</v>
      </c>
      <c r="AR1224" s="3"/>
      <c r="AS1224" s="3"/>
      <c r="AT1224" s="3"/>
      <c r="AU1224" s="3" t="s">
        <v>5235</v>
      </c>
      <c r="AV1224" s="7" t="s">
        <v>47</v>
      </c>
      <c r="AW1224" s="7" t="s">
        <v>47</v>
      </c>
      <c r="AX1224" s="9" t="str">
        <f>IF(AW1224="","Vacio",IF(AV1224=AW1224,"Igual","Diferente"))</f>
        <v>Igual</v>
      </c>
      <c r="AY1224" s="68"/>
      <c r="AZ1224" s="68"/>
      <c r="BA1224" s="5">
        <f ca="1">+IF(K1224&gt;21,"Revisar",0)</f>
        <v>0</v>
      </c>
      <c r="BB1224" s="68" t="s">
        <v>146</v>
      </c>
      <c r="BC1224" s="129" t="s">
        <v>2919</v>
      </c>
      <c r="BF1224" s="129" t="s">
        <v>94</v>
      </c>
      <c r="BG1224" s="129">
        <f>VLOOKUP(X1224,'[2]Costos office 365'!$A$1:$B$180,2,FALSE)</f>
        <v>7.13</v>
      </c>
    </row>
    <row r="1225" spans="1:59" ht="14.65" customHeight="1" x14ac:dyDescent="0.25">
      <c r="A1225" s="68" t="str">
        <f>CONCATENATE(E1225,"_",X1225)</f>
        <v>20548510229_PCR-LAP0697</v>
      </c>
      <c r="B1225" s="68" t="str">
        <f>CONCATENATE(E1225,"_",Z1225)</f>
        <v>20548510229_</v>
      </c>
      <c r="C1225" s="6">
        <v>44134</v>
      </c>
      <c r="D1225" s="6">
        <v>44164</v>
      </c>
      <c r="E1225" s="192">
        <v>20548510229</v>
      </c>
      <c r="F1225" s="3" t="s">
        <v>5198</v>
      </c>
      <c r="G1225" s="3" t="s">
        <v>5216</v>
      </c>
      <c r="H1225" s="6">
        <v>44134</v>
      </c>
      <c r="I1225" s="6">
        <v>44164</v>
      </c>
      <c r="J1225" s="7"/>
      <c r="K1225" s="8">
        <f ca="1">+TODAY()-I1225</f>
        <v>-27</v>
      </c>
      <c r="L1225" s="9">
        <v>52</v>
      </c>
      <c r="M1225" s="135"/>
      <c r="N1225" s="9" t="str">
        <f>IF(M1225="","Vacio",IF(L1225=M1225,"Igual","Diferente"))</f>
        <v>Vacio</v>
      </c>
      <c r="O1225" s="9"/>
      <c r="P1225" s="135"/>
      <c r="Q1225" s="9" t="str">
        <f>IF(P1225="","Vacio",IF(O1225=P1225,"Igual","Diferente"))</f>
        <v>Vacio</v>
      </c>
      <c r="R1225" s="1">
        <f>+L1225+O1225/3.5</f>
        <v>52</v>
      </c>
      <c r="S1225" s="1">
        <f ca="1">+IF(K1225&gt;=0,IF(K1225&lt;30,R1225*1,IF(60&gt;K1225,R1225*2,IF(90&gt;K1225,R1225*3,IF(120&gt;K1225,R1225*4,IF(150&gt;K1225,R1225*5,IF(180&gt;K1225,R1225*6,IF(210&gt;K1225,R1225*7))))))),0)</f>
        <v>0</v>
      </c>
      <c r="T1225" s="2">
        <f ca="1">+IF(K1225&lt;0,0,IF(K1225&lt;8,$A$1,IF(K1225&lt;15,$B$1,IF(K1225&lt;22,$C$1,IF(K1225&lt;30,$D$1,IF(K1225&lt;60,$G$1,IF(K1225&lt;90,$H$1,IF(K1225&lt;120,$I$1,IF(K1225&lt;150,$J$1,IF(K1225&lt;180,$K$1,IF(K1225&lt;210,$E$1)))))))))))</f>
        <v>0</v>
      </c>
      <c r="U1225" s="3" t="s">
        <v>5199</v>
      </c>
      <c r="V1225" s="10" t="s">
        <v>5200</v>
      </c>
      <c r="W1225" s="6">
        <v>44134</v>
      </c>
      <c r="X1225" s="12" t="s">
        <v>1892</v>
      </c>
      <c r="Y1225" s="12" t="s">
        <v>5248</v>
      </c>
      <c r="Z1225" s="12"/>
      <c r="AA1225" s="12"/>
      <c r="AB1225" s="15"/>
      <c r="AC1225" s="15"/>
      <c r="AD1225" s="15"/>
      <c r="AE1225" s="15"/>
      <c r="AF1225" s="4">
        <f ca="1">+TODAY()-AE1225</f>
        <v>44137</v>
      </c>
      <c r="AG1225" s="15"/>
      <c r="AH1225" s="15"/>
      <c r="AI1225" s="6"/>
      <c r="AJ1225" s="6"/>
      <c r="AK1225" s="3"/>
      <c r="AL1225" s="6"/>
      <c r="AM1225" s="10">
        <v>1</v>
      </c>
      <c r="AN1225" s="3" t="s">
        <v>44</v>
      </c>
      <c r="AO1225" s="3"/>
      <c r="AP1225" s="3" t="s">
        <v>45</v>
      </c>
      <c r="AQ1225" s="296" t="s">
        <v>888</v>
      </c>
      <c r="AR1225" s="3"/>
      <c r="AS1225" s="3"/>
      <c r="AT1225" s="3"/>
      <c r="AU1225" s="3" t="s">
        <v>4401</v>
      </c>
      <c r="AV1225" s="7" t="s">
        <v>47</v>
      </c>
      <c r="AW1225" s="7"/>
      <c r="AX1225" s="9" t="str">
        <f>IF(AW1225="","Vacio",IF(AV1225=AW1225,"Igual","Diferente"))</f>
        <v>Vacio</v>
      </c>
      <c r="AY1225" s="68"/>
      <c r="AZ1225" s="68"/>
      <c r="BA1225" s="5">
        <f ca="1">+IF(K1225&gt;21,"Revisar",0)</f>
        <v>0</v>
      </c>
      <c r="BB1225" s="68" t="s">
        <v>4741</v>
      </c>
      <c r="BC1225" s="129" t="s">
        <v>2919</v>
      </c>
      <c r="BF1225" s="129"/>
      <c r="BG1225" s="129"/>
    </row>
    <row r="1226" spans="1:59" ht="14.65" customHeight="1" x14ac:dyDescent="0.25">
      <c r="A1226" s="68" t="str">
        <f>CONCATENATE(E1226,"_",X1226)</f>
        <v>20523242203_PCR-LAP1351</v>
      </c>
      <c r="B1226" s="68" t="str">
        <f>CONCATENATE(E1226,"_",Z1226)</f>
        <v>20523242203_</v>
      </c>
      <c r="C1226" s="6">
        <v>44123</v>
      </c>
      <c r="D1226" s="6">
        <v>44153</v>
      </c>
      <c r="E1226" s="192">
        <v>20523242203</v>
      </c>
      <c r="F1226" s="3" t="s">
        <v>4108</v>
      </c>
      <c r="G1226" s="3" t="s">
        <v>5018</v>
      </c>
      <c r="H1226" s="6">
        <v>44123</v>
      </c>
      <c r="I1226" s="6">
        <v>44153</v>
      </c>
      <c r="J1226" s="7"/>
      <c r="K1226" s="8">
        <f ca="1">+TODAY()-I1226</f>
        <v>-16</v>
      </c>
      <c r="L1226" s="9">
        <v>100</v>
      </c>
      <c r="M1226" s="135"/>
      <c r="N1226" s="9" t="str">
        <f>IF(M1226="","Vacio",IF(L1226=M1226,"Igual","Diferente"))</f>
        <v>Vacio</v>
      </c>
      <c r="O1226" s="9"/>
      <c r="P1226" s="135"/>
      <c r="Q1226" s="9" t="str">
        <f>IF(P1226="","Vacio",IF(O1226=P1226,"Igual","Diferente"))</f>
        <v>Vacio</v>
      </c>
      <c r="R1226" s="1">
        <f>+L1226+O1226/3.5</f>
        <v>100</v>
      </c>
      <c r="S1226" s="1">
        <f ca="1">+IF(K1226&gt;=0,IF(K1226&lt;30,R1226*1,IF(60&gt;K1226,R1226*2,IF(90&gt;K1226,R1226*3,IF(120&gt;K1226,R1226*4,IF(150&gt;K1226,R1226*5,IF(180&gt;K1226,R1226*6,IF(210&gt;K1226,R1226*7))))))),0)</f>
        <v>0</v>
      </c>
      <c r="T1226" s="2">
        <f ca="1">+IF(K1226&lt;0,0,IF(K1226&lt;8,$A$1,IF(K1226&lt;15,$B$1,IF(K1226&lt;22,$C$1,IF(K1226&lt;30,$D$1,IF(K1226&lt;60,$G$1,IF(K1226&lt;90,$H$1,IF(K1226&lt;120,$I$1,IF(K1226&lt;150,$J$1,IF(K1226&lt;180,$K$1,IF(K1226&lt;210,$E$1)))))))))))</f>
        <v>0</v>
      </c>
      <c r="U1226" s="3" t="s">
        <v>1934</v>
      </c>
      <c r="V1226" s="10" t="s">
        <v>1935</v>
      </c>
      <c r="W1226" s="6">
        <v>43553</v>
      </c>
      <c r="X1226" s="12" t="s">
        <v>1936</v>
      </c>
      <c r="Y1226" s="12" t="s">
        <v>5248</v>
      </c>
      <c r="Z1226" s="12"/>
      <c r="AA1226" s="12"/>
      <c r="AB1226" s="15"/>
      <c r="AC1226" s="15"/>
      <c r="AD1226" s="15"/>
      <c r="AE1226" s="15"/>
      <c r="AF1226" s="4">
        <f ca="1">+TODAY()-AE1226</f>
        <v>44137</v>
      </c>
      <c r="AG1226" s="15"/>
      <c r="AH1226" s="15"/>
      <c r="AI1226" s="6" t="s">
        <v>1937</v>
      </c>
      <c r="AJ1226" s="69" t="s">
        <v>1771</v>
      </c>
      <c r="AK1226" s="3" t="s">
        <v>289</v>
      </c>
      <c r="AL1226" s="6">
        <v>43918</v>
      </c>
      <c r="AM1226" s="10">
        <v>1</v>
      </c>
      <c r="AN1226" s="3" t="s">
        <v>44</v>
      </c>
      <c r="AO1226" s="3"/>
      <c r="AP1226" s="3" t="s">
        <v>62</v>
      </c>
      <c r="AQ1226" s="3"/>
      <c r="AR1226" s="3"/>
      <c r="AS1226" s="3"/>
      <c r="AT1226" s="3"/>
      <c r="AU1226" s="3" t="s">
        <v>46</v>
      </c>
      <c r="AV1226" s="7" t="s">
        <v>47</v>
      </c>
      <c r="AW1226" s="7" t="s">
        <v>47</v>
      </c>
      <c r="AX1226" s="9" t="str">
        <f>IF(AW1226="","Vacio",IF(AV1226=AW1226,"Igual","Diferente"))</f>
        <v>Igual</v>
      </c>
      <c r="AY1226" s="68"/>
      <c r="AZ1226" s="68"/>
      <c r="BA1226" s="5">
        <f ca="1">+IF(K1226&gt;21,"Revisar",0)</f>
        <v>0</v>
      </c>
      <c r="BB1226" s="68" t="s">
        <v>146</v>
      </c>
      <c r="BC1226" s="129" t="s">
        <v>2919</v>
      </c>
      <c r="BF1226" s="129" t="s">
        <v>94</v>
      </c>
      <c r="BG1226" s="129"/>
    </row>
    <row r="1227" spans="1:59" ht="14.65" customHeight="1" x14ac:dyDescent="0.25">
      <c r="A1227" s="68" t="str">
        <f>CONCATENATE(E1227,"_",X1227)</f>
        <v>20523242203_PCR-LAP1098</v>
      </c>
      <c r="B1227" s="68" t="str">
        <f>CONCATENATE(E1227,"_",Z1227)</f>
        <v>20523242203_PCR-LAP1450</v>
      </c>
      <c r="C1227" s="6">
        <v>44123</v>
      </c>
      <c r="D1227" s="6">
        <v>44153</v>
      </c>
      <c r="E1227" s="192">
        <v>20523242203</v>
      </c>
      <c r="F1227" s="3" t="s">
        <v>4108</v>
      </c>
      <c r="G1227" s="3" t="s">
        <v>5018</v>
      </c>
      <c r="H1227" s="6">
        <v>44123</v>
      </c>
      <c r="I1227" s="6">
        <v>44153</v>
      </c>
      <c r="J1227" s="7"/>
      <c r="K1227" s="8">
        <f ca="1">+TODAY()-I1227</f>
        <v>-16</v>
      </c>
      <c r="L1227" s="9">
        <v>107</v>
      </c>
      <c r="M1227" s="135"/>
      <c r="N1227" s="9" t="str">
        <f>IF(M1227="","Vacio",IF(L1227=M1227,"Igual","Diferente"))</f>
        <v>Vacio</v>
      </c>
      <c r="O1227" s="9"/>
      <c r="P1227" s="135"/>
      <c r="Q1227" s="9" t="str">
        <f>IF(P1227="","Vacio",IF(O1227=P1227,"Igual","Diferente"))</f>
        <v>Vacio</v>
      </c>
      <c r="R1227" s="1">
        <f>+L1227+O1227/3.5</f>
        <v>107</v>
      </c>
      <c r="S1227" s="1">
        <f ca="1">+IF(K1227&gt;=0,IF(K1227&lt;30,R1227*1,IF(60&gt;K1227,R1227*2,IF(90&gt;K1227,R1227*3,IF(120&gt;K1227,R1227*4,IF(150&gt;K1227,R1227*5,IF(180&gt;K1227,R1227*6,IF(210&gt;K1227,R1227*7))))))),0)</f>
        <v>0</v>
      </c>
      <c r="T1227" s="2">
        <f ca="1">+IF(K1227&lt;0,0,IF(K1227&lt;8,$A$1,IF(K1227&lt;15,$B$1,IF(K1227&lt;22,$C$1,IF(K1227&lt;30,$D$1,IF(K1227&lt;60,$G$1,IF(K1227&lt;90,$H$1,IF(K1227&lt;120,$I$1,IF(K1227&lt;150,$J$1,IF(K1227&lt;180,$K$1,IF(K1227&lt;210,$E$1)))))))))))</f>
        <v>0</v>
      </c>
      <c r="U1227" s="3" t="s">
        <v>1938</v>
      </c>
      <c r="V1227" s="10" t="s">
        <v>1939</v>
      </c>
      <c r="W1227" s="6">
        <v>43606</v>
      </c>
      <c r="X1227" s="12" t="s">
        <v>1940</v>
      </c>
      <c r="Y1227" s="12" t="s">
        <v>5248</v>
      </c>
      <c r="Z1227" s="12" t="s">
        <v>925</v>
      </c>
      <c r="AA1227" s="12"/>
      <c r="AB1227" s="15"/>
      <c r="AC1227" s="15"/>
      <c r="AD1227" s="15"/>
      <c r="AE1227" s="15"/>
      <c r="AF1227" s="4">
        <f ca="1">+TODAY()-AE1227</f>
        <v>44137</v>
      </c>
      <c r="AG1227" s="15"/>
      <c r="AH1227" s="15"/>
      <c r="AI1227" s="6"/>
      <c r="AJ1227" s="6"/>
      <c r="AK1227" s="3" t="s">
        <v>56</v>
      </c>
      <c r="AL1227" s="6"/>
      <c r="AM1227" s="10">
        <v>1</v>
      </c>
      <c r="AN1227" s="3" t="s">
        <v>44</v>
      </c>
      <c r="AO1227" s="3"/>
      <c r="AP1227" s="3" t="s">
        <v>62</v>
      </c>
      <c r="AQ1227" s="3"/>
      <c r="AR1227" s="3"/>
      <c r="AS1227" s="3"/>
      <c r="AT1227" s="3"/>
      <c r="AU1227" s="3" t="s">
        <v>46</v>
      </c>
      <c r="AV1227" s="7" t="s">
        <v>47</v>
      </c>
      <c r="AW1227" s="7" t="s">
        <v>47</v>
      </c>
      <c r="AX1227" s="9" t="str">
        <f>IF(AW1227="","Vacio",IF(AV1227=AW1227,"Igual","Diferente"))</f>
        <v>Igual</v>
      </c>
      <c r="AY1227" s="68"/>
      <c r="AZ1227" s="68"/>
      <c r="BA1227" s="5">
        <f ca="1">+IF(K1227&gt;21,"Revisar",0)</f>
        <v>0</v>
      </c>
      <c r="BB1227" s="68" t="s">
        <v>146</v>
      </c>
      <c r="BC1227" s="129" t="s">
        <v>2919</v>
      </c>
      <c r="BF1227" s="129" t="s">
        <v>94</v>
      </c>
      <c r="BG1227" s="129"/>
    </row>
    <row r="1228" spans="1:59" ht="14.65" customHeight="1" x14ac:dyDescent="0.25">
      <c r="A1228" s="68" t="str">
        <f>CONCATENATE(E1228,"_",X1228)</f>
        <v>20601107971_PCR-LAP0962</v>
      </c>
      <c r="B1228" s="68" t="str">
        <f>CONCATENATE(E1228,"_",Z1228)</f>
        <v>20601107971_</v>
      </c>
      <c r="C1228" s="6">
        <v>44114</v>
      </c>
      <c r="D1228" s="6">
        <v>44144</v>
      </c>
      <c r="E1228" s="192">
        <v>20601107971</v>
      </c>
      <c r="F1228" s="3" t="s">
        <v>4563</v>
      </c>
      <c r="G1228" s="3" t="s">
        <v>4816</v>
      </c>
      <c r="H1228" s="6">
        <v>44114</v>
      </c>
      <c r="I1228" s="6">
        <v>44144</v>
      </c>
      <c r="J1228" s="7" t="s">
        <v>1951</v>
      </c>
      <c r="K1228" s="8">
        <f ca="1">+TODAY()-I1228</f>
        <v>-7</v>
      </c>
      <c r="L1228" s="9">
        <v>57.91</v>
      </c>
      <c r="M1228" s="135"/>
      <c r="N1228" s="9" t="str">
        <f>IF(M1228="","Vacio",IF(L1228=M1228,"Igual","Diferente"))</f>
        <v>Vacio</v>
      </c>
      <c r="O1228" s="9"/>
      <c r="P1228" s="135"/>
      <c r="Q1228" s="9" t="str">
        <f>IF(P1228="","Vacio",IF(O1228=P1228,"Igual","Diferente"))</f>
        <v>Vacio</v>
      </c>
      <c r="R1228" s="1">
        <f>+L1228+O1228/3.5</f>
        <v>57.91</v>
      </c>
      <c r="S1228" s="1">
        <f ca="1">+IF(K1228&gt;=0,IF(K1228&lt;30,R1228*1,IF(60&gt;K1228,R1228*2,IF(90&gt;K1228,R1228*3,IF(120&gt;K1228,R1228*4,IF(150&gt;K1228,R1228*5,IF(180&gt;K1228,R1228*6,IF(210&gt;K1228,R1228*7))))))),0)</f>
        <v>0</v>
      </c>
      <c r="T1228" s="2">
        <f ca="1">+IF(K1228&lt;0,0,IF(K1228&lt;8,$A$1,IF(K1228&lt;15,$B$1,IF(K1228&lt;22,$C$1,IF(K1228&lt;30,$D$1,IF(K1228&lt;60,$G$1,IF(K1228&lt;90,$H$1,IF(K1228&lt;120,$I$1,IF(K1228&lt;150,$J$1,IF(K1228&lt;180,$K$1,IF(K1228&lt;210,$E$1)))))))))))</f>
        <v>0</v>
      </c>
      <c r="U1228" s="3" t="s">
        <v>1952</v>
      </c>
      <c r="V1228" s="10" t="s">
        <v>1953</v>
      </c>
      <c r="W1228" s="6">
        <v>43353</v>
      </c>
      <c r="X1228" s="12" t="s">
        <v>1954</v>
      </c>
      <c r="Y1228" s="12" t="s">
        <v>5248</v>
      </c>
      <c r="Z1228" s="12"/>
      <c r="AA1228" s="12"/>
      <c r="AB1228" s="15"/>
      <c r="AC1228" s="15"/>
      <c r="AD1228" s="15"/>
      <c r="AE1228" s="15"/>
      <c r="AF1228" s="4">
        <f ca="1">+TODAY()-AE1228</f>
        <v>44137</v>
      </c>
      <c r="AG1228" s="15"/>
      <c r="AH1228" s="15"/>
      <c r="AI1228" s="6"/>
      <c r="AJ1228" s="69" t="s">
        <v>1955</v>
      </c>
      <c r="AK1228" s="3" t="s">
        <v>1956</v>
      </c>
      <c r="AL1228" s="6"/>
      <c r="AM1228" s="10">
        <v>1</v>
      </c>
      <c r="AN1228" s="3" t="s">
        <v>44</v>
      </c>
      <c r="AO1228" s="3" t="s">
        <v>1957</v>
      </c>
      <c r="AP1228" s="3" t="s">
        <v>1958</v>
      </c>
      <c r="AQ1228" s="3"/>
      <c r="AR1228" s="3"/>
      <c r="AS1228" s="3"/>
      <c r="AT1228" s="3"/>
      <c r="AU1228" s="3" t="s">
        <v>4401</v>
      </c>
      <c r="AV1228" s="7" t="s">
        <v>47</v>
      </c>
      <c r="AW1228" s="7" t="s">
        <v>47</v>
      </c>
      <c r="AX1228" s="9" t="str">
        <f>IF(AW1228="","Vacio",IF(AV1228=AW1228,"Igual","Diferente"))</f>
        <v>Igual</v>
      </c>
      <c r="AY1228" s="68"/>
      <c r="AZ1228" s="68"/>
      <c r="BA1228" s="5">
        <f ca="1">+IF(K1228&gt;21,"Revisar",0)</f>
        <v>0</v>
      </c>
      <c r="BB1228" s="68" t="s">
        <v>146</v>
      </c>
      <c r="BC1228" s="129" t="s">
        <v>2919</v>
      </c>
      <c r="BF1228" s="129" t="s">
        <v>94</v>
      </c>
      <c r="BG1228" s="129"/>
    </row>
    <row r="1229" spans="1:59" ht="14.65" customHeight="1" x14ac:dyDescent="0.25">
      <c r="A1229" s="68" t="str">
        <f>CONCATENATE(E1229,"_",X1229)</f>
        <v>20601107971_PCR-LAP19101045</v>
      </c>
      <c r="B1229" s="68" t="str">
        <f>CONCATENATE(E1229,"_",Z1229)</f>
        <v>20601107971_PCR-LAP19101051</v>
      </c>
      <c r="C1229" s="6">
        <v>44122</v>
      </c>
      <c r="D1229" s="6">
        <v>44152</v>
      </c>
      <c r="E1229" s="192">
        <v>20601107971</v>
      </c>
      <c r="F1229" s="3" t="s">
        <v>4563</v>
      </c>
      <c r="G1229" s="3" t="s">
        <v>4816</v>
      </c>
      <c r="H1229" s="6">
        <v>44122</v>
      </c>
      <c r="I1229" s="6">
        <v>44152</v>
      </c>
      <c r="J1229" s="7"/>
      <c r="K1229" s="8">
        <f ca="1">+TODAY()-I1229</f>
        <v>-15</v>
      </c>
      <c r="L1229" s="9">
        <v>70</v>
      </c>
      <c r="M1229" s="135"/>
      <c r="N1229" s="9" t="str">
        <f>IF(M1229="","Vacio",IF(L1229=M1229,"Igual","Diferente"))</f>
        <v>Vacio</v>
      </c>
      <c r="O1229" s="9"/>
      <c r="P1229" s="135"/>
      <c r="Q1229" s="9" t="str">
        <f>IF(P1229="","Vacio",IF(O1229=P1229,"Igual","Diferente"))</f>
        <v>Vacio</v>
      </c>
      <c r="R1229" s="1">
        <f>+L1229+O1229/3.5</f>
        <v>70</v>
      </c>
      <c r="S1229" s="1">
        <f ca="1">+IF(K1229&gt;=0,IF(K1229&lt;30,R1229*1,IF(60&gt;K1229,R1229*2,IF(90&gt;K1229,R1229*3,IF(120&gt;K1229,R1229*4,IF(150&gt;K1229,R1229*5,IF(180&gt;K1229,R1229*6,IF(210&gt;K1229,R1229*7))))))),0)</f>
        <v>0</v>
      </c>
      <c r="T1229" s="2">
        <f ca="1">+IF(K1229&lt;0,0,IF(K1229&lt;8,$A$1,IF(K1229&lt;15,$B$1,IF(K1229&lt;22,$C$1,IF(K1229&lt;30,$D$1,IF(K1229&lt;60,$G$1,IF(K1229&lt;90,$H$1,IF(K1229&lt;120,$I$1,IF(K1229&lt;150,$J$1,IF(K1229&lt;180,$K$1,IF(K1229&lt;210,$E$1)))))))))))</f>
        <v>0</v>
      </c>
      <c r="U1229" s="3" t="s">
        <v>1057</v>
      </c>
      <c r="V1229" s="10" t="s">
        <v>1959</v>
      </c>
      <c r="W1229" s="6">
        <v>43817</v>
      </c>
      <c r="X1229" s="12" t="s">
        <v>1960</v>
      </c>
      <c r="Y1229" s="12" t="s">
        <v>5248</v>
      </c>
      <c r="Z1229" s="12" t="s">
        <v>1961</v>
      </c>
      <c r="AA1229" s="12"/>
      <c r="AB1229" s="15"/>
      <c r="AC1229" s="15"/>
      <c r="AD1229" s="15"/>
      <c r="AE1229" s="15"/>
      <c r="AF1229" s="4">
        <f ca="1">+TODAY()-AE1229</f>
        <v>44137</v>
      </c>
      <c r="AG1229" s="15"/>
      <c r="AH1229" s="15"/>
      <c r="AI1229" s="6"/>
      <c r="AJ1229" s="6"/>
      <c r="AK1229" s="3"/>
      <c r="AL1229" s="6"/>
      <c r="AM1229" s="10">
        <v>1</v>
      </c>
      <c r="AN1229" s="3" t="s">
        <v>44</v>
      </c>
      <c r="AO1229" s="3"/>
      <c r="AP1229" s="3" t="s">
        <v>161</v>
      </c>
      <c r="AQ1229" s="3"/>
      <c r="AR1229" s="3"/>
      <c r="AS1229" s="3"/>
      <c r="AT1229" s="3"/>
      <c r="AU1229" s="3" t="s">
        <v>4401</v>
      </c>
      <c r="AV1229" s="7" t="s">
        <v>47</v>
      </c>
      <c r="AW1229" s="7" t="s">
        <v>47</v>
      </c>
      <c r="AX1229" s="9" t="str">
        <f>IF(AW1229="","Vacio",IF(AV1229=AW1229,"Igual","Diferente"))</f>
        <v>Igual</v>
      </c>
      <c r="AY1229" s="68"/>
      <c r="AZ1229" s="68"/>
      <c r="BA1229" s="5">
        <f ca="1">+IF(K1229&gt;21,"Revisar",0)</f>
        <v>0</v>
      </c>
      <c r="BB1229" s="68" t="s">
        <v>146</v>
      </c>
      <c r="BC1229" s="129" t="s">
        <v>2919</v>
      </c>
      <c r="BF1229" s="129" t="s">
        <v>94</v>
      </c>
      <c r="BG1229" s="129"/>
    </row>
    <row r="1230" spans="1:59" ht="14.65" customHeight="1" x14ac:dyDescent="0.25">
      <c r="A1230" s="68" t="str">
        <f>CONCATENATE(E1230,"_",X1230)</f>
        <v>20602985971_PCR-LAP1371</v>
      </c>
      <c r="B1230" s="68" t="str">
        <f>CONCATENATE(E1230,"_",Z1230)</f>
        <v>20602985971_MOR-LAP0020</v>
      </c>
      <c r="C1230" s="29">
        <v>44125</v>
      </c>
      <c r="D1230" s="29">
        <v>44155</v>
      </c>
      <c r="E1230" s="192">
        <v>20602985971</v>
      </c>
      <c r="F1230" s="28" t="s">
        <v>4109</v>
      </c>
      <c r="G1230" s="28" t="s">
        <v>4612</v>
      </c>
      <c r="H1230" s="29">
        <v>44125</v>
      </c>
      <c r="I1230" s="29">
        <v>44155</v>
      </c>
      <c r="J1230" s="7"/>
      <c r="K1230" s="8">
        <f ca="1">+TODAY()-I1230</f>
        <v>-18</v>
      </c>
      <c r="L1230" s="71">
        <v>100.5</v>
      </c>
      <c r="M1230" s="135"/>
      <c r="N1230" s="9" t="str">
        <f>IF(M1230="","Vacio",IF(L1230=M1230,"Igual","Diferente"))</f>
        <v>Vacio</v>
      </c>
      <c r="O1230" s="71"/>
      <c r="P1230" s="135"/>
      <c r="Q1230" s="9" t="str">
        <f>IF(P1230="","Vacio",IF(O1230=P1230,"Igual","Diferente"))</f>
        <v>Vacio</v>
      </c>
      <c r="R1230" s="1">
        <f>+L1230+O1230/3.5</f>
        <v>100.5</v>
      </c>
      <c r="S1230" s="1">
        <f ca="1">+IF(K1230&gt;=0,IF(K1230&lt;30,R1230*1,IF(60&gt;K1230,R1230*2,IF(90&gt;K1230,R1230*3,IF(120&gt;K1230,R1230*4,IF(150&gt;K1230,R1230*5,IF(180&gt;K1230,R1230*6,IF(210&gt;K1230,R1230*7))))))),0)</f>
        <v>0</v>
      </c>
      <c r="T1230" s="2">
        <f ca="1">+IF(K1230&lt;0,0,IF(K1230&lt;8,$A$1,IF(K1230&lt;15,$B$1,IF(K1230&lt;22,$C$1,IF(K1230&lt;30,$D$1,IF(K1230&lt;60,$G$1,IF(K1230&lt;90,$H$1,IF(K1230&lt;120,$I$1,IF(K1230&lt;150,$J$1,IF(K1230&lt;180,$K$1,IF(K1230&lt;210,$E$1)))))))))))</f>
        <v>0</v>
      </c>
      <c r="U1230" s="3" t="s">
        <v>4965</v>
      </c>
      <c r="V1230" s="10" t="s">
        <v>2024</v>
      </c>
      <c r="W1230" s="6">
        <v>43698</v>
      </c>
      <c r="X1230" s="12" t="s">
        <v>976</v>
      </c>
      <c r="Y1230" s="12" t="s">
        <v>5248</v>
      </c>
      <c r="Z1230" s="12" t="s">
        <v>2030</v>
      </c>
      <c r="AA1230" s="12"/>
      <c r="AB1230" s="73"/>
      <c r="AC1230" s="73"/>
      <c r="AD1230" s="73"/>
      <c r="AE1230" s="73"/>
      <c r="AF1230" s="4">
        <f ca="1">+TODAY()-AE1230</f>
        <v>44137</v>
      </c>
      <c r="AG1230" s="73"/>
      <c r="AH1230" s="73"/>
      <c r="AI1230" s="29"/>
      <c r="AJ1230" s="29"/>
      <c r="AK1230" s="28" t="s">
        <v>56</v>
      </c>
      <c r="AL1230" s="29"/>
      <c r="AM1230" s="72">
        <v>1</v>
      </c>
      <c r="AN1230" s="28" t="s">
        <v>44</v>
      </c>
      <c r="AO1230" s="28"/>
      <c r="AP1230" s="28" t="s">
        <v>45</v>
      </c>
      <c r="AQ1230" s="28"/>
      <c r="AR1230" s="28"/>
      <c r="AS1230" s="28"/>
      <c r="AT1230" s="28"/>
      <c r="AU1230" s="3" t="s">
        <v>4401</v>
      </c>
      <c r="AV1230" s="70" t="s">
        <v>47</v>
      </c>
      <c r="AW1230" s="7" t="s">
        <v>47</v>
      </c>
      <c r="AX1230" s="9" t="str">
        <f>IF(AW1230="","Vacio",IF(AV1230=AW1230,"Igual","Diferente"))</f>
        <v>Igual</v>
      </c>
      <c r="AY1230" s="68"/>
      <c r="AZ1230" s="68"/>
      <c r="BA1230" s="5">
        <f ca="1">+IF(K1230&gt;21,"Revisar",0)</f>
        <v>0</v>
      </c>
      <c r="BB1230" s="68" t="s">
        <v>5179</v>
      </c>
      <c r="BC1230" s="129" t="s">
        <v>2919</v>
      </c>
      <c r="BF1230" s="129" t="s">
        <v>94</v>
      </c>
      <c r="BG1230" s="129"/>
    </row>
    <row r="1231" spans="1:59" ht="14.65" customHeight="1" x14ac:dyDescent="0.25">
      <c r="A1231" s="68" t="str">
        <f>CONCATENATE(E1231,"_",X1231)</f>
        <v>20602985971_MOR-LAP0017</v>
      </c>
      <c r="B1231" s="68" t="str">
        <f>CONCATENATE(E1231,"_",Z1231)</f>
        <v>20602985971_</v>
      </c>
      <c r="C1231" s="29">
        <v>44137</v>
      </c>
      <c r="D1231" s="29">
        <v>44166</v>
      </c>
      <c r="E1231" s="192">
        <v>20602985971</v>
      </c>
      <c r="F1231" s="28" t="s">
        <v>4109</v>
      </c>
      <c r="G1231" s="28" t="s">
        <v>5207</v>
      </c>
      <c r="H1231" s="29">
        <v>44137</v>
      </c>
      <c r="I1231" s="29">
        <v>44166</v>
      </c>
      <c r="J1231" s="7"/>
      <c r="K1231" s="8">
        <f ca="1">+TODAY()-I1231</f>
        <v>-29</v>
      </c>
      <c r="L1231" s="71">
        <v>95</v>
      </c>
      <c r="M1231" s="135"/>
      <c r="N1231" s="9" t="str">
        <f>IF(M1231="","Vacio",IF(L1231=M1231,"Igual","Diferente"))</f>
        <v>Vacio</v>
      </c>
      <c r="O1231" s="71"/>
      <c r="P1231" s="135"/>
      <c r="Q1231" s="9" t="str">
        <f>IF(P1231="","Vacio",IF(O1231=P1231,"Igual","Diferente"))</f>
        <v>Vacio</v>
      </c>
      <c r="R1231" s="1">
        <f>+L1231+O1231/3.5</f>
        <v>95</v>
      </c>
      <c r="S1231" s="1">
        <f ca="1">+IF(K1231&gt;=0,IF(K1231&lt;30,R1231*1,IF(60&gt;K1231,R1231*2,IF(90&gt;K1231,R1231*3,IF(120&gt;K1231,R1231*4,IF(150&gt;K1231,R1231*5,IF(180&gt;K1231,R1231*6,IF(210&gt;K1231,R1231*7))))))),0)</f>
        <v>0</v>
      </c>
      <c r="T1231" s="2">
        <f ca="1">+IF(K1231&lt;0,0,IF(K1231&lt;8,$A$1,IF(K1231&lt;15,$B$1,IF(K1231&lt;22,$C$1,IF(K1231&lt;30,$D$1,IF(K1231&lt;60,$G$1,IF(K1231&lt;90,$H$1,IF(K1231&lt;120,$I$1,IF(K1231&lt;150,$J$1,IF(K1231&lt;180,$K$1,IF(K1231&lt;210,$E$1)))))))))))</f>
        <v>0</v>
      </c>
      <c r="U1231" s="3"/>
      <c r="V1231" s="10"/>
      <c r="W1231" s="6"/>
      <c r="X1231" s="12" t="s">
        <v>5206</v>
      </c>
      <c r="Y1231" s="12" t="s">
        <v>5248</v>
      </c>
      <c r="Z1231" s="12"/>
      <c r="AA1231" s="12"/>
      <c r="AB1231" s="73"/>
      <c r="AC1231" s="73"/>
      <c r="AD1231" s="73"/>
      <c r="AE1231" s="73"/>
      <c r="AF1231" s="4">
        <f ca="1">+TODAY()-AE1231</f>
        <v>44137</v>
      </c>
      <c r="AG1231" s="73"/>
      <c r="AH1231" s="73"/>
      <c r="AI1231" s="29"/>
      <c r="AJ1231" s="29"/>
      <c r="AK1231" s="28"/>
      <c r="AL1231" s="29"/>
      <c r="AM1231" s="72">
        <v>1</v>
      </c>
      <c r="AN1231" s="28" t="s">
        <v>44</v>
      </c>
      <c r="AO1231" s="28"/>
      <c r="AP1231" s="28"/>
      <c r="AQ1231" s="28"/>
      <c r="AR1231" s="28"/>
      <c r="AS1231" s="28"/>
      <c r="AT1231" s="28"/>
      <c r="AU1231" s="3" t="s">
        <v>4401</v>
      </c>
      <c r="AV1231" s="413"/>
      <c r="AW1231" s="7"/>
      <c r="AX1231" s="9" t="str">
        <f>IF(AW1231="","Vacio",IF(AV1231=AW1231,"Igual","Diferente"))</f>
        <v>Vacio</v>
      </c>
      <c r="AY1231" s="68"/>
      <c r="AZ1231" s="68"/>
      <c r="BA1231" s="5">
        <f ca="1">+IF(K1231&gt;21,"Revisar",0)</f>
        <v>0</v>
      </c>
      <c r="BB1231" s="68"/>
      <c r="BC1231" s="129" t="s">
        <v>2919</v>
      </c>
      <c r="BF1231" s="129"/>
      <c r="BG1231" s="129"/>
    </row>
    <row r="1232" spans="1:59" ht="14.65" customHeight="1" x14ac:dyDescent="0.25">
      <c r="A1232" s="68" t="str">
        <f>CONCATENATE(E1232,"_",X1232)</f>
        <v>20602985971_MOR-LAP0018</v>
      </c>
      <c r="B1232" s="68" t="str">
        <f>CONCATENATE(E1232,"_",Z1232)</f>
        <v>20602985971_PCR-LAP19091030</v>
      </c>
      <c r="C1232" s="29">
        <v>44136</v>
      </c>
      <c r="D1232" s="29">
        <v>44166</v>
      </c>
      <c r="E1232" s="192">
        <v>20602985971</v>
      </c>
      <c r="F1232" s="28" t="s">
        <v>4109</v>
      </c>
      <c r="G1232" s="28" t="s">
        <v>4612</v>
      </c>
      <c r="H1232" s="29">
        <v>44136</v>
      </c>
      <c r="I1232" s="29">
        <v>44166</v>
      </c>
      <c r="J1232" s="7"/>
      <c r="K1232" s="8">
        <f ca="1">+TODAY()-I1232</f>
        <v>-29</v>
      </c>
      <c r="L1232" s="71">
        <v>100.5</v>
      </c>
      <c r="M1232" s="135"/>
      <c r="N1232" s="9" t="str">
        <f>IF(M1232="","Vacio",IF(L1232=M1232,"Igual","Diferente"))</f>
        <v>Vacio</v>
      </c>
      <c r="O1232" s="71"/>
      <c r="P1232" s="135"/>
      <c r="Q1232" s="9" t="str">
        <f>IF(P1232="","Vacio",IF(O1232=P1232,"Igual","Diferente"))</f>
        <v>Vacio</v>
      </c>
      <c r="R1232" s="1">
        <f>+L1232+O1232/3.5</f>
        <v>100.5</v>
      </c>
      <c r="S1232" s="1">
        <f ca="1">+IF(K1232&gt;=0,IF(K1232&lt;30,R1232*1,IF(60&gt;K1232,R1232*2,IF(90&gt;K1232,R1232*3,IF(120&gt;K1232,R1232*4,IF(150&gt;K1232,R1232*5,IF(180&gt;K1232,R1232*6,IF(210&gt;K1232,R1232*7))))))),0)</f>
        <v>0</v>
      </c>
      <c r="T1232" s="2">
        <f ca="1">+IF(K1232&lt;0,0,IF(K1232&lt;8,$A$1,IF(K1232&lt;15,$B$1,IF(K1232&lt;22,$C$1,IF(K1232&lt;30,$D$1,IF(K1232&lt;60,$G$1,IF(K1232&lt;90,$H$1,IF(K1232&lt;120,$I$1,IF(K1232&lt;150,$J$1,IF(K1232&lt;180,$K$1,IF(K1232&lt;210,$E$1)))))))))))</f>
        <v>0</v>
      </c>
      <c r="U1232" s="3" t="s">
        <v>651</v>
      </c>
      <c r="V1232" s="10" t="s">
        <v>2026</v>
      </c>
      <c r="W1232" s="6">
        <v>43738</v>
      </c>
      <c r="X1232" s="12" t="s">
        <v>2027</v>
      </c>
      <c r="Y1232" s="12" t="s">
        <v>5248</v>
      </c>
      <c r="Z1232" s="12" t="s">
        <v>2028</v>
      </c>
      <c r="AA1232" s="12"/>
      <c r="AB1232" s="73"/>
      <c r="AC1232" s="73"/>
      <c r="AD1232" s="73"/>
      <c r="AE1232" s="73"/>
      <c r="AF1232" s="4">
        <f ca="1">+TODAY()-AE1232</f>
        <v>44137</v>
      </c>
      <c r="AG1232" s="73"/>
      <c r="AH1232" s="73"/>
      <c r="AI1232" s="29"/>
      <c r="AJ1232" s="29"/>
      <c r="AK1232" s="28" t="s">
        <v>56</v>
      </c>
      <c r="AL1232" s="29"/>
      <c r="AM1232" s="72">
        <v>1</v>
      </c>
      <c r="AN1232" s="28" t="s">
        <v>44</v>
      </c>
      <c r="AO1232" s="28"/>
      <c r="AP1232" s="28" t="s">
        <v>45</v>
      </c>
      <c r="AQ1232" s="28"/>
      <c r="AR1232" s="28"/>
      <c r="AS1232" s="28"/>
      <c r="AT1232" s="28"/>
      <c r="AU1232" s="3" t="s">
        <v>4401</v>
      </c>
      <c r="AV1232" s="70" t="s">
        <v>47</v>
      </c>
      <c r="AW1232" s="7" t="s">
        <v>47</v>
      </c>
      <c r="AX1232" s="9" t="str">
        <f>IF(AW1232="","Vacio",IF(AV1232=AW1232,"Igual","Diferente"))</f>
        <v>Igual</v>
      </c>
      <c r="AY1232" s="68"/>
      <c r="AZ1232" s="68"/>
      <c r="BA1232" s="5">
        <f ca="1">+IF(K1232&gt;21,"Revisar",0)</f>
        <v>0</v>
      </c>
      <c r="BB1232" s="68" t="s">
        <v>146</v>
      </c>
      <c r="BC1232" s="129" t="s">
        <v>2919</v>
      </c>
      <c r="BF1232" s="129" t="s">
        <v>94</v>
      </c>
      <c r="BG1232" s="129"/>
    </row>
    <row r="1233" spans="1:59" ht="14.65" customHeight="1" x14ac:dyDescent="0.25">
      <c r="A1233" s="68" t="str">
        <f>CONCATENATE(E1233,"_",X1233)</f>
        <v>20602985971_MOR-LAP0019</v>
      </c>
      <c r="B1233" s="68" t="str">
        <f>CONCATENATE(E1233,"_",Z1233)</f>
        <v>20602985971_</v>
      </c>
      <c r="C1233" s="29">
        <v>44125</v>
      </c>
      <c r="D1233" s="29">
        <v>44155</v>
      </c>
      <c r="E1233" s="192">
        <v>20602985971</v>
      </c>
      <c r="F1233" s="28" t="s">
        <v>4109</v>
      </c>
      <c r="G1233" s="28" t="s">
        <v>4612</v>
      </c>
      <c r="H1233" s="29">
        <v>44125</v>
      </c>
      <c r="I1233" s="29">
        <v>44155</v>
      </c>
      <c r="J1233" s="7"/>
      <c r="K1233" s="8">
        <f ca="1">+TODAY()-I1233</f>
        <v>-18</v>
      </c>
      <c r="L1233" s="71">
        <v>100.5</v>
      </c>
      <c r="M1233" s="135"/>
      <c r="N1233" s="9" t="str">
        <f>IF(M1233="","Vacio",IF(L1233=M1233,"Igual","Diferente"))</f>
        <v>Vacio</v>
      </c>
      <c r="O1233" s="71"/>
      <c r="P1233" s="135"/>
      <c r="Q1233" s="9" t="str">
        <f>IF(P1233="","Vacio",IF(O1233=P1233,"Igual","Diferente"))</f>
        <v>Vacio</v>
      </c>
      <c r="R1233" s="1">
        <f>+L1233+O1233/3.5</f>
        <v>100.5</v>
      </c>
      <c r="S1233" s="1">
        <f ca="1">+IF(K1233&gt;=0,IF(K1233&lt;30,R1233*1,IF(60&gt;K1233,R1233*2,IF(90&gt;K1233,R1233*3,IF(120&gt;K1233,R1233*4,IF(150&gt;K1233,R1233*5,IF(180&gt;K1233,R1233*6,IF(210&gt;K1233,R1233*7))))))),0)</f>
        <v>0</v>
      </c>
      <c r="T1233" s="2">
        <f ca="1">+IF(K1233&lt;0,0,IF(K1233&lt;8,$A$1,IF(K1233&lt;15,$B$1,IF(K1233&lt;22,$C$1,IF(K1233&lt;30,$D$1,IF(K1233&lt;60,$G$1,IF(K1233&lt;90,$H$1,IF(K1233&lt;120,$I$1,IF(K1233&lt;150,$J$1,IF(K1233&lt;180,$K$1,IF(K1233&lt;210,$E$1)))))))))))</f>
        <v>0</v>
      </c>
      <c r="U1233" s="3" t="s">
        <v>651</v>
      </c>
      <c r="V1233" s="10" t="s">
        <v>2024</v>
      </c>
      <c r="W1233" s="6">
        <v>43698</v>
      </c>
      <c r="X1233" s="12" t="s">
        <v>2029</v>
      </c>
      <c r="Y1233" s="12" t="s">
        <v>5248</v>
      </c>
      <c r="Z1233" s="12"/>
      <c r="AA1233" s="12"/>
      <c r="AB1233" s="73"/>
      <c r="AC1233" s="73"/>
      <c r="AD1233" s="73"/>
      <c r="AE1233" s="73"/>
      <c r="AF1233" s="4">
        <f ca="1">+TODAY()-AE1233</f>
        <v>44137</v>
      </c>
      <c r="AG1233" s="73"/>
      <c r="AH1233" s="73"/>
      <c r="AI1233" s="29"/>
      <c r="AJ1233" s="29"/>
      <c r="AK1233" s="28" t="s">
        <v>56</v>
      </c>
      <c r="AL1233" s="29"/>
      <c r="AM1233" s="72">
        <v>1</v>
      </c>
      <c r="AN1233" s="28" t="s">
        <v>44</v>
      </c>
      <c r="AO1233" s="28"/>
      <c r="AP1233" s="28" t="s">
        <v>45</v>
      </c>
      <c r="AQ1233" s="28"/>
      <c r="AR1233" s="28"/>
      <c r="AS1233" s="28"/>
      <c r="AT1233" s="28"/>
      <c r="AU1233" s="3" t="s">
        <v>4401</v>
      </c>
      <c r="AV1233" s="70" t="s">
        <v>47</v>
      </c>
      <c r="AW1233" s="7" t="s">
        <v>47</v>
      </c>
      <c r="AX1233" s="9" t="str">
        <f>IF(AW1233="","Vacio",IF(AV1233=AW1233,"Igual","Diferente"))</f>
        <v>Igual</v>
      </c>
      <c r="AY1233" s="68"/>
      <c r="AZ1233" s="68"/>
      <c r="BA1233" s="5">
        <f ca="1">+IF(K1233&gt;21,"Revisar",0)</f>
        <v>0</v>
      </c>
      <c r="BB1233" s="68" t="s">
        <v>146</v>
      </c>
      <c r="BC1233" s="129" t="s">
        <v>2919</v>
      </c>
      <c r="BF1233" s="129" t="s">
        <v>94</v>
      </c>
      <c r="BG1233" s="129"/>
    </row>
    <row r="1234" spans="1:59" ht="14.65" customHeight="1" x14ac:dyDescent="0.25">
      <c r="A1234" s="68" t="str">
        <f>CONCATENATE(E1234,"_",X1234)</f>
        <v>20602985971_MOR-LAP0020</v>
      </c>
      <c r="B1234" s="68" t="str">
        <f>CONCATENATE(E1234,"_",Z1234)</f>
        <v>20602985971_</v>
      </c>
      <c r="C1234" s="29">
        <v>44137</v>
      </c>
      <c r="D1234" s="29">
        <v>44166</v>
      </c>
      <c r="E1234" s="192">
        <v>20602985971</v>
      </c>
      <c r="F1234" s="28" t="s">
        <v>4109</v>
      </c>
      <c r="G1234" s="28" t="s">
        <v>5207</v>
      </c>
      <c r="H1234" s="29">
        <v>44137</v>
      </c>
      <c r="I1234" s="29">
        <v>44166</v>
      </c>
      <c r="J1234" s="7"/>
      <c r="K1234" s="8">
        <f ca="1">+TODAY()-I1234</f>
        <v>-29</v>
      </c>
      <c r="L1234" s="71">
        <v>95</v>
      </c>
      <c r="M1234" s="135"/>
      <c r="N1234" s="9" t="str">
        <f>IF(M1234="","Vacio",IF(L1234=M1234,"Igual","Diferente"))</f>
        <v>Vacio</v>
      </c>
      <c r="O1234" s="71"/>
      <c r="P1234" s="135"/>
      <c r="Q1234" s="9" t="str">
        <f>IF(P1234="","Vacio",IF(O1234=P1234,"Igual","Diferente"))</f>
        <v>Vacio</v>
      </c>
      <c r="R1234" s="1">
        <f>+L1234+O1234/3.5</f>
        <v>95</v>
      </c>
      <c r="S1234" s="1">
        <f ca="1">+IF(K1234&gt;=0,IF(K1234&lt;30,R1234*1,IF(60&gt;K1234,R1234*2,IF(90&gt;K1234,R1234*3,IF(120&gt;K1234,R1234*4,IF(150&gt;K1234,R1234*5,IF(180&gt;K1234,R1234*6,IF(210&gt;K1234,R1234*7))))))),0)</f>
        <v>0</v>
      </c>
      <c r="T1234" s="2">
        <f ca="1">+IF(K1234&lt;0,0,IF(K1234&lt;8,$A$1,IF(K1234&lt;15,$B$1,IF(K1234&lt;22,$C$1,IF(K1234&lt;30,$D$1,IF(K1234&lt;60,$G$1,IF(K1234&lt;90,$H$1,IF(K1234&lt;120,$I$1,IF(K1234&lt;150,$J$1,IF(K1234&lt;180,$K$1,IF(K1234&lt;210,$E$1)))))))))))</f>
        <v>0</v>
      </c>
      <c r="U1234" s="3"/>
      <c r="V1234" s="10"/>
      <c r="W1234" s="6"/>
      <c r="X1234" s="12" t="s">
        <v>2030</v>
      </c>
      <c r="Y1234" s="12" t="s">
        <v>5248</v>
      </c>
      <c r="Z1234" s="12"/>
      <c r="AA1234" s="12"/>
      <c r="AB1234" s="73"/>
      <c r="AC1234" s="73"/>
      <c r="AD1234" s="73"/>
      <c r="AE1234" s="73"/>
      <c r="AF1234" s="4">
        <f ca="1">+TODAY()-AE1234</f>
        <v>44137</v>
      </c>
      <c r="AG1234" s="73"/>
      <c r="AH1234" s="73"/>
      <c r="AI1234" s="29"/>
      <c r="AJ1234" s="29"/>
      <c r="AK1234" s="28"/>
      <c r="AL1234" s="29"/>
      <c r="AM1234" s="72">
        <v>1</v>
      </c>
      <c r="AN1234" s="28" t="s">
        <v>44</v>
      </c>
      <c r="AO1234" s="28"/>
      <c r="AP1234" s="28"/>
      <c r="AQ1234" s="28"/>
      <c r="AR1234" s="28"/>
      <c r="AS1234" s="28"/>
      <c r="AT1234" s="28"/>
      <c r="AU1234" s="3" t="s">
        <v>4401</v>
      </c>
      <c r="AV1234" s="413"/>
      <c r="AW1234" s="7"/>
      <c r="AX1234" s="9" t="str">
        <f>IF(AW1234="","Vacio",IF(AV1234=AW1234,"Igual","Diferente"))</f>
        <v>Vacio</v>
      </c>
      <c r="AY1234" s="68"/>
      <c r="AZ1234" s="68"/>
      <c r="BA1234" s="5">
        <f ca="1">+IF(K1234&gt;21,"Revisar",0)</f>
        <v>0</v>
      </c>
      <c r="BB1234" s="68"/>
      <c r="BC1234" s="129" t="s">
        <v>2919</v>
      </c>
      <c r="BF1234" s="129"/>
      <c r="BG1234" s="129"/>
    </row>
    <row r="1235" spans="1:59" ht="14.65" customHeight="1" x14ac:dyDescent="0.25">
      <c r="A1235" s="68" t="str">
        <f>CONCATENATE(E1235,"_",X1235)</f>
        <v>20602985971_MOR-LAP0021</v>
      </c>
      <c r="B1235" s="68" t="str">
        <f>CONCATENATE(E1235,"_",Z1235)</f>
        <v>20602985971_</v>
      </c>
      <c r="C1235" s="29">
        <v>44125</v>
      </c>
      <c r="D1235" s="29">
        <v>44155</v>
      </c>
      <c r="E1235" s="192">
        <v>20602985971</v>
      </c>
      <c r="F1235" s="28" t="s">
        <v>4109</v>
      </c>
      <c r="G1235" s="28" t="s">
        <v>4612</v>
      </c>
      <c r="H1235" s="29">
        <v>44125</v>
      </c>
      <c r="I1235" s="29">
        <v>44155</v>
      </c>
      <c r="J1235" s="7"/>
      <c r="K1235" s="8">
        <f ca="1">+TODAY()-I1235</f>
        <v>-18</v>
      </c>
      <c r="L1235" s="71">
        <v>100.5</v>
      </c>
      <c r="M1235" s="135"/>
      <c r="N1235" s="9" t="str">
        <f>IF(M1235="","Vacio",IF(L1235=M1235,"Igual","Diferente"))</f>
        <v>Vacio</v>
      </c>
      <c r="O1235" s="71"/>
      <c r="P1235" s="135"/>
      <c r="Q1235" s="9" t="str">
        <f>IF(P1235="","Vacio",IF(O1235=P1235,"Igual","Diferente"))</f>
        <v>Vacio</v>
      </c>
      <c r="R1235" s="1">
        <f>+L1235+O1235/3.5</f>
        <v>100.5</v>
      </c>
      <c r="S1235" s="1">
        <f ca="1">+IF(K1235&gt;=0,IF(K1235&lt;30,R1235*1,IF(60&gt;K1235,R1235*2,IF(90&gt;K1235,R1235*3,IF(120&gt;K1235,R1235*4,IF(150&gt;K1235,R1235*5,IF(180&gt;K1235,R1235*6,IF(210&gt;K1235,R1235*7))))))),0)</f>
        <v>0</v>
      </c>
      <c r="T1235" s="2">
        <f ca="1">+IF(K1235&lt;0,0,IF(K1235&lt;8,$A$1,IF(K1235&lt;15,$B$1,IF(K1235&lt;22,$C$1,IF(K1235&lt;30,$D$1,IF(K1235&lt;60,$G$1,IF(K1235&lt;90,$H$1,IF(K1235&lt;120,$I$1,IF(K1235&lt;150,$J$1,IF(K1235&lt;180,$K$1,IF(K1235&lt;210,$E$1)))))))))))</f>
        <v>0</v>
      </c>
      <c r="U1235" s="3" t="s">
        <v>651</v>
      </c>
      <c r="V1235" s="10" t="s">
        <v>2024</v>
      </c>
      <c r="W1235" s="6">
        <v>43698</v>
      </c>
      <c r="X1235" s="12" t="s">
        <v>2031</v>
      </c>
      <c r="Y1235" s="12" t="s">
        <v>5248</v>
      </c>
      <c r="Z1235" s="12"/>
      <c r="AA1235" s="12"/>
      <c r="AB1235" s="73"/>
      <c r="AC1235" s="73"/>
      <c r="AD1235" s="73"/>
      <c r="AE1235" s="73"/>
      <c r="AF1235" s="4">
        <f ca="1">+TODAY()-AE1235</f>
        <v>44137</v>
      </c>
      <c r="AG1235" s="73"/>
      <c r="AH1235" s="73"/>
      <c r="AI1235" s="29"/>
      <c r="AJ1235" s="29"/>
      <c r="AK1235" s="28" t="s">
        <v>56</v>
      </c>
      <c r="AL1235" s="29"/>
      <c r="AM1235" s="72">
        <v>1</v>
      </c>
      <c r="AN1235" s="28" t="s">
        <v>44</v>
      </c>
      <c r="AO1235" s="28"/>
      <c r="AP1235" s="28" t="s">
        <v>45</v>
      </c>
      <c r="AQ1235" s="28"/>
      <c r="AR1235" s="28"/>
      <c r="AS1235" s="28"/>
      <c r="AT1235" s="28"/>
      <c r="AU1235" s="3" t="s">
        <v>4401</v>
      </c>
      <c r="AV1235" s="70" t="s">
        <v>47</v>
      </c>
      <c r="AW1235" s="7" t="s">
        <v>47</v>
      </c>
      <c r="AX1235" s="9" t="str">
        <f>IF(AW1235="","Vacio",IF(AV1235=AW1235,"Igual","Diferente"))</f>
        <v>Igual</v>
      </c>
      <c r="AY1235" s="68"/>
      <c r="AZ1235" s="68"/>
      <c r="BA1235" s="5">
        <f ca="1">+IF(K1235&gt;21,"Revisar",0)</f>
        <v>0</v>
      </c>
      <c r="BB1235" s="68" t="s">
        <v>146</v>
      </c>
      <c r="BC1235" s="129" t="s">
        <v>2919</v>
      </c>
      <c r="BF1235" s="129" t="s">
        <v>94</v>
      </c>
      <c r="BG1235" s="129"/>
    </row>
    <row r="1236" spans="1:59" ht="14.65" customHeight="1" x14ac:dyDescent="0.25">
      <c r="A1236" s="68" t="str">
        <f>CONCATENATE(E1236,"_",X1236)</f>
        <v>20602985971_MOR-LAP0022</v>
      </c>
      <c r="B1236" s="68" t="str">
        <f>CONCATENATE(E1236,"_",Z1236)</f>
        <v>20602985971_MOR-LAP0018</v>
      </c>
      <c r="C1236" s="29">
        <v>44125</v>
      </c>
      <c r="D1236" s="29">
        <v>44155</v>
      </c>
      <c r="E1236" s="192">
        <v>20602985971</v>
      </c>
      <c r="F1236" s="28" t="s">
        <v>4109</v>
      </c>
      <c r="G1236" s="28" t="s">
        <v>4612</v>
      </c>
      <c r="H1236" s="29">
        <v>44125</v>
      </c>
      <c r="I1236" s="29">
        <v>44155</v>
      </c>
      <c r="J1236" s="7"/>
      <c r="K1236" s="8">
        <f ca="1">+TODAY()-I1236</f>
        <v>-18</v>
      </c>
      <c r="L1236" s="71">
        <v>100.5</v>
      </c>
      <c r="M1236" s="135"/>
      <c r="N1236" s="9" t="str">
        <f>IF(M1236="","Vacio",IF(L1236=M1236,"Igual","Diferente"))</f>
        <v>Vacio</v>
      </c>
      <c r="O1236" s="71"/>
      <c r="P1236" s="135"/>
      <c r="Q1236" s="9" t="str">
        <f>IF(P1236="","Vacio",IF(O1236=P1236,"Igual","Diferente"))</f>
        <v>Vacio</v>
      </c>
      <c r="R1236" s="1">
        <f>+L1236+O1236/3.5</f>
        <v>100.5</v>
      </c>
      <c r="S1236" s="1">
        <f ca="1">+IF(K1236&gt;=0,IF(K1236&lt;30,R1236*1,IF(60&gt;K1236,R1236*2,IF(90&gt;K1236,R1236*3,IF(120&gt;K1236,R1236*4,IF(150&gt;K1236,R1236*5,IF(180&gt;K1236,R1236*6,IF(210&gt;K1236,R1236*7))))))),0)</f>
        <v>0</v>
      </c>
      <c r="T1236" s="2">
        <f ca="1">+IF(K1236&lt;0,0,IF(K1236&lt;8,$A$1,IF(K1236&lt;15,$B$1,IF(K1236&lt;22,$C$1,IF(K1236&lt;30,$D$1,IF(K1236&lt;60,$G$1,IF(K1236&lt;90,$H$1,IF(K1236&lt;120,$I$1,IF(K1236&lt;150,$J$1,IF(K1236&lt;180,$K$1,IF(K1236&lt;210,$E$1)))))))))))</f>
        <v>0</v>
      </c>
      <c r="U1236" s="3" t="s">
        <v>651</v>
      </c>
      <c r="V1236" s="10" t="s">
        <v>2024</v>
      </c>
      <c r="W1236" s="6">
        <v>43698</v>
      </c>
      <c r="X1236" s="12" t="s">
        <v>2032</v>
      </c>
      <c r="Y1236" s="12" t="s">
        <v>5248</v>
      </c>
      <c r="Z1236" s="12" t="s">
        <v>2027</v>
      </c>
      <c r="AA1236" s="12"/>
      <c r="AB1236" s="73"/>
      <c r="AC1236" s="73"/>
      <c r="AD1236" s="73"/>
      <c r="AE1236" s="73"/>
      <c r="AF1236" s="4">
        <f ca="1">+TODAY()-AE1236</f>
        <v>44137</v>
      </c>
      <c r="AG1236" s="73"/>
      <c r="AH1236" s="73"/>
      <c r="AI1236" s="29"/>
      <c r="AJ1236" s="29"/>
      <c r="AK1236" s="28" t="s">
        <v>56</v>
      </c>
      <c r="AL1236" s="29"/>
      <c r="AM1236" s="72">
        <v>1</v>
      </c>
      <c r="AN1236" s="28" t="s">
        <v>44</v>
      </c>
      <c r="AO1236" s="28"/>
      <c r="AP1236" s="28" t="s">
        <v>45</v>
      </c>
      <c r="AQ1236" s="28"/>
      <c r="AR1236" s="28"/>
      <c r="AS1236" s="28"/>
      <c r="AT1236" s="28"/>
      <c r="AU1236" s="3" t="s">
        <v>4401</v>
      </c>
      <c r="AV1236" s="70" t="s">
        <v>47</v>
      </c>
      <c r="AW1236" s="7" t="s">
        <v>47</v>
      </c>
      <c r="AX1236" s="9" t="str">
        <f>IF(AW1236="","Vacio",IF(AV1236=AW1236,"Igual","Diferente"))</f>
        <v>Igual</v>
      </c>
      <c r="AY1236" s="68"/>
      <c r="AZ1236" s="68"/>
      <c r="BA1236" s="5">
        <f ca="1">+IF(K1236&gt;21,"Revisar",0)</f>
        <v>0</v>
      </c>
      <c r="BB1236" s="68" t="s">
        <v>146</v>
      </c>
      <c r="BC1236" s="129" t="s">
        <v>2919</v>
      </c>
      <c r="BF1236" s="129" t="s">
        <v>94</v>
      </c>
      <c r="BG1236" s="129"/>
    </row>
    <row r="1237" spans="1:59" ht="14.65" customHeight="1" x14ac:dyDescent="0.25">
      <c r="A1237" s="68" t="str">
        <f>CONCATENATE(E1237,"_",X1237)</f>
        <v>20602985971_MOR-LAP0023</v>
      </c>
      <c r="B1237" s="68" t="str">
        <f>CONCATENATE(E1237,"_",Z1237)</f>
        <v>20602985971_</v>
      </c>
      <c r="C1237" s="29">
        <v>44125</v>
      </c>
      <c r="D1237" s="29">
        <v>44155</v>
      </c>
      <c r="E1237" s="192">
        <v>20602985971</v>
      </c>
      <c r="F1237" s="28" t="s">
        <v>4109</v>
      </c>
      <c r="G1237" s="28" t="s">
        <v>4612</v>
      </c>
      <c r="H1237" s="29">
        <v>44125</v>
      </c>
      <c r="I1237" s="29">
        <v>44155</v>
      </c>
      <c r="J1237" s="7"/>
      <c r="K1237" s="8">
        <f ca="1">+TODAY()-I1237</f>
        <v>-18</v>
      </c>
      <c r="L1237" s="71">
        <v>100.5</v>
      </c>
      <c r="M1237" s="135"/>
      <c r="N1237" s="9" t="str">
        <f>IF(M1237="","Vacio",IF(L1237=M1237,"Igual","Diferente"))</f>
        <v>Vacio</v>
      </c>
      <c r="O1237" s="71"/>
      <c r="P1237" s="135"/>
      <c r="Q1237" s="9" t="str">
        <f>IF(P1237="","Vacio",IF(O1237=P1237,"Igual","Diferente"))</f>
        <v>Vacio</v>
      </c>
      <c r="R1237" s="1">
        <f>+L1237+O1237/3.5</f>
        <v>100.5</v>
      </c>
      <c r="S1237" s="1">
        <f ca="1">+IF(K1237&gt;=0,IF(K1237&lt;30,R1237*1,IF(60&gt;K1237,R1237*2,IF(90&gt;K1237,R1237*3,IF(120&gt;K1237,R1237*4,IF(150&gt;K1237,R1237*5,IF(180&gt;K1237,R1237*6,IF(210&gt;K1237,R1237*7))))))),0)</f>
        <v>0</v>
      </c>
      <c r="T1237" s="2">
        <f ca="1">+IF(K1237&lt;0,0,IF(K1237&lt;8,$A$1,IF(K1237&lt;15,$B$1,IF(K1237&lt;22,$C$1,IF(K1237&lt;30,$D$1,IF(K1237&lt;60,$G$1,IF(K1237&lt;90,$H$1,IF(K1237&lt;120,$I$1,IF(K1237&lt;150,$J$1,IF(K1237&lt;180,$K$1,IF(K1237&lt;210,$E$1)))))))))))</f>
        <v>0</v>
      </c>
      <c r="U1237" s="3" t="s">
        <v>651</v>
      </c>
      <c r="V1237" s="10" t="s">
        <v>2024</v>
      </c>
      <c r="W1237" s="6">
        <v>43698</v>
      </c>
      <c r="X1237" s="12" t="s">
        <v>2033</v>
      </c>
      <c r="Y1237" s="12" t="s">
        <v>5248</v>
      </c>
      <c r="Z1237" s="12"/>
      <c r="AA1237" s="12"/>
      <c r="AB1237" s="73"/>
      <c r="AC1237" s="73"/>
      <c r="AD1237" s="73"/>
      <c r="AE1237" s="73"/>
      <c r="AF1237" s="4">
        <f ca="1">+TODAY()-AE1237</f>
        <v>44137</v>
      </c>
      <c r="AG1237" s="73"/>
      <c r="AH1237" s="73"/>
      <c r="AI1237" s="29"/>
      <c r="AJ1237" s="29"/>
      <c r="AK1237" s="28" t="s">
        <v>56</v>
      </c>
      <c r="AL1237" s="29"/>
      <c r="AM1237" s="72">
        <v>1</v>
      </c>
      <c r="AN1237" s="28" t="s">
        <v>44</v>
      </c>
      <c r="AO1237" s="28"/>
      <c r="AP1237" s="28" t="s">
        <v>45</v>
      </c>
      <c r="AQ1237" s="28"/>
      <c r="AR1237" s="28"/>
      <c r="AS1237" s="28"/>
      <c r="AT1237" s="28"/>
      <c r="AU1237" s="3" t="s">
        <v>4401</v>
      </c>
      <c r="AV1237" s="70" t="s">
        <v>47</v>
      </c>
      <c r="AW1237" s="7" t="s">
        <v>47</v>
      </c>
      <c r="AX1237" s="9" t="str">
        <f>IF(AW1237="","Vacio",IF(AV1237=AW1237,"Igual","Diferente"))</f>
        <v>Igual</v>
      </c>
      <c r="AY1237" s="68"/>
      <c r="AZ1237" s="68"/>
      <c r="BA1237" s="5">
        <f ca="1">+IF(K1237&gt;21,"Revisar",0)</f>
        <v>0</v>
      </c>
      <c r="BB1237" s="68" t="s">
        <v>146</v>
      </c>
      <c r="BC1237" s="129" t="s">
        <v>2919</v>
      </c>
      <c r="BF1237" s="129" t="s">
        <v>94</v>
      </c>
      <c r="BG1237" s="129"/>
    </row>
    <row r="1238" spans="1:59" ht="14.65" customHeight="1" x14ac:dyDescent="0.25">
      <c r="A1238" s="68" t="str">
        <f>CONCATENATE(E1238,"_",X1238)</f>
        <v>20602985971_MOR-LAP0025</v>
      </c>
      <c r="B1238" s="68" t="str">
        <f>CONCATENATE(E1238,"_",Z1238)</f>
        <v>20602985971_</v>
      </c>
      <c r="C1238" s="29">
        <v>44125</v>
      </c>
      <c r="D1238" s="29">
        <v>44155</v>
      </c>
      <c r="E1238" s="192">
        <v>20602985971</v>
      </c>
      <c r="F1238" s="28" t="s">
        <v>4109</v>
      </c>
      <c r="G1238" s="28" t="s">
        <v>4612</v>
      </c>
      <c r="H1238" s="29">
        <v>44125</v>
      </c>
      <c r="I1238" s="29">
        <v>44155</v>
      </c>
      <c r="J1238" s="7"/>
      <c r="K1238" s="8">
        <f ca="1">+TODAY()-I1238</f>
        <v>-18</v>
      </c>
      <c r="L1238" s="71">
        <v>100.5</v>
      </c>
      <c r="M1238" s="135"/>
      <c r="N1238" s="9" t="str">
        <f>IF(M1238="","Vacio",IF(L1238=M1238,"Igual","Diferente"))</f>
        <v>Vacio</v>
      </c>
      <c r="O1238" s="71"/>
      <c r="P1238" s="135"/>
      <c r="Q1238" s="9" t="str">
        <f>IF(P1238="","Vacio",IF(O1238=P1238,"Igual","Diferente"))</f>
        <v>Vacio</v>
      </c>
      <c r="R1238" s="1">
        <f>+L1238+O1238/3.5</f>
        <v>100.5</v>
      </c>
      <c r="S1238" s="1">
        <f ca="1">+IF(K1238&gt;=0,IF(K1238&lt;30,R1238*1,IF(60&gt;K1238,R1238*2,IF(90&gt;K1238,R1238*3,IF(120&gt;K1238,R1238*4,IF(150&gt;K1238,R1238*5,IF(180&gt;K1238,R1238*6,IF(210&gt;K1238,R1238*7))))))),0)</f>
        <v>0</v>
      </c>
      <c r="T1238" s="2">
        <f ca="1">+IF(K1238&lt;0,0,IF(K1238&lt;8,$A$1,IF(K1238&lt;15,$B$1,IF(K1238&lt;22,$C$1,IF(K1238&lt;30,$D$1,IF(K1238&lt;60,$G$1,IF(K1238&lt;90,$H$1,IF(K1238&lt;120,$I$1,IF(K1238&lt;150,$J$1,IF(K1238&lt;180,$K$1,IF(K1238&lt;210,$E$1)))))))))))</f>
        <v>0</v>
      </c>
      <c r="U1238" s="3" t="s">
        <v>651</v>
      </c>
      <c r="V1238" s="10" t="s">
        <v>2024</v>
      </c>
      <c r="W1238" s="6">
        <v>43698</v>
      </c>
      <c r="X1238" s="12" t="s">
        <v>2034</v>
      </c>
      <c r="Y1238" s="12" t="s">
        <v>5248</v>
      </c>
      <c r="Z1238" s="12"/>
      <c r="AA1238" s="12"/>
      <c r="AB1238" s="73"/>
      <c r="AC1238" s="73"/>
      <c r="AD1238" s="73"/>
      <c r="AE1238" s="73"/>
      <c r="AF1238" s="4">
        <f ca="1">+TODAY()-AE1238</f>
        <v>44137</v>
      </c>
      <c r="AG1238" s="73"/>
      <c r="AH1238" s="73"/>
      <c r="AI1238" s="29"/>
      <c r="AJ1238" s="29"/>
      <c r="AK1238" s="28" t="s">
        <v>56</v>
      </c>
      <c r="AL1238" s="29"/>
      <c r="AM1238" s="72">
        <v>1</v>
      </c>
      <c r="AN1238" s="28" t="s">
        <v>44</v>
      </c>
      <c r="AO1238" s="28"/>
      <c r="AP1238" s="28" t="s">
        <v>45</v>
      </c>
      <c r="AQ1238" s="28"/>
      <c r="AR1238" s="28"/>
      <c r="AS1238" s="28"/>
      <c r="AT1238" s="28"/>
      <c r="AU1238" s="3" t="s">
        <v>4401</v>
      </c>
      <c r="AV1238" s="70" t="s">
        <v>47</v>
      </c>
      <c r="AW1238" s="7" t="s">
        <v>47</v>
      </c>
      <c r="AX1238" s="9" t="str">
        <f>IF(AW1238="","Vacio",IF(AV1238=AW1238,"Igual","Diferente"))</f>
        <v>Igual</v>
      </c>
      <c r="AY1238" s="68"/>
      <c r="AZ1238" s="68"/>
      <c r="BA1238" s="5">
        <f ca="1">+IF(K1238&gt;21,"Revisar",0)</f>
        <v>0</v>
      </c>
      <c r="BB1238" s="68" t="s">
        <v>146</v>
      </c>
      <c r="BC1238" s="129" t="s">
        <v>2919</v>
      </c>
      <c r="BF1238" s="129" t="s">
        <v>94</v>
      </c>
      <c r="BG1238" s="129"/>
    </row>
    <row r="1239" spans="1:59" ht="14.65" customHeight="1" x14ac:dyDescent="0.25">
      <c r="A1239" s="68" t="str">
        <f>CONCATENATE(E1239,"_",X1239)</f>
        <v>20602985971_MOR-LAP0026</v>
      </c>
      <c r="B1239" s="68" t="str">
        <f>CONCATENATE(E1239,"_",Z1239)</f>
        <v>20602985971_</v>
      </c>
      <c r="C1239" s="29">
        <v>44125</v>
      </c>
      <c r="D1239" s="29">
        <v>44155</v>
      </c>
      <c r="E1239" s="192">
        <v>20602985971</v>
      </c>
      <c r="F1239" s="28" t="s">
        <v>4109</v>
      </c>
      <c r="G1239" s="28" t="s">
        <v>4612</v>
      </c>
      <c r="H1239" s="29">
        <v>44125</v>
      </c>
      <c r="I1239" s="29">
        <v>44155</v>
      </c>
      <c r="J1239" s="7"/>
      <c r="K1239" s="8">
        <f ca="1">+TODAY()-I1239</f>
        <v>-18</v>
      </c>
      <c r="L1239" s="71">
        <v>100.5</v>
      </c>
      <c r="M1239" s="135"/>
      <c r="N1239" s="9" t="str">
        <f>IF(M1239="","Vacio",IF(L1239=M1239,"Igual","Diferente"))</f>
        <v>Vacio</v>
      </c>
      <c r="O1239" s="71"/>
      <c r="P1239" s="135"/>
      <c r="Q1239" s="9" t="str">
        <f>IF(P1239="","Vacio",IF(O1239=P1239,"Igual","Diferente"))</f>
        <v>Vacio</v>
      </c>
      <c r="R1239" s="1">
        <f>+L1239+O1239/3.5</f>
        <v>100.5</v>
      </c>
      <c r="S1239" s="1">
        <f ca="1">+IF(K1239&gt;=0,IF(K1239&lt;30,R1239*1,IF(60&gt;K1239,R1239*2,IF(90&gt;K1239,R1239*3,IF(120&gt;K1239,R1239*4,IF(150&gt;K1239,R1239*5,IF(180&gt;K1239,R1239*6,IF(210&gt;K1239,R1239*7))))))),0)</f>
        <v>0</v>
      </c>
      <c r="T1239" s="2">
        <f ca="1">+IF(K1239&lt;0,0,IF(K1239&lt;8,$A$1,IF(K1239&lt;15,$B$1,IF(K1239&lt;22,$C$1,IF(K1239&lt;30,$D$1,IF(K1239&lt;60,$G$1,IF(K1239&lt;90,$H$1,IF(K1239&lt;120,$I$1,IF(K1239&lt;150,$J$1,IF(K1239&lt;180,$K$1,IF(K1239&lt;210,$E$1)))))))))))</f>
        <v>0</v>
      </c>
      <c r="U1239" s="3" t="s">
        <v>651</v>
      </c>
      <c r="V1239" s="10" t="s">
        <v>2024</v>
      </c>
      <c r="W1239" s="6">
        <v>43698</v>
      </c>
      <c r="X1239" s="12" t="s">
        <v>2035</v>
      </c>
      <c r="Y1239" s="12" t="s">
        <v>5248</v>
      </c>
      <c r="Z1239" s="12"/>
      <c r="AA1239" s="12"/>
      <c r="AB1239" s="73"/>
      <c r="AC1239" s="73"/>
      <c r="AD1239" s="73"/>
      <c r="AE1239" s="73"/>
      <c r="AF1239" s="4">
        <f ca="1">+TODAY()-AE1239</f>
        <v>44137</v>
      </c>
      <c r="AG1239" s="73"/>
      <c r="AH1239" s="73"/>
      <c r="AI1239" s="29"/>
      <c r="AJ1239" s="29"/>
      <c r="AK1239" s="28" t="s">
        <v>56</v>
      </c>
      <c r="AL1239" s="29"/>
      <c r="AM1239" s="72">
        <v>1</v>
      </c>
      <c r="AN1239" s="28" t="s">
        <v>44</v>
      </c>
      <c r="AO1239" s="28"/>
      <c r="AP1239" s="28" t="s">
        <v>45</v>
      </c>
      <c r="AQ1239" s="28"/>
      <c r="AR1239" s="28"/>
      <c r="AS1239" s="28"/>
      <c r="AT1239" s="28"/>
      <c r="AU1239" s="3" t="s">
        <v>4401</v>
      </c>
      <c r="AV1239" s="70" t="s">
        <v>47</v>
      </c>
      <c r="AW1239" s="7" t="s">
        <v>47</v>
      </c>
      <c r="AX1239" s="9" t="str">
        <f>IF(AW1239="","Vacio",IF(AV1239=AW1239,"Igual","Diferente"))</f>
        <v>Igual</v>
      </c>
      <c r="AY1239" s="68"/>
      <c r="AZ1239" s="68"/>
      <c r="BA1239" s="5">
        <f ca="1">+IF(K1239&gt;21,"Revisar",0)</f>
        <v>0</v>
      </c>
      <c r="BB1239" s="68" t="s">
        <v>146</v>
      </c>
      <c r="BC1239" s="129" t="s">
        <v>2919</v>
      </c>
      <c r="BF1239" s="129" t="s">
        <v>94</v>
      </c>
      <c r="BG1239" s="129"/>
    </row>
    <row r="1240" spans="1:59" ht="14.65" customHeight="1" x14ac:dyDescent="0.25">
      <c r="A1240" s="68" t="str">
        <f>CONCATENATE(E1240,"_",X1240)</f>
        <v>20602985971_MOR-LAP19101022</v>
      </c>
      <c r="B1240" s="68" t="str">
        <f>CONCATENATE(E1240,"_",Z1240)</f>
        <v>20602985971_PCR-LAP1360</v>
      </c>
      <c r="C1240" s="29">
        <v>44110</v>
      </c>
      <c r="D1240" s="29">
        <v>44140</v>
      </c>
      <c r="E1240" s="192">
        <v>20602985971</v>
      </c>
      <c r="F1240" s="28" t="s">
        <v>4109</v>
      </c>
      <c r="G1240" s="28" t="s">
        <v>4612</v>
      </c>
      <c r="H1240" s="29">
        <v>44110</v>
      </c>
      <c r="I1240" s="29">
        <v>44140</v>
      </c>
      <c r="J1240" s="7"/>
      <c r="K1240" s="8">
        <f ca="1">+TODAY()-I1240</f>
        <v>-3</v>
      </c>
      <c r="L1240" s="71">
        <v>100.5</v>
      </c>
      <c r="M1240" s="135"/>
      <c r="N1240" s="9" t="str">
        <f>IF(M1240="","Vacio",IF(L1240=M1240,"Igual","Diferente"))</f>
        <v>Vacio</v>
      </c>
      <c r="O1240" s="71"/>
      <c r="P1240" s="135"/>
      <c r="Q1240" s="9" t="str">
        <f>IF(P1240="","Vacio",IF(O1240=P1240,"Igual","Diferente"))</f>
        <v>Vacio</v>
      </c>
      <c r="R1240" s="1">
        <f>+L1240+O1240/3.5</f>
        <v>100.5</v>
      </c>
      <c r="S1240" s="1">
        <f ca="1">+IF(K1240&gt;=0,IF(K1240&lt;30,R1240*1,IF(60&gt;K1240,R1240*2,IF(90&gt;K1240,R1240*3,IF(120&gt;K1240,R1240*4,IF(150&gt;K1240,R1240*5,IF(180&gt;K1240,R1240*6,IF(210&gt;K1240,R1240*7))))))),0)</f>
        <v>0</v>
      </c>
      <c r="T1240" s="2">
        <f ca="1">+IF(K1240&lt;0,0,IF(K1240&lt;8,$A$1,IF(K1240&lt;15,$B$1,IF(K1240&lt;22,$C$1,IF(K1240&lt;30,$D$1,IF(K1240&lt;60,$G$1,IF(K1240&lt;90,$H$1,IF(K1240&lt;120,$I$1,IF(K1240&lt;150,$J$1,IF(K1240&lt;180,$K$1,IF(K1240&lt;210,$E$1)))))))))))</f>
        <v>0</v>
      </c>
      <c r="U1240" s="3" t="s">
        <v>651</v>
      </c>
      <c r="V1240" s="10" t="s">
        <v>2101</v>
      </c>
      <c r="W1240" s="6">
        <v>43683</v>
      </c>
      <c r="X1240" s="12" t="s">
        <v>602</v>
      </c>
      <c r="Y1240" s="12" t="s">
        <v>5248</v>
      </c>
      <c r="Z1240" s="12" t="s">
        <v>2102</v>
      </c>
      <c r="AA1240" s="12"/>
      <c r="AB1240" s="73"/>
      <c r="AC1240" s="73"/>
      <c r="AD1240" s="73"/>
      <c r="AE1240" s="73"/>
      <c r="AF1240" s="4">
        <f ca="1">+TODAY()-AE1240</f>
        <v>44137</v>
      </c>
      <c r="AG1240" s="73"/>
      <c r="AH1240" s="73"/>
      <c r="AI1240" s="29"/>
      <c r="AJ1240" s="29"/>
      <c r="AK1240" s="28"/>
      <c r="AL1240" s="29"/>
      <c r="AM1240" s="72">
        <v>1</v>
      </c>
      <c r="AN1240" s="28" t="s">
        <v>44</v>
      </c>
      <c r="AO1240" s="28"/>
      <c r="AP1240" s="28" t="s">
        <v>45</v>
      </c>
      <c r="AQ1240" s="28"/>
      <c r="AR1240" s="28"/>
      <c r="AS1240" s="28"/>
      <c r="AT1240" s="28"/>
      <c r="AU1240" s="3" t="s">
        <v>4401</v>
      </c>
      <c r="AV1240" s="70" t="s">
        <v>47</v>
      </c>
      <c r="AW1240" s="7" t="s">
        <v>47</v>
      </c>
      <c r="AX1240" s="9" t="str">
        <f>IF(AW1240="","Vacio",IF(AV1240=AW1240,"Igual","Diferente"))</f>
        <v>Igual</v>
      </c>
      <c r="AY1240" s="68"/>
      <c r="AZ1240" s="68"/>
      <c r="BA1240" s="5">
        <f ca="1">+IF(K1240&gt;21,"Revisar",0)</f>
        <v>0</v>
      </c>
      <c r="BB1240" s="68" t="s">
        <v>146</v>
      </c>
      <c r="BC1240" s="129" t="s">
        <v>2919</v>
      </c>
      <c r="BF1240" s="129" t="s">
        <v>94</v>
      </c>
      <c r="BG1240" s="129"/>
    </row>
    <row r="1241" spans="1:59" ht="14.65" customHeight="1" x14ac:dyDescent="0.25">
      <c r="A1241" s="68" t="str">
        <f>CONCATENATE(E1241,"_",X1241)</f>
        <v>20602985971_MOR-LAP19101031</v>
      </c>
      <c r="B1241" s="68" t="str">
        <f>CONCATENATE(E1241,"_",Z1241)</f>
        <v>20602985971_</v>
      </c>
      <c r="C1241" s="29">
        <v>44121</v>
      </c>
      <c r="D1241" s="29">
        <v>44151</v>
      </c>
      <c r="E1241" s="192">
        <v>20602985971</v>
      </c>
      <c r="F1241" s="28" t="s">
        <v>4109</v>
      </c>
      <c r="G1241" s="28" t="s">
        <v>4612</v>
      </c>
      <c r="H1241" s="29">
        <v>44121</v>
      </c>
      <c r="I1241" s="29">
        <v>44151</v>
      </c>
      <c r="J1241" s="7"/>
      <c r="K1241" s="8">
        <f ca="1">+TODAY()-I1241</f>
        <v>-14</v>
      </c>
      <c r="L1241" s="71">
        <v>70</v>
      </c>
      <c r="M1241" s="135"/>
      <c r="N1241" s="9" t="str">
        <f>IF(M1241="","Vacio",IF(L1241=M1241,"Igual","Diferente"))</f>
        <v>Vacio</v>
      </c>
      <c r="O1241" s="71"/>
      <c r="P1241" s="135"/>
      <c r="Q1241" s="9" t="str">
        <f>IF(P1241="","Vacio",IF(O1241=P1241,"Igual","Diferente"))</f>
        <v>Vacio</v>
      </c>
      <c r="R1241" s="1">
        <f>+L1241+O1241/3.5</f>
        <v>70</v>
      </c>
      <c r="S1241" s="1">
        <f ca="1">+IF(K1241&gt;=0,IF(K1241&lt;30,R1241*1,IF(60&gt;K1241,R1241*2,IF(90&gt;K1241,R1241*3,IF(120&gt;K1241,R1241*4,IF(150&gt;K1241,R1241*5,IF(180&gt;K1241,R1241*6,IF(210&gt;K1241,R1241*7))))))),0)</f>
        <v>0</v>
      </c>
      <c r="T1241" s="2">
        <f ca="1">+IF(K1241&lt;0,0,IF(K1241&lt;8,$A$1,IF(K1241&lt;15,$B$1,IF(K1241&lt;22,$C$1,IF(K1241&lt;30,$D$1,IF(K1241&lt;60,$G$1,IF(K1241&lt;90,$H$1,IF(K1241&lt;120,$I$1,IF(K1241&lt;150,$J$1,IF(K1241&lt;180,$K$1,IF(K1241&lt;210,$E$1)))))))))))</f>
        <v>0</v>
      </c>
      <c r="U1241" s="3" t="s">
        <v>651</v>
      </c>
      <c r="V1241" s="10" t="s">
        <v>2036</v>
      </c>
      <c r="W1241" s="6">
        <v>43755</v>
      </c>
      <c r="X1241" s="12" t="s">
        <v>2037</v>
      </c>
      <c r="Y1241" s="12" t="s">
        <v>5248</v>
      </c>
      <c r="Z1241" s="12"/>
      <c r="AA1241" s="12"/>
      <c r="AB1241" s="73"/>
      <c r="AC1241" s="73"/>
      <c r="AD1241" s="73"/>
      <c r="AE1241" s="73"/>
      <c r="AF1241" s="4">
        <f ca="1">+TODAY()-AE1241</f>
        <v>44137</v>
      </c>
      <c r="AG1241" s="73"/>
      <c r="AH1241" s="73"/>
      <c r="AI1241" s="29"/>
      <c r="AJ1241" s="29"/>
      <c r="AK1241" s="28" t="s">
        <v>43</v>
      </c>
      <c r="AL1241" s="29"/>
      <c r="AM1241" s="72">
        <v>1</v>
      </c>
      <c r="AN1241" s="28" t="s">
        <v>44</v>
      </c>
      <c r="AO1241" s="28"/>
      <c r="AP1241" s="28" t="s">
        <v>45</v>
      </c>
      <c r="AQ1241" s="28"/>
      <c r="AR1241" s="28"/>
      <c r="AS1241" s="28"/>
      <c r="AT1241" s="28"/>
      <c r="AU1241" s="3" t="s">
        <v>4401</v>
      </c>
      <c r="AV1241" s="70" t="s">
        <v>47</v>
      </c>
      <c r="AW1241" s="7" t="s">
        <v>47</v>
      </c>
      <c r="AX1241" s="9" t="str">
        <f>IF(AW1241="","Vacio",IF(AV1241=AW1241,"Igual","Diferente"))</f>
        <v>Igual</v>
      </c>
      <c r="AY1241" s="68"/>
      <c r="AZ1241" s="68"/>
      <c r="BA1241" s="5">
        <f ca="1">+IF(K1241&gt;21,"Revisar",0)</f>
        <v>0</v>
      </c>
      <c r="BB1241" s="68" t="s">
        <v>146</v>
      </c>
      <c r="BC1241" s="129" t="s">
        <v>2919</v>
      </c>
      <c r="BF1241" s="129" t="s">
        <v>94</v>
      </c>
      <c r="BG1241" s="129"/>
    </row>
    <row r="1242" spans="1:59" ht="14.65" customHeight="1" x14ac:dyDescent="0.25">
      <c r="A1242" s="68" t="str">
        <f>CONCATENATE(E1242,"_",X1242)</f>
        <v>20602985971_MOR-LAP19101032</v>
      </c>
      <c r="B1242" s="68" t="str">
        <f>CONCATENATE(E1242,"_",Z1242)</f>
        <v>20602985971_</v>
      </c>
      <c r="C1242" s="29">
        <v>44121</v>
      </c>
      <c r="D1242" s="29">
        <v>44151</v>
      </c>
      <c r="E1242" s="192">
        <v>20602985971</v>
      </c>
      <c r="F1242" s="28" t="s">
        <v>4109</v>
      </c>
      <c r="G1242" s="28" t="s">
        <v>4612</v>
      </c>
      <c r="H1242" s="29">
        <v>44121</v>
      </c>
      <c r="I1242" s="29">
        <v>44151</v>
      </c>
      <c r="J1242" s="7"/>
      <c r="K1242" s="8">
        <f ca="1">+TODAY()-I1242</f>
        <v>-14</v>
      </c>
      <c r="L1242" s="71">
        <v>70</v>
      </c>
      <c r="M1242" s="135"/>
      <c r="N1242" s="9" t="str">
        <f>IF(M1242="","Vacio",IF(L1242=M1242,"Igual","Diferente"))</f>
        <v>Vacio</v>
      </c>
      <c r="O1242" s="71"/>
      <c r="P1242" s="135"/>
      <c r="Q1242" s="9" t="str">
        <f>IF(P1242="","Vacio",IF(O1242=P1242,"Igual","Diferente"))</f>
        <v>Vacio</v>
      </c>
      <c r="R1242" s="1">
        <f>+L1242+O1242/3.5</f>
        <v>70</v>
      </c>
      <c r="S1242" s="1">
        <f ca="1">+IF(K1242&gt;=0,IF(K1242&lt;30,R1242*1,IF(60&gt;K1242,R1242*2,IF(90&gt;K1242,R1242*3,IF(120&gt;K1242,R1242*4,IF(150&gt;K1242,R1242*5,IF(180&gt;K1242,R1242*6,IF(210&gt;K1242,R1242*7))))))),0)</f>
        <v>0</v>
      </c>
      <c r="T1242" s="2">
        <f ca="1">+IF(K1242&lt;0,0,IF(K1242&lt;8,$A$1,IF(K1242&lt;15,$B$1,IF(K1242&lt;22,$C$1,IF(K1242&lt;30,$D$1,IF(K1242&lt;60,$G$1,IF(K1242&lt;90,$H$1,IF(K1242&lt;120,$I$1,IF(K1242&lt;150,$J$1,IF(K1242&lt;180,$K$1,IF(K1242&lt;210,$E$1)))))))))))</f>
        <v>0</v>
      </c>
      <c r="U1242" s="3" t="s">
        <v>651</v>
      </c>
      <c r="V1242" s="10" t="s">
        <v>2036</v>
      </c>
      <c r="W1242" s="6">
        <v>43755</v>
      </c>
      <c r="X1242" s="12" t="s">
        <v>2038</v>
      </c>
      <c r="Y1242" s="12" t="s">
        <v>5248</v>
      </c>
      <c r="Z1242" s="12"/>
      <c r="AA1242" s="12"/>
      <c r="AB1242" s="73"/>
      <c r="AC1242" s="73"/>
      <c r="AD1242" s="73"/>
      <c r="AE1242" s="73"/>
      <c r="AF1242" s="4">
        <f ca="1">+TODAY()-AE1242</f>
        <v>44137</v>
      </c>
      <c r="AG1242" s="73"/>
      <c r="AH1242" s="73"/>
      <c r="AI1242" s="29"/>
      <c r="AJ1242" s="29"/>
      <c r="AK1242" s="28" t="s">
        <v>43</v>
      </c>
      <c r="AL1242" s="29"/>
      <c r="AM1242" s="72">
        <v>1</v>
      </c>
      <c r="AN1242" s="28" t="s">
        <v>44</v>
      </c>
      <c r="AO1242" s="28"/>
      <c r="AP1242" s="28" t="s">
        <v>45</v>
      </c>
      <c r="AQ1242" s="28"/>
      <c r="AR1242" s="28"/>
      <c r="AS1242" s="28"/>
      <c r="AT1242" s="28"/>
      <c r="AU1242" s="3" t="s">
        <v>4401</v>
      </c>
      <c r="AV1242" s="70" t="s">
        <v>47</v>
      </c>
      <c r="AW1242" s="7" t="s">
        <v>47</v>
      </c>
      <c r="AX1242" s="9" t="str">
        <f>IF(AW1242="","Vacio",IF(AV1242=AW1242,"Igual","Diferente"))</f>
        <v>Igual</v>
      </c>
      <c r="AY1242" s="68"/>
      <c r="AZ1242" s="68"/>
      <c r="BA1242" s="5">
        <f ca="1">+IF(K1242&gt;21,"Revisar",0)</f>
        <v>0</v>
      </c>
      <c r="BB1242" s="68" t="s">
        <v>146</v>
      </c>
      <c r="BC1242" s="129" t="s">
        <v>2919</v>
      </c>
      <c r="BF1242" s="129" t="s">
        <v>94</v>
      </c>
      <c r="BG1242" s="129"/>
    </row>
    <row r="1243" spans="1:59" ht="14.65" customHeight="1" x14ac:dyDescent="0.25">
      <c r="A1243" s="68" t="str">
        <f>CONCATENATE(E1243,"_",X1243)</f>
        <v>20602985971_MOR-LAP19101050</v>
      </c>
      <c r="B1243" s="68" t="str">
        <f>CONCATENATE(E1243,"_",Z1243)</f>
        <v>20602985971_</v>
      </c>
      <c r="C1243" s="29">
        <v>44125</v>
      </c>
      <c r="D1243" s="29">
        <v>44155</v>
      </c>
      <c r="E1243" s="192">
        <v>20602985971</v>
      </c>
      <c r="F1243" s="28" t="s">
        <v>4109</v>
      </c>
      <c r="G1243" s="28" t="s">
        <v>4612</v>
      </c>
      <c r="H1243" s="29">
        <v>44125</v>
      </c>
      <c r="I1243" s="29">
        <v>44155</v>
      </c>
      <c r="J1243" s="7"/>
      <c r="K1243" s="8">
        <f ca="1">+TODAY()-I1243</f>
        <v>-18</v>
      </c>
      <c r="L1243" s="71">
        <v>70</v>
      </c>
      <c r="M1243" s="135"/>
      <c r="N1243" s="9" t="str">
        <f>IF(M1243="","Vacio",IF(L1243=M1243,"Igual","Diferente"))</f>
        <v>Vacio</v>
      </c>
      <c r="O1243" s="71"/>
      <c r="P1243" s="135"/>
      <c r="Q1243" s="9" t="str">
        <f>IF(P1243="","Vacio",IF(O1243=P1243,"Igual","Diferente"))</f>
        <v>Vacio</v>
      </c>
      <c r="R1243" s="1">
        <f>+L1243+O1243/3.5</f>
        <v>70</v>
      </c>
      <c r="S1243" s="1">
        <f ca="1">+IF(K1243&gt;=0,IF(K1243&lt;30,R1243*1,IF(60&gt;K1243,R1243*2,IF(90&gt;K1243,R1243*3,IF(120&gt;K1243,R1243*4,IF(150&gt;K1243,R1243*5,IF(180&gt;K1243,R1243*6,IF(210&gt;K1243,R1243*7))))))),0)</f>
        <v>0</v>
      </c>
      <c r="T1243" s="2">
        <f ca="1">+IF(K1243&lt;0,0,IF(K1243&lt;8,$A$1,IF(K1243&lt;15,$B$1,IF(K1243&lt;22,$C$1,IF(K1243&lt;30,$D$1,IF(K1243&lt;60,$G$1,IF(K1243&lt;90,$H$1,IF(K1243&lt;120,$I$1,IF(K1243&lt;150,$J$1,IF(K1243&lt;180,$K$1,IF(K1243&lt;210,$E$1)))))))))))</f>
        <v>0</v>
      </c>
      <c r="U1243" s="3" t="s">
        <v>2039</v>
      </c>
      <c r="V1243" s="10"/>
      <c r="W1243" s="6">
        <v>43759</v>
      </c>
      <c r="X1243" s="12" t="s">
        <v>2040</v>
      </c>
      <c r="Y1243" s="12" t="s">
        <v>5248</v>
      </c>
      <c r="Z1243" s="12"/>
      <c r="AA1243" s="12"/>
      <c r="AB1243" s="73"/>
      <c r="AC1243" s="73"/>
      <c r="AD1243" s="73"/>
      <c r="AE1243" s="73"/>
      <c r="AF1243" s="4">
        <f ca="1">+TODAY()-AE1243</f>
        <v>44137</v>
      </c>
      <c r="AG1243" s="73"/>
      <c r="AH1243" s="73"/>
      <c r="AI1243" s="29"/>
      <c r="AJ1243" s="29"/>
      <c r="AK1243" s="28"/>
      <c r="AL1243" s="29"/>
      <c r="AM1243" s="72">
        <v>1</v>
      </c>
      <c r="AN1243" s="28" t="s">
        <v>44</v>
      </c>
      <c r="AO1243" s="28"/>
      <c r="AP1243" s="28" t="s">
        <v>45</v>
      </c>
      <c r="AQ1243" s="28"/>
      <c r="AR1243" s="28"/>
      <c r="AS1243" s="28"/>
      <c r="AT1243" s="28"/>
      <c r="AU1243" s="3" t="s">
        <v>4401</v>
      </c>
      <c r="AV1243" s="70" t="s">
        <v>47</v>
      </c>
      <c r="AW1243" s="7" t="s">
        <v>47</v>
      </c>
      <c r="AX1243" s="9" t="str">
        <f>IF(AW1243="","Vacio",IF(AV1243=AW1243,"Igual","Diferente"))</f>
        <v>Igual</v>
      </c>
      <c r="AY1243" s="68"/>
      <c r="AZ1243" s="68"/>
      <c r="BA1243" s="5">
        <f ca="1">+IF(K1243&gt;21,"Revisar",0)</f>
        <v>0</v>
      </c>
      <c r="BB1243" s="68" t="s">
        <v>146</v>
      </c>
      <c r="BC1243" s="129" t="s">
        <v>2919</v>
      </c>
      <c r="BF1243" s="129" t="s">
        <v>94</v>
      </c>
      <c r="BG1243" s="129"/>
    </row>
    <row r="1244" spans="1:59" ht="14.65" customHeight="1" x14ac:dyDescent="0.25">
      <c r="A1244" s="68" t="str">
        <f>CONCATENATE(E1244,"_",X1244)</f>
        <v>20602985971_MOR-LAP19101051</v>
      </c>
      <c r="B1244" s="68" t="str">
        <f>CONCATENATE(E1244,"_",Z1244)</f>
        <v>20602985971_</v>
      </c>
      <c r="C1244" s="29">
        <v>44125</v>
      </c>
      <c r="D1244" s="29">
        <v>44155</v>
      </c>
      <c r="E1244" s="192">
        <v>20602985971</v>
      </c>
      <c r="F1244" s="28" t="s">
        <v>4109</v>
      </c>
      <c r="G1244" s="28" t="s">
        <v>4612</v>
      </c>
      <c r="H1244" s="29">
        <v>44125</v>
      </c>
      <c r="I1244" s="29">
        <v>44155</v>
      </c>
      <c r="J1244" s="7"/>
      <c r="K1244" s="8">
        <f ca="1">+TODAY()-I1244</f>
        <v>-18</v>
      </c>
      <c r="L1244" s="71">
        <v>70</v>
      </c>
      <c r="M1244" s="135"/>
      <c r="N1244" s="9" t="str">
        <f>IF(M1244="","Vacio",IF(L1244=M1244,"Igual","Diferente"))</f>
        <v>Vacio</v>
      </c>
      <c r="O1244" s="71"/>
      <c r="P1244" s="135"/>
      <c r="Q1244" s="9" t="str">
        <f>IF(P1244="","Vacio",IF(O1244=P1244,"Igual","Diferente"))</f>
        <v>Vacio</v>
      </c>
      <c r="R1244" s="1">
        <f>+L1244+O1244/3.5</f>
        <v>70</v>
      </c>
      <c r="S1244" s="1">
        <f ca="1">+IF(K1244&gt;=0,IF(K1244&lt;30,R1244*1,IF(60&gt;K1244,R1244*2,IF(90&gt;K1244,R1244*3,IF(120&gt;K1244,R1244*4,IF(150&gt;K1244,R1244*5,IF(180&gt;K1244,R1244*6,IF(210&gt;K1244,R1244*7))))))),0)</f>
        <v>0</v>
      </c>
      <c r="T1244" s="2">
        <f ca="1">+IF(K1244&lt;0,0,IF(K1244&lt;8,$A$1,IF(K1244&lt;15,$B$1,IF(K1244&lt;22,$C$1,IF(K1244&lt;30,$D$1,IF(K1244&lt;60,$G$1,IF(K1244&lt;90,$H$1,IF(K1244&lt;120,$I$1,IF(K1244&lt;150,$J$1,IF(K1244&lt;180,$K$1,IF(K1244&lt;210,$E$1)))))))))))</f>
        <v>0</v>
      </c>
      <c r="U1244" s="3" t="s">
        <v>2039</v>
      </c>
      <c r="V1244" s="10"/>
      <c r="W1244" s="6">
        <v>43759</v>
      </c>
      <c r="X1244" s="12" t="s">
        <v>2041</v>
      </c>
      <c r="Y1244" s="12" t="s">
        <v>5248</v>
      </c>
      <c r="Z1244" s="12"/>
      <c r="AA1244" s="12"/>
      <c r="AB1244" s="73"/>
      <c r="AC1244" s="73"/>
      <c r="AD1244" s="73"/>
      <c r="AE1244" s="73"/>
      <c r="AF1244" s="4">
        <f ca="1">+TODAY()-AE1244</f>
        <v>44137</v>
      </c>
      <c r="AG1244" s="73"/>
      <c r="AH1244" s="73"/>
      <c r="AI1244" s="29"/>
      <c r="AJ1244" s="29"/>
      <c r="AK1244" s="28"/>
      <c r="AL1244" s="29"/>
      <c r="AM1244" s="72">
        <v>1</v>
      </c>
      <c r="AN1244" s="28" t="s">
        <v>44</v>
      </c>
      <c r="AO1244" s="28"/>
      <c r="AP1244" s="28" t="s">
        <v>45</v>
      </c>
      <c r="AQ1244" s="28"/>
      <c r="AR1244" s="28"/>
      <c r="AS1244" s="28"/>
      <c r="AT1244" s="28"/>
      <c r="AU1244" s="3" t="s">
        <v>4401</v>
      </c>
      <c r="AV1244" s="70" t="s">
        <v>47</v>
      </c>
      <c r="AW1244" s="7" t="s">
        <v>47</v>
      </c>
      <c r="AX1244" s="9" t="str">
        <f>IF(AW1244="","Vacio",IF(AV1244=AW1244,"Igual","Diferente"))</f>
        <v>Igual</v>
      </c>
      <c r="AY1244" s="68"/>
      <c r="AZ1244" s="68"/>
      <c r="BA1244" s="5">
        <f ca="1">+IF(K1244&gt;21,"Revisar",0)</f>
        <v>0</v>
      </c>
      <c r="BB1244" s="68" t="s">
        <v>146</v>
      </c>
      <c r="BC1244" s="129" t="s">
        <v>2919</v>
      </c>
      <c r="BF1244" s="129" t="s">
        <v>94</v>
      </c>
      <c r="BG1244" s="129"/>
    </row>
    <row r="1245" spans="1:59" ht="14.65" customHeight="1" x14ac:dyDescent="0.25">
      <c r="A1245" s="68" t="str">
        <f>CONCATENATE(E1245,"_",X1245)</f>
        <v>20602985971_MOR-LAP19101052</v>
      </c>
      <c r="B1245" s="68" t="str">
        <f>CONCATENATE(E1245,"_",Z1245)</f>
        <v>20602985971_</v>
      </c>
      <c r="C1245" s="29">
        <v>44125</v>
      </c>
      <c r="D1245" s="29">
        <v>44155</v>
      </c>
      <c r="E1245" s="192">
        <v>20602985971</v>
      </c>
      <c r="F1245" s="28" t="s">
        <v>4109</v>
      </c>
      <c r="G1245" s="28" t="s">
        <v>4612</v>
      </c>
      <c r="H1245" s="29">
        <v>44125</v>
      </c>
      <c r="I1245" s="29">
        <v>44155</v>
      </c>
      <c r="J1245" s="7"/>
      <c r="K1245" s="8">
        <f ca="1">+TODAY()-I1245</f>
        <v>-18</v>
      </c>
      <c r="L1245" s="71">
        <v>70</v>
      </c>
      <c r="M1245" s="135"/>
      <c r="N1245" s="9" t="str">
        <f>IF(M1245="","Vacio",IF(L1245=M1245,"Igual","Diferente"))</f>
        <v>Vacio</v>
      </c>
      <c r="O1245" s="71"/>
      <c r="P1245" s="135"/>
      <c r="Q1245" s="9" t="str">
        <f>IF(P1245="","Vacio",IF(O1245=P1245,"Igual","Diferente"))</f>
        <v>Vacio</v>
      </c>
      <c r="R1245" s="1">
        <f>+L1245+O1245/3.5</f>
        <v>70</v>
      </c>
      <c r="S1245" s="1">
        <f ca="1">+IF(K1245&gt;=0,IF(K1245&lt;30,R1245*1,IF(60&gt;K1245,R1245*2,IF(90&gt;K1245,R1245*3,IF(120&gt;K1245,R1245*4,IF(150&gt;K1245,R1245*5,IF(180&gt;K1245,R1245*6,IF(210&gt;K1245,R1245*7))))))),0)</f>
        <v>0</v>
      </c>
      <c r="T1245" s="2">
        <f ca="1">+IF(K1245&lt;0,0,IF(K1245&lt;8,$A$1,IF(K1245&lt;15,$B$1,IF(K1245&lt;22,$C$1,IF(K1245&lt;30,$D$1,IF(K1245&lt;60,$G$1,IF(K1245&lt;90,$H$1,IF(K1245&lt;120,$I$1,IF(K1245&lt;150,$J$1,IF(K1245&lt;180,$K$1,IF(K1245&lt;210,$E$1)))))))))))</f>
        <v>0</v>
      </c>
      <c r="U1245" s="28" t="s">
        <v>2039</v>
      </c>
      <c r="V1245" s="72"/>
      <c r="W1245" s="29">
        <v>43759</v>
      </c>
      <c r="X1245" s="12" t="s">
        <v>2042</v>
      </c>
      <c r="Y1245" s="12" t="s">
        <v>5248</v>
      </c>
      <c r="Z1245" s="12"/>
      <c r="AA1245" s="12"/>
      <c r="AB1245" s="73"/>
      <c r="AC1245" s="73"/>
      <c r="AD1245" s="73"/>
      <c r="AE1245" s="73"/>
      <c r="AF1245" s="4">
        <f ca="1">+TODAY()-AE1245</f>
        <v>44137</v>
      </c>
      <c r="AG1245" s="73"/>
      <c r="AH1245" s="73"/>
      <c r="AI1245" s="29"/>
      <c r="AJ1245" s="29"/>
      <c r="AK1245" s="28"/>
      <c r="AL1245" s="29"/>
      <c r="AM1245" s="72">
        <v>1</v>
      </c>
      <c r="AN1245" s="28" t="s">
        <v>44</v>
      </c>
      <c r="AO1245" s="28"/>
      <c r="AP1245" s="28" t="s">
        <v>45</v>
      </c>
      <c r="AQ1245" s="28"/>
      <c r="AR1245" s="28"/>
      <c r="AS1245" s="28"/>
      <c r="AT1245" s="28"/>
      <c r="AU1245" s="3" t="s">
        <v>4401</v>
      </c>
      <c r="AV1245" s="70" t="s">
        <v>47</v>
      </c>
      <c r="AW1245" s="7" t="s">
        <v>47</v>
      </c>
      <c r="AX1245" s="9" t="str">
        <f>IF(AW1245="","Vacio",IF(AV1245=AW1245,"Igual","Diferente"))</f>
        <v>Igual</v>
      </c>
      <c r="AY1245" s="68"/>
      <c r="AZ1245" s="68"/>
      <c r="BA1245" s="5">
        <f ca="1">+IF(K1245&gt;21,"Revisar",0)</f>
        <v>0</v>
      </c>
      <c r="BB1245" s="68" t="s">
        <v>146</v>
      </c>
      <c r="BC1245" s="129" t="s">
        <v>2919</v>
      </c>
      <c r="BF1245" s="129" t="s">
        <v>94</v>
      </c>
      <c r="BG1245" s="129"/>
    </row>
    <row r="1246" spans="1:59" ht="14.65" customHeight="1" x14ac:dyDescent="0.25">
      <c r="A1246" s="68" t="str">
        <f>CONCATENATE(E1246,"_",X1246)</f>
        <v>20602985971_PCR-LAP0351</v>
      </c>
      <c r="B1246" s="68" t="str">
        <f>CONCATENATE(E1246,"_",Z1246)</f>
        <v>20602985971_</v>
      </c>
      <c r="C1246" s="29">
        <v>44108</v>
      </c>
      <c r="D1246" s="29">
        <v>44138</v>
      </c>
      <c r="E1246" s="192">
        <v>20602985971</v>
      </c>
      <c r="F1246" s="28" t="s">
        <v>4109</v>
      </c>
      <c r="G1246" s="28" t="s">
        <v>4612</v>
      </c>
      <c r="H1246" s="29">
        <v>44108</v>
      </c>
      <c r="I1246" s="29">
        <v>44138</v>
      </c>
      <c r="J1246" s="7"/>
      <c r="K1246" s="8">
        <f ca="1">+TODAY()-I1246</f>
        <v>-1</v>
      </c>
      <c r="L1246" s="71">
        <v>60</v>
      </c>
      <c r="M1246" s="135"/>
      <c r="N1246" s="9" t="str">
        <f>IF(M1246="","Vacio",IF(L1246=M1246,"Igual","Diferente"))</f>
        <v>Vacio</v>
      </c>
      <c r="O1246" s="71"/>
      <c r="P1246" s="135"/>
      <c r="Q1246" s="9" t="str">
        <f>IF(P1246="","Vacio",IF(O1246=P1246,"Igual","Diferente"))</f>
        <v>Vacio</v>
      </c>
      <c r="R1246" s="1">
        <f>+L1246+O1246/3.5</f>
        <v>60</v>
      </c>
      <c r="S1246" s="1">
        <f ca="1">+IF(K1246&gt;=0,IF(K1246&lt;30,R1246*1,IF(60&gt;K1246,R1246*2,IF(90&gt;K1246,R1246*3,IF(120&gt;K1246,R1246*4,IF(150&gt;K1246,R1246*5,IF(180&gt;K1246,R1246*6,IF(210&gt;K1246,R1246*7))))))),0)</f>
        <v>0</v>
      </c>
      <c r="T1246" s="2">
        <f ca="1">+IF(K1246&lt;0,0,IF(K1246&lt;8,$A$1,IF(K1246&lt;15,$B$1,IF(K1246&lt;22,$C$1,IF(K1246&lt;30,$D$1,IF(K1246&lt;60,$G$1,IF(K1246&lt;90,$H$1,IF(K1246&lt;120,$I$1,IF(K1246&lt;150,$J$1,IF(K1246&lt;180,$K$1,IF(K1246&lt;210,$E$1)))))))))))</f>
        <v>0</v>
      </c>
      <c r="U1246" s="3" t="s">
        <v>2043</v>
      </c>
      <c r="V1246" s="10" t="s">
        <v>2044</v>
      </c>
      <c r="W1246" s="6">
        <v>43651</v>
      </c>
      <c r="X1246" s="12" t="s">
        <v>2045</v>
      </c>
      <c r="Y1246" s="12" t="s">
        <v>5248</v>
      </c>
      <c r="Z1246" s="12"/>
      <c r="AA1246" s="12"/>
      <c r="AB1246" s="73"/>
      <c r="AC1246" s="73"/>
      <c r="AD1246" s="73"/>
      <c r="AE1246" s="73"/>
      <c r="AF1246" s="4">
        <f ca="1">+TODAY()-AE1246</f>
        <v>44137</v>
      </c>
      <c r="AG1246" s="73"/>
      <c r="AH1246" s="73"/>
      <c r="AI1246" s="29"/>
      <c r="AJ1246" s="29"/>
      <c r="AK1246" s="28" t="s">
        <v>56</v>
      </c>
      <c r="AL1246" s="29"/>
      <c r="AM1246" s="72">
        <v>1</v>
      </c>
      <c r="AN1246" s="28" t="s">
        <v>44</v>
      </c>
      <c r="AO1246" s="28"/>
      <c r="AP1246" s="28" t="s">
        <v>45</v>
      </c>
      <c r="AQ1246" s="28"/>
      <c r="AR1246" s="28"/>
      <c r="AS1246" s="28"/>
      <c r="AT1246" s="28"/>
      <c r="AU1246" s="3" t="s">
        <v>4401</v>
      </c>
      <c r="AV1246" s="70" t="s">
        <v>47</v>
      </c>
      <c r="AW1246" s="7" t="s">
        <v>47</v>
      </c>
      <c r="AX1246" s="9" t="str">
        <f>IF(AW1246="","Vacio",IF(AV1246=AW1246,"Igual","Diferente"))</f>
        <v>Igual</v>
      </c>
      <c r="AY1246" s="68"/>
      <c r="AZ1246" s="68"/>
      <c r="BA1246" s="5">
        <f ca="1">+IF(K1246&gt;21,"Revisar",0)</f>
        <v>0</v>
      </c>
      <c r="BB1246" s="68" t="s">
        <v>146</v>
      </c>
      <c r="BC1246" s="129" t="s">
        <v>2919</v>
      </c>
      <c r="BF1246" s="129" t="s">
        <v>94</v>
      </c>
      <c r="BG1246" s="129"/>
    </row>
    <row r="1247" spans="1:59" ht="14.65" customHeight="1" x14ac:dyDescent="0.25">
      <c r="A1247" s="68" t="str">
        <f>CONCATENATE(E1247,"_",X1247)</f>
        <v>20602985971_PCR-LAP0370</v>
      </c>
      <c r="B1247" s="68" t="str">
        <f>CONCATENATE(E1247,"_",Z1247)</f>
        <v>20602985971_MOR-LAP19101033</v>
      </c>
      <c r="C1247" s="29">
        <v>44121</v>
      </c>
      <c r="D1247" s="29">
        <v>44151</v>
      </c>
      <c r="E1247" s="192">
        <v>20602985971</v>
      </c>
      <c r="F1247" s="28" t="s">
        <v>4109</v>
      </c>
      <c r="G1247" s="28" t="s">
        <v>4612</v>
      </c>
      <c r="H1247" s="29">
        <v>44121</v>
      </c>
      <c r="I1247" s="29">
        <v>44151</v>
      </c>
      <c r="J1247" s="7"/>
      <c r="K1247" s="8">
        <f ca="1">+TODAY()-I1247</f>
        <v>-14</v>
      </c>
      <c r="L1247" s="71">
        <v>70</v>
      </c>
      <c r="M1247" s="135"/>
      <c r="N1247" s="9" t="str">
        <f>IF(M1247="","Vacio",IF(L1247=M1247,"Igual","Diferente"))</f>
        <v>Vacio</v>
      </c>
      <c r="O1247" s="71"/>
      <c r="P1247" s="135"/>
      <c r="Q1247" s="9" t="str">
        <f>IF(P1247="","Vacio",IF(O1247=P1247,"Igual","Diferente"))</f>
        <v>Vacio</v>
      </c>
      <c r="R1247" s="1">
        <f>+L1247+O1247/3.5</f>
        <v>70</v>
      </c>
      <c r="S1247" s="1">
        <f ca="1">+IF(K1247&gt;=0,IF(K1247&lt;30,R1247*1,IF(60&gt;K1247,R1247*2,IF(90&gt;K1247,R1247*3,IF(120&gt;K1247,R1247*4,IF(150&gt;K1247,R1247*5,IF(180&gt;K1247,R1247*6,IF(210&gt;K1247,R1247*7))))))),0)</f>
        <v>0</v>
      </c>
      <c r="T1247" s="2">
        <f ca="1">+IF(K1247&lt;0,0,IF(K1247&lt;8,$A$1,IF(K1247&lt;15,$B$1,IF(K1247&lt;22,$C$1,IF(K1247&lt;30,$D$1,IF(K1247&lt;60,$G$1,IF(K1247&lt;90,$H$1,IF(K1247&lt;120,$I$1,IF(K1247&lt;150,$J$1,IF(K1247&lt;180,$K$1,IF(K1247&lt;210,$E$1)))))))))))</f>
        <v>0</v>
      </c>
      <c r="U1247" s="3" t="s">
        <v>651</v>
      </c>
      <c r="V1247" s="10" t="s">
        <v>2036</v>
      </c>
      <c r="W1247" s="6">
        <v>43755</v>
      </c>
      <c r="X1247" s="12" t="s">
        <v>2046</v>
      </c>
      <c r="Y1247" s="12" t="s">
        <v>5248</v>
      </c>
      <c r="Z1247" s="12" t="s">
        <v>1818</v>
      </c>
      <c r="AA1247" s="12"/>
      <c r="AB1247" s="73"/>
      <c r="AC1247" s="73"/>
      <c r="AD1247" s="73"/>
      <c r="AE1247" s="73"/>
      <c r="AF1247" s="4">
        <f ca="1">+TODAY()-AE1247</f>
        <v>44137</v>
      </c>
      <c r="AG1247" s="73"/>
      <c r="AH1247" s="73"/>
      <c r="AI1247" s="29"/>
      <c r="AJ1247" s="29"/>
      <c r="AK1247" s="28" t="s">
        <v>43</v>
      </c>
      <c r="AL1247" s="29"/>
      <c r="AM1247" s="72">
        <v>1</v>
      </c>
      <c r="AN1247" s="28" t="s">
        <v>44</v>
      </c>
      <c r="AO1247" s="28"/>
      <c r="AP1247" s="28" t="s">
        <v>45</v>
      </c>
      <c r="AQ1247" s="28"/>
      <c r="AR1247" s="28"/>
      <c r="AS1247" s="28"/>
      <c r="AT1247" s="28"/>
      <c r="AU1247" s="3" t="s">
        <v>4401</v>
      </c>
      <c r="AV1247" s="70" t="s">
        <v>47</v>
      </c>
      <c r="AW1247" s="7" t="s">
        <v>47</v>
      </c>
      <c r="AX1247" s="9" t="str">
        <f>IF(AW1247="","Vacio",IF(AV1247=AW1247,"Igual","Diferente"))</f>
        <v>Igual</v>
      </c>
      <c r="AY1247" s="68"/>
      <c r="AZ1247" s="68"/>
      <c r="BA1247" s="5">
        <f ca="1">+IF(K1247&gt;21,"Revisar",0)</f>
        <v>0</v>
      </c>
      <c r="BB1247" s="68" t="s">
        <v>146</v>
      </c>
      <c r="BC1247" s="129" t="s">
        <v>2919</v>
      </c>
      <c r="BF1247" s="129" t="s">
        <v>94</v>
      </c>
      <c r="BG1247" s="129"/>
    </row>
    <row r="1248" spans="1:59" ht="14.65" customHeight="1" x14ac:dyDescent="0.25">
      <c r="A1248" s="68" t="str">
        <f>CONCATENATE(E1248,"_",X1248)</f>
        <v>20602985971_PCR-LAP0482</v>
      </c>
      <c r="B1248" s="68" t="str">
        <f>CONCATENATE(E1248,"_",Z1248)</f>
        <v>20602985971_</v>
      </c>
      <c r="C1248" s="29">
        <v>44123</v>
      </c>
      <c r="D1248" s="29">
        <v>44153</v>
      </c>
      <c r="E1248" s="192">
        <v>20602985971</v>
      </c>
      <c r="F1248" s="28" t="s">
        <v>4109</v>
      </c>
      <c r="G1248" s="28" t="s">
        <v>4612</v>
      </c>
      <c r="H1248" s="29">
        <v>44123</v>
      </c>
      <c r="I1248" s="29">
        <v>44153</v>
      </c>
      <c r="J1248" s="7"/>
      <c r="K1248" s="8">
        <f ca="1">+TODAY()-I1248</f>
        <v>-16</v>
      </c>
      <c r="L1248" s="71">
        <v>60</v>
      </c>
      <c r="M1248" s="135"/>
      <c r="N1248" s="9" t="str">
        <f>IF(M1248="","Vacio",IF(L1248=M1248,"Igual","Diferente"))</f>
        <v>Vacio</v>
      </c>
      <c r="O1248" s="71"/>
      <c r="P1248" s="135"/>
      <c r="Q1248" s="9" t="str">
        <f>IF(P1248="","Vacio",IF(O1248=P1248,"Igual","Diferente"))</f>
        <v>Vacio</v>
      </c>
      <c r="R1248" s="1">
        <f>+L1248+O1248/3.5</f>
        <v>60</v>
      </c>
      <c r="S1248" s="1">
        <f ca="1">+IF(K1248&gt;=0,IF(K1248&lt;30,R1248*1,IF(60&gt;K1248,R1248*2,IF(90&gt;K1248,R1248*3,IF(120&gt;K1248,R1248*4,IF(150&gt;K1248,R1248*5,IF(180&gt;K1248,R1248*6,IF(210&gt;K1248,R1248*7))))))),0)</f>
        <v>0</v>
      </c>
      <c r="T1248" s="2">
        <f ca="1">+IF(K1248&lt;0,0,IF(K1248&lt;8,$A$1,IF(K1248&lt;15,$B$1,IF(K1248&lt;22,$C$1,IF(K1248&lt;30,$D$1,IF(K1248&lt;60,$G$1,IF(K1248&lt;90,$H$1,IF(K1248&lt;120,$I$1,IF(K1248&lt;150,$J$1,IF(K1248&lt;180,$K$1,IF(K1248&lt;210,$E$1)))))))))))</f>
        <v>0</v>
      </c>
      <c r="U1248" s="3" t="s">
        <v>2043</v>
      </c>
      <c r="V1248" s="10"/>
      <c r="W1248" s="6">
        <v>43634</v>
      </c>
      <c r="X1248" s="12" t="s">
        <v>2047</v>
      </c>
      <c r="Y1248" s="12" t="s">
        <v>5248</v>
      </c>
      <c r="Z1248" s="12"/>
      <c r="AA1248" s="12"/>
      <c r="AB1248" s="73"/>
      <c r="AC1248" s="73"/>
      <c r="AD1248" s="73"/>
      <c r="AE1248" s="73"/>
      <c r="AF1248" s="4">
        <f ca="1">+TODAY()-AE1248</f>
        <v>44137</v>
      </c>
      <c r="AG1248" s="73"/>
      <c r="AH1248" s="73"/>
      <c r="AI1248" s="29" t="s">
        <v>2048</v>
      </c>
      <c r="AJ1248" s="29" t="s">
        <v>2049</v>
      </c>
      <c r="AK1248" s="28" t="s">
        <v>289</v>
      </c>
      <c r="AL1248" s="29">
        <v>44001</v>
      </c>
      <c r="AM1248" s="72">
        <v>1</v>
      </c>
      <c r="AN1248" s="28" t="s">
        <v>44</v>
      </c>
      <c r="AO1248" s="28"/>
      <c r="AP1248" s="28" t="s">
        <v>45</v>
      </c>
      <c r="AQ1248" s="28"/>
      <c r="AR1248" s="28"/>
      <c r="AS1248" s="28"/>
      <c r="AT1248" s="28"/>
      <c r="AU1248" s="3" t="s">
        <v>4401</v>
      </c>
      <c r="AV1248" s="70" t="s">
        <v>47</v>
      </c>
      <c r="AW1248" s="7" t="s">
        <v>47</v>
      </c>
      <c r="AX1248" s="9" t="str">
        <f>IF(AW1248="","Vacio",IF(AV1248=AW1248,"Igual","Diferente"))</f>
        <v>Igual</v>
      </c>
      <c r="AY1248" s="68"/>
      <c r="AZ1248" s="68"/>
      <c r="BA1248" s="5">
        <f ca="1">+IF(K1248&gt;21,"Revisar",0)</f>
        <v>0</v>
      </c>
      <c r="BB1248" s="68" t="s">
        <v>146</v>
      </c>
      <c r="BC1248" s="129" t="s">
        <v>2919</v>
      </c>
      <c r="BF1248" s="129" t="s">
        <v>94</v>
      </c>
      <c r="BG1248" s="129"/>
    </row>
    <row r="1249" spans="1:59" ht="14.65" customHeight="1" x14ac:dyDescent="0.25">
      <c r="A1249" s="68" t="str">
        <f>CONCATENATE(E1249,"_",X1249)</f>
        <v>20602985971_PCR-LAP0486</v>
      </c>
      <c r="B1249" s="68" t="str">
        <f>CONCATENATE(E1249,"_",Z1249)</f>
        <v>20602985971_</v>
      </c>
      <c r="C1249" s="29">
        <v>44120</v>
      </c>
      <c r="D1249" s="29">
        <v>44150</v>
      </c>
      <c r="E1249" s="192">
        <v>20602985971</v>
      </c>
      <c r="F1249" s="28" t="s">
        <v>4109</v>
      </c>
      <c r="G1249" s="28" t="s">
        <v>4612</v>
      </c>
      <c r="H1249" s="29">
        <v>44120</v>
      </c>
      <c r="I1249" s="29">
        <v>44150</v>
      </c>
      <c r="J1249" s="7"/>
      <c r="K1249" s="8">
        <f ca="1">+TODAY()-I1249</f>
        <v>-13</v>
      </c>
      <c r="L1249" s="71">
        <v>100.5</v>
      </c>
      <c r="M1249" s="135"/>
      <c r="N1249" s="9" t="str">
        <f>IF(M1249="","Vacio",IF(L1249=M1249,"Igual","Diferente"))</f>
        <v>Vacio</v>
      </c>
      <c r="O1249" s="71"/>
      <c r="P1249" s="135"/>
      <c r="Q1249" s="9" t="str">
        <f>IF(P1249="","Vacio",IF(O1249=P1249,"Igual","Diferente"))</f>
        <v>Vacio</v>
      </c>
      <c r="R1249" s="1">
        <f>+L1249+O1249/3.5</f>
        <v>100.5</v>
      </c>
      <c r="S1249" s="1">
        <f ca="1">+IF(K1249&gt;=0,IF(K1249&lt;30,R1249*1,IF(60&gt;K1249,R1249*2,IF(90&gt;K1249,R1249*3,IF(120&gt;K1249,R1249*4,IF(150&gt;K1249,R1249*5,IF(180&gt;K1249,R1249*6,IF(210&gt;K1249,R1249*7))))))),0)</f>
        <v>0</v>
      </c>
      <c r="T1249" s="2">
        <f ca="1">+IF(K1249&lt;0,0,IF(K1249&lt;8,$A$1,IF(K1249&lt;15,$B$1,IF(K1249&lt;22,$C$1,IF(K1249&lt;30,$D$1,IF(K1249&lt;60,$G$1,IF(K1249&lt;90,$H$1,IF(K1249&lt;120,$I$1,IF(K1249&lt;150,$J$1,IF(K1249&lt;180,$K$1,IF(K1249&lt;210,$E$1)))))))))))</f>
        <v>0</v>
      </c>
      <c r="U1249" s="3" t="s">
        <v>2050</v>
      </c>
      <c r="V1249" s="10" t="s">
        <v>2051</v>
      </c>
      <c r="W1249" s="6">
        <v>43815</v>
      </c>
      <c r="X1249" s="12" t="s">
        <v>2052</v>
      </c>
      <c r="Y1249" s="12" t="s">
        <v>5248</v>
      </c>
      <c r="Z1249" s="12"/>
      <c r="AA1249" s="12"/>
      <c r="AB1249" s="73"/>
      <c r="AC1249" s="73"/>
      <c r="AD1249" s="73"/>
      <c r="AE1249" s="73"/>
      <c r="AF1249" s="4">
        <f ca="1">+TODAY()-AE1249</f>
        <v>44137</v>
      </c>
      <c r="AG1249" s="73"/>
      <c r="AH1249" s="73"/>
      <c r="AI1249" s="29"/>
      <c r="AJ1249" s="29"/>
      <c r="AK1249" s="28"/>
      <c r="AL1249" s="29"/>
      <c r="AM1249" s="72">
        <v>1</v>
      </c>
      <c r="AN1249" s="28" t="s">
        <v>44</v>
      </c>
      <c r="AO1249" s="28"/>
      <c r="AP1249" s="28" t="s">
        <v>483</v>
      </c>
      <c r="AQ1249" s="28"/>
      <c r="AR1249" s="28"/>
      <c r="AS1249" s="28"/>
      <c r="AT1249" s="28"/>
      <c r="AU1249" s="3" t="s">
        <v>4401</v>
      </c>
      <c r="AV1249" s="70" t="s">
        <v>47</v>
      </c>
      <c r="AW1249" s="7" t="s">
        <v>47</v>
      </c>
      <c r="AX1249" s="9" t="str">
        <f>IF(AW1249="","Vacio",IF(AV1249=AW1249,"Igual","Diferente"))</f>
        <v>Igual</v>
      </c>
      <c r="AY1249" s="68"/>
      <c r="AZ1249" s="68"/>
      <c r="BA1249" s="5">
        <f ca="1">+IF(K1249&gt;21,"Revisar",0)</f>
        <v>0</v>
      </c>
      <c r="BB1249" s="68" t="s">
        <v>146</v>
      </c>
      <c r="BC1249" s="129" t="s">
        <v>2919</v>
      </c>
      <c r="BF1249" s="129" t="s">
        <v>94</v>
      </c>
      <c r="BG1249" s="129"/>
    </row>
    <row r="1250" spans="1:59" ht="14.65" customHeight="1" x14ac:dyDescent="0.25">
      <c r="A1250" s="68" t="str">
        <f>CONCATENATE(E1250,"_",X1250)</f>
        <v>20602985971_PCR-LAP0539</v>
      </c>
      <c r="B1250" s="68" t="str">
        <f>CONCATENATE(E1250,"_",Z1250)</f>
        <v>20602985971_</v>
      </c>
      <c r="C1250" s="29">
        <v>44123</v>
      </c>
      <c r="D1250" s="29">
        <v>44153</v>
      </c>
      <c r="E1250" s="192">
        <v>20602985971</v>
      </c>
      <c r="F1250" s="28" t="s">
        <v>4109</v>
      </c>
      <c r="G1250" s="28" t="s">
        <v>4612</v>
      </c>
      <c r="H1250" s="29">
        <v>44123</v>
      </c>
      <c r="I1250" s="29">
        <v>44153</v>
      </c>
      <c r="J1250" s="7"/>
      <c r="K1250" s="8">
        <f ca="1">+TODAY()-I1250</f>
        <v>-16</v>
      </c>
      <c r="L1250" s="71">
        <v>60</v>
      </c>
      <c r="M1250" s="135"/>
      <c r="N1250" s="9" t="str">
        <f>IF(M1250="","Vacio",IF(L1250=M1250,"Igual","Diferente"))</f>
        <v>Vacio</v>
      </c>
      <c r="O1250" s="71"/>
      <c r="P1250" s="135"/>
      <c r="Q1250" s="9" t="str">
        <f>IF(P1250="","Vacio",IF(O1250=P1250,"Igual","Diferente"))</f>
        <v>Vacio</v>
      </c>
      <c r="R1250" s="1">
        <f>+L1250+O1250/3.5</f>
        <v>60</v>
      </c>
      <c r="S1250" s="1">
        <f ca="1">+IF(K1250&gt;=0,IF(K1250&lt;30,R1250*1,IF(60&gt;K1250,R1250*2,IF(90&gt;K1250,R1250*3,IF(120&gt;K1250,R1250*4,IF(150&gt;K1250,R1250*5,IF(180&gt;K1250,R1250*6,IF(210&gt;K1250,R1250*7))))))),0)</f>
        <v>0</v>
      </c>
      <c r="T1250" s="2">
        <f ca="1">+IF(K1250&lt;0,0,IF(K1250&lt;8,$A$1,IF(K1250&lt;15,$B$1,IF(K1250&lt;22,$C$1,IF(K1250&lt;30,$D$1,IF(K1250&lt;60,$G$1,IF(K1250&lt;90,$H$1,IF(K1250&lt;120,$I$1,IF(K1250&lt;150,$J$1,IF(K1250&lt;180,$K$1,IF(K1250&lt;210,$E$1)))))))))))</f>
        <v>0</v>
      </c>
      <c r="U1250" s="3" t="s">
        <v>2043</v>
      </c>
      <c r="V1250" s="10"/>
      <c r="W1250" s="6">
        <v>43634</v>
      </c>
      <c r="X1250" s="12" t="s">
        <v>2053</v>
      </c>
      <c r="Y1250" s="12" t="s">
        <v>5248</v>
      </c>
      <c r="Z1250" s="12"/>
      <c r="AA1250" s="12"/>
      <c r="AB1250" s="73"/>
      <c r="AC1250" s="73"/>
      <c r="AD1250" s="73"/>
      <c r="AE1250" s="73"/>
      <c r="AF1250" s="4">
        <f ca="1">+TODAY()-AE1250</f>
        <v>44137</v>
      </c>
      <c r="AG1250" s="73"/>
      <c r="AH1250" s="73"/>
      <c r="AI1250" s="29" t="s">
        <v>2048</v>
      </c>
      <c r="AJ1250" s="29" t="s">
        <v>2049</v>
      </c>
      <c r="AK1250" s="28" t="s">
        <v>289</v>
      </c>
      <c r="AL1250" s="29">
        <v>44001</v>
      </c>
      <c r="AM1250" s="72">
        <v>1</v>
      </c>
      <c r="AN1250" s="28" t="s">
        <v>44</v>
      </c>
      <c r="AO1250" s="28"/>
      <c r="AP1250" s="28" t="s">
        <v>45</v>
      </c>
      <c r="AQ1250" s="28"/>
      <c r="AR1250" s="28"/>
      <c r="AS1250" s="28"/>
      <c r="AT1250" s="28"/>
      <c r="AU1250" s="3" t="s">
        <v>4401</v>
      </c>
      <c r="AV1250" s="70" t="s">
        <v>47</v>
      </c>
      <c r="AW1250" s="7" t="s">
        <v>47</v>
      </c>
      <c r="AX1250" s="9" t="str">
        <f>IF(AW1250="","Vacio",IF(AV1250=AW1250,"Igual","Diferente"))</f>
        <v>Igual</v>
      </c>
      <c r="AY1250" s="68"/>
      <c r="AZ1250" s="68"/>
      <c r="BA1250" s="5">
        <f ca="1">+IF(K1250&gt;21,"Revisar",0)</f>
        <v>0</v>
      </c>
      <c r="BB1250" s="68" t="s">
        <v>146</v>
      </c>
      <c r="BC1250" s="129" t="s">
        <v>2919</v>
      </c>
      <c r="BF1250" s="129" t="s">
        <v>94</v>
      </c>
      <c r="BG1250" s="129"/>
    </row>
    <row r="1251" spans="1:59" ht="14.65" customHeight="1" x14ac:dyDescent="0.25">
      <c r="A1251" s="68" t="str">
        <f>CONCATENATE(E1251,"_",X1251)</f>
        <v>20602985971_PCR-LAP1271</v>
      </c>
      <c r="B1251" s="68" t="str">
        <f>CONCATENATE(E1251,"_",Z1251)</f>
        <v>20602985971_PCR-LAP0543</v>
      </c>
      <c r="C1251" s="29">
        <v>44123</v>
      </c>
      <c r="D1251" s="29">
        <v>44153</v>
      </c>
      <c r="E1251" s="192">
        <v>20602985971</v>
      </c>
      <c r="F1251" s="28" t="s">
        <v>4109</v>
      </c>
      <c r="G1251" s="28" t="s">
        <v>4612</v>
      </c>
      <c r="H1251" s="29">
        <v>44123</v>
      </c>
      <c r="I1251" s="29">
        <v>44153</v>
      </c>
      <c r="J1251" s="7"/>
      <c r="K1251" s="8">
        <f ca="1">+TODAY()-I1251</f>
        <v>-16</v>
      </c>
      <c r="L1251" s="71">
        <v>60</v>
      </c>
      <c r="M1251" s="135"/>
      <c r="N1251" s="9" t="str">
        <f>IF(M1251="","Vacio",IF(L1251=M1251,"Igual","Diferente"))</f>
        <v>Vacio</v>
      </c>
      <c r="O1251" s="71"/>
      <c r="P1251" s="135"/>
      <c r="Q1251" s="9" t="str">
        <f>IF(P1251="","Vacio",IF(O1251=P1251,"Igual","Diferente"))</f>
        <v>Vacio</v>
      </c>
      <c r="R1251" s="1">
        <f>+L1251+O1251/3.5</f>
        <v>60</v>
      </c>
      <c r="S1251" s="1">
        <f ca="1">+IF(K1251&gt;=0,IF(K1251&lt;30,R1251*1,IF(60&gt;K1251,R1251*2,IF(90&gt;K1251,R1251*3,IF(120&gt;K1251,R1251*4,IF(150&gt;K1251,R1251*5,IF(180&gt;K1251,R1251*6,IF(210&gt;K1251,R1251*7))))))),0)</f>
        <v>0</v>
      </c>
      <c r="T1251" s="2">
        <f ca="1">+IF(K1251&lt;0,0,IF(K1251&lt;8,$A$1,IF(K1251&lt;15,$B$1,IF(K1251&lt;22,$C$1,IF(K1251&lt;30,$D$1,IF(K1251&lt;60,$G$1,IF(K1251&lt;90,$H$1,IF(K1251&lt;120,$I$1,IF(K1251&lt;150,$J$1,IF(K1251&lt;180,$K$1,IF(K1251&lt;210,$E$1)))))))))))</f>
        <v>0</v>
      </c>
      <c r="U1251" s="3" t="s">
        <v>5202</v>
      </c>
      <c r="V1251" s="10" t="s">
        <v>5201</v>
      </c>
      <c r="W1251" s="6">
        <v>44134</v>
      </c>
      <c r="X1251" s="12" t="s">
        <v>1949</v>
      </c>
      <c r="Y1251" s="12" t="s">
        <v>5248</v>
      </c>
      <c r="Z1251" s="12" t="s">
        <v>2054</v>
      </c>
      <c r="AA1251" s="12"/>
      <c r="AB1251" s="73"/>
      <c r="AC1251" s="73"/>
      <c r="AD1251" s="73"/>
      <c r="AE1251" s="73"/>
      <c r="AF1251" s="4">
        <f ca="1">+TODAY()-AE1251</f>
        <v>44137</v>
      </c>
      <c r="AG1251" s="73"/>
      <c r="AH1251" s="73"/>
      <c r="AI1251" s="29" t="s">
        <v>2048</v>
      </c>
      <c r="AJ1251" s="29" t="s">
        <v>2049</v>
      </c>
      <c r="AK1251" s="28" t="s">
        <v>289</v>
      </c>
      <c r="AL1251" s="29">
        <v>44001</v>
      </c>
      <c r="AM1251" s="72">
        <v>1</v>
      </c>
      <c r="AN1251" s="28" t="s">
        <v>44</v>
      </c>
      <c r="AO1251" s="28"/>
      <c r="AP1251" s="28" t="s">
        <v>45</v>
      </c>
      <c r="AQ1251" s="28"/>
      <c r="AR1251" s="28"/>
      <c r="AS1251" s="28"/>
      <c r="AT1251" s="28"/>
      <c r="AU1251" s="3" t="s">
        <v>4401</v>
      </c>
      <c r="AV1251" s="70" t="s">
        <v>47</v>
      </c>
      <c r="AW1251" s="7" t="s">
        <v>47</v>
      </c>
      <c r="AX1251" s="9" t="str">
        <f>IF(AW1251="","Vacio",IF(AV1251=AW1251,"Igual","Diferente"))</f>
        <v>Igual</v>
      </c>
      <c r="AY1251" s="68"/>
      <c r="AZ1251" s="68"/>
      <c r="BA1251" s="5">
        <f ca="1">+IF(K1251&gt;21,"Revisar",0)</f>
        <v>0</v>
      </c>
      <c r="BB1251" s="68" t="s">
        <v>146</v>
      </c>
      <c r="BC1251" s="129" t="s">
        <v>2919</v>
      </c>
      <c r="BF1251" s="129" t="s">
        <v>94</v>
      </c>
      <c r="BG1251" s="129"/>
    </row>
    <row r="1252" spans="1:59" ht="14.65" customHeight="1" x14ac:dyDescent="0.25">
      <c r="A1252" s="68" t="str">
        <f>CONCATENATE(E1252,"_",X1252)</f>
        <v>20602985971_PCR-LAP0546</v>
      </c>
      <c r="B1252" s="68" t="str">
        <f>CONCATENATE(E1252,"_",Z1252)</f>
        <v>20602985971_</v>
      </c>
      <c r="C1252" s="29">
        <v>44123</v>
      </c>
      <c r="D1252" s="29">
        <v>44153</v>
      </c>
      <c r="E1252" s="192">
        <v>20602985971</v>
      </c>
      <c r="F1252" s="28" t="s">
        <v>4109</v>
      </c>
      <c r="G1252" s="28" t="s">
        <v>4612</v>
      </c>
      <c r="H1252" s="29">
        <v>44123</v>
      </c>
      <c r="I1252" s="29">
        <v>44153</v>
      </c>
      <c r="J1252" s="7"/>
      <c r="K1252" s="8">
        <f ca="1">+TODAY()-I1252</f>
        <v>-16</v>
      </c>
      <c r="L1252" s="71">
        <v>60</v>
      </c>
      <c r="M1252" s="135"/>
      <c r="N1252" s="9" t="str">
        <f>IF(M1252="","Vacio",IF(L1252=M1252,"Igual","Diferente"))</f>
        <v>Vacio</v>
      </c>
      <c r="O1252" s="71"/>
      <c r="P1252" s="135"/>
      <c r="Q1252" s="9" t="str">
        <f>IF(P1252="","Vacio",IF(O1252=P1252,"Igual","Diferente"))</f>
        <v>Vacio</v>
      </c>
      <c r="R1252" s="1">
        <f>+L1252+O1252/3.5</f>
        <v>60</v>
      </c>
      <c r="S1252" s="1">
        <f ca="1">+IF(K1252&gt;=0,IF(K1252&lt;30,R1252*1,IF(60&gt;K1252,R1252*2,IF(90&gt;K1252,R1252*3,IF(120&gt;K1252,R1252*4,IF(150&gt;K1252,R1252*5,IF(180&gt;K1252,R1252*6,IF(210&gt;K1252,R1252*7))))))),0)</f>
        <v>0</v>
      </c>
      <c r="T1252" s="2">
        <f ca="1">+IF(K1252&lt;0,0,IF(K1252&lt;8,$A$1,IF(K1252&lt;15,$B$1,IF(K1252&lt;22,$C$1,IF(K1252&lt;30,$D$1,IF(K1252&lt;60,$G$1,IF(K1252&lt;90,$H$1,IF(K1252&lt;120,$I$1,IF(K1252&lt;150,$J$1,IF(K1252&lt;180,$K$1,IF(K1252&lt;210,$E$1)))))))))))</f>
        <v>0</v>
      </c>
      <c r="U1252" s="3" t="s">
        <v>2043</v>
      </c>
      <c r="V1252" s="10"/>
      <c r="W1252" s="6">
        <v>43634</v>
      </c>
      <c r="X1252" s="12" t="s">
        <v>2055</v>
      </c>
      <c r="Y1252" s="12" t="s">
        <v>5248</v>
      </c>
      <c r="Z1252" s="12"/>
      <c r="AA1252" s="12"/>
      <c r="AB1252" s="73"/>
      <c r="AC1252" s="73"/>
      <c r="AD1252" s="73"/>
      <c r="AE1252" s="73"/>
      <c r="AF1252" s="4">
        <f ca="1">+TODAY()-AE1252</f>
        <v>44137</v>
      </c>
      <c r="AG1252" s="73"/>
      <c r="AH1252" s="73"/>
      <c r="AI1252" s="29" t="s">
        <v>2048</v>
      </c>
      <c r="AJ1252" s="29" t="s">
        <v>2049</v>
      </c>
      <c r="AK1252" s="28" t="s">
        <v>289</v>
      </c>
      <c r="AL1252" s="29">
        <v>44001</v>
      </c>
      <c r="AM1252" s="72">
        <v>1</v>
      </c>
      <c r="AN1252" s="28" t="s">
        <v>44</v>
      </c>
      <c r="AO1252" s="28"/>
      <c r="AP1252" s="28" t="s">
        <v>45</v>
      </c>
      <c r="AQ1252" s="28"/>
      <c r="AR1252" s="28"/>
      <c r="AS1252" s="28"/>
      <c r="AT1252" s="28"/>
      <c r="AU1252" s="3" t="s">
        <v>4401</v>
      </c>
      <c r="AV1252" s="70" t="s">
        <v>47</v>
      </c>
      <c r="AW1252" s="7" t="s">
        <v>47</v>
      </c>
      <c r="AX1252" s="9" t="str">
        <f>IF(AW1252="","Vacio",IF(AV1252=AW1252,"Igual","Diferente"))</f>
        <v>Igual</v>
      </c>
      <c r="AY1252" s="68"/>
      <c r="AZ1252" s="68"/>
      <c r="BA1252" s="5">
        <f ca="1">+IF(K1252&gt;21,"Revisar",0)</f>
        <v>0</v>
      </c>
      <c r="BB1252" s="68" t="s">
        <v>146</v>
      </c>
      <c r="BC1252" s="129" t="s">
        <v>2919</v>
      </c>
      <c r="BF1252" s="129" t="s">
        <v>94</v>
      </c>
      <c r="BG1252" s="129"/>
    </row>
    <row r="1253" spans="1:59" ht="14.65" customHeight="1" x14ac:dyDescent="0.25">
      <c r="A1253" s="68" t="str">
        <f>CONCATENATE(E1253,"_",X1253)</f>
        <v>20602985971_PCR-LAP0551</v>
      </c>
      <c r="B1253" s="68" t="str">
        <f>CONCATENATE(E1253,"_",Z1253)</f>
        <v>20602985971_PCR-LAP0559</v>
      </c>
      <c r="C1253" s="29">
        <v>44123</v>
      </c>
      <c r="D1253" s="29">
        <v>44153</v>
      </c>
      <c r="E1253" s="192">
        <v>20602985971</v>
      </c>
      <c r="F1253" s="28" t="s">
        <v>4109</v>
      </c>
      <c r="G1253" s="28" t="s">
        <v>4612</v>
      </c>
      <c r="H1253" s="29">
        <v>44123</v>
      </c>
      <c r="I1253" s="29">
        <v>44153</v>
      </c>
      <c r="J1253" s="7"/>
      <c r="K1253" s="8">
        <f ca="1">+TODAY()-I1253</f>
        <v>-16</v>
      </c>
      <c r="L1253" s="71">
        <v>60</v>
      </c>
      <c r="M1253" s="135"/>
      <c r="N1253" s="9" t="str">
        <f>IF(M1253="","Vacio",IF(L1253=M1253,"Igual","Diferente"))</f>
        <v>Vacio</v>
      </c>
      <c r="O1253" s="71"/>
      <c r="P1253" s="135"/>
      <c r="Q1253" s="9" t="str">
        <f>IF(P1253="","Vacio",IF(O1253=P1253,"Igual","Diferente"))</f>
        <v>Vacio</v>
      </c>
      <c r="R1253" s="1">
        <f>+L1253+O1253/3.5</f>
        <v>60</v>
      </c>
      <c r="S1253" s="1">
        <f ca="1">+IF(K1253&gt;=0,IF(K1253&lt;30,R1253*1,IF(60&gt;K1253,R1253*2,IF(90&gt;K1253,R1253*3,IF(120&gt;K1253,R1253*4,IF(150&gt;K1253,R1253*5,IF(180&gt;K1253,R1253*6,IF(210&gt;K1253,R1253*7))))))),0)</f>
        <v>0</v>
      </c>
      <c r="T1253" s="2">
        <f ca="1">+IF(K1253&lt;0,0,IF(K1253&lt;8,$A$1,IF(K1253&lt;15,$B$1,IF(K1253&lt;22,$C$1,IF(K1253&lt;30,$D$1,IF(K1253&lt;60,$G$1,IF(K1253&lt;90,$H$1,IF(K1253&lt;120,$I$1,IF(K1253&lt;150,$J$1,IF(K1253&lt;180,$K$1,IF(K1253&lt;210,$E$1)))))))))))</f>
        <v>0</v>
      </c>
      <c r="U1253" s="3" t="s">
        <v>2043</v>
      </c>
      <c r="V1253" s="10"/>
      <c r="W1253" s="6">
        <v>43634</v>
      </c>
      <c r="X1253" s="12" t="s">
        <v>2056</v>
      </c>
      <c r="Y1253" s="12" t="s">
        <v>5248</v>
      </c>
      <c r="Z1253" s="12" t="s">
        <v>2057</v>
      </c>
      <c r="AA1253" s="12"/>
      <c r="AB1253" s="73"/>
      <c r="AC1253" s="73"/>
      <c r="AD1253" s="73"/>
      <c r="AE1253" s="73"/>
      <c r="AF1253" s="4">
        <f ca="1">+TODAY()-AE1253</f>
        <v>44137</v>
      </c>
      <c r="AG1253" s="73"/>
      <c r="AH1253" s="73"/>
      <c r="AI1253" s="29" t="s">
        <v>2048</v>
      </c>
      <c r="AJ1253" s="29" t="s">
        <v>2049</v>
      </c>
      <c r="AK1253" s="28" t="s">
        <v>289</v>
      </c>
      <c r="AL1253" s="29">
        <v>44001</v>
      </c>
      <c r="AM1253" s="72">
        <v>1</v>
      </c>
      <c r="AN1253" s="28" t="s">
        <v>44</v>
      </c>
      <c r="AO1253" s="28"/>
      <c r="AP1253" s="28" t="s">
        <v>45</v>
      </c>
      <c r="AQ1253" s="28"/>
      <c r="AR1253" s="28"/>
      <c r="AS1253" s="28"/>
      <c r="AT1253" s="28"/>
      <c r="AU1253" s="3" t="s">
        <v>4401</v>
      </c>
      <c r="AV1253" s="70" t="s">
        <v>47</v>
      </c>
      <c r="AW1253" s="7" t="s">
        <v>47</v>
      </c>
      <c r="AX1253" s="9" t="str">
        <f>IF(AW1253="","Vacio",IF(AV1253=AW1253,"Igual","Diferente"))</f>
        <v>Igual</v>
      </c>
      <c r="AY1253" s="68"/>
      <c r="AZ1253" s="68"/>
      <c r="BA1253" s="5">
        <f ca="1">+IF(K1253&gt;21,"Revisar",0)</f>
        <v>0</v>
      </c>
      <c r="BB1253" s="68" t="s">
        <v>146</v>
      </c>
      <c r="BC1253" s="129" t="s">
        <v>2919</v>
      </c>
      <c r="BF1253" s="129" t="s">
        <v>94</v>
      </c>
      <c r="BG1253" s="129"/>
    </row>
    <row r="1254" spans="1:59" ht="14.65" customHeight="1" x14ac:dyDescent="0.25">
      <c r="A1254" s="68" t="str">
        <f>CONCATENATE(E1254,"_",X1254)</f>
        <v>20602985971_PCR-LAP0554</v>
      </c>
      <c r="B1254" s="68" t="str">
        <f>CONCATENATE(E1254,"_",Z1254)</f>
        <v>20602985971_</v>
      </c>
      <c r="C1254" s="29">
        <v>44123</v>
      </c>
      <c r="D1254" s="29">
        <v>44153</v>
      </c>
      <c r="E1254" s="192">
        <v>20602985971</v>
      </c>
      <c r="F1254" s="28" t="s">
        <v>4109</v>
      </c>
      <c r="G1254" s="28" t="s">
        <v>4612</v>
      </c>
      <c r="H1254" s="29">
        <v>44123</v>
      </c>
      <c r="I1254" s="29">
        <v>44153</v>
      </c>
      <c r="J1254" s="7"/>
      <c r="K1254" s="8">
        <f ca="1">+TODAY()-I1254</f>
        <v>-16</v>
      </c>
      <c r="L1254" s="71">
        <v>60</v>
      </c>
      <c r="M1254" s="135"/>
      <c r="N1254" s="9" t="str">
        <f>IF(M1254="","Vacio",IF(L1254=M1254,"Igual","Diferente"))</f>
        <v>Vacio</v>
      </c>
      <c r="O1254" s="71"/>
      <c r="P1254" s="135"/>
      <c r="Q1254" s="9" t="str">
        <f>IF(P1254="","Vacio",IF(O1254=P1254,"Igual","Diferente"))</f>
        <v>Vacio</v>
      </c>
      <c r="R1254" s="1">
        <f>+L1254+O1254/3.5</f>
        <v>60</v>
      </c>
      <c r="S1254" s="1">
        <f ca="1">+IF(K1254&gt;=0,IF(K1254&lt;30,R1254*1,IF(60&gt;K1254,R1254*2,IF(90&gt;K1254,R1254*3,IF(120&gt;K1254,R1254*4,IF(150&gt;K1254,R1254*5,IF(180&gt;K1254,R1254*6,IF(210&gt;K1254,R1254*7))))))),0)</f>
        <v>0</v>
      </c>
      <c r="T1254" s="2">
        <f ca="1">+IF(K1254&lt;0,0,IF(K1254&lt;8,$A$1,IF(K1254&lt;15,$B$1,IF(K1254&lt;22,$C$1,IF(K1254&lt;30,$D$1,IF(K1254&lt;60,$G$1,IF(K1254&lt;90,$H$1,IF(K1254&lt;120,$I$1,IF(K1254&lt;150,$J$1,IF(K1254&lt;180,$K$1,IF(K1254&lt;210,$E$1)))))))))))</f>
        <v>0</v>
      </c>
      <c r="U1254" s="3" t="s">
        <v>2043</v>
      </c>
      <c r="V1254" s="10"/>
      <c r="W1254" s="6">
        <v>43634</v>
      </c>
      <c r="X1254" s="12" t="s">
        <v>2058</v>
      </c>
      <c r="Y1254" s="12" t="s">
        <v>5248</v>
      </c>
      <c r="Z1254" s="12"/>
      <c r="AA1254" s="12"/>
      <c r="AB1254" s="73"/>
      <c r="AC1254" s="73"/>
      <c r="AD1254" s="73"/>
      <c r="AE1254" s="73"/>
      <c r="AF1254" s="4">
        <f ca="1">+TODAY()-AE1254</f>
        <v>44137</v>
      </c>
      <c r="AG1254" s="73"/>
      <c r="AH1254" s="73"/>
      <c r="AI1254" s="29" t="s">
        <v>2048</v>
      </c>
      <c r="AJ1254" s="29" t="s">
        <v>2049</v>
      </c>
      <c r="AK1254" s="28" t="s">
        <v>289</v>
      </c>
      <c r="AL1254" s="29">
        <v>44001</v>
      </c>
      <c r="AM1254" s="72">
        <v>1</v>
      </c>
      <c r="AN1254" s="28" t="s">
        <v>44</v>
      </c>
      <c r="AO1254" s="28"/>
      <c r="AP1254" s="28" t="s">
        <v>45</v>
      </c>
      <c r="AQ1254" s="28"/>
      <c r="AR1254" s="28"/>
      <c r="AS1254" s="28"/>
      <c r="AT1254" s="28"/>
      <c r="AU1254" s="3" t="s">
        <v>4401</v>
      </c>
      <c r="AV1254" s="70" t="s">
        <v>47</v>
      </c>
      <c r="AW1254" s="7" t="s">
        <v>47</v>
      </c>
      <c r="AX1254" s="9" t="str">
        <f>IF(AW1254="","Vacio",IF(AV1254=AW1254,"Igual","Diferente"))</f>
        <v>Igual</v>
      </c>
      <c r="AY1254" s="68"/>
      <c r="AZ1254" s="68"/>
      <c r="BA1254" s="5">
        <f ca="1">+IF(K1254&gt;21,"Revisar",0)</f>
        <v>0</v>
      </c>
      <c r="BB1254" s="68" t="s">
        <v>146</v>
      </c>
      <c r="BC1254" s="129" t="s">
        <v>2919</v>
      </c>
      <c r="BF1254" s="129" t="s">
        <v>94</v>
      </c>
      <c r="BG1254" s="129"/>
    </row>
    <row r="1255" spans="1:59" ht="14.65" customHeight="1" x14ac:dyDescent="0.25">
      <c r="A1255" s="68" t="str">
        <f>CONCATENATE(E1255,"_",X1255)</f>
        <v>20602985971_PCR-LAP0566</v>
      </c>
      <c r="B1255" s="68" t="str">
        <f>CONCATENATE(E1255,"_",Z1255)</f>
        <v>20602985971_</v>
      </c>
      <c r="C1255" s="29">
        <v>44123</v>
      </c>
      <c r="D1255" s="29">
        <v>44153</v>
      </c>
      <c r="E1255" s="192">
        <v>20602985971</v>
      </c>
      <c r="F1255" s="28" t="s">
        <v>4109</v>
      </c>
      <c r="G1255" s="28" t="s">
        <v>4612</v>
      </c>
      <c r="H1255" s="29">
        <v>44123</v>
      </c>
      <c r="I1255" s="29">
        <v>44153</v>
      </c>
      <c r="J1255" s="7"/>
      <c r="K1255" s="8">
        <f ca="1">+TODAY()-I1255</f>
        <v>-16</v>
      </c>
      <c r="L1255" s="71">
        <v>60</v>
      </c>
      <c r="M1255" s="135"/>
      <c r="N1255" s="9" t="str">
        <f>IF(M1255="","Vacio",IF(L1255=M1255,"Igual","Diferente"))</f>
        <v>Vacio</v>
      </c>
      <c r="O1255" s="71"/>
      <c r="P1255" s="135"/>
      <c r="Q1255" s="9" t="str">
        <f>IF(P1255="","Vacio",IF(O1255=P1255,"Igual","Diferente"))</f>
        <v>Vacio</v>
      </c>
      <c r="R1255" s="1">
        <f>+L1255+O1255/3.5</f>
        <v>60</v>
      </c>
      <c r="S1255" s="1">
        <f ca="1">+IF(K1255&gt;=0,IF(K1255&lt;30,R1255*1,IF(60&gt;K1255,R1255*2,IF(90&gt;K1255,R1255*3,IF(120&gt;K1255,R1255*4,IF(150&gt;K1255,R1255*5,IF(180&gt;K1255,R1255*6,IF(210&gt;K1255,R1255*7))))))),0)</f>
        <v>0</v>
      </c>
      <c r="T1255" s="2">
        <f ca="1">+IF(K1255&lt;0,0,IF(K1255&lt;8,$A$1,IF(K1255&lt;15,$B$1,IF(K1255&lt;22,$C$1,IF(K1255&lt;30,$D$1,IF(K1255&lt;60,$G$1,IF(K1255&lt;90,$H$1,IF(K1255&lt;120,$I$1,IF(K1255&lt;150,$J$1,IF(K1255&lt;180,$K$1,IF(K1255&lt;210,$E$1)))))))))))</f>
        <v>0</v>
      </c>
      <c r="U1255" s="3" t="s">
        <v>2043</v>
      </c>
      <c r="V1255" s="10"/>
      <c r="W1255" s="6">
        <v>43634</v>
      </c>
      <c r="X1255" s="12" t="s">
        <v>754</v>
      </c>
      <c r="Y1255" s="12" t="s">
        <v>5248</v>
      </c>
      <c r="Z1255" s="12"/>
      <c r="AA1255" s="12"/>
      <c r="AB1255" s="73"/>
      <c r="AC1255" s="73"/>
      <c r="AD1255" s="73"/>
      <c r="AE1255" s="73"/>
      <c r="AF1255" s="4">
        <f ca="1">+TODAY()-AE1255</f>
        <v>44137</v>
      </c>
      <c r="AG1255" s="73"/>
      <c r="AH1255" s="73"/>
      <c r="AI1255" s="29" t="s">
        <v>2048</v>
      </c>
      <c r="AJ1255" s="29" t="s">
        <v>2049</v>
      </c>
      <c r="AK1255" s="28" t="s">
        <v>289</v>
      </c>
      <c r="AL1255" s="29">
        <v>44001</v>
      </c>
      <c r="AM1255" s="72">
        <v>1</v>
      </c>
      <c r="AN1255" s="28" t="s">
        <v>44</v>
      </c>
      <c r="AO1255" s="28"/>
      <c r="AP1255" s="28" t="s">
        <v>45</v>
      </c>
      <c r="AQ1255" s="28"/>
      <c r="AR1255" s="28"/>
      <c r="AS1255" s="28"/>
      <c r="AT1255" s="28"/>
      <c r="AU1255" s="3" t="s">
        <v>4401</v>
      </c>
      <c r="AV1255" s="70" t="s">
        <v>47</v>
      </c>
      <c r="AW1255" s="7" t="s">
        <v>47</v>
      </c>
      <c r="AX1255" s="9" t="str">
        <f>IF(AW1255="","Vacio",IF(AV1255=AW1255,"Igual","Diferente"))</f>
        <v>Igual</v>
      </c>
      <c r="AY1255" s="68"/>
      <c r="AZ1255" s="68"/>
      <c r="BA1255" s="5">
        <f ca="1">+IF(K1255&gt;21,"Revisar",0)</f>
        <v>0</v>
      </c>
      <c r="BB1255" s="68" t="s">
        <v>146</v>
      </c>
      <c r="BC1255" s="129" t="s">
        <v>2919</v>
      </c>
      <c r="BF1255" s="129" t="s">
        <v>94</v>
      </c>
      <c r="BG1255" s="129"/>
    </row>
    <row r="1256" spans="1:59" ht="14.65" customHeight="1" x14ac:dyDescent="0.25">
      <c r="A1256" s="68" t="str">
        <f>CONCATENATE(E1256,"_",X1256)</f>
        <v>20602985971_PCR-LAP0567</v>
      </c>
      <c r="B1256" s="68" t="str">
        <f>CONCATENATE(E1256,"_",Z1256)</f>
        <v>20602985971_</v>
      </c>
      <c r="C1256" s="29">
        <v>44123</v>
      </c>
      <c r="D1256" s="29">
        <v>44153</v>
      </c>
      <c r="E1256" s="192">
        <v>20602985971</v>
      </c>
      <c r="F1256" s="28" t="s">
        <v>4109</v>
      </c>
      <c r="G1256" s="28" t="s">
        <v>4612</v>
      </c>
      <c r="H1256" s="29">
        <v>44123</v>
      </c>
      <c r="I1256" s="29">
        <v>44153</v>
      </c>
      <c r="J1256" s="7"/>
      <c r="K1256" s="8">
        <f ca="1">+TODAY()-I1256</f>
        <v>-16</v>
      </c>
      <c r="L1256" s="71">
        <v>60</v>
      </c>
      <c r="M1256" s="135"/>
      <c r="N1256" s="9" t="str">
        <f>IF(M1256="","Vacio",IF(L1256=M1256,"Igual","Diferente"))</f>
        <v>Vacio</v>
      </c>
      <c r="O1256" s="71"/>
      <c r="P1256" s="135"/>
      <c r="Q1256" s="9" t="str">
        <f>IF(P1256="","Vacio",IF(O1256=P1256,"Igual","Diferente"))</f>
        <v>Vacio</v>
      </c>
      <c r="R1256" s="1">
        <f>+L1256+O1256/3.5</f>
        <v>60</v>
      </c>
      <c r="S1256" s="1">
        <f ca="1">+IF(K1256&gt;=0,IF(K1256&lt;30,R1256*1,IF(60&gt;K1256,R1256*2,IF(90&gt;K1256,R1256*3,IF(120&gt;K1256,R1256*4,IF(150&gt;K1256,R1256*5,IF(180&gt;K1256,R1256*6,IF(210&gt;K1256,R1256*7))))))),0)</f>
        <v>0</v>
      </c>
      <c r="T1256" s="2">
        <f ca="1">+IF(K1256&lt;0,0,IF(K1256&lt;8,$A$1,IF(K1256&lt;15,$B$1,IF(K1256&lt;22,$C$1,IF(K1256&lt;30,$D$1,IF(K1256&lt;60,$G$1,IF(K1256&lt;90,$H$1,IF(K1256&lt;120,$I$1,IF(K1256&lt;150,$J$1,IF(K1256&lt;180,$K$1,IF(K1256&lt;210,$E$1)))))))))))</f>
        <v>0</v>
      </c>
      <c r="U1256" s="28" t="s">
        <v>2043</v>
      </c>
      <c r="V1256" s="72"/>
      <c r="W1256" s="29">
        <v>43634</v>
      </c>
      <c r="X1256" s="12" t="s">
        <v>2059</v>
      </c>
      <c r="Y1256" s="12" t="s">
        <v>5248</v>
      </c>
      <c r="Z1256" s="12"/>
      <c r="AA1256" s="12"/>
      <c r="AB1256" s="73"/>
      <c r="AC1256" s="73"/>
      <c r="AD1256" s="73"/>
      <c r="AE1256" s="73"/>
      <c r="AF1256" s="4">
        <f ca="1">+TODAY()-AE1256</f>
        <v>44137</v>
      </c>
      <c r="AG1256" s="73"/>
      <c r="AH1256" s="73"/>
      <c r="AI1256" s="29" t="s">
        <v>2048</v>
      </c>
      <c r="AJ1256" s="29" t="s">
        <v>2049</v>
      </c>
      <c r="AK1256" s="28" t="s">
        <v>289</v>
      </c>
      <c r="AL1256" s="29">
        <v>44001</v>
      </c>
      <c r="AM1256" s="72">
        <v>1</v>
      </c>
      <c r="AN1256" s="28" t="s">
        <v>44</v>
      </c>
      <c r="AO1256" s="28"/>
      <c r="AP1256" s="28" t="s">
        <v>45</v>
      </c>
      <c r="AQ1256" s="28"/>
      <c r="AR1256" s="28"/>
      <c r="AS1256" s="28"/>
      <c r="AT1256" s="28"/>
      <c r="AU1256" s="3" t="s">
        <v>4401</v>
      </c>
      <c r="AV1256" s="70" t="s">
        <v>47</v>
      </c>
      <c r="AW1256" s="7" t="s">
        <v>47</v>
      </c>
      <c r="AX1256" s="9" t="str">
        <f>IF(AW1256="","Vacio",IF(AV1256=AW1256,"Igual","Diferente"))</f>
        <v>Igual</v>
      </c>
      <c r="AY1256" s="68"/>
      <c r="AZ1256" s="68"/>
      <c r="BA1256" s="5">
        <f ca="1">+IF(K1256&gt;21,"Revisar",0)</f>
        <v>0</v>
      </c>
      <c r="BB1256" s="68" t="s">
        <v>146</v>
      </c>
      <c r="BC1256" s="129" t="s">
        <v>2919</v>
      </c>
      <c r="BF1256" s="129" t="s">
        <v>94</v>
      </c>
      <c r="BG1256" s="129"/>
    </row>
    <row r="1257" spans="1:59" ht="14.65" customHeight="1" x14ac:dyDescent="0.25">
      <c r="A1257" s="68" t="str">
        <f>CONCATENATE(E1257,"_",X1257)</f>
        <v>20602985971_PCR-LAP0570</v>
      </c>
      <c r="B1257" s="68" t="str">
        <f>CONCATENATE(E1257,"_",Z1257)</f>
        <v>20602985971_</v>
      </c>
      <c r="C1257" s="29">
        <v>44123</v>
      </c>
      <c r="D1257" s="29">
        <v>44153</v>
      </c>
      <c r="E1257" s="192">
        <v>20602985971</v>
      </c>
      <c r="F1257" s="28" t="s">
        <v>4109</v>
      </c>
      <c r="G1257" s="28" t="s">
        <v>4612</v>
      </c>
      <c r="H1257" s="29">
        <v>44123</v>
      </c>
      <c r="I1257" s="29">
        <v>44153</v>
      </c>
      <c r="J1257" s="7"/>
      <c r="K1257" s="8">
        <f ca="1">+TODAY()-I1257</f>
        <v>-16</v>
      </c>
      <c r="L1257" s="71">
        <v>60</v>
      </c>
      <c r="M1257" s="135"/>
      <c r="N1257" s="9" t="str">
        <f>IF(M1257="","Vacio",IF(L1257=M1257,"Igual","Diferente"))</f>
        <v>Vacio</v>
      </c>
      <c r="O1257" s="71"/>
      <c r="P1257" s="135"/>
      <c r="Q1257" s="9" t="str">
        <f>IF(P1257="","Vacio",IF(O1257=P1257,"Igual","Diferente"))</f>
        <v>Vacio</v>
      </c>
      <c r="R1257" s="1">
        <f>+L1257+O1257/3.5</f>
        <v>60</v>
      </c>
      <c r="S1257" s="1">
        <f ca="1">+IF(K1257&gt;=0,IF(K1257&lt;30,R1257*1,IF(60&gt;K1257,R1257*2,IF(90&gt;K1257,R1257*3,IF(120&gt;K1257,R1257*4,IF(150&gt;K1257,R1257*5,IF(180&gt;K1257,R1257*6,IF(210&gt;K1257,R1257*7))))))),0)</f>
        <v>0</v>
      </c>
      <c r="T1257" s="2">
        <f ca="1">+IF(K1257&lt;0,0,IF(K1257&lt;8,$A$1,IF(K1257&lt;15,$B$1,IF(K1257&lt;22,$C$1,IF(K1257&lt;30,$D$1,IF(K1257&lt;60,$G$1,IF(K1257&lt;90,$H$1,IF(K1257&lt;120,$I$1,IF(K1257&lt;150,$J$1,IF(K1257&lt;180,$K$1,IF(K1257&lt;210,$E$1)))))))))))</f>
        <v>0</v>
      </c>
      <c r="U1257" s="3" t="s">
        <v>2043</v>
      </c>
      <c r="V1257" s="10"/>
      <c r="W1257" s="6">
        <v>43634</v>
      </c>
      <c r="X1257" s="12" t="s">
        <v>2060</v>
      </c>
      <c r="Y1257" s="12" t="s">
        <v>5248</v>
      </c>
      <c r="Z1257" s="12"/>
      <c r="AA1257" s="12"/>
      <c r="AB1257" s="73"/>
      <c r="AC1257" s="73"/>
      <c r="AD1257" s="73"/>
      <c r="AE1257" s="73"/>
      <c r="AF1257" s="4">
        <f ca="1">+TODAY()-AE1257</f>
        <v>44137</v>
      </c>
      <c r="AG1257" s="73"/>
      <c r="AH1257" s="73"/>
      <c r="AI1257" s="29" t="s">
        <v>2048</v>
      </c>
      <c r="AJ1257" s="29" t="s">
        <v>2049</v>
      </c>
      <c r="AK1257" s="28" t="s">
        <v>289</v>
      </c>
      <c r="AL1257" s="29">
        <v>44001</v>
      </c>
      <c r="AM1257" s="72">
        <v>1</v>
      </c>
      <c r="AN1257" s="28" t="s">
        <v>44</v>
      </c>
      <c r="AO1257" s="28"/>
      <c r="AP1257" s="28" t="s">
        <v>45</v>
      </c>
      <c r="AQ1257" s="28"/>
      <c r="AR1257" s="28"/>
      <c r="AS1257" s="28"/>
      <c r="AT1257" s="28"/>
      <c r="AU1257" s="3" t="s">
        <v>4401</v>
      </c>
      <c r="AV1257" s="70" t="s">
        <v>47</v>
      </c>
      <c r="AW1257" s="7" t="s">
        <v>47</v>
      </c>
      <c r="AX1257" s="9" t="str">
        <f>IF(AW1257="","Vacio",IF(AV1257=AW1257,"Igual","Diferente"))</f>
        <v>Igual</v>
      </c>
      <c r="AY1257" s="68"/>
      <c r="AZ1257" s="68"/>
      <c r="BA1257" s="5">
        <f ca="1">+IF(K1257&gt;21,"Revisar",0)</f>
        <v>0</v>
      </c>
      <c r="BB1257" s="68" t="s">
        <v>146</v>
      </c>
      <c r="BC1257" s="129" t="s">
        <v>2919</v>
      </c>
      <c r="BF1257" s="129" t="s">
        <v>94</v>
      </c>
      <c r="BG1257" s="129"/>
    </row>
    <row r="1258" spans="1:59" ht="14.65" customHeight="1" x14ac:dyDescent="0.25">
      <c r="A1258" s="68" t="str">
        <f>CONCATENATE(E1258,"_",X1258)</f>
        <v>20602985971_PCR-LAP0571</v>
      </c>
      <c r="B1258" s="68" t="str">
        <f>CONCATENATE(E1258,"_",Z1258)</f>
        <v>20602985971_PCR-LAP0649</v>
      </c>
      <c r="C1258" s="29">
        <v>44123</v>
      </c>
      <c r="D1258" s="29">
        <v>44153</v>
      </c>
      <c r="E1258" s="192">
        <v>20602985971</v>
      </c>
      <c r="F1258" s="28" t="s">
        <v>4109</v>
      </c>
      <c r="G1258" s="28" t="s">
        <v>4612</v>
      </c>
      <c r="H1258" s="29">
        <v>44123</v>
      </c>
      <c r="I1258" s="29">
        <v>44153</v>
      </c>
      <c r="J1258" s="7"/>
      <c r="K1258" s="8">
        <f ca="1">+TODAY()-I1258</f>
        <v>-16</v>
      </c>
      <c r="L1258" s="71">
        <v>60</v>
      </c>
      <c r="M1258" s="135"/>
      <c r="N1258" s="9" t="str">
        <f>IF(M1258="","Vacio",IF(L1258=M1258,"Igual","Diferente"))</f>
        <v>Vacio</v>
      </c>
      <c r="O1258" s="71"/>
      <c r="P1258" s="135"/>
      <c r="Q1258" s="9" t="str">
        <f>IF(P1258="","Vacio",IF(O1258=P1258,"Igual","Diferente"))</f>
        <v>Vacio</v>
      </c>
      <c r="R1258" s="1">
        <f>+L1258+O1258/3.5</f>
        <v>60</v>
      </c>
      <c r="S1258" s="1">
        <f ca="1">+IF(K1258&gt;=0,IF(K1258&lt;30,R1258*1,IF(60&gt;K1258,R1258*2,IF(90&gt;K1258,R1258*3,IF(120&gt;K1258,R1258*4,IF(150&gt;K1258,R1258*5,IF(180&gt;K1258,R1258*6,IF(210&gt;K1258,R1258*7))))))),0)</f>
        <v>0</v>
      </c>
      <c r="T1258" s="2">
        <f ca="1">+IF(K1258&lt;0,0,IF(K1258&lt;8,$A$1,IF(K1258&lt;15,$B$1,IF(K1258&lt;22,$C$1,IF(K1258&lt;30,$D$1,IF(K1258&lt;60,$G$1,IF(K1258&lt;90,$H$1,IF(K1258&lt;120,$I$1,IF(K1258&lt;150,$J$1,IF(K1258&lt;180,$K$1,IF(K1258&lt;210,$E$1)))))))))))</f>
        <v>0</v>
      </c>
      <c r="U1258" s="3" t="s">
        <v>2043</v>
      </c>
      <c r="V1258" s="10"/>
      <c r="W1258" s="6">
        <v>43634</v>
      </c>
      <c r="X1258" s="12" t="s">
        <v>1945</v>
      </c>
      <c r="Y1258" s="12" t="s">
        <v>5248</v>
      </c>
      <c r="Z1258" s="12" t="s">
        <v>2063</v>
      </c>
      <c r="AA1258" s="12"/>
      <c r="AB1258" s="73"/>
      <c r="AC1258" s="73"/>
      <c r="AD1258" s="73"/>
      <c r="AE1258" s="73"/>
      <c r="AF1258" s="4">
        <f ca="1">+TODAY()-AE1258</f>
        <v>44137</v>
      </c>
      <c r="AG1258" s="73"/>
      <c r="AH1258" s="73"/>
      <c r="AI1258" s="29" t="s">
        <v>2048</v>
      </c>
      <c r="AJ1258" s="29" t="s">
        <v>2049</v>
      </c>
      <c r="AK1258" s="28" t="s">
        <v>289</v>
      </c>
      <c r="AL1258" s="29">
        <v>44001</v>
      </c>
      <c r="AM1258" s="72">
        <v>1</v>
      </c>
      <c r="AN1258" s="28" t="s">
        <v>44</v>
      </c>
      <c r="AO1258" s="28"/>
      <c r="AP1258" s="28" t="s">
        <v>45</v>
      </c>
      <c r="AQ1258" s="28"/>
      <c r="AR1258" s="28"/>
      <c r="AS1258" s="28"/>
      <c r="AT1258" s="28"/>
      <c r="AU1258" s="3" t="s">
        <v>4401</v>
      </c>
      <c r="AV1258" s="70" t="s">
        <v>47</v>
      </c>
      <c r="AW1258" s="7" t="s">
        <v>47</v>
      </c>
      <c r="AX1258" s="9" t="str">
        <f>IF(AW1258="","Vacio",IF(AV1258=AW1258,"Igual","Diferente"))</f>
        <v>Igual</v>
      </c>
      <c r="AY1258" s="68"/>
      <c r="AZ1258" s="68"/>
      <c r="BA1258" s="5">
        <f ca="1">+IF(K1258&gt;21,"Revisar",0)</f>
        <v>0</v>
      </c>
      <c r="BB1258" s="68" t="s">
        <v>146</v>
      </c>
      <c r="BC1258" s="129" t="s">
        <v>2919</v>
      </c>
      <c r="BF1258" s="129" t="s">
        <v>94</v>
      </c>
      <c r="BG1258" s="129"/>
    </row>
    <row r="1259" spans="1:59" ht="14.65" customHeight="1" x14ac:dyDescent="0.25">
      <c r="A1259" s="68" t="str">
        <f>CONCATENATE(E1259,"_",X1259)</f>
        <v>20602985971_PCR-LAP0575</v>
      </c>
      <c r="B1259" s="68" t="str">
        <f>CONCATENATE(E1259,"_",Z1259)</f>
        <v>20602985971_</v>
      </c>
      <c r="C1259" s="29">
        <v>44108</v>
      </c>
      <c r="D1259" s="29">
        <v>44138</v>
      </c>
      <c r="E1259" s="192">
        <v>20602985971</v>
      </c>
      <c r="F1259" s="28" t="s">
        <v>4109</v>
      </c>
      <c r="G1259" s="28" t="s">
        <v>4612</v>
      </c>
      <c r="H1259" s="29">
        <v>44108</v>
      </c>
      <c r="I1259" s="29">
        <v>44138</v>
      </c>
      <c r="J1259" s="7"/>
      <c r="K1259" s="8">
        <f ca="1">+TODAY()-I1259</f>
        <v>-1</v>
      </c>
      <c r="L1259" s="71">
        <v>60</v>
      </c>
      <c r="M1259" s="135"/>
      <c r="N1259" s="9" t="str">
        <f>IF(M1259="","Vacio",IF(L1259=M1259,"Igual","Diferente"))</f>
        <v>Vacio</v>
      </c>
      <c r="O1259" s="71"/>
      <c r="P1259" s="135"/>
      <c r="Q1259" s="9" t="str">
        <f>IF(P1259="","Vacio",IF(O1259=P1259,"Igual","Diferente"))</f>
        <v>Vacio</v>
      </c>
      <c r="R1259" s="1">
        <f>+L1259+O1259/3.5</f>
        <v>60</v>
      </c>
      <c r="S1259" s="1">
        <f ca="1">+IF(K1259&gt;=0,IF(K1259&lt;30,R1259*1,IF(60&gt;K1259,R1259*2,IF(90&gt;K1259,R1259*3,IF(120&gt;K1259,R1259*4,IF(150&gt;K1259,R1259*5,IF(180&gt;K1259,R1259*6,IF(210&gt;K1259,R1259*7))))))),0)</f>
        <v>0</v>
      </c>
      <c r="T1259" s="2">
        <f ca="1">+IF(K1259&lt;0,0,IF(K1259&lt;8,$A$1,IF(K1259&lt;15,$B$1,IF(K1259&lt;22,$C$1,IF(K1259&lt;30,$D$1,IF(K1259&lt;60,$G$1,IF(K1259&lt;90,$H$1,IF(K1259&lt;120,$I$1,IF(K1259&lt;150,$J$1,IF(K1259&lt;180,$K$1,IF(K1259&lt;210,$E$1)))))))))))</f>
        <v>0</v>
      </c>
      <c r="U1259" s="3" t="s">
        <v>2043</v>
      </c>
      <c r="V1259" s="10" t="s">
        <v>2044</v>
      </c>
      <c r="W1259" s="6">
        <v>43651</v>
      </c>
      <c r="X1259" s="12" t="s">
        <v>2061</v>
      </c>
      <c r="Y1259" s="12" t="s">
        <v>5248</v>
      </c>
      <c r="Z1259" s="12"/>
      <c r="AA1259" s="12"/>
      <c r="AB1259" s="73"/>
      <c r="AC1259" s="73"/>
      <c r="AD1259" s="73"/>
      <c r="AE1259" s="73"/>
      <c r="AF1259" s="4">
        <f ca="1">+TODAY()-AE1259</f>
        <v>44137</v>
      </c>
      <c r="AG1259" s="73"/>
      <c r="AH1259" s="73"/>
      <c r="AI1259" s="29"/>
      <c r="AJ1259" s="29"/>
      <c r="AK1259" s="28" t="s">
        <v>56</v>
      </c>
      <c r="AL1259" s="29"/>
      <c r="AM1259" s="72">
        <v>1</v>
      </c>
      <c r="AN1259" s="28" t="s">
        <v>44</v>
      </c>
      <c r="AO1259" s="28"/>
      <c r="AP1259" s="28" t="s">
        <v>45</v>
      </c>
      <c r="AQ1259" s="28"/>
      <c r="AR1259" s="28"/>
      <c r="AS1259" s="28"/>
      <c r="AT1259" s="28"/>
      <c r="AU1259" s="3" t="s">
        <v>4401</v>
      </c>
      <c r="AV1259" s="70" t="s">
        <v>47</v>
      </c>
      <c r="AW1259" s="7" t="s">
        <v>47</v>
      </c>
      <c r="AX1259" s="9" t="str">
        <f>IF(AW1259="","Vacio",IF(AV1259=AW1259,"Igual","Diferente"))</f>
        <v>Igual</v>
      </c>
      <c r="AY1259" s="68"/>
      <c r="AZ1259" s="68"/>
      <c r="BA1259" s="5">
        <f ca="1">+IF(K1259&gt;21,"Revisar",0)</f>
        <v>0</v>
      </c>
      <c r="BB1259" s="68" t="s">
        <v>146</v>
      </c>
      <c r="BC1259" s="129" t="s">
        <v>2919</v>
      </c>
      <c r="BF1259" s="129" t="s">
        <v>94</v>
      </c>
      <c r="BG1259" s="129"/>
    </row>
    <row r="1260" spans="1:59" ht="14.65" customHeight="1" x14ac:dyDescent="0.25">
      <c r="A1260" s="68" t="str">
        <f>CONCATENATE(E1260,"_",X1260)</f>
        <v>20602985971_PCR-LAP0578</v>
      </c>
      <c r="B1260" s="68" t="str">
        <f>CONCATENATE(E1260,"_",Z1260)</f>
        <v>20602985971_</v>
      </c>
      <c r="C1260" s="29">
        <v>44123</v>
      </c>
      <c r="D1260" s="29">
        <v>44153</v>
      </c>
      <c r="E1260" s="192">
        <v>20602985971</v>
      </c>
      <c r="F1260" s="28" t="s">
        <v>4109</v>
      </c>
      <c r="G1260" s="28" t="s">
        <v>4612</v>
      </c>
      <c r="H1260" s="29">
        <v>44123</v>
      </c>
      <c r="I1260" s="29">
        <v>44153</v>
      </c>
      <c r="J1260" s="7"/>
      <c r="K1260" s="8">
        <f ca="1">+TODAY()-I1260</f>
        <v>-16</v>
      </c>
      <c r="L1260" s="71">
        <v>60</v>
      </c>
      <c r="M1260" s="135"/>
      <c r="N1260" s="9" t="str">
        <f>IF(M1260="","Vacio",IF(L1260=M1260,"Igual","Diferente"))</f>
        <v>Vacio</v>
      </c>
      <c r="O1260" s="71"/>
      <c r="P1260" s="135"/>
      <c r="Q1260" s="9" t="str">
        <f>IF(P1260="","Vacio",IF(O1260=P1260,"Igual","Diferente"))</f>
        <v>Vacio</v>
      </c>
      <c r="R1260" s="1">
        <f>+L1260+O1260/3.5</f>
        <v>60</v>
      </c>
      <c r="S1260" s="1">
        <f ca="1">+IF(K1260&gt;=0,IF(K1260&lt;30,R1260*1,IF(60&gt;K1260,R1260*2,IF(90&gt;K1260,R1260*3,IF(120&gt;K1260,R1260*4,IF(150&gt;K1260,R1260*5,IF(180&gt;K1260,R1260*6,IF(210&gt;K1260,R1260*7))))))),0)</f>
        <v>0</v>
      </c>
      <c r="T1260" s="2">
        <f ca="1">+IF(K1260&lt;0,0,IF(K1260&lt;8,$A$1,IF(K1260&lt;15,$B$1,IF(K1260&lt;22,$C$1,IF(K1260&lt;30,$D$1,IF(K1260&lt;60,$G$1,IF(K1260&lt;90,$H$1,IF(K1260&lt;120,$I$1,IF(K1260&lt;150,$J$1,IF(K1260&lt;180,$K$1,IF(K1260&lt;210,$E$1)))))))))))</f>
        <v>0</v>
      </c>
      <c r="U1260" s="3" t="s">
        <v>2043</v>
      </c>
      <c r="V1260" s="10"/>
      <c r="W1260" s="6">
        <v>43634</v>
      </c>
      <c r="X1260" s="12" t="s">
        <v>2062</v>
      </c>
      <c r="Y1260" s="12" t="s">
        <v>5248</v>
      </c>
      <c r="Z1260" s="12"/>
      <c r="AA1260" s="12"/>
      <c r="AB1260" s="73"/>
      <c r="AC1260" s="73"/>
      <c r="AD1260" s="73"/>
      <c r="AE1260" s="73"/>
      <c r="AF1260" s="4">
        <f ca="1">+TODAY()-AE1260</f>
        <v>44137</v>
      </c>
      <c r="AG1260" s="73"/>
      <c r="AH1260" s="73"/>
      <c r="AI1260" s="29" t="s">
        <v>2048</v>
      </c>
      <c r="AJ1260" s="29" t="s">
        <v>2049</v>
      </c>
      <c r="AK1260" s="28" t="s">
        <v>289</v>
      </c>
      <c r="AL1260" s="29">
        <v>44001</v>
      </c>
      <c r="AM1260" s="72">
        <v>1</v>
      </c>
      <c r="AN1260" s="28" t="s">
        <v>44</v>
      </c>
      <c r="AO1260" s="28"/>
      <c r="AP1260" s="28" t="s">
        <v>45</v>
      </c>
      <c r="AQ1260" s="28"/>
      <c r="AR1260" s="28"/>
      <c r="AS1260" s="28"/>
      <c r="AT1260" s="28"/>
      <c r="AU1260" s="3" t="s">
        <v>4401</v>
      </c>
      <c r="AV1260" s="70" t="s">
        <v>47</v>
      </c>
      <c r="AW1260" s="7" t="s">
        <v>47</v>
      </c>
      <c r="AX1260" s="9" t="str">
        <f>IF(AW1260="","Vacio",IF(AV1260=AW1260,"Igual","Diferente"))</f>
        <v>Igual</v>
      </c>
      <c r="AY1260" s="68"/>
      <c r="AZ1260" s="68"/>
      <c r="BA1260" s="5">
        <f ca="1">+IF(K1260&gt;21,"Revisar",0)</f>
        <v>0</v>
      </c>
      <c r="BB1260" s="68" t="s">
        <v>146</v>
      </c>
      <c r="BC1260" s="129" t="s">
        <v>2919</v>
      </c>
      <c r="BF1260" s="129" t="s">
        <v>94</v>
      </c>
      <c r="BG1260" s="129"/>
    </row>
    <row r="1261" spans="1:59" ht="14.65" customHeight="1" x14ac:dyDescent="0.25">
      <c r="A1261" s="68" t="str">
        <f>CONCATENATE(E1261,"_",X1261)</f>
        <v>20602985971_PCR-LAP0710</v>
      </c>
      <c r="B1261" s="68" t="str">
        <f>CONCATENATE(E1261,"_",Z1261)</f>
        <v>20602985971_</v>
      </c>
      <c r="C1261" s="29">
        <v>44111</v>
      </c>
      <c r="D1261" s="29">
        <v>44141</v>
      </c>
      <c r="E1261" s="192">
        <v>20602985971</v>
      </c>
      <c r="F1261" s="28" t="s">
        <v>4109</v>
      </c>
      <c r="G1261" s="28" t="s">
        <v>4612</v>
      </c>
      <c r="H1261" s="29">
        <v>44111</v>
      </c>
      <c r="I1261" s="29">
        <v>44141</v>
      </c>
      <c r="J1261" s="7"/>
      <c r="K1261" s="8">
        <f ca="1">+TODAY()-I1261</f>
        <v>-4</v>
      </c>
      <c r="L1261" s="71">
        <v>40</v>
      </c>
      <c r="M1261" s="135"/>
      <c r="N1261" s="9" t="str">
        <f>IF(M1261="","Vacio",IF(L1261=M1261,"Igual","Diferente"))</f>
        <v>Vacio</v>
      </c>
      <c r="O1261" s="71"/>
      <c r="P1261" s="135"/>
      <c r="Q1261" s="9" t="str">
        <f>IF(P1261="","Vacio",IF(O1261=P1261,"Igual","Diferente"))</f>
        <v>Vacio</v>
      </c>
      <c r="R1261" s="1">
        <f>+L1261+O1261/3.5</f>
        <v>40</v>
      </c>
      <c r="S1261" s="1">
        <f ca="1">+IF(K1261&gt;=0,IF(K1261&lt;30,R1261*1,IF(60&gt;K1261,R1261*2,IF(90&gt;K1261,R1261*3,IF(120&gt;K1261,R1261*4,IF(150&gt;K1261,R1261*5,IF(180&gt;K1261,R1261*6,IF(210&gt;K1261,R1261*7))))))),0)</f>
        <v>0</v>
      </c>
      <c r="T1261" s="2">
        <f ca="1">+IF(K1261&lt;0,0,IF(K1261&lt;8,$A$1,IF(K1261&lt;15,$B$1,IF(K1261&lt;22,$C$1,IF(K1261&lt;30,$D$1,IF(K1261&lt;60,$G$1,IF(K1261&lt;90,$H$1,IF(K1261&lt;120,$I$1,IF(K1261&lt;150,$J$1,IF(K1261&lt;180,$K$1,IF(K1261&lt;210,$E$1)))))))))))</f>
        <v>0</v>
      </c>
      <c r="U1261" s="3" t="s">
        <v>2064</v>
      </c>
      <c r="V1261" s="10" t="s">
        <v>2065</v>
      </c>
      <c r="W1261" s="6">
        <v>43684</v>
      </c>
      <c r="X1261" s="12" t="s">
        <v>2066</v>
      </c>
      <c r="Y1261" s="12" t="s">
        <v>5248</v>
      </c>
      <c r="Z1261" s="12"/>
      <c r="AA1261" s="12"/>
      <c r="AB1261" s="73"/>
      <c r="AC1261" s="73"/>
      <c r="AD1261" s="73"/>
      <c r="AE1261" s="73"/>
      <c r="AF1261" s="4">
        <f ca="1">+TODAY()-AE1261</f>
        <v>44137</v>
      </c>
      <c r="AG1261" s="73"/>
      <c r="AH1261" s="73"/>
      <c r="AI1261" s="29"/>
      <c r="AJ1261" s="29"/>
      <c r="AK1261" s="28"/>
      <c r="AL1261" s="29"/>
      <c r="AM1261" s="72">
        <v>1</v>
      </c>
      <c r="AN1261" s="28" t="s">
        <v>44</v>
      </c>
      <c r="AO1261" s="28"/>
      <c r="AP1261" s="28" t="s">
        <v>45</v>
      </c>
      <c r="AQ1261" s="28"/>
      <c r="AR1261" s="28"/>
      <c r="AS1261" s="28"/>
      <c r="AT1261" s="28"/>
      <c r="AU1261" s="3" t="s">
        <v>4401</v>
      </c>
      <c r="AV1261" s="70" t="s">
        <v>47</v>
      </c>
      <c r="AW1261" s="7" t="s">
        <v>47</v>
      </c>
      <c r="AX1261" s="9" t="str">
        <f>IF(AW1261="","Vacio",IF(AV1261=AW1261,"Igual","Diferente"))</f>
        <v>Igual</v>
      </c>
      <c r="AY1261" s="68"/>
      <c r="AZ1261" s="68"/>
      <c r="BA1261" s="5">
        <f ca="1">+IF(K1261&gt;21,"Revisar",0)</f>
        <v>0</v>
      </c>
      <c r="BB1261" s="68" t="s">
        <v>146</v>
      </c>
      <c r="BC1261" s="129" t="s">
        <v>2919</v>
      </c>
      <c r="BF1261" s="129" t="s">
        <v>94</v>
      </c>
      <c r="BG1261" s="129"/>
    </row>
    <row r="1262" spans="1:59" ht="14.65" customHeight="1" x14ac:dyDescent="0.25">
      <c r="A1262" s="68" t="str">
        <f>CONCATENATE(E1262,"_",X1262)</f>
        <v>20602985971_PCR-LAP0742</v>
      </c>
      <c r="B1262" s="68" t="str">
        <f>CONCATENATE(E1262,"_",Z1262)</f>
        <v>20602985971_</v>
      </c>
      <c r="C1262" s="29">
        <v>44108</v>
      </c>
      <c r="D1262" s="29">
        <v>44138</v>
      </c>
      <c r="E1262" s="192">
        <v>20602985971</v>
      </c>
      <c r="F1262" s="28" t="s">
        <v>4109</v>
      </c>
      <c r="G1262" s="28" t="s">
        <v>4612</v>
      </c>
      <c r="H1262" s="29">
        <v>44108</v>
      </c>
      <c r="I1262" s="29">
        <v>44138</v>
      </c>
      <c r="J1262" s="7"/>
      <c r="K1262" s="8">
        <f ca="1">+TODAY()-I1262</f>
        <v>-1</v>
      </c>
      <c r="L1262" s="71">
        <v>60</v>
      </c>
      <c r="M1262" s="135"/>
      <c r="N1262" s="9" t="str">
        <f>IF(M1262="","Vacio",IF(L1262=M1262,"Igual","Diferente"))</f>
        <v>Vacio</v>
      </c>
      <c r="O1262" s="71"/>
      <c r="P1262" s="135"/>
      <c r="Q1262" s="9" t="str">
        <f>IF(P1262="","Vacio",IF(O1262=P1262,"Igual","Diferente"))</f>
        <v>Vacio</v>
      </c>
      <c r="R1262" s="1">
        <f>+L1262+O1262/3.5</f>
        <v>60</v>
      </c>
      <c r="S1262" s="1">
        <f ca="1">+IF(K1262&gt;=0,IF(K1262&lt;30,R1262*1,IF(60&gt;K1262,R1262*2,IF(90&gt;K1262,R1262*3,IF(120&gt;K1262,R1262*4,IF(150&gt;K1262,R1262*5,IF(180&gt;K1262,R1262*6,IF(210&gt;K1262,R1262*7))))))),0)</f>
        <v>0</v>
      </c>
      <c r="T1262" s="2">
        <f ca="1">+IF(K1262&lt;0,0,IF(K1262&lt;8,$A$1,IF(K1262&lt;15,$B$1,IF(K1262&lt;22,$C$1,IF(K1262&lt;30,$D$1,IF(K1262&lt;60,$G$1,IF(K1262&lt;90,$H$1,IF(K1262&lt;120,$I$1,IF(K1262&lt;150,$J$1,IF(K1262&lt;180,$K$1,IF(K1262&lt;210,$E$1)))))))))))</f>
        <v>0</v>
      </c>
      <c r="U1262" s="3" t="s">
        <v>2067</v>
      </c>
      <c r="V1262" s="10" t="s">
        <v>2068</v>
      </c>
      <c r="W1262" s="6">
        <v>43711</v>
      </c>
      <c r="X1262" s="12" t="s">
        <v>2069</v>
      </c>
      <c r="Y1262" s="12" t="s">
        <v>5248</v>
      </c>
      <c r="Z1262" s="12"/>
      <c r="AA1262" s="12"/>
      <c r="AB1262" s="73"/>
      <c r="AC1262" s="73"/>
      <c r="AD1262" s="73"/>
      <c r="AE1262" s="73"/>
      <c r="AF1262" s="4">
        <f ca="1">+TODAY()-AE1262</f>
        <v>44137</v>
      </c>
      <c r="AG1262" s="73"/>
      <c r="AH1262" s="73"/>
      <c r="AI1262" s="29"/>
      <c r="AJ1262" s="29"/>
      <c r="AK1262" s="28" t="s">
        <v>56</v>
      </c>
      <c r="AL1262" s="29"/>
      <c r="AM1262" s="72">
        <v>1</v>
      </c>
      <c r="AN1262" s="28" t="s">
        <v>44</v>
      </c>
      <c r="AO1262" s="28"/>
      <c r="AP1262" s="28" t="s">
        <v>45</v>
      </c>
      <c r="AQ1262" s="28"/>
      <c r="AR1262" s="28"/>
      <c r="AS1262" s="28"/>
      <c r="AT1262" s="28"/>
      <c r="AU1262" s="3" t="s">
        <v>4401</v>
      </c>
      <c r="AV1262" s="70" t="s">
        <v>47</v>
      </c>
      <c r="AW1262" s="7" t="s">
        <v>47</v>
      </c>
      <c r="AX1262" s="9" t="str">
        <f>IF(AW1262="","Vacio",IF(AV1262=AW1262,"Igual","Diferente"))</f>
        <v>Igual</v>
      </c>
      <c r="AY1262" s="68"/>
      <c r="AZ1262" s="68"/>
      <c r="BA1262" s="5">
        <f ca="1">+IF(K1262&gt;21,"Revisar",0)</f>
        <v>0</v>
      </c>
      <c r="BB1262" s="68" t="s">
        <v>146</v>
      </c>
      <c r="BC1262" s="129" t="s">
        <v>2919</v>
      </c>
      <c r="BF1262" s="129" t="s">
        <v>94</v>
      </c>
      <c r="BG1262" s="129"/>
    </row>
    <row r="1263" spans="1:59" ht="14.65" customHeight="1" x14ac:dyDescent="0.25">
      <c r="A1263" s="68" t="str">
        <f>CONCATENATE(E1263,"_",X1263)</f>
        <v>20602985971_PCR-LAP0745</v>
      </c>
      <c r="B1263" s="68" t="str">
        <f>CONCATENATE(E1263,"_",Z1263)</f>
        <v>20602985971_</v>
      </c>
      <c r="C1263" s="29">
        <v>44120</v>
      </c>
      <c r="D1263" s="29">
        <v>44150</v>
      </c>
      <c r="E1263" s="192">
        <v>20602985971</v>
      </c>
      <c r="F1263" s="28" t="s">
        <v>4109</v>
      </c>
      <c r="G1263" s="28" t="s">
        <v>4612</v>
      </c>
      <c r="H1263" s="29">
        <v>44120</v>
      </c>
      <c r="I1263" s="29">
        <v>44150</v>
      </c>
      <c r="J1263" s="7"/>
      <c r="K1263" s="8">
        <f ca="1">+TODAY()-I1263</f>
        <v>-13</v>
      </c>
      <c r="L1263" s="71">
        <v>60</v>
      </c>
      <c r="M1263" s="135"/>
      <c r="N1263" s="9" t="str">
        <f>IF(M1263="","Vacio",IF(L1263=M1263,"Igual","Diferente"))</f>
        <v>Vacio</v>
      </c>
      <c r="O1263" s="71"/>
      <c r="P1263" s="135"/>
      <c r="Q1263" s="9" t="str">
        <f>IF(P1263="","Vacio",IF(O1263=P1263,"Igual","Diferente"))</f>
        <v>Vacio</v>
      </c>
      <c r="R1263" s="1">
        <f>+L1263+O1263/3.5</f>
        <v>60</v>
      </c>
      <c r="S1263" s="1">
        <f ca="1">+IF(K1263&gt;=0,IF(K1263&lt;30,R1263*1,IF(60&gt;K1263,R1263*2,IF(90&gt;K1263,R1263*3,IF(120&gt;K1263,R1263*4,IF(150&gt;K1263,R1263*5,IF(180&gt;K1263,R1263*6,IF(210&gt;K1263,R1263*7))))))),0)</f>
        <v>0</v>
      </c>
      <c r="T1263" s="2">
        <f ca="1">+IF(K1263&lt;0,0,IF(K1263&lt;8,$A$1,IF(K1263&lt;15,$B$1,IF(K1263&lt;22,$C$1,IF(K1263&lt;30,$D$1,IF(K1263&lt;60,$G$1,IF(K1263&lt;90,$H$1,IF(K1263&lt;120,$I$1,IF(K1263&lt;150,$J$1,IF(K1263&lt;180,$K$1,IF(K1263&lt;210,$E$1)))))))))))</f>
        <v>0</v>
      </c>
      <c r="U1263" s="3" t="s">
        <v>2070</v>
      </c>
      <c r="V1263" s="10" t="s">
        <v>2071</v>
      </c>
      <c r="W1263" s="6">
        <v>43724</v>
      </c>
      <c r="X1263" s="12" t="s">
        <v>2072</v>
      </c>
      <c r="Y1263" s="12" t="s">
        <v>5248</v>
      </c>
      <c r="Z1263" s="12"/>
      <c r="AA1263" s="12"/>
      <c r="AB1263" s="73"/>
      <c r="AC1263" s="73"/>
      <c r="AD1263" s="73"/>
      <c r="AE1263" s="73"/>
      <c r="AF1263" s="4">
        <f ca="1">+TODAY()-AE1263</f>
        <v>44137</v>
      </c>
      <c r="AG1263" s="73"/>
      <c r="AH1263" s="73"/>
      <c r="AI1263" s="29"/>
      <c r="AJ1263" s="29"/>
      <c r="AK1263" s="28" t="s">
        <v>56</v>
      </c>
      <c r="AL1263" s="29"/>
      <c r="AM1263" s="72">
        <v>1</v>
      </c>
      <c r="AN1263" s="28" t="s">
        <v>44</v>
      </c>
      <c r="AO1263" s="28"/>
      <c r="AP1263" s="28" t="s">
        <v>45</v>
      </c>
      <c r="AQ1263" s="28"/>
      <c r="AR1263" s="28"/>
      <c r="AS1263" s="28"/>
      <c r="AT1263" s="28"/>
      <c r="AU1263" s="3" t="s">
        <v>4401</v>
      </c>
      <c r="AV1263" s="70" t="s">
        <v>47</v>
      </c>
      <c r="AW1263" s="7" t="s">
        <v>47</v>
      </c>
      <c r="AX1263" s="9" t="str">
        <f>IF(AW1263="","Vacio",IF(AV1263=AW1263,"Igual","Diferente"))</f>
        <v>Igual</v>
      </c>
      <c r="AY1263" s="68"/>
      <c r="AZ1263" s="68"/>
      <c r="BA1263" s="5">
        <f ca="1">+IF(K1263&gt;21,"Revisar",0)</f>
        <v>0</v>
      </c>
      <c r="BB1263" s="68" t="s">
        <v>146</v>
      </c>
      <c r="BC1263" s="129" t="s">
        <v>2919</v>
      </c>
      <c r="BF1263" s="129" t="s">
        <v>94</v>
      </c>
      <c r="BG1263" s="129"/>
    </row>
    <row r="1264" spans="1:59" ht="14.65" customHeight="1" x14ac:dyDescent="0.25">
      <c r="A1264" s="68" t="str">
        <f>CONCATENATE(E1264,"_",X1264)</f>
        <v>20602985971_PCR-LAP0747</v>
      </c>
      <c r="B1264" s="68" t="str">
        <f>CONCATENATE(E1264,"_",Z1264)</f>
        <v>20602985971_</v>
      </c>
      <c r="C1264" s="29">
        <v>44122</v>
      </c>
      <c r="D1264" s="29">
        <v>44152</v>
      </c>
      <c r="E1264" s="192">
        <v>20602985971</v>
      </c>
      <c r="F1264" s="28" t="s">
        <v>4109</v>
      </c>
      <c r="G1264" s="28" t="s">
        <v>4612</v>
      </c>
      <c r="H1264" s="29">
        <v>44122</v>
      </c>
      <c r="I1264" s="29">
        <v>44152</v>
      </c>
      <c r="J1264" s="7"/>
      <c r="K1264" s="8">
        <f ca="1">+TODAY()-I1264</f>
        <v>-15</v>
      </c>
      <c r="L1264" s="71">
        <v>60</v>
      </c>
      <c r="M1264" s="135"/>
      <c r="N1264" s="9" t="str">
        <f>IF(M1264="","Vacio",IF(L1264=M1264,"Igual","Diferente"))</f>
        <v>Vacio</v>
      </c>
      <c r="O1264" s="71"/>
      <c r="P1264" s="135"/>
      <c r="Q1264" s="9" t="str">
        <f>IF(P1264="","Vacio",IF(O1264=P1264,"Igual","Diferente"))</f>
        <v>Vacio</v>
      </c>
      <c r="R1264" s="1">
        <f>+L1264+O1264/3.5</f>
        <v>60</v>
      </c>
      <c r="S1264" s="1">
        <f ca="1">+IF(K1264&gt;=0,IF(K1264&lt;30,R1264*1,IF(60&gt;K1264,R1264*2,IF(90&gt;K1264,R1264*3,IF(120&gt;K1264,R1264*4,IF(150&gt;K1264,R1264*5,IF(180&gt;K1264,R1264*6,IF(210&gt;K1264,R1264*7))))))),0)</f>
        <v>0</v>
      </c>
      <c r="T1264" s="2">
        <f ca="1">+IF(K1264&lt;0,0,IF(K1264&lt;8,$A$1,IF(K1264&lt;15,$B$1,IF(K1264&lt;22,$C$1,IF(K1264&lt;30,$D$1,IF(K1264&lt;60,$G$1,IF(K1264&lt;90,$H$1,IF(K1264&lt;120,$I$1,IF(K1264&lt;150,$J$1,IF(K1264&lt;180,$K$1,IF(K1264&lt;210,$E$1)))))))))))</f>
        <v>0</v>
      </c>
      <c r="U1264" s="3" t="s">
        <v>2073</v>
      </c>
      <c r="V1264" s="10" t="s">
        <v>2074</v>
      </c>
      <c r="W1264" s="6">
        <v>43726</v>
      </c>
      <c r="X1264" s="12" t="s">
        <v>2075</v>
      </c>
      <c r="Y1264" s="12" t="s">
        <v>5248</v>
      </c>
      <c r="Z1264" s="12"/>
      <c r="AA1264" s="12"/>
      <c r="AB1264" s="73"/>
      <c r="AC1264" s="73"/>
      <c r="AD1264" s="73"/>
      <c r="AE1264" s="73"/>
      <c r="AF1264" s="4">
        <f ca="1">+TODAY()-AE1264</f>
        <v>44137</v>
      </c>
      <c r="AG1264" s="73"/>
      <c r="AH1264" s="73"/>
      <c r="AI1264" s="29"/>
      <c r="AJ1264" s="29"/>
      <c r="AK1264" s="28" t="s">
        <v>56</v>
      </c>
      <c r="AL1264" s="29"/>
      <c r="AM1264" s="72">
        <v>1</v>
      </c>
      <c r="AN1264" s="28" t="s">
        <v>44</v>
      </c>
      <c r="AO1264" s="28"/>
      <c r="AP1264" s="28" t="s">
        <v>45</v>
      </c>
      <c r="AQ1264" s="28"/>
      <c r="AR1264" s="28"/>
      <c r="AS1264" s="28"/>
      <c r="AT1264" s="28"/>
      <c r="AU1264" s="3" t="s">
        <v>4401</v>
      </c>
      <c r="AV1264" s="70" t="s">
        <v>47</v>
      </c>
      <c r="AW1264" s="7" t="s">
        <v>47</v>
      </c>
      <c r="AX1264" s="9" t="str">
        <f>IF(AW1264="","Vacio",IF(AV1264=AW1264,"Igual","Diferente"))</f>
        <v>Igual</v>
      </c>
      <c r="AY1264" s="68"/>
      <c r="AZ1264" s="68"/>
      <c r="BA1264" s="5">
        <f ca="1">+IF(K1264&gt;21,"Revisar",0)</f>
        <v>0</v>
      </c>
      <c r="BB1264" s="68" t="s">
        <v>146</v>
      </c>
      <c r="BC1264" s="129" t="s">
        <v>2919</v>
      </c>
      <c r="BF1264" s="129" t="s">
        <v>94</v>
      </c>
      <c r="BG1264" s="129"/>
    </row>
    <row r="1265" spans="1:65" ht="14.65" customHeight="1" x14ac:dyDescent="0.25">
      <c r="A1265" s="68" t="str">
        <f>CONCATENATE(E1265,"_",X1265)</f>
        <v>20602985971_PCR-LAP0784</v>
      </c>
      <c r="B1265" s="68" t="str">
        <f>CONCATENATE(E1265,"_",Z1265)</f>
        <v>20602985971_PCR-LAP0535</v>
      </c>
      <c r="C1265" s="29">
        <v>44108</v>
      </c>
      <c r="D1265" s="29">
        <v>44138</v>
      </c>
      <c r="E1265" s="192">
        <v>20602985971</v>
      </c>
      <c r="F1265" s="28" t="s">
        <v>4109</v>
      </c>
      <c r="G1265" s="28" t="s">
        <v>4612</v>
      </c>
      <c r="H1265" s="29">
        <v>44108</v>
      </c>
      <c r="I1265" s="29">
        <v>44138</v>
      </c>
      <c r="J1265" s="7"/>
      <c r="K1265" s="8">
        <f ca="1">+TODAY()-I1265</f>
        <v>-1</v>
      </c>
      <c r="L1265" s="71">
        <v>60</v>
      </c>
      <c r="M1265" s="135"/>
      <c r="N1265" s="9" t="str">
        <f>IF(M1265="","Vacio",IF(L1265=M1265,"Igual","Diferente"))</f>
        <v>Vacio</v>
      </c>
      <c r="O1265" s="71"/>
      <c r="P1265" s="135"/>
      <c r="Q1265" s="9" t="str">
        <f>IF(P1265="","Vacio",IF(O1265=P1265,"Igual","Diferente"))</f>
        <v>Vacio</v>
      </c>
      <c r="R1265" s="1">
        <f>+L1265+O1265/3.5</f>
        <v>60</v>
      </c>
      <c r="S1265" s="1">
        <f ca="1">+IF(K1265&gt;=0,IF(K1265&lt;30,R1265*1,IF(60&gt;K1265,R1265*2,IF(90&gt;K1265,R1265*3,IF(120&gt;K1265,R1265*4,IF(150&gt;K1265,R1265*5,IF(180&gt;K1265,R1265*6,IF(210&gt;K1265,R1265*7))))))),0)</f>
        <v>0</v>
      </c>
      <c r="T1265" s="2">
        <f ca="1">+IF(K1265&lt;0,0,IF(K1265&lt;8,$A$1,IF(K1265&lt;15,$B$1,IF(K1265&lt;22,$C$1,IF(K1265&lt;30,$D$1,IF(K1265&lt;60,$G$1,IF(K1265&lt;90,$H$1,IF(K1265&lt;120,$I$1,IF(K1265&lt;150,$J$1,IF(K1265&lt;180,$K$1,IF(K1265&lt;210,$E$1)))))))))))</f>
        <v>0</v>
      </c>
      <c r="U1265" s="3" t="s">
        <v>2043</v>
      </c>
      <c r="V1265" s="10" t="s">
        <v>2044</v>
      </c>
      <c r="W1265" s="6">
        <v>43651</v>
      </c>
      <c r="X1265" s="12" t="s">
        <v>2076</v>
      </c>
      <c r="Y1265" s="12" t="s">
        <v>5248</v>
      </c>
      <c r="Z1265" s="12" t="s">
        <v>2077</v>
      </c>
      <c r="AA1265" s="12"/>
      <c r="AB1265" s="73"/>
      <c r="AC1265" s="73"/>
      <c r="AD1265" s="73"/>
      <c r="AE1265" s="73"/>
      <c r="AF1265" s="4">
        <f ca="1">+TODAY()-AE1265</f>
        <v>44137</v>
      </c>
      <c r="AG1265" s="73"/>
      <c r="AH1265" s="73"/>
      <c r="AI1265" s="29"/>
      <c r="AJ1265" s="29"/>
      <c r="AK1265" s="28" t="s">
        <v>56</v>
      </c>
      <c r="AL1265" s="29"/>
      <c r="AM1265" s="72">
        <v>1</v>
      </c>
      <c r="AN1265" s="28" t="s">
        <v>44</v>
      </c>
      <c r="AO1265" s="28"/>
      <c r="AP1265" s="28" t="s">
        <v>45</v>
      </c>
      <c r="AQ1265" s="28"/>
      <c r="AR1265" s="28"/>
      <c r="AS1265" s="28"/>
      <c r="AT1265" s="28"/>
      <c r="AU1265" s="3" t="s">
        <v>4401</v>
      </c>
      <c r="AV1265" s="70" t="s">
        <v>47</v>
      </c>
      <c r="AW1265" s="7" t="s">
        <v>47</v>
      </c>
      <c r="AX1265" s="9" t="str">
        <f>IF(AW1265="","Vacio",IF(AV1265=AW1265,"Igual","Diferente"))</f>
        <v>Igual</v>
      </c>
      <c r="AY1265" s="68"/>
      <c r="AZ1265" s="68"/>
      <c r="BA1265" s="5">
        <f ca="1">+IF(K1265&gt;21,"Revisar",0)</f>
        <v>0</v>
      </c>
      <c r="BB1265" s="68" t="s">
        <v>146</v>
      </c>
      <c r="BC1265" s="129" t="s">
        <v>2919</v>
      </c>
      <c r="BF1265" s="129" t="s">
        <v>94</v>
      </c>
      <c r="BG1265" s="129"/>
    </row>
    <row r="1266" spans="1:65" ht="14.65" customHeight="1" x14ac:dyDescent="0.25">
      <c r="A1266" s="68" t="str">
        <f>CONCATENATE(E1266,"_",X1266)</f>
        <v>20602985971_PCR-LAP0823</v>
      </c>
      <c r="B1266" s="68" t="str">
        <f>CONCATENATE(E1266,"_",Z1266)</f>
        <v>20602985971_</v>
      </c>
      <c r="C1266" s="29">
        <v>44103</v>
      </c>
      <c r="D1266" s="29">
        <v>44133</v>
      </c>
      <c r="E1266" s="192">
        <v>20602985971</v>
      </c>
      <c r="F1266" s="28" t="s">
        <v>4109</v>
      </c>
      <c r="G1266" s="28" t="s">
        <v>4612</v>
      </c>
      <c r="H1266" s="29">
        <v>44103</v>
      </c>
      <c r="I1266" s="29">
        <v>44133</v>
      </c>
      <c r="J1266" s="7"/>
      <c r="K1266" s="8">
        <f ca="1">+TODAY()-I1266</f>
        <v>4</v>
      </c>
      <c r="L1266" s="9">
        <v>95</v>
      </c>
      <c r="M1266" s="135"/>
      <c r="N1266" s="9" t="str">
        <f>IF(M1266="","Vacio",IF(L1266=M1266,"Igual","Diferente"))</f>
        <v>Vacio</v>
      </c>
      <c r="O1266" s="71"/>
      <c r="P1266" s="135"/>
      <c r="Q1266" s="9" t="str">
        <f>IF(P1266="","Vacio",IF(O1266=P1266,"Igual","Diferente"))</f>
        <v>Vacio</v>
      </c>
      <c r="R1266" s="1">
        <f>+L1266+O1266/3.5</f>
        <v>95</v>
      </c>
      <c r="S1266" s="1">
        <f ca="1">+IF(K1266&gt;=0,IF(K1266&lt;30,R1266*1,IF(60&gt;K1266,R1266*2,IF(90&gt;K1266,R1266*3,IF(120&gt;K1266,R1266*4,IF(150&gt;K1266,R1266*5,IF(180&gt;K1266,R1266*6,IF(210&gt;K1266,R1266*7))))))),0)</f>
        <v>95</v>
      </c>
      <c r="T1266" s="2" t="str">
        <f ca="1">+IF(K1266&lt;0,0,IF(K1266&lt;8,$A$1,IF(K1266&lt;15,$B$1,IF(K1266&lt;22,$C$1,IF(K1266&lt;30,$D$1,IF(K1266&lt;60,$G$1,IF(K1266&lt;90,$H$1,IF(K1266&lt;120,$I$1,IF(K1266&lt;150,$J$1,IF(K1266&lt;180,$K$1,IF(K1266&lt;210,$E$1)))))))))))</f>
        <v>1° Semana</v>
      </c>
      <c r="U1266" s="3" t="s">
        <v>3756</v>
      </c>
      <c r="V1266" s="10" t="s">
        <v>3510</v>
      </c>
      <c r="W1266" s="6">
        <v>44071</v>
      </c>
      <c r="X1266" s="12" t="s">
        <v>3755</v>
      </c>
      <c r="Y1266" s="12" t="s">
        <v>5248</v>
      </c>
      <c r="Z1266" s="12"/>
      <c r="AA1266" s="12"/>
      <c r="AB1266" s="73"/>
      <c r="AC1266" s="73"/>
      <c r="AD1266" s="73"/>
      <c r="AE1266" s="73"/>
      <c r="AF1266" s="4">
        <f ca="1">+TODAY()-AE1266</f>
        <v>44137</v>
      </c>
      <c r="AG1266" s="73"/>
      <c r="AH1266" s="73"/>
      <c r="AI1266" s="29"/>
      <c r="AJ1266" s="29"/>
      <c r="AK1266" s="28"/>
      <c r="AL1266" s="29"/>
      <c r="AM1266" s="72">
        <v>1</v>
      </c>
      <c r="AN1266" s="28" t="s">
        <v>44</v>
      </c>
      <c r="AO1266" s="28"/>
      <c r="AP1266" s="28" t="s">
        <v>45</v>
      </c>
      <c r="AQ1266" s="28"/>
      <c r="AR1266" s="28"/>
      <c r="AS1266" s="28"/>
      <c r="AT1266" s="28"/>
      <c r="AU1266" s="3" t="s">
        <v>4401</v>
      </c>
      <c r="AV1266" s="70" t="s">
        <v>47</v>
      </c>
      <c r="AW1266" s="7" t="s">
        <v>47</v>
      </c>
      <c r="AX1266" s="9" t="str">
        <f>IF(AW1266="","Vacio",IF(AV1266=AW1266,"Igual","Diferente"))</f>
        <v>Igual</v>
      </c>
      <c r="AY1266" s="68"/>
      <c r="AZ1266" s="68"/>
      <c r="BA1266" s="5">
        <f ca="1">+IF(K1266&gt;21,"Revisar",0)</f>
        <v>0</v>
      </c>
      <c r="BB1266" s="68" t="s">
        <v>146</v>
      </c>
      <c r="BC1266" s="129" t="s">
        <v>141</v>
      </c>
      <c r="BF1266" s="129" t="s">
        <v>94</v>
      </c>
      <c r="BG1266" s="129"/>
    </row>
    <row r="1267" spans="1:65" ht="14.65" customHeight="1" x14ac:dyDescent="0.25">
      <c r="A1267" s="68" t="str">
        <f>CONCATENATE(E1267,"_",X1267)</f>
        <v>20602985971_PCR-LAP0832</v>
      </c>
      <c r="B1267" s="68" t="str">
        <f>CONCATENATE(E1267,"_",Z1267)</f>
        <v>20602985971_</v>
      </c>
      <c r="C1267" s="29">
        <v>44124</v>
      </c>
      <c r="D1267" s="29">
        <v>44154</v>
      </c>
      <c r="E1267" s="192">
        <v>20602985971</v>
      </c>
      <c r="F1267" s="28" t="s">
        <v>4109</v>
      </c>
      <c r="G1267" s="28" t="s">
        <v>4612</v>
      </c>
      <c r="H1267" s="29">
        <v>44124</v>
      </c>
      <c r="I1267" s="29">
        <v>44154</v>
      </c>
      <c r="J1267" s="7"/>
      <c r="K1267" s="8">
        <f ca="1">+TODAY()-I1267</f>
        <v>-17</v>
      </c>
      <c r="L1267" s="71">
        <v>100.5</v>
      </c>
      <c r="M1267" s="135"/>
      <c r="N1267" s="9" t="str">
        <f>IF(M1267="","Vacio",IF(L1267=M1267,"Igual","Diferente"))</f>
        <v>Vacio</v>
      </c>
      <c r="O1267" s="71"/>
      <c r="P1267" s="135"/>
      <c r="Q1267" s="9" t="str">
        <f>IF(P1267="","Vacio",IF(O1267=P1267,"Igual","Diferente"))</f>
        <v>Vacio</v>
      </c>
      <c r="R1267" s="1">
        <f>+L1267+O1267/3.5</f>
        <v>100.5</v>
      </c>
      <c r="S1267" s="1">
        <f ca="1">+IF(K1267&gt;=0,IF(K1267&lt;30,R1267*1,IF(60&gt;K1267,R1267*2,IF(90&gt;K1267,R1267*3,IF(120&gt;K1267,R1267*4,IF(150&gt;K1267,R1267*5,IF(180&gt;K1267,R1267*6,IF(210&gt;K1267,R1267*7))))))),0)</f>
        <v>0</v>
      </c>
      <c r="T1267" s="2">
        <f ca="1">+IF(K1267&lt;0,0,IF(K1267&lt;8,$A$1,IF(K1267&lt;15,$B$1,IF(K1267&lt;22,$C$1,IF(K1267&lt;30,$D$1,IF(K1267&lt;60,$G$1,IF(K1267&lt;90,$H$1,IF(K1267&lt;120,$I$1,IF(K1267&lt;150,$J$1,IF(K1267&lt;180,$K$1,IF(K1267&lt;210,$E$1)))))))))))</f>
        <v>0</v>
      </c>
      <c r="U1267" s="3" t="s">
        <v>651</v>
      </c>
      <c r="V1267" s="10" t="s">
        <v>2078</v>
      </c>
      <c r="W1267" s="6">
        <v>43697</v>
      </c>
      <c r="X1267" s="12" t="s">
        <v>2079</v>
      </c>
      <c r="Y1267" s="12" t="s">
        <v>5248</v>
      </c>
      <c r="Z1267" s="12"/>
      <c r="AA1267" s="12"/>
      <c r="AB1267" s="73"/>
      <c r="AC1267" s="73"/>
      <c r="AD1267" s="73"/>
      <c r="AE1267" s="73"/>
      <c r="AF1267" s="4">
        <f ca="1">+TODAY()-AE1267</f>
        <v>44137</v>
      </c>
      <c r="AG1267" s="73"/>
      <c r="AH1267" s="73"/>
      <c r="AI1267" s="29"/>
      <c r="AJ1267" s="29"/>
      <c r="AK1267" s="28" t="s">
        <v>56</v>
      </c>
      <c r="AL1267" s="29"/>
      <c r="AM1267" s="72">
        <v>1</v>
      </c>
      <c r="AN1267" s="28" t="s">
        <v>44</v>
      </c>
      <c r="AO1267" s="28"/>
      <c r="AP1267" s="28" t="s">
        <v>45</v>
      </c>
      <c r="AQ1267" s="28"/>
      <c r="AR1267" s="28"/>
      <c r="AS1267" s="28"/>
      <c r="AT1267" s="28"/>
      <c r="AU1267" s="3" t="s">
        <v>4401</v>
      </c>
      <c r="AV1267" s="70" t="s">
        <v>47</v>
      </c>
      <c r="AW1267" s="7" t="s">
        <v>47</v>
      </c>
      <c r="AX1267" s="9" t="str">
        <f>IF(AW1267="","Vacio",IF(AV1267=AW1267,"Igual","Diferente"))</f>
        <v>Igual</v>
      </c>
      <c r="AY1267" s="68"/>
      <c r="AZ1267" s="68"/>
      <c r="BA1267" s="5">
        <f ca="1">+IF(K1267&gt;21,"Revisar",0)</f>
        <v>0</v>
      </c>
      <c r="BB1267" s="68" t="s">
        <v>146</v>
      </c>
      <c r="BC1267" s="129" t="s">
        <v>2919</v>
      </c>
      <c r="BF1267" s="129" t="s">
        <v>94</v>
      </c>
      <c r="BG1267" s="129"/>
    </row>
    <row r="1268" spans="1:65" ht="14.65" customHeight="1" x14ac:dyDescent="0.25">
      <c r="A1268" s="68" t="str">
        <f>CONCATENATE(E1268,"_",X1268)</f>
        <v>20602985971_PCR-LAP1097</v>
      </c>
      <c r="B1268" s="68" t="str">
        <f>CONCATENATE(E1268,"_",Z1268)</f>
        <v>20602985971_PCR-LAP19101088</v>
      </c>
      <c r="C1268" s="29">
        <v>44123</v>
      </c>
      <c r="D1268" s="29">
        <v>44153</v>
      </c>
      <c r="E1268" s="192">
        <v>20602985971</v>
      </c>
      <c r="F1268" s="28" t="s">
        <v>4109</v>
      </c>
      <c r="G1268" s="28" t="s">
        <v>4612</v>
      </c>
      <c r="H1268" s="29">
        <v>44123</v>
      </c>
      <c r="I1268" s="29">
        <v>44153</v>
      </c>
      <c r="J1268" s="7"/>
      <c r="K1268" s="8">
        <f ca="1">+TODAY()-I1268</f>
        <v>-16</v>
      </c>
      <c r="L1268" s="71">
        <v>60</v>
      </c>
      <c r="M1268" s="135"/>
      <c r="N1268" s="9" t="str">
        <f>IF(M1268="","Vacio",IF(L1268=M1268,"Igual","Diferente"))</f>
        <v>Vacio</v>
      </c>
      <c r="O1268" s="71"/>
      <c r="P1268" s="135"/>
      <c r="Q1268" s="9" t="str">
        <f>IF(P1268="","Vacio",IF(O1268=P1268,"Igual","Diferente"))</f>
        <v>Vacio</v>
      </c>
      <c r="R1268" s="1">
        <f>+L1268+O1268/3.5</f>
        <v>60</v>
      </c>
      <c r="S1268" s="1">
        <f ca="1">+IF(K1268&gt;=0,IF(K1268&lt;30,R1268*1,IF(60&gt;K1268,R1268*2,IF(90&gt;K1268,R1268*3,IF(120&gt;K1268,R1268*4,IF(150&gt;K1268,R1268*5,IF(180&gt;K1268,R1268*6,IF(210&gt;K1268,R1268*7))))))),0)</f>
        <v>0</v>
      </c>
      <c r="T1268" s="2">
        <f ca="1">+IF(K1268&lt;0,0,IF(K1268&lt;8,$A$1,IF(K1268&lt;15,$B$1,IF(K1268&lt;22,$C$1,IF(K1268&lt;30,$D$1,IF(K1268&lt;60,$G$1,IF(K1268&lt;90,$H$1,IF(K1268&lt;120,$I$1,IF(K1268&lt;150,$J$1,IF(K1268&lt;180,$K$1,IF(K1268&lt;210,$E$1)))))))))))</f>
        <v>0</v>
      </c>
      <c r="U1268" s="3" t="s">
        <v>3397</v>
      </c>
      <c r="V1268" s="10"/>
      <c r="W1268" s="6">
        <v>43634</v>
      </c>
      <c r="X1268" s="12" t="s">
        <v>1752</v>
      </c>
      <c r="Y1268" s="12" t="s">
        <v>5248</v>
      </c>
      <c r="Z1268" s="12" t="s">
        <v>2168</v>
      </c>
      <c r="AA1268" s="12"/>
      <c r="AB1268" s="73"/>
      <c r="AC1268" s="73"/>
      <c r="AD1268" s="73"/>
      <c r="AE1268" s="73"/>
      <c r="AF1268" s="4">
        <f ca="1">+TODAY()-AE1268</f>
        <v>44137</v>
      </c>
      <c r="AG1268" s="73"/>
      <c r="AH1268" s="73"/>
      <c r="AI1268" s="29" t="s">
        <v>2048</v>
      </c>
      <c r="AJ1268" s="29" t="s">
        <v>2049</v>
      </c>
      <c r="AK1268" s="28" t="s">
        <v>289</v>
      </c>
      <c r="AL1268" s="29">
        <v>44001</v>
      </c>
      <c r="AM1268" s="72">
        <v>1</v>
      </c>
      <c r="AN1268" s="28" t="s">
        <v>44</v>
      </c>
      <c r="AO1268" s="28"/>
      <c r="AP1268" s="28" t="s">
        <v>45</v>
      </c>
      <c r="AQ1268" s="28"/>
      <c r="AR1268" s="28"/>
      <c r="AS1268" s="28"/>
      <c r="AT1268" s="28"/>
      <c r="AU1268" s="3" t="s">
        <v>4401</v>
      </c>
      <c r="AV1268" s="70" t="s">
        <v>47</v>
      </c>
      <c r="AW1268" s="7" t="s">
        <v>47</v>
      </c>
      <c r="AX1268" s="9" t="str">
        <f>IF(AW1268="","Vacio",IF(AV1268=AW1268,"Igual","Diferente"))</f>
        <v>Igual</v>
      </c>
      <c r="AY1268" s="68"/>
      <c r="AZ1268" s="68"/>
      <c r="BA1268" s="5">
        <f ca="1">+IF(K1268&gt;21,"Revisar",0)</f>
        <v>0</v>
      </c>
      <c r="BB1268" s="68" t="s">
        <v>146</v>
      </c>
      <c r="BC1268" s="129" t="s">
        <v>2919</v>
      </c>
      <c r="BF1268" s="129" t="s">
        <v>94</v>
      </c>
      <c r="BG1268" s="129"/>
    </row>
    <row r="1269" spans="1:65" ht="14.65" customHeight="1" x14ac:dyDescent="0.25">
      <c r="A1269" s="68" t="str">
        <f>CONCATENATE(E1269,"_",X1269)</f>
        <v>20602985971_PCR-LAP1185</v>
      </c>
      <c r="B1269" s="68" t="str">
        <f>CONCATENATE(E1269,"_",Z1269)</f>
        <v>20602985971_</v>
      </c>
      <c r="C1269" s="29">
        <v>44102</v>
      </c>
      <c r="D1269" s="29">
        <v>44132</v>
      </c>
      <c r="E1269" s="192">
        <v>20602985971</v>
      </c>
      <c r="F1269" s="28" t="s">
        <v>4109</v>
      </c>
      <c r="G1269" s="28" t="s">
        <v>4612</v>
      </c>
      <c r="H1269" s="29">
        <v>44102</v>
      </c>
      <c r="I1269" s="29">
        <v>44132</v>
      </c>
      <c r="J1269" s="7"/>
      <c r="K1269" s="8">
        <f ca="1">+TODAY()-I1269</f>
        <v>5</v>
      </c>
      <c r="L1269" s="71">
        <v>60</v>
      </c>
      <c r="M1269" s="135"/>
      <c r="N1269" s="9" t="str">
        <f>IF(M1269="","Vacio",IF(L1269=M1269,"Igual","Diferente"))</f>
        <v>Vacio</v>
      </c>
      <c r="O1269" s="71"/>
      <c r="P1269" s="135"/>
      <c r="Q1269" s="9" t="str">
        <f>IF(P1269="","Vacio",IF(O1269=P1269,"Igual","Diferente"))</f>
        <v>Vacio</v>
      </c>
      <c r="R1269" s="1">
        <f>+L1269+O1269/3.5</f>
        <v>60</v>
      </c>
      <c r="S1269" s="1">
        <f ca="1">+IF(K1269&gt;=0,IF(K1269&lt;30,R1269*1,IF(60&gt;K1269,R1269*2,IF(90&gt;K1269,R1269*3,IF(120&gt;K1269,R1269*4,IF(150&gt;K1269,R1269*5,IF(180&gt;K1269,R1269*6,IF(210&gt;K1269,R1269*7))))))),0)</f>
        <v>60</v>
      </c>
      <c r="T1269" s="2" t="str">
        <f ca="1">+IF(K1269&lt;0,0,IF(K1269&lt;8,$A$1,IF(K1269&lt;15,$B$1,IF(K1269&lt;22,$C$1,IF(K1269&lt;30,$D$1,IF(K1269&lt;60,$G$1,IF(K1269&lt;90,$H$1,IF(K1269&lt;120,$I$1,IF(K1269&lt;150,$J$1,IF(K1269&lt;180,$K$1,IF(K1269&lt;210,$E$1)))))))))))</f>
        <v>1° Semana</v>
      </c>
      <c r="U1269" s="3" t="s">
        <v>41</v>
      </c>
      <c r="V1269" s="10" t="s">
        <v>2080</v>
      </c>
      <c r="W1269" s="6">
        <v>43432</v>
      </c>
      <c r="X1269" s="12" t="s">
        <v>2081</v>
      </c>
      <c r="Y1269" s="12" t="s">
        <v>5248</v>
      </c>
      <c r="Z1269" s="12"/>
      <c r="AA1269" s="12"/>
      <c r="AB1269" s="73"/>
      <c r="AC1269" s="73"/>
      <c r="AD1269" s="73"/>
      <c r="AE1269" s="73"/>
      <c r="AF1269" s="4">
        <f ca="1">+TODAY()-AE1269</f>
        <v>44137</v>
      </c>
      <c r="AG1269" s="73"/>
      <c r="AH1269" s="73"/>
      <c r="AI1269" s="29" t="s">
        <v>2048</v>
      </c>
      <c r="AJ1269" s="29" t="s">
        <v>2082</v>
      </c>
      <c r="AK1269" s="28" t="s">
        <v>289</v>
      </c>
      <c r="AL1269" s="29">
        <v>43796</v>
      </c>
      <c r="AM1269" s="72">
        <v>1</v>
      </c>
      <c r="AN1269" s="28" t="s">
        <v>44</v>
      </c>
      <c r="AO1269" s="28"/>
      <c r="AP1269" s="28" t="s">
        <v>45</v>
      </c>
      <c r="AQ1269" s="28"/>
      <c r="AR1269" s="28"/>
      <c r="AS1269" s="28"/>
      <c r="AT1269" s="28"/>
      <c r="AU1269" s="3" t="s">
        <v>4401</v>
      </c>
      <c r="AV1269" s="70" t="s">
        <v>47</v>
      </c>
      <c r="AW1269" s="7" t="s">
        <v>47</v>
      </c>
      <c r="AX1269" s="9" t="str">
        <f>IF(AW1269="","Vacio",IF(AV1269=AW1269,"Igual","Diferente"))</f>
        <v>Igual</v>
      </c>
      <c r="AY1269" s="68"/>
      <c r="AZ1269" s="68"/>
      <c r="BA1269" s="5">
        <f ca="1">+IF(K1269&gt;21,"Revisar",0)</f>
        <v>0</v>
      </c>
      <c r="BB1269" s="68" t="s">
        <v>146</v>
      </c>
      <c r="BC1269" s="129" t="s">
        <v>141</v>
      </c>
      <c r="BF1269" s="129" t="s">
        <v>94</v>
      </c>
      <c r="BG1269" s="129"/>
    </row>
    <row r="1270" spans="1:65" ht="14.65" customHeight="1" x14ac:dyDescent="0.25">
      <c r="A1270" s="68" t="str">
        <f>CONCATENATE(E1270,"_",X1270)</f>
        <v>20602985971_PCR-LAP1186</v>
      </c>
      <c r="B1270" s="68" t="str">
        <f>CONCATENATE(E1270,"_",Z1270)</f>
        <v>20602985971_</v>
      </c>
      <c r="C1270" s="29">
        <v>44102</v>
      </c>
      <c r="D1270" s="29">
        <v>44132</v>
      </c>
      <c r="E1270" s="192">
        <v>20602985971</v>
      </c>
      <c r="F1270" s="28" t="s">
        <v>4109</v>
      </c>
      <c r="G1270" s="28" t="s">
        <v>4612</v>
      </c>
      <c r="H1270" s="29">
        <v>44102</v>
      </c>
      <c r="I1270" s="29">
        <v>44132</v>
      </c>
      <c r="J1270" s="7"/>
      <c r="K1270" s="8">
        <f ca="1">+TODAY()-I1270</f>
        <v>5</v>
      </c>
      <c r="L1270" s="71">
        <v>60</v>
      </c>
      <c r="M1270" s="135"/>
      <c r="N1270" s="9" t="str">
        <f>IF(M1270="","Vacio",IF(L1270=M1270,"Igual","Diferente"))</f>
        <v>Vacio</v>
      </c>
      <c r="O1270" s="71"/>
      <c r="P1270" s="135"/>
      <c r="Q1270" s="9" t="str">
        <f>IF(P1270="","Vacio",IF(O1270=P1270,"Igual","Diferente"))</f>
        <v>Vacio</v>
      </c>
      <c r="R1270" s="1">
        <f>+L1270+O1270/3.5</f>
        <v>60</v>
      </c>
      <c r="S1270" s="1">
        <f ca="1">+IF(K1270&gt;=0,IF(K1270&lt;30,R1270*1,IF(60&gt;K1270,R1270*2,IF(90&gt;K1270,R1270*3,IF(120&gt;K1270,R1270*4,IF(150&gt;K1270,R1270*5,IF(180&gt;K1270,R1270*6,IF(210&gt;K1270,R1270*7))))))),0)</f>
        <v>60</v>
      </c>
      <c r="T1270" s="2" t="str">
        <f ca="1">+IF(K1270&lt;0,0,IF(K1270&lt;8,$A$1,IF(K1270&lt;15,$B$1,IF(K1270&lt;22,$C$1,IF(K1270&lt;30,$D$1,IF(K1270&lt;60,$G$1,IF(K1270&lt;90,$H$1,IF(K1270&lt;120,$I$1,IF(K1270&lt;150,$J$1,IF(K1270&lt;180,$K$1,IF(K1270&lt;210,$E$1)))))))))))</f>
        <v>1° Semana</v>
      </c>
      <c r="U1270" s="3" t="s">
        <v>41</v>
      </c>
      <c r="V1270" s="10" t="s">
        <v>2080</v>
      </c>
      <c r="W1270" s="6">
        <v>43432</v>
      </c>
      <c r="X1270" s="12" t="s">
        <v>2083</v>
      </c>
      <c r="Y1270" s="12" t="s">
        <v>5248</v>
      </c>
      <c r="Z1270" s="12"/>
      <c r="AA1270" s="12"/>
      <c r="AB1270" s="73"/>
      <c r="AC1270" s="73"/>
      <c r="AD1270" s="73"/>
      <c r="AE1270" s="73"/>
      <c r="AF1270" s="4">
        <f ca="1">+TODAY()-AE1270</f>
        <v>44137</v>
      </c>
      <c r="AG1270" s="73"/>
      <c r="AH1270" s="73"/>
      <c r="AI1270" s="29" t="s">
        <v>2048</v>
      </c>
      <c r="AJ1270" s="29" t="s">
        <v>2082</v>
      </c>
      <c r="AK1270" s="28" t="s">
        <v>289</v>
      </c>
      <c r="AL1270" s="29">
        <v>43796</v>
      </c>
      <c r="AM1270" s="72">
        <v>1</v>
      </c>
      <c r="AN1270" s="28" t="s">
        <v>44</v>
      </c>
      <c r="AO1270" s="28"/>
      <c r="AP1270" s="28" t="s">
        <v>45</v>
      </c>
      <c r="AQ1270" s="28"/>
      <c r="AR1270" s="28"/>
      <c r="AS1270" s="28"/>
      <c r="AT1270" s="28"/>
      <c r="AU1270" s="3" t="s">
        <v>4401</v>
      </c>
      <c r="AV1270" s="70" t="s">
        <v>47</v>
      </c>
      <c r="AW1270" s="7" t="s">
        <v>47</v>
      </c>
      <c r="AX1270" s="9" t="str">
        <f>IF(AW1270="","Vacio",IF(AV1270=AW1270,"Igual","Diferente"))</f>
        <v>Igual</v>
      </c>
      <c r="AY1270" s="68"/>
      <c r="AZ1270" s="68"/>
      <c r="BA1270" s="5">
        <f ca="1">+IF(K1270&gt;21,"Revisar",0)</f>
        <v>0</v>
      </c>
      <c r="BB1270" s="68" t="s">
        <v>146</v>
      </c>
      <c r="BC1270" s="129" t="s">
        <v>141</v>
      </c>
      <c r="BF1270" s="129" t="s">
        <v>94</v>
      </c>
      <c r="BG1270" s="129"/>
    </row>
    <row r="1271" spans="1:65" ht="14.65" customHeight="1" x14ac:dyDescent="0.25">
      <c r="A1271" s="68" t="str">
        <f>CONCATENATE(E1271,"_",X1271)</f>
        <v>20602985971_PCR-LAP1215</v>
      </c>
      <c r="B1271" s="68" t="str">
        <f>CONCATENATE(E1271,"_",Z1271)</f>
        <v>20602985971_</v>
      </c>
      <c r="C1271" s="29">
        <v>44128</v>
      </c>
      <c r="D1271" s="29">
        <v>44158</v>
      </c>
      <c r="E1271" s="192">
        <v>20602985971</v>
      </c>
      <c r="F1271" s="28" t="s">
        <v>4109</v>
      </c>
      <c r="G1271" s="28" t="s">
        <v>4612</v>
      </c>
      <c r="H1271" s="29">
        <v>44128</v>
      </c>
      <c r="I1271" s="29">
        <v>44158</v>
      </c>
      <c r="J1271" s="7"/>
      <c r="K1271" s="8">
        <f ca="1">+TODAY()-I1271</f>
        <v>-21</v>
      </c>
      <c r="L1271" s="71">
        <v>70</v>
      </c>
      <c r="M1271" s="135"/>
      <c r="N1271" s="9" t="str">
        <f>IF(M1271="","Vacio",IF(L1271=M1271,"Igual","Diferente"))</f>
        <v>Vacio</v>
      </c>
      <c r="O1271" s="71"/>
      <c r="P1271" s="135"/>
      <c r="Q1271" s="9" t="str">
        <f>IF(P1271="","Vacio",IF(O1271=P1271,"Igual","Diferente"))</f>
        <v>Vacio</v>
      </c>
      <c r="R1271" s="1">
        <f>+L1271+O1271/3.5</f>
        <v>70</v>
      </c>
      <c r="S1271" s="1">
        <f ca="1">+IF(K1271&gt;=0,IF(K1271&lt;30,R1271*1,IF(60&gt;K1271,R1271*2,IF(90&gt;K1271,R1271*3,IF(120&gt;K1271,R1271*4,IF(150&gt;K1271,R1271*5,IF(180&gt;K1271,R1271*6,IF(210&gt;K1271,R1271*7))))))),0)</f>
        <v>0</v>
      </c>
      <c r="T1271" s="2">
        <f ca="1">+IF(K1271&lt;0,0,IF(K1271&lt;8,$A$1,IF(K1271&lt;15,$B$1,IF(K1271&lt;22,$C$1,IF(K1271&lt;30,$D$1,IF(K1271&lt;60,$G$1,IF(K1271&lt;90,$H$1,IF(K1271&lt;120,$I$1,IF(K1271&lt;150,$J$1,IF(K1271&lt;180,$K$1,IF(K1271&lt;210,$E$1)))))))))))</f>
        <v>0</v>
      </c>
      <c r="U1271" s="3" t="s">
        <v>4179</v>
      </c>
      <c r="V1271" s="10" t="s">
        <v>4178</v>
      </c>
      <c r="W1271" s="6">
        <v>44097</v>
      </c>
      <c r="X1271" s="12" t="s">
        <v>4142</v>
      </c>
      <c r="Y1271" s="12" t="s">
        <v>5248</v>
      </c>
      <c r="Z1271" s="12"/>
      <c r="AA1271" s="12"/>
      <c r="AB1271" s="73"/>
      <c r="AC1271" s="73"/>
      <c r="AD1271" s="73"/>
      <c r="AE1271" s="73"/>
      <c r="AF1271" s="4">
        <f ca="1">+TODAY()-AE1271</f>
        <v>44137</v>
      </c>
      <c r="AG1271" s="73"/>
      <c r="AH1271" s="73"/>
      <c r="AI1271" s="29"/>
      <c r="AJ1271" s="29"/>
      <c r="AK1271" s="28"/>
      <c r="AL1271" s="29"/>
      <c r="AM1271" s="72">
        <v>1</v>
      </c>
      <c r="AN1271" s="28" t="s">
        <v>44</v>
      </c>
      <c r="AO1271" s="28"/>
      <c r="AP1271" s="28" t="s">
        <v>151</v>
      </c>
      <c r="AQ1271" s="296" t="s">
        <v>888</v>
      </c>
      <c r="AR1271" s="28"/>
      <c r="AS1271" s="28"/>
      <c r="AT1271" s="28"/>
      <c r="AU1271" s="3" t="s">
        <v>4401</v>
      </c>
      <c r="AV1271" s="70" t="s">
        <v>47</v>
      </c>
      <c r="AW1271" s="7" t="s">
        <v>47</v>
      </c>
      <c r="AX1271" s="9" t="str">
        <f>IF(AW1271="","Vacio",IF(AV1271=AW1271,"Igual","Diferente"))</f>
        <v>Igual</v>
      </c>
      <c r="AY1271" s="68"/>
      <c r="AZ1271" s="68"/>
      <c r="BA1271" s="5">
        <f ca="1">+IF(K1271&gt;21,"Revisar",0)</f>
        <v>0</v>
      </c>
      <c r="BB1271" s="68" t="s">
        <v>146</v>
      </c>
      <c r="BC1271" s="129" t="s">
        <v>2919</v>
      </c>
      <c r="BF1271" s="129"/>
      <c r="BG1271" s="129">
        <f>VLOOKUP(X1271,'[2]Costos office 365'!$A$1:$B$180,2,FALSE)</f>
        <v>7.13</v>
      </c>
    </row>
    <row r="1272" spans="1:65" ht="14.65" customHeight="1" x14ac:dyDescent="0.25">
      <c r="A1272" s="68" t="str">
        <f>CONCATENATE(E1272,"_",X1272)</f>
        <v>20602985971_PCR-LAP1232</v>
      </c>
      <c r="B1272" s="68" t="str">
        <f>CONCATENATE(E1272,"_",Z1272)</f>
        <v>20602985971_</v>
      </c>
      <c r="C1272" s="29">
        <v>44137</v>
      </c>
      <c r="D1272" s="29">
        <v>44166</v>
      </c>
      <c r="E1272" s="192">
        <v>20602985971</v>
      </c>
      <c r="F1272" s="28" t="s">
        <v>4109</v>
      </c>
      <c r="G1272" s="28" t="s">
        <v>5207</v>
      </c>
      <c r="H1272" s="29">
        <v>44137</v>
      </c>
      <c r="I1272" s="29">
        <v>44166</v>
      </c>
      <c r="J1272" s="7"/>
      <c r="K1272" s="8">
        <f ca="1">+TODAY()-I1272</f>
        <v>-29</v>
      </c>
      <c r="L1272" s="71">
        <v>95</v>
      </c>
      <c r="M1272" s="135"/>
      <c r="N1272" s="9" t="str">
        <f>IF(M1272="","Vacio",IF(L1272=M1272,"Igual","Diferente"))</f>
        <v>Vacio</v>
      </c>
      <c r="O1272" s="71"/>
      <c r="P1272" s="135"/>
      <c r="Q1272" s="9" t="str">
        <f>IF(P1272="","Vacio",IF(O1272=P1272,"Igual","Diferente"))</f>
        <v>Vacio</v>
      </c>
      <c r="R1272" s="1">
        <f>+L1272+O1272/3.5</f>
        <v>95</v>
      </c>
      <c r="S1272" s="1">
        <f ca="1">+IF(K1272&gt;=0,IF(K1272&lt;30,R1272*1,IF(60&gt;K1272,R1272*2,IF(90&gt;K1272,R1272*3,IF(120&gt;K1272,R1272*4,IF(150&gt;K1272,R1272*5,IF(180&gt;K1272,R1272*6,IF(210&gt;K1272,R1272*7))))))),0)</f>
        <v>0</v>
      </c>
      <c r="T1272" s="2">
        <f ca="1">+IF(K1272&lt;0,0,IF(K1272&lt;8,$A$1,IF(K1272&lt;15,$B$1,IF(K1272&lt;22,$C$1,IF(K1272&lt;30,$D$1,IF(K1272&lt;60,$G$1,IF(K1272&lt;90,$H$1,IF(K1272&lt;120,$I$1,IF(K1272&lt;150,$J$1,IF(K1272&lt;180,$K$1,IF(K1272&lt;210,$E$1)))))))))))</f>
        <v>0</v>
      </c>
      <c r="U1272" s="3"/>
      <c r="V1272" s="10"/>
      <c r="W1272" s="6"/>
      <c r="X1272" s="12" t="s">
        <v>5208</v>
      </c>
      <c r="Y1272" s="12" t="s">
        <v>5248</v>
      </c>
      <c r="Z1272" s="12"/>
      <c r="AA1272" s="12"/>
      <c r="AB1272" s="73"/>
      <c r="AC1272" s="73"/>
      <c r="AD1272" s="73"/>
      <c r="AE1272" s="73"/>
      <c r="AF1272" s="4">
        <f ca="1">+TODAY()-AE1272</f>
        <v>44137</v>
      </c>
      <c r="AG1272" s="73"/>
      <c r="AH1272" s="73"/>
      <c r="AI1272" s="29"/>
      <c r="AJ1272" s="29"/>
      <c r="AK1272" s="28"/>
      <c r="AL1272" s="29"/>
      <c r="AM1272" s="72">
        <v>1</v>
      </c>
      <c r="AN1272" s="28" t="s">
        <v>44</v>
      </c>
      <c r="AO1272" s="28"/>
      <c r="AP1272" s="28"/>
      <c r="AQ1272" s="296"/>
      <c r="AR1272" s="28"/>
      <c r="AS1272" s="28"/>
      <c r="AT1272" s="28"/>
      <c r="AU1272" s="3" t="s">
        <v>4401</v>
      </c>
      <c r="AV1272" s="413"/>
      <c r="AW1272" s="7"/>
      <c r="AX1272" s="9" t="str">
        <f>IF(AW1272="","Vacio",IF(AV1272=AW1272,"Igual","Diferente"))</f>
        <v>Vacio</v>
      </c>
      <c r="AY1272" s="68"/>
      <c r="AZ1272" s="68"/>
      <c r="BA1272" s="5">
        <f ca="1">+IF(K1272&gt;21,"Revisar",0)</f>
        <v>0</v>
      </c>
      <c r="BB1272" s="68"/>
      <c r="BC1272" s="129" t="s">
        <v>2919</v>
      </c>
      <c r="BF1272" s="129"/>
      <c r="BG1272" s="129"/>
    </row>
    <row r="1273" spans="1:65" s="158" customFormat="1" ht="14.65" customHeight="1" x14ac:dyDescent="0.25">
      <c r="A1273" s="68" t="str">
        <f>CONCATENATE(E1273,"_",X1273)</f>
        <v>20602985971_PCR-LAP1294</v>
      </c>
      <c r="B1273" s="68" t="str">
        <f>CONCATENATE(E1273,"_",Z1273)</f>
        <v>20602985971_</v>
      </c>
      <c r="C1273" s="29">
        <v>44125</v>
      </c>
      <c r="D1273" s="29">
        <v>44155</v>
      </c>
      <c r="E1273" s="192">
        <v>20602985971</v>
      </c>
      <c r="F1273" s="28" t="s">
        <v>4109</v>
      </c>
      <c r="G1273" s="28" t="s">
        <v>4612</v>
      </c>
      <c r="H1273" s="29">
        <v>44125</v>
      </c>
      <c r="I1273" s="29">
        <v>44155</v>
      </c>
      <c r="J1273" s="7"/>
      <c r="K1273" s="8">
        <f ca="1">+TODAY()-I1273</f>
        <v>-18</v>
      </c>
      <c r="L1273" s="71">
        <v>70</v>
      </c>
      <c r="M1273" s="135"/>
      <c r="N1273" s="9" t="str">
        <f>IF(M1273="","Vacio",IF(L1273=M1273,"Igual","Diferente"))</f>
        <v>Vacio</v>
      </c>
      <c r="O1273" s="71"/>
      <c r="P1273" s="135"/>
      <c r="Q1273" s="9" t="str">
        <f>IF(P1273="","Vacio",IF(O1273=P1273,"Igual","Diferente"))</f>
        <v>Vacio</v>
      </c>
      <c r="R1273" s="1">
        <f>+L1273+O1273/3.5</f>
        <v>70</v>
      </c>
      <c r="S1273" s="1">
        <f ca="1">+IF(K1273&gt;=0,IF(K1273&lt;30,R1273*1,IF(60&gt;K1273,R1273*2,IF(90&gt;K1273,R1273*3,IF(120&gt;K1273,R1273*4,IF(150&gt;K1273,R1273*5,IF(180&gt;K1273,R1273*6,IF(210&gt;K1273,R1273*7))))))),0)</f>
        <v>0</v>
      </c>
      <c r="T1273" s="2">
        <f ca="1">+IF(K1273&lt;0,0,IF(K1273&lt;8,$A$1,IF(K1273&lt;15,$B$1,IF(K1273&lt;22,$C$1,IF(K1273&lt;30,$D$1,IF(K1273&lt;60,$G$1,IF(K1273&lt;90,$H$1,IF(K1273&lt;120,$I$1,IF(K1273&lt;150,$J$1,IF(K1273&lt;180,$K$1,IF(K1273&lt;210,$E$1)))))))))))</f>
        <v>0</v>
      </c>
      <c r="U1273" s="3" t="s">
        <v>2084</v>
      </c>
      <c r="V1273" s="10" t="s">
        <v>2085</v>
      </c>
      <c r="W1273" s="6">
        <v>43790</v>
      </c>
      <c r="X1273" s="12" t="s">
        <v>2086</v>
      </c>
      <c r="Y1273" s="12" t="s">
        <v>5248</v>
      </c>
      <c r="Z1273" s="12"/>
      <c r="AA1273" s="12"/>
      <c r="AB1273" s="73"/>
      <c r="AC1273" s="73"/>
      <c r="AD1273" s="73"/>
      <c r="AE1273" s="73"/>
      <c r="AF1273" s="4">
        <f ca="1">+TODAY()-AE1273</f>
        <v>44137</v>
      </c>
      <c r="AG1273" s="73"/>
      <c r="AH1273" s="73"/>
      <c r="AI1273" s="29"/>
      <c r="AJ1273" s="29"/>
      <c r="AK1273" s="28" t="s">
        <v>43</v>
      </c>
      <c r="AL1273" s="29"/>
      <c r="AM1273" s="72">
        <v>1</v>
      </c>
      <c r="AN1273" s="28" t="s">
        <v>44</v>
      </c>
      <c r="AO1273" s="28"/>
      <c r="AP1273" s="28" t="s">
        <v>45</v>
      </c>
      <c r="AQ1273" s="28"/>
      <c r="AR1273" s="28"/>
      <c r="AS1273" s="28"/>
      <c r="AT1273" s="28"/>
      <c r="AU1273" s="3" t="s">
        <v>4401</v>
      </c>
      <c r="AV1273" s="70" t="s">
        <v>47</v>
      </c>
      <c r="AW1273" s="7" t="s">
        <v>47</v>
      </c>
      <c r="AX1273" s="9" t="str">
        <f>IF(AW1273="","Vacio",IF(AV1273=AW1273,"Igual","Diferente"))</f>
        <v>Igual</v>
      </c>
      <c r="AY1273" s="68"/>
      <c r="AZ1273" s="68"/>
      <c r="BA1273" s="5">
        <f ca="1">+IF(K1273&gt;21,"Revisar",0)</f>
        <v>0</v>
      </c>
      <c r="BB1273" s="68" t="s">
        <v>146</v>
      </c>
      <c r="BC1273" s="129" t="s">
        <v>2919</v>
      </c>
      <c r="BD1273"/>
      <c r="BE1273"/>
      <c r="BF1273" s="129" t="s">
        <v>94</v>
      </c>
      <c r="BG1273" s="129"/>
      <c r="BH1273"/>
      <c r="BI1273"/>
      <c r="BJ1273"/>
      <c r="BK1273"/>
      <c r="BL1273"/>
      <c r="BM1273"/>
    </row>
    <row r="1274" spans="1:65" ht="14.65" customHeight="1" x14ac:dyDescent="0.25">
      <c r="A1274" s="68" t="str">
        <f>CONCATENATE(E1274,"_",X1274)</f>
        <v>20602985971_PCR-LAP1325</v>
      </c>
      <c r="B1274" s="68" t="str">
        <f>CONCATENATE(E1274,"_",Z1274)</f>
        <v>20602985971_</v>
      </c>
      <c r="C1274" s="29">
        <v>44102</v>
      </c>
      <c r="D1274" s="29">
        <v>44132</v>
      </c>
      <c r="E1274" s="192">
        <v>20602985971</v>
      </c>
      <c r="F1274" s="28" t="s">
        <v>4109</v>
      </c>
      <c r="G1274" s="28" t="s">
        <v>4612</v>
      </c>
      <c r="H1274" s="29">
        <v>44102</v>
      </c>
      <c r="I1274" s="29">
        <v>44132</v>
      </c>
      <c r="J1274" s="7"/>
      <c r="K1274" s="8">
        <f ca="1">+TODAY()-I1274</f>
        <v>5</v>
      </c>
      <c r="L1274" s="71">
        <v>95</v>
      </c>
      <c r="M1274" s="135"/>
      <c r="N1274" s="9" t="str">
        <f>IF(M1274="","Vacio",IF(L1274=M1274,"Igual","Diferente"))</f>
        <v>Vacio</v>
      </c>
      <c r="O1274" s="71"/>
      <c r="P1274" s="135"/>
      <c r="Q1274" s="9" t="str">
        <f>IF(P1274="","Vacio",IF(O1274=P1274,"Igual","Diferente"))</f>
        <v>Vacio</v>
      </c>
      <c r="R1274" s="1">
        <f>+L1274+O1274/3.5</f>
        <v>95</v>
      </c>
      <c r="S1274" s="1">
        <f ca="1">+IF(K1274&gt;=0,IF(K1274&lt;30,R1274*1,IF(60&gt;K1274,R1274*2,IF(90&gt;K1274,R1274*3,IF(120&gt;K1274,R1274*4,IF(150&gt;K1274,R1274*5,IF(180&gt;K1274,R1274*6,IF(210&gt;K1274,R1274*7))))))),0)</f>
        <v>95</v>
      </c>
      <c r="T1274" s="2" t="str">
        <f ca="1">+IF(K1274&lt;0,0,IF(K1274&lt;8,$A$1,IF(K1274&lt;15,$B$1,IF(K1274&lt;22,$C$1,IF(K1274&lt;30,$D$1,IF(K1274&lt;60,$G$1,IF(K1274&lt;90,$H$1,IF(K1274&lt;120,$I$1,IF(K1274&lt;150,$J$1,IF(K1274&lt;180,$K$1,IF(K1274&lt;210,$E$1)))))))))))</f>
        <v>1° Semana</v>
      </c>
      <c r="U1274" s="3" t="s">
        <v>2087</v>
      </c>
      <c r="V1274" s="10" t="s">
        <v>2088</v>
      </c>
      <c r="W1274" s="6">
        <v>43612</v>
      </c>
      <c r="X1274" s="12" t="s">
        <v>2089</v>
      </c>
      <c r="Y1274" s="12" t="s">
        <v>5248</v>
      </c>
      <c r="Z1274" s="12"/>
      <c r="AA1274" s="12"/>
      <c r="AB1274" s="73"/>
      <c r="AC1274" s="73"/>
      <c r="AD1274" s="73"/>
      <c r="AE1274" s="73"/>
      <c r="AF1274" s="4">
        <f ca="1">+TODAY()-AE1274</f>
        <v>44137</v>
      </c>
      <c r="AG1274" s="73"/>
      <c r="AH1274" s="73"/>
      <c r="AI1274" s="29"/>
      <c r="AJ1274" s="29"/>
      <c r="AK1274" s="28" t="s">
        <v>56</v>
      </c>
      <c r="AL1274" s="29"/>
      <c r="AM1274" s="72">
        <v>1</v>
      </c>
      <c r="AN1274" s="28" t="s">
        <v>44</v>
      </c>
      <c r="AO1274" s="28"/>
      <c r="AP1274" s="28" t="s">
        <v>151</v>
      </c>
      <c r="AQ1274" s="28"/>
      <c r="AR1274" s="28"/>
      <c r="AS1274" s="28"/>
      <c r="AT1274" s="28"/>
      <c r="AU1274" s="3" t="s">
        <v>4401</v>
      </c>
      <c r="AV1274" s="70" t="s">
        <v>47</v>
      </c>
      <c r="AW1274" s="7" t="s">
        <v>47</v>
      </c>
      <c r="AX1274" s="9" t="str">
        <f>IF(AW1274="","Vacio",IF(AV1274=AW1274,"Igual","Diferente"))</f>
        <v>Igual</v>
      </c>
      <c r="AY1274" s="68"/>
      <c r="AZ1274" s="68"/>
      <c r="BA1274" s="5">
        <f ca="1">+IF(K1274&gt;21,"Revisar",0)</f>
        <v>0</v>
      </c>
      <c r="BB1274" s="68" t="s">
        <v>146</v>
      </c>
      <c r="BC1274" s="129" t="s">
        <v>141</v>
      </c>
      <c r="BF1274" s="129" t="s">
        <v>94</v>
      </c>
      <c r="BG1274" s="129"/>
    </row>
    <row r="1275" spans="1:65" ht="14.65" customHeight="1" x14ac:dyDescent="0.25">
      <c r="A1275" s="68" t="str">
        <f>CONCATENATE(E1275,"_",X1275)</f>
        <v>20602985971_PCR-LAP1326</v>
      </c>
      <c r="B1275" s="68" t="str">
        <f>CONCATENATE(E1275,"_",Z1275)</f>
        <v>20602985971_</v>
      </c>
      <c r="C1275" s="29">
        <v>44114</v>
      </c>
      <c r="D1275" s="29">
        <v>44144</v>
      </c>
      <c r="E1275" s="192">
        <v>20602985971</v>
      </c>
      <c r="F1275" s="28" t="s">
        <v>4109</v>
      </c>
      <c r="G1275" s="28" t="s">
        <v>4612</v>
      </c>
      <c r="H1275" s="29">
        <v>44114</v>
      </c>
      <c r="I1275" s="29">
        <v>44144</v>
      </c>
      <c r="J1275" s="7"/>
      <c r="K1275" s="8">
        <f ca="1">+TODAY()-I1275</f>
        <v>-7</v>
      </c>
      <c r="L1275" s="71">
        <v>170</v>
      </c>
      <c r="M1275" s="135"/>
      <c r="N1275" s="9" t="str">
        <f>IF(M1275="","Vacio",IF(L1275=M1275,"Igual","Diferente"))</f>
        <v>Vacio</v>
      </c>
      <c r="O1275" s="71"/>
      <c r="P1275" s="135"/>
      <c r="Q1275" s="9" t="str">
        <f>IF(P1275="","Vacio",IF(O1275=P1275,"Igual","Diferente"))</f>
        <v>Vacio</v>
      </c>
      <c r="R1275" s="1">
        <f>+L1275+O1275/3.5</f>
        <v>170</v>
      </c>
      <c r="S1275" s="1">
        <f ca="1">+IF(K1275&gt;=0,IF(K1275&lt;30,R1275*1,IF(60&gt;K1275,R1275*2,IF(90&gt;K1275,R1275*3,IF(120&gt;K1275,R1275*4,IF(150&gt;K1275,R1275*5,IF(180&gt;K1275,R1275*6,IF(210&gt;K1275,R1275*7))))))),0)</f>
        <v>0</v>
      </c>
      <c r="T1275" s="2">
        <f ca="1">+IF(K1275&lt;0,0,IF(K1275&lt;8,$A$1,IF(K1275&lt;15,$B$1,IF(K1275&lt;22,$C$1,IF(K1275&lt;30,$D$1,IF(K1275&lt;60,$G$1,IF(K1275&lt;90,$H$1,IF(K1275&lt;120,$I$1,IF(K1275&lt;150,$J$1,IF(K1275&lt;180,$K$1,IF(K1275&lt;210,$E$1)))))))))))</f>
        <v>0</v>
      </c>
      <c r="U1275" s="3" t="s">
        <v>3960</v>
      </c>
      <c r="V1275" s="10" t="s">
        <v>3959</v>
      </c>
      <c r="W1275" s="6">
        <v>44083</v>
      </c>
      <c r="X1275" s="12" t="s">
        <v>3958</v>
      </c>
      <c r="Y1275" s="12" t="s">
        <v>5248</v>
      </c>
      <c r="Z1275" s="12"/>
      <c r="AA1275" s="12"/>
      <c r="AB1275" s="73"/>
      <c r="AC1275" s="73"/>
      <c r="AD1275" s="73"/>
      <c r="AE1275" s="73"/>
      <c r="AF1275" s="4">
        <f ca="1">+TODAY()-AE1275</f>
        <v>44137</v>
      </c>
      <c r="AG1275" s="73"/>
      <c r="AH1275" s="73"/>
      <c r="AI1275" s="29"/>
      <c r="AJ1275" s="29"/>
      <c r="AK1275" s="28"/>
      <c r="AL1275" s="29"/>
      <c r="AM1275" s="72">
        <v>1</v>
      </c>
      <c r="AN1275" s="28" t="s">
        <v>44</v>
      </c>
      <c r="AO1275" s="28"/>
      <c r="AP1275" s="28" t="s">
        <v>151</v>
      </c>
      <c r="AQ1275" s="28" t="s">
        <v>3961</v>
      </c>
      <c r="AR1275" s="28"/>
      <c r="AS1275" s="28"/>
      <c r="AT1275" s="28"/>
      <c r="AU1275" s="3" t="s">
        <v>4401</v>
      </c>
      <c r="AV1275" s="70" t="s">
        <v>47</v>
      </c>
      <c r="AW1275" s="7" t="s">
        <v>47</v>
      </c>
      <c r="AX1275" s="9" t="str">
        <f>IF(AW1275="","Vacio",IF(AV1275=AW1275,"Igual","Diferente"))</f>
        <v>Igual</v>
      </c>
      <c r="AY1275" s="68"/>
      <c r="AZ1275" s="68"/>
      <c r="BA1275" s="5">
        <f ca="1">+IF(K1275&gt;21,"Revisar",0)</f>
        <v>0</v>
      </c>
      <c r="BB1275" s="68" t="s">
        <v>146</v>
      </c>
      <c r="BC1275" s="129" t="s">
        <v>2919</v>
      </c>
      <c r="BF1275" s="129"/>
      <c r="BG1275" s="129"/>
    </row>
    <row r="1276" spans="1:65" ht="14.65" customHeight="1" x14ac:dyDescent="0.25">
      <c r="A1276" s="68" t="str">
        <f>CONCATENATE(E1276,"_",X1276)</f>
        <v>20602985971_PCR-LAP1327</v>
      </c>
      <c r="B1276" s="68" t="str">
        <f>CONCATENATE(E1276,"_",Z1276)</f>
        <v>20602985971_PCR-LAP1331</v>
      </c>
      <c r="C1276" s="29">
        <v>44126</v>
      </c>
      <c r="D1276" s="29">
        <v>44156</v>
      </c>
      <c r="E1276" s="192">
        <v>20602985971</v>
      </c>
      <c r="F1276" s="28" t="s">
        <v>4109</v>
      </c>
      <c r="G1276" s="28" t="s">
        <v>4612</v>
      </c>
      <c r="H1276" s="29">
        <v>44126</v>
      </c>
      <c r="I1276" s="29">
        <v>44156</v>
      </c>
      <c r="J1276" s="7"/>
      <c r="K1276" s="8">
        <f ca="1">+TODAY()-I1276</f>
        <v>-19</v>
      </c>
      <c r="L1276" s="71">
        <v>140</v>
      </c>
      <c r="M1276" s="135"/>
      <c r="N1276" s="9" t="str">
        <f>IF(M1276="","Vacio",IF(L1276=M1276,"Igual","Diferente"))</f>
        <v>Vacio</v>
      </c>
      <c r="O1276" s="71"/>
      <c r="P1276" s="135"/>
      <c r="Q1276" s="9" t="str">
        <f>IF(P1276="","Vacio",IF(O1276=P1276,"Igual","Diferente"))</f>
        <v>Vacio</v>
      </c>
      <c r="R1276" s="1">
        <f>+L1276+O1276/3.5</f>
        <v>140</v>
      </c>
      <c r="S1276" s="1">
        <f ca="1">+IF(K1276&gt;=0,IF(K1276&lt;30,R1276*1,IF(60&gt;K1276,R1276*2,IF(90&gt;K1276,R1276*3,IF(120&gt;K1276,R1276*4,IF(150&gt;K1276,R1276*5,IF(180&gt;K1276,R1276*6,IF(210&gt;K1276,R1276*7))))))),0)</f>
        <v>0</v>
      </c>
      <c r="T1276" s="2">
        <f ca="1">+IF(K1276&lt;0,0,IF(K1276&lt;8,$A$1,IF(K1276&lt;15,$B$1,IF(K1276&lt;22,$C$1,IF(K1276&lt;30,$D$1,IF(K1276&lt;60,$G$1,IF(K1276&lt;90,$H$1,IF(K1276&lt;120,$I$1,IF(K1276&lt;150,$J$1,IF(K1276&lt;180,$K$1,IF(K1276&lt;210,$E$1)))))))))))</f>
        <v>0</v>
      </c>
      <c r="U1276" s="28" t="s">
        <v>2090</v>
      </c>
      <c r="V1276" s="72" t="s">
        <v>2091</v>
      </c>
      <c r="W1276" s="29">
        <v>43791</v>
      </c>
      <c r="X1276" s="12" t="s">
        <v>2092</v>
      </c>
      <c r="Y1276" s="12" t="s">
        <v>5248</v>
      </c>
      <c r="Z1276" s="12" t="s">
        <v>2093</v>
      </c>
      <c r="AA1276" s="12"/>
      <c r="AB1276" s="73"/>
      <c r="AC1276" s="73"/>
      <c r="AD1276" s="73"/>
      <c r="AE1276" s="73"/>
      <c r="AF1276" s="4">
        <f ca="1">+TODAY()-AE1276</f>
        <v>44137</v>
      </c>
      <c r="AG1276" s="73"/>
      <c r="AH1276" s="73"/>
      <c r="AI1276" s="29"/>
      <c r="AJ1276" s="29"/>
      <c r="AK1276" s="28"/>
      <c r="AL1276" s="29"/>
      <c r="AM1276" s="72">
        <v>1</v>
      </c>
      <c r="AN1276" s="28" t="s">
        <v>44</v>
      </c>
      <c r="AO1276" s="28"/>
      <c r="AP1276" s="28" t="s">
        <v>45</v>
      </c>
      <c r="AQ1276" s="28"/>
      <c r="AR1276" s="28"/>
      <c r="AS1276" s="28"/>
      <c r="AT1276" s="28"/>
      <c r="AU1276" s="3" t="s">
        <v>4401</v>
      </c>
      <c r="AV1276" s="70" t="s">
        <v>47</v>
      </c>
      <c r="AW1276" s="7" t="s">
        <v>47</v>
      </c>
      <c r="AX1276" s="9" t="str">
        <f>IF(AW1276="","Vacio",IF(AV1276=AW1276,"Igual","Diferente"))</f>
        <v>Igual</v>
      </c>
      <c r="AY1276" s="68"/>
      <c r="AZ1276" s="68"/>
      <c r="BA1276" s="5">
        <f ca="1">+IF(K1276&gt;21,"Revisar",0)</f>
        <v>0</v>
      </c>
      <c r="BB1276" s="68" t="s">
        <v>146</v>
      </c>
      <c r="BC1276" s="129" t="s">
        <v>2919</v>
      </c>
      <c r="BF1276" s="129" t="s">
        <v>94</v>
      </c>
      <c r="BG1276" s="129"/>
    </row>
    <row r="1277" spans="1:65" ht="14.65" customHeight="1" x14ac:dyDescent="0.25">
      <c r="A1277" s="68" t="str">
        <f>CONCATENATE(E1277,"_",X1277)</f>
        <v>20602985971_PCR-LAP1328</v>
      </c>
      <c r="B1277" s="68" t="str">
        <f>CONCATENATE(E1277,"_",Z1277)</f>
        <v>20602985971_</v>
      </c>
      <c r="C1277" s="29">
        <v>44108</v>
      </c>
      <c r="D1277" s="29">
        <v>44138</v>
      </c>
      <c r="E1277" s="192">
        <v>20602985971</v>
      </c>
      <c r="F1277" s="28" t="s">
        <v>4109</v>
      </c>
      <c r="G1277" s="28" t="s">
        <v>4612</v>
      </c>
      <c r="H1277" s="29">
        <v>44108</v>
      </c>
      <c r="I1277" s="29">
        <v>44138</v>
      </c>
      <c r="J1277" s="7"/>
      <c r="K1277" s="8">
        <f ca="1">+TODAY()-I1277</f>
        <v>-1</v>
      </c>
      <c r="L1277" s="71">
        <v>120</v>
      </c>
      <c r="M1277" s="135"/>
      <c r="N1277" s="9" t="str">
        <f>IF(M1277="","Vacio",IF(L1277=M1277,"Igual","Diferente"))</f>
        <v>Vacio</v>
      </c>
      <c r="O1277" s="71"/>
      <c r="P1277" s="135"/>
      <c r="Q1277" s="9" t="str">
        <f>IF(P1277="","Vacio",IF(O1277=P1277,"Igual","Diferente"))</f>
        <v>Vacio</v>
      </c>
      <c r="R1277" s="1">
        <f>+L1277+O1277/3.5</f>
        <v>120</v>
      </c>
      <c r="S1277" s="1">
        <f ca="1">+IF(K1277&gt;=0,IF(K1277&lt;30,R1277*1,IF(60&gt;K1277,R1277*2,IF(90&gt;K1277,R1277*3,IF(120&gt;K1277,R1277*4,IF(150&gt;K1277,R1277*5,IF(180&gt;K1277,R1277*6,IF(210&gt;K1277,R1277*7))))))),0)</f>
        <v>0</v>
      </c>
      <c r="T1277" s="2">
        <f ca="1">+IF(K1277&lt;0,0,IF(K1277&lt;8,$A$1,IF(K1277&lt;15,$B$1,IF(K1277&lt;22,$C$1,IF(K1277&lt;30,$D$1,IF(K1277&lt;60,$G$1,IF(K1277&lt;90,$H$1,IF(K1277&lt;120,$I$1,IF(K1277&lt;150,$J$1,IF(K1277&lt;180,$K$1,IF(K1277&lt;210,$E$1)))))))))))</f>
        <v>0</v>
      </c>
      <c r="U1277" s="3" t="s">
        <v>2094</v>
      </c>
      <c r="V1277" s="10" t="s">
        <v>2095</v>
      </c>
      <c r="W1277" s="6">
        <v>43651</v>
      </c>
      <c r="X1277" s="12" t="s">
        <v>2096</v>
      </c>
      <c r="Y1277" s="12" t="s">
        <v>5248</v>
      </c>
      <c r="Z1277" s="12"/>
      <c r="AA1277" s="12"/>
      <c r="AB1277" s="73"/>
      <c r="AC1277" s="73"/>
      <c r="AD1277" s="73"/>
      <c r="AE1277" s="73"/>
      <c r="AF1277" s="4">
        <f ca="1">+TODAY()-AE1277</f>
        <v>44137</v>
      </c>
      <c r="AG1277" s="73"/>
      <c r="AH1277" s="73"/>
      <c r="AI1277" s="29"/>
      <c r="AJ1277" s="29"/>
      <c r="AK1277" s="28" t="s">
        <v>56</v>
      </c>
      <c r="AL1277" s="29"/>
      <c r="AM1277" s="72">
        <v>1</v>
      </c>
      <c r="AN1277" s="28" t="s">
        <v>44</v>
      </c>
      <c r="AO1277" s="28"/>
      <c r="AP1277" s="28" t="s">
        <v>62</v>
      </c>
      <c r="AQ1277" s="296" t="s">
        <v>888</v>
      </c>
      <c r="AR1277" s="28"/>
      <c r="AS1277" s="28"/>
      <c r="AT1277" s="28"/>
      <c r="AU1277" s="3" t="s">
        <v>4401</v>
      </c>
      <c r="AV1277" s="70" t="s">
        <v>47</v>
      </c>
      <c r="AW1277" s="7" t="s">
        <v>47</v>
      </c>
      <c r="AX1277" s="9" t="str">
        <f>IF(AW1277="","Vacio",IF(AV1277=AW1277,"Igual","Diferente"))</f>
        <v>Igual</v>
      </c>
      <c r="AY1277" s="68"/>
      <c r="AZ1277" s="68"/>
      <c r="BA1277" s="5">
        <f ca="1">+IF(K1277&gt;21,"Revisar",0)</f>
        <v>0</v>
      </c>
      <c r="BB1277" s="68" t="s">
        <v>146</v>
      </c>
      <c r="BC1277" s="129" t="s">
        <v>2919</v>
      </c>
      <c r="BF1277" s="129" t="s">
        <v>94</v>
      </c>
      <c r="BG1277" s="129">
        <f>VLOOKUP(X1277,'[2]Costos office 365'!$A$1:$B$180,2,FALSE)</f>
        <v>7.13</v>
      </c>
    </row>
    <row r="1278" spans="1:65" ht="14.65" customHeight="1" x14ac:dyDescent="0.25">
      <c r="A1278" s="68" t="str">
        <f>CONCATENATE(E1278,"_",X1278)</f>
        <v>20602985971_PCR-LAP1332</v>
      </c>
      <c r="B1278" s="68" t="str">
        <f>CONCATENATE(E1278,"_",Z1278)</f>
        <v>20602985971_</v>
      </c>
      <c r="C1278" s="29">
        <v>44136</v>
      </c>
      <c r="D1278" s="29">
        <v>44166</v>
      </c>
      <c r="E1278" s="192">
        <v>20602985971</v>
      </c>
      <c r="F1278" s="28" t="s">
        <v>4109</v>
      </c>
      <c r="G1278" s="28" t="s">
        <v>4612</v>
      </c>
      <c r="H1278" s="29">
        <v>44136</v>
      </c>
      <c r="I1278" s="29">
        <v>44166</v>
      </c>
      <c r="J1278" s="7"/>
      <c r="K1278" s="8">
        <f ca="1">+TODAY()-I1278</f>
        <v>-29</v>
      </c>
      <c r="L1278" s="71">
        <v>95</v>
      </c>
      <c r="M1278" s="135"/>
      <c r="N1278" s="9" t="str">
        <f>IF(M1278="","Vacio",IF(L1278=M1278,"Igual","Diferente"))</f>
        <v>Vacio</v>
      </c>
      <c r="O1278" s="71"/>
      <c r="P1278" s="135"/>
      <c r="Q1278" s="9" t="str">
        <f>IF(P1278="","Vacio",IF(O1278=P1278,"Igual","Diferente"))</f>
        <v>Vacio</v>
      </c>
      <c r="R1278" s="1">
        <f>+L1278+O1278/3.5</f>
        <v>95</v>
      </c>
      <c r="S1278" s="1">
        <f ca="1">+IF(K1278&gt;=0,IF(K1278&lt;30,R1278*1,IF(60&gt;K1278,R1278*2,IF(90&gt;K1278,R1278*3,IF(120&gt;K1278,R1278*4,IF(150&gt;K1278,R1278*5,IF(180&gt;K1278,R1278*6,IF(210&gt;K1278,R1278*7))))))),0)</f>
        <v>0</v>
      </c>
      <c r="T1278" s="2">
        <f ca="1">+IF(K1278&lt;0,0,IF(K1278&lt;8,$A$1,IF(K1278&lt;15,$B$1,IF(K1278&lt;22,$C$1,IF(K1278&lt;30,$D$1,IF(K1278&lt;60,$G$1,IF(K1278&lt;90,$H$1,IF(K1278&lt;120,$I$1,IF(K1278&lt;150,$J$1,IF(K1278&lt;180,$K$1,IF(K1278&lt;210,$E$1)))))))))))</f>
        <v>0</v>
      </c>
      <c r="U1278" s="3" t="s">
        <v>2097</v>
      </c>
      <c r="V1278" s="10" t="s">
        <v>4693</v>
      </c>
      <c r="W1278" s="6">
        <v>43738</v>
      </c>
      <c r="X1278" s="12" t="s">
        <v>2098</v>
      </c>
      <c r="Y1278" s="12" t="s">
        <v>5248</v>
      </c>
      <c r="Z1278" s="12"/>
      <c r="AA1278" s="12"/>
      <c r="AB1278" s="73"/>
      <c r="AC1278" s="73"/>
      <c r="AD1278" s="73"/>
      <c r="AE1278" s="73"/>
      <c r="AF1278" s="4">
        <f ca="1">+TODAY()-AE1278</f>
        <v>44137</v>
      </c>
      <c r="AG1278" s="73"/>
      <c r="AH1278" s="73"/>
      <c r="AI1278" s="29"/>
      <c r="AJ1278" s="29"/>
      <c r="AK1278" s="28" t="s">
        <v>2099</v>
      </c>
      <c r="AL1278" s="29"/>
      <c r="AM1278" s="72">
        <v>1</v>
      </c>
      <c r="AN1278" s="28" t="s">
        <v>44</v>
      </c>
      <c r="AO1278" s="28"/>
      <c r="AP1278" s="28" t="s">
        <v>45</v>
      </c>
      <c r="AQ1278" s="28"/>
      <c r="AR1278" s="28"/>
      <c r="AS1278" s="28"/>
      <c r="AT1278" s="28"/>
      <c r="AU1278" s="3" t="s">
        <v>4401</v>
      </c>
      <c r="AV1278" s="70" t="s">
        <v>47</v>
      </c>
      <c r="AW1278" s="7" t="s">
        <v>47</v>
      </c>
      <c r="AX1278" s="9" t="str">
        <f>IF(AW1278="","Vacio",IF(AV1278=AW1278,"Igual","Diferente"))</f>
        <v>Igual</v>
      </c>
      <c r="AY1278" s="68"/>
      <c r="AZ1278" s="68"/>
      <c r="BA1278" s="5">
        <f ca="1">+IF(K1278&gt;21,"Revisar",0)</f>
        <v>0</v>
      </c>
      <c r="BB1278" s="68" t="s">
        <v>146</v>
      </c>
      <c r="BC1278" s="129" t="s">
        <v>2919</v>
      </c>
      <c r="BF1278" s="129" t="s">
        <v>94</v>
      </c>
      <c r="BG1278" s="129"/>
    </row>
    <row r="1279" spans="1:65" ht="14.65" customHeight="1" x14ac:dyDescent="0.25">
      <c r="A1279" s="68" t="str">
        <f>CONCATENATE(E1279,"_",X1279)</f>
        <v>20602985971_PCR-LAP1359</v>
      </c>
      <c r="B1279" s="68" t="str">
        <f>CONCATENATE(E1279,"_",Z1279)</f>
        <v>20602985971_</v>
      </c>
      <c r="C1279" s="29">
        <v>44125</v>
      </c>
      <c r="D1279" s="29">
        <v>44155</v>
      </c>
      <c r="E1279" s="192">
        <v>20602985971</v>
      </c>
      <c r="F1279" s="28" t="s">
        <v>4109</v>
      </c>
      <c r="G1279" s="28" t="s">
        <v>4612</v>
      </c>
      <c r="H1279" s="29">
        <v>44125</v>
      </c>
      <c r="I1279" s="29">
        <v>44155</v>
      </c>
      <c r="J1279" s="7"/>
      <c r="K1279" s="8">
        <f ca="1">+TODAY()-I1279</f>
        <v>-18</v>
      </c>
      <c r="L1279" s="71">
        <v>70</v>
      </c>
      <c r="M1279" s="135"/>
      <c r="N1279" s="9" t="str">
        <f>IF(M1279="","Vacio",IF(L1279=M1279,"Igual","Diferente"))</f>
        <v>Vacio</v>
      </c>
      <c r="O1279" s="71"/>
      <c r="P1279" s="135"/>
      <c r="Q1279" s="9" t="str">
        <f>IF(P1279="","Vacio",IF(O1279=P1279,"Igual","Diferente"))</f>
        <v>Vacio</v>
      </c>
      <c r="R1279" s="1">
        <f>+L1279+O1279/3.5</f>
        <v>70</v>
      </c>
      <c r="S1279" s="1">
        <f ca="1">+IF(K1279&gt;=0,IF(K1279&lt;30,R1279*1,IF(60&gt;K1279,R1279*2,IF(90&gt;K1279,R1279*3,IF(120&gt;K1279,R1279*4,IF(150&gt;K1279,R1279*5,IF(180&gt;K1279,R1279*6,IF(210&gt;K1279,R1279*7))))))),0)</f>
        <v>0</v>
      </c>
      <c r="T1279" s="2">
        <f ca="1">+IF(K1279&lt;0,0,IF(K1279&lt;8,$A$1,IF(K1279&lt;15,$B$1,IF(K1279&lt;22,$C$1,IF(K1279&lt;30,$D$1,IF(K1279&lt;60,$G$1,IF(K1279&lt;90,$H$1,IF(K1279&lt;120,$I$1,IF(K1279&lt;150,$J$1,IF(K1279&lt;180,$K$1,IF(K1279&lt;210,$E$1)))))))))))</f>
        <v>0</v>
      </c>
      <c r="U1279" s="3" t="s">
        <v>2084</v>
      </c>
      <c r="V1279" s="10" t="s">
        <v>2085</v>
      </c>
      <c r="W1279" s="6">
        <v>43790</v>
      </c>
      <c r="X1279" s="12" t="s">
        <v>2100</v>
      </c>
      <c r="Y1279" s="12" t="s">
        <v>5248</v>
      </c>
      <c r="Z1279" s="12"/>
      <c r="AA1279" s="12"/>
      <c r="AB1279" s="73"/>
      <c r="AC1279" s="73"/>
      <c r="AD1279" s="73"/>
      <c r="AE1279" s="73"/>
      <c r="AF1279" s="4">
        <f ca="1">+TODAY()-AE1279</f>
        <v>44137</v>
      </c>
      <c r="AG1279" s="73"/>
      <c r="AH1279" s="73"/>
      <c r="AI1279" s="29"/>
      <c r="AJ1279" s="29"/>
      <c r="AK1279" s="28" t="s">
        <v>43</v>
      </c>
      <c r="AL1279" s="29"/>
      <c r="AM1279" s="72">
        <v>1</v>
      </c>
      <c r="AN1279" s="28" t="s">
        <v>44</v>
      </c>
      <c r="AO1279" s="28"/>
      <c r="AP1279" s="28" t="s">
        <v>45</v>
      </c>
      <c r="AQ1279" s="28"/>
      <c r="AR1279" s="28"/>
      <c r="AS1279" s="28"/>
      <c r="AT1279" s="28"/>
      <c r="AU1279" s="3" t="s">
        <v>4401</v>
      </c>
      <c r="AV1279" s="70" t="s">
        <v>47</v>
      </c>
      <c r="AW1279" s="7" t="s">
        <v>47</v>
      </c>
      <c r="AX1279" s="9" t="str">
        <f>IF(AW1279="","Vacio",IF(AV1279=AW1279,"Igual","Diferente"))</f>
        <v>Igual</v>
      </c>
      <c r="AY1279" s="68"/>
      <c r="AZ1279" s="68"/>
      <c r="BA1279" s="5">
        <f ca="1">+IF(K1279&gt;21,"Revisar",0)</f>
        <v>0</v>
      </c>
      <c r="BB1279" s="68" t="s">
        <v>146</v>
      </c>
      <c r="BC1279" s="129" t="s">
        <v>2919</v>
      </c>
      <c r="BF1279" s="129" t="s">
        <v>94</v>
      </c>
      <c r="BG1279" s="129"/>
    </row>
    <row r="1280" spans="1:65" ht="14.65" customHeight="1" x14ac:dyDescent="0.25">
      <c r="A1280" s="68" t="str">
        <f>CONCATENATE(E1280,"_",X1280)</f>
        <v>20602985971_PCR-LAP1361</v>
      </c>
      <c r="B1280" s="68" t="str">
        <f>CONCATENATE(E1280,"_",Z1280)</f>
        <v>20602985971_PCR-LAP0484</v>
      </c>
      <c r="C1280" s="29">
        <v>44123</v>
      </c>
      <c r="D1280" s="29">
        <v>44153</v>
      </c>
      <c r="E1280" s="192">
        <v>20602985971</v>
      </c>
      <c r="F1280" s="28" t="s">
        <v>4109</v>
      </c>
      <c r="G1280" s="28" t="s">
        <v>4612</v>
      </c>
      <c r="H1280" s="29">
        <v>44123</v>
      </c>
      <c r="I1280" s="29">
        <v>44153</v>
      </c>
      <c r="J1280" s="7"/>
      <c r="K1280" s="8">
        <f ca="1">+TODAY()-I1280</f>
        <v>-16</v>
      </c>
      <c r="L1280" s="71">
        <v>60</v>
      </c>
      <c r="M1280" s="135"/>
      <c r="N1280" s="9" t="str">
        <f>IF(M1280="","Vacio",IF(L1280=M1280,"Igual","Diferente"))</f>
        <v>Vacio</v>
      </c>
      <c r="O1280" s="71"/>
      <c r="P1280" s="135"/>
      <c r="Q1280" s="9" t="str">
        <f>IF(P1280="","Vacio",IF(O1280=P1280,"Igual","Diferente"))</f>
        <v>Vacio</v>
      </c>
      <c r="R1280" s="1">
        <f>+L1280+O1280/3.5</f>
        <v>60</v>
      </c>
      <c r="S1280" s="1">
        <f ca="1">+IF(K1280&gt;=0,IF(K1280&lt;30,R1280*1,IF(60&gt;K1280,R1280*2,IF(90&gt;K1280,R1280*3,IF(120&gt;K1280,R1280*4,IF(150&gt;K1280,R1280*5,IF(180&gt;K1280,R1280*6,IF(210&gt;K1280,R1280*7))))))),0)</f>
        <v>0</v>
      </c>
      <c r="T1280" s="2">
        <f ca="1">+IF(K1280&lt;0,0,IF(K1280&lt;8,$A$1,IF(K1280&lt;15,$B$1,IF(K1280&lt;22,$C$1,IF(K1280&lt;30,$D$1,IF(K1280&lt;60,$G$1,IF(K1280&lt;90,$H$1,IF(K1280&lt;120,$I$1,IF(K1280&lt;150,$J$1,IF(K1280&lt;180,$K$1,IF(K1280&lt;210,$E$1)))))))))))</f>
        <v>0</v>
      </c>
      <c r="U1280" s="3" t="s">
        <v>2043</v>
      </c>
      <c r="V1280" s="10"/>
      <c r="W1280" s="6">
        <v>43634</v>
      </c>
      <c r="X1280" s="12" t="s">
        <v>2104</v>
      </c>
      <c r="Y1280" s="12" t="s">
        <v>5248</v>
      </c>
      <c r="Z1280" s="12" t="s">
        <v>2105</v>
      </c>
      <c r="AA1280" s="12"/>
      <c r="AB1280" s="73"/>
      <c r="AC1280" s="73"/>
      <c r="AD1280" s="73"/>
      <c r="AE1280" s="73"/>
      <c r="AF1280" s="4">
        <f ca="1">+TODAY()-AE1280</f>
        <v>44137</v>
      </c>
      <c r="AG1280" s="73"/>
      <c r="AH1280" s="73"/>
      <c r="AI1280" s="29" t="s">
        <v>2048</v>
      </c>
      <c r="AJ1280" s="29" t="s">
        <v>2049</v>
      </c>
      <c r="AK1280" s="28" t="s">
        <v>289</v>
      </c>
      <c r="AL1280" s="29">
        <v>44001</v>
      </c>
      <c r="AM1280" s="72">
        <v>1</v>
      </c>
      <c r="AN1280" s="28" t="s">
        <v>44</v>
      </c>
      <c r="AO1280" s="28"/>
      <c r="AP1280" s="28" t="s">
        <v>45</v>
      </c>
      <c r="AQ1280" s="28"/>
      <c r="AR1280" s="28"/>
      <c r="AS1280" s="28"/>
      <c r="AT1280" s="28"/>
      <c r="AU1280" s="3" t="s">
        <v>4401</v>
      </c>
      <c r="AV1280" s="70" t="s">
        <v>47</v>
      </c>
      <c r="AW1280" s="7" t="s">
        <v>47</v>
      </c>
      <c r="AX1280" s="9" t="str">
        <f>IF(AW1280="","Vacio",IF(AV1280=AW1280,"Igual","Diferente"))</f>
        <v>Igual</v>
      </c>
      <c r="AY1280" s="68"/>
      <c r="AZ1280" s="68"/>
      <c r="BA1280" s="5">
        <f ca="1">+IF(K1280&gt;21,"Revisar",0)</f>
        <v>0</v>
      </c>
      <c r="BB1280" s="68" t="s">
        <v>146</v>
      </c>
      <c r="BC1280" s="129" t="s">
        <v>2919</v>
      </c>
      <c r="BF1280" s="129" t="s">
        <v>94</v>
      </c>
      <c r="BG1280" s="129"/>
    </row>
    <row r="1281" spans="1:65" ht="14.65" customHeight="1" x14ac:dyDescent="0.25">
      <c r="A1281" s="68" t="str">
        <f>CONCATENATE(E1281,"_",X1281)</f>
        <v>20602985971_PCR-LAP1372</v>
      </c>
      <c r="B1281" s="68" t="str">
        <f>CONCATENATE(E1281,"_",Z1281)</f>
        <v>20602985971_PCR-LAP19111074</v>
      </c>
      <c r="C1281" s="29">
        <v>44126</v>
      </c>
      <c r="D1281" s="29">
        <v>44156</v>
      </c>
      <c r="E1281" s="192">
        <v>20602985971</v>
      </c>
      <c r="F1281" s="28" t="s">
        <v>4109</v>
      </c>
      <c r="G1281" s="28" t="s">
        <v>4612</v>
      </c>
      <c r="H1281" s="29">
        <v>44126</v>
      </c>
      <c r="I1281" s="29">
        <v>44156</v>
      </c>
      <c r="J1281" s="7"/>
      <c r="K1281" s="8">
        <f ca="1">+TODAY()-I1281</f>
        <v>-19</v>
      </c>
      <c r="L1281" s="71">
        <v>100.5</v>
      </c>
      <c r="M1281" s="135"/>
      <c r="N1281" s="9" t="str">
        <f>IF(M1281="","Vacio",IF(L1281=M1281,"Igual","Diferente"))</f>
        <v>Vacio</v>
      </c>
      <c r="O1281" s="71"/>
      <c r="P1281" s="135"/>
      <c r="Q1281" s="9" t="str">
        <f>IF(P1281="","Vacio",IF(O1281=P1281,"Igual","Diferente"))</f>
        <v>Vacio</v>
      </c>
      <c r="R1281" s="1">
        <f>+L1281+O1281/3.5</f>
        <v>100.5</v>
      </c>
      <c r="S1281" s="1">
        <f ca="1">+IF(K1281&gt;=0,IF(K1281&lt;30,R1281*1,IF(60&gt;K1281,R1281*2,IF(90&gt;K1281,R1281*3,IF(120&gt;K1281,R1281*4,IF(150&gt;K1281,R1281*5,IF(180&gt;K1281,R1281*6,IF(210&gt;K1281,R1281*7))))))),0)</f>
        <v>0</v>
      </c>
      <c r="T1281" s="2">
        <f ca="1">+IF(K1281&lt;0,0,IF(K1281&lt;8,$A$1,IF(K1281&lt;15,$B$1,IF(K1281&lt;22,$C$1,IF(K1281&lt;30,$D$1,IF(K1281&lt;60,$G$1,IF(K1281&lt;90,$H$1,IF(K1281&lt;120,$I$1,IF(K1281&lt;150,$J$1,IF(K1281&lt;180,$K$1,IF(K1281&lt;210,$E$1)))))))))))</f>
        <v>0</v>
      </c>
      <c r="U1281" s="3" t="s">
        <v>2090</v>
      </c>
      <c r="V1281" s="10" t="s">
        <v>2091</v>
      </c>
      <c r="W1281" s="6">
        <v>43791</v>
      </c>
      <c r="X1281" s="12" t="s">
        <v>2106</v>
      </c>
      <c r="Y1281" s="12" t="s">
        <v>5248</v>
      </c>
      <c r="Z1281" s="12" t="s">
        <v>2107</v>
      </c>
      <c r="AA1281" s="12"/>
      <c r="AB1281" s="73"/>
      <c r="AC1281" s="73"/>
      <c r="AD1281" s="73"/>
      <c r="AE1281" s="73"/>
      <c r="AF1281" s="4">
        <f ca="1">+TODAY()-AE1281</f>
        <v>44137</v>
      </c>
      <c r="AG1281" s="73"/>
      <c r="AH1281" s="73"/>
      <c r="AI1281" s="29"/>
      <c r="AJ1281" s="29"/>
      <c r="AK1281" s="28"/>
      <c r="AL1281" s="29"/>
      <c r="AM1281" s="72">
        <v>1</v>
      </c>
      <c r="AN1281" s="28" t="s">
        <v>44</v>
      </c>
      <c r="AO1281" s="28"/>
      <c r="AP1281" s="28" t="s">
        <v>45</v>
      </c>
      <c r="AQ1281" s="28"/>
      <c r="AR1281" s="28"/>
      <c r="AS1281" s="28"/>
      <c r="AT1281" s="28"/>
      <c r="AU1281" s="3" t="s">
        <v>4401</v>
      </c>
      <c r="AV1281" s="70" t="s">
        <v>47</v>
      </c>
      <c r="AW1281" s="7" t="s">
        <v>47</v>
      </c>
      <c r="AX1281" s="9" t="str">
        <f>IF(AW1281="","Vacio",IF(AV1281=AW1281,"Igual","Diferente"))</f>
        <v>Igual</v>
      </c>
      <c r="AY1281" s="68"/>
      <c r="AZ1281" s="68"/>
      <c r="BA1281" s="5">
        <f ca="1">+IF(K1281&gt;21,"Revisar",0)</f>
        <v>0</v>
      </c>
      <c r="BB1281" s="68" t="s">
        <v>146</v>
      </c>
      <c r="BC1281" s="129" t="s">
        <v>2919</v>
      </c>
      <c r="BF1281" s="129" t="s">
        <v>94</v>
      </c>
      <c r="BG1281" s="129"/>
    </row>
    <row r="1282" spans="1:65" ht="14.65" customHeight="1" x14ac:dyDescent="0.25">
      <c r="A1282" s="68" t="str">
        <f>CONCATENATE(E1282,"_",X1282)</f>
        <v>20602985971_PCR-LAP1373</v>
      </c>
      <c r="B1282" s="68" t="str">
        <f>CONCATENATE(E1282,"_",Z1282)</f>
        <v>20602985971_</v>
      </c>
      <c r="C1282" s="29">
        <v>44114</v>
      </c>
      <c r="D1282" s="29">
        <v>44144</v>
      </c>
      <c r="E1282" s="192">
        <v>20602985971</v>
      </c>
      <c r="F1282" s="28" t="s">
        <v>4109</v>
      </c>
      <c r="G1282" s="28" t="s">
        <v>4612</v>
      </c>
      <c r="H1282" s="29">
        <v>44114</v>
      </c>
      <c r="I1282" s="29">
        <v>44144</v>
      </c>
      <c r="J1282" s="7"/>
      <c r="K1282" s="8">
        <f ca="1">+TODAY()-I1282</f>
        <v>-7</v>
      </c>
      <c r="L1282" s="71">
        <v>120</v>
      </c>
      <c r="M1282" s="135"/>
      <c r="N1282" s="9" t="str">
        <f>IF(M1282="","Vacio",IF(L1282=M1282,"Igual","Diferente"))</f>
        <v>Vacio</v>
      </c>
      <c r="O1282" s="71"/>
      <c r="P1282" s="135"/>
      <c r="Q1282" s="9" t="str">
        <f>IF(P1282="","Vacio",IF(O1282=P1282,"Igual","Diferente"))</f>
        <v>Vacio</v>
      </c>
      <c r="R1282" s="1">
        <f>+L1282+O1282/3.5</f>
        <v>120</v>
      </c>
      <c r="S1282" s="1">
        <f ca="1">+IF(K1282&gt;=0,IF(K1282&lt;30,R1282*1,IF(60&gt;K1282,R1282*2,IF(90&gt;K1282,R1282*3,IF(120&gt;K1282,R1282*4,IF(150&gt;K1282,R1282*5,IF(180&gt;K1282,R1282*6,IF(210&gt;K1282,R1282*7))))))),0)</f>
        <v>0</v>
      </c>
      <c r="T1282" s="2">
        <f ca="1">+IF(K1282&lt;0,0,IF(K1282&lt;8,$A$1,IF(K1282&lt;15,$B$1,IF(K1282&lt;22,$C$1,IF(K1282&lt;30,$D$1,IF(K1282&lt;60,$G$1,IF(K1282&lt;90,$H$1,IF(K1282&lt;120,$I$1,IF(K1282&lt;150,$J$1,IF(K1282&lt;180,$K$1,IF(K1282&lt;210,$E$1)))))))))))</f>
        <v>0</v>
      </c>
      <c r="U1282" s="3" t="s">
        <v>3490</v>
      </c>
      <c r="V1282" s="10" t="s">
        <v>3489</v>
      </c>
      <c r="W1282" s="6">
        <v>44050</v>
      </c>
      <c r="X1282" s="12" t="s">
        <v>3488</v>
      </c>
      <c r="Y1282" s="12" t="s">
        <v>5248</v>
      </c>
      <c r="Z1282" s="12"/>
      <c r="AA1282" s="12"/>
      <c r="AB1282" s="73"/>
      <c r="AC1282" s="73"/>
      <c r="AD1282" s="73"/>
      <c r="AE1282" s="73"/>
      <c r="AF1282" s="4">
        <f ca="1">+TODAY()-AE1282</f>
        <v>44137</v>
      </c>
      <c r="AG1282" s="73"/>
      <c r="AH1282" s="73"/>
      <c r="AI1282" s="29"/>
      <c r="AJ1282" s="29"/>
      <c r="AK1282" s="28"/>
      <c r="AL1282" s="29"/>
      <c r="AM1282" s="72">
        <v>1</v>
      </c>
      <c r="AN1282" s="28" t="s">
        <v>44</v>
      </c>
      <c r="AO1282" s="28"/>
      <c r="AP1282" s="28" t="s">
        <v>45</v>
      </c>
      <c r="AQ1282" s="28"/>
      <c r="AR1282" s="28"/>
      <c r="AS1282" s="28"/>
      <c r="AT1282" s="28"/>
      <c r="AU1282" s="3" t="s">
        <v>4401</v>
      </c>
      <c r="AV1282" s="70" t="s">
        <v>47</v>
      </c>
      <c r="AW1282" s="7" t="s">
        <v>47</v>
      </c>
      <c r="AX1282" s="9" t="str">
        <f>IF(AW1282="","Vacio",IF(AV1282=AW1282,"Igual","Diferente"))</f>
        <v>Igual</v>
      </c>
      <c r="AY1282" s="68"/>
      <c r="AZ1282" s="68"/>
      <c r="BA1282" s="5">
        <f ca="1">+IF(K1282&gt;21,"Revisar",0)</f>
        <v>0</v>
      </c>
      <c r="BB1282" s="68" t="s">
        <v>146</v>
      </c>
      <c r="BC1282" s="129" t="s">
        <v>2919</v>
      </c>
      <c r="BF1282" s="129" t="s">
        <v>94</v>
      </c>
      <c r="BG1282" s="129"/>
    </row>
    <row r="1283" spans="1:65" ht="14.65" customHeight="1" x14ac:dyDescent="0.25">
      <c r="A1283" s="68" t="str">
        <f>CONCATENATE(E1283,"_",X1283)</f>
        <v>20602985971_PCR-LAP1456</v>
      </c>
      <c r="B1283" s="68" t="str">
        <f>CONCATENATE(E1283,"_",Z1283)</f>
        <v>20602985971_PCR-LAP1471</v>
      </c>
      <c r="C1283" s="29">
        <v>44126</v>
      </c>
      <c r="D1283" s="29">
        <v>44156</v>
      </c>
      <c r="E1283" s="192">
        <v>20602985971</v>
      </c>
      <c r="F1283" s="28" t="s">
        <v>4109</v>
      </c>
      <c r="G1283" s="28" t="s">
        <v>4612</v>
      </c>
      <c r="H1283" s="29">
        <v>44126</v>
      </c>
      <c r="I1283" s="29">
        <v>44156</v>
      </c>
      <c r="J1283" s="7"/>
      <c r="K1283" s="8">
        <f ca="1">+TODAY()-I1283</f>
        <v>-19</v>
      </c>
      <c r="L1283" s="71">
        <v>60</v>
      </c>
      <c r="M1283" s="135"/>
      <c r="N1283" s="9" t="str">
        <f>IF(M1283="","Vacio",IF(L1283=M1283,"Igual","Diferente"))</f>
        <v>Vacio</v>
      </c>
      <c r="O1283" s="71"/>
      <c r="P1283" s="135"/>
      <c r="Q1283" s="9" t="str">
        <f>IF(P1283="","Vacio",IF(O1283=P1283,"Igual","Diferente"))</f>
        <v>Vacio</v>
      </c>
      <c r="R1283" s="1">
        <f>+L1283+O1283/3.5</f>
        <v>60</v>
      </c>
      <c r="S1283" s="1">
        <f ca="1">+IF(K1283&gt;=0,IF(K1283&lt;30,R1283*1,IF(60&gt;K1283,R1283*2,IF(90&gt;K1283,R1283*3,IF(120&gt;K1283,R1283*4,IF(150&gt;K1283,R1283*5,IF(180&gt;K1283,R1283*6,IF(210&gt;K1283,R1283*7))))))),0)</f>
        <v>0</v>
      </c>
      <c r="T1283" s="2">
        <f ca="1">+IF(K1283&lt;0,0,IF(K1283&lt;8,$A$1,IF(K1283&lt;15,$B$1,IF(K1283&lt;22,$C$1,IF(K1283&lt;30,$D$1,IF(K1283&lt;60,$G$1,IF(K1283&lt;90,$H$1,IF(K1283&lt;120,$I$1,IF(K1283&lt;150,$J$1,IF(K1283&lt;180,$K$1,IF(K1283&lt;210,$E$1)))))))))))</f>
        <v>0</v>
      </c>
      <c r="U1283" s="3" t="s">
        <v>2108</v>
      </c>
      <c r="V1283" s="10" t="s">
        <v>2109</v>
      </c>
      <c r="W1283" s="6">
        <v>43605</v>
      </c>
      <c r="X1283" s="12" t="s">
        <v>2110</v>
      </c>
      <c r="Y1283" s="12" t="s">
        <v>5248</v>
      </c>
      <c r="Z1283" s="12" t="s">
        <v>2111</v>
      </c>
      <c r="AA1283" s="12"/>
      <c r="AB1283" s="73"/>
      <c r="AC1283" s="73"/>
      <c r="AD1283" s="73"/>
      <c r="AE1283" s="73"/>
      <c r="AF1283" s="4">
        <f ca="1">+TODAY()-AE1283</f>
        <v>44137</v>
      </c>
      <c r="AG1283" s="73"/>
      <c r="AH1283" s="73"/>
      <c r="AI1283" s="29"/>
      <c r="AJ1283" s="29"/>
      <c r="AK1283" s="28" t="s">
        <v>56</v>
      </c>
      <c r="AL1283" s="29"/>
      <c r="AM1283" s="72">
        <v>1</v>
      </c>
      <c r="AN1283" s="28" t="s">
        <v>44</v>
      </c>
      <c r="AO1283" s="28"/>
      <c r="AP1283" s="28" t="s">
        <v>62</v>
      </c>
      <c r="AQ1283" s="28" t="s">
        <v>1691</v>
      </c>
      <c r="AR1283" s="28"/>
      <c r="AS1283" s="28"/>
      <c r="AT1283" s="28"/>
      <c r="AU1283" s="3" t="s">
        <v>4401</v>
      </c>
      <c r="AV1283" s="70" t="s">
        <v>47</v>
      </c>
      <c r="AW1283" s="7" t="s">
        <v>47</v>
      </c>
      <c r="AX1283" s="9" t="str">
        <f>IF(AW1283="","Vacio",IF(AV1283=AW1283,"Igual","Diferente"))</f>
        <v>Igual</v>
      </c>
      <c r="AY1283" s="68"/>
      <c r="AZ1283" s="68"/>
      <c r="BA1283" s="5">
        <f ca="1">+IF(K1283&gt;21,"Revisar",0)</f>
        <v>0</v>
      </c>
      <c r="BB1283" s="68" t="s">
        <v>146</v>
      </c>
      <c r="BC1283" s="129" t="s">
        <v>2919</v>
      </c>
      <c r="BF1283" s="129" t="s">
        <v>94</v>
      </c>
      <c r="BG1283" s="129"/>
    </row>
    <row r="1284" spans="1:65" ht="14.65" customHeight="1" x14ac:dyDescent="0.25">
      <c r="A1284" s="68" t="str">
        <f>CONCATENATE(E1284,"_",X1284)</f>
        <v>20602985971_PCR-LAP1457</v>
      </c>
      <c r="B1284" s="68" t="str">
        <f>CONCATENATE(E1284,"_",Z1284)</f>
        <v>20602985971_</v>
      </c>
      <c r="C1284" s="29">
        <v>44126</v>
      </c>
      <c r="D1284" s="29">
        <v>44156</v>
      </c>
      <c r="E1284" s="192">
        <v>20602985971</v>
      </c>
      <c r="F1284" s="28" t="s">
        <v>4109</v>
      </c>
      <c r="G1284" s="28" t="s">
        <v>4612</v>
      </c>
      <c r="H1284" s="29">
        <v>44126</v>
      </c>
      <c r="I1284" s="29">
        <v>44156</v>
      </c>
      <c r="J1284" s="7"/>
      <c r="K1284" s="8">
        <f ca="1">+TODAY()-I1284</f>
        <v>-19</v>
      </c>
      <c r="L1284" s="71">
        <v>60</v>
      </c>
      <c r="M1284" s="135"/>
      <c r="N1284" s="9" t="str">
        <f>IF(M1284="","Vacio",IF(L1284=M1284,"Igual","Diferente"))</f>
        <v>Vacio</v>
      </c>
      <c r="O1284" s="71"/>
      <c r="P1284" s="135"/>
      <c r="Q1284" s="9" t="str">
        <f>IF(P1284="","Vacio",IF(O1284=P1284,"Igual","Diferente"))</f>
        <v>Vacio</v>
      </c>
      <c r="R1284" s="1">
        <f>+L1284+O1284/3.5</f>
        <v>60</v>
      </c>
      <c r="S1284" s="1">
        <f ca="1">+IF(K1284&gt;=0,IF(K1284&lt;30,R1284*1,IF(60&gt;K1284,R1284*2,IF(90&gt;K1284,R1284*3,IF(120&gt;K1284,R1284*4,IF(150&gt;K1284,R1284*5,IF(180&gt;K1284,R1284*6,IF(210&gt;K1284,R1284*7))))))),0)</f>
        <v>0</v>
      </c>
      <c r="T1284" s="2">
        <f ca="1">+IF(K1284&lt;0,0,IF(K1284&lt;8,$A$1,IF(K1284&lt;15,$B$1,IF(K1284&lt;22,$C$1,IF(K1284&lt;30,$D$1,IF(K1284&lt;60,$G$1,IF(K1284&lt;90,$H$1,IF(K1284&lt;120,$I$1,IF(K1284&lt;150,$J$1,IF(K1284&lt;180,$K$1,IF(K1284&lt;210,$E$1)))))))))))</f>
        <v>0</v>
      </c>
      <c r="U1284" s="3" t="s">
        <v>2108</v>
      </c>
      <c r="V1284" s="10" t="s">
        <v>2109</v>
      </c>
      <c r="W1284" s="6">
        <v>43605</v>
      </c>
      <c r="X1284" s="12" t="s">
        <v>2112</v>
      </c>
      <c r="Y1284" s="12" t="s">
        <v>5248</v>
      </c>
      <c r="Z1284" s="12"/>
      <c r="AA1284" s="12"/>
      <c r="AB1284" s="73"/>
      <c r="AC1284" s="73"/>
      <c r="AD1284" s="73"/>
      <c r="AE1284" s="73"/>
      <c r="AF1284" s="4">
        <f ca="1">+TODAY()-AE1284</f>
        <v>44137</v>
      </c>
      <c r="AG1284" s="73"/>
      <c r="AH1284" s="73"/>
      <c r="AI1284" s="29"/>
      <c r="AJ1284" s="29"/>
      <c r="AK1284" s="28" t="s">
        <v>56</v>
      </c>
      <c r="AL1284" s="29"/>
      <c r="AM1284" s="72">
        <v>1</v>
      </c>
      <c r="AN1284" s="28" t="s">
        <v>44</v>
      </c>
      <c r="AO1284" s="28"/>
      <c r="AP1284" s="28" t="s">
        <v>62</v>
      </c>
      <c r="AQ1284" s="28" t="s">
        <v>1691</v>
      </c>
      <c r="AR1284" s="28"/>
      <c r="AS1284" s="28"/>
      <c r="AT1284" s="28"/>
      <c r="AU1284" s="3" t="s">
        <v>4401</v>
      </c>
      <c r="AV1284" s="70" t="s">
        <v>47</v>
      </c>
      <c r="AW1284" s="7" t="s">
        <v>47</v>
      </c>
      <c r="AX1284" s="9" t="str">
        <f>IF(AW1284="","Vacio",IF(AV1284=AW1284,"Igual","Diferente"))</f>
        <v>Igual</v>
      </c>
      <c r="AY1284" s="68"/>
      <c r="AZ1284" s="68"/>
      <c r="BA1284" s="5">
        <f ca="1">+IF(K1284&gt;21,"Revisar",0)</f>
        <v>0</v>
      </c>
      <c r="BB1284" s="68" t="s">
        <v>146</v>
      </c>
      <c r="BC1284" s="129" t="s">
        <v>2919</v>
      </c>
      <c r="BF1284" s="129" t="s">
        <v>94</v>
      </c>
      <c r="BG1284" s="129"/>
    </row>
    <row r="1285" spans="1:65" ht="14.65" customHeight="1" x14ac:dyDescent="0.25">
      <c r="A1285" s="68" t="str">
        <f>CONCATENATE(E1285,"_",X1285)</f>
        <v>20602985971_PCR-LAP1467</v>
      </c>
      <c r="B1285" s="68" t="str">
        <f>CONCATENATE(E1285,"_",Z1285)</f>
        <v>20602985971_</v>
      </c>
      <c r="C1285" s="29">
        <v>44126</v>
      </c>
      <c r="D1285" s="29">
        <v>44156</v>
      </c>
      <c r="E1285" s="192">
        <v>20602985971</v>
      </c>
      <c r="F1285" s="28" t="s">
        <v>4109</v>
      </c>
      <c r="G1285" s="28" t="s">
        <v>4612</v>
      </c>
      <c r="H1285" s="29">
        <v>44126</v>
      </c>
      <c r="I1285" s="29">
        <v>44156</v>
      </c>
      <c r="J1285" s="7"/>
      <c r="K1285" s="8">
        <f ca="1">+TODAY()-I1285</f>
        <v>-19</v>
      </c>
      <c r="L1285" s="71">
        <v>110.5</v>
      </c>
      <c r="M1285" s="135"/>
      <c r="N1285" s="9" t="str">
        <f>IF(M1285="","Vacio",IF(L1285=M1285,"Igual","Diferente"))</f>
        <v>Vacio</v>
      </c>
      <c r="O1285" s="71"/>
      <c r="P1285" s="135"/>
      <c r="Q1285" s="9" t="str">
        <f>IF(P1285="","Vacio",IF(O1285=P1285,"Igual","Diferente"))</f>
        <v>Vacio</v>
      </c>
      <c r="R1285" s="1">
        <f>+L1285+O1285/3.5</f>
        <v>110.5</v>
      </c>
      <c r="S1285" s="1">
        <f ca="1">+IF(K1285&gt;=0,IF(K1285&lt;30,R1285*1,IF(60&gt;K1285,R1285*2,IF(90&gt;K1285,R1285*3,IF(120&gt;K1285,R1285*4,IF(150&gt;K1285,R1285*5,IF(180&gt;K1285,R1285*6,IF(210&gt;K1285,R1285*7))))))),0)</f>
        <v>0</v>
      </c>
      <c r="T1285" s="2">
        <f ca="1">+IF(K1285&lt;0,0,IF(K1285&lt;8,$A$1,IF(K1285&lt;15,$B$1,IF(K1285&lt;22,$C$1,IF(K1285&lt;30,$D$1,IF(K1285&lt;60,$G$1,IF(K1285&lt;90,$H$1,IF(K1285&lt;120,$I$1,IF(K1285&lt;150,$J$1,IF(K1285&lt;180,$K$1,IF(K1285&lt;210,$E$1)))))))))))</f>
        <v>0</v>
      </c>
      <c r="U1285" s="3" t="s">
        <v>2113</v>
      </c>
      <c r="V1285" s="10" t="s">
        <v>2114</v>
      </c>
      <c r="W1285" s="6">
        <v>43668</v>
      </c>
      <c r="X1285" s="12" t="s">
        <v>2115</v>
      </c>
      <c r="Y1285" s="12" t="s">
        <v>5248</v>
      </c>
      <c r="Z1285" s="12"/>
      <c r="AA1285" s="12"/>
      <c r="AB1285" s="73"/>
      <c r="AC1285" s="73"/>
      <c r="AD1285" s="73"/>
      <c r="AE1285" s="73"/>
      <c r="AF1285" s="4">
        <f ca="1">+TODAY()-AE1285</f>
        <v>44137</v>
      </c>
      <c r="AG1285" s="73"/>
      <c r="AH1285" s="73"/>
      <c r="AI1285" s="29" t="s">
        <v>2048</v>
      </c>
      <c r="AJ1285" s="29" t="s">
        <v>2116</v>
      </c>
      <c r="AK1285" s="28" t="s">
        <v>2117</v>
      </c>
      <c r="AL1285" s="29">
        <v>44033</v>
      </c>
      <c r="AM1285" s="72">
        <v>1</v>
      </c>
      <c r="AN1285" s="28" t="s">
        <v>44</v>
      </c>
      <c r="AO1285" s="28"/>
      <c r="AP1285" s="28" t="s">
        <v>45</v>
      </c>
      <c r="AQ1285" s="28"/>
      <c r="AR1285" s="28"/>
      <c r="AS1285" s="28"/>
      <c r="AT1285" s="28"/>
      <c r="AU1285" s="3" t="s">
        <v>4401</v>
      </c>
      <c r="AV1285" s="70" t="s">
        <v>47</v>
      </c>
      <c r="AW1285" s="7" t="s">
        <v>47</v>
      </c>
      <c r="AX1285" s="9" t="str">
        <f>IF(AW1285="","Vacio",IF(AV1285=AW1285,"Igual","Diferente"))</f>
        <v>Igual</v>
      </c>
      <c r="AY1285" s="68"/>
      <c r="AZ1285" s="68"/>
      <c r="BA1285" s="5">
        <f ca="1">+IF(K1285&gt;21,"Revisar",0)</f>
        <v>0</v>
      </c>
      <c r="BB1285" s="68" t="s">
        <v>146</v>
      </c>
      <c r="BC1285" s="129" t="s">
        <v>2919</v>
      </c>
      <c r="BF1285" s="129" t="s">
        <v>94</v>
      </c>
      <c r="BG1285" s="129"/>
    </row>
    <row r="1286" spans="1:65" ht="14.65" customHeight="1" x14ac:dyDescent="0.25">
      <c r="A1286" s="68" t="str">
        <f>CONCATENATE(E1286,"_",X1286)</f>
        <v>20602985971_PCR-LAP1470</v>
      </c>
      <c r="B1286" s="68" t="str">
        <f>CONCATENATE(E1286,"_",Z1286)</f>
        <v>20602985971_</v>
      </c>
      <c r="C1286" s="29">
        <v>44126</v>
      </c>
      <c r="D1286" s="29">
        <v>44156</v>
      </c>
      <c r="E1286" s="192">
        <v>20602985971</v>
      </c>
      <c r="F1286" s="28" t="s">
        <v>4109</v>
      </c>
      <c r="G1286" s="28" t="s">
        <v>4612</v>
      </c>
      <c r="H1286" s="29">
        <v>44126</v>
      </c>
      <c r="I1286" s="29">
        <v>44156</v>
      </c>
      <c r="J1286" s="7"/>
      <c r="K1286" s="8">
        <f ca="1">+TODAY()-I1286</f>
        <v>-19</v>
      </c>
      <c r="L1286" s="71">
        <v>100.5</v>
      </c>
      <c r="M1286" s="135"/>
      <c r="N1286" s="9" t="str">
        <f>IF(M1286="","Vacio",IF(L1286=M1286,"Igual","Diferente"))</f>
        <v>Vacio</v>
      </c>
      <c r="O1286" s="71"/>
      <c r="P1286" s="135"/>
      <c r="Q1286" s="9" t="str">
        <f>IF(P1286="","Vacio",IF(O1286=P1286,"Igual","Diferente"))</f>
        <v>Vacio</v>
      </c>
      <c r="R1286" s="1">
        <f>+L1286+O1286/3.5</f>
        <v>100.5</v>
      </c>
      <c r="S1286" s="1">
        <f ca="1">+IF(K1286&gt;=0,IF(K1286&lt;30,R1286*1,IF(60&gt;K1286,R1286*2,IF(90&gt;K1286,R1286*3,IF(120&gt;K1286,R1286*4,IF(150&gt;K1286,R1286*5,IF(180&gt;K1286,R1286*6,IF(210&gt;K1286,R1286*7))))))),0)</f>
        <v>0</v>
      </c>
      <c r="T1286" s="2">
        <f ca="1">+IF(K1286&lt;0,0,IF(K1286&lt;8,$A$1,IF(K1286&lt;15,$B$1,IF(K1286&lt;22,$C$1,IF(K1286&lt;30,$D$1,IF(K1286&lt;60,$G$1,IF(K1286&lt;90,$H$1,IF(K1286&lt;120,$I$1,IF(K1286&lt;150,$J$1,IF(K1286&lt;180,$K$1,IF(K1286&lt;210,$E$1)))))))))))</f>
        <v>0</v>
      </c>
      <c r="U1286" s="3" t="s">
        <v>2113</v>
      </c>
      <c r="V1286" s="10" t="s">
        <v>2114</v>
      </c>
      <c r="W1286" s="6">
        <v>43668</v>
      </c>
      <c r="X1286" s="12" t="s">
        <v>2118</v>
      </c>
      <c r="Y1286" s="12" t="s">
        <v>5248</v>
      </c>
      <c r="Z1286" s="12"/>
      <c r="AA1286" s="12"/>
      <c r="AB1286" s="73"/>
      <c r="AC1286" s="73"/>
      <c r="AD1286" s="73"/>
      <c r="AE1286" s="73"/>
      <c r="AF1286" s="4">
        <f ca="1">+TODAY()-AE1286</f>
        <v>44137</v>
      </c>
      <c r="AG1286" s="73"/>
      <c r="AH1286" s="73"/>
      <c r="AI1286" s="29" t="s">
        <v>2048</v>
      </c>
      <c r="AJ1286" s="29" t="s">
        <v>2116</v>
      </c>
      <c r="AK1286" s="28" t="s">
        <v>2117</v>
      </c>
      <c r="AL1286" s="29">
        <v>44033</v>
      </c>
      <c r="AM1286" s="72">
        <v>1</v>
      </c>
      <c r="AN1286" s="28" t="s">
        <v>44</v>
      </c>
      <c r="AO1286" s="28"/>
      <c r="AP1286" s="28" t="s">
        <v>45</v>
      </c>
      <c r="AQ1286" s="28"/>
      <c r="AR1286" s="28"/>
      <c r="AS1286" s="28"/>
      <c r="AT1286" s="28"/>
      <c r="AU1286" s="3" t="s">
        <v>4401</v>
      </c>
      <c r="AV1286" s="70" t="s">
        <v>47</v>
      </c>
      <c r="AW1286" s="7" t="s">
        <v>47</v>
      </c>
      <c r="AX1286" s="9" t="str">
        <f>IF(AW1286="","Vacio",IF(AV1286=AW1286,"Igual","Diferente"))</f>
        <v>Igual</v>
      </c>
      <c r="AY1286" s="68"/>
      <c r="AZ1286" s="68"/>
      <c r="BA1286" s="5">
        <f ca="1">+IF(K1286&gt;21,"Revisar",0)</f>
        <v>0</v>
      </c>
      <c r="BB1286" s="68" t="s">
        <v>146</v>
      </c>
      <c r="BC1286" s="129" t="s">
        <v>2919</v>
      </c>
      <c r="BF1286" s="129" t="s">
        <v>94</v>
      </c>
      <c r="BG1286" s="129"/>
    </row>
    <row r="1287" spans="1:65" ht="14.65" customHeight="1" x14ac:dyDescent="0.25">
      <c r="A1287" s="68" t="str">
        <f>CONCATENATE(E1287,"_",X1287)</f>
        <v>20602985971_PCR-LAP1471</v>
      </c>
      <c r="B1287" s="68" t="str">
        <f>CONCATENATE(E1287,"_",Z1287)</f>
        <v>20602985971_PCR-LAP1452</v>
      </c>
      <c r="C1287" s="29">
        <v>44126</v>
      </c>
      <c r="D1287" s="29">
        <v>44156</v>
      </c>
      <c r="E1287" s="192">
        <v>20602985971</v>
      </c>
      <c r="F1287" s="28" t="s">
        <v>4109</v>
      </c>
      <c r="G1287" s="28" t="s">
        <v>4612</v>
      </c>
      <c r="H1287" s="29">
        <v>44126</v>
      </c>
      <c r="I1287" s="29">
        <v>44156</v>
      </c>
      <c r="J1287" s="7"/>
      <c r="K1287" s="8">
        <f ca="1">+TODAY()-I1287</f>
        <v>-19</v>
      </c>
      <c r="L1287" s="71">
        <v>70</v>
      </c>
      <c r="M1287" s="135"/>
      <c r="N1287" s="9" t="str">
        <f>IF(M1287="","Vacio",IF(L1287=M1287,"Igual","Diferente"))</f>
        <v>Vacio</v>
      </c>
      <c r="O1287" s="71"/>
      <c r="P1287" s="135"/>
      <c r="Q1287" s="9" t="str">
        <f>IF(P1287="","Vacio",IF(O1287=P1287,"Igual","Diferente"))</f>
        <v>Vacio</v>
      </c>
      <c r="R1287" s="1">
        <f>+L1287+O1287/3.5</f>
        <v>70</v>
      </c>
      <c r="S1287" s="1">
        <f ca="1">+IF(K1287&gt;=0,IF(K1287&lt;30,R1287*1,IF(60&gt;K1287,R1287*2,IF(90&gt;K1287,R1287*3,IF(120&gt;K1287,R1287*4,IF(150&gt;K1287,R1287*5,IF(180&gt;K1287,R1287*6,IF(210&gt;K1287,R1287*7))))))),0)</f>
        <v>0</v>
      </c>
      <c r="T1287" s="2">
        <f ca="1">+IF(K1287&lt;0,0,IF(K1287&lt;8,$A$1,IF(K1287&lt;15,$B$1,IF(K1287&lt;22,$C$1,IF(K1287&lt;30,$D$1,IF(K1287&lt;60,$G$1,IF(K1287&lt;90,$H$1,IF(K1287&lt;120,$I$1,IF(K1287&lt;150,$J$1,IF(K1287&lt;180,$K$1,IF(K1287&lt;210,$E$1)))))))))))</f>
        <v>0</v>
      </c>
      <c r="U1287" s="3" t="s">
        <v>2113</v>
      </c>
      <c r="V1287" s="10" t="s">
        <v>2114</v>
      </c>
      <c r="W1287" s="6">
        <v>43668</v>
      </c>
      <c r="X1287" s="12" t="s">
        <v>2111</v>
      </c>
      <c r="Y1287" s="12" t="s">
        <v>5248</v>
      </c>
      <c r="Z1287" s="12" t="s">
        <v>2119</v>
      </c>
      <c r="AA1287" s="12"/>
      <c r="AB1287" s="73"/>
      <c r="AC1287" s="73"/>
      <c r="AD1287" s="73"/>
      <c r="AE1287" s="73"/>
      <c r="AF1287" s="4">
        <f ca="1">+TODAY()-AE1287</f>
        <v>44137</v>
      </c>
      <c r="AG1287" s="73"/>
      <c r="AH1287" s="73"/>
      <c r="AI1287" s="29" t="s">
        <v>2048</v>
      </c>
      <c r="AJ1287" s="29" t="s">
        <v>2116</v>
      </c>
      <c r="AK1287" s="28" t="s">
        <v>2117</v>
      </c>
      <c r="AL1287" s="29">
        <v>44033</v>
      </c>
      <c r="AM1287" s="72">
        <v>1</v>
      </c>
      <c r="AN1287" s="28" t="s">
        <v>44</v>
      </c>
      <c r="AO1287" s="28"/>
      <c r="AP1287" s="28" t="s">
        <v>45</v>
      </c>
      <c r="AQ1287" s="28"/>
      <c r="AR1287" s="28"/>
      <c r="AS1287" s="28"/>
      <c r="AT1287" s="28"/>
      <c r="AU1287" s="3" t="s">
        <v>4401</v>
      </c>
      <c r="AV1287" s="70" t="s">
        <v>47</v>
      </c>
      <c r="AW1287" s="7" t="s">
        <v>47</v>
      </c>
      <c r="AX1287" s="9" t="str">
        <f>IF(AW1287="","Vacio",IF(AV1287=AW1287,"Igual","Diferente"))</f>
        <v>Igual</v>
      </c>
      <c r="AY1287" s="68"/>
      <c r="AZ1287" s="68"/>
      <c r="BA1287" s="5">
        <f ca="1">+IF(K1287&gt;21,"Revisar",0)</f>
        <v>0</v>
      </c>
      <c r="BB1287" s="68" t="s">
        <v>146</v>
      </c>
      <c r="BC1287" s="129" t="s">
        <v>2919</v>
      </c>
      <c r="BF1287" s="129" t="s">
        <v>94</v>
      </c>
      <c r="BG1287" s="129"/>
    </row>
    <row r="1288" spans="1:65" ht="14.65" customHeight="1" x14ac:dyDescent="0.25">
      <c r="A1288" s="68" t="str">
        <f>CONCATENATE(E1288,"_",X1288)</f>
        <v>20602985971_PCR-LAP1472</v>
      </c>
      <c r="B1288" s="68" t="str">
        <f>CONCATENATE(E1288,"_",Z1288)</f>
        <v>20602985971_PCR-LAP1371</v>
      </c>
      <c r="C1288" s="29">
        <v>44126</v>
      </c>
      <c r="D1288" s="29">
        <v>44156</v>
      </c>
      <c r="E1288" s="192">
        <v>20602985971</v>
      </c>
      <c r="F1288" s="28" t="s">
        <v>4109</v>
      </c>
      <c r="G1288" s="28" t="s">
        <v>4612</v>
      </c>
      <c r="H1288" s="29">
        <v>44126</v>
      </c>
      <c r="I1288" s="29">
        <v>44156</v>
      </c>
      <c r="J1288" s="7"/>
      <c r="K1288" s="8">
        <f ca="1">+TODAY()-I1288</f>
        <v>-19</v>
      </c>
      <c r="L1288" s="71">
        <v>60</v>
      </c>
      <c r="M1288" s="135"/>
      <c r="N1288" s="9" t="str">
        <f>IF(M1288="","Vacio",IF(L1288=M1288,"Igual","Diferente"))</f>
        <v>Vacio</v>
      </c>
      <c r="O1288" s="71"/>
      <c r="P1288" s="135"/>
      <c r="Q1288" s="9" t="str">
        <f>IF(P1288="","Vacio",IF(O1288=P1288,"Igual","Diferente"))</f>
        <v>Vacio</v>
      </c>
      <c r="R1288" s="1">
        <f>+L1288+O1288/3.5</f>
        <v>60</v>
      </c>
      <c r="S1288" s="1">
        <f ca="1">+IF(K1288&gt;=0,IF(K1288&lt;30,R1288*1,IF(60&gt;K1288,R1288*2,IF(90&gt;K1288,R1288*3,IF(120&gt;K1288,R1288*4,IF(150&gt;K1288,R1288*5,IF(180&gt;K1288,R1288*6,IF(210&gt;K1288,R1288*7))))))),0)</f>
        <v>0</v>
      </c>
      <c r="T1288" s="2">
        <f ca="1">+IF(K1288&lt;0,0,IF(K1288&lt;8,$A$1,IF(K1288&lt;15,$B$1,IF(K1288&lt;22,$C$1,IF(K1288&lt;30,$D$1,IF(K1288&lt;60,$G$1,IF(K1288&lt;90,$H$1,IF(K1288&lt;120,$I$1,IF(K1288&lt;150,$J$1,IF(K1288&lt;180,$K$1,IF(K1288&lt;210,$E$1)))))))))))</f>
        <v>0</v>
      </c>
      <c r="U1288" s="3" t="s">
        <v>4892</v>
      </c>
      <c r="V1288" s="10" t="s">
        <v>4891</v>
      </c>
      <c r="W1288" s="6">
        <v>44119</v>
      </c>
      <c r="X1288" s="12" t="s">
        <v>2120</v>
      </c>
      <c r="Y1288" s="12" t="s">
        <v>5248</v>
      </c>
      <c r="Z1288" s="12" t="s">
        <v>976</v>
      </c>
      <c r="AA1288" s="12"/>
      <c r="AB1288" s="73"/>
      <c r="AC1288" s="73"/>
      <c r="AD1288" s="73"/>
      <c r="AE1288" s="73"/>
      <c r="AF1288" s="4">
        <f ca="1">+TODAY()-AE1288</f>
        <v>44137</v>
      </c>
      <c r="AG1288" s="73"/>
      <c r="AH1288" s="73"/>
      <c r="AI1288" s="29"/>
      <c r="AJ1288" s="29"/>
      <c r="AK1288" s="28" t="s">
        <v>56</v>
      </c>
      <c r="AL1288" s="29"/>
      <c r="AM1288" s="72">
        <v>1</v>
      </c>
      <c r="AN1288" s="28" t="s">
        <v>44</v>
      </c>
      <c r="AO1288" s="28"/>
      <c r="AP1288" s="28" t="s">
        <v>62</v>
      </c>
      <c r="AQ1288" s="28" t="s">
        <v>1691</v>
      </c>
      <c r="AR1288" s="28"/>
      <c r="AS1288" s="28"/>
      <c r="AT1288" s="28"/>
      <c r="AU1288" s="3" t="s">
        <v>4401</v>
      </c>
      <c r="AV1288" s="70" t="s">
        <v>47</v>
      </c>
      <c r="AW1288" s="7" t="s">
        <v>47</v>
      </c>
      <c r="AX1288" s="9" t="str">
        <f>IF(AW1288="","Vacio",IF(AV1288=AW1288,"Igual","Diferente"))</f>
        <v>Igual</v>
      </c>
      <c r="AY1288" s="68" t="s">
        <v>3735</v>
      </c>
      <c r="AZ1288" s="68"/>
      <c r="BA1288" s="5">
        <f ca="1">+IF(K1288&gt;21,"Revisar",0)</f>
        <v>0</v>
      </c>
      <c r="BB1288" s="68" t="s">
        <v>146</v>
      </c>
      <c r="BC1288" s="129" t="s">
        <v>2919</v>
      </c>
      <c r="BF1288" s="129" t="s">
        <v>94</v>
      </c>
      <c r="BG1288" s="129"/>
    </row>
    <row r="1289" spans="1:65" ht="14.65" customHeight="1" x14ac:dyDescent="0.25">
      <c r="A1289" s="68" t="str">
        <f>CONCATENATE(E1289,"_",X1289)</f>
        <v>20602985971_PCR-LAP1475</v>
      </c>
      <c r="B1289" s="68" t="str">
        <f>CONCATENATE(E1289,"_",Z1289)</f>
        <v>20602985971_PCR-LAP19101002</v>
      </c>
      <c r="C1289" s="29">
        <v>44126</v>
      </c>
      <c r="D1289" s="29">
        <v>44156</v>
      </c>
      <c r="E1289" s="192">
        <v>20602985971</v>
      </c>
      <c r="F1289" s="28" t="s">
        <v>4109</v>
      </c>
      <c r="G1289" s="28" t="s">
        <v>4612</v>
      </c>
      <c r="H1289" s="29">
        <v>44126</v>
      </c>
      <c r="I1289" s="29">
        <v>44156</v>
      </c>
      <c r="J1289" s="7"/>
      <c r="K1289" s="8">
        <f ca="1">+TODAY()-I1289</f>
        <v>-19</v>
      </c>
      <c r="L1289" s="71">
        <v>60</v>
      </c>
      <c r="M1289" s="135"/>
      <c r="N1289" s="9" t="str">
        <f>IF(M1289="","Vacio",IF(L1289=M1289,"Igual","Diferente"))</f>
        <v>Vacio</v>
      </c>
      <c r="O1289" s="71"/>
      <c r="P1289" s="135"/>
      <c r="Q1289" s="9" t="str">
        <f>IF(P1289="","Vacio",IF(O1289=P1289,"Igual","Diferente"))</f>
        <v>Vacio</v>
      </c>
      <c r="R1289" s="1">
        <f>+L1289+O1289/3.5</f>
        <v>60</v>
      </c>
      <c r="S1289" s="1">
        <f ca="1">+IF(K1289&gt;=0,IF(K1289&lt;30,R1289*1,IF(60&gt;K1289,R1289*2,IF(90&gt;K1289,R1289*3,IF(120&gt;K1289,R1289*4,IF(150&gt;K1289,R1289*5,IF(180&gt;K1289,R1289*6,IF(210&gt;K1289,R1289*7))))))),0)</f>
        <v>0</v>
      </c>
      <c r="T1289" s="2">
        <f ca="1">+IF(K1289&lt;0,0,IF(K1289&lt;8,$A$1,IF(K1289&lt;15,$B$1,IF(K1289&lt;22,$C$1,IF(K1289&lt;30,$D$1,IF(K1289&lt;60,$G$1,IF(K1289&lt;90,$H$1,IF(K1289&lt;120,$I$1,IF(K1289&lt;150,$J$1,IF(K1289&lt;180,$K$1,IF(K1289&lt;210,$E$1)))))))))))</f>
        <v>0</v>
      </c>
      <c r="U1289" s="3" t="s">
        <v>2108</v>
      </c>
      <c r="V1289" s="10" t="s">
        <v>2109</v>
      </c>
      <c r="W1289" s="6">
        <v>43605</v>
      </c>
      <c r="X1289" s="12" t="s">
        <v>2121</v>
      </c>
      <c r="Y1289" s="12" t="s">
        <v>5248</v>
      </c>
      <c r="Z1289" s="12" t="s">
        <v>1296</v>
      </c>
      <c r="AA1289" s="12"/>
      <c r="AB1289" s="73"/>
      <c r="AC1289" s="73"/>
      <c r="AD1289" s="73"/>
      <c r="AE1289" s="73"/>
      <c r="AF1289" s="4">
        <f ca="1">+TODAY()-AE1289</f>
        <v>44137</v>
      </c>
      <c r="AG1289" s="73"/>
      <c r="AH1289" s="73"/>
      <c r="AI1289" s="29"/>
      <c r="AJ1289" s="29"/>
      <c r="AK1289" s="28" t="s">
        <v>56</v>
      </c>
      <c r="AL1289" s="29"/>
      <c r="AM1289" s="72">
        <v>1</v>
      </c>
      <c r="AN1289" s="28" t="s">
        <v>44</v>
      </c>
      <c r="AO1289" s="28"/>
      <c r="AP1289" s="28" t="s">
        <v>62</v>
      </c>
      <c r="AQ1289" s="28" t="s">
        <v>1691</v>
      </c>
      <c r="AR1289" s="28"/>
      <c r="AS1289" s="28"/>
      <c r="AT1289" s="28"/>
      <c r="AU1289" s="3" t="s">
        <v>4401</v>
      </c>
      <c r="AV1289" s="70" t="s">
        <v>47</v>
      </c>
      <c r="AW1289" s="7" t="s">
        <v>47</v>
      </c>
      <c r="AX1289" s="9" t="str">
        <f>IF(AW1289="","Vacio",IF(AV1289=AW1289,"Igual","Diferente"))</f>
        <v>Igual</v>
      </c>
      <c r="AY1289" s="68"/>
      <c r="AZ1289" s="68"/>
      <c r="BA1289" s="5">
        <f ca="1">+IF(K1289&gt;21,"Revisar",0)</f>
        <v>0</v>
      </c>
      <c r="BB1289" s="68" t="s">
        <v>146</v>
      </c>
      <c r="BC1289" s="129" t="s">
        <v>2919</v>
      </c>
      <c r="BF1289" s="129" t="s">
        <v>94</v>
      </c>
      <c r="BG1289" s="129"/>
    </row>
    <row r="1290" spans="1:65" ht="14.65" customHeight="1" x14ac:dyDescent="0.25">
      <c r="A1290" s="68" t="str">
        <f>CONCATENATE(E1290,"_",X1290)</f>
        <v>20602985971_PCR-LAP1476</v>
      </c>
      <c r="B1290" s="68" t="str">
        <f>CONCATENATE(E1290,"_",Z1290)</f>
        <v>20602985971_</v>
      </c>
      <c r="C1290" s="29">
        <v>44126</v>
      </c>
      <c r="D1290" s="29">
        <v>44156</v>
      </c>
      <c r="E1290" s="192">
        <v>20602985971</v>
      </c>
      <c r="F1290" s="28" t="s">
        <v>4109</v>
      </c>
      <c r="G1290" s="28" t="s">
        <v>4612</v>
      </c>
      <c r="H1290" s="29">
        <v>44126</v>
      </c>
      <c r="I1290" s="29">
        <v>44156</v>
      </c>
      <c r="J1290" s="7"/>
      <c r="K1290" s="8">
        <f ca="1">+TODAY()-I1290</f>
        <v>-19</v>
      </c>
      <c r="L1290" s="71">
        <v>100.5</v>
      </c>
      <c r="M1290" s="135"/>
      <c r="N1290" s="9" t="str">
        <f>IF(M1290="","Vacio",IF(L1290=M1290,"Igual","Diferente"))</f>
        <v>Vacio</v>
      </c>
      <c r="O1290" s="71"/>
      <c r="P1290" s="135"/>
      <c r="Q1290" s="9" t="str">
        <f>IF(P1290="","Vacio",IF(O1290=P1290,"Igual","Diferente"))</f>
        <v>Vacio</v>
      </c>
      <c r="R1290" s="1">
        <f>+L1290+O1290/3.5</f>
        <v>100.5</v>
      </c>
      <c r="S1290" s="1">
        <f ca="1">+IF(K1290&gt;=0,IF(K1290&lt;30,R1290*1,IF(60&gt;K1290,R1290*2,IF(90&gt;K1290,R1290*3,IF(120&gt;K1290,R1290*4,IF(150&gt;K1290,R1290*5,IF(180&gt;K1290,R1290*6,IF(210&gt;K1290,R1290*7))))))),0)</f>
        <v>0</v>
      </c>
      <c r="T1290" s="2">
        <f ca="1">+IF(K1290&lt;0,0,IF(K1290&lt;8,$A$1,IF(K1290&lt;15,$B$1,IF(K1290&lt;22,$C$1,IF(K1290&lt;30,$D$1,IF(K1290&lt;60,$G$1,IF(K1290&lt;90,$H$1,IF(K1290&lt;120,$I$1,IF(K1290&lt;150,$J$1,IF(K1290&lt;180,$K$1,IF(K1290&lt;210,$E$1)))))))))))</f>
        <v>0</v>
      </c>
      <c r="U1290" s="3" t="s">
        <v>2113</v>
      </c>
      <c r="V1290" s="10" t="s">
        <v>2114</v>
      </c>
      <c r="W1290" s="6">
        <v>43668</v>
      </c>
      <c r="X1290" s="12" t="s">
        <v>2122</v>
      </c>
      <c r="Y1290" s="12" t="s">
        <v>5248</v>
      </c>
      <c r="Z1290" s="12"/>
      <c r="AA1290" s="12"/>
      <c r="AB1290" s="73"/>
      <c r="AC1290" s="73"/>
      <c r="AD1290" s="73"/>
      <c r="AE1290" s="73"/>
      <c r="AF1290" s="4">
        <f ca="1">+TODAY()-AE1290</f>
        <v>44137</v>
      </c>
      <c r="AG1290" s="73"/>
      <c r="AH1290" s="73"/>
      <c r="AI1290" s="29" t="s">
        <v>2048</v>
      </c>
      <c r="AJ1290" s="29" t="s">
        <v>2116</v>
      </c>
      <c r="AK1290" s="28" t="s">
        <v>2117</v>
      </c>
      <c r="AL1290" s="29">
        <v>44033</v>
      </c>
      <c r="AM1290" s="72">
        <v>1</v>
      </c>
      <c r="AN1290" s="28" t="s">
        <v>44</v>
      </c>
      <c r="AO1290" s="28"/>
      <c r="AP1290" s="28" t="s">
        <v>45</v>
      </c>
      <c r="AQ1290" s="28"/>
      <c r="AR1290" s="28"/>
      <c r="AS1290" s="28"/>
      <c r="AT1290" s="28"/>
      <c r="AU1290" s="3" t="s">
        <v>4401</v>
      </c>
      <c r="AV1290" s="70" t="s">
        <v>47</v>
      </c>
      <c r="AW1290" s="7" t="s">
        <v>47</v>
      </c>
      <c r="AX1290" s="9" t="str">
        <f>IF(AW1290="","Vacio",IF(AV1290=AW1290,"Igual","Diferente"))</f>
        <v>Igual</v>
      </c>
      <c r="AY1290" s="68"/>
      <c r="AZ1290" s="68"/>
      <c r="BA1290" s="5">
        <f ca="1">+IF(K1290&gt;21,"Revisar",0)</f>
        <v>0</v>
      </c>
      <c r="BB1290" s="68" t="s">
        <v>146</v>
      </c>
      <c r="BC1290" s="129" t="s">
        <v>2919</v>
      </c>
      <c r="BF1290" s="129" t="s">
        <v>94</v>
      </c>
      <c r="BG1290" s="129"/>
    </row>
    <row r="1291" spans="1:65" ht="14.65" customHeight="1" x14ac:dyDescent="0.25">
      <c r="A1291" s="68" t="str">
        <f>CONCATENATE(E1291,"_",X1291)</f>
        <v>20602985971_PCR-LAP1477</v>
      </c>
      <c r="B1291" s="68" t="str">
        <f>CONCATENATE(E1291,"_",Z1291)</f>
        <v>20602985971_</v>
      </c>
      <c r="C1291" s="29">
        <v>44126</v>
      </c>
      <c r="D1291" s="29">
        <v>44156</v>
      </c>
      <c r="E1291" s="192">
        <v>20602985971</v>
      </c>
      <c r="F1291" s="28" t="s">
        <v>4109</v>
      </c>
      <c r="G1291" s="28" t="s">
        <v>4612</v>
      </c>
      <c r="H1291" s="29">
        <v>44126</v>
      </c>
      <c r="I1291" s="29">
        <v>44156</v>
      </c>
      <c r="J1291" s="7"/>
      <c r="K1291" s="8">
        <f ca="1">+TODAY()-I1291</f>
        <v>-19</v>
      </c>
      <c r="L1291" s="71">
        <v>60</v>
      </c>
      <c r="M1291" s="135"/>
      <c r="N1291" s="9" t="str">
        <f>IF(M1291="","Vacio",IF(L1291=M1291,"Igual","Diferente"))</f>
        <v>Vacio</v>
      </c>
      <c r="O1291" s="71"/>
      <c r="P1291" s="135"/>
      <c r="Q1291" s="9" t="str">
        <f>IF(P1291="","Vacio",IF(O1291=P1291,"Igual","Diferente"))</f>
        <v>Vacio</v>
      </c>
      <c r="R1291" s="1">
        <f>+L1291+O1291/3.5</f>
        <v>60</v>
      </c>
      <c r="S1291" s="1">
        <f ca="1">+IF(K1291&gt;=0,IF(K1291&lt;30,R1291*1,IF(60&gt;K1291,R1291*2,IF(90&gt;K1291,R1291*3,IF(120&gt;K1291,R1291*4,IF(150&gt;K1291,R1291*5,IF(180&gt;K1291,R1291*6,IF(210&gt;K1291,R1291*7))))))),0)</f>
        <v>0</v>
      </c>
      <c r="T1291" s="2">
        <f ca="1">+IF(K1291&lt;0,0,IF(K1291&lt;8,$A$1,IF(K1291&lt;15,$B$1,IF(K1291&lt;22,$C$1,IF(K1291&lt;30,$D$1,IF(K1291&lt;60,$G$1,IF(K1291&lt;90,$H$1,IF(K1291&lt;120,$I$1,IF(K1291&lt;150,$J$1,IF(K1291&lt;180,$K$1,IF(K1291&lt;210,$E$1)))))))))))</f>
        <v>0</v>
      </c>
      <c r="U1291" s="3" t="s">
        <v>2108</v>
      </c>
      <c r="V1291" s="10" t="s">
        <v>2109</v>
      </c>
      <c r="W1291" s="6">
        <v>43605</v>
      </c>
      <c r="X1291" s="12" t="s">
        <v>2123</v>
      </c>
      <c r="Y1291" s="12" t="s">
        <v>5248</v>
      </c>
      <c r="Z1291" s="12"/>
      <c r="AA1291" s="12"/>
      <c r="AB1291" s="73"/>
      <c r="AC1291" s="73"/>
      <c r="AD1291" s="73"/>
      <c r="AE1291" s="73"/>
      <c r="AF1291" s="4">
        <f ca="1">+TODAY()-AE1291</f>
        <v>44137</v>
      </c>
      <c r="AG1291" s="73"/>
      <c r="AH1291" s="73"/>
      <c r="AI1291" s="29"/>
      <c r="AJ1291" s="29"/>
      <c r="AK1291" s="28" t="s">
        <v>56</v>
      </c>
      <c r="AL1291" s="29"/>
      <c r="AM1291" s="72">
        <v>1</v>
      </c>
      <c r="AN1291" s="28" t="s">
        <v>44</v>
      </c>
      <c r="AO1291" s="28"/>
      <c r="AP1291" s="28" t="s">
        <v>62</v>
      </c>
      <c r="AQ1291" s="28" t="s">
        <v>1691</v>
      </c>
      <c r="AR1291" s="28"/>
      <c r="AS1291" s="28"/>
      <c r="AT1291" s="28"/>
      <c r="AU1291" s="3" t="s">
        <v>4401</v>
      </c>
      <c r="AV1291" s="70" t="s">
        <v>47</v>
      </c>
      <c r="AW1291" s="7" t="s">
        <v>47</v>
      </c>
      <c r="AX1291" s="9" t="str">
        <f>IF(AW1291="","Vacio",IF(AV1291=AW1291,"Igual","Diferente"))</f>
        <v>Igual</v>
      </c>
      <c r="AY1291" s="68"/>
      <c r="AZ1291" s="68"/>
      <c r="BA1291" s="5">
        <f ca="1">+IF(K1291&gt;21,"Revisar",0)</f>
        <v>0</v>
      </c>
      <c r="BB1291" s="68" t="s">
        <v>146</v>
      </c>
      <c r="BC1291" s="129" t="s">
        <v>2919</v>
      </c>
      <c r="BF1291" s="129" t="s">
        <v>94</v>
      </c>
      <c r="BG1291" s="129"/>
    </row>
    <row r="1292" spans="1:65" ht="14.65" customHeight="1" x14ac:dyDescent="0.25">
      <c r="A1292" s="68" t="str">
        <f>CONCATENATE(E1292,"_",X1292)</f>
        <v>20602985971_PCR-LAP1514</v>
      </c>
      <c r="B1292" s="68" t="str">
        <f>CONCATENATE(E1292,"_",Z1292)</f>
        <v>20602985971_</v>
      </c>
      <c r="C1292" s="29">
        <v>44102</v>
      </c>
      <c r="D1292" s="29">
        <v>44132</v>
      </c>
      <c r="E1292" s="192">
        <v>20602985971</v>
      </c>
      <c r="F1292" s="28" t="s">
        <v>4109</v>
      </c>
      <c r="G1292" s="28" t="s">
        <v>4612</v>
      </c>
      <c r="H1292" s="29">
        <v>44102</v>
      </c>
      <c r="I1292" s="29">
        <v>44132</v>
      </c>
      <c r="J1292" s="7"/>
      <c r="K1292" s="8">
        <f ca="1">+TODAY()-I1292</f>
        <v>5</v>
      </c>
      <c r="L1292" s="71">
        <v>60</v>
      </c>
      <c r="M1292" s="135"/>
      <c r="N1292" s="9" t="str">
        <f>IF(M1292="","Vacio",IF(L1292=M1292,"Igual","Diferente"))</f>
        <v>Vacio</v>
      </c>
      <c r="O1292" s="71"/>
      <c r="P1292" s="135"/>
      <c r="Q1292" s="9" t="str">
        <f>IF(P1292="","Vacio",IF(O1292=P1292,"Igual","Diferente"))</f>
        <v>Vacio</v>
      </c>
      <c r="R1292" s="1">
        <f>+L1292+O1292/3.5</f>
        <v>60</v>
      </c>
      <c r="S1292" s="1">
        <f ca="1">+IF(K1292&gt;=0,IF(K1292&lt;30,R1292*1,IF(60&gt;K1292,R1292*2,IF(90&gt;K1292,R1292*3,IF(120&gt;K1292,R1292*4,IF(150&gt;K1292,R1292*5,IF(180&gt;K1292,R1292*6,IF(210&gt;K1292,R1292*7))))))),0)</f>
        <v>60</v>
      </c>
      <c r="T1292" s="2" t="str">
        <f ca="1">+IF(K1292&lt;0,0,IF(K1292&lt;8,$A$1,IF(K1292&lt;15,$B$1,IF(K1292&lt;22,$C$1,IF(K1292&lt;30,$D$1,IF(K1292&lt;60,$G$1,IF(K1292&lt;90,$H$1,IF(K1292&lt;120,$I$1,IF(K1292&lt;150,$J$1,IF(K1292&lt;180,$K$1,IF(K1292&lt;210,$E$1)))))))))))</f>
        <v>1° Semana</v>
      </c>
      <c r="U1292" s="3" t="s">
        <v>2124</v>
      </c>
      <c r="V1292" s="10" t="s">
        <v>2125</v>
      </c>
      <c r="W1292" s="6">
        <v>43613</v>
      </c>
      <c r="X1292" s="12" t="s">
        <v>2127</v>
      </c>
      <c r="Y1292" s="12" t="s">
        <v>5248</v>
      </c>
      <c r="Z1292" s="12"/>
      <c r="AA1292" s="12"/>
      <c r="AB1292" s="73"/>
      <c r="AC1292" s="73"/>
      <c r="AD1292" s="73"/>
      <c r="AE1292" s="73"/>
      <c r="AF1292" s="4">
        <f ca="1">+TODAY()-AE1292</f>
        <v>44137</v>
      </c>
      <c r="AG1292" s="73"/>
      <c r="AH1292" s="73"/>
      <c r="AI1292" s="29" t="s">
        <v>2048</v>
      </c>
      <c r="AJ1292" s="29" t="s">
        <v>412</v>
      </c>
      <c r="AK1292" s="28" t="s">
        <v>289</v>
      </c>
      <c r="AL1292" s="29">
        <v>43979</v>
      </c>
      <c r="AM1292" s="72">
        <v>1</v>
      </c>
      <c r="AN1292" s="28" t="s">
        <v>44</v>
      </c>
      <c r="AO1292" s="28"/>
      <c r="AP1292" s="28" t="s">
        <v>45</v>
      </c>
      <c r="AQ1292" s="28"/>
      <c r="AR1292" s="28"/>
      <c r="AS1292" s="28"/>
      <c r="AT1292" s="28"/>
      <c r="AU1292" s="3" t="s">
        <v>4401</v>
      </c>
      <c r="AV1292" s="70" t="s">
        <v>47</v>
      </c>
      <c r="AW1292" s="7" t="s">
        <v>47</v>
      </c>
      <c r="AX1292" s="9" t="str">
        <f>IF(AW1292="","Vacio",IF(AV1292=AW1292,"Igual","Diferente"))</f>
        <v>Igual</v>
      </c>
      <c r="AY1292" s="68"/>
      <c r="AZ1292" s="68"/>
      <c r="BA1292" s="5">
        <f ca="1">+IF(K1292&gt;21,"Revisar",0)</f>
        <v>0</v>
      </c>
      <c r="BB1292" s="68" t="s">
        <v>146</v>
      </c>
      <c r="BC1292" s="129" t="s">
        <v>141</v>
      </c>
      <c r="BF1292" s="129" t="s">
        <v>94</v>
      </c>
      <c r="BG1292" s="129"/>
    </row>
    <row r="1293" spans="1:65" ht="14.65" customHeight="1" x14ac:dyDescent="0.25">
      <c r="A1293" s="68" t="str">
        <f>CONCATENATE(E1293,"_",X1293)</f>
        <v>20602985971_PCR-LAP1515</v>
      </c>
      <c r="B1293" s="68" t="str">
        <f>CONCATENATE(E1293,"_",Z1293)</f>
        <v>20602985971_</v>
      </c>
      <c r="C1293" s="29">
        <v>44102</v>
      </c>
      <c r="D1293" s="29">
        <v>44132</v>
      </c>
      <c r="E1293" s="192">
        <v>20602985971</v>
      </c>
      <c r="F1293" s="28" t="s">
        <v>4109</v>
      </c>
      <c r="G1293" s="28" t="s">
        <v>4612</v>
      </c>
      <c r="H1293" s="29">
        <v>44102</v>
      </c>
      <c r="I1293" s="29">
        <v>44132</v>
      </c>
      <c r="J1293" s="7"/>
      <c r="K1293" s="8">
        <f ca="1">+TODAY()-I1293</f>
        <v>5</v>
      </c>
      <c r="L1293" s="71">
        <v>60</v>
      </c>
      <c r="M1293" s="135"/>
      <c r="N1293" s="9" t="str">
        <f>IF(M1293="","Vacio",IF(L1293=M1293,"Igual","Diferente"))</f>
        <v>Vacio</v>
      </c>
      <c r="O1293" s="71"/>
      <c r="P1293" s="135"/>
      <c r="Q1293" s="9" t="str">
        <f>IF(P1293="","Vacio",IF(O1293=P1293,"Igual","Diferente"))</f>
        <v>Vacio</v>
      </c>
      <c r="R1293" s="1">
        <f>+L1293+O1293/3.5</f>
        <v>60</v>
      </c>
      <c r="S1293" s="1">
        <f ca="1">+IF(K1293&gt;=0,IF(K1293&lt;30,R1293*1,IF(60&gt;K1293,R1293*2,IF(90&gt;K1293,R1293*3,IF(120&gt;K1293,R1293*4,IF(150&gt;K1293,R1293*5,IF(180&gt;K1293,R1293*6,IF(210&gt;K1293,R1293*7))))))),0)</f>
        <v>60</v>
      </c>
      <c r="T1293" s="2" t="str">
        <f ca="1">+IF(K1293&lt;0,0,IF(K1293&lt;8,$A$1,IF(K1293&lt;15,$B$1,IF(K1293&lt;22,$C$1,IF(K1293&lt;30,$D$1,IF(K1293&lt;60,$G$1,IF(K1293&lt;90,$H$1,IF(K1293&lt;120,$I$1,IF(K1293&lt;150,$J$1,IF(K1293&lt;180,$K$1,IF(K1293&lt;210,$E$1)))))))))))</f>
        <v>1° Semana</v>
      </c>
      <c r="U1293" s="3" t="s">
        <v>2124</v>
      </c>
      <c r="V1293" s="10" t="s">
        <v>2125</v>
      </c>
      <c r="W1293" s="6">
        <v>43613</v>
      </c>
      <c r="X1293" s="12" t="s">
        <v>2128</v>
      </c>
      <c r="Y1293" s="12" t="s">
        <v>5248</v>
      </c>
      <c r="Z1293" s="12"/>
      <c r="AA1293" s="12"/>
      <c r="AB1293" s="73"/>
      <c r="AC1293" s="73"/>
      <c r="AD1293" s="73"/>
      <c r="AE1293" s="73"/>
      <c r="AF1293" s="4">
        <f ca="1">+TODAY()-AE1293</f>
        <v>44137</v>
      </c>
      <c r="AG1293" s="73"/>
      <c r="AH1293" s="73"/>
      <c r="AI1293" s="29" t="s">
        <v>2048</v>
      </c>
      <c r="AJ1293" s="29" t="s">
        <v>412</v>
      </c>
      <c r="AK1293" s="28" t="s">
        <v>289</v>
      </c>
      <c r="AL1293" s="29">
        <v>43979</v>
      </c>
      <c r="AM1293" s="72">
        <v>1</v>
      </c>
      <c r="AN1293" s="28" t="s">
        <v>44</v>
      </c>
      <c r="AO1293" s="28"/>
      <c r="AP1293" s="28" t="s">
        <v>45</v>
      </c>
      <c r="AQ1293" s="28"/>
      <c r="AR1293" s="28"/>
      <c r="AS1293" s="28"/>
      <c r="AT1293" s="28"/>
      <c r="AU1293" s="3" t="s">
        <v>4401</v>
      </c>
      <c r="AV1293" s="70" t="s">
        <v>47</v>
      </c>
      <c r="AW1293" s="7" t="s">
        <v>47</v>
      </c>
      <c r="AX1293" s="9" t="str">
        <f>IF(AW1293="","Vacio",IF(AV1293=AW1293,"Igual","Diferente"))</f>
        <v>Igual</v>
      </c>
      <c r="AY1293" s="68"/>
      <c r="AZ1293" s="68"/>
      <c r="BA1293" s="5">
        <f ca="1">+IF(K1293&gt;21,"Revisar",0)</f>
        <v>0</v>
      </c>
      <c r="BB1293" s="68" t="s">
        <v>146</v>
      </c>
      <c r="BC1293" s="129" t="s">
        <v>141</v>
      </c>
      <c r="BF1293" s="129" t="s">
        <v>94</v>
      </c>
      <c r="BG1293" s="129"/>
    </row>
    <row r="1294" spans="1:65" s="158" customFormat="1" ht="14.65" customHeight="1" x14ac:dyDescent="0.25">
      <c r="A1294" s="68" t="str">
        <f>CONCATENATE(E1294,"_",X1294)</f>
        <v>20602985971_PCR-LAP1516</v>
      </c>
      <c r="B1294" s="68" t="str">
        <f>CONCATENATE(E1294,"_",Z1294)</f>
        <v>20602985971_</v>
      </c>
      <c r="C1294" s="29">
        <v>44102</v>
      </c>
      <c r="D1294" s="29">
        <v>44132</v>
      </c>
      <c r="E1294" s="192">
        <v>20602985971</v>
      </c>
      <c r="F1294" s="28" t="s">
        <v>4109</v>
      </c>
      <c r="G1294" s="28" t="s">
        <v>4612</v>
      </c>
      <c r="H1294" s="29">
        <v>44102</v>
      </c>
      <c r="I1294" s="29">
        <v>44132</v>
      </c>
      <c r="J1294" s="7"/>
      <c r="K1294" s="8">
        <f ca="1">+TODAY()-I1294</f>
        <v>5</v>
      </c>
      <c r="L1294" s="71">
        <v>60</v>
      </c>
      <c r="M1294" s="135"/>
      <c r="N1294" s="9" t="str">
        <f>IF(M1294="","Vacio",IF(L1294=M1294,"Igual","Diferente"))</f>
        <v>Vacio</v>
      </c>
      <c r="O1294" s="71"/>
      <c r="P1294" s="135"/>
      <c r="Q1294" s="9" t="str">
        <f>IF(P1294="","Vacio",IF(O1294=P1294,"Igual","Diferente"))</f>
        <v>Vacio</v>
      </c>
      <c r="R1294" s="1">
        <f>+L1294+O1294/3.5</f>
        <v>60</v>
      </c>
      <c r="S1294" s="1">
        <f ca="1">+IF(K1294&gt;=0,IF(K1294&lt;30,R1294*1,IF(60&gt;K1294,R1294*2,IF(90&gt;K1294,R1294*3,IF(120&gt;K1294,R1294*4,IF(150&gt;K1294,R1294*5,IF(180&gt;K1294,R1294*6,IF(210&gt;K1294,R1294*7))))))),0)</f>
        <v>60</v>
      </c>
      <c r="T1294" s="2" t="str">
        <f ca="1">+IF(K1294&lt;0,0,IF(K1294&lt;8,$A$1,IF(K1294&lt;15,$B$1,IF(K1294&lt;22,$C$1,IF(K1294&lt;30,$D$1,IF(K1294&lt;60,$G$1,IF(K1294&lt;90,$H$1,IF(K1294&lt;120,$I$1,IF(K1294&lt;150,$J$1,IF(K1294&lt;180,$K$1,IF(K1294&lt;210,$E$1)))))))))))</f>
        <v>1° Semana</v>
      </c>
      <c r="U1294" s="3" t="s">
        <v>2124</v>
      </c>
      <c r="V1294" s="10" t="s">
        <v>2125</v>
      </c>
      <c r="W1294" s="6">
        <v>43613</v>
      </c>
      <c r="X1294" s="12" t="s">
        <v>2129</v>
      </c>
      <c r="Y1294" s="12" t="s">
        <v>5248</v>
      </c>
      <c r="Z1294" s="12"/>
      <c r="AA1294" s="12"/>
      <c r="AB1294" s="73"/>
      <c r="AC1294" s="73"/>
      <c r="AD1294" s="73"/>
      <c r="AE1294" s="73"/>
      <c r="AF1294" s="4">
        <f ca="1">+TODAY()-AE1294</f>
        <v>44137</v>
      </c>
      <c r="AG1294" s="73"/>
      <c r="AH1294" s="73"/>
      <c r="AI1294" s="29" t="s">
        <v>2048</v>
      </c>
      <c r="AJ1294" s="29" t="s">
        <v>412</v>
      </c>
      <c r="AK1294" s="28" t="s">
        <v>289</v>
      </c>
      <c r="AL1294" s="29">
        <v>43979</v>
      </c>
      <c r="AM1294" s="72">
        <v>1</v>
      </c>
      <c r="AN1294" s="28" t="s">
        <v>44</v>
      </c>
      <c r="AO1294" s="28"/>
      <c r="AP1294" s="28" t="s">
        <v>45</v>
      </c>
      <c r="AQ1294" s="28"/>
      <c r="AR1294" s="28"/>
      <c r="AS1294" s="28"/>
      <c r="AT1294" s="28"/>
      <c r="AU1294" s="3" t="s">
        <v>4401</v>
      </c>
      <c r="AV1294" s="70" t="s">
        <v>47</v>
      </c>
      <c r="AW1294" s="7" t="s">
        <v>47</v>
      </c>
      <c r="AX1294" s="9" t="str">
        <f>IF(AW1294="","Vacio",IF(AV1294=AW1294,"Igual","Diferente"))</f>
        <v>Igual</v>
      </c>
      <c r="AY1294" s="68"/>
      <c r="AZ1294" s="68"/>
      <c r="BA1294" s="5">
        <f ca="1">+IF(K1294&gt;21,"Revisar",0)</f>
        <v>0</v>
      </c>
      <c r="BB1294" s="68" t="s">
        <v>146</v>
      </c>
      <c r="BC1294" s="129" t="s">
        <v>141</v>
      </c>
      <c r="BD1294"/>
      <c r="BE1294"/>
      <c r="BF1294" s="129" t="s">
        <v>94</v>
      </c>
      <c r="BG1294" s="129"/>
      <c r="BH1294"/>
      <c r="BI1294"/>
      <c r="BJ1294"/>
      <c r="BK1294"/>
      <c r="BL1294"/>
      <c r="BM1294"/>
    </row>
    <row r="1295" spans="1:65" ht="14.65" customHeight="1" x14ac:dyDescent="0.25">
      <c r="A1295" s="68" t="str">
        <f>CONCATENATE(E1295,"_",X1295)</f>
        <v>20602985971_PCR-LAP1517</v>
      </c>
      <c r="B1295" s="68" t="str">
        <f>CONCATENATE(E1295,"_",Z1295)</f>
        <v>20602985971_</v>
      </c>
      <c r="C1295" s="29">
        <v>44102</v>
      </c>
      <c r="D1295" s="29">
        <v>44132</v>
      </c>
      <c r="E1295" s="192">
        <v>20602985971</v>
      </c>
      <c r="F1295" s="28" t="s">
        <v>4109</v>
      </c>
      <c r="G1295" s="28" t="s">
        <v>4612</v>
      </c>
      <c r="H1295" s="29">
        <v>44102</v>
      </c>
      <c r="I1295" s="29">
        <v>44132</v>
      </c>
      <c r="J1295" s="7"/>
      <c r="K1295" s="8">
        <f ca="1">+TODAY()-I1295</f>
        <v>5</v>
      </c>
      <c r="L1295" s="71">
        <v>60</v>
      </c>
      <c r="M1295" s="135"/>
      <c r="N1295" s="9" t="str">
        <f>IF(M1295="","Vacio",IF(L1295=M1295,"Igual","Diferente"))</f>
        <v>Vacio</v>
      </c>
      <c r="O1295" s="71"/>
      <c r="P1295" s="135"/>
      <c r="Q1295" s="9" t="str">
        <f>IF(P1295="","Vacio",IF(O1295=P1295,"Igual","Diferente"))</f>
        <v>Vacio</v>
      </c>
      <c r="R1295" s="1">
        <f>+L1295+O1295/3.5</f>
        <v>60</v>
      </c>
      <c r="S1295" s="1">
        <f ca="1">+IF(K1295&gt;=0,IF(K1295&lt;30,R1295*1,IF(60&gt;K1295,R1295*2,IF(90&gt;K1295,R1295*3,IF(120&gt;K1295,R1295*4,IF(150&gt;K1295,R1295*5,IF(180&gt;K1295,R1295*6,IF(210&gt;K1295,R1295*7))))))),0)</f>
        <v>60</v>
      </c>
      <c r="T1295" s="2" t="str">
        <f ca="1">+IF(K1295&lt;0,0,IF(K1295&lt;8,$A$1,IF(K1295&lt;15,$B$1,IF(K1295&lt;22,$C$1,IF(K1295&lt;30,$D$1,IF(K1295&lt;60,$G$1,IF(K1295&lt;90,$H$1,IF(K1295&lt;120,$I$1,IF(K1295&lt;150,$J$1,IF(K1295&lt;180,$K$1,IF(K1295&lt;210,$E$1)))))))))))</f>
        <v>1° Semana</v>
      </c>
      <c r="U1295" s="3" t="s">
        <v>2124</v>
      </c>
      <c r="V1295" s="10" t="s">
        <v>2125</v>
      </c>
      <c r="W1295" s="6">
        <v>43613</v>
      </c>
      <c r="X1295" s="12" t="s">
        <v>2130</v>
      </c>
      <c r="Y1295" s="12" t="s">
        <v>5248</v>
      </c>
      <c r="Z1295" s="12"/>
      <c r="AA1295" s="12"/>
      <c r="AB1295" s="73"/>
      <c r="AC1295" s="73"/>
      <c r="AD1295" s="73"/>
      <c r="AE1295" s="73"/>
      <c r="AF1295" s="4">
        <f ca="1">+TODAY()-AE1295</f>
        <v>44137</v>
      </c>
      <c r="AG1295" s="73"/>
      <c r="AH1295" s="73"/>
      <c r="AI1295" s="29" t="s">
        <v>2048</v>
      </c>
      <c r="AJ1295" s="29" t="s">
        <v>412</v>
      </c>
      <c r="AK1295" s="28" t="s">
        <v>289</v>
      </c>
      <c r="AL1295" s="29">
        <v>43979</v>
      </c>
      <c r="AM1295" s="72">
        <v>1</v>
      </c>
      <c r="AN1295" s="28" t="s">
        <v>44</v>
      </c>
      <c r="AO1295" s="28"/>
      <c r="AP1295" s="28" t="s">
        <v>45</v>
      </c>
      <c r="AQ1295" s="28"/>
      <c r="AR1295" s="28"/>
      <c r="AS1295" s="28"/>
      <c r="AT1295" s="28"/>
      <c r="AU1295" s="3" t="s">
        <v>4401</v>
      </c>
      <c r="AV1295" s="70" t="s">
        <v>47</v>
      </c>
      <c r="AW1295" s="7" t="s">
        <v>47</v>
      </c>
      <c r="AX1295" s="9" t="str">
        <f>IF(AW1295="","Vacio",IF(AV1295=AW1295,"Igual","Diferente"))</f>
        <v>Igual</v>
      </c>
      <c r="AY1295" s="68"/>
      <c r="AZ1295" s="68"/>
      <c r="BA1295" s="5">
        <f ca="1">+IF(K1295&gt;21,"Revisar",0)</f>
        <v>0</v>
      </c>
      <c r="BB1295" s="68" t="s">
        <v>146</v>
      </c>
      <c r="BC1295" s="129" t="s">
        <v>141</v>
      </c>
      <c r="BF1295" s="129" t="s">
        <v>94</v>
      </c>
      <c r="BG1295" s="129"/>
    </row>
    <row r="1296" spans="1:65" s="153" customFormat="1" ht="14.65" customHeight="1" x14ac:dyDescent="0.25">
      <c r="A1296" s="68" t="str">
        <f>CONCATENATE(E1296,"_",X1296)</f>
        <v>20602985971_PCR-LAP1545</v>
      </c>
      <c r="B1296" s="68" t="str">
        <f>CONCATENATE(E1296,"_",Z1296)</f>
        <v>20602985971_PCR-LAP1521</v>
      </c>
      <c r="C1296" s="29">
        <v>44091</v>
      </c>
      <c r="D1296" s="29">
        <v>44120</v>
      </c>
      <c r="E1296" s="192">
        <v>20602985971</v>
      </c>
      <c r="F1296" s="28" t="s">
        <v>4109</v>
      </c>
      <c r="G1296" s="28" t="s">
        <v>3815</v>
      </c>
      <c r="H1296" s="29">
        <v>44091</v>
      </c>
      <c r="I1296" s="29">
        <v>44120</v>
      </c>
      <c r="J1296" s="7"/>
      <c r="K1296" s="8">
        <f ca="1">+TODAY()-I1296</f>
        <v>17</v>
      </c>
      <c r="L1296" s="71">
        <v>100.5</v>
      </c>
      <c r="M1296" s="135"/>
      <c r="N1296" s="9" t="str">
        <f>IF(M1296="","Vacio",IF(L1296=M1296,"Igual","Diferente"))</f>
        <v>Vacio</v>
      </c>
      <c r="O1296" s="71"/>
      <c r="P1296" s="135"/>
      <c r="Q1296" s="9" t="str">
        <f>IF(P1296="","Vacio",IF(O1296=P1296,"Igual","Diferente"))</f>
        <v>Vacio</v>
      </c>
      <c r="R1296" s="1">
        <f>+L1296+O1296/3.5</f>
        <v>100.5</v>
      </c>
      <c r="S1296" s="1">
        <f ca="1">+IF(K1296&gt;=0,IF(K1296&lt;30,R1296*1,IF(60&gt;K1296,R1296*2,IF(90&gt;K1296,R1296*3,IF(120&gt;K1296,R1296*4,IF(150&gt;K1296,R1296*5,IF(180&gt;K1296,R1296*6,IF(210&gt;K1296,R1296*7))))))),0)</f>
        <v>100.5</v>
      </c>
      <c r="T1296" s="2" t="str">
        <f ca="1">+IF(K1296&lt;0,0,IF(K1296&lt;8,$A$1,IF(K1296&lt;15,$B$1,IF(K1296&lt;22,$C$1,IF(K1296&lt;30,$D$1,IF(K1296&lt;60,$G$1,IF(K1296&lt;90,$H$1,IF(K1296&lt;120,$I$1,IF(K1296&lt;150,$J$1,IF(K1296&lt;180,$K$1,IF(K1296&lt;210,$E$1)))))))))))</f>
        <v>3° Semana</v>
      </c>
      <c r="U1296" s="3" t="s">
        <v>2131</v>
      </c>
      <c r="V1296" s="10" t="s">
        <v>2132</v>
      </c>
      <c r="W1296" s="6">
        <v>43725</v>
      </c>
      <c r="X1296" s="12" t="s">
        <v>2145</v>
      </c>
      <c r="Y1296" s="12" t="s">
        <v>5248</v>
      </c>
      <c r="Z1296" s="12" t="s">
        <v>2133</v>
      </c>
      <c r="AA1296" s="12"/>
      <c r="AB1296" s="12"/>
      <c r="AC1296" s="73"/>
      <c r="AD1296" s="73"/>
      <c r="AE1296" s="73"/>
      <c r="AF1296" s="4">
        <f ca="1">+TODAY()-AE1296</f>
        <v>44137</v>
      </c>
      <c r="AG1296" s="73"/>
      <c r="AH1296" s="73"/>
      <c r="AI1296" s="29"/>
      <c r="AJ1296" s="29"/>
      <c r="AK1296" s="28" t="s">
        <v>56</v>
      </c>
      <c r="AL1296" s="29"/>
      <c r="AM1296" s="72">
        <v>1</v>
      </c>
      <c r="AN1296" s="28" t="s">
        <v>44</v>
      </c>
      <c r="AO1296" s="28"/>
      <c r="AP1296" s="28" t="s">
        <v>45</v>
      </c>
      <c r="AQ1296" s="28"/>
      <c r="AR1296" s="28"/>
      <c r="AS1296" s="28"/>
      <c r="AT1296" s="28"/>
      <c r="AU1296" s="3" t="s">
        <v>4401</v>
      </c>
      <c r="AV1296" s="70" t="s">
        <v>47</v>
      </c>
      <c r="AW1296" s="7" t="s">
        <v>47</v>
      </c>
      <c r="AX1296" s="9" t="str">
        <f>IF(AW1296="","Vacio",IF(AV1296=AW1296,"Igual","Diferente"))</f>
        <v>Igual</v>
      </c>
      <c r="AY1296" s="68"/>
      <c r="AZ1296" s="68"/>
      <c r="BA1296" s="5">
        <f ca="1">+IF(K1296&gt;21,"Revisar",0)</f>
        <v>0</v>
      </c>
      <c r="BB1296" s="68" t="s">
        <v>146</v>
      </c>
      <c r="BC1296" s="129" t="s">
        <v>141</v>
      </c>
      <c r="BD1296"/>
      <c r="BE1296"/>
      <c r="BF1296" s="129" t="s">
        <v>94</v>
      </c>
      <c r="BG1296" s="129"/>
      <c r="BH1296"/>
      <c r="BI1296"/>
      <c r="BJ1296"/>
      <c r="BK1296"/>
      <c r="BL1296"/>
      <c r="BM1296"/>
    </row>
    <row r="1297" spans="1:65" s="153" customFormat="1" ht="14.65" customHeight="1" x14ac:dyDescent="0.25">
      <c r="A1297" s="68" t="str">
        <f>CONCATENATE(E1297,"_",X1297)</f>
        <v>20602985971_PCR-LAP1522</v>
      </c>
      <c r="B1297" s="68" t="str">
        <f>CONCATENATE(E1297,"_",Z1297)</f>
        <v>20602985971_</v>
      </c>
      <c r="C1297" s="29">
        <v>44110</v>
      </c>
      <c r="D1297" s="29">
        <v>44140</v>
      </c>
      <c r="E1297" s="192">
        <v>20602985971</v>
      </c>
      <c r="F1297" s="28" t="s">
        <v>4109</v>
      </c>
      <c r="G1297" s="28" t="s">
        <v>4612</v>
      </c>
      <c r="H1297" s="29">
        <v>44110</v>
      </c>
      <c r="I1297" s="29">
        <v>44140</v>
      </c>
      <c r="J1297" s="7"/>
      <c r="K1297" s="8">
        <f ca="1">+TODAY()-I1297</f>
        <v>-3</v>
      </c>
      <c r="L1297" s="71">
        <v>100.5</v>
      </c>
      <c r="M1297" s="135"/>
      <c r="N1297" s="9" t="str">
        <f>IF(M1297="","Vacio",IF(L1297=M1297,"Igual","Diferente"))</f>
        <v>Vacio</v>
      </c>
      <c r="O1297" s="71"/>
      <c r="P1297" s="135"/>
      <c r="Q1297" s="9" t="str">
        <f>IF(P1297="","Vacio",IF(O1297=P1297,"Igual","Diferente"))</f>
        <v>Vacio</v>
      </c>
      <c r="R1297" s="1">
        <f>+L1297+O1297/3.5</f>
        <v>100.5</v>
      </c>
      <c r="S1297" s="1">
        <f ca="1">+IF(K1297&gt;=0,IF(K1297&lt;30,R1297*1,IF(60&gt;K1297,R1297*2,IF(90&gt;K1297,R1297*3,IF(120&gt;K1297,R1297*4,IF(150&gt;K1297,R1297*5,IF(180&gt;K1297,R1297*6,IF(210&gt;K1297,R1297*7))))))),0)</f>
        <v>0</v>
      </c>
      <c r="T1297" s="2">
        <f ca="1">+IF(K1297&lt;0,0,IF(K1297&lt;8,$A$1,IF(K1297&lt;15,$B$1,IF(K1297&lt;22,$C$1,IF(K1297&lt;30,$D$1,IF(K1297&lt;60,$G$1,IF(K1297&lt;90,$H$1,IF(K1297&lt;120,$I$1,IF(K1297&lt;150,$J$1,IF(K1297&lt;180,$K$1,IF(K1297&lt;210,$E$1)))))))))))</f>
        <v>0</v>
      </c>
      <c r="U1297" s="3" t="s">
        <v>651</v>
      </c>
      <c r="V1297" s="10" t="s">
        <v>2101</v>
      </c>
      <c r="W1297" s="6">
        <v>43683</v>
      </c>
      <c r="X1297" s="12" t="s">
        <v>2134</v>
      </c>
      <c r="Y1297" s="12" t="s">
        <v>5248</v>
      </c>
      <c r="Z1297" s="12"/>
      <c r="AA1297" s="12"/>
      <c r="AB1297" s="73"/>
      <c r="AC1297" s="73"/>
      <c r="AD1297" s="73"/>
      <c r="AE1297" s="73"/>
      <c r="AF1297" s="4">
        <f ca="1">+TODAY()-AE1297</f>
        <v>44137</v>
      </c>
      <c r="AG1297" s="73"/>
      <c r="AH1297" s="73"/>
      <c r="AI1297" s="29"/>
      <c r="AJ1297" s="29"/>
      <c r="AK1297" s="28"/>
      <c r="AL1297" s="29"/>
      <c r="AM1297" s="72">
        <v>1</v>
      </c>
      <c r="AN1297" s="28" t="s">
        <v>44</v>
      </c>
      <c r="AO1297" s="28"/>
      <c r="AP1297" s="28" t="s">
        <v>45</v>
      </c>
      <c r="AQ1297" s="28"/>
      <c r="AR1297" s="28"/>
      <c r="AS1297" s="28"/>
      <c r="AT1297" s="28"/>
      <c r="AU1297" s="3" t="s">
        <v>4401</v>
      </c>
      <c r="AV1297" s="70" t="s">
        <v>47</v>
      </c>
      <c r="AW1297" s="7" t="s">
        <v>47</v>
      </c>
      <c r="AX1297" s="9" t="str">
        <f>IF(AW1297="","Vacio",IF(AV1297=AW1297,"Igual","Diferente"))</f>
        <v>Igual</v>
      </c>
      <c r="AY1297" s="68"/>
      <c r="AZ1297" s="68"/>
      <c r="BA1297" s="5">
        <f ca="1">+IF(K1297&gt;21,"Revisar",0)</f>
        <v>0</v>
      </c>
      <c r="BB1297" s="68" t="s">
        <v>146</v>
      </c>
      <c r="BC1297" s="129" t="s">
        <v>2919</v>
      </c>
      <c r="BD1297"/>
      <c r="BE1297"/>
      <c r="BF1297" s="129" t="s">
        <v>94</v>
      </c>
      <c r="BG1297" s="129"/>
      <c r="BH1297"/>
      <c r="BI1297"/>
      <c r="BJ1297"/>
      <c r="BK1297"/>
      <c r="BL1297"/>
      <c r="BM1297"/>
    </row>
    <row r="1298" spans="1:65" s="153" customFormat="1" ht="14.65" customHeight="1" x14ac:dyDescent="0.25">
      <c r="A1298" s="68" t="str">
        <f>CONCATENATE(E1298,"_",X1298)</f>
        <v>20602985971_PCR-LAP1523</v>
      </c>
      <c r="B1298" s="68" t="str">
        <f>CONCATENATE(E1298,"_",Z1298)</f>
        <v>20602985971_PCR-LAP19091018</v>
      </c>
      <c r="C1298" s="29">
        <v>44120</v>
      </c>
      <c r="D1298" s="29">
        <v>44150</v>
      </c>
      <c r="E1298" s="192">
        <v>20602985971</v>
      </c>
      <c r="F1298" s="28" t="s">
        <v>4109</v>
      </c>
      <c r="G1298" s="28" t="s">
        <v>4612</v>
      </c>
      <c r="H1298" s="29">
        <v>44120</v>
      </c>
      <c r="I1298" s="29">
        <v>44150</v>
      </c>
      <c r="J1298" s="7"/>
      <c r="K1298" s="8">
        <f ca="1">+TODAY()-I1298</f>
        <v>-13</v>
      </c>
      <c r="L1298" s="71">
        <v>100.5</v>
      </c>
      <c r="M1298" s="135"/>
      <c r="N1298" s="9" t="str">
        <f>IF(M1298="","Vacio",IF(L1298=M1298,"Igual","Diferente"))</f>
        <v>Vacio</v>
      </c>
      <c r="O1298" s="71"/>
      <c r="P1298" s="135"/>
      <c r="Q1298" s="9" t="str">
        <f>IF(P1298="","Vacio",IF(O1298=P1298,"Igual","Diferente"))</f>
        <v>Vacio</v>
      </c>
      <c r="R1298" s="1">
        <f>+L1298+O1298/3.5</f>
        <v>100.5</v>
      </c>
      <c r="S1298" s="1">
        <f ca="1">+IF(K1298&gt;=0,IF(K1298&lt;30,R1298*1,IF(60&gt;K1298,R1298*2,IF(90&gt;K1298,R1298*3,IF(120&gt;K1298,R1298*4,IF(150&gt;K1298,R1298*5,IF(180&gt;K1298,R1298*6,IF(210&gt;K1298,R1298*7))))))),0)</f>
        <v>0</v>
      </c>
      <c r="T1298" s="2">
        <f ca="1">+IF(K1298&lt;0,0,IF(K1298&lt;8,$A$1,IF(K1298&lt;15,$B$1,IF(K1298&lt;22,$C$1,IF(K1298&lt;30,$D$1,IF(K1298&lt;60,$G$1,IF(K1298&lt;90,$H$1,IF(K1298&lt;120,$I$1,IF(K1298&lt;150,$J$1,IF(K1298&lt;180,$K$1,IF(K1298&lt;210,$E$1)))))))))))</f>
        <v>0</v>
      </c>
      <c r="U1298" s="3" t="s">
        <v>3520</v>
      </c>
      <c r="V1298" s="10" t="s">
        <v>2051</v>
      </c>
      <c r="W1298" s="6">
        <v>43815</v>
      </c>
      <c r="X1298" s="12" t="s">
        <v>3147</v>
      </c>
      <c r="Y1298" s="12" t="s">
        <v>5248</v>
      </c>
      <c r="Z1298" s="12" t="s">
        <v>2155</v>
      </c>
      <c r="AA1298" s="12"/>
      <c r="AB1298" s="73"/>
      <c r="AC1298" s="73"/>
      <c r="AD1298" s="73"/>
      <c r="AE1298" s="73"/>
      <c r="AF1298" s="4">
        <f ca="1">+TODAY()-AE1298</f>
        <v>44137</v>
      </c>
      <c r="AG1298" s="73"/>
      <c r="AH1298" s="73"/>
      <c r="AI1298" s="29"/>
      <c r="AJ1298" s="29"/>
      <c r="AK1298" s="28"/>
      <c r="AL1298" s="29"/>
      <c r="AM1298" s="72">
        <v>1</v>
      </c>
      <c r="AN1298" s="28" t="s">
        <v>44</v>
      </c>
      <c r="AO1298" s="28"/>
      <c r="AP1298" s="28" t="s">
        <v>483</v>
      </c>
      <c r="AQ1298" s="28"/>
      <c r="AR1298" s="28"/>
      <c r="AS1298" s="28"/>
      <c r="AT1298" s="28"/>
      <c r="AU1298" s="3" t="s">
        <v>4401</v>
      </c>
      <c r="AV1298" s="70" t="s">
        <v>47</v>
      </c>
      <c r="AW1298" s="7" t="s">
        <v>47</v>
      </c>
      <c r="AX1298" s="9" t="str">
        <f>IF(AW1298="","Vacio",IF(AV1298=AW1298,"Igual","Diferente"))</f>
        <v>Igual</v>
      </c>
      <c r="AY1298" s="68"/>
      <c r="AZ1298" s="68"/>
      <c r="BA1298" s="5">
        <f ca="1">+IF(K1298&gt;21,"Revisar",0)</f>
        <v>0</v>
      </c>
      <c r="BB1298" s="68" t="s">
        <v>146</v>
      </c>
      <c r="BC1298" s="129" t="s">
        <v>2919</v>
      </c>
      <c r="BD1298"/>
      <c r="BE1298"/>
      <c r="BF1298" s="129" t="s">
        <v>94</v>
      </c>
      <c r="BG1298" s="129"/>
      <c r="BH1298"/>
      <c r="BI1298"/>
      <c r="BJ1298"/>
      <c r="BK1298"/>
      <c r="BL1298"/>
      <c r="BM1298"/>
    </row>
    <row r="1299" spans="1:65" s="153" customFormat="1" ht="14.65" customHeight="1" x14ac:dyDescent="0.25">
      <c r="A1299" s="68" t="str">
        <f>CONCATENATE(E1299,"_",X1299)</f>
        <v>20602985971_PCR-LAP1525</v>
      </c>
      <c r="B1299" s="68" t="str">
        <f>CONCATENATE(E1299,"_",Z1299)</f>
        <v>20602985971_</v>
      </c>
      <c r="C1299" s="29">
        <v>44110</v>
      </c>
      <c r="D1299" s="29">
        <v>44140</v>
      </c>
      <c r="E1299" s="192">
        <v>20602985971</v>
      </c>
      <c r="F1299" s="28" t="s">
        <v>4109</v>
      </c>
      <c r="G1299" s="28" t="s">
        <v>4612</v>
      </c>
      <c r="H1299" s="29">
        <v>44110</v>
      </c>
      <c r="I1299" s="29">
        <v>44140</v>
      </c>
      <c r="J1299" s="7"/>
      <c r="K1299" s="8">
        <f ca="1">+TODAY()-I1299</f>
        <v>-3</v>
      </c>
      <c r="L1299" s="71">
        <v>100.5</v>
      </c>
      <c r="M1299" s="135"/>
      <c r="N1299" s="9" t="str">
        <f>IF(M1299="","Vacio",IF(L1299=M1299,"Igual","Diferente"))</f>
        <v>Vacio</v>
      </c>
      <c r="O1299" s="71"/>
      <c r="P1299" s="135"/>
      <c r="Q1299" s="9" t="str">
        <f>IF(P1299="","Vacio",IF(O1299=P1299,"Igual","Diferente"))</f>
        <v>Vacio</v>
      </c>
      <c r="R1299" s="1">
        <f>+L1299+O1299/3.5</f>
        <v>100.5</v>
      </c>
      <c r="S1299" s="1">
        <f ca="1">+IF(K1299&gt;=0,IF(K1299&lt;30,R1299*1,IF(60&gt;K1299,R1299*2,IF(90&gt;K1299,R1299*3,IF(120&gt;K1299,R1299*4,IF(150&gt;K1299,R1299*5,IF(180&gt;K1299,R1299*6,IF(210&gt;K1299,R1299*7))))))),0)</f>
        <v>0</v>
      </c>
      <c r="T1299" s="2">
        <f ca="1">+IF(K1299&lt;0,0,IF(K1299&lt;8,$A$1,IF(K1299&lt;15,$B$1,IF(K1299&lt;22,$C$1,IF(K1299&lt;30,$D$1,IF(K1299&lt;60,$G$1,IF(K1299&lt;90,$H$1,IF(K1299&lt;120,$I$1,IF(K1299&lt;150,$J$1,IF(K1299&lt;180,$K$1,IF(K1299&lt;210,$E$1)))))))))))</f>
        <v>0</v>
      </c>
      <c r="U1299" s="3" t="s">
        <v>651</v>
      </c>
      <c r="V1299" s="10" t="s">
        <v>2101</v>
      </c>
      <c r="W1299" s="6">
        <v>43683</v>
      </c>
      <c r="X1299" s="12" t="s">
        <v>2135</v>
      </c>
      <c r="Y1299" s="12" t="s">
        <v>5248</v>
      </c>
      <c r="Z1299" s="12"/>
      <c r="AA1299" s="12"/>
      <c r="AB1299" s="73"/>
      <c r="AC1299" s="73"/>
      <c r="AD1299" s="73"/>
      <c r="AE1299" s="73"/>
      <c r="AF1299" s="4">
        <f ca="1">+TODAY()-AE1299</f>
        <v>44137</v>
      </c>
      <c r="AG1299" s="73"/>
      <c r="AH1299" s="73"/>
      <c r="AI1299" s="29"/>
      <c r="AJ1299" s="29"/>
      <c r="AK1299" s="28"/>
      <c r="AL1299" s="29"/>
      <c r="AM1299" s="72">
        <v>1</v>
      </c>
      <c r="AN1299" s="28" t="s">
        <v>44</v>
      </c>
      <c r="AO1299" s="28"/>
      <c r="AP1299" s="28" t="s">
        <v>45</v>
      </c>
      <c r="AQ1299" s="28"/>
      <c r="AR1299" s="28"/>
      <c r="AS1299" s="28"/>
      <c r="AT1299" s="28"/>
      <c r="AU1299" s="3" t="s">
        <v>4401</v>
      </c>
      <c r="AV1299" s="70" t="s">
        <v>47</v>
      </c>
      <c r="AW1299" s="7" t="s">
        <v>47</v>
      </c>
      <c r="AX1299" s="9" t="str">
        <f>IF(AW1299="","Vacio",IF(AV1299=AW1299,"Igual","Diferente"))</f>
        <v>Igual</v>
      </c>
      <c r="AY1299" s="68"/>
      <c r="AZ1299" s="68"/>
      <c r="BA1299" s="5">
        <f ca="1">+IF(K1299&gt;21,"Revisar",0)</f>
        <v>0</v>
      </c>
      <c r="BB1299" s="68" t="s">
        <v>146</v>
      </c>
      <c r="BC1299" s="129" t="s">
        <v>2919</v>
      </c>
      <c r="BD1299"/>
      <c r="BE1299"/>
      <c r="BF1299" s="129" t="s">
        <v>94</v>
      </c>
      <c r="BG1299" s="129"/>
      <c r="BH1299"/>
      <c r="BI1299"/>
      <c r="BJ1299"/>
      <c r="BK1299"/>
      <c r="BL1299"/>
      <c r="BM1299"/>
    </row>
    <row r="1300" spans="1:65" s="153" customFormat="1" ht="14.65" customHeight="1" x14ac:dyDescent="0.25">
      <c r="A1300" s="68" t="str">
        <f>CONCATENATE(E1300,"_",X1300)</f>
        <v>20602985971_PCR-LAP1526</v>
      </c>
      <c r="B1300" s="68" t="str">
        <f>CONCATENATE(E1300,"_",Z1300)</f>
        <v>20602985971_PCR-LAP1543</v>
      </c>
      <c r="C1300" s="29">
        <v>44117</v>
      </c>
      <c r="D1300" s="29">
        <v>44147</v>
      </c>
      <c r="E1300" s="192">
        <v>20602985971</v>
      </c>
      <c r="F1300" s="28" t="s">
        <v>4109</v>
      </c>
      <c r="G1300" s="28" t="s">
        <v>4612</v>
      </c>
      <c r="H1300" s="29">
        <v>44117</v>
      </c>
      <c r="I1300" s="29">
        <v>44147</v>
      </c>
      <c r="J1300" s="7"/>
      <c r="K1300" s="8">
        <f ca="1">+TODAY()-I1300</f>
        <v>-10</v>
      </c>
      <c r="L1300" s="71">
        <v>100.5</v>
      </c>
      <c r="M1300" s="135"/>
      <c r="N1300" s="9" t="str">
        <f>IF(M1300="","Vacio",IF(L1300=M1300,"Igual","Diferente"))</f>
        <v>Vacio</v>
      </c>
      <c r="O1300" s="71"/>
      <c r="P1300" s="135"/>
      <c r="Q1300" s="9" t="str">
        <f>IF(P1300="","Vacio",IF(O1300=P1300,"Igual","Diferente"))</f>
        <v>Vacio</v>
      </c>
      <c r="R1300" s="1">
        <f>+L1300+O1300/3.5</f>
        <v>100.5</v>
      </c>
      <c r="S1300" s="1">
        <f ca="1">+IF(K1300&gt;=0,IF(K1300&lt;30,R1300*1,IF(60&gt;K1300,R1300*2,IF(90&gt;K1300,R1300*3,IF(120&gt;K1300,R1300*4,IF(150&gt;K1300,R1300*5,IF(180&gt;K1300,R1300*6,IF(210&gt;K1300,R1300*7))))))),0)</f>
        <v>0</v>
      </c>
      <c r="T1300" s="2">
        <f ca="1">+IF(K1300&lt;0,0,IF(K1300&lt;8,$A$1,IF(K1300&lt;15,$B$1,IF(K1300&lt;22,$C$1,IF(K1300&lt;30,$D$1,IF(K1300&lt;60,$G$1,IF(K1300&lt;90,$H$1,IF(K1300&lt;120,$I$1,IF(K1300&lt;150,$J$1,IF(K1300&lt;180,$K$1,IF(K1300&lt;210,$E$1)))))))))))</f>
        <v>0</v>
      </c>
      <c r="U1300" s="3" t="s">
        <v>651</v>
      </c>
      <c r="V1300" s="10" t="s">
        <v>2136</v>
      </c>
      <c r="W1300" s="6">
        <v>43690</v>
      </c>
      <c r="X1300" s="12" t="s">
        <v>2103</v>
      </c>
      <c r="Y1300" s="12" t="s">
        <v>5248</v>
      </c>
      <c r="Z1300" s="12" t="s">
        <v>2137</v>
      </c>
      <c r="AA1300" s="12"/>
      <c r="AB1300" s="73"/>
      <c r="AC1300" s="73"/>
      <c r="AD1300" s="73"/>
      <c r="AE1300" s="73"/>
      <c r="AF1300" s="4">
        <f ca="1">+TODAY()-AE1300</f>
        <v>44137</v>
      </c>
      <c r="AG1300" s="73"/>
      <c r="AH1300" s="73"/>
      <c r="AI1300" s="29"/>
      <c r="AJ1300" s="29"/>
      <c r="AK1300" s="28" t="s">
        <v>56</v>
      </c>
      <c r="AL1300" s="29"/>
      <c r="AM1300" s="72">
        <v>1</v>
      </c>
      <c r="AN1300" s="28" t="s">
        <v>44</v>
      </c>
      <c r="AO1300" s="28"/>
      <c r="AP1300" s="28" t="s">
        <v>45</v>
      </c>
      <c r="AQ1300" s="28"/>
      <c r="AR1300" s="28"/>
      <c r="AS1300" s="28"/>
      <c r="AT1300" s="28"/>
      <c r="AU1300" s="3" t="s">
        <v>4401</v>
      </c>
      <c r="AV1300" s="70" t="s">
        <v>47</v>
      </c>
      <c r="AW1300" s="7" t="s">
        <v>47</v>
      </c>
      <c r="AX1300" s="9" t="str">
        <f>IF(AW1300="","Vacio",IF(AV1300=AW1300,"Igual","Diferente"))</f>
        <v>Igual</v>
      </c>
      <c r="AY1300" s="68"/>
      <c r="AZ1300" s="68"/>
      <c r="BA1300" s="5">
        <f ca="1">+IF(K1300&gt;21,"Revisar",0)</f>
        <v>0</v>
      </c>
      <c r="BB1300" s="68" t="s">
        <v>146</v>
      </c>
      <c r="BC1300" s="129" t="s">
        <v>2919</v>
      </c>
      <c r="BD1300"/>
      <c r="BE1300"/>
      <c r="BF1300" s="129" t="s">
        <v>94</v>
      </c>
      <c r="BG1300" s="129"/>
      <c r="BH1300"/>
      <c r="BI1300"/>
      <c r="BJ1300"/>
      <c r="BK1300"/>
      <c r="BL1300"/>
      <c r="BM1300"/>
    </row>
    <row r="1301" spans="1:65" s="153" customFormat="1" ht="14.65" customHeight="1" x14ac:dyDescent="0.25">
      <c r="A1301" s="68" t="str">
        <f>CONCATENATE(E1301,"_",X1301)</f>
        <v>20602985971_PCR-LAP1330</v>
      </c>
      <c r="B1301" s="68" t="str">
        <f>CONCATENATE(E1301,"_",Z1301)</f>
        <v>20602985971_PCR-LAP1527</v>
      </c>
      <c r="C1301" s="29">
        <v>44063</v>
      </c>
      <c r="D1301" s="29">
        <v>44154</v>
      </c>
      <c r="E1301" s="192">
        <v>20602985971</v>
      </c>
      <c r="F1301" s="28" t="s">
        <v>4109</v>
      </c>
      <c r="G1301" s="28" t="s">
        <v>5107</v>
      </c>
      <c r="H1301" s="29">
        <v>44063</v>
      </c>
      <c r="I1301" s="29">
        <v>44154</v>
      </c>
      <c r="J1301" s="7"/>
      <c r="K1301" s="8">
        <f ca="1">+TODAY()-I1301</f>
        <v>-17</v>
      </c>
      <c r="L1301" s="71">
        <v>60</v>
      </c>
      <c r="M1301" s="135">
        <v>540</v>
      </c>
      <c r="N1301" s="9" t="str">
        <f>IF(M1301="","Vacio",IF(L1301=M1301,"Igual","Diferente"))</f>
        <v>Diferente</v>
      </c>
      <c r="O1301" s="71"/>
      <c r="P1301" s="135"/>
      <c r="Q1301" s="9" t="str">
        <f>IF(P1301="","Vacio",IF(O1301=P1301,"Igual","Diferente"))</f>
        <v>Vacio</v>
      </c>
      <c r="R1301" s="1">
        <f>+L1301+O1301/3.5</f>
        <v>60</v>
      </c>
      <c r="S1301" s="1">
        <f ca="1">+IF(K1301&gt;=0,IF(K1301&lt;30,R1301*1,IF(60&gt;K1301,R1301*2,IF(90&gt;K1301,R1301*3,IF(120&gt;K1301,R1301*4,IF(150&gt;K1301,R1301*5,IF(180&gt;K1301,R1301*6,IF(210&gt;K1301,R1301*7))))))),0)</f>
        <v>0</v>
      </c>
      <c r="T1301" s="2">
        <f ca="1">+IF(K1301&lt;0,0,IF(K1301&lt;8,$A$1,IF(K1301&lt;15,$B$1,IF(K1301&lt;22,$C$1,IF(K1301&lt;30,$D$1,IF(K1301&lt;60,$G$1,IF(K1301&lt;90,$H$1,IF(K1301&lt;120,$I$1,IF(K1301&lt;150,$J$1,IF(K1301&lt;180,$K$1,IF(K1301&lt;210,$E$1)))))))))))</f>
        <v>0</v>
      </c>
      <c r="U1301" s="3" t="s">
        <v>3731</v>
      </c>
      <c r="V1301" s="10"/>
      <c r="W1301" s="6">
        <v>44063</v>
      </c>
      <c r="X1301" s="30" t="s">
        <v>280</v>
      </c>
      <c r="Y1301" s="12" t="s">
        <v>5248</v>
      </c>
      <c r="Z1301" s="30" t="s">
        <v>2170</v>
      </c>
      <c r="AA1301" s="12"/>
      <c r="AB1301" s="73"/>
      <c r="AC1301" s="73"/>
      <c r="AD1301" s="73"/>
      <c r="AE1301" s="73"/>
      <c r="AF1301" s="4">
        <f ca="1">+TODAY()-AE1301</f>
        <v>44137</v>
      </c>
      <c r="AG1301" s="73"/>
      <c r="AH1301" s="73"/>
      <c r="AI1301" s="29" t="s">
        <v>2048</v>
      </c>
      <c r="AJ1301" s="29" t="s">
        <v>2049</v>
      </c>
      <c r="AK1301" s="28" t="s">
        <v>289</v>
      </c>
      <c r="AL1301" s="29">
        <v>44001</v>
      </c>
      <c r="AM1301" s="72">
        <v>1</v>
      </c>
      <c r="AN1301" s="28" t="s">
        <v>44</v>
      </c>
      <c r="AO1301" s="28"/>
      <c r="AP1301" s="28" t="s">
        <v>45</v>
      </c>
      <c r="AQ1301" s="28"/>
      <c r="AR1301" s="28"/>
      <c r="AS1301" s="28"/>
      <c r="AT1301" s="28"/>
      <c r="AU1301" s="3" t="s">
        <v>4401</v>
      </c>
      <c r="AV1301" s="70" t="s">
        <v>47</v>
      </c>
      <c r="AW1301" s="7" t="s">
        <v>47</v>
      </c>
      <c r="AX1301" s="9" t="str">
        <f>IF(AW1301="","Vacio",IF(AV1301=AW1301,"Igual","Diferente"))</f>
        <v>Igual</v>
      </c>
      <c r="AY1301" s="68"/>
      <c r="AZ1301" s="68"/>
      <c r="BA1301" s="5">
        <f ca="1">+IF(K1301&gt;21,"Revisar",0)</f>
        <v>0</v>
      </c>
      <c r="BB1301" s="68" t="s">
        <v>146</v>
      </c>
      <c r="BC1301" s="129" t="s">
        <v>2919</v>
      </c>
      <c r="BD1301"/>
      <c r="BE1301"/>
      <c r="BF1301" s="129" t="s">
        <v>94</v>
      </c>
      <c r="BG1301" s="129"/>
      <c r="BH1301"/>
      <c r="BI1301"/>
      <c r="BJ1301"/>
      <c r="BK1301"/>
      <c r="BL1301"/>
      <c r="BM1301"/>
    </row>
    <row r="1302" spans="1:65" s="153" customFormat="1" ht="14.65" customHeight="1" x14ac:dyDescent="0.25">
      <c r="A1302" s="68" t="str">
        <f>CONCATENATE(E1302,"_",X1302)</f>
        <v>20602985971_PCR-LAP1528</v>
      </c>
      <c r="B1302" s="68" t="str">
        <f>CONCATENATE(E1302,"_",Z1302)</f>
        <v>20602985971_PCR-LAP1466</v>
      </c>
      <c r="C1302" s="29">
        <v>44112</v>
      </c>
      <c r="D1302" s="29">
        <v>44142</v>
      </c>
      <c r="E1302" s="192">
        <v>20602985971</v>
      </c>
      <c r="F1302" s="28" t="s">
        <v>4109</v>
      </c>
      <c r="G1302" s="28" t="s">
        <v>4612</v>
      </c>
      <c r="H1302" s="29">
        <v>44112</v>
      </c>
      <c r="I1302" s="29">
        <v>44142</v>
      </c>
      <c r="J1302" s="7"/>
      <c r="K1302" s="8">
        <f ca="1">+TODAY()-I1302</f>
        <v>-5</v>
      </c>
      <c r="L1302" s="71">
        <v>85</v>
      </c>
      <c r="M1302" s="135"/>
      <c r="N1302" s="9" t="str">
        <f>IF(M1302="","Vacio",IF(L1302=M1302,"Igual","Diferente"))</f>
        <v>Vacio</v>
      </c>
      <c r="O1302" s="71"/>
      <c r="P1302" s="135"/>
      <c r="Q1302" s="9" t="str">
        <f>IF(P1302="","Vacio",IF(O1302=P1302,"Igual","Diferente"))</f>
        <v>Vacio</v>
      </c>
      <c r="R1302" s="1">
        <f>+L1302+O1302/3.5</f>
        <v>85</v>
      </c>
      <c r="S1302" s="1">
        <f ca="1">+IF(K1302&gt;=0,IF(K1302&lt;30,R1302*1,IF(60&gt;K1302,R1302*2,IF(90&gt;K1302,R1302*3,IF(120&gt;K1302,R1302*4,IF(150&gt;K1302,R1302*5,IF(180&gt;K1302,R1302*6,IF(210&gt;K1302,R1302*7))))))),0)</f>
        <v>0</v>
      </c>
      <c r="T1302" s="2">
        <f ca="1">+IF(K1302&lt;0,0,IF(K1302&lt;8,$A$1,IF(K1302&lt;15,$B$1,IF(K1302&lt;22,$C$1,IF(K1302&lt;30,$D$1,IF(K1302&lt;60,$G$1,IF(K1302&lt;90,$H$1,IF(K1302&lt;120,$I$1,IF(K1302&lt;150,$J$1,IF(K1302&lt;180,$K$1,IF(K1302&lt;210,$E$1)))))))))))</f>
        <v>0</v>
      </c>
      <c r="U1302" s="3" t="s">
        <v>2113</v>
      </c>
      <c r="V1302" s="10" t="s">
        <v>2138</v>
      </c>
      <c r="W1302" s="6">
        <v>43654</v>
      </c>
      <c r="X1302" s="12" t="s">
        <v>2139</v>
      </c>
      <c r="Y1302" s="12" t="s">
        <v>5248</v>
      </c>
      <c r="Z1302" s="12" t="s">
        <v>2140</v>
      </c>
      <c r="AA1302" s="12"/>
      <c r="AB1302" s="73"/>
      <c r="AC1302" s="73"/>
      <c r="AD1302" s="73"/>
      <c r="AE1302" s="73"/>
      <c r="AF1302" s="4">
        <f ca="1">+TODAY()-AE1302</f>
        <v>44137</v>
      </c>
      <c r="AG1302" s="73"/>
      <c r="AH1302" s="73"/>
      <c r="AI1302" s="29"/>
      <c r="AJ1302" s="29"/>
      <c r="AK1302" s="28" t="s">
        <v>56</v>
      </c>
      <c r="AL1302" s="29"/>
      <c r="AM1302" s="72">
        <v>1</v>
      </c>
      <c r="AN1302" s="28" t="s">
        <v>44</v>
      </c>
      <c r="AO1302" s="28"/>
      <c r="AP1302" s="28" t="s">
        <v>45</v>
      </c>
      <c r="AQ1302" s="28"/>
      <c r="AR1302" s="28"/>
      <c r="AS1302" s="28"/>
      <c r="AT1302" s="28"/>
      <c r="AU1302" s="3" t="s">
        <v>4401</v>
      </c>
      <c r="AV1302" s="70" t="s">
        <v>47</v>
      </c>
      <c r="AW1302" s="7" t="s">
        <v>47</v>
      </c>
      <c r="AX1302" s="9" t="str">
        <f>IF(AW1302="","Vacio",IF(AV1302=AW1302,"Igual","Diferente"))</f>
        <v>Igual</v>
      </c>
      <c r="AY1302" s="68"/>
      <c r="AZ1302" s="68"/>
      <c r="BA1302" s="5">
        <f ca="1">+IF(K1302&gt;21,"Revisar",0)</f>
        <v>0</v>
      </c>
      <c r="BB1302" s="68" t="s">
        <v>146</v>
      </c>
      <c r="BC1302" s="129" t="s">
        <v>2919</v>
      </c>
      <c r="BD1302"/>
      <c r="BE1302"/>
      <c r="BF1302" s="129" t="s">
        <v>94</v>
      </c>
      <c r="BG1302" s="129"/>
      <c r="BH1302"/>
      <c r="BI1302"/>
      <c r="BJ1302"/>
      <c r="BK1302"/>
      <c r="BL1302"/>
      <c r="BM1302"/>
    </row>
    <row r="1303" spans="1:65" s="153" customFormat="1" ht="14.65" customHeight="1" x14ac:dyDescent="0.25">
      <c r="A1303" s="68" t="str">
        <f>CONCATENATE(E1303,"_",X1303)</f>
        <v>20602985971_PCR-LAP1530</v>
      </c>
      <c r="B1303" s="68" t="str">
        <f>CONCATENATE(E1303,"_",Z1303)</f>
        <v>20602985971_</v>
      </c>
      <c r="C1303" s="29">
        <v>44124</v>
      </c>
      <c r="D1303" s="29">
        <v>44154</v>
      </c>
      <c r="E1303" s="192">
        <v>20602985971</v>
      </c>
      <c r="F1303" s="28" t="s">
        <v>4109</v>
      </c>
      <c r="G1303" s="28" t="s">
        <v>4612</v>
      </c>
      <c r="H1303" s="29">
        <v>44124</v>
      </c>
      <c r="I1303" s="29">
        <v>44154</v>
      </c>
      <c r="J1303" s="7"/>
      <c r="K1303" s="8">
        <f ca="1">+TODAY()-I1303</f>
        <v>-17</v>
      </c>
      <c r="L1303" s="71">
        <v>100.5</v>
      </c>
      <c r="M1303" s="135"/>
      <c r="N1303" s="9" t="str">
        <f>IF(M1303="","Vacio",IF(L1303=M1303,"Igual","Diferente"))</f>
        <v>Vacio</v>
      </c>
      <c r="O1303" s="71"/>
      <c r="P1303" s="135"/>
      <c r="Q1303" s="9" t="str">
        <f>IF(P1303="","Vacio",IF(O1303=P1303,"Igual","Diferente"))</f>
        <v>Vacio</v>
      </c>
      <c r="R1303" s="1">
        <f>+L1303+O1303/3.5</f>
        <v>100.5</v>
      </c>
      <c r="S1303" s="1">
        <f ca="1">+IF(K1303&gt;=0,IF(K1303&lt;30,R1303*1,IF(60&gt;K1303,R1303*2,IF(90&gt;K1303,R1303*3,IF(120&gt;K1303,R1303*4,IF(150&gt;K1303,R1303*5,IF(180&gt;K1303,R1303*6,IF(210&gt;K1303,R1303*7))))))),0)</f>
        <v>0</v>
      </c>
      <c r="T1303" s="2">
        <f ca="1">+IF(K1303&lt;0,0,IF(K1303&lt;8,$A$1,IF(K1303&lt;15,$B$1,IF(K1303&lt;22,$C$1,IF(K1303&lt;30,$D$1,IF(K1303&lt;60,$G$1,IF(K1303&lt;90,$H$1,IF(K1303&lt;120,$I$1,IF(K1303&lt;150,$J$1,IF(K1303&lt;180,$K$1,IF(K1303&lt;210,$E$1)))))))))))</f>
        <v>0</v>
      </c>
      <c r="U1303" s="3" t="s">
        <v>651</v>
      </c>
      <c r="V1303" s="10" t="s">
        <v>2078</v>
      </c>
      <c r="W1303" s="6">
        <v>43697</v>
      </c>
      <c r="X1303" s="12" t="s">
        <v>2141</v>
      </c>
      <c r="Y1303" s="12" t="s">
        <v>5248</v>
      </c>
      <c r="Z1303" s="12"/>
      <c r="AA1303" s="12"/>
      <c r="AB1303" s="73"/>
      <c r="AC1303" s="73"/>
      <c r="AD1303" s="73"/>
      <c r="AE1303" s="73"/>
      <c r="AF1303" s="4">
        <f ca="1">+TODAY()-AE1303</f>
        <v>44137</v>
      </c>
      <c r="AG1303" s="73"/>
      <c r="AH1303" s="73"/>
      <c r="AI1303" s="29"/>
      <c r="AJ1303" s="29"/>
      <c r="AK1303" s="28" t="s">
        <v>56</v>
      </c>
      <c r="AL1303" s="29"/>
      <c r="AM1303" s="72">
        <v>1</v>
      </c>
      <c r="AN1303" s="28" t="s">
        <v>44</v>
      </c>
      <c r="AO1303" s="28"/>
      <c r="AP1303" s="28" t="s">
        <v>45</v>
      </c>
      <c r="AQ1303" s="28"/>
      <c r="AR1303" s="28"/>
      <c r="AS1303" s="28"/>
      <c r="AT1303" s="28"/>
      <c r="AU1303" s="3" t="s">
        <v>4401</v>
      </c>
      <c r="AV1303" s="70" t="s">
        <v>47</v>
      </c>
      <c r="AW1303" s="7" t="s">
        <v>47</v>
      </c>
      <c r="AX1303" s="9" t="str">
        <f>IF(AW1303="","Vacio",IF(AV1303=AW1303,"Igual","Diferente"))</f>
        <v>Igual</v>
      </c>
      <c r="AY1303" s="68"/>
      <c r="AZ1303" s="68"/>
      <c r="BA1303" s="5">
        <f ca="1">+IF(K1303&gt;21,"Revisar",0)</f>
        <v>0</v>
      </c>
      <c r="BB1303" s="68" t="s">
        <v>146</v>
      </c>
      <c r="BC1303" s="129" t="s">
        <v>2919</v>
      </c>
      <c r="BD1303"/>
      <c r="BE1303"/>
      <c r="BF1303" s="129" t="s">
        <v>94</v>
      </c>
      <c r="BG1303" s="129"/>
      <c r="BH1303"/>
      <c r="BI1303"/>
      <c r="BJ1303"/>
      <c r="BK1303"/>
      <c r="BL1303"/>
      <c r="BM1303"/>
    </row>
    <row r="1304" spans="1:65" s="153" customFormat="1" ht="14.65" customHeight="1" x14ac:dyDescent="0.25">
      <c r="A1304" s="68" t="str">
        <f>CONCATENATE(E1304,"_",X1304)</f>
        <v>20602985971_PCR-LAP1536</v>
      </c>
      <c r="B1304" s="68" t="str">
        <f>CONCATENATE(E1304,"_",Z1304)</f>
        <v>20602985971_PCR-LAP19091002</v>
      </c>
      <c r="C1304" s="29">
        <v>44122</v>
      </c>
      <c r="D1304" s="29">
        <v>44152</v>
      </c>
      <c r="E1304" s="192">
        <v>20602985971</v>
      </c>
      <c r="F1304" s="28" t="s">
        <v>4109</v>
      </c>
      <c r="G1304" s="28" t="s">
        <v>4612</v>
      </c>
      <c r="H1304" s="29">
        <v>44122</v>
      </c>
      <c r="I1304" s="29">
        <v>44152</v>
      </c>
      <c r="J1304" s="7"/>
      <c r="K1304" s="8">
        <f ca="1">+TODAY()-I1304</f>
        <v>-15</v>
      </c>
      <c r="L1304" s="71">
        <v>100.5</v>
      </c>
      <c r="M1304" s="135"/>
      <c r="N1304" s="9" t="str">
        <f>IF(M1304="","Vacio",IF(L1304=M1304,"Igual","Diferente"))</f>
        <v>Vacio</v>
      </c>
      <c r="O1304" s="71"/>
      <c r="P1304" s="135"/>
      <c r="Q1304" s="9" t="str">
        <f>IF(P1304="","Vacio",IF(O1304=P1304,"Igual","Diferente"))</f>
        <v>Vacio</v>
      </c>
      <c r="R1304" s="1">
        <f>+L1304+O1304/3.5</f>
        <v>100.5</v>
      </c>
      <c r="S1304" s="1">
        <f ca="1">+IF(K1304&gt;=0,IF(K1304&lt;30,R1304*1,IF(60&gt;K1304,R1304*2,IF(90&gt;K1304,R1304*3,IF(120&gt;K1304,R1304*4,IF(150&gt;K1304,R1304*5,IF(180&gt;K1304,R1304*6,IF(210&gt;K1304,R1304*7))))))),0)</f>
        <v>0</v>
      </c>
      <c r="T1304" s="2">
        <f ca="1">+IF(K1304&lt;0,0,IF(K1304&lt;8,$A$1,IF(K1304&lt;15,$B$1,IF(K1304&lt;22,$C$1,IF(K1304&lt;30,$D$1,IF(K1304&lt;60,$G$1,IF(K1304&lt;90,$H$1,IF(K1304&lt;120,$I$1,IF(K1304&lt;150,$J$1,IF(K1304&lt;180,$K$1,IF(K1304&lt;210,$E$1)))))))))))</f>
        <v>0</v>
      </c>
      <c r="U1304" s="3" t="s">
        <v>2131</v>
      </c>
      <c r="V1304" s="10" t="s">
        <v>2132</v>
      </c>
      <c r="W1304" s="6">
        <v>43725</v>
      </c>
      <c r="X1304" s="12" t="s">
        <v>3311</v>
      </c>
      <c r="Y1304" s="12" t="s">
        <v>5248</v>
      </c>
      <c r="Z1304" s="12" t="s">
        <v>2154</v>
      </c>
      <c r="AA1304" s="12"/>
      <c r="AB1304" s="73"/>
      <c r="AC1304" s="73"/>
      <c r="AD1304" s="73"/>
      <c r="AE1304" s="73"/>
      <c r="AF1304" s="4">
        <f ca="1">+TODAY()-AE1304</f>
        <v>44137</v>
      </c>
      <c r="AG1304" s="73"/>
      <c r="AH1304" s="73"/>
      <c r="AI1304" s="29"/>
      <c r="AJ1304" s="29"/>
      <c r="AK1304" s="28" t="s">
        <v>56</v>
      </c>
      <c r="AL1304" s="29"/>
      <c r="AM1304" s="72">
        <v>1</v>
      </c>
      <c r="AN1304" s="28" t="s">
        <v>44</v>
      </c>
      <c r="AO1304" s="28"/>
      <c r="AP1304" s="28" t="s">
        <v>45</v>
      </c>
      <c r="AQ1304" s="28"/>
      <c r="AR1304" s="28"/>
      <c r="AS1304" s="28"/>
      <c r="AT1304" s="28"/>
      <c r="AU1304" s="3" t="s">
        <v>4401</v>
      </c>
      <c r="AV1304" s="70" t="s">
        <v>47</v>
      </c>
      <c r="AW1304" s="7" t="s">
        <v>47</v>
      </c>
      <c r="AX1304" s="9" t="str">
        <f>IF(AW1304="","Vacio",IF(AV1304=AW1304,"Igual","Diferente"))</f>
        <v>Igual</v>
      </c>
      <c r="AY1304" s="68"/>
      <c r="AZ1304" s="68"/>
      <c r="BA1304" s="5">
        <f ca="1">+IF(K1304&gt;21,"Revisar",0)</f>
        <v>0</v>
      </c>
      <c r="BB1304" s="68" t="s">
        <v>146</v>
      </c>
      <c r="BC1304" s="129" t="s">
        <v>2919</v>
      </c>
      <c r="BD1304"/>
      <c r="BE1304"/>
      <c r="BF1304" s="129" t="s">
        <v>94</v>
      </c>
      <c r="BG1304" s="129"/>
      <c r="BH1304"/>
      <c r="BI1304"/>
      <c r="BJ1304"/>
      <c r="BK1304"/>
      <c r="BL1304"/>
      <c r="BM1304"/>
    </row>
    <row r="1305" spans="1:65" s="153" customFormat="1" ht="14.65" customHeight="1" x14ac:dyDescent="0.25">
      <c r="A1305" s="68" t="str">
        <f>CONCATENATE(E1305,"_",X1305)</f>
        <v>20602985971_PCR-LAP1541</v>
      </c>
      <c r="B1305" s="68" t="str">
        <f>CONCATENATE(E1305,"_",Z1305)</f>
        <v>20602985971_</v>
      </c>
      <c r="C1305" s="29">
        <v>44117</v>
      </c>
      <c r="D1305" s="29">
        <v>44147</v>
      </c>
      <c r="E1305" s="192">
        <v>20602985971</v>
      </c>
      <c r="F1305" s="28" t="s">
        <v>4109</v>
      </c>
      <c r="G1305" s="28" t="s">
        <v>4612</v>
      </c>
      <c r="H1305" s="29">
        <v>44117</v>
      </c>
      <c r="I1305" s="29">
        <v>44147</v>
      </c>
      <c r="J1305" s="7"/>
      <c r="K1305" s="8">
        <f ca="1">+TODAY()-I1305</f>
        <v>-10</v>
      </c>
      <c r="L1305" s="71">
        <v>100.5</v>
      </c>
      <c r="M1305" s="135"/>
      <c r="N1305" s="9" t="str">
        <f>IF(M1305="","Vacio",IF(L1305=M1305,"Igual","Diferente"))</f>
        <v>Vacio</v>
      </c>
      <c r="O1305" s="71"/>
      <c r="P1305" s="135"/>
      <c r="Q1305" s="9" t="str">
        <f>IF(P1305="","Vacio",IF(O1305=P1305,"Igual","Diferente"))</f>
        <v>Vacio</v>
      </c>
      <c r="R1305" s="1">
        <f>+L1305+O1305/3.5</f>
        <v>100.5</v>
      </c>
      <c r="S1305" s="1">
        <f ca="1">+IF(K1305&gt;=0,IF(K1305&lt;30,R1305*1,IF(60&gt;K1305,R1305*2,IF(90&gt;K1305,R1305*3,IF(120&gt;K1305,R1305*4,IF(150&gt;K1305,R1305*5,IF(180&gt;K1305,R1305*6,IF(210&gt;K1305,R1305*7))))))),0)</f>
        <v>0</v>
      </c>
      <c r="T1305" s="2">
        <f ca="1">+IF(K1305&lt;0,0,IF(K1305&lt;8,$A$1,IF(K1305&lt;15,$B$1,IF(K1305&lt;22,$C$1,IF(K1305&lt;30,$D$1,IF(K1305&lt;60,$G$1,IF(K1305&lt;90,$H$1,IF(K1305&lt;120,$I$1,IF(K1305&lt;150,$J$1,IF(K1305&lt;180,$K$1,IF(K1305&lt;210,$E$1)))))))))))</f>
        <v>0</v>
      </c>
      <c r="U1305" s="3" t="s">
        <v>651</v>
      </c>
      <c r="V1305" s="10" t="s">
        <v>2136</v>
      </c>
      <c r="W1305" s="6">
        <v>43690</v>
      </c>
      <c r="X1305" s="12" t="s">
        <v>2142</v>
      </c>
      <c r="Y1305" s="12" t="s">
        <v>5248</v>
      </c>
      <c r="Z1305" s="12"/>
      <c r="AA1305" s="12"/>
      <c r="AB1305" s="73"/>
      <c r="AC1305" s="73"/>
      <c r="AD1305" s="73"/>
      <c r="AE1305" s="73"/>
      <c r="AF1305" s="4">
        <f ca="1">+TODAY()-AE1305</f>
        <v>44137</v>
      </c>
      <c r="AG1305" s="73"/>
      <c r="AH1305" s="73"/>
      <c r="AI1305" s="29"/>
      <c r="AJ1305" s="29"/>
      <c r="AK1305" s="28" t="s">
        <v>56</v>
      </c>
      <c r="AL1305" s="29"/>
      <c r="AM1305" s="72">
        <v>1</v>
      </c>
      <c r="AN1305" s="28" t="s">
        <v>44</v>
      </c>
      <c r="AO1305" s="28"/>
      <c r="AP1305" s="28" t="s">
        <v>45</v>
      </c>
      <c r="AQ1305" s="28"/>
      <c r="AR1305" s="28"/>
      <c r="AS1305" s="28"/>
      <c r="AT1305" s="28"/>
      <c r="AU1305" s="3" t="s">
        <v>4401</v>
      </c>
      <c r="AV1305" s="70" t="s">
        <v>47</v>
      </c>
      <c r="AW1305" s="7" t="s">
        <v>47</v>
      </c>
      <c r="AX1305" s="9" t="str">
        <f>IF(AW1305="","Vacio",IF(AV1305=AW1305,"Igual","Diferente"))</f>
        <v>Igual</v>
      </c>
      <c r="AY1305" s="68"/>
      <c r="AZ1305" s="68"/>
      <c r="BA1305" s="5">
        <f ca="1">+IF(K1305&gt;21,"Revisar",0)</f>
        <v>0</v>
      </c>
      <c r="BB1305" s="68" t="s">
        <v>146</v>
      </c>
      <c r="BC1305" s="129" t="s">
        <v>2919</v>
      </c>
      <c r="BD1305"/>
      <c r="BE1305"/>
      <c r="BF1305" s="129" t="s">
        <v>94</v>
      </c>
      <c r="BG1305" s="129"/>
      <c r="BH1305"/>
      <c r="BI1305"/>
      <c r="BJ1305"/>
      <c r="BK1305"/>
      <c r="BL1305"/>
      <c r="BM1305"/>
    </row>
    <row r="1306" spans="1:65" s="153" customFormat="1" ht="14.65" customHeight="1" x14ac:dyDescent="0.25">
      <c r="A1306" s="68" t="str">
        <f>CONCATENATE(E1306,"_",X1306)</f>
        <v>20602985971_PCR-LAP1544</v>
      </c>
      <c r="B1306" s="68" t="str">
        <f>CONCATENATE(E1306,"_",Z1306)</f>
        <v>20602985971_</v>
      </c>
      <c r="C1306" s="29">
        <v>44117</v>
      </c>
      <c r="D1306" s="29">
        <v>44147</v>
      </c>
      <c r="E1306" s="192">
        <v>20602985971</v>
      </c>
      <c r="F1306" s="28" t="s">
        <v>4109</v>
      </c>
      <c r="G1306" s="28" t="s">
        <v>4612</v>
      </c>
      <c r="H1306" s="29">
        <v>44117</v>
      </c>
      <c r="I1306" s="29">
        <v>44147</v>
      </c>
      <c r="J1306" s="7"/>
      <c r="K1306" s="8">
        <f ca="1">+TODAY()-I1306</f>
        <v>-10</v>
      </c>
      <c r="L1306" s="71">
        <v>100.5</v>
      </c>
      <c r="M1306" s="135"/>
      <c r="N1306" s="9" t="str">
        <f>IF(M1306="","Vacio",IF(L1306=M1306,"Igual","Diferente"))</f>
        <v>Vacio</v>
      </c>
      <c r="O1306" s="71"/>
      <c r="P1306" s="135"/>
      <c r="Q1306" s="9" t="str">
        <f>IF(P1306="","Vacio",IF(O1306=P1306,"Igual","Diferente"))</f>
        <v>Vacio</v>
      </c>
      <c r="R1306" s="1">
        <f>+L1306+O1306/3.5</f>
        <v>100.5</v>
      </c>
      <c r="S1306" s="1">
        <f ca="1">+IF(K1306&gt;=0,IF(K1306&lt;30,R1306*1,IF(60&gt;K1306,R1306*2,IF(90&gt;K1306,R1306*3,IF(120&gt;K1306,R1306*4,IF(150&gt;K1306,R1306*5,IF(180&gt;K1306,R1306*6,IF(210&gt;K1306,R1306*7))))))),0)</f>
        <v>0</v>
      </c>
      <c r="T1306" s="2">
        <f ca="1">+IF(K1306&lt;0,0,IF(K1306&lt;8,$A$1,IF(K1306&lt;15,$B$1,IF(K1306&lt;22,$C$1,IF(K1306&lt;30,$D$1,IF(K1306&lt;60,$G$1,IF(K1306&lt;90,$H$1,IF(K1306&lt;120,$I$1,IF(K1306&lt;150,$J$1,IF(K1306&lt;180,$K$1,IF(K1306&lt;210,$E$1)))))))))))</f>
        <v>0</v>
      </c>
      <c r="U1306" s="3" t="s">
        <v>651</v>
      </c>
      <c r="V1306" s="10" t="s">
        <v>2136</v>
      </c>
      <c r="W1306" s="6">
        <v>43690</v>
      </c>
      <c r="X1306" s="12" t="s">
        <v>2144</v>
      </c>
      <c r="Y1306" s="12" t="s">
        <v>5248</v>
      </c>
      <c r="Z1306" s="12"/>
      <c r="AA1306" s="12"/>
      <c r="AB1306" s="73"/>
      <c r="AC1306" s="73"/>
      <c r="AD1306" s="73"/>
      <c r="AE1306" s="73"/>
      <c r="AF1306" s="4">
        <f ca="1">+TODAY()-AE1306</f>
        <v>44137</v>
      </c>
      <c r="AG1306" s="73"/>
      <c r="AH1306" s="73"/>
      <c r="AI1306" s="29"/>
      <c r="AJ1306" s="29"/>
      <c r="AK1306" s="28" t="s">
        <v>56</v>
      </c>
      <c r="AL1306" s="29"/>
      <c r="AM1306" s="72">
        <v>1</v>
      </c>
      <c r="AN1306" s="28" t="s">
        <v>44</v>
      </c>
      <c r="AO1306" s="28"/>
      <c r="AP1306" s="28" t="s">
        <v>45</v>
      </c>
      <c r="AQ1306" s="28"/>
      <c r="AR1306" s="28"/>
      <c r="AS1306" s="28"/>
      <c r="AT1306" s="28"/>
      <c r="AU1306" s="3" t="s">
        <v>4401</v>
      </c>
      <c r="AV1306" s="70" t="s">
        <v>47</v>
      </c>
      <c r="AW1306" s="7" t="s">
        <v>47</v>
      </c>
      <c r="AX1306" s="9" t="str">
        <f>IF(AW1306="","Vacio",IF(AV1306=AW1306,"Igual","Diferente"))</f>
        <v>Igual</v>
      </c>
      <c r="AY1306" s="68"/>
      <c r="AZ1306" s="68"/>
      <c r="BA1306" s="5">
        <f ca="1">+IF(K1306&gt;21,"Revisar",0)</f>
        <v>0</v>
      </c>
      <c r="BB1306" s="68" t="s">
        <v>146</v>
      </c>
      <c r="BC1306" s="129" t="s">
        <v>2919</v>
      </c>
      <c r="BD1306"/>
      <c r="BE1306"/>
      <c r="BF1306" s="129" t="s">
        <v>94</v>
      </c>
      <c r="BG1306" s="129"/>
      <c r="BH1306"/>
      <c r="BI1306"/>
      <c r="BJ1306"/>
      <c r="BK1306"/>
      <c r="BL1306"/>
      <c r="BM1306"/>
    </row>
    <row r="1307" spans="1:65" ht="14.65" customHeight="1" x14ac:dyDescent="0.25">
      <c r="A1307" s="68" t="str">
        <f>CONCATENATE(E1307,"_",X1307)</f>
        <v>20602985971_PCR-LAP1546</v>
      </c>
      <c r="B1307" s="68" t="str">
        <f>CONCATENATE(E1307,"_",Z1307)</f>
        <v>20602985971_</v>
      </c>
      <c r="C1307" s="29">
        <v>44118</v>
      </c>
      <c r="D1307" s="29">
        <v>44148</v>
      </c>
      <c r="E1307" s="192">
        <v>20602985971</v>
      </c>
      <c r="F1307" s="28" t="s">
        <v>4109</v>
      </c>
      <c r="G1307" s="28" t="s">
        <v>4612</v>
      </c>
      <c r="H1307" s="29">
        <v>44118</v>
      </c>
      <c r="I1307" s="29">
        <v>44148</v>
      </c>
      <c r="J1307" s="7"/>
      <c r="K1307" s="8">
        <f ca="1">+TODAY()-I1307</f>
        <v>-11</v>
      </c>
      <c r="L1307" s="71">
        <v>100.5</v>
      </c>
      <c r="M1307" s="135"/>
      <c r="N1307" s="9" t="str">
        <f>IF(M1307="","Vacio",IF(L1307=M1307,"Igual","Diferente"))</f>
        <v>Vacio</v>
      </c>
      <c r="O1307" s="71"/>
      <c r="P1307" s="135"/>
      <c r="Q1307" s="9" t="str">
        <f>IF(P1307="","Vacio",IF(O1307=P1307,"Igual","Diferente"))</f>
        <v>Vacio</v>
      </c>
      <c r="R1307" s="1">
        <f>+L1307+O1307/3.5</f>
        <v>100.5</v>
      </c>
      <c r="S1307" s="1">
        <f ca="1">+IF(K1307&gt;=0,IF(K1307&lt;30,R1307*1,IF(60&gt;K1307,R1307*2,IF(90&gt;K1307,R1307*3,IF(120&gt;K1307,R1307*4,IF(150&gt;K1307,R1307*5,IF(180&gt;K1307,R1307*6,IF(210&gt;K1307,R1307*7))))))),0)</f>
        <v>0</v>
      </c>
      <c r="T1307" s="2">
        <f ca="1">+IF(K1307&lt;0,0,IF(K1307&lt;8,$A$1,IF(K1307&lt;15,$B$1,IF(K1307&lt;22,$C$1,IF(K1307&lt;30,$D$1,IF(K1307&lt;60,$G$1,IF(K1307&lt;90,$H$1,IF(K1307&lt;120,$I$1,IF(K1307&lt;150,$J$1,IF(K1307&lt;180,$K$1,IF(K1307&lt;210,$E$1)))))))))))</f>
        <v>0</v>
      </c>
      <c r="U1307" s="3" t="s">
        <v>651</v>
      </c>
      <c r="V1307" s="10" t="s">
        <v>2136</v>
      </c>
      <c r="W1307" s="6">
        <v>43690</v>
      </c>
      <c r="X1307" s="12" t="s">
        <v>2146</v>
      </c>
      <c r="Y1307" s="12" t="s">
        <v>5248</v>
      </c>
      <c r="Z1307" s="12"/>
      <c r="AA1307" s="12"/>
      <c r="AB1307" s="73"/>
      <c r="AC1307" s="73"/>
      <c r="AD1307" s="73"/>
      <c r="AE1307" s="73"/>
      <c r="AF1307" s="4">
        <f ca="1">+TODAY()-AE1307</f>
        <v>44137</v>
      </c>
      <c r="AG1307" s="73"/>
      <c r="AH1307" s="73"/>
      <c r="AI1307" s="29"/>
      <c r="AJ1307" s="29"/>
      <c r="AK1307" s="28" t="s">
        <v>56</v>
      </c>
      <c r="AL1307" s="29"/>
      <c r="AM1307" s="72">
        <v>1</v>
      </c>
      <c r="AN1307" s="28" t="s">
        <v>44</v>
      </c>
      <c r="AO1307" s="28"/>
      <c r="AP1307" s="28" t="s">
        <v>45</v>
      </c>
      <c r="AQ1307" s="28"/>
      <c r="AR1307" s="28"/>
      <c r="AS1307" s="28"/>
      <c r="AT1307" s="28"/>
      <c r="AU1307" s="3" t="s">
        <v>4401</v>
      </c>
      <c r="AV1307" s="70" t="s">
        <v>47</v>
      </c>
      <c r="AW1307" s="7" t="s">
        <v>47</v>
      </c>
      <c r="AX1307" s="9" t="str">
        <f>IF(AW1307="","Vacio",IF(AV1307=AW1307,"Igual","Diferente"))</f>
        <v>Igual</v>
      </c>
      <c r="AY1307" s="68"/>
      <c r="AZ1307" s="68"/>
      <c r="BA1307" s="5">
        <f ca="1">+IF(K1307&gt;21,"Revisar",0)</f>
        <v>0</v>
      </c>
      <c r="BB1307" s="68" t="s">
        <v>146</v>
      </c>
      <c r="BC1307" s="129" t="s">
        <v>2919</v>
      </c>
      <c r="BF1307" s="129" t="s">
        <v>94</v>
      </c>
      <c r="BG1307" s="129"/>
    </row>
    <row r="1308" spans="1:65" ht="14.65" customHeight="1" x14ac:dyDescent="0.25">
      <c r="A1308" s="68" t="str">
        <f>CONCATENATE(E1308,"_",X1308)</f>
        <v>20602985971_PCR-LAP1547</v>
      </c>
      <c r="B1308" s="68" t="str">
        <f>CONCATENATE(E1308,"_",Z1308)</f>
        <v>20602985971_</v>
      </c>
      <c r="C1308" s="29">
        <v>44117</v>
      </c>
      <c r="D1308" s="29">
        <v>44147</v>
      </c>
      <c r="E1308" s="192">
        <v>20602985971</v>
      </c>
      <c r="F1308" s="28" t="s">
        <v>4109</v>
      </c>
      <c r="G1308" s="28" t="s">
        <v>4612</v>
      </c>
      <c r="H1308" s="29">
        <v>44117</v>
      </c>
      <c r="I1308" s="29">
        <v>44147</v>
      </c>
      <c r="J1308" s="7"/>
      <c r="K1308" s="8">
        <f ca="1">+TODAY()-I1308</f>
        <v>-10</v>
      </c>
      <c r="L1308" s="71">
        <v>100.5</v>
      </c>
      <c r="M1308" s="135"/>
      <c r="N1308" s="9" t="str">
        <f>IF(M1308="","Vacio",IF(L1308=M1308,"Igual","Diferente"))</f>
        <v>Vacio</v>
      </c>
      <c r="O1308" s="71"/>
      <c r="P1308" s="135"/>
      <c r="Q1308" s="9" t="str">
        <f>IF(P1308="","Vacio",IF(O1308=P1308,"Igual","Diferente"))</f>
        <v>Vacio</v>
      </c>
      <c r="R1308" s="1">
        <f>+L1308+O1308/3.5</f>
        <v>100.5</v>
      </c>
      <c r="S1308" s="1">
        <f ca="1">+IF(K1308&gt;=0,IF(K1308&lt;30,R1308*1,IF(60&gt;K1308,R1308*2,IF(90&gt;K1308,R1308*3,IF(120&gt;K1308,R1308*4,IF(150&gt;K1308,R1308*5,IF(180&gt;K1308,R1308*6,IF(210&gt;K1308,R1308*7))))))),0)</f>
        <v>0</v>
      </c>
      <c r="T1308" s="2">
        <f ca="1">+IF(K1308&lt;0,0,IF(K1308&lt;8,$A$1,IF(K1308&lt;15,$B$1,IF(K1308&lt;22,$C$1,IF(K1308&lt;30,$D$1,IF(K1308&lt;60,$G$1,IF(K1308&lt;90,$H$1,IF(K1308&lt;120,$I$1,IF(K1308&lt;150,$J$1,IF(K1308&lt;180,$K$1,IF(K1308&lt;210,$E$1)))))))))))</f>
        <v>0</v>
      </c>
      <c r="U1308" s="3" t="s">
        <v>651</v>
      </c>
      <c r="V1308" s="10" t="s">
        <v>2136</v>
      </c>
      <c r="W1308" s="6">
        <v>43690</v>
      </c>
      <c r="X1308" s="12" t="s">
        <v>2147</v>
      </c>
      <c r="Y1308" s="12" t="s">
        <v>5248</v>
      </c>
      <c r="Z1308" s="12"/>
      <c r="AA1308" s="12"/>
      <c r="AB1308" s="73"/>
      <c r="AC1308" s="73"/>
      <c r="AD1308" s="73"/>
      <c r="AE1308" s="73"/>
      <c r="AF1308" s="4">
        <f ca="1">+TODAY()-AE1308</f>
        <v>44137</v>
      </c>
      <c r="AG1308" s="73"/>
      <c r="AH1308" s="73"/>
      <c r="AI1308" s="29"/>
      <c r="AJ1308" s="29"/>
      <c r="AK1308" s="28" t="s">
        <v>56</v>
      </c>
      <c r="AL1308" s="29"/>
      <c r="AM1308" s="72">
        <v>1</v>
      </c>
      <c r="AN1308" s="28" t="s">
        <v>44</v>
      </c>
      <c r="AO1308" s="28"/>
      <c r="AP1308" s="28" t="s">
        <v>45</v>
      </c>
      <c r="AQ1308" s="28"/>
      <c r="AR1308" s="28"/>
      <c r="AS1308" s="28"/>
      <c r="AT1308" s="28"/>
      <c r="AU1308" s="3" t="s">
        <v>4401</v>
      </c>
      <c r="AV1308" s="70" t="s">
        <v>47</v>
      </c>
      <c r="AW1308" s="7" t="s">
        <v>47</v>
      </c>
      <c r="AX1308" s="9" t="str">
        <f>IF(AW1308="","Vacio",IF(AV1308=AW1308,"Igual","Diferente"))</f>
        <v>Igual</v>
      </c>
      <c r="AY1308" s="68"/>
      <c r="AZ1308" s="68"/>
      <c r="BA1308" s="5">
        <f ca="1">+IF(K1308&gt;21,"Revisar",0)</f>
        <v>0</v>
      </c>
      <c r="BB1308" s="68" t="s">
        <v>146</v>
      </c>
      <c r="BC1308" s="129" t="s">
        <v>2919</v>
      </c>
      <c r="BF1308" s="129" t="s">
        <v>94</v>
      </c>
      <c r="BG1308" s="129"/>
    </row>
    <row r="1309" spans="1:65" ht="14.65" customHeight="1" x14ac:dyDescent="0.25">
      <c r="A1309" s="68" t="str">
        <f>CONCATENATE(E1309,"_",X1309)</f>
        <v>20602985971_PCR-LAP1548</v>
      </c>
      <c r="B1309" s="68" t="str">
        <f>CONCATENATE(E1309,"_",Z1309)</f>
        <v>20602985971_</v>
      </c>
      <c r="C1309" s="29">
        <v>44117</v>
      </c>
      <c r="D1309" s="29">
        <v>44147</v>
      </c>
      <c r="E1309" s="192">
        <v>20602985971</v>
      </c>
      <c r="F1309" s="28" t="s">
        <v>4109</v>
      </c>
      <c r="G1309" s="28" t="s">
        <v>4612</v>
      </c>
      <c r="H1309" s="29">
        <v>44117</v>
      </c>
      <c r="I1309" s="29">
        <v>44147</v>
      </c>
      <c r="J1309" s="7"/>
      <c r="K1309" s="8">
        <f ca="1">+TODAY()-I1309</f>
        <v>-10</v>
      </c>
      <c r="L1309" s="71">
        <v>100.5</v>
      </c>
      <c r="M1309" s="135"/>
      <c r="N1309" s="9" t="str">
        <f>IF(M1309="","Vacio",IF(L1309=M1309,"Igual","Diferente"))</f>
        <v>Vacio</v>
      </c>
      <c r="O1309" s="71"/>
      <c r="P1309" s="135"/>
      <c r="Q1309" s="9" t="str">
        <f>IF(P1309="","Vacio",IF(O1309=P1309,"Igual","Diferente"))</f>
        <v>Vacio</v>
      </c>
      <c r="R1309" s="1">
        <f>+L1309+O1309/3.5</f>
        <v>100.5</v>
      </c>
      <c r="S1309" s="1">
        <f ca="1">+IF(K1309&gt;=0,IF(K1309&lt;30,R1309*1,IF(60&gt;K1309,R1309*2,IF(90&gt;K1309,R1309*3,IF(120&gt;K1309,R1309*4,IF(150&gt;K1309,R1309*5,IF(180&gt;K1309,R1309*6,IF(210&gt;K1309,R1309*7))))))),0)</f>
        <v>0</v>
      </c>
      <c r="T1309" s="2">
        <f ca="1">+IF(K1309&lt;0,0,IF(K1309&lt;8,$A$1,IF(K1309&lt;15,$B$1,IF(K1309&lt;22,$C$1,IF(K1309&lt;30,$D$1,IF(K1309&lt;60,$G$1,IF(K1309&lt;90,$H$1,IF(K1309&lt;120,$I$1,IF(K1309&lt;150,$J$1,IF(K1309&lt;180,$K$1,IF(K1309&lt;210,$E$1)))))))))))</f>
        <v>0</v>
      </c>
      <c r="U1309" s="3" t="s">
        <v>651</v>
      </c>
      <c r="V1309" s="10" t="s">
        <v>2136</v>
      </c>
      <c r="W1309" s="6">
        <v>43690</v>
      </c>
      <c r="X1309" s="12" t="s">
        <v>2148</v>
      </c>
      <c r="Y1309" s="12" t="s">
        <v>5248</v>
      </c>
      <c r="Z1309" s="12"/>
      <c r="AA1309" s="12"/>
      <c r="AB1309" s="73"/>
      <c r="AC1309" s="73"/>
      <c r="AD1309" s="73"/>
      <c r="AE1309" s="73"/>
      <c r="AF1309" s="4">
        <f ca="1">+TODAY()-AE1309</f>
        <v>44137</v>
      </c>
      <c r="AG1309" s="73"/>
      <c r="AH1309" s="73"/>
      <c r="AI1309" s="29"/>
      <c r="AJ1309" s="29"/>
      <c r="AK1309" s="28" t="s">
        <v>56</v>
      </c>
      <c r="AL1309" s="29"/>
      <c r="AM1309" s="72">
        <v>1</v>
      </c>
      <c r="AN1309" s="28" t="s">
        <v>44</v>
      </c>
      <c r="AO1309" s="28"/>
      <c r="AP1309" s="28" t="s">
        <v>45</v>
      </c>
      <c r="AQ1309" s="28"/>
      <c r="AR1309" s="28"/>
      <c r="AS1309" s="28"/>
      <c r="AT1309" s="28"/>
      <c r="AU1309" s="3" t="s">
        <v>4401</v>
      </c>
      <c r="AV1309" s="70" t="s">
        <v>47</v>
      </c>
      <c r="AW1309" s="7" t="s">
        <v>47</v>
      </c>
      <c r="AX1309" s="9" t="str">
        <f>IF(AW1309="","Vacio",IF(AV1309=AW1309,"Igual","Diferente"))</f>
        <v>Igual</v>
      </c>
      <c r="AY1309" s="68"/>
      <c r="AZ1309" s="68"/>
      <c r="BA1309" s="5">
        <f ca="1">+IF(K1309&gt;21,"Revisar",0)</f>
        <v>0</v>
      </c>
      <c r="BB1309" s="68" t="s">
        <v>146</v>
      </c>
      <c r="BC1309" s="129" t="s">
        <v>2919</v>
      </c>
      <c r="BF1309" s="129" t="s">
        <v>94</v>
      </c>
      <c r="BG1309" s="129"/>
    </row>
    <row r="1310" spans="1:65" ht="14.65" customHeight="1" x14ac:dyDescent="0.25">
      <c r="A1310" s="68" t="str">
        <f>CONCATENATE(E1310,"_",X1310)</f>
        <v>20602985971_PCR-LAP1549</v>
      </c>
      <c r="B1310" s="68" t="str">
        <f>CONCATENATE(E1310,"_",Z1310)</f>
        <v>20602985971_</v>
      </c>
      <c r="C1310" s="29">
        <v>44117</v>
      </c>
      <c r="D1310" s="29">
        <v>44147</v>
      </c>
      <c r="E1310" s="192">
        <v>20602985971</v>
      </c>
      <c r="F1310" s="28" t="s">
        <v>4109</v>
      </c>
      <c r="G1310" s="28" t="s">
        <v>4612</v>
      </c>
      <c r="H1310" s="29">
        <v>44117</v>
      </c>
      <c r="I1310" s="29">
        <v>44147</v>
      </c>
      <c r="J1310" s="7"/>
      <c r="K1310" s="8">
        <f ca="1">+TODAY()-I1310</f>
        <v>-10</v>
      </c>
      <c r="L1310" s="71">
        <v>100.5</v>
      </c>
      <c r="M1310" s="135"/>
      <c r="N1310" s="9" t="str">
        <f>IF(M1310="","Vacio",IF(L1310=M1310,"Igual","Diferente"))</f>
        <v>Vacio</v>
      </c>
      <c r="O1310" s="71"/>
      <c r="P1310" s="135"/>
      <c r="Q1310" s="9" t="str">
        <f>IF(P1310="","Vacio",IF(O1310=P1310,"Igual","Diferente"))</f>
        <v>Vacio</v>
      </c>
      <c r="R1310" s="1">
        <f>+L1310+O1310/3.5</f>
        <v>100.5</v>
      </c>
      <c r="S1310" s="1">
        <f ca="1">+IF(K1310&gt;=0,IF(K1310&lt;30,R1310*1,IF(60&gt;K1310,R1310*2,IF(90&gt;K1310,R1310*3,IF(120&gt;K1310,R1310*4,IF(150&gt;K1310,R1310*5,IF(180&gt;K1310,R1310*6,IF(210&gt;K1310,R1310*7))))))),0)</f>
        <v>0</v>
      </c>
      <c r="T1310" s="2">
        <f ca="1">+IF(K1310&lt;0,0,IF(K1310&lt;8,$A$1,IF(K1310&lt;15,$B$1,IF(K1310&lt;22,$C$1,IF(K1310&lt;30,$D$1,IF(K1310&lt;60,$G$1,IF(K1310&lt;90,$H$1,IF(K1310&lt;120,$I$1,IF(K1310&lt;150,$J$1,IF(K1310&lt;180,$K$1,IF(K1310&lt;210,$E$1)))))))))))</f>
        <v>0</v>
      </c>
      <c r="U1310" s="3" t="s">
        <v>651</v>
      </c>
      <c r="V1310" s="10" t="s">
        <v>2136</v>
      </c>
      <c r="W1310" s="6">
        <v>43690</v>
      </c>
      <c r="X1310" s="12" t="s">
        <v>2149</v>
      </c>
      <c r="Y1310" s="12" t="s">
        <v>5248</v>
      </c>
      <c r="Z1310" s="12"/>
      <c r="AA1310" s="12"/>
      <c r="AB1310" s="73"/>
      <c r="AC1310" s="73"/>
      <c r="AD1310" s="73"/>
      <c r="AE1310" s="73"/>
      <c r="AF1310" s="4">
        <f ca="1">+TODAY()-AE1310</f>
        <v>44137</v>
      </c>
      <c r="AG1310" s="73"/>
      <c r="AH1310" s="73"/>
      <c r="AI1310" s="29"/>
      <c r="AJ1310" s="29"/>
      <c r="AK1310" s="28" t="s">
        <v>56</v>
      </c>
      <c r="AL1310" s="29"/>
      <c r="AM1310" s="72">
        <v>1</v>
      </c>
      <c r="AN1310" s="28" t="s">
        <v>44</v>
      </c>
      <c r="AO1310" s="28"/>
      <c r="AP1310" s="28" t="s">
        <v>45</v>
      </c>
      <c r="AQ1310" s="28"/>
      <c r="AR1310" s="28"/>
      <c r="AS1310" s="28"/>
      <c r="AT1310" s="28"/>
      <c r="AU1310" s="3" t="s">
        <v>4401</v>
      </c>
      <c r="AV1310" s="70" t="s">
        <v>47</v>
      </c>
      <c r="AW1310" s="7" t="s">
        <v>47</v>
      </c>
      <c r="AX1310" s="9" t="str">
        <f>IF(AW1310="","Vacio",IF(AV1310=AW1310,"Igual","Diferente"))</f>
        <v>Igual</v>
      </c>
      <c r="AY1310" s="68"/>
      <c r="AZ1310" s="68"/>
      <c r="BA1310" s="5">
        <f ca="1">+IF(K1310&gt;21,"Revisar",0)</f>
        <v>0</v>
      </c>
      <c r="BB1310" s="68" t="s">
        <v>146</v>
      </c>
      <c r="BC1310" s="129" t="s">
        <v>2919</v>
      </c>
      <c r="BF1310" s="129" t="s">
        <v>94</v>
      </c>
      <c r="BG1310" s="129"/>
    </row>
    <row r="1311" spans="1:65" ht="14.65" customHeight="1" x14ac:dyDescent="0.25">
      <c r="A1311" s="68" t="str">
        <f>CONCATENATE(E1311,"_",X1311)</f>
        <v>20602985971_PCR-LAP1550</v>
      </c>
      <c r="B1311" s="68" t="str">
        <f>CONCATENATE(E1311,"_",Z1311)</f>
        <v>20602985971_</v>
      </c>
      <c r="C1311" s="29">
        <v>44117</v>
      </c>
      <c r="D1311" s="29">
        <v>44147</v>
      </c>
      <c r="E1311" s="192">
        <v>20602985971</v>
      </c>
      <c r="F1311" s="28" t="s">
        <v>4109</v>
      </c>
      <c r="G1311" s="28" t="s">
        <v>4612</v>
      </c>
      <c r="H1311" s="29">
        <v>44117</v>
      </c>
      <c r="I1311" s="29">
        <v>44147</v>
      </c>
      <c r="J1311" s="7"/>
      <c r="K1311" s="8">
        <f ca="1">+TODAY()-I1311</f>
        <v>-10</v>
      </c>
      <c r="L1311" s="71">
        <v>100.5</v>
      </c>
      <c r="M1311" s="135"/>
      <c r="N1311" s="9" t="str">
        <f>IF(M1311="","Vacio",IF(L1311=M1311,"Igual","Diferente"))</f>
        <v>Vacio</v>
      </c>
      <c r="O1311" s="71"/>
      <c r="P1311" s="135"/>
      <c r="Q1311" s="9" t="str">
        <f>IF(P1311="","Vacio",IF(O1311=P1311,"Igual","Diferente"))</f>
        <v>Vacio</v>
      </c>
      <c r="R1311" s="1">
        <f>+L1311+O1311/3.5</f>
        <v>100.5</v>
      </c>
      <c r="S1311" s="1">
        <f ca="1">+IF(K1311&gt;=0,IF(K1311&lt;30,R1311*1,IF(60&gt;K1311,R1311*2,IF(90&gt;K1311,R1311*3,IF(120&gt;K1311,R1311*4,IF(150&gt;K1311,R1311*5,IF(180&gt;K1311,R1311*6,IF(210&gt;K1311,R1311*7))))))),0)</f>
        <v>0</v>
      </c>
      <c r="T1311" s="2">
        <f ca="1">+IF(K1311&lt;0,0,IF(K1311&lt;8,$A$1,IF(K1311&lt;15,$B$1,IF(K1311&lt;22,$C$1,IF(K1311&lt;30,$D$1,IF(K1311&lt;60,$G$1,IF(K1311&lt;90,$H$1,IF(K1311&lt;120,$I$1,IF(K1311&lt;150,$J$1,IF(K1311&lt;180,$K$1,IF(K1311&lt;210,$E$1)))))))))))</f>
        <v>0</v>
      </c>
      <c r="U1311" s="3" t="s">
        <v>651</v>
      </c>
      <c r="V1311" s="10" t="s">
        <v>2136</v>
      </c>
      <c r="W1311" s="6">
        <v>43690</v>
      </c>
      <c r="X1311" s="12" t="s">
        <v>2150</v>
      </c>
      <c r="Y1311" s="12" t="s">
        <v>5248</v>
      </c>
      <c r="Z1311" s="12"/>
      <c r="AA1311" s="12"/>
      <c r="AB1311" s="73"/>
      <c r="AC1311" s="73"/>
      <c r="AD1311" s="73"/>
      <c r="AE1311" s="73"/>
      <c r="AF1311" s="4">
        <f ca="1">+TODAY()-AE1311</f>
        <v>44137</v>
      </c>
      <c r="AG1311" s="73"/>
      <c r="AH1311" s="73"/>
      <c r="AI1311" s="29"/>
      <c r="AJ1311" s="29"/>
      <c r="AK1311" s="28" t="s">
        <v>56</v>
      </c>
      <c r="AL1311" s="29"/>
      <c r="AM1311" s="72">
        <v>1</v>
      </c>
      <c r="AN1311" s="28" t="s">
        <v>44</v>
      </c>
      <c r="AO1311" s="28"/>
      <c r="AP1311" s="28" t="s">
        <v>45</v>
      </c>
      <c r="AQ1311" s="28"/>
      <c r="AR1311" s="28"/>
      <c r="AS1311" s="28"/>
      <c r="AT1311" s="28"/>
      <c r="AU1311" s="3" t="s">
        <v>4401</v>
      </c>
      <c r="AV1311" s="70" t="s">
        <v>47</v>
      </c>
      <c r="AW1311" s="7" t="s">
        <v>47</v>
      </c>
      <c r="AX1311" s="9" t="str">
        <f>IF(AW1311="","Vacio",IF(AV1311=AW1311,"Igual","Diferente"))</f>
        <v>Igual</v>
      </c>
      <c r="AY1311" s="68"/>
      <c r="AZ1311" s="68"/>
      <c r="BA1311" s="5">
        <f ca="1">+IF(K1311&gt;21,"Revisar",0)</f>
        <v>0</v>
      </c>
      <c r="BB1311" s="68" t="s">
        <v>146</v>
      </c>
      <c r="BC1311" s="129" t="s">
        <v>2919</v>
      </c>
      <c r="BF1311" s="129" t="s">
        <v>94</v>
      </c>
      <c r="BG1311" s="129"/>
    </row>
    <row r="1312" spans="1:65" ht="14.65" customHeight="1" x14ac:dyDescent="0.25">
      <c r="A1312" s="68" t="str">
        <f>CONCATENATE(E1312,"_",X1312)</f>
        <v>20602985971_PCR-LAP19091001</v>
      </c>
      <c r="B1312" s="68" t="str">
        <f>CONCATENATE(E1312,"_",Z1312)</f>
        <v>20602985971_</v>
      </c>
      <c r="C1312" s="29">
        <v>44117</v>
      </c>
      <c r="D1312" s="29">
        <v>44147</v>
      </c>
      <c r="E1312" s="192">
        <v>20602985971</v>
      </c>
      <c r="F1312" s="28" t="s">
        <v>4109</v>
      </c>
      <c r="G1312" s="28" t="s">
        <v>4612</v>
      </c>
      <c r="H1312" s="29">
        <v>44117</v>
      </c>
      <c r="I1312" s="29">
        <v>44147</v>
      </c>
      <c r="J1312" s="7"/>
      <c r="K1312" s="8">
        <f ca="1">+TODAY()-I1312</f>
        <v>-10</v>
      </c>
      <c r="L1312" s="71">
        <v>100.5</v>
      </c>
      <c r="M1312" s="135"/>
      <c r="N1312" s="9" t="str">
        <f>IF(M1312="","Vacio",IF(L1312=M1312,"Igual","Diferente"))</f>
        <v>Vacio</v>
      </c>
      <c r="O1312" s="71"/>
      <c r="P1312" s="135"/>
      <c r="Q1312" s="9" t="str">
        <f>IF(P1312="","Vacio",IF(O1312=P1312,"Igual","Diferente"))</f>
        <v>Vacio</v>
      </c>
      <c r="R1312" s="1">
        <f>+L1312+O1312/3.5</f>
        <v>100.5</v>
      </c>
      <c r="S1312" s="1">
        <f ca="1">+IF(K1312&gt;=0,IF(K1312&lt;30,R1312*1,IF(60&gt;K1312,R1312*2,IF(90&gt;K1312,R1312*3,IF(120&gt;K1312,R1312*4,IF(150&gt;K1312,R1312*5,IF(180&gt;K1312,R1312*6,IF(210&gt;K1312,R1312*7))))))),0)</f>
        <v>0</v>
      </c>
      <c r="T1312" s="2">
        <f ca="1">+IF(K1312&lt;0,0,IF(K1312&lt;8,$A$1,IF(K1312&lt;15,$B$1,IF(K1312&lt;22,$C$1,IF(K1312&lt;30,$D$1,IF(K1312&lt;60,$G$1,IF(K1312&lt;90,$H$1,IF(K1312&lt;120,$I$1,IF(K1312&lt;150,$J$1,IF(K1312&lt;180,$K$1,IF(K1312&lt;210,$E$1)))))))))))</f>
        <v>0</v>
      </c>
      <c r="U1312" s="3" t="s">
        <v>2151</v>
      </c>
      <c r="V1312" s="10" t="s">
        <v>2152</v>
      </c>
      <c r="W1312" s="6">
        <v>43721</v>
      </c>
      <c r="X1312" s="12" t="s">
        <v>2153</v>
      </c>
      <c r="Y1312" s="12" t="s">
        <v>5248</v>
      </c>
      <c r="Z1312" s="12"/>
      <c r="AA1312" s="12"/>
      <c r="AB1312" s="73"/>
      <c r="AC1312" s="73"/>
      <c r="AD1312" s="73"/>
      <c r="AE1312" s="73"/>
      <c r="AF1312" s="4">
        <f ca="1">+TODAY()-AE1312</f>
        <v>44137</v>
      </c>
      <c r="AG1312" s="73"/>
      <c r="AH1312" s="73"/>
      <c r="AI1312" s="29"/>
      <c r="AJ1312" s="29"/>
      <c r="AK1312" s="28" t="s">
        <v>56</v>
      </c>
      <c r="AL1312" s="29"/>
      <c r="AM1312" s="72">
        <v>1</v>
      </c>
      <c r="AN1312" s="28" t="s">
        <v>44</v>
      </c>
      <c r="AO1312" s="28"/>
      <c r="AP1312" s="28" t="s">
        <v>45</v>
      </c>
      <c r="AQ1312" s="28"/>
      <c r="AR1312" s="28"/>
      <c r="AS1312" s="28"/>
      <c r="AT1312" s="28"/>
      <c r="AU1312" s="3" t="s">
        <v>4401</v>
      </c>
      <c r="AV1312" s="70" t="s">
        <v>47</v>
      </c>
      <c r="AW1312" s="7" t="s">
        <v>47</v>
      </c>
      <c r="AX1312" s="9" t="str">
        <f>IF(AW1312="","Vacio",IF(AV1312=AW1312,"Igual","Diferente"))</f>
        <v>Igual</v>
      </c>
      <c r="AY1312" s="68"/>
      <c r="AZ1312" s="68"/>
      <c r="BA1312" s="5">
        <f ca="1">+IF(K1312&gt;21,"Revisar",0)</f>
        <v>0</v>
      </c>
      <c r="BB1312" s="68" t="s">
        <v>146</v>
      </c>
      <c r="BC1312" s="129" t="s">
        <v>2919</v>
      </c>
      <c r="BF1312" s="129" t="s">
        <v>94</v>
      </c>
      <c r="BG1312" s="129"/>
    </row>
    <row r="1313" spans="1:65" ht="14.65" customHeight="1" x14ac:dyDescent="0.25">
      <c r="A1313" s="68" t="str">
        <f>CONCATENATE(E1313,"_",X1313)</f>
        <v>20602985971_PCR-LAP19091023</v>
      </c>
      <c r="B1313" s="68" t="str">
        <f>CONCATENATE(E1313,"_",Z1313)</f>
        <v>20602985971_PCR-LAP19091003</v>
      </c>
      <c r="C1313" s="29">
        <v>44121</v>
      </c>
      <c r="D1313" s="29">
        <v>44151</v>
      </c>
      <c r="E1313" s="192">
        <v>20602985971</v>
      </c>
      <c r="F1313" s="28" t="s">
        <v>4109</v>
      </c>
      <c r="G1313" s="28" t="s">
        <v>4612</v>
      </c>
      <c r="H1313" s="29">
        <v>44121</v>
      </c>
      <c r="I1313" s="29">
        <v>44151</v>
      </c>
      <c r="J1313" s="7"/>
      <c r="K1313" s="8">
        <f ca="1">+TODAY()-I1313</f>
        <v>-14</v>
      </c>
      <c r="L1313" s="71">
        <v>100.5</v>
      </c>
      <c r="M1313" s="135"/>
      <c r="N1313" s="9" t="str">
        <f>IF(M1313="","Vacio",IF(L1313=M1313,"Igual","Diferente"))</f>
        <v>Vacio</v>
      </c>
      <c r="O1313" s="71"/>
      <c r="P1313" s="135"/>
      <c r="Q1313" s="9" t="str">
        <f>IF(P1313="","Vacio",IF(O1313=P1313,"Igual","Diferente"))</f>
        <v>Vacio</v>
      </c>
      <c r="R1313" s="1">
        <f>+L1313+O1313/3.5</f>
        <v>100.5</v>
      </c>
      <c r="S1313" s="1">
        <f ca="1">+IF(K1313&gt;=0,IF(K1313&lt;30,R1313*1,IF(60&gt;K1313,R1313*2,IF(90&gt;K1313,R1313*3,IF(120&gt;K1313,R1313*4,IF(150&gt;K1313,R1313*5,IF(180&gt;K1313,R1313*6,IF(210&gt;K1313,R1313*7))))))),0)</f>
        <v>0</v>
      </c>
      <c r="T1313" s="2">
        <f ca="1">+IF(K1313&lt;0,0,IF(K1313&lt;8,$A$1,IF(K1313&lt;15,$B$1,IF(K1313&lt;22,$C$1,IF(K1313&lt;30,$D$1,IF(K1313&lt;60,$G$1,IF(K1313&lt;90,$H$1,IF(K1313&lt;120,$I$1,IF(K1313&lt;150,$J$1,IF(K1313&lt;180,$K$1,IF(K1313&lt;210,$E$1)))))))))))</f>
        <v>0</v>
      </c>
      <c r="U1313" s="3" t="s">
        <v>2131</v>
      </c>
      <c r="V1313" s="10" t="s">
        <v>2132</v>
      </c>
      <c r="W1313" s="6">
        <v>43725</v>
      </c>
      <c r="X1313" s="12" t="s">
        <v>2156</v>
      </c>
      <c r="Y1313" s="12" t="s">
        <v>5248</v>
      </c>
      <c r="Z1313" s="12" t="s">
        <v>2157</v>
      </c>
      <c r="AA1313" s="12"/>
      <c r="AB1313" s="73"/>
      <c r="AC1313" s="73"/>
      <c r="AD1313" s="73"/>
      <c r="AE1313" s="73"/>
      <c r="AF1313" s="4">
        <f ca="1">+TODAY()-AE1313</f>
        <v>44137</v>
      </c>
      <c r="AG1313" s="73"/>
      <c r="AH1313" s="73"/>
      <c r="AI1313" s="29"/>
      <c r="AJ1313" s="29"/>
      <c r="AK1313" s="28" t="s">
        <v>56</v>
      </c>
      <c r="AL1313" s="29"/>
      <c r="AM1313" s="72">
        <v>1</v>
      </c>
      <c r="AN1313" s="28" t="s">
        <v>44</v>
      </c>
      <c r="AO1313" s="28"/>
      <c r="AP1313" s="28" t="s">
        <v>45</v>
      </c>
      <c r="AQ1313" s="28"/>
      <c r="AR1313" s="28"/>
      <c r="AS1313" s="28"/>
      <c r="AT1313" s="28"/>
      <c r="AU1313" s="3" t="s">
        <v>4401</v>
      </c>
      <c r="AV1313" s="70" t="s">
        <v>47</v>
      </c>
      <c r="AW1313" s="7" t="s">
        <v>47</v>
      </c>
      <c r="AX1313" s="9" t="str">
        <f>IF(AW1313="","Vacio",IF(AV1313=AW1313,"Igual","Diferente"))</f>
        <v>Igual</v>
      </c>
      <c r="AY1313" s="68"/>
      <c r="AZ1313" s="68"/>
      <c r="BA1313" s="5">
        <f ca="1">+IF(K1313&gt;21,"Revisar",0)</f>
        <v>0</v>
      </c>
      <c r="BB1313" s="68" t="s">
        <v>146</v>
      </c>
      <c r="BC1313" s="129" t="s">
        <v>2919</v>
      </c>
      <c r="BF1313" s="129" t="s">
        <v>94</v>
      </c>
      <c r="BG1313" s="129"/>
    </row>
    <row r="1314" spans="1:65" ht="14.65" customHeight="1" x14ac:dyDescent="0.25">
      <c r="A1314" s="68" t="str">
        <f>CONCATENATE(E1314,"_",X1314)</f>
        <v>20602985971_PCR-LAP19091025</v>
      </c>
      <c r="B1314" s="68" t="str">
        <f>CONCATENATE(E1314,"_",Z1314)</f>
        <v>20602985971_PCR-LAP1545</v>
      </c>
      <c r="C1314" s="29">
        <v>44118</v>
      </c>
      <c r="D1314" s="29">
        <v>44148</v>
      </c>
      <c r="E1314" s="192">
        <v>20602985971</v>
      </c>
      <c r="F1314" s="28" t="s">
        <v>4109</v>
      </c>
      <c r="G1314" s="28" t="s">
        <v>4612</v>
      </c>
      <c r="H1314" s="29">
        <v>44118</v>
      </c>
      <c r="I1314" s="29">
        <v>44148</v>
      </c>
      <c r="J1314" s="7"/>
      <c r="K1314" s="8">
        <f ca="1">+TODAY()-I1314</f>
        <v>-11</v>
      </c>
      <c r="L1314" s="71">
        <v>100.5</v>
      </c>
      <c r="M1314" s="135"/>
      <c r="N1314" s="9" t="str">
        <f>IF(M1314="","Vacio",IF(L1314=M1314,"Igual","Diferente"))</f>
        <v>Vacio</v>
      </c>
      <c r="O1314" s="71"/>
      <c r="P1314" s="135"/>
      <c r="Q1314" s="9" t="str">
        <f>IF(P1314="","Vacio",IF(O1314=P1314,"Igual","Diferente"))</f>
        <v>Vacio</v>
      </c>
      <c r="R1314" s="1">
        <f>+L1314+O1314/3.5</f>
        <v>100.5</v>
      </c>
      <c r="S1314" s="1">
        <f ca="1">+IF(K1314&gt;=0,IF(K1314&lt;30,R1314*1,IF(60&gt;K1314,R1314*2,IF(90&gt;K1314,R1314*3,IF(120&gt;K1314,R1314*4,IF(150&gt;K1314,R1314*5,IF(180&gt;K1314,R1314*6,IF(210&gt;K1314,R1314*7))))))),0)</f>
        <v>0</v>
      </c>
      <c r="T1314" s="2">
        <f ca="1">+IF(K1314&lt;0,0,IF(K1314&lt;8,$A$1,IF(K1314&lt;15,$B$1,IF(K1314&lt;22,$C$1,IF(K1314&lt;30,$D$1,IF(K1314&lt;60,$G$1,IF(K1314&lt;90,$H$1,IF(K1314&lt;120,$I$1,IF(K1314&lt;150,$J$1,IF(K1314&lt;180,$K$1,IF(K1314&lt;210,$E$1)))))))))))</f>
        <v>0</v>
      </c>
      <c r="U1314" s="3" t="s">
        <v>3519</v>
      </c>
      <c r="V1314" s="10" t="s">
        <v>2136</v>
      </c>
      <c r="W1314" s="6">
        <v>43690</v>
      </c>
      <c r="X1314" s="12" t="s">
        <v>741</v>
      </c>
      <c r="Y1314" s="12" t="s">
        <v>5248</v>
      </c>
      <c r="Z1314" s="12" t="s">
        <v>2145</v>
      </c>
      <c r="AA1314" s="12"/>
      <c r="AB1314" s="73"/>
      <c r="AC1314" s="73"/>
      <c r="AD1314" s="73"/>
      <c r="AE1314" s="73"/>
      <c r="AF1314" s="4">
        <f ca="1">+TODAY()-AE1314</f>
        <v>44137</v>
      </c>
      <c r="AG1314" s="73"/>
      <c r="AH1314" s="73"/>
      <c r="AI1314" s="29"/>
      <c r="AJ1314" s="29"/>
      <c r="AK1314" s="28" t="s">
        <v>56</v>
      </c>
      <c r="AL1314" s="29"/>
      <c r="AM1314" s="72">
        <v>1</v>
      </c>
      <c r="AN1314" s="28" t="s">
        <v>44</v>
      </c>
      <c r="AO1314" s="28"/>
      <c r="AP1314" s="28" t="s">
        <v>45</v>
      </c>
      <c r="AQ1314" s="28"/>
      <c r="AR1314" s="28"/>
      <c r="AS1314" s="28"/>
      <c r="AT1314" s="28"/>
      <c r="AU1314" s="3" t="s">
        <v>4401</v>
      </c>
      <c r="AV1314" s="70" t="s">
        <v>47</v>
      </c>
      <c r="AW1314" s="7" t="s">
        <v>47</v>
      </c>
      <c r="AX1314" s="9" t="str">
        <f>IF(AW1314="","Vacio",IF(AV1314=AW1314,"Igual","Diferente"))</f>
        <v>Igual</v>
      </c>
      <c r="AY1314" s="68"/>
      <c r="AZ1314" s="68"/>
      <c r="BA1314" s="5">
        <f ca="1">+IF(K1314&gt;21,"Revisar",0)</f>
        <v>0</v>
      </c>
      <c r="BB1314" s="68" t="s">
        <v>146</v>
      </c>
      <c r="BC1314" s="129" t="s">
        <v>2919</v>
      </c>
      <c r="BF1314" s="129" t="s">
        <v>94</v>
      </c>
      <c r="BG1314" s="129"/>
    </row>
    <row r="1315" spans="1:65" ht="14.65" customHeight="1" x14ac:dyDescent="0.25">
      <c r="A1315" s="68" t="str">
        <f>CONCATENATE(E1315,"_",X1315)</f>
        <v>20602985971_PCR-LAP19091028</v>
      </c>
      <c r="B1315" s="68" t="str">
        <f>CONCATENATE(E1315,"_",Z1315)</f>
        <v>20602985971_</v>
      </c>
      <c r="C1315" s="29">
        <v>44105</v>
      </c>
      <c r="D1315" s="29">
        <v>44135</v>
      </c>
      <c r="E1315" s="192">
        <v>20602985971</v>
      </c>
      <c r="F1315" s="28" t="s">
        <v>4109</v>
      </c>
      <c r="G1315" s="28" t="s">
        <v>4612</v>
      </c>
      <c r="H1315" s="29">
        <v>44105</v>
      </c>
      <c r="I1315" s="29">
        <v>44135</v>
      </c>
      <c r="J1315" s="7"/>
      <c r="K1315" s="8">
        <f ca="1">+TODAY()-I1315</f>
        <v>2</v>
      </c>
      <c r="L1315" s="71">
        <v>70</v>
      </c>
      <c r="M1315" s="135"/>
      <c r="N1315" s="9" t="str">
        <f>IF(M1315="","Vacio",IF(L1315=M1315,"Igual","Diferente"))</f>
        <v>Vacio</v>
      </c>
      <c r="O1315" s="71"/>
      <c r="P1315" s="135"/>
      <c r="Q1315" s="9" t="str">
        <f>IF(P1315="","Vacio",IF(O1315=P1315,"Igual","Diferente"))</f>
        <v>Vacio</v>
      </c>
      <c r="R1315" s="1">
        <f>+L1315+O1315/3.5</f>
        <v>70</v>
      </c>
      <c r="S1315" s="1">
        <f ca="1">+IF(K1315&gt;=0,IF(K1315&lt;30,R1315*1,IF(60&gt;K1315,R1315*2,IF(90&gt;K1315,R1315*3,IF(120&gt;K1315,R1315*4,IF(150&gt;K1315,R1315*5,IF(180&gt;K1315,R1315*6,IF(210&gt;K1315,R1315*7))))))),0)</f>
        <v>70</v>
      </c>
      <c r="T1315" s="2" t="str">
        <f ca="1">+IF(K1315&lt;0,0,IF(K1315&lt;8,$A$1,IF(K1315&lt;15,$B$1,IF(K1315&lt;22,$C$1,IF(K1315&lt;30,$D$1,IF(K1315&lt;60,$G$1,IF(K1315&lt;90,$H$1,IF(K1315&lt;120,$I$1,IF(K1315&lt;150,$J$1,IF(K1315&lt;180,$K$1,IF(K1315&lt;210,$E$1)))))))))))</f>
        <v>1° Semana</v>
      </c>
      <c r="U1315" s="3" t="s">
        <v>651</v>
      </c>
      <c r="V1315" s="10" t="s">
        <v>2026</v>
      </c>
      <c r="W1315" s="6">
        <v>43738</v>
      </c>
      <c r="X1315" s="12" t="s">
        <v>2159</v>
      </c>
      <c r="Y1315" s="12" t="s">
        <v>5248</v>
      </c>
      <c r="Z1315" s="12"/>
      <c r="AA1315" s="12"/>
      <c r="AB1315" s="73"/>
      <c r="AC1315" s="73"/>
      <c r="AD1315" s="73"/>
      <c r="AE1315" s="73"/>
      <c r="AF1315" s="4">
        <f ca="1">+TODAY()-AE1315</f>
        <v>44137</v>
      </c>
      <c r="AG1315" s="73"/>
      <c r="AH1315" s="73"/>
      <c r="AI1315" s="29"/>
      <c r="AJ1315" s="29"/>
      <c r="AK1315" s="28" t="s">
        <v>56</v>
      </c>
      <c r="AL1315" s="29"/>
      <c r="AM1315" s="72">
        <v>1</v>
      </c>
      <c r="AN1315" s="28" t="s">
        <v>44</v>
      </c>
      <c r="AO1315" s="28"/>
      <c r="AP1315" s="28" t="s">
        <v>45</v>
      </c>
      <c r="AQ1315" s="28"/>
      <c r="AR1315" s="28"/>
      <c r="AS1315" s="28"/>
      <c r="AT1315" s="28"/>
      <c r="AU1315" s="3" t="s">
        <v>4401</v>
      </c>
      <c r="AV1315" s="70" t="s">
        <v>47</v>
      </c>
      <c r="AW1315" s="7" t="s">
        <v>47</v>
      </c>
      <c r="AX1315" s="9" t="str">
        <f>IF(AW1315="","Vacio",IF(AV1315=AW1315,"Igual","Diferente"))</f>
        <v>Igual</v>
      </c>
      <c r="AY1315" s="68"/>
      <c r="AZ1315" s="68"/>
      <c r="BA1315" s="5">
        <f ca="1">+IF(K1315&gt;21,"Revisar",0)</f>
        <v>0</v>
      </c>
      <c r="BB1315" s="68" t="s">
        <v>146</v>
      </c>
      <c r="BC1315" s="129" t="s">
        <v>2919</v>
      </c>
      <c r="BF1315" s="129" t="s">
        <v>94</v>
      </c>
      <c r="BG1315" s="129"/>
    </row>
    <row r="1316" spans="1:65" ht="14.65" customHeight="1" x14ac:dyDescent="0.25">
      <c r="A1316" s="68" t="str">
        <f>CONCATENATE(E1316,"_",X1316)</f>
        <v>20602985971_PCR-LAP19091029</v>
      </c>
      <c r="B1316" s="68" t="str">
        <f>CONCATENATE(E1316,"_",Z1316)</f>
        <v>20602985971_</v>
      </c>
      <c r="C1316" s="29">
        <v>44105</v>
      </c>
      <c r="D1316" s="29">
        <v>44135</v>
      </c>
      <c r="E1316" s="192">
        <v>20602985971</v>
      </c>
      <c r="F1316" s="28" t="s">
        <v>4109</v>
      </c>
      <c r="G1316" s="28" t="s">
        <v>4612</v>
      </c>
      <c r="H1316" s="29">
        <v>44105</v>
      </c>
      <c r="I1316" s="29">
        <v>44135</v>
      </c>
      <c r="J1316" s="7"/>
      <c r="K1316" s="8">
        <f ca="1">+TODAY()-I1316</f>
        <v>2</v>
      </c>
      <c r="L1316" s="71">
        <v>70</v>
      </c>
      <c r="M1316" s="135"/>
      <c r="N1316" s="9" t="str">
        <f>IF(M1316="","Vacio",IF(L1316=M1316,"Igual","Diferente"))</f>
        <v>Vacio</v>
      </c>
      <c r="O1316" s="71"/>
      <c r="P1316" s="135"/>
      <c r="Q1316" s="9" t="str">
        <f>IF(P1316="","Vacio",IF(O1316=P1316,"Igual","Diferente"))</f>
        <v>Vacio</v>
      </c>
      <c r="R1316" s="1">
        <f>+L1316+O1316/3.5</f>
        <v>70</v>
      </c>
      <c r="S1316" s="1">
        <f ca="1">+IF(K1316&gt;=0,IF(K1316&lt;30,R1316*1,IF(60&gt;K1316,R1316*2,IF(90&gt;K1316,R1316*3,IF(120&gt;K1316,R1316*4,IF(150&gt;K1316,R1316*5,IF(180&gt;K1316,R1316*6,IF(210&gt;K1316,R1316*7))))))),0)</f>
        <v>70</v>
      </c>
      <c r="T1316" s="2" t="str">
        <f ca="1">+IF(K1316&lt;0,0,IF(K1316&lt;8,$A$1,IF(K1316&lt;15,$B$1,IF(K1316&lt;22,$C$1,IF(K1316&lt;30,$D$1,IF(K1316&lt;60,$G$1,IF(K1316&lt;90,$H$1,IF(K1316&lt;120,$I$1,IF(K1316&lt;150,$J$1,IF(K1316&lt;180,$K$1,IF(K1316&lt;210,$E$1)))))))))))</f>
        <v>1° Semana</v>
      </c>
      <c r="U1316" s="3" t="s">
        <v>651</v>
      </c>
      <c r="V1316" s="10" t="s">
        <v>2026</v>
      </c>
      <c r="W1316" s="6">
        <v>43738</v>
      </c>
      <c r="X1316" s="12" t="s">
        <v>2160</v>
      </c>
      <c r="Y1316" s="12" t="s">
        <v>5248</v>
      </c>
      <c r="Z1316" s="12"/>
      <c r="AA1316" s="12"/>
      <c r="AB1316" s="73"/>
      <c r="AC1316" s="73"/>
      <c r="AD1316" s="73"/>
      <c r="AE1316" s="73"/>
      <c r="AF1316" s="4">
        <f ca="1">+TODAY()-AE1316</f>
        <v>44137</v>
      </c>
      <c r="AG1316" s="73"/>
      <c r="AH1316" s="73"/>
      <c r="AI1316" s="29"/>
      <c r="AJ1316" s="29"/>
      <c r="AK1316" s="28" t="s">
        <v>56</v>
      </c>
      <c r="AL1316" s="29"/>
      <c r="AM1316" s="72">
        <v>1</v>
      </c>
      <c r="AN1316" s="28" t="s">
        <v>44</v>
      </c>
      <c r="AO1316" s="28"/>
      <c r="AP1316" s="28" t="s">
        <v>45</v>
      </c>
      <c r="AQ1316" s="28"/>
      <c r="AR1316" s="28"/>
      <c r="AS1316" s="28"/>
      <c r="AT1316" s="28"/>
      <c r="AU1316" s="3" t="s">
        <v>4401</v>
      </c>
      <c r="AV1316" s="70" t="s">
        <v>47</v>
      </c>
      <c r="AW1316" s="7" t="s">
        <v>47</v>
      </c>
      <c r="AX1316" s="9" t="str">
        <f>IF(AW1316="","Vacio",IF(AV1316=AW1316,"Igual","Diferente"))</f>
        <v>Igual</v>
      </c>
      <c r="AY1316" s="68"/>
      <c r="AZ1316" s="68"/>
      <c r="BA1316" s="5">
        <f ca="1">+IF(K1316&gt;21,"Revisar",0)</f>
        <v>0</v>
      </c>
      <c r="BB1316" s="68" t="s">
        <v>146</v>
      </c>
      <c r="BC1316" s="129" t="s">
        <v>2919</v>
      </c>
      <c r="BF1316" s="129" t="s">
        <v>94</v>
      </c>
      <c r="BG1316" s="129"/>
    </row>
    <row r="1317" spans="1:65" ht="14.65" customHeight="1" x14ac:dyDescent="0.25">
      <c r="A1317" s="68" t="str">
        <f>CONCATENATE(E1317,"_",X1317)</f>
        <v>20602985971_PCR-LAP19091030</v>
      </c>
      <c r="B1317" s="68" t="str">
        <f>CONCATENATE(E1317,"_",Z1317)</f>
        <v>20602985971_</v>
      </c>
      <c r="C1317" s="29">
        <v>44125</v>
      </c>
      <c r="D1317" s="29">
        <v>44155</v>
      </c>
      <c r="E1317" s="192">
        <v>20602985971</v>
      </c>
      <c r="F1317" s="28" t="s">
        <v>4109</v>
      </c>
      <c r="G1317" s="28" t="s">
        <v>4612</v>
      </c>
      <c r="H1317" s="29">
        <v>44125</v>
      </c>
      <c r="I1317" s="29">
        <v>44155</v>
      </c>
      <c r="J1317" s="70"/>
      <c r="K1317" s="199">
        <f ca="1">+TODAY()-I1317</f>
        <v>-18</v>
      </c>
      <c r="L1317" s="71">
        <v>70</v>
      </c>
      <c r="M1317" s="154"/>
      <c r="N1317" s="71" t="str">
        <f>IF(M1317="","Vacio",IF(L1317=M1317,"Igual","Diferente"))</f>
        <v>Vacio</v>
      </c>
      <c r="O1317" s="71"/>
      <c r="P1317" s="154"/>
      <c r="Q1317" s="71" t="str">
        <f>IF(P1317="","Vacio",IF(O1317=P1317,"Igual","Diferente"))</f>
        <v>Vacio</v>
      </c>
      <c r="R1317" s="1">
        <f>+L1317+O1317/3.5</f>
        <v>70</v>
      </c>
      <c r="S1317" s="155">
        <f ca="1">+IF(K1317&gt;=0,IF(K1317&lt;30,R1317*1,IF(60&gt;K1317,R1317*2,IF(90&gt;K1317,R1317*3,IF(120&gt;K1317,R1317*4,IF(150&gt;K1317,R1317*5,IF(180&gt;K1317,R1317*6,IF(210&gt;K1317,R1317*7))))))),0)</f>
        <v>0</v>
      </c>
      <c r="T1317" s="2">
        <f ca="1">+IF(K1317&lt;0,0,IF(K1317&lt;8,$A$1,IF(K1317&lt;15,$B$1,IF(K1317&lt;22,$C$1,IF(K1317&lt;30,$D$1,IF(K1317&lt;60,$G$1,IF(K1317&lt;90,$H$1,IF(K1317&lt;120,$I$1,IF(K1317&lt;150,$J$1,IF(K1317&lt;180,$K$1,IF(K1317&lt;210,$E$1)))))))))))</f>
        <v>0</v>
      </c>
      <c r="U1317" s="28" t="s">
        <v>2084</v>
      </c>
      <c r="V1317" s="72" t="s">
        <v>2085</v>
      </c>
      <c r="W1317" s="29">
        <v>43790</v>
      </c>
      <c r="X1317" s="12" t="s">
        <v>2028</v>
      </c>
      <c r="Y1317" s="12" t="s">
        <v>5248</v>
      </c>
      <c r="Z1317" s="12"/>
      <c r="AA1317" s="30"/>
      <c r="AB1317" s="73"/>
      <c r="AC1317" s="73"/>
      <c r="AD1317" s="73"/>
      <c r="AE1317" s="73"/>
      <c r="AF1317" s="156">
        <f ca="1">+TODAY()-AE1317</f>
        <v>44137</v>
      </c>
      <c r="AG1317" s="73"/>
      <c r="AH1317" s="73"/>
      <c r="AI1317" s="29"/>
      <c r="AJ1317" s="29"/>
      <c r="AK1317" s="28" t="s">
        <v>43</v>
      </c>
      <c r="AL1317" s="29"/>
      <c r="AM1317" s="72">
        <v>1</v>
      </c>
      <c r="AN1317" s="28" t="s">
        <v>44</v>
      </c>
      <c r="AO1317" s="28"/>
      <c r="AP1317" s="28" t="s">
        <v>45</v>
      </c>
      <c r="AQ1317" s="28"/>
      <c r="AR1317" s="28"/>
      <c r="AS1317" s="28"/>
      <c r="AT1317" s="28"/>
      <c r="AU1317" s="3" t="s">
        <v>4401</v>
      </c>
      <c r="AV1317" s="70" t="s">
        <v>47</v>
      </c>
      <c r="AW1317" s="70" t="s">
        <v>47</v>
      </c>
      <c r="AX1317" s="9" t="str">
        <f>IF(AW1317="","Vacio",IF(AV1317=AW1317,"Igual","Diferente"))</f>
        <v>Igual</v>
      </c>
      <c r="AY1317" s="32"/>
      <c r="AZ1317" s="32"/>
      <c r="BA1317" s="157">
        <f ca="1">+IF(K1317&gt;21,"Revisar",0)</f>
        <v>0</v>
      </c>
      <c r="BB1317" s="32" t="s">
        <v>146</v>
      </c>
      <c r="BC1317" s="32" t="s">
        <v>2919</v>
      </c>
      <c r="BF1317" s="32" t="s">
        <v>94</v>
      </c>
      <c r="BG1317" s="32"/>
    </row>
    <row r="1318" spans="1:65" ht="14.65" customHeight="1" x14ac:dyDescent="0.25">
      <c r="A1318" s="68" t="str">
        <f>CONCATENATE(E1318,"_",X1318)</f>
        <v>20602985971_PCR-LAP19091031</v>
      </c>
      <c r="B1318" s="68" t="str">
        <f>CONCATENATE(E1318,"_",Z1318)</f>
        <v>20602985971_</v>
      </c>
      <c r="C1318" s="29">
        <v>44105</v>
      </c>
      <c r="D1318" s="29">
        <v>44135</v>
      </c>
      <c r="E1318" s="192">
        <v>20602985971</v>
      </c>
      <c r="F1318" s="28" t="s">
        <v>4109</v>
      </c>
      <c r="G1318" s="28" t="s">
        <v>4612</v>
      </c>
      <c r="H1318" s="29">
        <v>44105</v>
      </c>
      <c r="I1318" s="29">
        <v>44135</v>
      </c>
      <c r="J1318" s="7"/>
      <c r="K1318" s="8">
        <f ca="1">+TODAY()-I1318</f>
        <v>2</v>
      </c>
      <c r="L1318" s="71">
        <v>70</v>
      </c>
      <c r="M1318" s="135"/>
      <c r="N1318" s="9" t="str">
        <f>IF(M1318="","Vacio",IF(L1318=M1318,"Igual","Diferente"))</f>
        <v>Vacio</v>
      </c>
      <c r="O1318" s="71"/>
      <c r="P1318" s="135"/>
      <c r="Q1318" s="9" t="str">
        <f>IF(P1318="","Vacio",IF(O1318=P1318,"Igual","Diferente"))</f>
        <v>Vacio</v>
      </c>
      <c r="R1318" s="1">
        <f>+L1318+O1318/3.5</f>
        <v>70</v>
      </c>
      <c r="S1318" s="1">
        <f ca="1">+IF(K1318&gt;=0,IF(K1318&lt;30,R1318*1,IF(60&gt;K1318,R1318*2,IF(90&gt;K1318,R1318*3,IF(120&gt;K1318,R1318*4,IF(150&gt;K1318,R1318*5,IF(180&gt;K1318,R1318*6,IF(210&gt;K1318,R1318*7))))))),0)</f>
        <v>70</v>
      </c>
      <c r="T1318" s="2" t="str">
        <f ca="1">+IF(K1318&lt;0,0,IF(K1318&lt;8,$A$1,IF(K1318&lt;15,$B$1,IF(K1318&lt;22,$C$1,IF(K1318&lt;30,$D$1,IF(K1318&lt;60,$G$1,IF(K1318&lt;90,$H$1,IF(K1318&lt;120,$I$1,IF(K1318&lt;150,$J$1,IF(K1318&lt;180,$K$1,IF(K1318&lt;210,$E$1)))))))))))</f>
        <v>1° Semana</v>
      </c>
      <c r="U1318" s="3" t="s">
        <v>651</v>
      </c>
      <c r="V1318" s="10" t="s">
        <v>2026</v>
      </c>
      <c r="W1318" s="6">
        <v>43738</v>
      </c>
      <c r="X1318" s="12" t="s">
        <v>2161</v>
      </c>
      <c r="Y1318" s="12" t="s">
        <v>5248</v>
      </c>
      <c r="Z1318" s="12"/>
      <c r="AA1318" s="12"/>
      <c r="AB1318" s="73"/>
      <c r="AC1318" s="73"/>
      <c r="AD1318" s="73"/>
      <c r="AE1318" s="73"/>
      <c r="AF1318" s="4">
        <f ca="1">+TODAY()-AE1318</f>
        <v>44137</v>
      </c>
      <c r="AG1318" s="73"/>
      <c r="AH1318" s="73"/>
      <c r="AI1318" s="29"/>
      <c r="AJ1318" s="29"/>
      <c r="AK1318" s="28" t="s">
        <v>56</v>
      </c>
      <c r="AL1318" s="29"/>
      <c r="AM1318" s="72">
        <v>1</v>
      </c>
      <c r="AN1318" s="28" t="s">
        <v>44</v>
      </c>
      <c r="AO1318" s="28"/>
      <c r="AP1318" s="28" t="s">
        <v>45</v>
      </c>
      <c r="AQ1318" s="28"/>
      <c r="AR1318" s="28"/>
      <c r="AS1318" s="28"/>
      <c r="AT1318" s="28"/>
      <c r="AU1318" s="3" t="s">
        <v>4401</v>
      </c>
      <c r="AV1318" s="70" t="s">
        <v>47</v>
      </c>
      <c r="AW1318" s="7" t="s">
        <v>47</v>
      </c>
      <c r="AX1318" s="9" t="str">
        <f>IF(AW1318="","Vacio",IF(AV1318=AW1318,"Igual","Diferente"))</f>
        <v>Igual</v>
      </c>
      <c r="AY1318" s="68"/>
      <c r="AZ1318" s="68"/>
      <c r="BA1318" s="5">
        <f ca="1">+IF(K1318&gt;21,"Revisar",0)</f>
        <v>0</v>
      </c>
      <c r="BB1318" s="68" t="s">
        <v>146</v>
      </c>
      <c r="BC1318" s="129" t="s">
        <v>2919</v>
      </c>
      <c r="BD1318" s="158"/>
      <c r="BE1318" s="158"/>
      <c r="BF1318" s="129" t="s">
        <v>94</v>
      </c>
      <c r="BG1318" s="129"/>
      <c r="BH1318" s="158"/>
      <c r="BI1318" s="158"/>
      <c r="BJ1318" s="158"/>
      <c r="BK1318" s="158"/>
      <c r="BL1318" s="158"/>
      <c r="BM1318" s="158"/>
    </row>
    <row r="1319" spans="1:65" ht="14.65" customHeight="1" x14ac:dyDescent="0.25">
      <c r="A1319" s="68" t="str">
        <f>CONCATENATE(E1319,"_",X1319)</f>
        <v>20602985971_PCR-LAP19091032</v>
      </c>
      <c r="B1319" s="68" t="str">
        <f>CONCATENATE(E1319,"_",Z1319)</f>
        <v>20602985971_</v>
      </c>
      <c r="C1319" s="29">
        <v>44105</v>
      </c>
      <c r="D1319" s="29">
        <v>44135</v>
      </c>
      <c r="E1319" s="192">
        <v>20602985971</v>
      </c>
      <c r="F1319" s="28" t="s">
        <v>4109</v>
      </c>
      <c r="G1319" s="28" t="s">
        <v>4612</v>
      </c>
      <c r="H1319" s="29">
        <v>44105</v>
      </c>
      <c r="I1319" s="29">
        <v>44135</v>
      </c>
      <c r="J1319" s="7"/>
      <c r="K1319" s="8">
        <f ca="1">+TODAY()-I1319</f>
        <v>2</v>
      </c>
      <c r="L1319" s="71">
        <v>70</v>
      </c>
      <c r="M1319" s="135"/>
      <c r="N1319" s="9" t="str">
        <f>IF(M1319="","Vacio",IF(L1319=M1319,"Igual","Diferente"))</f>
        <v>Vacio</v>
      </c>
      <c r="O1319" s="71"/>
      <c r="P1319" s="135"/>
      <c r="Q1319" s="9" t="str">
        <f>IF(P1319="","Vacio",IF(O1319=P1319,"Igual","Diferente"))</f>
        <v>Vacio</v>
      </c>
      <c r="R1319" s="1">
        <f>+L1319+O1319/3.5</f>
        <v>70</v>
      </c>
      <c r="S1319" s="1">
        <f ca="1">+IF(K1319&gt;=0,IF(K1319&lt;30,R1319*1,IF(60&gt;K1319,R1319*2,IF(90&gt;K1319,R1319*3,IF(120&gt;K1319,R1319*4,IF(150&gt;K1319,R1319*5,IF(180&gt;K1319,R1319*6,IF(210&gt;K1319,R1319*7))))))),0)</f>
        <v>70</v>
      </c>
      <c r="T1319" s="2" t="str">
        <f ca="1">+IF(K1319&lt;0,0,IF(K1319&lt;8,$A$1,IF(K1319&lt;15,$B$1,IF(K1319&lt;22,$C$1,IF(K1319&lt;30,$D$1,IF(K1319&lt;60,$G$1,IF(K1319&lt;90,$H$1,IF(K1319&lt;120,$I$1,IF(K1319&lt;150,$J$1,IF(K1319&lt;180,$K$1,IF(K1319&lt;210,$E$1)))))))))))</f>
        <v>1° Semana</v>
      </c>
      <c r="U1319" s="3" t="s">
        <v>651</v>
      </c>
      <c r="V1319" s="10" t="s">
        <v>2162</v>
      </c>
      <c r="W1319" s="6">
        <v>43738</v>
      </c>
      <c r="X1319" s="12" t="s">
        <v>2163</v>
      </c>
      <c r="Y1319" s="12" t="s">
        <v>5248</v>
      </c>
      <c r="Z1319" s="12"/>
      <c r="AA1319" s="12"/>
      <c r="AB1319" s="73"/>
      <c r="AC1319" s="73"/>
      <c r="AD1319" s="73"/>
      <c r="AE1319" s="73"/>
      <c r="AF1319" s="4">
        <f ca="1">+TODAY()-AE1319</f>
        <v>44137</v>
      </c>
      <c r="AG1319" s="73"/>
      <c r="AH1319" s="73"/>
      <c r="AI1319" s="29"/>
      <c r="AJ1319" s="29"/>
      <c r="AK1319" s="28" t="s">
        <v>2099</v>
      </c>
      <c r="AL1319" s="29"/>
      <c r="AM1319" s="72">
        <v>1</v>
      </c>
      <c r="AN1319" s="28" t="s">
        <v>44</v>
      </c>
      <c r="AO1319" s="28"/>
      <c r="AP1319" s="28" t="s">
        <v>45</v>
      </c>
      <c r="AQ1319" s="28"/>
      <c r="AR1319" s="28"/>
      <c r="AS1319" s="28"/>
      <c r="AT1319" s="28"/>
      <c r="AU1319" s="3" t="s">
        <v>4401</v>
      </c>
      <c r="AV1319" s="70" t="s">
        <v>47</v>
      </c>
      <c r="AW1319" s="7" t="s">
        <v>47</v>
      </c>
      <c r="AX1319" s="9" t="str">
        <f>IF(AW1319="","Vacio",IF(AV1319=AW1319,"Igual","Diferente"))</f>
        <v>Igual</v>
      </c>
      <c r="AY1319" s="68"/>
      <c r="AZ1319" s="68"/>
      <c r="BA1319" s="5">
        <f ca="1">+IF(K1319&gt;21,"Revisar",0)</f>
        <v>0</v>
      </c>
      <c r="BB1319" s="68" t="s">
        <v>146</v>
      </c>
      <c r="BC1319" s="129" t="s">
        <v>2919</v>
      </c>
      <c r="BF1319" s="129" t="s">
        <v>94</v>
      </c>
      <c r="BG1319" s="129"/>
    </row>
    <row r="1320" spans="1:65" ht="14.65" customHeight="1" x14ac:dyDescent="0.25">
      <c r="A1320" s="68" t="str">
        <f>CONCATENATE(E1320,"_",X1320)</f>
        <v>20602985971_PCR-LAP19091033</v>
      </c>
      <c r="B1320" s="68" t="str">
        <f>CONCATENATE(E1320,"_",Z1320)</f>
        <v>20602985971_</v>
      </c>
      <c r="C1320" s="29">
        <v>44105</v>
      </c>
      <c r="D1320" s="29">
        <v>44135</v>
      </c>
      <c r="E1320" s="192">
        <v>20602985971</v>
      </c>
      <c r="F1320" s="28" t="s">
        <v>4109</v>
      </c>
      <c r="G1320" s="28" t="s">
        <v>4612</v>
      </c>
      <c r="H1320" s="29">
        <v>44105</v>
      </c>
      <c r="I1320" s="29">
        <v>44135</v>
      </c>
      <c r="J1320" s="7"/>
      <c r="K1320" s="8">
        <f ca="1">+TODAY()-I1320</f>
        <v>2</v>
      </c>
      <c r="L1320" s="71">
        <v>70</v>
      </c>
      <c r="M1320" s="135"/>
      <c r="N1320" s="9" t="str">
        <f>IF(M1320="","Vacio",IF(L1320=M1320,"Igual","Diferente"))</f>
        <v>Vacio</v>
      </c>
      <c r="O1320" s="71"/>
      <c r="P1320" s="135"/>
      <c r="Q1320" s="9" t="str">
        <f>IF(P1320="","Vacio",IF(O1320=P1320,"Igual","Diferente"))</f>
        <v>Vacio</v>
      </c>
      <c r="R1320" s="1">
        <f>+L1320+O1320/3.5</f>
        <v>70</v>
      </c>
      <c r="S1320" s="1">
        <f ca="1">+IF(K1320&gt;=0,IF(K1320&lt;30,R1320*1,IF(60&gt;K1320,R1320*2,IF(90&gt;K1320,R1320*3,IF(120&gt;K1320,R1320*4,IF(150&gt;K1320,R1320*5,IF(180&gt;K1320,R1320*6,IF(210&gt;K1320,R1320*7))))))),0)</f>
        <v>70</v>
      </c>
      <c r="T1320" s="2" t="str">
        <f ca="1">+IF(K1320&lt;0,0,IF(K1320&lt;8,$A$1,IF(K1320&lt;15,$B$1,IF(K1320&lt;22,$C$1,IF(K1320&lt;30,$D$1,IF(K1320&lt;60,$G$1,IF(K1320&lt;90,$H$1,IF(K1320&lt;120,$I$1,IF(K1320&lt;150,$J$1,IF(K1320&lt;180,$K$1,IF(K1320&lt;210,$E$1)))))))))))</f>
        <v>1° Semana</v>
      </c>
      <c r="U1320" s="3" t="s">
        <v>651</v>
      </c>
      <c r="V1320" s="10" t="s">
        <v>2162</v>
      </c>
      <c r="W1320" s="6">
        <v>43738</v>
      </c>
      <c r="X1320" s="12" t="s">
        <v>2164</v>
      </c>
      <c r="Y1320" s="12" t="s">
        <v>5248</v>
      </c>
      <c r="Z1320" s="12"/>
      <c r="AA1320" s="12"/>
      <c r="AB1320" s="73"/>
      <c r="AC1320" s="73"/>
      <c r="AD1320" s="73"/>
      <c r="AE1320" s="73"/>
      <c r="AF1320" s="4">
        <f ca="1">+TODAY()-AE1320</f>
        <v>44137</v>
      </c>
      <c r="AG1320" s="73"/>
      <c r="AH1320" s="73"/>
      <c r="AI1320" s="29"/>
      <c r="AJ1320" s="29"/>
      <c r="AK1320" s="28" t="s">
        <v>2099</v>
      </c>
      <c r="AL1320" s="29"/>
      <c r="AM1320" s="72">
        <v>1</v>
      </c>
      <c r="AN1320" s="28" t="s">
        <v>44</v>
      </c>
      <c r="AO1320" s="28"/>
      <c r="AP1320" s="28" t="s">
        <v>45</v>
      </c>
      <c r="AQ1320" s="28"/>
      <c r="AR1320" s="28"/>
      <c r="AS1320" s="28"/>
      <c r="AT1320" s="28"/>
      <c r="AU1320" s="3" t="s">
        <v>4401</v>
      </c>
      <c r="AV1320" s="70" t="s">
        <v>47</v>
      </c>
      <c r="AW1320" s="7" t="s">
        <v>47</v>
      </c>
      <c r="AX1320" s="9" t="str">
        <f>IF(AW1320="","Vacio",IF(AV1320=AW1320,"Igual","Diferente"))</f>
        <v>Igual</v>
      </c>
      <c r="AY1320" s="68"/>
      <c r="AZ1320" s="68"/>
      <c r="BA1320" s="5">
        <f ca="1">+IF(K1320&gt;21,"Revisar",0)</f>
        <v>0</v>
      </c>
      <c r="BB1320" s="68" t="s">
        <v>146</v>
      </c>
      <c r="BC1320" s="129" t="s">
        <v>2919</v>
      </c>
      <c r="BF1320" s="129" t="s">
        <v>94</v>
      </c>
      <c r="BG1320" s="129"/>
    </row>
    <row r="1321" spans="1:65" ht="14.65" customHeight="1" x14ac:dyDescent="0.25">
      <c r="A1321" s="68" t="str">
        <f>CONCATENATE(E1321,"_",X1321)</f>
        <v>20602985971_PCR-LAP19091043</v>
      </c>
      <c r="B1321" s="68" t="str">
        <f>CONCATENATE(E1321,"_",Z1321)</f>
        <v>20602985971_PCR-LAP1513</v>
      </c>
      <c r="C1321" s="29">
        <v>44102</v>
      </c>
      <c r="D1321" s="29">
        <v>44132</v>
      </c>
      <c r="E1321" s="192">
        <v>20602985971</v>
      </c>
      <c r="F1321" s="28" t="s">
        <v>4109</v>
      </c>
      <c r="G1321" s="28" t="s">
        <v>4612</v>
      </c>
      <c r="H1321" s="29">
        <v>44102</v>
      </c>
      <c r="I1321" s="29">
        <v>44132</v>
      </c>
      <c r="J1321" s="7"/>
      <c r="K1321" s="8">
        <f ca="1">+TODAY()-I1321</f>
        <v>5</v>
      </c>
      <c r="L1321" s="71">
        <v>60</v>
      </c>
      <c r="M1321" s="135"/>
      <c r="N1321" s="9" t="str">
        <f>IF(M1321="","Vacio",IF(L1321=M1321,"Igual","Diferente"))</f>
        <v>Vacio</v>
      </c>
      <c r="O1321" s="71"/>
      <c r="P1321" s="135"/>
      <c r="Q1321" s="9" t="str">
        <f>IF(P1321="","Vacio",IF(O1321=P1321,"Igual","Diferente"))</f>
        <v>Vacio</v>
      </c>
      <c r="R1321" s="1">
        <f>+L1321+O1321/3.5</f>
        <v>60</v>
      </c>
      <c r="S1321" s="1">
        <f ca="1">+IF(K1321&gt;=0,IF(K1321&lt;30,R1321*1,IF(60&gt;K1321,R1321*2,IF(90&gt;K1321,R1321*3,IF(120&gt;K1321,R1321*4,IF(150&gt;K1321,R1321*5,IF(180&gt;K1321,R1321*6,IF(210&gt;K1321,R1321*7))))))),0)</f>
        <v>60</v>
      </c>
      <c r="T1321" s="2" t="str">
        <f ca="1">+IF(K1321&lt;0,0,IF(K1321&lt;8,$A$1,IF(K1321&lt;15,$B$1,IF(K1321&lt;22,$C$1,IF(K1321&lt;30,$D$1,IF(K1321&lt;60,$G$1,IF(K1321&lt;90,$H$1,IF(K1321&lt;120,$I$1,IF(K1321&lt;150,$J$1,IF(K1321&lt;180,$K$1,IF(K1321&lt;210,$E$1)))))))))))</f>
        <v>1° Semana</v>
      </c>
      <c r="U1321" s="3" t="s">
        <v>2124</v>
      </c>
      <c r="V1321" s="10" t="s">
        <v>2125</v>
      </c>
      <c r="W1321" s="6">
        <v>43613</v>
      </c>
      <c r="X1321" s="12" t="s">
        <v>1657</v>
      </c>
      <c r="Y1321" s="12" t="s">
        <v>5248</v>
      </c>
      <c r="Z1321" s="12" t="s">
        <v>2126</v>
      </c>
      <c r="AA1321" s="12"/>
      <c r="AB1321" s="73"/>
      <c r="AC1321" s="73"/>
      <c r="AD1321" s="73"/>
      <c r="AE1321" s="73"/>
      <c r="AF1321" s="4">
        <f ca="1">+TODAY()-AE1321</f>
        <v>44137</v>
      </c>
      <c r="AG1321" s="73"/>
      <c r="AH1321" s="73"/>
      <c r="AI1321" s="29" t="s">
        <v>2048</v>
      </c>
      <c r="AJ1321" s="29" t="s">
        <v>412</v>
      </c>
      <c r="AK1321" s="28" t="s">
        <v>289</v>
      </c>
      <c r="AL1321" s="29">
        <v>43979</v>
      </c>
      <c r="AM1321" s="72">
        <v>1</v>
      </c>
      <c r="AN1321" s="28" t="s">
        <v>44</v>
      </c>
      <c r="AO1321" s="28"/>
      <c r="AP1321" s="28" t="s">
        <v>45</v>
      </c>
      <c r="AQ1321" s="28"/>
      <c r="AR1321" s="28"/>
      <c r="AS1321" s="28"/>
      <c r="AT1321" s="28"/>
      <c r="AU1321" s="3" t="s">
        <v>4401</v>
      </c>
      <c r="AV1321" s="70" t="s">
        <v>47</v>
      </c>
      <c r="AW1321" s="7" t="s">
        <v>47</v>
      </c>
      <c r="AX1321" s="9" t="str">
        <f>IF(AW1321="","Vacio",IF(AV1321=AW1321,"Igual","Diferente"))</f>
        <v>Igual</v>
      </c>
      <c r="AY1321" s="68"/>
      <c r="AZ1321" s="68"/>
      <c r="BA1321" s="5">
        <f ca="1">+IF(K1321&gt;21,"Revisar",0)</f>
        <v>0</v>
      </c>
      <c r="BB1321" s="68" t="s">
        <v>146</v>
      </c>
      <c r="BC1321" s="129" t="s">
        <v>141</v>
      </c>
      <c r="BF1321" s="129" t="s">
        <v>94</v>
      </c>
      <c r="BG1321" s="129"/>
    </row>
    <row r="1322" spans="1:65" ht="14.65" customHeight="1" x14ac:dyDescent="0.25">
      <c r="A1322" s="68" t="str">
        <f>CONCATENATE(E1322,"_",X1322)</f>
        <v>20602985971_PCR-LAP19101041</v>
      </c>
      <c r="B1322" s="68" t="str">
        <f>CONCATENATE(E1322,"_",Z1322)</f>
        <v>20602985971_</v>
      </c>
      <c r="C1322" s="29">
        <v>44108</v>
      </c>
      <c r="D1322" s="29">
        <v>44138</v>
      </c>
      <c r="E1322" s="192">
        <v>20602985971</v>
      </c>
      <c r="F1322" s="28" t="s">
        <v>4109</v>
      </c>
      <c r="G1322" s="28" t="s">
        <v>4612</v>
      </c>
      <c r="H1322" s="29">
        <v>44108</v>
      </c>
      <c r="I1322" s="29">
        <v>44138</v>
      </c>
      <c r="J1322" s="7"/>
      <c r="K1322" s="8">
        <f ca="1">+TODAY()-I1322</f>
        <v>-1</v>
      </c>
      <c r="L1322" s="71">
        <v>120</v>
      </c>
      <c r="M1322" s="135"/>
      <c r="N1322" s="9" t="str">
        <f>IF(M1322="","Vacio",IF(L1322=M1322,"Igual","Diferente"))</f>
        <v>Vacio</v>
      </c>
      <c r="O1322" s="71"/>
      <c r="P1322" s="135"/>
      <c r="Q1322" s="9" t="str">
        <f>IF(P1322="","Vacio",IF(O1322=P1322,"Igual","Diferente"))</f>
        <v>Vacio</v>
      </c>
      <c r="R1322" s="1">
        <f>+L1322+O1322/3.5</f>
        <v>120</v>
      </c>
      <c r="S1322" s="1">
        <f ca="1">+IF(K1322&gt;=0,IF(K1322&lt;30,R1322*1,IF(60&gt;K1322,R1322*2,IF(90&gt;K1322,R1322*3,IF(120&gt;K1322,R1322*4,IF(150&gt;K1322,R1322*5,IF(180&gt;K1322,R1322*6,IF(210&gt;K1322,R1322*7))))))),0)</f>
        <v>0</v>
      </c>
      <c r="T1322" s="2">
        <f ca="1">+IF(K1322&lt;0,0,IF(K1322&lt;8,$A$1,IF(K1322&lt;15,$B$1,IF(K1322&lt;22,$C$1,IF(K1322&lt;30,$D$1,IF(K1322&lt;60,$G$1,IF(K1322&lt;90,$H$1,IF(K1322&lt;120,$I$1,IF(K1322&lt;150,$J$1,IF(K1322&lt;180,$K$1,IF(K1322&lt;210,$E$1)))))))))))</f>
        <v>0</v>
      </c>
      <c r="U1322" s="3" t="s">
        <v>2165</v>
      </c>
      <c r="V1322" s="10" t="s">
        <v>2166</v>
      </c>
      <c r="W1322" s="6">
        <v>43773</v>
      </c>
      <c r="X1322" s="12" t="s">
        <v>2167</v>
      </c>
      <c r="Y1322" s="12" t="s">
        <v>5248</v>
      </c>
      <c r="Z1322" s="12"/>
      <c r="AA1322" s="12"/>
      <c r="AB1322" s="73"/>
      <c r="AC1322" s="73"/>
      <c r="AD1322" s="73"/>
      <c r="AE1322" s="73"/>
      <c r="AF1322" s="4">
        <f ca="1">+TODAY()-AE1322</f>
        <v>44137</v>
      </c>
      <c r="AG1322" s="73"/>
      <c r="AH1322" s="73"/>
      <c r="AI1322" s="29"/>
      <c r="AJ1322" s="29"/>
      <c r="AK1322" s="28"/>
      <c r="AL1322" s="29"/>
      <c r="AM1322" s="72">
        <v>1</v>
      </c>
      <c r="AN1322" s="28" t="s">
        <v>44</v>
      </c>
      <c r="AO1322" s="28"/>
      <c r="AP1322" s="28" t="s">
        <v>483</v>
      </c>
      <c r="AQ1322" s="28"/>
      <c r="AR1322" s="28"/>
      <c r="AS1322" s="28"/>
      <c r="AT1322" s="28"/>
      <c r="AU1322" s="3" t="s">
        <v>4401</v>
      </c>
      <c r="AV1322" s="70" t="s">
        <v>47</v>
      </c>
      <c r="AW1322" s="7" t="s">
        <v>47</v>
      </c>
      <c r="AX1322" s="9" t="str">
        <f>IF(AW1322="","Vacio",IF(AV1322=AW1322,"Igual","Diferente"))</f>
        <v>Igual</v>
      </c>
      <c r="AY1322" s="68"/>
      <c r="AZ1322" s="68"/>
      <c r="BA1322" s="5">
        <f ca="1">+IF(K1322&gt;21,"Revisar",0)</f>
        <v>0</v>
      </c>
      <c r="BB1322" s="68" t="s">
        <v>146</v>
      </c>
      <c r="BC1322" s="129" t="s">
        <v>2919</v>
      </c>
      <c r="BF1322" s="129" t="s">
        <v>94</v>
      </c>
      <c r="BG1322" s="129"/>
    </row>
    <row r="1323" spans="1:65" ht="14.65" customHeight="1" x14ac:dyDescent="0.25">
      <c r="A1323" s="68" t="str">
        <f>CONCATENATE(E1323,"_",X1323)</f>
        <v>20602985971_PCR-LAP19105040</v>
      </c>
      <c r="B1323" s="68" t="str">
        <f>CONCATENATE(E1323,"_",Z1323)</f>
        <v>20602985971_PCR-LAP19091025</v>
      </c>
      <c r="C1323" s="29">
        <v>44120</v>
      </c>
      <c r="D1323" s="29">
        <v>44150</v>
      </c>
      <c r="E1323" s="192">
        <v>20602985971</v>
      </c>
      <c r="F1323" s="28" t="s">
        <v>4109</v>
      </c>
      <c r="G1323" s="28" t="s">
        <v>4612</v>
      </c>
      <c r="H1323" s="29">
        <v>44120</v>
      </c>
      <c r="I1323" s="29">
        <v>44150</v>
      </c>
      <c r="J1323" s="70"/>
      <c r="K1323" s="8">
        <f ca="1">+TODAY()-I1323</f>
        <v>-13</v>
      </c>
      <c r="L1323" s="71">
        <v>100.5</v>
      </c>
      <c r="M1323" s="135"/>
      <c r="N1323" s="9" t="str">
        <f>IF(M1323="","Vacio",IF(L1323=M1323,"Igual","Diferente"))</f>
        <v>Vacio</v>
      </c>
      <c r="O1323" s="71"/>
      <c r="P1323" s="135"/>
      <c r="Q1323" s="9" t="str">
        <f>IF(P1323="","Vacio",IF(O1323=P1323,"Igual","Diferente"))</f>
        <v>Vacio</v>
      </c>
      <c r="R1323" s="1">
        <f>+L1323+O1323/3.5</f>
        <v>100.5</v>
      </c>
      <c r="S1323" s="1">
        <f ca="1">+IF(K1323&gt;=0,IF(K1323&lt;30,R1323*1,IF(60&gt;K1323,R1323*2,IF(90&gt;K1323,R1323*3,IF(120&gt;K1323,R1323*4,IF(150&gt;K1323,R1323*5,IF(180&gt;K1323,R1323*6,IF(210&gt;K1323,R1323*7))))))),0)</f>
        <v>0</v>
      </c>
      <c r="T1323" s="2">
        <f ca="1">+IF(K1323&lt;0,0,IF(K1323&lt;8,$A$1,IF(K1323&lt;15,$B$1,IF(K1323&lt;22,$C$1,IF(K1323&lt;30,$D$1,IF(K1323&lt;60,$G$1,IF(K1323&lt;90,$H$1,IF(K1323&lt;120,$I$1,IF(K1323&lt;150,$J$1,IF(K1323&lt;180,$K$1,IF(K1323&lt;210,$E$1)))))))))))</f>
        <v>0</v>
      </c>
      <c r="U1323" s="28" t="s">
        <v>2050</v>
      </c>
      <c r="V1323" s="72" t="s">
        <v>2051</v>
      </c>
      <c r="W1323" s="29">
        <v>43815</v>
      </c>
      <c r="X1323" s="12" t="s">
        <v>2158</v>
      </c>
      <c r="Y1323" s="12" t="s">
        <v>5248</v>
      </c>
      <c r="Z1323" s="12" t="s">
        <v>741</v>
      </c>
      <c r="AA1323" s="12"/>
      <c r="AB1323" s="73"/>
      <c r="AC1323" s="73"/>
      <c r="AD1323" s="73"/>
      <c r="AE1323" s="73"/>
      <c r="AF1323" s="4">
        <f ca="1">+TODAY()-AE1323</f>
        <v>44137</v>
      </c>
      <c r="AG1323" s="73"/>
      <c r="AH1323" s="73"/>
      <c r="AI1323" s="29"/>
      <c r="AJ1323" s="29"/>
      <c r="AK1323" s="28"/>
      <c r="AL1323" s="29"/>
      <c r="AM1323" s="72">
        <v>1</v>
      </c>
      <c r="AN1323" s="28" t="s">
        <v>44</v>
      </c>
      <c r="AO1323" s="28"/>
      <c r="AP1323" s="28" t="s">
        <v>483</v>
      </c>
      <c r="AQ1323" s="28"/>
      <c r="AR1323" s="28"/>
      <c r="AS1323" s="28"/>
      <c r="AT1323" s="28"/>
      <c r="AU1323" s="3" t="s">
        <v>4401</v>
      </c>
      <c r="AV1323" s="70" t="s">
        <v>47</v>
      </c>
      <c r="AW1323" s="7" t="s">
        <v>47</v>
      </c>
      <c r="AX1323" s="9" t="str">
        <f>IF(AW1323="","Vacio",IF(AV1323=AW1323,"Igual","Diferente"))</f>
        <v>Igual</v>
      </c>
      <c r="AY1323" s="68"/>
      <c r="AZ1323" s="68"/>
      <c r="BA1323" s="5">
        <f ca="1">+IF(K1323&gt;21,"Revisar",0)</f>
        <v>0</v>
      </c>
      <c r="BB1323" s="68" t="s">
        <v>146</v>
      </c>
      <c r="BC1323" s="129" t="s">
        <v>2919</v>
      </c>
      <c r="BF1323" s="129" t="s">
        <v>94</v>
      </c>
      <c r="BG1323" s="129"/>
    </row>
    <row r="1324" spans="1:65" ht="14.65" customHeight="1" x14ac:dyDescent="0.25">
      <c r="A1324" s="68" t="str">
        <f>CONCATENATE(E1324,"_",X1324)</f>
        <v>20602985971_PCR-LAP19111074</v>
      </c>
      <c r="B1324" s="68" t="str">
        <f>CONCATENATE(E1324,"_",Z1324)</f>
        <v>20602985971_PCR-LAP1527</v>
      </c>
      <c r="C1324" s="29">
        <v>44110</v>
      </c>
      <c r="D1324" s="29">
        <v>44140</v>
      </c>
      <c r="E1324" s="192">
        <v>20602985971</v>
      </c>
      <c r="F1324" s="28" t="s">
        <v>4109</v>
      </c>
      <c r="G1324" s="28" t="s">
        <v>4612</v>
      </c>
      <c r="H1324" s="29">
        <v>44110</v>
      </c>
      <c r="I1324" s="29">
        <v>44140</v>
      </c>
      <c r="J1324" s="7"/>
      <c r="K1324" s="8">
        <f ca="1">+TODAY()-I1324</f>
        <v>-3</v>
      </c>
      <c r="L1324" s="71">
        <v>100.5</v>
      </c>
      <c r="M1324" s="135"/>
      <c r="N1324" s="9" t="str">
        <f>IF(M1324="","Vacio",IF(L1324=M1324,"Igual","Diferente"))</f>
        <v>Vacio</v>
      </c>
      <c r="O1324" s="71"/>
      <c r="P1324" s="135"/>
      <c r="Q1324" s="9" t="str">
        <f>IF(P1324="","Vacio",IF(O1324=P1324,"Igual","Diferente"))</f>
        <v>Vacio</v>
      </c>
      <c r="R1324" s="1">
        <f>+L1324+O1324/3.5</f>
        <v>100.5</v>
      </c>
      <c r="S1324" s="1">
        <f ca="1">+IF(K1324&gt;=0,IF(K1324&lt;30,R1324*1,IF(60&gt;K1324,R1324*2,IF(90&gt;K1324,R1324*3,IF(120&gt;K1324,R1324*4,IF(150&gt;K1324,R1324*5,IF(180&gt;K1324,R1324*6,IF(210&gt;K1324,R1324*7))))))),0)</f>
        <v>0</v>
      </c>
      <c r="T1324" s="2">
        <f ca="1">+IF(K1324&lt;0,0,IF(K1324&lt;8,$A$1,IF(K1324&lt;15,$B$1,IF(K1324&lt;22,$C$1,IF(K1324&lt;30,$D$1,IF(K1324&lt;60,$G$1,IF(K1324&lt;90,$H$1,IF(K1324&lt;120,$I$1,IF(K1324&lt;150,$J$1,IF(K1324&lt;180,$K$1,IF(K1324&lt;210,$E$1)))))))))))</f>
        <v>0</v>
      </c>
      <c r="U1324" s="3" t="s">
        <v>2169</v>
      </c>
      <c r="V1324" s="10" t="s">
        <v>2101</v>
      </c>
      <c r="W1324" s="6">
        <v>43683</v>
      </c>
      <c r="X1324" s="12" t="s">
        <v>2107</v>
      </c>
      <c r="Y1324" s="12" t="s">
        <v>5248</v>
      </c>
      <c r="Z1324" s="12" t="s">
        <v>2170</v>
      </c>
      <c r="AA1324" s="12"/>
      <c r="AB1324" s="73"/>
      <c r="AC1324" s="73"/>
      <c r="AD1324" s="73"/>
      <c r="AE1324" s="73"/>
      <c r="AF1324" s="4">
        <f ca="1">+TODAY()-AE1324</f>
        <v>44137</v>
      </c>
      <c r="AG1324" s="73"/>
      <c r="AH1324" s="73"/>
      <c r="AI1324" s="29"/>
      <c r="AJ1324" s="29"/>
      <c r="AK1324" s="28"/>
      <c r="AL1324" s="29"/>
      <c r="AM1324" s="72">
        <v>1</v>
      </c>
      <c r="AN1324" s="28" t="s">
        <v>44</v>
      </c>
      <c r="AO1324" s="28"/>
      <c r="AP1324" s="28" t="s">
        <v>45</v>
      </c>
      <c r="AQ1324" s="28"/>
      <c r="AR1324" s="28"/>
      <c r="AS1324" s="28"/>
      <c r="AT1324" s="28"/>
      <c r="AU1324" s="3" t="s">
        <v>4401</v>
      </c>
      <c r="AV1324" s="70" t="s">
        <v>47</v>
      </c>
      <c r="AW1324" s="7" t="s">
        <v>47</v>
      </c>
      <c r="AX1324" s="9" t="str">
        <f>IF(AW1324="","Vacio",IF(AV1324=AW1324,"Igual","Diferente"))</f>
        <v>Igual</v>
      </c>
      <c r="AY1324" s="68"/>
      <c r="AZ1324" s="68"/>
      <c r="BA1324" s="5">
        <f ca="1">+IF(K1324&gt;21,"Revisar",0)</f>
        <v>0</v>
      </c>
      <c r="BB1324" s="68" t="s">
        <v>146</v>
      </c>
      <c r="BC1324" s="129" t="s">
        <v>2919</v>
      </c>
      <c r="BF1324" s="129" t="s">
        <v>94</v>
      </c>
      <c r="BG1324" s="129"/>
    </row>
    <row r="1325" spans="1:65" ht="14.65" customHeight="1" x14ac:dyDescent="0.25">
      <c r="A1325" s="68" t="str">
        <f>CONCATENATE(E1325,"_",X1325)</f>
        <v>20602985971_PCR-LAP19111075</v>
      </c>
      <c r="B1325" s="68" t="str">
        <f>CONCATENATE(E1325,"_",Z1325)</f>
        <v>20602985971_</v>
      </c>
      <c r="C1325" s="29">
        <v>44126</v>
      </c>
      <c r="D1325" s="29">
        <v>44156</v>
      </c>
      <c r="E1325" s="192">
        <v>20602985971</v>
      </c>
      <c r="F1325" s="28" t="s">
        <v>4109</v>
      </c>
      <c r="G1325" s="28" t="s">
        <v>4612</v>
      </c>
      <c r="H1325" s="29">
        <v>44126</v>
      </c>
      <c r="I1325" s="29">
        <v>44156</v>
      </c>
      <c r="J1325" s="7"/>
      <c r="K1325" s="8">
        <f ca="1">+TODAY()-I1325</f>
        <v>-19</v>
      </c>
      <c r="L1325" s="71">
        <v>100.5</v>
      </c>
      <c r="M1325" s="135"/>
      <c r="N1325" s="9" t="str">
        <f>IF(M1325="","Vacio",IF(L1325=M1325,"Igual","Diferente"))</f>
        <v>Vacio</v>
      </c>
      <c r="O1325" s="71"/>
      <c r="P1325" s="135"/>
      <c r="Q1325" s="9" t="str">
        <f>IF(P1325="","Vacio",IF(O1325=P1325,"Igual","Diferente"))</f>
        <v>Vacio</v>
      </c>
      <c r="R1325" s="1">
        <f>+L1325+O1325/3.5</f>
        <v>100.5</v>
      </c>
      <c r="S1325" s="1">
        <f ca="1">+IF(K1325&gt;=0,IF(K1325&lt;30,R1325*1,IF(60&gt;K1325,R1325*2,IF(90&gt;K1325,R1325*3,IF(120&gt;K1325,R1325*4,IF(150&gt;K1325,R1325*5,IF(180&gt;K1325,R1325*6,IF(210&gt;K1325,R1325*7))))))),0)</f>
        <v>0</v>
      </c>
      <c r="T1325" s="2">
        <f ca="1">+IF(K1325&lt;0,0,IF(K1325&lt;8,$A$1,IF(K1325&lt;15,$B$1,IF(K1325&lt;22,$C$1,IF(K1325&lt;30,$D$1,IF(K1325&lt;60,$G$1,IF(K1325&lt;90,$H$1,IF(K1325&lt;120,$I$1,IF(K1325&lt;150,$J$1,IF(K1325&lt;180,$K$1,IF(K1325&lt;210,$E$1)))))))))))</f>
        <v>0</v>
      </c>
      <c r="U1325" s="3" t="s">
        <v>2090</v>
      </c>
      <c r="V1325" s="10" t="s">
        <v>2091</v>
      </c>
      <c r="W1325" s="6">
        <v>43791</v>
      </c>
      <c r="X1325" s="12" t="s">
        <v>2171</v>
      </c>
      <c r="Y1325" s="12" t="s">
        <v>5248</v>
      </c>
      <c r="Z1325" s="12"/>
      <c r="AA1325" s="12"/>
      <c r="AB1325" s="73"/>
      <c r="AC1325" s="73"/>
      <c r="AD1325" s="73"/>
      <c r="AE1325" s="73"/>
      <c r="AF1325" s="4">
        <f ca="1">+TODAY()-AE1325</f>
        <v>44137</v>
      </c>
      <c r="AG1325" s="73"/>
      <c r="AH1325" s="73"/>
      <c r="AI1325" s="29"/>
      <c r="AJ1325" s="29"/>
      <c r="AK1325" s="28"/>
      <c r="AL1325" s="29"/>
      <c r="AM1325" s="72">
        <v>1</v>
      </c>
      <c r="AN1325" s="28" t="s">
        <v>44</v>
      </c>
      <c r="AO1325" s="28"/>
      <c r="AP1325" s="28" t="s">
        <v>45</v>
      </c>
      <c r="AQ1325" s="28"/>
      <c r="AR1325" s="28"/>
      <c r="AS1325" s="28"/>
      <c r="AT1325" s="28"/>
      <c r="AU1325" s="3" t="s">
        <v>4401</v>
      </c>
      <c r="AV1325" s="70" t="s">
        <v>47</v>
      </c>
      <c r="AW1325" s="7" t="s">
        <v>47</v>
      </c>
      <c r="AX1325" s="9" t="str">
        <f>IF(AW1325="","Vacio",IF(AV1325=AW1325,"Igual","Diferente"))</f>
        <v>Igual</v>
      </c>
      <c r="AY1325" s="68"/>
      <c r="AZ1325" s="68"/>
      <c r="BA1325" s="5">
        <f ca="1">+IF(K1325&gt;21,"Revisar",0)</f>
        <v>0</v>
      </c>
      <c r="BB1325" s="68" t="s">
        <v>146</v>
      </c>
      <c r="BC1325" s="129" t="s">
        <v>2919</v>
      </c>
      <c r="BF1325" s="129" t="s">
        <v>94</v>
      </c>
      <c r="BG1325" s="129"/>
    </row>
    <row r="1326" spans="1:65" ht="14.65" customHeight="1" x14ac:dyDescent="0.25">
      <c r="A1326" s="68" t="str">
        <f>CONCATENATE(E1326,"_",X1326)</f>
        <v>20602985971_PCR-LAP19111076</v>
      </c>
      <c r="B1326" s="68" t="str">
        <f>CONCATENATE(E1326,"_",Z1326)</f>
        <v>20602985971_PCR-LAP0714</v>
      </c>
      <c r="C1326" s="29">
        <v>44120</v>
      </c>
      <c r="D1326" s="29">
        <v>44150</v>
      </c>
      <c r="E1326" s="192">
        <v>20602985971</v>
      </c>
      <c r="F1326" s="28" t="s">
        <v>4109</v>
      </c>
      <c r="G1326" s="28" t="s">
        <v>4612</v>
      </c>
      <c r="H1326" s="29">
        <v>44120</v>
      </c>
      <c r="I1326" s="29">
        <v>44150</v>
      </c>
      <c r="J1326" s="7"/>
      <c r="K1326" s="8">
        <f ca="1">+TODAY()-I1326</f>
        <v>-13</v>
      </c>
      <c r="L1326" s="71">
        <v>100.5</v>
      </c>
      <c r="M1326" s="135"/>
      <c r="N1326" s="9" t="str">
        <f>IF(M1326="","Vacio",IF(L1326=M1326,"Igual","Diferente"))</f>
        <v>Vacio</v>
      </c>
      <c r="O1326" s="71"/>
      <c r="P1326" s="135"/>
      <c r="Q1326" s="9" t="str">
        <f>IF(P1326="","Vacio",IF(O1326=P1326,"Igual","Diferente"))</f>
        <v>Vacio</v>
      </c>
      <c r="R1326" s="1">
        <f>+L1326+O1326/3.5</f>
        <v>100.5</v>
      </c>
      <c r="S1326" s="1">
        <f ca="1">+IF(K1326&gt;=0,IF(K1326&lt;30,R1326*1,IF(60&gt;K1326,R1326*2,IF(90&gt;K1326,R1326*3,IF(120&gt;K1326,R1326*4,IF(150&gt;K1326,R1326*5,IF(180&gt;K1326,R1326*6,IF(210&gt;K1326,R1326*7))))))),0)</f>
        <v>0</v>
      </c>
      <c r="T1326" s="2">
        <f ca="1">+IF(K1326&lt;0,0,IF(K1326&lt;8,$A$1,IF(K1326&lt;15,$B$1,IF(K1326&lt;22,$C$1,IF(K1326&lt;30,$D$1,IF(K1326&lt;60,$G$1,IF(K1326&lt;90,$H$1,IF(K1326&lt;120,$I$1,IF(K1326&lt;150,$J$1,IF(K1326&lt;180,$K$1,IF(K1326&lt;210,$E$1)))))))))))</f>
        <v>0</v>
      </c>
      <c r="U1326" s="3" t="s">
        <v>2070</v>
      </c>
      <c r="V1326" s="10" t="s">
        <v>2071</v>
      </c>
      <c r="W1326" s="6">
        <v>43724</v>
      </c>
      <c r="X1326" s="12" t="s">
        <v>2172</v>
      </c>
      <c r="Y1326" s="12" t="s">
        <v>5248</v>
      </c>
      <c r="Z1326" s="12" t="s">
        <v>2173</v>
      </c>
      <c r="AA1326" s="12"/>
      <c r="AB1326" s="73"/>
      <c r="AC1326" s="73"/>
      <c r="AD1326" s="73"/>
      <c r="AE1326" s="73"/>
      <c r="AF1326" s="4">
        <f ca="1">+TODAY()-AE1326</f>
        <v>44137</v>
      </c>
      <c r="AG1326" s="73"/>
      <c r="AH1326" s="73"/>
      <c r="AI1326" s="29"/>
      <c r="AJ1326" s="29"/>
      <c r="AK1326" s="28" t="s">
        <v>56</v>
      </c>
      <c r="AL1326" s="29"/>
      <c r="AM1326" s="72">
        <v>1</v>
      </c>
      <c r="AN1326" s="28" t="s">
        <v>44</v>
      </c>
      <c r="AO1326" s="28"/>
      <c r="AP1326" s="28" t="s">
        <v>45</v>
      </c>
      <c r="AQ1326" s="28"/>
      <c r="AR1326" s="28"/>
      <c r="AS1326" s="28"/>
      <c r="AT1326" s="28"/>
      <c r="AU1326" s="3" t="s">
        <v>4401</v>
      </c>
      <c r="AV1326" s="70" t="s">
        <v>47</v>
      </c>
      <c r="AW1326" s="7" t="s">
        <v>47</v>
      </c>
      <c r="AX1326" s="9" t="str">
        <f>IF(AW1326="","Vacio",IF(AV1326=AW1326,"Igual","Diferente"))</f>
        <v>Igual</v>
      </c>
      <c r="AY1326" s="68"/>
      <c r="AZ1326" s="68"/>
      <c r="BA1326" s="5">
        <f ca="1">+IF(K1326&gt;21,"Revisar",0)</f>
        <v>0</v>
      </c>
      <c r="BB1326" s="68" t="s">
        <v>146</v>
      </c>
      <c r="BC1326" s="129" t="s">
        <v>2919</v>
      </c>
      <c r="BF1326" s="129" t="s">
        <v>94</v>
      </c>
      <c r="BG1326" s="129"/>
    </row>
    <row r="1327" spans="1:65" ht="14.65" customHeight="1" x14ac:dyDescent="0.25">
      <c r="A1327" s="68" t="str">
        <f>CONCATENATE(E1327,"_",X1327)</f>
        <v>20602985971_PCR-LAP20091025</v>
      </c>
      <c r="B1327" s="68" t="str">
        <f>CONCATENATE(E1327,"_",Z1327)</f>
        <v>20602985971_</v>
      </c>
      <c r="C1327" s="29">
        <v>44121</v>
      </c>
      <c r="D1327" s="29">
        <v>44151</v>
      </c>
      <c r="E1327" s="192">
        <v>20602985971</v>
      </c>
      <c r="F1327" s="28" t="s">
        <v>4109</v>
      </c>
      <c r="G1327" s="28" t="s">
        <v>5108</v>
      </c>
      <c r="H1327" s="29">
        <v>44121</v>
      </c>
      <c r="I1327" s="29">
        <v>44151</v>
      </c>
      <c r="J1327" s="7"/>
      <c r="K1327" s="8">
        <f ca="1">+TODAY()-I1327</f>
        <v>-14</v>
      </c>
      <c r="L1327" s="71">
        <v>95</v>
      </c>
      <c r="M1327" s="135"/>
      <c r="N1327" s="9" t="str">
        <f>IF(M1327="","Vacio",IF(L1327=M1327,"Igual","Diferente"))</f>
        <v>Vacio</v>
      </c>
      <c r="O1327" s="71"/>
      <c r="P1327" s="135"/>
      <c r="Q1327" s="9" t="str">
        <f>IF(P1327="","Vacio",IF(O1327=P1327,"Igual","Diferente"))</f>
        <v>Vacio</v>
      </c>
      <c r="R1327" s="1">
        <f>+L1327+O1327/3.5</f>
        <v>95</v>
      </c>
      <c r="S1327" s="1">
        <f ca="1">+IF(K1327&gt;=0,IF(K1327&lt;30,R1327*1,IF(60&gt;K1327,R1327*2,IF(90&gt;K1327,R1327*3,IF(120&gt;K1327,R1327*4,IF(150&gt;K1327,R1327*5,IF(180&gt;K1327,R1327*6,IF(210&gt;K1327,R1327*7))))))),0)</f>
        <v>0</v>
      </c>
      <c r="T1327" s="2">
        <f ca="1">+IF(K1327&lt;0,0,IF(K1327&lt;8,$A$1,IF(K1327&lt;15,$B$1,IF(K1327&lt;22,$C$1,IF(K1327&lt;30,$D$1,IF(K1327&lt;60,$G$1,IF(K1327&lt;90,$H$1,IF(K1327&lt;120,$I$1,IF(K1327&lt;150,$J$1,IF(K1327&lt;180,$K$1,IF(K1327&lt;210,$E$1)))))))))))</f>
        <v>0</v>
      </c>
      <c r="U1327" s="3" t="s">
        <v>4911</v>
      </c>
      <c r="V1327" s="10" t="s">
        <v>4910</v>
      </c>
      <c r="W1327" s="6">
        <v>44120</v>
      </c>
      <c r="X1327" s="12" t="s">
        <v>4909</v>
      </c>
      <c r="Y1327" s="12" t="s">
        <v>5248</v>
      </c>
      <c r="Z1327" s="12"/>
      <c r="AA1327" s="12"/>
      <c r="AB1327" s="73"/>
      <c r="AC1327" s="73"/>
      <c r="AD1327" s="73"/>
      <c r="AE1327" s="73"/>
      <c r="AF1327" s="4">
        <f ca="1">+TODAY()-AE1327</f>
        <v>44137</v>
      </c>
      <c r="AG1327" s="73"/>
      <c r="AH1327" s="73"/>
      <c r="AI1327" s="29"/>
      <c r="AJ1327" s="29"/>
      <c r="AK1327" s="28"/>
      <c r="AL1327" s="29"/>
      <c r="AM1327" s="72">
        <v>1</v>
      </c>
      <c r="AN1327" s="28" t="s">
        <v>44</v>
      </c>
      <c r="AO1327" s="28"/>
      <c r="AP1327" s="28" t="s">
        <v>483</v>
      </c>
      <c r="AQ1327" s="28"/>
      <c r="AR1327" s="28"/>
      <c r="AS1327" s="28"/>
      <c r="AT1327" s="28"/>
      <c r="AU1327" s="3" t="s">
        <v>4401</v>
      </c>
      <c r="AV1327" s="70" t="s">
        <v>47</v>
      </c>
      <c r="AW1327" s="7" t="s">
        <v>47</v>
      </c>
      <c r="AX1327" s="9" t="str">
        <f>IF(AW1327="","Vacio",IF(AV1327=AW1327,"Igual","Diferente"))</f>
        <v>Igual</v>
      </c>
      <c r="AY1327" s="68"/>
      <c r="AZ1327" s="68"/>
      <c r="BA1327" s="5">
        <f ca="1">+IF(K1327&gt;21,"Revisar",0)</f>
        <v>0</v>
      </c>
      <c r="BB1327" s="68" t="s">
        <v>146</v>
      </c>
      <c r="BC1327" s="129" t="s">
        <v>2919</v>
      </c>
      <c r="BF1327" s="129"/>
      <c r="BG1327" s="129"/>
    </row>
    <row r="1328" spans="1:65" ht="14.65" customHeight="1" x14ac:dyDescent="0.25">
      <c r="A1328" s="68" t="str">
        <f>CONCATENATE(E1328,"_",X1328)</f>
        <v>20508430681_PCR-LAP0430</v>
      </c>
      <c r="B1328" s="68" t="str">
        <f>CONCATENATE(E1328,"_",Z1328)</f>
        <v>20508430681_</v>
      </c>
      <c r="C1328" s="6">
        <v>44115</v>
      </c>
      <c r="D1328" s="6">
        <v>44145</v>
      </c>
      <c r="E1328" s="192">
        <v>20508430681</v>
      </c>
      <c r="F1328" s="28" t="s">
        <v>4110</v>
      </c>
      <c r="G1328" s="3" t="s">
        <v>4782</v>
      </c>
      <c r="H1328" s="6">
        <v>44115</v>
      </c>
      <c r="I1328" s="6">
        <v>44145</v>
      </c>
      <c r="J1328" s="7"/>
      <c r="K1328" s="8">
        <f ca="1">+TODAY()-I1328</f>
        <v>-8</v>
      </c>
      <c r="L1328" s="9">
        <v>65</v>
      </c>
      <c r="M1328" s="135"/>
      <c r="N1328" s="9" t="str">
        <f>IF(M1328="","Vacio",IF(L1328=M1328,"Igual","Diferente"))</f>
        <v>Vacio</v>
      </c>
      <c r="O1328" s="9"/>
      <c r="P1328" s="135"/>
      <c r="Q1328" s="9" t="str">
        <f>IF(P1328="","Vacio",IF(O1328=P1328,"Igual","Diferente"))</f>
        <v>Vacio</v>
      </c>
      <c r="R1328" s="1">
        <f>+L1328+O1328/3.5</f>
        <v>65</v>
      </c>
      <c r="S1328" s="1">
        <f ca="1">+IF(K1328&gt;=0,IF(K1328&lt;30,R1328*1,IF(60&gt;K1328,R1328*2,IF(90&gt;K1328,R1328*3,IF(120&gt;K1328,R1328*4,IF(150&gt;K1328,R1328*5,IF(180&gt;K1328,R1328*6,IF(210&gt;K1328,R1328*7))))))),0)</f>
        <v>0</v>
      </c>
      <c r="T1328" s="2">
        <f ca="1">+IF(K1328&lt;0,0,IF(K1328&lt;8,$A$1,IF(K1328&lt;15,$B$1,IF(K1328&lt;22,$C$1,IF(K1328&lt;30,$D$1,IF(K1328&lt;60,$G$1,IF(K1328&lt;90,$H$1,IF(K1328&lt;120,$I$1,IF(K1328&lt;150,$J$1,IF(K1328&lt;180,$K$1,IF(K1328&lt;210,$E$1)))))))))))</f>
        <v>0</v>
      </c>
      <c r="U1328" s="3" t="s">
        <v>90</v>
      </c>
      <c r="V1328" s="10" t="s">
        <v>2208</v>
      </c>
      <c r="W1328" s="6">
        <v>43895</v>
      </c>
      <c r="X1328" s="12" t="s">
        <v>2209</v>
      </c>
      <c r="Y1328" s="12" t="s">
        <v>5248</v>
      </c>
      <c r="Z1328" s="12"/>
      <c r="AA1328" s="12"/>
      <c r="AB1328" s="15"/>
      <c r="AC1328" s="15"/>
      <c r="AD1328" s="15"/>
      <c r="AE1328" s="15"/>
      <c r="AF1328" s="4">
        <f ca="1">+TODAY()-AE1328</f>
        <v>44137</v>
      </c>
      <c r="AG1328" s="15"/>
      <c r="AH1328" s="15"/>
      <c r="AI1328" s="6"/>
      <c r="AJ1328" s="6"/>
      <c r="AK1328" s="3"/>
      <c r="AL1328" s="6"/>
      <c r="AM1328" s="10">
        <v>1</v>
      </c>
      <c r="AN1328" s="3" t="s">
        <v>44</v>
      </c>
      <c r="AO1328" s="3"/>
      <c r="AP1328" s="3" t="s">
        <v>185</v>
      </c>
      <c r="AQ1328" s="3"/>
      <c r="AR1328" s="3"/>
      <c r="AS1328" s="3"/>
      <c r="AT1328" s="3"/>
      <c r="AU1328" s="3" t="s">
        <v>5235</v>
      </c>
      <c r="AV1328" s="7" t="s">
        <v>47</v>
      </c>
      <c r="AW1328" s="7" t="s">
        <v>47</v>
      </c>
      <c r="AX1328" s="9" t="str">
        <f>IF(AW1328="","Vacio",IF(AV1328=AW1328,"Igual","Diferente"))</f>
        <v>Igual</v>
      </c>
      <c r="AY1328" s="68"/>
      <c r="AZ1328" s="68"/>
      <c r="BA1328" s="5">
        <f ca="1">+IF(K1328&gt;21,"Revisar",0)</f>
        <v>0</v>
      </c>
      <c r="BB1328" s="68" t="s">
        <v>146</v>
      </c>
      <c r="BC1328" s="129" t="s">
        <v>2919</v>
      </c>
      <c r="BF1328" s="129" t="s">
        <v>94</v>
      </c>
      <c r="BG1328" s="129"/>
    </row>
    <row r="1329" spans="1:65" ht="14.65" customHeight="1" x14ac:dyDescent="0.25">
      <c r="A1329" s="68" t="str">
        <f>CONCATENATE(E1329,"_",X1329)</f>
        <v>20508430681_PCR-LAP0518</v>
      </c>
      <c r="B1329" s="68" t="str">
        <f>CONCATENATE(E1329,"_",Z1329)</f>
        <v>20508430681_</v>
      </c>
      <c r="C1329" s="6">
        <v>44121</v>
      </c>
      <c r="D1329" s="6">
        <v>44151</v>
      </c>
      <c r="E1329" s="192">
        <v>20508430681</v>
      </c>
      <c r="F1329" s="28" t="s">
        <v>4110</v>
      </c>
      <c r="G1329" s="3" t="s">
        <v>5010</v>
      </c>
      <c r="H1329" s="6">
        <v>44121</v>
      </c>
      <c r="I1329" s="6">
        <v>44151</v>
      </c>
      <c r="J1329" s="7"/>
      <c r="K1329" s="8">
        <f ca="1">+TODAY()-I1329</f>
        <v>-14</v>
      </c>
      <c r="L1329" s="9">
        <v>65</v>
      </c>
      <c r="M1329" s="135"/>
      <c r="N1329" s="9" t="str">
        <f>IF(M1329="","Vacio",IF(L1329=M1329,"Igual","Diferente"))</f>
        <v>Vacio</v>
      </c>
      <c r="O1329" s="9"/>
      <c r="P1329" s="135"/>
      <c r="Q1329" s="9" t="str">
        <f>IF(P1329="","Vacio",IF(O1329=P1329,"Igual","Diferente"))</f>
        <v>Vacio</v>
      </c>
      <c r="R1329" s="1">
        <f>+L1329+O1329/3.5</f>
        <v>65</v>
      </c>
      <c r="S1329" s="1">
        <f ca="1">+IF(K1329&gt;=0,IF(K1329&lt;30,R1329*1,IF(60&gt;K1329,R1329*2,IF(90&gt;K1329,R1329*3,IF(120&gt;K1329,R1329*4,IF(150&gt;K1329,R1329*5,IF(180&gt;K1329,R1329*6,IF(210&gt;K1329,R1329*7))))))),0)</f>
        <v>0</v>
      </c>
      <c r="T1329" s="2">
        <f ca="1">+IF(K1329&lt;0,0,IF(K1329&lt;8,$A$1,IF(K1329&lt;15,$B$1,IF(K1329&lt;22,$C$1,IF(K1329&lt;30,$D$1,IF(K1329&lt;60,$G$1,IF(K1329&lt;90,$H$1,IF(K1329&lt;120,$I$1,IF(K1329&lt;150,$J$1,IF(K1329&lt;180,$K$1,IF(K1329&lt;210,$E$1)))))))))))</f>
        <v>0</v>
      </c>
      <c r="U1329" s="3" t="s">
        <v>90</v>
      </c>
      <c r="V1329" s="10" t="s">
        <v>2211</v>
      </c>
      <c r="W1329" s="6">
        <v>43895</v>
      </c>
      <c r="X1329" s="12" t="s">
        <v>374</v>
      </c>
      <c r="Y1329" s="12" t="s">
        <v>5248</v>
      </c>
      <c r="Z1329" s="12"/>
      <c r="AA1329" s="12"/>
      <c r="AB1329" s="15"/>
      <c r="AC1329" s="15"/>
      <c r="AD1329" s="15"/>
      <c r="AE1329" s="15"/>
      <c r="AF1329" s="4">
        <f ca="1">+TODAY()-AE1329</f>
        <v>44137</v>
      </c>
      <c r="AG1329" s="15"/>
      <c r="AH1329" s="15"/>
      <c r="AI1329" s="6"/>
      <c r="AJ1329" s="6"/>
      <c r="AK1329" s="3"/>
      <c r="AL1329" s="6"/>
      <c r="AM1329" s="10">
        <v>1</v>
      </c>
      <c r="AN1329" s="3" t="s">
        <v>44</v>
      </c>
      <c r="AO1329" s="3"/>
      <c r="AP1329" s="3" t="s">
        <v>185</v>
      </c>
      <c r="AQ1329" s="3"/>
      <c r="AR1329" s="3"/>
      <c r="AS1329" s="3"/>
      <c r="AT1329" s="3"/>
      <c r="AU1329" s="3" t="s">
        <v>5235</v>
      </c>
      <c r="AV1329" s="7" t="s">
        <v>47</v>
      </c>
      <c r="AW1329" s="7" t="s">
        <v>47</v>
      </c>
      <c r="AX1329" s="9" t="str">
        <f>IF(AW1329="","Vacio",IF(AV1329=AW1329,"Igual","Diferente"))</f>
        <v>Igual</v>
      </c>
      <c r="AY1329" s="68"/>
      <c r="AZ1329" s="68"/>
      <c r="BA1329" s="5">
        <f ca="1">+IF(K1329&gt;21,"Revisar",0)</f>
        <v>0</v>
      </c>
      <c r="BB1329" s="68" t="s">
        <v>146</v>
      </c>
      <c r="BC1329" s="129" t="s">
        <v>2919</v>
      </c>
      <c r="BF1329" s="129" t="s">
        <v>94</v>
      </c>
      <c r="BG1329" s="129"/>
    </row>
    <row r="1330" spans="1:65" ht="14.65" customHeight="1" x14ac:dyDescent="0.25">
      <c r="A1330" s="68" t="str">
        <f>CONCATENATE(E1330,"_",X1330)</f>
        <v>20100307902_MOR-LAP19101003</v>
      </c>
      <c r="B1330" s="68" t="str">
        <f>CONCATENATE(E1330,"_",Z1330)</f>
        <v>20100307902_</v>
      </c>
      <c r="C1330" s="29">
        <v>44105</v>
      </c>
      <c r="D1330" s="29">
        <v>44135</v>
      </c>
      <c r="E1330" s="192">
        <v>20100307902</v>
      </c>
      <c r="F1330" s="28" t="s">
        <v>2213</v>
      </c>
      <c r="G1330" s="29" t="s">
        <v>4603</v>
      </c>
      <c r="H1330" s="29">
        <v>44105</v>
      </c>
      <c r="I1330" s="29">
        <v>44135</v>
      </c>
      <c r="J1330" s="70"/>
      <c r="K1330" s="8">
        <f ca="1">+TODAY()-I1330</f>
        <v>2</v>
      </c>
      <c r="L1330" s="71">
        <v>55</v>
      </c>
      <c r="M1330" s="135"/>
      <c r="N1330" s="9" t="str">
        <f>IF(M1330="","Vacio",IF(L1330=M1330,"Igual","Diferente"))</f>
        <v>Vacio</v>
      </c>
      <c r="O1330" s="71"/>
      <c r="P1330" s="135"/>
      <c r="Q1330" s="9" t="str">
        <f>IF(P1330="","Vacio",IF(O1330=P1330,"Igual","Diferente"))</f>
        <v>Vacio</v>
      </c>
      <c r="R1330" s="1">
        <f>+L1330+O1330/3.5</f>
        <v>55</v>
      </c>
      <c r="S1330" s="1">
        <f ca="1">+IF(K1330&gt;=0,IF(K1330&lt;30,R1330*1,IF(60&gt;K1330,R1330*2,IF(90&gt;K1330,R1330*3,IF(120&gt;K1330,R1330*4,IF(150&gt;K1330,R1330*5,IF(180&gt;K1330,R1330*6,IF(210&gt;K1330,R1330*7))))))),0)</f>
        <v>55</v>
      </c>
      <c r="T1330" s="2" t="str">
        <f ca="1">+IF(K1330&lt;0,0,IF(K1330&lt;8,$A$1,IF(K1330&lt;15,$B$1,IF(K1330&lt;22,$C$1,IF(K1330&lt;30,$D$1,IF(K1330&lt;60,$G$1,IF(K1330&lt;90,$H$1,IF(K1330&lt;120,$I$1,IF(K1330&lt;150,$J$1,IF(K1330&lt;180,$K$1,IF(K1330&lt;210,$E$1)))))))))))</f>
        <v>1° Semana</v>
      </c>
      <c r="U1330" s="3" t="s">
        <v>1224</v>
      </c>
      <c r="V1330" s="10" t="s">
        <v>2215</v>
      </c>
      <c r="W1330" s="6">
        <v>43165</v>
      </c>
      <c r="X1330" s="30" t="s">
        <v>2216</v>
      </c>
      <c r="Y1330" s="12" t="s">
        <v>5248</v>
      </c>
      <c r="Z1330" s="30"/>
      <c r="AA1330" s="30"/>
      <c r="AB1330" s="73"/>
      <c r="AC1330" s="73"/>
      <c r="AD1330" s="73"/>
      <c r="AE1330" s="73"/>
      <c r="AF1330" s="4">
        <f ca="1">+TODAY()-AE1330</f>
        <v>44137</v>
      </c>
      <c r="AG1330" s="73"/>
      <c r="AH1330" s="73"/>
      <c r="AI1330" s="29"/>
      <c r="AJ1330" s="29"/>
      <c r="AK1330" s="28" t="s">
        <v>56</v>
      </c>
      <c r="AL1330" s="29"/>
      <c r="AM1330" s="72">
        <v>1</v>
      </c>
      <c r="AN1330" s="28" t="s">
        <v>44</v>
      </c>
      <c r="AO1330" s="28"/>
      <c r="AP1330" s="28" t="s">
        <v>62</v>
      </c>
      <c r="AQ1330" s="28"/>
      <c r="AR1330" s="28"/>
      <c r="AS1330" s="28"/>
      <c r="AT1330" s="28"/>
      <c r="AU1330" s="3" t="s">
        <v>46</v>
      </c>
      <c r="AV1330" s="70" t="s">
        <v>47</v>
      </c>
      <c r="AW1330" s="7" t="s">
        <v>47</v>
      </c>
      <c r="AX1330" s="9" t="str">
        <f>IF(AW1330="","Vacio",IF(AV1330=AW1330,"Igual","Diferente"))</f>
        <v>Igual</v>
      </c>
      <c r="AY1330" s="68"/>
      <c r="AZ1330" s="68"/>
      <c r="BA1330" s="5">
        <f ca="1">+IF(K1330&gt;21,"Revisar",0)</f>
        <v>0</v>
      </c>
      <c r="BB1330" s="68" t="s">
        <v>146</v>
      </c>
      <c r="BC1330" s="129" t="s">
        <v>2919</v>
      </c>
      <c r="BF1330" s="129" t="s">
        <v>94</v>
      </c>
      <c r="BG1330" s="129"/>
    </row>
    <row r="1331" spans="1:65" ht="14.65" customHeight="1" x14ac:dyDescent="0.25">
      <c r="A1331" s="68" t="str">
        <f>CONCATENATE(E1331,"_",X1331)</f>
        <v>20100307902_MOR-LAP19101014</v>
      </c>
      <c r="B1331" s="68" t="str">
        <f>CONCATENATE(E1331,"_",Z1331)</f>
        <v>20100307902_</v>
      </c>
      <c r="C1331" s="29">
        <v>44105</v>
      </c>
      <c r="D1331" s="29">
        <v>44135</v>
      </c>
      <c r="E1331" s="192">
        <v>20100307902</v>
      </c>
      <c r="F1331" s="28" t="s">
        <v>2213</v>
      </c>
      <c r="G1331" s="29" t="s">
        <v>4603</v>
      </c>
      <c r="H1331" s="29">
        <v>44105</v>
      </c>
      <c r="I1331" s="29">
        <v>44135</v>
      </c>
      <c r="J1331" s="70"/>
      <c r="K1331" s="8">
        <f ca="1">+TODAY()-I1331</f>
        <v>2</v>
      </c>
      <c r="L1331" s="71">
        <v>55</v>
      </c>
      <c r="M1331" s="135"/>
      <c r="N1331" s="9" t="str">
        <f>IF(M1331="","Vacio",IF(L1331=M1331,"Igual","Diferente"))</f>
        <v>Vacio</v>
      </c>
      <c r="O1331" s="71"/>
      <c r="P1331" s="135"/>
      <c r="Q1331" s="9" t="str">
        <f>IF(P1331="","Vacio",IF(O1331=P1331,"Igual","Diferente"))</f>
        <v>Vacio</v>
      </c>
      <c r="R1331" s="1">
        <f>+L1331+O1331/3.5</f>
        <v>55</v>
      </c>
      <c r="S1331" s="1">
        <f ca="1">+IF(K1331&gt;=0,IF(K1331&lt;30,R1331*1,IF(60&gt;K1331,R1331*2,IF(90&gt;K1331,R1331*3,IF(120&gt;K1331,R1331*4,IF(150&gt;K1331,R1331*5,IF(180&gt;K1331,R1331*6,IF(210&gt;K1331,R1331*7))))))),0)</f>
        <v>55</v>
      </c>
      <c r="T1331" s="2" t="str">
        <f ca="1">+IF(K1331&lt;0,0,IF(K1331&lt;8,$A$1,IF(K1331&lt;15,$B$1,IF(K1331&lt;22,$C$1,IF(K1331&lt;30,$D$1,IF(K1331&lt;60,$G$1,IF(K1331&lt;90,$H$1,IF(K1331&lt;120,$I$1,IF(K1331&lt;150,$J$1,IF(K1331&lt;180,$K$1,IF(K1331&lt;210,$E$1)))))))))))</f>
        <v>1° Semana</v>
      </c>
      <c r="U1331" s="3" t="s">
        <v>1224</v>
      </c>
      <c r="V1331" s="10" t="s">
        <v>2215</v>
      </c>
      <c r="W1331" s="6">
        <v>43165</v>
      </c>
      <c r="X1331" s="30" t="s">
        <v>2217</v>
      </c>
      <c r="Y1331" s="12" t="s">
        <v>5248</v>
      </c>
      <c r="Z1331" s="30"/>
      <c r="AA1331" s="30"/>
      <c r="AB1331" s="73"/>
      <c r="AC1331" s="73"/>
      <c r="AD1331" s="73"/>
      <c r="AE1331" s="73"/>
      <c r="AF1331" s="4">
        <f ca="1">+TODAY()-AE1331</f>
        <v>44137</v>
      </c>
      <c r="AG1331" s="73"/>
      <c r="AH1331" s="73"/>
      <c r="AI1331" s="29"/>
      <c r="AJ1331" s="29"/>
      <c r="AK1331" s="28" t="s">
        <v>56</v>
      </c>
      <c r="AL1331" s="29"/>
      <c r="AM1331" s="72">
        <v>1</v>
      </c>
      <c r="AN1331" s="28" t="s">
        <v>44</v>
      </c>
      <c r="AO1331" s="28"/>
      <c r="AP1331" s="28" t="s">
        <v>62</v>
      </c>
      <c r="AQ1331" s="28"/>
      <c r="AR1331" s="28"/>
      <c r="AS1331" s="28"/>
      <c r="AT1331" s="28"/>
      <c r="AU1331" s="3" t="s">
        <v>46</v>
      </c>
      <c r="AV1331" s="70" t="s">
        <v>47</v>
      </c>
      <c r="AW1331" s="7" t="s">
        <v>47</v>
      </c>
      <c r="AX1331" s="9" t="str">
        <f>IF(AW1331="","Vacio",IF(AV1331=AW1331,"Igual","Diferente"))</f>
        <v>Igual</v>
      </c>
      <c r="AY1331" s="68"/>
      <c r="AZ1331" s="68"/>
      <c r="BA1331" s="5">
        <f ca="1">+IF(K1331&gt;21,"Revisar",0)</f>
        <v>0</v>
      </c>
      <c r="BB1331" s="68" t="s">
        <v>146</v>
      </c>
      <c r="BC1331" s="129" t="s">
        <v>2919</v>
      </c>
      <c r="BF1331" s="129" t="s">
        <v>94</v>
      </c>
      <c r="BG1331" s="129"/>
    </row>
    <row r="1332" spans="1:65" ht="14.65" customHeight="1" x14ac:dyDescent="0.25">
      <c r="A1332" s="68" t="str">
        <f>CONCATENATE(E1332,"_",X1332)</f>
        <v>20100307902_PCR-LAP0348</v>
      </c>
      <c r="B1332" s="68" t="str">
        <f>CONCATENATE(E1332,"_",Z1332)</f>
        <v>20100307902_</v>
      </c>
      <c r="C1332" s="29">
        <v>44105</v>
      </c>
      <c r="D1332" s="29">
        <v>44135</v>
      </c>
      <c r="E1332" s="192">
        <v>20100307902</v>
      </c>
      <c r="F1332" s="28" t="s">
        <v>2213</v>
      </c>
      <c r="G1332" s="29" t="s">
        <v>4603</v>
      </c>
      <c r="H1332" s="29">
        <v>44105</v>
      </c>
      <c r="I1332" s="29">
        <v>44135</v>
      </c>
      <c r="J1332" s="70"/>
      <c r="K1332" s="8">
        <f ca="1">+TODAY()-I1332</f>
        <v>2</v>
      </c>
      <c r="L1332" s="71">
        <v>170</v>
      </c>
      <c r="M1332" s="135"/>
      <c r="N1332" s="9" t="str">
        <f>IF(M1332="","Vacio",IF(L1332=M1332,"Igual","Diferente"))</f>
        <v>Vacio</v>
      </c>
      <c r="O1332" s="71"/>
      <c r="P1332" s="135"/>
      <c r="Q1332" s="9" t="str">
        <f>IF(P1332="","Vacio",IF(O1332=P1332,"Igual","Diferente"))</f>
        <v>Vacio</v>
      </c>
      <c r="R1332" s="1">
        <f>+L1332+O1332/3.5</f>
        <v>170</v>
      </c>
      <c r="S1332" s="1">
        <f ca="1">+IF(K1332&gt;=0,IF(K1332&lt;30,R1332*1,IF(60&gt;K1332,R1332*2,IF(90&gt;K1332,R1332*3,IF(120&gt;K1332,R1332*4,IF(150&gt;K1332,R1332*5,IF(180&gt;K1332,R1332*6,IF(210&gt;K1332,R1332*7))))))),0)</f>
        <v>170</v>
      </c>
      <c r="T1332" s="2" t="str">
        <f ca="1">+IF(K1332&lt;0,0,IF(K1332&lt;8,$A$1,IF(K1332&lt;15,$B$1,IF(K1332&lt;22,$C$1,IF(K1332&lt;30,$D$1,IF(K1332&lt;60,$G$1,IF(K1332&lt;90,$H$1,IF(K1332&lt;120,$I$1,IF(K1332&lt;150,$J$1,IF(K1332&lt;180,$K$1,IF(K1332&lt;210,$E$1)))))))))))</f>
        <v>1° Semana</v>
      </c>
      <c r="U1332" s="3" t="s">
        <v>2218</v>
      </c>
      <c r="V1332" s="10" t="s">
        <v>2219</v>
      </c>
      <c r="W1332" s="6">
        <v>43734</v>
      </c>
      <c r="X1332" s="30" t="s">
        <v>2220</v>
      </c>
      <c r="Y1332" s="12" t="s">
        <v>5248</v>
      </c>
      <c r="Z1332" s="30"/>
      <c r="AA1332" s="30" t="s">
        <v>2221</v>
      </c>
      <c r="AB1332" s="73"/>
      <c r="AC1332" s="73"/>
      <c r="AD1332" s="73"/>
      <c r="AE1332" s="73"/>
      <c r="AF1332" s="4">
        <f ca="1">+TODAY()-AE1332</f>
        <v>44137</v>
      </c>
      <c r="AG1332" s="73"/>
      <c r="AH1332" s="73"/>
      <c r="AI1332" s="29"/>
      <c r="AJ1332" s="29"/>
      <c r="AK1332" s="28" t="s">
        <v>56</v>
      </c>
      <c r="AL1332" s="29"/>
      <c r="AM1332" s="72">
        <v>1</v>
      </c>
      <c r="AN1332" s="28" t="s">
        <v>44</v>
      </c>
      <c r="AO1332" s="28"/>
      <c r="AP1332" s="28" t="s">
        <v>2214</v>
      </c>
      <c r="AQ1332" s="28"/>
      <c r="AR1332" s="28"/>
      <c r="AS1332" s="28"/>
      <c r="AT1332" s="28"/>
      <c r="AU1332" s="3" t="s">
        <v>46</v>
      </c>
      <c r="AV1332" s="70" t="s">
        <v>47</v>
      </c>
      <c r="AW1332" s="7" t="s">
        <v>47</v>
      </c>
      <c r="AX1332" s="9" t="str">
        <f>IF(AW1332="","Vacio",IF(AV1332=AW1332,"Igual","Diferente"))</f>
        <v>Igual</v>
      </c>
      <c r="AY1332" s="68"/>
      <c r="AZ1332" s="68"/>
      <c r="BA1332" s="5">
        <f ca="1">+IF(K1332&gt;21,"Revisar",0)</f>
        <v>0</v>
      </c>
      <c r="BB1332" s="68" t="s">
        <v>146</v>
      </c>
      <c r="BC1332" s="129" t="s">
        <v>2919</v>
      </c>
      <c r="BF1332" s="129" t="s">
        <v>94</v>
      </c>
      <c r="BG1332" s="129"/>
    </row>
    <row r="1333" spans="1:65" ht="14.65" customHeight="1" x14ac:dyDescent="0.25">
      <c r="A1333" s="68" t="str">
        <f>CONCATENATE(E1333,"_",X1333)</f>
        <v>20100307902_PCR-LAP0898</v>
      </c>
      <c r="B1333" s="68" t="str">
        <f>CONCATENATE(E1333,"_",Z1333)</f>
        <v>20100307902_</v>
      </c>
      <c r="C1333" s="29">
        <v>44105</v>
      </c>
      <c r="D1333" s="29">
        <v>44135</v>
      </c>
      <c r="E1333" s="192">
        <v>20100307902</v>
      </c>
      <c r="F1333" s="28" t="s">
        <v>2213</v>
      </c>
      <c r="G1333" s="29" t="s">
        <v>4603</v>
      </c>
      <c r="H1333" s="29">
        <v>44105</v>
      </c>
      <c r="I1333" s="29">
        <v>44135</v>
      </c>
      <c r="J1333" s="70"/>
      <c r="K1333" s="8">
        <f ca="1">+TODAY()-I1333</f>
        <v>2</v>
      </c>
      <c r="L1333" s="71">
        <v>55</v>
      </c>
      <c r="M1333" s="135"/>
      <c r="N1333" s="9" t="str">
        <f>IF(M1333="","Vacio",IF(L1333=M1333,"Igual","Diferente"))</f>
        <v>Vacio</v>
      </c>
      <c r="O1333" s="71"/>
      <c r="P1333" s="135"/>
      <c r="Q1333" s="9" t="str">
        <f>IF(P1333="","Vacio",IF(O1333=P1333,"Igual","Diferente"))</f>
        <v>Vacio</v>
      </c>
      <c r="R1333" s="1">
        <f>+L1333+O1333/3.5</f>
        <v>55</v>
      </c>
      <c r="S1333" s="1">
        <f ca="1">+IF(K1333&gt;=0,IF(K1333&lt;30,R1333*1,IF(60&gt;K1333,R1333*2,IF(90&gt;K1333,R1333*3,IF(120&gt;K1333,R1333*4,IF(150&gt;K1333,R1333*5,IF(180&gt;K1333,R1333*6,IF(210&gt;K1333,R1333*7))))))),0)</f>
        <v>55</v>
      </c>
      <c r="T1333" s="2" t="str">
        <f ca="1">+IF(K1333&lt;0,0,IF(K1333&lt;8,$A$1,IF(K1333&lt;15,$B$1,IF(K1333&lt;22,$C$1,IF(K1333&lt;30,$D$1,IF(K1333&lt;60,$G$1,IF(K1333&lt;90,$H$1,IF(K1333&lt;120,$I$1,IF(K1333&lt;150,$J$1,IF(K1333&lt;180,$K$1,IF(K1333&lt;210,$E$1)))))))))))</f>
        <v>1° Semana</v>
      </c>
      <c r="U1333" s="3" t="s">
        <v>1224</v>
      </c>
      <c r="V1333" s="10" t="s">
        <v>2215</v>
      </c>
      <c r="W1333" s="6">
        <v>43165</v>
      </c>
      <c r="X1333" s="30" t="s">
        <v>2222</v>
      </c>
      <c r="Y1333" s="12" t="s">
        <v>5248</v>
      </c>
      <c r="Z1333" s="30"/>
      <c r="AA1333" s="30"/>
      <c r="AB1333" s="73"/>
      <c r="AC1333" s="73"/>
      <c r="AD1333" s="73"/>
      <c r="AE1333" s="73"/>
      <c r="AF1333" s="4">
        <f ca="1">+TODAY()-AE1333</f>
        <v>44137</v>
      </c>
      <c r="AG1333" s="73"/>
      <c r="AH1333" s="73"/>
      <c r="AI1333" s="29"/>
      <c r="AJ1333" s="29"/>
      <c r="AK1333" s="28" t="s">
        <v>56</v>
      </c>
      <c r="AL1333" s="29"/>
      <c r="AM1333" s="72">
        <v>1</v>
      </c>
      <c r="AN1333" s="28" t="s">
        <v>44</v>
      </c>
      <c r="AO1333" s="28"/>
      <c r="AP1333" s="28" t="s">
        <v>62</v>
      </c>
      <c r="AQ1333" s="28"/>
      <c r="AR1333" s="28"/>
      <c r="AS1333" s="28"/>
      <c r="AT1333" s="28"/>
      <c r="AU1333" s="3" t="s">
        <v>46</v>
      </c>
      <c r="AV1333" s="70" t="s">
        <v>47</v>
      </c>
      <c r="AW1333" s="7" t="s">
        <v>47</v>
      </c>
      <c r="AX1333" s="9" t="str">
        <f>IF(AW1333="","Vacio",IF(AV1333=AW1333,"Igual","Diferente"))</f>
        <v>Igual</v>
      </c>
      <c r="AY1333" s="68"/>
      <c r="AZ1333" s="68"/>
      <c r="BA1333" s="5">
        <f ca="1">+IF(K1333&gt;21,"Revisar",0)</f>
        <v>0</v>
      </c>
      <c r="BB1333" s="68" t="s">
        <v>146</v>
      </c>
      <c r="BC1333" s="129" t="s">
        <v>2919</v>
      </c>
      <c r="BF1333" s="129" t="s">
        <v>94</v>
      </c>
      <c r="BG1333" s="129"/>
    </row>
    <row r="1334" spans="1:65" ht="14.65" customHeight="1" x14ac:dyDescent="0.25">
      <c r="A1334" s="68" t="str">
        <f>CONCATENATE(E1334,"_",X1334)</f>
        <v>20100307902_PCR-LAP0901</v>
      </c>
      <c r="B1334" s="68" t="str">
        <f>CONCATENATE(E1334,"_",Z1334)</f>
        <v>20100307902_</v>
      </c>
      <c r="C1334" s="29">
        <v>44105</v>
      </c>
      <c r="D1334" s="29">
        <v>44135</v>
      </c>
      <c r="E1334" s="192">
        <v>20100307902</v>
      </c>
      <c r="F1334" s="28" t="s">
        <v>2213</v>
      </c>
      <c r="G1334" s="29" t="s">
        <v>4603</v>
      </c>
      <c r="H1334" s="29">
        <v>44105</v>
      </c>
      <c r="I1334" s="29">
        <v>44135</v>
      </c>
      <c r="J1334" s="70"/>
      <c r="K1334" s="8">
        <f ca="1">+TODAY()-I1334</f>
        <v>2</v>
      </c>
      <c r="L1334" s="71">
        <v>55</v>
      </c>
      <c r="M1334" s="135"/>
      <c r="N1334" s="9" t="str">
        <f>IF(M1334="","Vacio",IF(L1334=M1334,"Igual","Diferente"))</f>
        <v>Vacio</v>
      </c>
      <c r="O1334" s="71"/>
      <c r="P1334" s="135"/>
      <c r="Q1334" s="9" t="str">
        <f>IF(P1334="","Vacio",IF(O1334=P1334,"Igual","Diferente"))</f>
        <v>Vacio</v>
      </c>
      <c r="R1334" s="1">
        <f>+L1334+O1334/3.5</f>
        <v>55</v>
      </c>
      <c r="S1334" s="1">
        <f ca="1">+IF(K1334&gt;=0,IF(K1334&lt;30,R1334*1,IF(60&gt;K1334,R1334*2,IF(90&gt;K1334,R1334*3,IF(120&gt;K1334,R1334*4,IF(150&gt;K1334,R1334*5,IF(180&gt;K1334,R1334*6,IF(210&gt;K1334,R1334*7))))))),0)</f>
        <v>55</v>
      </c>
      <c r="T1334" s="2" t="str">
        <f ca="1">+IF(K1334&lt;0,0,IF(K1334&lt;8,$A$1,IF(K1334&lt;15,$B$1,IF(K1334&lt;22,$C$1,IF(K1334&lt;30,$D$1,IF(K1334&lt;60,$G$1,IF(K1334&lt;90,$H$1,IF(K1334&lt;120,$I$1,IF(K1334&lt;150,$J$1,IF(K1334&lt;180,$K$1,IF(K1334&lt;210,$E$1)))))))))))</f>
        <v>1° Semana</v>
      </c>
      <c r="U1334" s="3" t="s">
        <v>1224</v>
      </c>
      <c r="V1334" s="10" t="s">
        <v>2215</v>
      </c>
      <c r="W1334" s="6">
        <v>43165</v>
      </c>
      <c r="X1334" s="30" t="s">
        <v>2223</v>
      </c>
      <c r="Y1334" s="12" t="s">
        <v>5248</v>
      </c>
      <c r="Z1334" s="30"/>
      <c r="AA1334" s="30"/>
      <c r="AB1334" s="73"/>
      <c r="AC1334" s="73"/>
      <c r="AD1334" s="73"/>
      <c r="AE1334" s="73"/>
      <c r="AF1334" s="4">
        <f ca="1">+TODAY()-AE1334</f>
        <v>44137</v>
      </c>
      <c r="AG1334" s="73"/>
      <c r="AH1334" s="73"/>
      <c r="AI1334" s="29"/>
      <c r="AJ1334" s="29"/>
      <c r="AK1334" s="28" t="s">
        <v>56</v>
      </c>
      <c r="AL1334" s="29"/>
      <c r="AM1334" s="72">
        <v>1</v>
      </c>
      <c r="AN1334" s="28" t="s">
        <v>44</v>
      </c>
      <c r="AO1334" s="28"/>
      <c r="AP1334" s="28" t="s">
        <v>62</v>
      </c>
      <c r="AQ1334" s="28"/>
      <c r="AR1334" s="28"/>
      <c r="AS1334" s="28"/>
      <c r="AT1334" s="28"/>
      <c r="AU1334" s="3" t="s">
        <v>46</v>
      </c>
      <c r="AV1334" s="70" t="s">
        <v>47</v>
      </c>
      <c r="AW1334" s="7" t="s">
        <v>47</v>
      </c>
      <c r="AX1334" s="9" t="str">
        <f>IF(AW1334="","Vacio",IF(AV1334=AW1334,"Igual","Diferente"))</f>
        <v>Igual</v>
      </c>
      <c r="AY1334" s="68"/>
      <c r="AZ1334" s="68"/>
      <c r="BA1334" s="5">
        <f ca="1">+IF(K1334&gt;21,"Revisar",0)</f>
        <v>0</v>
      </c>
      <c r="BB1334" s="68" t="s">
        <v>146</v>
      </c>
      <c r="BC1334" s="129" t="s">
        <v>2919</v>
      </c>
      <c r="BF1334" s="129" t="s">
        <v>94</v>
      </c>
      <c r="BG1334" s="129"/>
    </row>
    <row r="1335" spans="1:65" ht="14.65" customHeight="1" x14ac:dyDescent="0.25">
      <c r="A1335" s="68" t="str">
        <f>CONCATENATE(E1335,"_",X1335)</f>
        <v>20100307902_PCR-LAP0905</v>
      </c>
      <c r="B1335" s="68" t="str">
        <f>CONCATENATE(E1335,"_",Z1335)</f>
        <v>20100307902_</v>
      </c>
      <c r="C1335" s="29">
        <v>44105</v>
      </c>
      <c r="D1335" s="29">
        <v>44135</v>
      </c>
      <c r="E1335" s="192">
        <v>20100307902</v>
      </c>
      <c r="F1335" s="28" t="s">
        <v>2213</v>
      </c>
      <c r="G1335" s="29" t="s">
        <v>4603</v>
      </c>
      <c r="H1335" s="29">
        <v>44105</v>
      </c>
      <c r="I1335" s="29">
        <v>44135</v>
      </c>
      <c r="J1335" s="70"/>
      <c r="K1335" s="8">
        <f ca="1">+TODAY()-I1335</f>
        <v>2</v>
      </c>
      <c r="L1335" s="71">
        <v>55</v>
      </c>
      <c r="M1335" s="135"/>
      <c r="N1335" s="9" t="str">
        <f>IF(M1335="","Vacio",IF(L1335=M1335,"Igual","Diferente"))</f>
        <v>Vacio</v>
      </c>
      <c r="O1335" s="71"/>
      <c r="P1335" s="135"/>
      <c r="Q1335" s="9" t="str">
        <f>IF(P1335="","Vacio",IF(O1335=P1335,"Igual","Diferente"))</f>
        <v>Vacio</v>
      </c>
      <c r="R1335" s="1">
        <f>+L1335+O1335/3.5</f>
        <v>55</v>
      </c>
      <c r="S1335" s="1">
        <f ca="1">+IF(K1335&gt;=0,IF(K1335&lt;30,R1335*1,IF(60&gt;K1335,R1335*2,IF(90&gt;K1335,R1335*3,IF(120&gt;K1335,R1335*4,IF(150&gt;K1335,R1335*5,IF(180&gt;K1335,R1335*6,IF(210&gt;K1335,R1335*7))))))),0)</f>
        <v>55</v>
      </c>
      <c r="T1335" s="2" t="str">
        <f ca="1">+IF(K1335&lt;0,0,IF(K1335&lt;8,$A$1,IF(K1335&lt;15,$B$1,IF(K1335&lt;22,$C$1,IF(K1335&lt;30,$D$1,IF(K1335&lt;60,$G$1,IF(K1335&lt;90,$H$1,IF(K1335&lt;120,$I$1,IF(K1335&lt;150,$J$1,IF(K1335&lt;180,$K$1,IF(K1335&lt;210,$E$1)))))))))))</f>
        <v>1° Semana</v>
      </c>
      <c r="U1335" s="3" t="s">
        <v>1224</v>
      </c>
      <c r="V1335" s="10" t="s">
        <v>2215</v>
      </c>
      <c r="W1335" s="6">
        <v>43165</v>
      </c>
      <c r="X1335" s="30" t="s">
        <v>2224</v>
      </c>
      <c r="Y1335" s="12" t="s">
        <v>5248</v>
      </c>
      <c r="Z1335" s="30"/>
      <c r="AA1335" s="30"/>
      <c r="AB1335" s="73"/>
      <c r="AC1335" s="73"/>
      <c r="AD1335" s="73"/>
      <c r="AE1335" s="73"/>
      <c r="AF1335" s="4">
        <f ca="1">+TODAY()-AE1335</f>
        <v>44137</v>
      </c>
      <c r="AG1335" s="73"/>
      <c r="AH1335" s="73"/>
      <c r="AI1335" s="29"/>
      <c r="AJ1335" s="29"/>
      <c r="AK1335" s="28" t="s">
        <v>56</v>
      </c>
      <c r="AL1335" s="29"/>
      <c r="AM1335" s="72">
        <v>1</v>
      </c>
      <c r="AN1335" s="28" t="s">
        <v>44</v>
      </c>
      <c r="AO1335" s="28"/>
      <c r="AP1335" s="28" t="s">
        <v>62</v>
      </c>
      <c r="AQ1335" s="28"/>
      <c r="AR1335" s="28"/>
      <c r="AS1335" s="28"/>
      <c r="AT1335" s="28"/>
      <c r="AU1335" s="3" t="s">
        <v>46</v>
      </c>
      <c r="AV1335" s="70" t="s">
        <v>47</v>
      </c>
      <c r="AW1335" s="7" t="s">
        <v>47</v>
      </c>
      <c r="AX1335" s="9" t="str">
        <f>IF(AW1335="","Vacio",IF(AV1335=AW1335,"Igual","Diferente"))</f>
        <v>Igual</v>
      </c>
      <c r="AY1335" s="68"/>
      <c r="AZ1335" s="68"/>
      <c r="BA1335" s="5">
        <f ca="1">+IF(K1335&gt;21,"Revisar",0)</f>
        <v>0</v>
      </c>
      <c r="BB1335" s="68" t="s">
        <v>146</v>
      </c>
      <c r="BC1335" s="129" t="s">
        <v>2919</v>
      </c>
      <c r="BF1335" s="129" t="s">
        <v>94</v>
      </c>
      <c r="BG1335" s="129"/>
    </row>
    <row r="1336" spans="1:65" ht="14.65" customHeight="1" x14ac:dyDescent="0.25">
      <c r="A1336" s="68" t="str">
        <f>CONCATENATE(E1336,"_",X1336)</f>
        <v>20100307902_PCR-LAP0955</v>
      </c>
      <c r="B1336" s="68" t="str">
        <f>CONCATENATE(E1336,"_",Z1336)</f>
        <v>20100307902_</v>
      </c>
      <c r="C1336" s="29">
        <v>44105</v>
      </c>
      <c r="D1336" s="29">
        <v>44135</v>
      </c>
      <c r="E1336" s="192">
        <v>20100307902</v>
      </c>
      <c r="F1336" s="28" t="s">
        <v>2213</v>
      </c>
      <c r="G1336" s="29" t="s">
        <v>4603</v>
      </c>
      <c r="H1336" s="29">
        <v>44105</v>
      </c>
      <c r="I1336" s="29">
        <v>44135</v>
      </c>
      <c r="J1336" s="70"/>
      <c r="K1336" s="8">
        <f ca="1">+TODAY()-I1336</f>
        <v>2</v>
      </c>
      <c r="L1336" s="71">
        <v>90</v>
      </c>
      <c r="M1336" s="135"/>
      <c r="N1336" s="9" t="str">
        <f>IF(M1336="","Vacio",IF(L1336=M1336,"Igual","Diferente"))</f>
        <v>Vacio</v>
      </c>
      <c r="O1336" s="71"/>
      <c r="P1336" s="135"/>
      <c r="Q1336" s="9" t="str">
        <f>IF(P1336="","Vacio",IF(O1336=P1336,"Igual","Diferente"))</f>
        <v>Vacio</v>
      </c>
      <c r="R1336" s="1">
        <f>+L1336+O1336/3.5</f>
        <v>90</v>
      </c>
      <c r="S1336" s="1">
        <f ca="1">+IF(K1336&gt;=0,IF(K1336&lt;30,R1336*1,IF(60&gt;K1336,R1336*2,IF(90&gt;K1336,R1336*3,IF(120&gt;K1336,R1336*4,IF(150&gt;K1336,R1336*5,IF(180&gt;K1336,R1336*6,IF(210&gt;K1336,R1336*7))))))),0)</f>
        <v>90</v>
      </c>
      <c r="T1336" s="2" t="str">
        <f ca="1">+IF(K1336&lt;0,0,IF(K1336&lt;8,$A$1,IF(K1336&lt;15,$B$1,IF(K1336&lt;22,$C$1,IF(K1336&lt;30,$D$1,IF(K1336&lt;60,$G$1,IF(K1336&lt;90,$H$1,IF(K1336&lt;120,$I$1,IF(K1336&lt;150,$J$1,IF(K1336&lt;180,$K$1,IF(K1336&lt;210,$E$1)))))))))))</f>
        <v>1° Semana</v>
      </c>
      <c r="U1336" s="3" t="s">
        <v>2225</v>
      </c>
      <c r="V1336" s="10" t="s">
        <v>2226</v>
      </c>
      <c r="W1336" s="6">
        <v>43444</v>
      </c>
      <c r="X1336" s="30" t="s">
        <v>1766</v>
      </c>
      <c r="Y1336" s="12" t="s">
        <v>5248</v>
      </c>
      <c r="Z1336" s="30"/>
      <c r="AA1336" s="30"/>
      <c r="AB1336" s="73"/>
      <c r="AC1336" s="73"/>
      <c r="AD1336" s="73"/>
      <c r="AE1336" s="73"/>
      <c r="AF1336" s="4">
        <f ca="1">+TODAY()-AE1336</f>
        <v>44137</v>
      </c>
      <c r="AG1336" s="73"/>
      <c r="AH1336" s="73"/>
      <c r="AI1336" s="29"/>
      <c r="AJ1336" s="29"/>
      <c r="AK1336" s="28" t="s">
        <v>56</v>
      </c>
      <c r="AL1336" s="29"/>
      <c r="AM1336" s="72">
        <v>1</v>
      </c>
      <c r="AN1336" s="28" t="s">
        <v>44</v>
      </c>
      <c r="AO1336" s="28"/>
      <c r="AP1336" s="28" t="s">
        <v>45</v>
      </c>
      <c r="AQ1336" s="28"/>
      <c r="AR1336" s="28"/>
      <c r="AS1336" s="28"/>
      <c r="AT1336" s="28"/>
      <c r="AU1336" s="3" t="s">
        <v>46</v>
      </c>
      <c r="AV1336" s="70" t="s">
        <v>47</v>
      </c>
      <c r="AW1336" s="7" t="s">
        <v>47</v>
      </c>
      <c r="AX1336" s="9" t="str">
        <f>IF(AW1336="","Vacio",IF(AV1336=AW1336,"Igual","Diferente"))</f>
        <v>Igual</v>
      </c>
      <c r="AY1336" s="68"/>
      <c r="AZ1336" s="68"/>
      <c r="BA1336" s="5">
        <f ca="1">+IF(K1336&gt;21,"Revisar",0)</f>
        <v>0</v>
      </c>
      <c r="BB1336" s="68" t="s">
        <v>146</v>
      </c>
      <c r="BC1336" s="129" t="s">
        <v>2919</v>
      </c>
      <c r="BF1336" s="129" t="s">
        <v>94</v>
      </c>
      <c r="BG1336" s="129"/>
    </row>
    <row r="1337" spans="1:65" ht="14.65" customHeight="1" x14ac:dyDescent="0.25">
      <c r="A1337" s="68" t="str">
        <f>CONCATENATE(E1337,"_",X1337)</f>
        <v>20100307902_PCR-LAP0959</v>
      </c>
      <c r="B1337" s="68" t="str">
        <f>CONCATENATE(E1337,"_",Z1337)</f>
        <v>20100307902_</v>
      </c>
      <c r="C1337" s="29">
        <v>44105</v>
      </c>
      <c r="D1337" s="29">
        <v>44135</v>
      </c>
      <c r="E1337" s="192">
        <v>20100307902</v>
      </c>
      <c r="F1337" s="28" t="s">
        <v>2213</v>
      </c>
      <c r="G1337" s="29" t="s">
        <v>4603</v>
      </c>
      <c r="H1337" s="29">
        <v>44105</v>
      </c>
      <c r="I1337" s="29">
        <v>44135</v>
      </c>
      <c r="J1337" s="70"/>
      <c r="K1337" s="8">
        <f ca="1">+TODAY()-I1337</f>
        <v>2</v>
      </c>
      <c r="L1337" s="71">
        <v>90</v>
      </c>
      <c r="M1337" s="135"/>
      <c r="N1337" s="9" t="str">
        <f>IF(M1337="","Vacio",IF(L1337=M1337,"Igual","Diferente"))</f>
        <v>Vacio</v>
      </c>
      <c r="O1337" s="71"/>
      <c r="P1337" s="135"/>
      <c r="Q1337" s="9" t="str">
        <f>IF(P1337="","Vacio",IF(O1337=P1337,"Igual","Diferente"))</f>
        <v>Vacio</v>
      </c>
      <c r="R1337" s="1">
        <f>+L1337+O1337/3.5</f>
        <v>90</v>
      </c>
      <c r="S1337" s="1">
        <f ca="1">+IF(K1337&gt;=0,IF(K1337&lt;30,R1337*1,IF(60&gt;K1337,R1337*2,IF(90&gt;K1337,R1337*3,IF(120&gt;K1337,R1337*4,IF(150&gt;K1337,R1337*5,IF(180&gt;K1337,R1337*6,IF(210&gt;K1337,R1337*7))))))),0)</f>
        <v>90</v>
      </c>
      <c r="T1337" s="2" t="str">
        <f ca="1">+IF(K1337&lt;0,0,IF(K1337&lt;8,$A$1,IF(K1337&lt;15,$B$1,IF(K1337&lt;22,$C$1,IF(K1337&lt;30,$D$1,IF(K1337&lt;60,$G$1,IF(K1337&lt;90,$H$1,IF(K1337&lt;120,$I$1,IF(K1337&lt;150,$J$1,IF(K1337&lt;180,$K$1,IF(K1337&lt;210,$E$1)))))))))))</f>
        <v>1° Semana</v>
      </c>
      <c r="U1337" s="3" t="s">
        <v>2227</v>
      </c>
      <c r="V1337" s="10" t="s">
        <v>2228</v>
      </c>
      <c r="W1337" s="6">
        <v>43467</v>
      </c>
      <c r="X1337" s="30" t="s">
        <v>905</v>
      </c>
      <c r="Y1337" s="12" t="s">
        <v>5248</v>
      </c>
      <c r="Z1337" s="30"/>
      <c r="AA1337" s="30"/>
      <c r="AB1337" s="73"/>
      <c r="AC1337" s="73"/>
      <c r="AD1337" s="73"/>
      <c r="AE1337" s="73"/>
      <c r="AF1337" s="4">
        <f ca="1">+TODAY()-AE1337</f>
        <v>44137</v>
      </c>
      <c r="AG1337" s="73"/>
      <c r="AH1337" s="73"/>
      <c r="AI1337" s="29"/>
      <c r="AJ1337" s="29"/>
      <c r="AK1337" s="28" t="s">
        <v>56</v>
      </c>
      <c r="AL1337" s="29"/>
      <c r="AM1337" s="72">
        <v>1</v>
      </c>
      <c r="AN1337" s="28" t="s">
        <v>44</v>
      </c>
      <c r="AO1337" s="28"/>
      <c r="AP1337" s="28" t="s">
        <v>45</v>
      </c>
      <c r="AQ1337" s="28"/>
      <c r="AR1337" s="28"/>
      <c r="AS1337" s="28"/>
      <c r="AT1337" s="28"/>
      <c r="AU1337" s="3" t="s">
        <v>46</v>
      </c>
      <c r="AV1337" s="70" t="s">
        <v>47</v>
      </c>
      <c r="AW1337" s="7" t="s">
        <v>47</v>
      </c>
      <c r="AX1337" s="9" t="str">
        <f>IF(AW1337="","Vacio",IF(AV1337=AW1337,"Igual","Diferente"))</f>
        <v>Igual</v>
      </c>
      <c r="AY1337" s="68"/>
      <c r="AZ1337" s="68"/>
      <c r="BA1337" s="5">
        <f ca="1">+IF(K1337&gt;21,"Revisar",0)</f>
        <v>0</v>
      </c>
      <c r="BB1337" s="68" t="s">
        <v>146</v>
      </c>
      <c r="BC1337" s="129" t="s">
        <v>2919</v>
      </c>
      <c r="BF1337" s="129" t="s">
        <v>94</v>
      </c>
      <c r="BG1337" s="129"/>
    </row>
    <row r="1338" spans="1:65" ht="14.65" customHeight="1" x14ac:dyDescent="0.25">
      <c r="A1338" s="68" t="str">
        <f>CONCATENATE(E1338,"_",X1338)</f>
        <v>20100307902_PCR-LAP0983</v>
      </c>
      <c r="B1338" s="68" t="str">
        <f>CONCATENATE(E1338,"_",Z1338)</f>
        <v>20100307902_</v>
      </c>
      <c r="C1338" s="29">
        <v>44105</v>
      </c>
      <c r="D1338" s="29">
        <v>44135</v>
      </c>
      <c r="E1338" s="192">
        <v>20100307902</v>
      </c>
      <c r="F1338" s="28" t="s">
        <v>2213</v>
      </c>
      <c r="G1338" s="29" t="s">
        <v>4603</v>
      </c>
      <c r="H1338" s="29">
        <v>44105</v>
      </c>
      <c r="I1338" s="29">
        <v>44135</v>
      </c>
      <c r="J1338" s="70"/>
      <c r="K1338" s="8">
        <f ca="1">+TODAY()-I1338</f>
        <v>2</v>
      </c>
      <c r="L1338" s="71">
        <v>90</v>
      </c>
      <c r="M1338" s="135"/>
      <c r="N1338" s="9" t="str">
        <f>IF(M1338="","Vacio",IF(L1338=M1338,"Igual","Diferente"))</f>
        <v>Vacio</v>
      </c>
      <c r="O1338" s="71"/>
      <c r="P1338" s="135"/>
      <c r="Q1338" s="9" t="str">
        <f>IF(P1338="","Vacio",IF(O1338=P1338,"Igual","Diferente"))</f>
        <v>Vacio</v>
      </c>
      <c r="R1338" s="1">
        <f>+L1338+O1338/3.5</f>
        <v>90</v>
      </c>
      <c r="S1338" s="1">
        <f ca="1">+IF(K1338&gt;=0,IF(K1338&lt;30,R1338*1,IF(60&gt;K1338,R1338*2,IF(90&gt;K1338,R1338*3,IF(120&gt;K1338,R1338*4,IF(150&gt;K1338,R1338*5,IF(180&gt;K1338,R1338*6,IF(210&gt;K1338,R1338*7))))))),0)</f>
        <v>90</v>
      </c>
      <c r="T1338" s="2" t="str">
        <f ca="1">+IF(K1338&lt;0,0,IF(K1338&lt;8,$A$1,IF(K1338&lt;15,$B$1,IF(K1338&lt;22,$C$1,IF(K1338&lt;30,$D$1,IF(K1338&lt;60,$G$1,IF(K1338&lt;90,$H$1,IF(K1338&lt;120,$I$1,IF(K1338&lt;150,$J$1,IF(K1338&lt;180,$K$1,IF(K1338&lt;210,$E$1)))))))))))</f>
        <v>1° Semana</v>
      </c>
      <c r="U1338" s="3" t="s">
        <v>2229</v>
      </c>
      <c r="V1338" s="10" t="s">
        <v>2226</v>
      </c>
      <c r="W1338" s="6">
        <v>43444</v>
      </c>
      <c r="X1338" s="30" t="s">
        <v>2230</v>
      </c>
      <c r="Y1338" s="12" t="s">
        <v>5248</v>
      </c>
      <c r="Z1338" s="30"/>
      <c r="AA1338" s="30"/>
      <c r="AB1338" s="73"/>
      <c r="AC1338" s="73"/>
      <c r="AD1338" s="73"/>
      <c r="AE1338" s="73"/>
      <c r="AF1338" s="4">
        <f ca="1">+TODAY()-AE1338</f>
        <v>44137</v>
      </c>
      <c r="AG1338" s="73"/>
      <c r="AH1338" s="73"/>
      <c r="AI1338" s="29"/>
      <c r="AJ1338" s="29"/>
      <c r="AK1338" s="28" t="s">
        <v>56</v>
      </c>
      <c r="AL1338" s="29"/>
      <c r="AM1338" s="72">
        <v>1</v>
      </c>
      <c r="AN1338" s="28" t="s">
        <v>44</v>
      </c>
      <c r="AO1338" s="28"/>
      <c r="AP1338" s="28" t="s">
        <v>45</v>
      </c>
      <c r="AQ1338" s="28"/>
      <c r="AR1338" s="28"/>
      <c r="AS1338" s="28"/>
      <c r="AT1338" s="28"/>
      <c r="AU1338" s="3" t="s">
        <v>46</v>
      </c>
      <c r="AV1338" s="70" t="s">
        <v>47</v>
      </c>
      <c r="AW1338" s="7" t="s">
        <v>47</v>
      </c>
      <c r="AX1338" s="9" t="str">
        <f>IF(AW1338="","Vacio",IF(AV1338=AW1338,"Igual","Diferente"))</f>
        <v>Igual</v>
      </c>
      <c r="AY1338" s="68"/>
      <c r="AZ1338" s="68"/>
      <c r="BA1338" s="5">
        <f ca="1">+IF(K1338&gt;21,"Revisar",0)</f>
        <v>0</v>
      </c>
      <c r="BB1338" s="68" t="s">
        <v>146</v>
      </c>
      <c r="BC1338" s="129" t="s">
        <v>2919</v>
      </c>
      <c r="BF1338" s="129" t="s">
        <v>94</v>
      </c>
      <c r="BG1338" s="129"/>
    </row>
    <row r="1339" spans="1:65" ht="14.65" customHeight="1" x14ac:dyDescent="0.25">
      <c r="A1339" s="68" t="str">
        <f>CONCATENATE(E1339,"_",X1339)</f>
        <v>20100307902_PCR-LAP1258</v>
      </c>
      <c r="B1339" s="68" t="str">
        <f>CONCATENATE(E1339,"_",Z1339)</f>
        <v>20100307902_PCR-LAP0988</v>
      </c>
      <c r="C1339" s="29">
        <v>44105</v>
      </c>
      <c r="D1339" s="29">
        <v>44135</v>
      </c>
      <c r="E1339" s="192">
        <v>20100307902</v>
      </c>
      <c r="F1339" s="28" t="s">
        <v>2213</v>
      </c>
      <c r="G1339" s="29" t="s">
        <v>4603</v>
      </c>
      <c r="H1339" s="29">
        <v>44105</v>
      </c>
      <c r="I1339" s="29">
        <v>44135</v>
      </c>
      <c r="J1339" s="70"/>
      <c r="K1339" s="8">
        <f ca="1">+TODAY()-I1339</f>
        <v>2</v>
      </c>
      <c r="L1339" s="71">
        <v>90</v>
      </c>
      <c r="M1339" s="135"/>
      <c r="N1339" s="9" t="str">
        <f>IF(M1339="","Vacio",IF(L1339=M1339,"Igual","Diferente"))</f>
        <v>Vacio</v>
      </c>
      <c r="O1339" s="71"/>
      <c r="P1339" s="135"/>
      <c r="Q1339" s="9" t="str">
        <f>IF(P1339="","Vacio",IF(O1339=P1339,"Igual","Diferente"))</f>
        <v>Vacio</v>
      </c>
      <c r="R1339" s="1">
        <f>+L1339+O1339/3.5</f>
        <v>90</v>
      </c>
      <c r="S1339" s="1">
        <f ca="1">+IF(K1339&gt;=0,IF(K1339&lt;30,R1339*1,IF(60&gt;K1339,R1339*2,IF(90&gt;K1339,R1339*3,IF(120&gt;K1339,R1339*4,IF(150&gt;K1339,R1339*5,IF(180&gt;K1339,R1339*6,IF(210&gt;K1339,R1339*7))))))),0)</f>
        <v>90</v>
      </c>
      <c r="T1339" s="2" t="str">
        <f ca="1">+IF(K1339&lt;0,0,IF(K1339&lt;8,$A$1,IF(K1339&lt;15,$B$1,IF(K1339&lt;22,$C$1,IF(K1339&lt;30,$D$1,IF(K1339&lt;60,$G$1,IF(K1339&lt;90,$H$1,IF(K1339&lt;120,$I$1,IF(K1339&lt;150,$J$1,IF(K1339&lt;180,$K$1,IF(K1339&lt;210,$E$1)))))))))))</f>
        <v>1° Semana</v>
      </c>
      <c r="U1339" s="3" t="s">
        <v>2229</v>
      </c>
      <c r="V1339" s="10" t="s">
        <v>2231</v>
      </c>
      <c r="W1339" s="6">
        <v>43444</v>
      </c>
      <c r="X1339" s="30" t="s">
        <v>2232</v>
      </c>
      <c r="Y1339" s="12" t="s">
        <v>5248</v>
      </c>
      <c r="Z1339" s="30" t="s">
        <v>2233</v>
      </c>
      <c r="AA1339" s="30"/>
      <c r="AB1339" s="73"/>
      <c r="AC1339" s="73"/>
      <c r="AD1339" s="73"/>
      <c r="AE1339" s="73"/>
      <c r="AF1339" s="4">
        <f ca="1">+TODAY()-AE1339</f>
        <v>44137</v>
      </c>
      <c r="AG1339" s="73"/>
      <c r="AH1339" s="73"/>
      <c r="AI1339" s="29"/>
      <c r="AJ1339" s="29"/>
      <c r="AK1339" s="28" t="s">
        <v>56</v>
      </c>
      <c r="AL1339" s="29"/>
      <c r="AM1339" s="72">
        <v>1</v>
      </c>
      <c r="AN1339" s="28" t="s">
        <v>44</v>
      </c>
      <c r="AO1339" s="28"/>
      <c r="AP1339" s="28" t="s">
        <v>45</v>
      </c>
      <c r="AQ1339" s="28"/>
      <c r="AR1339" s="28"/>
      <c r="AS1339" s="28"/>
      <c r="AT1339" s="28"/>
      <c r="AU1339" s="3" t="s">
        <v>46</v>
      </c>
      <c r="AV1339" s="70" t="s">
        <v>47</v>
      </c>
      <c r="AW1339" s="7" t="s">
        <v>47</v>
      </c>
      <c r="AX1339" s="9" t="str">
        <f>IF(AW1339="","Vacio",IF(AV1339=AW1339,"Igual","Diferente"))</f>
        <v>Igual</v>
      </c>
      <c r="AY1339" s="68"/>
      <c r="AZ1339" s="68"/>
      <c r="BA1339" s="5">
        <f ca="1">+IF(K1339&gt;21,"Revisar",0)</f>
        <v>0</v>
      </c>
      <c r="BB1339" s="68" t="s">
        <v>146</v>
      </c>
      <c r="BC1339" s="129" t="s">
        <v>2919</v>
      </c>
      <c r="BF1339" s="129" t="s">
        <v>94</v>
      </c>
      <c r="BG1339" s="129"/>
    </row>
    <row r="1340" spans="1:65" ht="14.65" customHeight="1" x14ac:dyDescent="0.25">
      <c r="A1340" s="68" t="str">
        <f>CONCATENATE(E1340,"_",X1340)</f>
        <v>20100307902_PCR-LAP0996</v>
      </c>
      <c r="B1340" s="68" t="str">
        <f>CONCATENATE(E1340,"_",Z1340)</f>
        <v>20100307902_PCR-LAP 0755</v>
      </c>
      <c r="C1340" s="29">
        <v>44105</v>
      </c>
      <c r="D1340" s="29">
        <v>44135</v>
      </c>
      <c r="E1340" s="192">
        <v>20100307902</v>
      </c>
      <c r="F1340" s="95" t="s">
        <v>2213</v>
      </c>
      <c r="G1340" s="29" t="s">
        <v>4603</v>
      </c>
      <c r="H1340" s="29">
        <v>44105</v>
      </c>
      <c r="I1340" s="29">
        <v>44135</v>
      </c>
      <c r="J1340" s="70"/>
      <c r="K1340" s="8">
        <f ca="1">+TODAY()-I1340</f>
        <v>2</v>
      </c>
      <c r="L1340" s="71">
        <v>90</v>
      </c>
      <c r="M1340" s="135"/>
      <c r="N1340" s="9" t="str">
        <f>IF(M1340="","Vacio",IF(L1340=M1340,"Igual","Diferente"))</f>
        <v>Vacio</v>
      </c>
      <c r="O1340" s="71"/>
      <c r="P1340" s="135"/>
      <c r="Q1340" s="9" t="str">
        <f>IF(P1340="","Vacio",IF(O1340=P1340,"Igual","Diferente"))</f>
        <v>Vacio</v>
      </c>
      <c r="R1340" s="1">
        <f>+L1340+O1340/3.5</f>
        <v>90</v>
      </c>
      <c r="S1340" s="1">
        <f ca="1">+IF(K1340&gt;=0,IF(K1340&lt;30,R1340*1,IF(60&gt;K1340,R1340*2,IF(90&gt;K1340,R1340*3,IF(120&gt;K1340,R1340*4,IF(150&gt;K1340,R1340*5,IF(180&gt;K1340,R1340*6,IF(210&gt;K1340,R1340*7))))))),0)</f>
        <v>90</v>
      </c>
      <c r="T1340" s="2" t="str">
        <f ca="1">+IF(K1340&lt;0,0,IF(K1340&lt;8,$A$1,IF(K1340&lt;15,$B$1,IF(K1340&lt;22,$C$1,IF(K1340&lt;30,$D$1,IF(K1340&lt;60,$G$1,IF(K1340&lt;90,$H$1,IF(K1340&lt;120,$I$1,IF(K1340&lt;150,$J$1,IF(K1340&lt;180,$K$1,IF(K1340&lt;210,$E$1)))))))))))</f>
        <v>1° Semana</v>
      </c>
      <c r="U1340" s="3" t="s">
        <v>2225</v>
      </c>
      <c r="V1340" s="10" t="s">
        <v>2234</v>
      </c>
      <c r="W1340" s="6">
        <v>43382</v>
      </c>
      <c r="X1340" s="30" t="s">
        <v>1144</v>
      </c>
      <c r="Y1340" s="12" t="s">
        <v>5248</v>
      </c>
      <c r="Z1340" s="30" t="s">
        <v>2235</v>
      </c>
      <c r="AA1340" s="30"/>
      <c r="AB1340" s="98"/>
      <c r="AC1340" s="98"/>
      <c r="AD1340" s="98"/>
      <c r="AE1340" s="98"/>
      <c r="AF1340" s="4">
        <f ca="1">+TODAY()-AE1340</f>
        <v>44137</v>
      </c>
      <c r="AG1340" s="98"/>
      <c r="AH1340" s="98"/>
      <c r="AI1340" s="96"/>
      <c r="AJ1340" s="96"/>
      <c r="AK1340" s="95" t="s">
        <v>43</v>
      </c>
      <c r="AL1340" s="96"/>
      <c r="AM1340" s="99">
        <v>1</v>
      </c>
      <c r="AN1340" s="95" t="s">
        <v>44</v>
      </c>
      <c r="AO1340" s="95"/>
      <c r="AP1340" s="95" t="s">
        <v>2214</v>
      </c>
      <c r="AQ1340" s="95"/>
      <c r="AR1340" s="95"/>
      <c r="AS1340" s="95"/>
      <c r="AT1340" s="95"/>
      <c r="AU1340" s="3" t="s">
        <v>46</v>
      </c>
      <c r="AV1340" s="97" t="s">
        <v>47</v>
      </c>
      <c r="AW1340" s="7" t="s">
        <v>47</v>
      </c>
      <c r="AX1340" s="9" t="str">
        <f>IF(AW1340="","Vacio",IF(AV1340=AW1340,"Igual","Diferente"))</f>
        <v>Igual</v>
      </c>
      <c r="AY1340" s="68"/>
      <c r="AZ1340" s="68"/>
      <c r="BA1340" s="5">
        <f ca="1">+IF(K1340&gt;21,"Revisar",0)</f>
        <v>0</v>
      </c>
      <c r="BB1340" s="68" t="s">
        <v>146</v>
      </c>
      <c r="BC1340" s="129" t="s">
        <v>2919</v>
      </c>
      <c r="BF1340" s="129" t="s">
        <v>94</v>
      </c>
      <c r="BG1340" s="129"/>
    </row>
    <row r="1341" spans="1:65" ht="14.65" customHeight="1" x14ac:dyDescent="0.25">
      <c r="A1341" s="68" t="str">
        <f>CONCATENATE(E1341,"_",X1341)</f>
        <v>20100307902_PCR-LAP1033</v>
      </c>
      <c r="B1341" s="68" t="str">
        <f>CONCATENATE(E1341,"_",Z1341)</f>
        <v>20100307902_PCR-LAP 0953</v>
      </c>
      <c r="C1341" s="29">
        <v>44105</v>
      </c>
      <c r="D1341" s="29">
        <v>44135</v>
      </c>
      <c r="E1341" s="192">
        <v>20100307902</v>
      </c>
      <c r="F1341" s="28" t="s">
        <v>2213</v>
      </c>
      <c r="G1341" s="29" t="s">
        <v>4603</v>
      </c>
      <c r="H1341" s="29">
        <v>44105</v>
      </c>
      <c r="I1341" s="29">
        <v>44135</v>
      </c>
      <c r="J1341" s="70"/>
      <c r="K1341" s="8">
        <f ca="1">+TODAY()-I1341</f>
        <v>2</v>
      </c>
      <c r="L1341" s="71">
        <v>90</v>
      </c>
      <c r="M1341" s="135"/>
      <c r="N1341" s="9" t="str">
        <f>IF(M1341="","Vacio",IF(L1341=M1341,"Igual","Diferente"))</f>
        <v>Vacio</v>
      </c>
      <c r="O1341" s="71"/>
      <c r="P1341" s="135"/>
      <c r="Q1341" s="9" t="str">
        <f>IF(P1341="","Vacio",IF(O1341=P1341,"Igual","Diferente"))</f>
        <v>Vacio</v>
      </c>
      <c r="R1341" s="1">
        <f>+L1341+O1341/3.5</f>
        <v>90</v>
      </c>
      <c r="S1341" s="1">
        <f ca="1">+IF(K1341&gt;=0,IF(K1341&lt;30,R1341*1,IF(60&gt;K1341,R1341*2,IF(90&gt;K1341,R1341*3,IF(120&gt;K1341,R1341*4,IF(150&gt;K1341,R1341*5,IF(180&gt;K1341,R1341*6,IF(210&gt;K1341,R1341*7))))))),0)</f>
        <v>90</v>
      </c>
      <c r="T1341" s="2" t="str">
        <f ca="1">+IF(K1341&lt;0,0,IF(K1341&lt;8,$A$1,IF(K1341&lt;15,$B$1,IF(K1341&lt;22,$C$1,IF(K1341&lt;30,$D$1,IF(K1341&lt;60,$G$1,IF(K1341&lt;90,$H$1,IF(K1341&lt;120,$I$1,IF(K1341&lt;150,$J$1,IF(K1341&lt;180,$K$1,IF(K1341&lt;210,$E$1)))))))))))</f>
        <v>1° Semana</v>
      </c>
      <c r="U1341" s="3" t="s">
        <v>2236</v>
      </c>
      <c r="V1341" s="10" t="s">
        <v>2237</v>
      </c>
      <c r="W1341" s="86" t="s">
        <v>2238</v>
      </c>
      <c r="X1341" s="30" t="s">
        <v>2239</v>
      </c>
      <c r="Y1341" s="12" t="s">
        <v>5248</v>
      </c>
      <c r="Z1341" s="30" t="s">
        <v>2240</v>
      </c>
      <c r="AA1341" s="30"/>
      <c r="AB1341" s="73"/>
      <c r="AC1341" s="73"/>
      <c r="AD1341" s="73"/>
      <c r="AE1341" s="73"/>
      <c r="AF1341" s="4">
        <f ca="1">+TODAY()-AE1341</f>
        <v>44137</v>
      </c>
      <c r="AG1341" s="73"/>
      <c r="AH1341" s="73"/>
      <c r="AI1341" s="29" t="s">
        <v>2241</v>
      </c>
      <c r="AJ1341" s="29" t="s">
        <v>1329</v>
      </c>
      <c r="AK1341" s="28" t="s">
        <v>56</v>
      </c>
      <c r="AL1341" s="29">
        <v>43411</v>
      </c>
      <c r="AM1341" s="72">
        <v>1</v>
      </c>
      <c r="AN1341" s="28" t="s">
        <v>44</v>
      </c>
      <c r="AO1341" s="28"/>
      <c r="AP1341" s="28" t="s">
        <v>2214</v>
      </c>
      <c r="AQ1341" s="28"/>
      <c r="AR1341" s="28"/>
      <c r="AS1341" s="28"/>
      <c r="AT1341" s="28"/>
      <c r="AU1341" s="3" t="s">
        <v>46</v>
      </c>
      <c r="AV1341" s="70" t="s">
        <v>47</v>
      </c>
      <c r="AW1341" s="7" t="s">
        <v>47</v>
      </c>
      <c r="AX1341" s="9" t="str">
        <f>IF(AW1341="","Vacio",IF(AV1341=AW1341,"Igual","Diferente"))</f>
        <v>Igual</v>
      </c>
      <c r="AY1341" s="68"/>
      <c r="AZ1341" s="68"/>
      <c r="BA1341" s="5">
        <f ca="1">+IF(K1341&gt;21,"Revisar",0)</f>
        <v>0</v>
      </c>
      <c r="BB1341" s="68" t="s">
        <v>146</v>
      </c>
      <c r="BC1341" s="129" t="s">
        <v>2919</v>
      </c>
      <c r="BF1341" s="129" t="s">
        <v>94</v>
      </c>
      <c r="BG1341" s="129"/>
    </row>
    <row r="1342" spans="1:65" s="158" customFormat="1" ht="14.65" customHeight="1" x14ac:dyDescent="0.25">
      <c r="A1342" s="68" t="str">
        <f>CONCATENATE(E1342,"_",X1342)</f>
        <v>20100307902_PCR-LAP1095</v>
      </c>
      <c r="B1342" s="68" t="str">
        <f>CONCATENATE(E1342,"_",Z1342)</f>
        <v>20100307902_PCR-LAP0349</v>
      </c>
      <c r="C1342" s="29">
        <v>44105</v>
      </c>
      <c r="D1342" s="29">
        <v>44135</v>
      </c>
      <c r="E1342" s="192">
        <v>20100307902</v>
      </c>
      <c r="F1342" s="95" t="s">
        <v>2213</v>
      </c>
      <c r="G1342" s="29" t="s">
        <v>4603</v>
      </c>
      <c r="H1342" s="29">
        <v>44105</v>
      </c>
      <c r="I1342" s="29">
        <v>44135</v>
      </c>
      <c r="J1342" s="70"/>
      <c r="K1342" s="8">
        <f ca="1">+TODAY()-I1342</f>
        <v>2</v>
      </c>
      <c r="L1342" s="71">
        <v>170</v>
      </c>
      <c r="M1342" s="135"/>
      <c r="N1342" s="9" t="str">
        <f>IF(M1342="","Vacio",IF(L1342=M1342,"Igual","Diferente"))</f>
        <v>Vacio</v>
      </c>
      <c r="O1342" s="71"/>
      <c r="P1342" s="135"/>
      <c r="Q1342" s="9" t="str">
        <f>IF(P1342="","Vacio",IF(O1342=P1342,"Igual","Diferente"))</f>
        <v>Vacio</v>
      </c>
      <c r="R1342" s="1">
        <f>+L1342+O1342/3.5</f>
        <v>170</v>
      </c>
      <c r="S1342" s="1">
        <f ca="1">+IF(K1342&gt;=0,IF(K1342&lt;30,R1342*1,IF(60&gt;K1342,R1342*2,IF(90&gt;K1342,R1342*3,IF(120&gt;K1342,R1342*4,IF(150&gt;K1342,R1342*5,IF(180&gt;K1342,R1342*6,IF(210&gt;K1342,R1342*7))))))),0)</f>
        <v>170</v>
      </c>
      <c r="T1342" s="2" t="str">
        <f ca="1">+IF(K1342&lt;0,0,IF(K1342&lt;8,$A$1,IF(K1342&lt;15,$B$1,IF(K1342&lt;22,$C$1,IF(K1342&lt;30,$D$1,IF(K1342&lt;60,$G$1,IF(K1342&lt;90,$H$1,IF(K1342&lt;120,$I$1,IF(K1342&lt;150,$J$1,IF(K1342&lt;180,$K$1,IF(K1342&lt;210,$E$1)))))))))))</f>
        <v>1° Semana</v>
      </c>
      <c r="U1342" s="3" t="s">
        <v>2218</v>
      </c>
      <c r="V1342" s="10" t="s">
        <v>2219</v>
      </c>
      <c r="W1342" s="6">
        <v>43734</v>
      </c>
      <c r="X1342" s="30" t="s">
        <v>2242</v>
      </c>
      <c r="Y1342" s="12" t="s">
        <v>5248</v>
      </c>
      <c r="Z1342" s="30" t="s">
        <v>2243</v>
      </c>
      <c r="AA1342" s="30" t="s">
        <v>2244</v>
      </c>
      <c r="AB1342" s="73"/>
      <c r="AC1342" s="73"/>
      <c r="AD1342" s="73"/>
      <c r="AE1342" s="73"/>
      <c r="AF1342" s="4">
        <f ca="1">+TODAY()-AE1342</f>
        <v>44137</v>
      </c>
      <c r="AG1342" s="73"/>
      <c r="AH1342" s="73"/>
      <c r="AI1342" s="96"/>
      <c r="AJ1342" s="96"/>
      <c r="AK1342" s="95" t="s">
        <v>56</v>
      </c>
      <c r="AL1342" s="96"/>
      <c r="AM1342" s="99">
        <v>1</v>
      </c>
      <c r="AN1342" s="95" t="s">
        <v>44</v>
      </c>
      <c r="AO1342" s="95"/>
      <c r="AP1342" s="95" t="s">
        <v>2214</v>
      </c>
      <c r="AQ1342" s="95"/>
      <c r="AR1342" s="95"/>
      <c r="AS1342" s="95"/>
      <c r="AT1342" s="95"/>
      <c r="AU1342" s="3" t="s">
        <v>46</v>
      </c>
      <c r="AV1342" s="97" t="s">
        <v>47</v>
      </c>
      <c r="AW1342" s="7" t="s">
        <v>47</v>
      </c>
      <c r="AX1342" s="9" t="str">
        <f>IF(AW1342="","Vacio",IF(AV1342=AW1342,"Igual","Diferente"))</f>
        <v>Igual</v>
      </c>
      <c r="AY1342" s="68"/>
      <c r="AZ1342" s="68"/>
      <c r="BA1342" s="5">
        <f ca="1">+IF(K1342&gt;21,"Revisar",0)</f>
        <v>0</v>
      </c>
      <c r="BB1342" s="68" t="s">
        <v>146</v>
      </c>
      <c r="BC1342" s="129" t="s">
        <v>2919</v>
      </c>
      <c r="BD1342"/>
      <c r="BE1342"/>
      <c r="BF1342" s="129" t="s">
        <v>94</v>
      </c>
      <c r="BG1342" s="129"/>
      <c r="BH1342"/>
      <c r="BI1342"/>
      <c r="BJ1342"/>
      <c r="BK1342"/>
      <c r="BL1342"/>
      <c r="BM1342"/>
    </row>
    <row r="1343" spans="1:65" s="158" customFormat="1" ht="14.65" customHeight="1" x14ac:dyDescent="0.25">
      <c r="A1343" s="68" t="str">
        <f>CONCATENATE(E1343,"_",X1343)</f>
        <v>20100307902_PCR-LAP1114</v>
      </c>
      <c r="B1343" s="68" t="str">
        <f>CONCATENATE(E1343,"_",Z1343)</f>
        <v>20100307902_</v>
      </c>
      <c r="C1343" s="29">
        <v>44105</v>
      </c>
      <c r="D1343" s="29">
        <v>44135</v>
      </c>
      <c r="E1343" s="192">
        <v>20100307902</v>
      </c>
      <c r="F1343" s="28" t="s">
        <v>2213</v>
      </c>
      <c r="G1343" s="29" t="s">
        <v>4603</v>
      </c>
      <c r="H1343" s="29">
        <v>44105</v>
      </c>
      <c r="I1343" s="29">
        <v>44135</v>
      </c>
      <c r="J1343" s="70"/>
      <c r="K1343" s="8">
        <f ca="1">+TODAY()-I1343</f>
        <v>2</v>
      </c>
      <c r="L1343" s="71">
        <v>55</v>
      </c>
      <c r="M1343" s="135"/>
      <c r="N1343" s="9" t="str">
        <f>IF(M1343="","Vacio",IF(L1343=M1343,"Igual","Diferente"))</f>
        <v>Vacio</v>
      </c>
      <c r="O1343" s="71"/>
      <c r="P1343" s="135"/>
      <c r="Q1343" s="9" t="str">
        <f>IF(P1343="","Vacio",IF(O1343=P1343,"Igual","Diferente"))</f>
        <v>Vacio</v>
      </c>
      <c r="R1343" s="1">
        <f>+L1343+O1343/3.5</f>
        <v>55</v>
      </c>
      <c r="S1343" s="1">
        <f ca="1">+IF(K1343&gt;=0,IF(K1343&lt;30,R1343*1,IF(60&gt;K1343,R1343*2,IF(90&gt;K1343,R1343*3,IF(120&gt;K1343,R1343*4,IF(150&gt;K1343,R1343*5,IF(180&gt;K1343,R1343*6,IF(210&gt;K1343,R1343*7))))))),0)</f>
        <v>55</v>
      </c>
      <c r="T1343" s="2" t="str">
        <f ca="1">+IF(K1343&lt;0,0,IF(K1343&lt;8,$A$1,IF(K1343&lt;15,$B$1,IF(K1343&lt;22,$C$1,IF(K1343&lt;30,$D$1,IF(K1343&lt;60,$G$1,IF(K1343&lt;90,$H$1,IF(K1343&lt;120,$I$1,IF(K1343&lt;150,$J$1,IF(K1343&lt;180,$K$1,IF(K1343&lt;210,$E$1)))))))))))</f>
        <v>1° Semana</v>
      </c>
      <c r="U1343" s="3" t="s">
        <v>1224</v>
      </c>
      <c r="V1343" s="10" t="s">
        <v>2215</v>
      </c>
      <c r="W1343" s="6">
        <v>43165</v>
      </c>
      <c r="X1343" s="30" t="s">
        <v>2245</v>
      </c>
      <c r="Y1343" s="12" t="s">
        <v>5248</v>
      </c>
      <c r="Z1343" s="30"/>
      <c r="AA1343" s="30"/>
      <c r="AB1343" s="73"/>
      <c r="AC1343" s="73"/>
      <c r="AD1343" s="73"/>
      <c r="AE1343" s="73"/>
      <c r="AF1343" s="4">
        <f ca="1">+TODAY()-AE1343</f>
        <v>44137</v>
      </c>
      <c r="AG1343" s="73"/>
      <c r="AH1343" s="73"/>
      <c r="AI1343" s="29"/>
      <c r="AJ1343" s="29"/>
      <c r="AK1343" s="28" t="s">
        <v>56</v>
      </c>
      <c r="AL1343" s="29"/>
      <c r="AM1343" s="72">
        <v>1</v>
      </c>
      <c r="AN1343" s="28" t="s">
        <v>44</v>
      </c>
      <c r="AO1343" s="28"/>
      <c r="AP1343" s="28" t="s">
        <v>62</v>
      </c>
      <c r="AQ1343" s="28"/>
      <c r="AR1343" s="28"/>
      <c r="AS1343" s="28"/>
      <c r="AT1343" s="28"/>
      <c r="AU1343" s="3" t="s">
        <v>46</v>
      </c>
      <c r="AV1343" s="70" t="s">
        <v>47</v>
      </c>
      <c r="AW1343" s="7" t="s">
        <v>47</v>
      </c>
      <c r="AX1343" s="9" t="str">
        <f>IF(AW1343="","Vacio",IF(AV1343=AW1343,"Igual","Diferente"))</f>
        <v>Igual</v>
      </c>
      <c r="AY1343" s="68"/>
      <c r="AZ1343" s="68"/>
      <c r="BA1343" s="5">
        <f ca="1">+IF(K1343&gt;21,"Revisar",0)</f>
        <v>0</v>
      </c>
      <c r="BB1343" s="68" t="s">
        <v>146</v>
      </c>
      <c r="BC1343" s="129" t="s">
        <v>2919</v>
      </c>
      <c r="BD1343"/>
      <c r="BE1343"/>
      <c r="BF1343" s="129" t="s">
        <v>94</v>
      </c>
      <c r="BG1343" s="129"/>
      <c r="BH1343"/>
      <c r="BI1343"/>
      <c r="BJ1343"/>
      <c r="BK1343"/>
      <c r="BL1343"/>
      <c r="BM1343"/>
    </row>
    <row r="1344" spans="1:65" s="158" customFormat="1" ht="14.65" customHeight="1" x14ac:dyDescent="0.25">
      <c r="A1344" s="68" t="str">
        <f>CONCATENATE(E1344,"_",X1344)</f>
        <v>20100307902_PCR-LAP1116</v>
      </c>
      <c r="B1344" s="68" t="str">
        <f>CONCATENATE(E1344,"_",Z1344)</f>
        <v>20100307902_</v>
      </c>
      <c r="C1344" s="29">
        <v>44105</v>
      </c>
      <c r="D1344" s="29">
        <v>44135</v>
      </c>
      <c r="E1344" s="192">
        <v>20100307902</v>
      </c>
      <c r="F1344" s="28" t="s">
        <v>2213</v>
      </c>
      <c r="G1344" s="29" t="s">
        <v>4603</v>
      </c>
      <c r="H1344" s="29">
        <v>44105</v>
      </c>
      <c r="I1344" s="29">
        <v>44135</v>
      </c>
      <c r="J1344" s="70"/>
      <c r="K1344" s="8">
        <f ca="1">+TODAY()-I1344</f>
        <v>2</v>
      </c>
      <c r="L1344" s="71">
        <v>55</v>
      </c>
      <c r="M1344" s="135"/>
      <c r="N1344" s="9" t="str">
        <f>IF(M1344="","Vacio",IF(L1344=M1344,"Igual","Diferente"))</f>
        <v>Vacio</v>
      </c>
      <c r="O1344" s="71"/>
      <c r="P1344" s="135"/>
      <c r="Q1344" s="9" t="str">
        <f>IF(P1344="","Vacio",IF(O1344=P1344,"Igual","Diferente"))</f>
        <v>Vacio</v>
      </c>
      <c r="R1344" s="1">
        <f>+L1344+O1344/3.5</f>
        <v>55</v>
      </c>
      <c r="S1344" s="1">
        <f ca="1">+IF(K1344&gt;=0,IF(K1344&lt;30,R1344*1,IF(60&gt;K1344,R1344*2,IF(90&gt;K1344,R1344*3,IF(120&gt;K1344,R1344*4,IF(150&gt;K1344,R1344*5,IF(180&gt;K1344,R1344*6,IF(210&gt;K1344,R1344*7))))))),0)</f>
        <v>55</v>
      </c>
      <c r="T1344" s="2" t="str">
        <f ca="1">+IF(K1344&lt;0,0,IF(K1344&lt;8,$A$1,IF(K1344&lt;15,$B$1,IF(K1344&lt;22,$C$1,IF(K1344&lt;30,$D$1,IF(K1344&lt;60,$G$1,IF(K1344&lt;90,$H$1,IF(K1344&lt;120,$I$1,IF(K1344&lt;150,$J$1,IF(K1344&lt;180,$K$1,IF(K1344&lt;210,$E$1)))))))))))</f>
        <v>1° Semana</v>
      </c>
      <c r="U1344" s="3" t="s">
        <v>1224</v>
      </c>
      <c r="V1344" s="10" t="s">
        <v>2215</v>
      </c>
      <c r="W1344" s="6">
        <v>43165</v>
      </c>
      <c r="X1344" s="30" t="s">
        <v>2246</v>
      </c>
      <c r="Y1344" s="12" t="s">
        <v>5248</v>
      </c>
      <c r="Z1344" s="30"/>
      <c r="AA1344" s="30"/>
      <c r="AB1344" s="73"/>
      <c r="AC1344" s="73"/>
      <c r="AD1344" s="73"/>
      <c r="AE1344" s="73"/>
      <c r="AF1344" s="4">
        <f ca="1">+TODAY()-AE1344</f>
        <v>44137</v>
      </c>
      <c r="AG1344" s="73"/>
      <c r="AH1344" s="73"/>
      <c r="AI1344" s="29"/>
      <c r="AJ1344" s="29"/>
      <c r="AK1344" s="28" t="s">
        <v>56</v>
      </c>
      <c r="AL1344" s="29"/>
      <c r="AM1344" s="72">
        <v>1</v>
      </c>
      <c r="AN1344" s="28" t="s">
        <v>44</v>
      </c>
      <c r="AO1344" s="28"/>
      <c r="AP1344" s="28" t="s">
        <v>62</v>
      </c>
      <c r="AQ1344" s="28"/>
      <c r="AR1344" s="28"/>
      <c r="AS1344" s="28"/>
      <c r="AT1344" s="28"/>
      <c r="AU1344" s="3" t="s">
        <v>46</v>
      </c>
      <c r="AV1344" s="70" t="s">
        <v>47</v>
      </c>
      <c r="AW1344" s="7" t="s">
        <v>47</v>
      </c>
      <c r="AX1344" s="9" t="str">
        <f>IF(AW1344="","Vacio",IF(AV1344=AW1344,"Igual","Diferente"))</f>
        <v>Igual</v>
      </c>
      <c r="AY1344" s="68"/>
      <c r="AZ1344" s="68"/>
      <c r="BA1344" s="5">
        <f ca="1">+IF(K1344&gt;21,"Revisar",0)</f>
        <v>0</v>
      </c>
      <c r="BB1344" s="68" t="s">
        <v>146</v>
      </c>
      <c r="BC1344" s="129" t="s">
        <v>2919</v>
      </c>
      <c r="BD1344"/>
      <c r="BE1344"/>
      <c r="BF1344" s="129" t="s">
        <v>94</v>
      </c>
      <c r="BG1344" s="129"/>
      <c r="BH1344"/>
      <c r="BI1344"/>
      <c r="BJ1344"/>
      <c r="BK1344"/>
      <c r="BL1344"/>
      <c r="BM1344"/>
    </row>
    <row r="1345" spans="1:65" s="158" customFormat="1" ht="14.65" customHeight="1" x14ac:dyDescent="0.25">
      <c r="A1345" s="68" t="str">
        <f>CONCATENATE(E1345,"_",X1345)</f>
        <v>20100307902_PCR-LAP1137</v>
      </c>
      <c r="B1345" s="68" t="str">
        <f>CONCATENATE(E1345,"_",Z1345)</f>
        <v>20100307902_</v>
      </c>
      <c r="C1345" s="29">
        <v>44105</v>
      </c>
      <c r="D1345" s="29">
        <v>44135</v>
      </c>
      <c r="E1345" s="192">
        <v>20100307902</v>
      </c>
      <c r="F1345" s="28" t="s">
        <v>2213</v>
      </c>
      <c r="G1345" s="29" t="s">
        <v>4603</v>
      </c>
      <c r="H1345" s="29">
        <v>44105</v>
      </c>
      <c r="I1345" s="29">
        <v>44135</v>
      </c>
      <c r="J1345" s="70"/>
      <c r="K1345" s="8">
        <f ca="1">+TODAY()-I1345</f>
        <v>2</v>
      </c>
      <c r="L1345" s="71">
        <v>55</v>
      </c>
      <c r="M1345" s="135"/>
      <c r="N1345" s="9" t="str">
        <f>IF(M1345="","Vacio",IF(L1345=M1345,"Igual","Diferente"))</f>
        <v>Vacio</v>
      </c>
      <c r="O1345" s="71"/>
      <c r="P1345" s="135"/>
      <c r="Q1345" s="9" t="str">
        <f>IF(P1345="","Vacio",IF(O1345=P1345,"Igual","Diferente"))</f>
        <v>Vacio</v>
      </c>
      <c r="R1345" s="1">
        <f>+L1345+O1345/3.5</f>
        <v>55</v>
      </c>
      <c r="S1345" s="1">
        <f ca="1">+IF(K1345&gt;=0,IF(K1345&lt;30,R1345*1,IF(60&gt;K1345,R1345*2,IF(90&gt;K1345,R1345*3,IF(120&gt;K1345,R1345*4,IF(150&gt;K1345,R1345*5,IF(180&gt;K1345,R1345*6,IF(210&gt;K1345,R1345*7))))))),0)</f>
        <v>55</v>
      </c>
      <c r="T1345" s="2" t="str">
        <f ca="1">+IF(K1345&lt;0,0,IF(K1345&lt;8,$A$1,IF(K1345&lt;15,$B$1,IF(K1345&lt;22,$C$1,IF(K1345&lt;30,$D$1,IF(K1345&lt;60,$G$1,IF(K1345&lt;90,$H$1,IF(K1345&lt;120,$I$1,IF(K1345&lt;150,$J$1,IF(K1345&lt;180,$K$1,IF(K1345&lt;210,$E$1)))))))))))</f>
        <v>1° Semana</v>
      </c>
      <c r="U1345" s="3" t="s">
        <v>2247</v>
      </c>
      <c r="V1345" s="10" t="s">
        <v>2248</v>
      </c>
      <c r="W1345" s="6">
        <v>43259</v>
      </c>
      <c r="X1345" s="30" t="s">
        <v>2249</v>
      </c>
      <c r="Y1345" s="12" t="s">
        <v>5248</v>
      </c>
      <c r="Z1345" s="30"/>
      <c r="AA1345" s="30"/>
      <c r="AB1345" s="73"/>
      <c r="AC1345" s="73"/>
      <c r="AD1345" s="73"/>
      <c r="AE1345" s="73"/>
      <c r="AF1345" s="4">
        <f ca="1">+TODAY()-AE1345</f>
        <v>44137</v>
      </c>
      <c r="AG1345" s="73"/>
      <c r="AH1345" s="73"/>
      <c r="AI1345" s="29"/>
      <c r="AJ1345" s="29"/>
      <c r="AK1345" s="28" t="s">
        <v>43</v>
      </c>
      <c r="AL1345" s="29"/>
      <c r="AM1345" s="72">
        <v>1</v>
      </c>
      <c r="AN1345" s="28" t="s">
        <v>44</v>
      </c>
      <c r="AO1345" s="28"/>
      <c r="AP1345" s="28" t="s">
        <v>45</v>
      </c>
      <c r="AQ1345" s="28"/>
      <c r="AR1345" s="28"/>
      <c r="AS1345" s="28" t="s">
        <v>1161</v>
      </c>
      <c r="AT1345" s="28"/>
      <c r="AU1345" s="3" t="s">
        <v>46</v>
      </c>
      <c r="AV1345" s="70" t="s">
        <v>47</v>
      </c>
      <c r="AW1345" s="7" t="s">
        <v>47</v>
      </c>
      <c r="AX1345" s="9" t="str">
        <f>IF(AW1345="","Vacio",IF(AV1345=AW1345,"Igual","Diferente"))</f>
        <v>Igual</v>
      </c>
      <c r="AY1345" s="68"/>
      <c r="AZ1345" s="68"/>
      <c r="BA1345" s="5">
        <f ca="1">+IF(K1345&gt;21,"Revisar",0)</f>
        <v>0</v>
      </c>
      <c r="BB1345" s="68" t="s">
        <v>146</v>
      </c>
      <c r="BC1345" s="129" t="s">
        <v>2919</v>
      </c>
      <c r="BD1345"/>
      <c r="BE1345"/>
      <c r="BF1345" s="129" t="s">
        <v>94</v>
      </c>
      <c r="BG1345" s="129"/>
      <c r="BH1345"/>
      <c r="BI1345"/>
      <c r="BJ1345"/>
      <c r="BK1345"/>
      <c r="BL1345"/>
      <c r="BM1345"/>
    </row>
    <row r="1346" spans="1:65" s="158" customFormat="1" ht="14.65" customHeight="1" x14ac:dyDescent="0.25">
      <c r="A1346" s="68" t="str">
        <f>CONCATENATE(E1346,"_",X1346)</f>
        <v>20100307902_PCR-LAP1152</v>
      </c>
      <c r="B1346" s="68" t="str">
        <f>CONCATENATE(E1346,"_",Z1346)</f>
        <v>20100307902_</v>
      </c>
      <c r="C1346" s="29">
        <v>44105</v>
      </c>
      <c r="D1346" s="29">
        <v>44135</v>
      </c>
      <c r="E1346" s="192">
        <v>20100307902</v>
      </c>
      <c r="F1346" s="28" t="s">
        <v>2213</v>
      </c>
      <c r="G1346" s="29" t="s">
        <v>4603</v>
      </c>
      <c r="H1346" s="29">
        <v>44105</v>
      </c>
      <c r="I1346" s="29">
        <v>44135</v>
      </c>
      <c r="J1346" s="70"/>
      <c r="K1346" s="8">
        <f ca="1">+TODAY()-I1346</f>
        <v>2</v>
      </c>
      <c r="L1346" s="71">
        <v>55</v>
      </c>
      <c r="M1346" s="135"/>
      <c r="N1346" s="9" t="str">
        <f>IF(M1346="","Vacio",IF(L1346=M1346,"Igual","Diferente"))</f>
        <v>Vacio</v>
      </c>
      <c r="O1346" s="71"/>
      <c r="P1346" s="135"/>
      <c r="Q1346" s="9" t="str">
        <f>IF(P1346="","Vacio",IF(O1346=P1346,"Igual","Diferente"))</f>
        <v>Vacio</v>
      </c>
      <c r="R1346" s="1">
        <f>+L1346+O1346/3.5</f>
        <v>55</v>
      </c>
      <c r="S1346" s="1">
        <f ca="1">+IF(K1346&gt;=0,IF(K1346&lt;30,R1346*1,IF(60&gt;K1346,R1346*2,IF(90&gt;K1346,R1346*3,IF(120&gt;K1346,R1346*4,IF(150&gt;K1346,R1346*5,IF(180&gt;K1346,R1346*6,IF(210&gt;K1346,R1346*7))))))),0)</f>
        <v>55</v>
      </c>
      <c r="T1346" s="2" t="str">
        <f ca="1">+IF(K1346&lt;0,0,IF(K1346&lt;8,$A$1,IF(K1346&lt;15,$B$1,IF(K1346&lt;22,$C$1,IF(K1346&lt;30,$D$1,IF(K1346&lt;60,$G$1,IF(K1346&lt;90,$H$1,IF(K1346&lt;120,$I$1,IF(K1346&lt;150,$J$1,IF(K1346&lt;180,$K$1,IF(K1346&lt;210,$E$1)))))))))))</f>
        <v>1° Semana</v>
      </c>
      <c r="U1346" s="3" t="s">
        <v>2247</v>
      </c>
      <c r="V1346" s="10" t="s">
        <v>2248</v>
      </c>
      <c r="W1346" s="6">
        <v>43259</v>
      </c>
      <c r="X1346" s="30" t="s">
        <v>2250</v>
      </c>
      <c r="Y1346" s="12" t="s">
        <v>5248</v>
      </c>
      <c r="Z1346" s="30"/>
      <c r="AA1346" s="30"/>
      <c r="AB1346" s="73"/>
      <c r="AC1346" s="73"/>
      <c r="AD1346" s="73"/>
      <c r="AE1346" s="73"/>
      <c r="AF1346" s="4">
        <f ca="1">+TODAY()-AE1346</f>
        <v>44137</v>
      </c>
      <c r="AG1346" s="73"/>
      <c r="AH1346" s="73"/>
      <c r="AI1346" s="29"/>
      <c r="AJ1346" s="29"/>
      <c r="AK1346" s="28" t="s">
        <v>43</v>
      </c>
      <c r="AL1346" s="29"/>
      <c r="AM1346" s="72">
        <v>1</v>
      </c>
      <c r="AN1346" s="28" t="s">
        <v>44</v>
      </c>
      <c r="AO1346" s="28"/>
      <c r="AP1346" s="28" t="s">
        <v>45</v>
      </c>
      <c r="AQ1346" s="28"/>
      <c r="AR1346" s="28"/>
      <c r="AS1346" s="28" t="s">
        <v>1161</v>
      </c>
      <c r="AT1346" s="28"/>
      <c r="AU1346" s="3" t="s">
        <v>46</v>
      </c>
      <c r="AV1346" s="70" t="s">
        <v>47</v>
      </c>
      <c r="AW1346" s="7" t="s">
        <v>47</v>
      </c>
      <c r="AX1346" s="9" t="str">
        <f>IF(AW1346="","Vacio",IF(AV1346=AW1346,"Igual","Diferente"))</f>
        <v>Igual</v>
      </c>
      <c r="AY1346" s="68"/>
      <c r="AZ1346" s="68"/>
      <c r="BA1346" s="5">
        <f ca="1">+IF(K1346&gt;21,"Revisar",0)</f>
        <v>0</v>
      </c>
      <c r="BB1346" s="68" t="s">
        <v>146</v>
      </c>
      <c r="BC1346" s="129" t="s">
        <v>2919</v>
      </c>
      <c r="BD1346"/>
      <c r="BE1346"/>
      <c r="BF1346" s="129" t="s">
        <v>94</v>
      </c>
      <c r="BG1346" s="129"/>
      <c r="BH1346"/>
      <c r="BI1346"/>
      <c r="BJ1346"/>
      <c r="BK1346"/>
      <c r="BL1346"/>
      <c r="BM1346"/>
    </row>
    <row r="1347" spans="1:65" s="158" customFormat="1" ht="14.65" customHeight="1" x14ac:dyDescent="0.25">
      <c r="A1347" s="68" t="str">
        <f>CONCATENATE(E1347,"_",X1347)</f>
        <v>20100307902_PCR-LAP1174</v>
      </c>
      <c r="B1347" s="68" t="str">
        <f>CONCATENATE(E1347,"_",Z1347)</f>
        <v>20100307902_</v>
      </c>
      <c r="C1347" s="29">
        <v>44105</v>
      </c>
      <c r="D1347" s="29">
        <v>44135</v>
      </c>
      <c r="E1347" s="192">
        <v>20100307902</v>
      </c>
      <c r="F1347" s="28" t="s">
        <v>2213</v>
      </c>
      <c r="G1347" s="29" t="s">
        <v>4603</v>
      </c>
      <c r="H1347" s="29">
        <v>44105</v>
      </c>
      <c r="I1347" s="29">
        <v>44135</v>
      </c>
      <c r="J1347" s="70"/>
      <c r="K1347" s="8">
        <f ca="1">+TODAY()-I1347</f>
        <v>2</v>
      </c>
      <c r="L1347" s="71">
        <v>70</v>
      </c>
      <c r="M1347" s="135"/>
      <c r="N1347" s="9" t="str">
        <f>IF(M1347="","Vacio",IF(L1347=M1347,"Igual","Diferente"))</f>
        <v>Vacio</v>
      </c>
      <c r="O1347" s="71"/>
      <c r="P1347" s="135"/>
      <c r="Q1347" s="9" t="str">
        <f>IF(P1347="","Vacio",IF(O1347=P1347,"Igual","Diferente"))</f>
        <v>Vacio</v>
      </c>
      <c r="R1347" s="1">
        <f>+L1347+O1347/3.5</f>
        <v>70</v>
      </c>
      <c r="S1347" s="1">
        <f ca="1">+IF(K1347&gt;=0,IF(K1347&lt;30,R1347*1,IF(60&gt;K1347,R1347*2,IF(90&gt;K1347,R1347*3,IF(120&gt;K1347,R1347*4,IF(150&gt;K1347,R1347*5,IF(180&gt;K1347,R1347*6,IF(210&gt;K1347,R1347*7))))))),0)</f>
        <v>70</v>
      </c>
      <c r="T1347" s="2" t="str">
        <f ca="1">+IF(K1347&lt;0,0,IF(K1347&lt;8,$A$1,IF(K1347&lt;15,$B$1,IF(K1347&lt;22,$C$1,IF(K1347&lt;30,$D$1,IF(K1347&lt;60,$G$1,IF(K1347&lt;90,$H$1,IF(K1347&lt;120,$I$1,IF(K1347&lt;150,$J$1,IF(K1347&lt;180,$K$1,IF(K1347&lt;210,$E$1)))))))))))</f>
        <v>1° Semana</v>
      </c>
      <c r="U1347" s="3" t="s">
        <v>2247</v>
      </c>
      <c r="V1347" s="10" t="s">
        <v>2251</v>
      </c>
      <c r="W1347" s="6">
        <v>43370</v>
      </c>
      <c r="X1347" s="30" t="s">
        <v>2252</v>
      </c>
      <c r="Y1347" s="12" t="s">
        <v>5248</v>
      </c>
      <c r="Z1347" s="30"/>
      <c r="AA1347" s="30"/>
      <c r="AB1347" s="73"/>
      <c r="AC1347" s="73"/>
      <c r="AD1347" s="73"/>
      <c r="AE1347" s="73"/>
      <c r="AF1347" s="4">
        <f ca="1">+TODAY()-AE1347</f>
        <v>44137</v>
      </c>
      <c r="AG1347" s="73"/>
      <c r="AH1347" s="73"/>
      <c r="AI1347" s="29" t="s">
        <v>2241</v>
      </c>
      <c r="AJ1347" s="29" t="s">
        <v>1329</v>
      </c>
      <c r="AK1347" s="28" t="s">
        <v>43</v>
      </c>
      <c r="AL1347" s="29">
        <v>43496</v>
      </c>
      <c r="AM1347" s="72">
        <v>1</v>
      </c>
      <c r="AN1347" s="28" t="s">
        <v>44</v>
      </c>
      <c r="AO1347" s="28"/>
      <c r="AP1347" s="28" t="s">
        <v>2214</v>
      </c>
      <c r="AQ1347" s="28"/>
      <c r="AR1347" s="28"/>
      <c r="AS1347" s="28"/>
      <c r="AT1347" s="28"/>
      <c r="AU1347" s="3" t="s">
        <v>46</v>
      </c>
      <c r="AV1347" s="70" t="s">
        <v>47</v>
      </c>
      <c r="AW1347" s="7" t="s">
        <v>47</v>
      </c>
      <c r="AX1347" s="9" t="str">
        <f>IF(AW1347="","Vacio",IF(AV1347=AW1347,"Igual","Diferente"))</f>
        <v>Igual</v>
      </c>
      <c r="AY1347" s="68"/>
      <c r="AZ1347" s="68"/>
      <c r="BA1347" s="5">
        <f ca="1">+IF(K1347&gt;21,"Revisar",0)</f>
        <v>0</v>
      </c>
      <c r="BB1347" s="68" t="s">
        <v>146</v>
      </c>
      <c r="BC1347" s="129" t="s">
        <v>2919</v>
      </c>
      <c r="BD1347"/>
      <c r="BE1347"/>
      <c r="BF1347" s="129" t="s">
        <v>94</v>
      </c>
      <c r="BG1347" s="129"/>
      <c r="BH1347"/>
      <c r="BI1347"/>
      <c r="BJ1347"/>
      <c r="BK1347"/>
      <c r="BL1347"/>
      <c r="BM1347"/>
    </row>
    <row r="1348" spans="1:65" s="158" customFormat="1" ht="14.65" customHeight="1" x14ac:dyDescent="0.25">
      <c r="A1348" s="68" t="str">
        <f>CONCATENATE(E1348,"_",X1348)</f>
        <v>20100307902_PCR-LAP1187</v>
      </c>
      <c r="B1348" s="68" t="str">
        <f>CONCATENATE(E1348,"_",Z1348)</f>
        <v>20100307902_</v>
      </c>
      <c r="C1348" s="29">
        <v>44105</v>
      </c>
      <c r="D1348" s="29">
        <v>44135</v>
      </c>
      <c r="E1348" s="192">
        <v>20100307902</v>
      </c>
      <c r="F1348" s="28" t="s">
        <v>2213</v>
      </c>
      <c r="G1348" s="29" t="s">
        <v>4603</v>
      </c>
      <c r="H1348" s="29">
        <v>44105</v>
      </c>
      <c r="I1348" s="29">
        <v>44135</v>
      </c>
      <c r="J1348" s="70"/>
      <c r="K1348" s="8">
        <f ca="1">+TODAY()-I1348</f>
        <v>2</v>
      </c>
      <c r="L1348" s="71">
        <v>55</v>
      </c>
      <c r="M1348" s="135"/>
      <c r="N1348" s="9" t="str">
        <f>IF(M1348="","Vacio",IF(L1348=M1348,"Igual","Diferente"))</f>
        <v>Vacio</v>
      </c>
      <c r="O1348" s="71"/>
      <c r="P1348" s="135"/>
      <c r="Q1348" s="9" t="str">
        <f>IF(P1348="","Vacio",IF(O1348=P1348,"Igual","Diferente"))</f>
        <v>Vacio</v>
      </c>
      <c r="R1348" s="1">
        <f>+L1348+O1348/3.5</f>
        <v>55</v>
      </c>
      <c r="S1348" s="1">
        <f ca="1">+IF(K1348&gt;=0,IF(K1348&lt;30,R1348*1,IF(60&gt;K1348,R1348*2,IF(90&gt;K1348,R1348*3,IF(120&gt;K1348,R1348*4,IF(150&gt;K1348,R1348*5,IF(180&gt;K1348,R1348*6,IF(210&gt;K1348,R1348*7))))))),0)</f>
        <v>55</v>
      </c>
      <c r="T1348" s="2" t="str">
        <f ca="1">+IF(K1348&lt;0,0,IF(K1348&lt;8,$A$1,IF(K1348&lt;15,$B$1,IF(K1348&lt;22,$C$1,IF(K1348&lt;30,$D$1,IF(K1348&lt;60,$G$1,IF(K1348&lt;90,$H$1,IF(K1348&lt;120,$I$1,IF(K1348&lt;150,$J$1,IF(K1348&lt;180,$K$1,IF(K1348&lt;210,$E$1)))))))))))</f>
        <v>1° Semana</v>
      </c>
      <c r="U1348" s="3" t="s">
        <v>2247</v>
      </c>
      <c r="V1348" s="10" t="s">
        <v>2248</v>
      </c>
      <c r="W1348" s="6">
        <v>43259</v>
      </c>
      <c r="X1348" s="30" t="s">
        <v>2253</v>
      </c>
      <c r="Y1348" s="12" t="s">
        <v>5248</v>
      </c>
      <c r="Z1348" s="30"/>
      <c r="AA1348" s="30"/>
      <c r="AB1348" s="73"/>
      <c r="AC1348" s="73"/>
      <c r="AD1348" s="73"/>
      <c r="AE1348" s="73"/>
      <c r="AF1348" s="4">
        <f ca="1">+TODAY()-AE1348</f>
        <v>44137</v>
      </c>
      <c r="AG1348" s="73"/>
      <c r="AH1348" s="73"/>
      <c r="AI1348" s="29"/>
      <c r="AJ1348" s="29"/>
      <c r="AK1348" s="28" t="s">
        <v>43</v>
      </c>
      <c r="AL1348" s="29"/>
      <c r="AM1348" s="72">
        <v>1</v>
      </c>
      <c r="AN1348" s="28" t="s">
        <v>44</v>
      </c>
      <c r="AO1348" s="28"/>
      <c r="AP1348" s="28" t="s">
        <v>45</v>
      </c>
      <c r="AQ1348" s="28"/>
      <c r="AR1348" s="28"/>
      <c r="AS1348" s="28" t="s">
        <v>1161</v>
      </c>
      <c r="AT1348" s="28"/>
      <c r="AU1348" s="3" t="s">
        <v>46</v>
      </c>
      <c r="AV1348" s="70" t="s">
        <v>47</v>
      </c>
      <c r="AW1348" s="7" t="s">
        <v>47</v>
      </c>
      <c r="AX1348" s="9" t="str">
        <f>IF(AW1348="","Vacio",IF(AV1348=AW1348,"Igual","Diferente"))</f>
        <v>Igual</v>
      </c>
      <c r="AY1348" s="68"/>
      <c r="AZ1348" s="68"/>
      <c r="BA1348" s="5">
        <f ca="1">+IF(K1348&gt;21,"Revisar",0)</f>
        <v>0</v>
      </c>
      <c r="BB1348" s="68" t="s">
        <v>146</v>
      </c>
      <c r="BC1348" s="129" t="s">
        <v>2919</v>
      </c>
      <c r="BD1348"/>
      <c r="BE1348"/>
      <c r="BF1348" s="129" t="s">
        <v>94</v>
      </c>
      <c r="BG1348" s="129"/>
      <c r="BH1348"/>
      <c r="BI1348"/>
      <c r="BJ1348"/>
      <c r="BK1348"/>
      <c r="BL1348"/>
      <c r="BM1348"/>
    </row>
    <row r="1349" spans="1:65" s="158" customFormat="1" ht="14.65" customHeight="1" x14ac:dyDescent="0.25">
      <c r="A1349" s="68" t="str">
        <f>CONCATENATE(E1349,"_",X1349)</f>
        <v>20100307902_PCR-LAP1200</v>
      </c>
      <c r="B1349" s="68" t="str">
        <f>CONCATENATE(E1349,"_",Z1349)</f>
        <v>20100307902_</v>
      </c>
      <c r="C1349" s="29">
        <v>44105</v>
      </c>
      <c r="D1349" s="29">
        <v>44135</v>
      </c>
      <c r="E1349" s="192">
        <v>20100307902</v>
      </c>
      <c r="F1349" s="28" t="s">
        <v>2213</v>
      </c>
      <c r="G1349" s="29" t="s">
        <v>4603</v>
      </c>
      <c r="H1349" s="29">
        <v>44105</v>
      </c>
      <c r="I1349" s="29">
        <v>44135</v>
      </c>
      <c r="J1349" s="70"/>
      <c r="K1349" s="8">
        <f ca="1">+TODAY()-I1349</f>
        <v>2</v>
      </c>
      <c r="L1349" s="71">
        <v>90</v>
      </c>
      <c r="M1349" s="135"/>
      <c r="N1349" s="9" t="str">
        <f>IF(M1349="","Vacio",IF(L1349=M1349,"Igual","Diferente"))</f>
        <v>Vacio</v>
      </c>
      <c r="O1349" s="71"/>
      <c r="P1349" s="135"/>
      <c r="Q1349" s="9" t="str">
        <f>IF(P1349="","Vacio",IF(O1349=P1349,"Igual","Diferente"))</f>
        <v>Vacio</v>
      </c>
      <c r="R1349" s="1">
        <f>+L1349+O1349/3.5</f>
        <v>90</v>
      </c>
      <c r="S1349" s="1">
        <f ca="1">+IF(K1349&gt;=0,IF(K1349&lt;30,R1349*1,IF(60&gt;K1349,R1349*2,IF(90&gt;K1349,R1349*3,IF(120&gt;K1349,R1349*4,IF(150&gt;K1349,R1349*5,IF(180&gt;K1349,R1349*6,IF(210&gt;K1349,R1349*7))))))),0)</f>
        <v>90</v>
      </c>
      <c r="T1349" s="2" t="str">
        <f ca="1">+IF(K1349&lt;0,0,IF(K1349&lt;8,$A$1,IF(K1349&lt;15,$B$1,IF(K1349&lt;22,$C$1,IF(K1349&lt;30,$D$1,IF(K1349&lt;60,$G$1,IF(K1349&lt;90,$H$1,IF(K1349&lt;120,$I$1,IF(K1349&lt;150,$J$1,IF(K1349&lt;180,$K$1,IF(K1349&lt;210,$E$1)))))))))))</f>
        <v>1° Semana</v>
      </c>
      <c r="U1349" s="3" t="s">
        <v>679</v>
      </c>
      <c r="V1349" s="10" t="s">
        <v>2251</v>
      </c>
      <c r="W1349" s="6">
        <v>43370</v>
      </c>
      <c r="X1349" s="30" t="s">
        <v>2254</v>
      </c>
      <c r="Y1349" s="12" t="s">
        <v>5248</v>
      </c>
      <c r="Z1349" s="30"/>
      <c r="AA1349" s="30"/>
      <c r="AB1349" s="73"/>
      <c r="AC1349" s="73"/>
      <c r="AD1349" s="73"/>
      <c r="AE1349" s="73"/>
      <c r="AF1349" s="4">
        <f ca="1">+TODAY()-AE1349</f>
        <v>44137</v>
      </c>
      <c r="AG1349" s="73"/>
      <c r="AH1349" s="73"/>
      <c r="AI1349" s="29" t="s">
        <v>2241</v>
      </c>
      <c r="AJ1349" s="29" t="s">
        <v>1329</v>
      </c>
      <c r="AK1349" s="28" t="s">
        <v>43</v>
      </c>
      <c r="AL1349" s="29">
        <v>43496</v>
      </c>
      <c r="AM1349" s="72">
        <v>1</v>
      </c>
      <c r="AN1349" s="28" t="s">
        <v>44</v>
      </c>
      <c r="AO1349" s="28"/>
      <c r="AP1349" s="28" t="s">
        <v>2214</v>
      </c>
      <c r="AQ1349" s="28"/>
      <c r="AR1349" s="28"/>
      <c r="AS1349" s="28"/>
      <c r="AT1349" s="28"/>
      <c r="AU1349" s="3" t="s">
        <v>46</v>
      </c>
      <c r="AV1349" s="70" t="s">
        <v>47</v>
      </c>
      <c r="AW1349" s="7" t="s">
        <v>47</v>
      </c>
      <c r="AX1349" s="9" t="str">
        <f>IF(AW1349="","Vacio",IF(AV1349=AW1349,"Igual","Diferente"))</f>
        <v>Igual</v>
      </c>
      <c r="AY1349" s="68"/>
      <c r="AZ1349" s="68"/>
      <c r="BA1349" s="5">
        <f ca="1">+IF(K1349&gt;21,"Revisar",0)</f>
        <v>0</v>
      </c>
      <c r="BB1349" s="68" t="s">
        <v>146</v>
      </c>
      <c r="BC1349" s="129" t="s">
        <v>2919</v>
      </c>
      <c r="BD1349"/>
      <c r="BE1349"/>
      <c r="BF1349" s="129" t="s">
        <v>94</v>
      </c>
      <c r="BG1349" s="129"/>
      <c r="BH1349"/>
      <c r="BI1349"/>
      <c r="BJ1349"/>
      <c r="BK1349"/>
      <c r="BL1349"/>
      <c r="BM1349"/>
    </row>
    <row r="1350" spans="1:65" s="158" customFormat="1" ht="14.65" customHeight="1" x14ac:dyDescent="0.25">
      <c r="A1350" s="68" t="str">
        <f>CONCATENATE(E1350,"_",X1350)</f>
        <v>20100307902_PCR-LAP0956</v>
      </c>
      <c r="B1350" s="68" t="str">
        <f>CONCATENATE(E1350,"_",Z1350)</f>
        <v>20100307902_PCR-LAP1206</v>
      </c>
      <c r="C1350" s="29">
        <v>44105</v>
      </c>
      <c r="D1350" s="29">
        <v>44135</v>
      </c>
      <c r="E1350" s="192">
        <v>20100307902</v>
      </c>
      <c r="F1350" s="28" t="s">
        <v>2213</v>
      </c>
      <c r="G1350" s="29" t="s">
        <v>4603</v>
      </c>
      <c r="H1350" s="29">
        <v>44105</v>
      </c>
      <c r="I1350" s="29">
        <v>44135</v>
      </c>
      <c r="J1350" s="70"/>
      <c r="K1350" s="8">
        <f ca="1">+TODAY()-I1350</f>
        <v>2</v>
      </c>
      <c r="L1350" s="71">
        <v>95</v>
      </c>
      <c r="M1350" s="135"/>
      <c r="N1350" s="9" t="str">
        <f>IF(M1350="","Vacio",IF(L1350=M1350,"Igual","Diferente"))</f>
        <v>Vacio</v>
      </c>
      <c r="O1350" s="71"/>
      <c r="P1350" s="135"/>
      <c r="Q1350" s="9" t="str">
        <f>IF(P1350="","Vacio",IF(O1350=P1350,"Igual","Diferente"))</f>
        <v>Vacio</v>
      </c>
      <c r="R1350" s="1">
        <f>+L1350+O1350/3.5</f>
        <v>95</v>
      </c>
      <c r="S1350" s="1">
        <f ca="1">+IF(K1350&gt;=0,IF(K1350&lt;30,R1350*1,IF(60&gt;K1350,R1350*2,IF(90&gt;K1350,R1350*3,IF(120&gt;K1350,R1350*4,IF(150&gt;K1350,R1350*5,IF(180&gt;K1350,R1350*6,IF(210&gt;K1350,R1350*7))))))),0)</f>
        <v>95</v>
      </c>
      <c r="T1350" s="2" t="str">
        <f ca="1">+IF(K1350&lt;0,0,IF(K1350&lt;8,$A$1,IF(K1350&lt;15,$B$1,IF(K1350&lt;22,$C$1,IF(K1350&lt;30,$D$1,IF(K1350&lt;60,$G$1,IF(K1350&lt;90,$H$1,IF(K1350&lt;120,$I$1,IF(K1350&lt;150,$J$1,IF(K1350&lt;180,$K$1,IF(K1350&lt;210,$E$1)))))))))))</f>
        <v>1° Semana</v>
      </c>
      <c r="U1350" s="3" t="s">
        <v>679</v>
      </c>
      <c r="V1350" s="10" t="s">
        <v>2248</v>
      </c>
      <c r="W1350" s="6">
        <v>43259</v>
      </c>
      <c r="X1350" s="30" t="s">
        <v>633</v>
      </c>
      <c r="Y1350" s="12" t="s">
        <v>5248</v>
      </c>
      <c r="Z1350" s="30" t="s">
        <v>2255</v>
      </c>
      <c r="AA1350" s="30"/>
      <c r="AB1350" s="73"/>
      <c r="AC1350" s="73"/>
      <c r="AD1350" s="73"/>
      <c r="AE1350" s="73"/>
      <c r="AF1350" s="4">
        <f ca="1">+TODAY()-AE1350</f>
        <v>44137</v>
      </c>
      <c r="AG1350" s="73"/>
      <c r="AH1350" s="73"/>
      <c r="AI1350" s="29"/>
      <c r="AJ1350" s="29"/>
      <c r="AK1350" s="28" t="s">
        <v>43</v>
      </c>
      <c r="AL1350" s="29"/>
      <c r="AM1350" s="72">
        <v>1</v>
      </c>
      <c r="AN1350" s="28" t="s">
        <v>44</v>
      </c>
      <c r="AO1350" s="28"/>
      <c r="AP1350" s="28" t="s">
        <v>45</v>
      </c>
      <c r="AQ1350" s="28"/>
      <c r="AR1350" s="28"/>
      <c r="AS1350" s="28" t="s">
        <v>1161</v>
      </c>
      <c r="AT1350" s="28"/>
      <c r="AU1350" s="3" t="s">
        <v>46</v>
      </c>
      <c r="AV1350" s="70" t="s">
        <v>47</v>
      </c>
      <c r="AW1350" s="7" t="s">
        <v>47</v>
      </c>
      <c r="AX1350" s="9" t="str">
        <f>IF(AW1350="","Vacio",IF(AV1350=AW1350,"Igual","Diferente"))</f>
        <v>Igual</v>
      </c>
      <c r="AY1350" s="68"/>
      <c r="AZ1350" s="68"/>
      <c r="BA1350" s="5">
        <f ca="1">+IF(K1350&gt;21,"Revisar",0)</f>
        <v>0</v>
      </c>
      <c r="BB1350" s="68" t="s">
        <v>146</v>
      </c>
      <c r="BC1350" s="129" t="s">
        <v>2919</v>
      </c>
      <c r="BD1350"/>
      <c r="BE1350"/>
      <c r="BF1350" s="129" t="s">
        <v>94</v>
      </c>
      <c r="BG1350" s="129"/>
      <c r="BH1350"/>
      <c r="BI1350"/>
      <c r="BJ1350"/>
      <c r="BK1350"/>
      <c r="BL1350"/>
      <c r="BM1350"/>
    </row>
    <row r="1351" spans="1:65" s="158" customFormat="1" ht="14.65" customHeight="1" x14ac:dyDescent="0.25">
      <c r="A1351" s="68" t="str">
        <f>CONCATENATE(E1351,"_",X1351)</f>
        <v>20100307902_PCR-LAP1267</v>
      </c>
      <c r="B1351" s="68" t="str">
        <f>CONCATENATE(E1351,"_",Z1351)</f>
        <v>20100307902_</v>
      </c>
      <c r="C1351" s="29">
        <v>44105</v>
      </c>
      <c r="D1351" s="29">
        <v>44135</v>
      </c>
      <c r="E1351" s="192">
        <v>20100307902</v>
      </c>
      <c r="F1351" s="28" t="s">
        <v>2213</v>
      </c>
      <c r="G1351" s="29" t="s">
        <v>4603</v>
      </c>
      <c r="H1351" s="29">
        <v>44105</v>
      </c>
      <c r="I1351" s="29">
        <v>44135</v>
      </c>
      <c r="J1351" s="70"/>
      <c r="K1351" s="8">
        <f ca="1">+TODAY()-I1351</f>
        <v>2</v>
      </c>
      <c r="L1351" s="71">
        <v>90</v>
      </c>
      <c r="M1351" s="135"/>
      <c r="N1351" s="9" t="str">
        <f>IF(M1351="","Vacio",IF(L1351=M1351,"Igual","Diferente"))</f>
        <v>Vacio</v>
      </c>
      <c r="O1351" s="71"/>
      <c r="P1351" s="135"/>
      <c r="Q1351" s="9" t="str">
        <f>IF(P1351="","Vacio",IF(O1351=P1351,"Igual","Diferente"))</f>
        <v>Vacio</v>
      </c>
      <c r="R1351" s="1">
        <f>+L1351+O1351/3.5</f>
        <v>90</v>
      </c>
      <c r="S1351" s="1">
        <f ca="1">+IF(K1351&gt;=0,IF(K1351&lt;30,R1351*1,IF(60&gt;K1351,R1351*2,IF(90&gt;K1351,R1351*3,IF(120&gt;K1351,R1351*4,IF(150&gt;K1351,R1351*5,IF(180&gt;K1351,R1351*6,IF(210&gt;K1351,R1351*7))))))),0)</f>
        <v>90</v>
      </c>
      <c r="T1351" s="2" t="str">
        <f ca="1">+IF(K1351&lt;0,0,IF(K1351&lt;8,$A$1,IF(K1351&lt;15,$B$1,IF(K1351&lt;22,$C$1,IF(K1351&lt;30,$D$1,IF(K1351&lt;60,$G$1,IF(K1351&lt;90,$H$1,IF(K1351&lt;120,$I$1,IF(K1351&lt;150,$J$1,IF(K1351&lt;180,$K$1,IF(K1351&lt;210,$E$1)))))))))))</f>
        <v>1° Semana</v>
      </c>
      <c r="U1351" s="3" t="s">
        <v>2227</v>
      </c>
      <c r="V1351" s="10" t="s">
        <v>2256</v>
      </c>
      <c r="W1351" s="6">
        <v>43469</v>
      </c>
      <c r="X1351" s="30" t="s">
        <v>2257</v>
      </c>
      <c r="Y1351" s="12" t="s">
        <v>5248</v>
      </c>
      <c r="Z1351" s="30"/>
      <c r="AA1351" s="30"/>
      <c r="AB1351" s="73"/>
      <c r="AC1351" s="73"/>
      <c r="AD1351" s="73"/>
      <c r="AE1351" s="73"/>
      <c r="AF1351" s="4">
        <f ca="1">+TODAY()-AE1351</f>
        <v>44137</v>
      </c>
      <c r="AG1351" s="73"/>
      <c r="AH1351" s="73"/>
      <c r="AI1351" s="29"/>
      <c r="AJ1351" s="29"/>
      <c r="AK1351" s="28" t="s">
        <v>56</v>
      </c>
      <c r="AL1351" s="29"/>
      <c r="AM1351" s="72">
        <v>1</v>
      </c>
      <c r="AN1351" s="28" t="s">
        <v>44</v>
      </c>
      <c r="AO1351" s="28"/>
      <c r="AP1351" s="28" t="s">
        <v>45</v>
      </c>
      <c r="AQ1351" s="28"/>
      <c r="AR1351" s="28"/>
      <c r="AS1351" s="28"/>
      <c r="AT1351" s="28"/>
      <c r="AU1351" s="3" t="s">
        <v>46</v>
      </c>
      <c r="AV1351" s="70" t="s">
        <v>47</v>
      </c>
      <c r="AW1351" s="7" t="s">
        <v>47</v>
      </c>
      <c r="AX1351" s="9" t="str">
        <f>IF(AW1351="","Vacio",IF(AV1351=AW1351,"Igual","Diferente"))</f>
        <v>Igual</v>
      </c>
      <c r="AY1351" s="68"/>
      <c r="AZ1351" s="68"/>
      <c r="BA1351" s="5">
        <f ca="1">+IF(K1351&gt;21,"Revisar",0)</f>
        <v>0</v>
      </c>
      <c r="BB1351" s="68" t="s">
        <v>146</v>
      </c>
      <c r="BC1351" s="129" t="s">
        <v>2919</v>
      </c>
      <c r="BD1351"/>
      <c r="BE1351"/>
      <c r="BF1351" s="129" t="s">
        <v>94</v>
      </c>
      <c r="BG1351" s="129"/>
      <c r="BH1351"/>
      <c r="BI1351"/>
      <c r="BJ1351"/>
      <c r="BK1351"/>
      <c r="BL1351"/>
      <c r="BM1351"/>
    </row>
    <row r="1352" spans="1:65" s="158" customFormat="1" ht="14.65" customHeight="1" x14ac:dyDescent="0.25">
      <c r="A1352" s="68" t="str">
        <f>CONCATENATE(E1352,"_",X1352)</f>
        <v>20100307902_PCR-LAP1282</v>
      </c>
      <c r="B1352" s="68" t="str">
        <f>CONCATENATE(E1352,"_",Z1352)</f>
        <v>20100307902_</v>
      </c>
      <c r="C1352" s="29">
        <v>44105</v>
      </c>
      <c r="D1352" s="29">
        <v>44135</v>
      </c>
      <c r="E1352" s="192">
        <v>20100307902</v>
      </c>
      <c r="F1352" s="28" t="s">
        <v>2213</v>
      </c>
      <c r="G1352" s="29" t="s">
        <v>4603</v>
      </c>
      <c r="H1352" s="29">
        <v>44105</v>
      </c>
      <c r="I1352" s="29">
        <v>44135</v>
      </c>
      <c r="J1352" s="70"/>
      <c r="K1352" s="8">
        <f ca="1">+TODAY()-I1352</f>
        <v>2</v>
      </c>
      <c r="L1352" s="71">
        <v>90</v>
      </c>
      <c r="M1352" s="135"/>
      <c r="N1352" s="9" t="str">
        <f>IF(M1352="","Vacio",IF(L1352=M1352,"Igual","Diferente"))</f>
        <v>Vacio</v>
      </c>
      <c r="O1352" s="71"/>
      <c r="P1352" s="135"/>
      <c r="Q1352" s="9" t="str">
        <f>IF(P1352="","Vacio",IF(O1352=P1352,"Igual","Diferente"))</f>
        <v>Vacio</v>
      </c>
      <c r="R1352" s="1">
        <f>+L1352+O1352/3.5</f>
        <v>90</v>
      </c>
      <c r="S1352" s="1">
        <f ca="1">+IF(K1352&gt;=0,IF(K1352&lt;30,R1352*1,IF(60&gt;K1352,R1352*2,IF(90&gt;K1352,R1352*3,IF(120&gt;K1352,R1352*4,IF(150&gt;K1352,R1352*5,IF(180&gt;K1352,R1352*6,IF(210&gt;K1352,R1352*7))))))),0)</f>
        <v>90</v>
      </c>
      <c r="T1352" s="2" t="str">
        <f ca="1">+IF(K1352&lt;0,0,IF(K1352&lt;8,$A$1,IF(K1352&lt;15,$B$1,IF(K1352&lt;22,$C$1,IF(K1352&lt;30,$D$1,IF(K1352&lt;60,$G$1,IF(K1352&lt;90,$H$1,IF(K1352&lt;120,$I$1,IF(K1352&lt;150,$J$1,IF(K1352&lt;180,$K$1,IF(K1352&lt;210,$E$1)))))))))))</f>
        <v>1° Semana</v>
      </c>
      <c r="U1352" s="3" t="s">
        <v>2225</v>
      </c>
      <c r="V1352" s="10" t="s">
        <v>2258</v>
      </c>
      <c r="W1352" s="6">
        <v>43432</v>
      </c>
      <c r="X1352" s="30" t="s">
        <v>2259</v>
      </c>
      <c r="Y1352" s="12" t="s">
        <v>5248</v>
      </c>
      <c r="Z1352" s="30"/>
      <c r="AA1352" s="30"/>
      <c r="AB1352" s="73"/>
      <c r="AC1352" s="73"/>
      <c r="AD1352" s="73"/>
      <c r="AE1352" s="73"/>
      <c r="AF1352" s="4">
        <f ca="1">+TODAY()-AE1352</f>
        <v>44137</v>
      </c>
      <c r="AG1352" s="73"/>
      <c r="AH1352" s="73"/>
      <c r="AI1352" s="29"/>
      <c r="AJ1352" s="29"/>
      <c r="AK1352" s="28" t="s">
        <v>56</v>
      </c>
      <c r="AL1352" s="29"/>
      <c r="AM1352" s="72">
        <v>1</v>
      </c>
      <c r="AN1352" s="28" t="s">
        <v>44</v>
      </c>
      <c r="AO1352" s="28"/>
      <c r="AP1352" s="28" t="s">
        <v>45</v>
      </c>
      <c r="AQ1352" s="28"/>
      <c r="AR1352" s="28"/>
      <c r="AS1352" s="28"/>
      <c r="AT1352" s="28"/>
      <c r="AU1352" s="3" t="s">
        <v>46</v>
      </c>
      <c r="AV1352" s="70" t="s">
        <v>47</v>
      </c>
      <c r="AW1352" s="7" t="s">
        <v>47</v>
      </c>
      <c r="AX1352" s="9" t="str">
        <f>IF(AW1352="","Vacio",IF(AV1352=AW1352,"Igual","Diferente"))</f>
        <v>Igual</v>
      </c>
      <c r="AY1352" s="68"/>
      <c r="AZ1352" s="68"/>
      <c r="BA1352" s="5">
        <f ca="1">+IF(K1352&gt;21,"Revisar",0)</f>
        <v>0</v>
      </c>
      <c r="BB1352" s="68" t="s">
        <v>146</v>
      </c>
      <c r="BC1352" s="129" t="s">
        <v>2919</v>
      </c>
      <c r="BD1352"/>
      <c r="BE1352"/>
      <c r="BF1352" s="129" t="s">
        <v>94</v>
      </c>
      <c r="BG1352" s="129"/>
      <c r="BH1352"/>
      <c r="BI1352"/>
      <c r="BJ1352"/>
      <c r="BK1352"/>
      <c r="BL1352"/>
      <c r="BM1352"/>
    </row>
    <row r="1353" spans="1:65" s="158" customFormat="1" ht="14.65" customHeight="1" x14ac:dyDescent="0.25">
      <c r="A1353" s="68" t="str">
        <f>CONCATENATE(E1353,"_",X1353)</f>
        <v>20100307902_PCR-LAP19091004</v>
      </c>
      <c r="B1353" s="68" t="str">
        <f>CONCATENATE(E1353,"_",Z1353)</f>
        <v>20100307902_</v>
      </c>
      <c r="C1353" s="29">
        <v>44105</v>
      </c>
      <c r="D1353" s="29">
        <v>44135</v>
      </c>
      <c r="E1353" s="192">
        <v>20100307902</v>
      </c>
      <c r="F1353" s="28" t="s">
        <v>2213</v>
      </c>
      <c r="G1353" s="29" t="s">
        <v>4603</v>
      </c>
      <c r="H1353" s="29">
        <v>44105</v>
      </c>
      <c r="I1353" s="29">
        <v>44135</v>
      </c>
      <c r="J1353" s="70"/>
      <c r="K1353" s="8">
        <f ca="1">+TODAY()-I1353</f>
        <v>2</v>
      </c>
      <c r="L1353" s="71">
        <v>55</v>
      </c>
      <c r="M1353" s="135"/>
      <c r="N1353" s="9" t="str">
        <f>IF(M1353="","Vacio",IF(L1353=M1353,"Igual","Diferente"))</f>
        <v>Vacio</v>
      </c>
      <c r="O1353" s="71"/>
      <c r="P1353" s="135"/>
      <c r="Q1353" s="9" t="str">
        <f>IF(P1353="","Vacio",IF(O1353=P1353,"Igual","Diferente"))</f>
        <v>Vacio</v>
      </c>
      <c r="R1353" s="1">
        <f>+L1353+O1353/3.5</f>
        <v>55</v>
      </c>
      <c r="S1353" s="1">
        <f ca="1">+IF(K1353&gt;=0,IF(K1353&lt;30,R1353*1,IF(60&gt;K1353,R1353*2,IF(90&gt;K1353,R1353*3,IF(120&gt;K1353,R1353*4,IF(150&gt;K1353,R1353*5,IF(180&gt;K1353,R1353*6,IF(210&gt;K1353,R1353*7))))))),0)</f>
        <v>55</v>
      </c>
      <c r="T1353" s="2" t="str">
        <f ca="1">+IF(K1353&lt;0,0,IF(K1353&lt;8,$A$1,IF(K1353&lt;15,$B$1,IF(K1353&lt;22,$C$1,IF(K1353&lt;30,$D$1,IF(K1353&lt;60,$G$1,IF(K1353&lt;90,$H$1,IF(K1353&lt;120,$I$1,IF(K1353&lt;150,$J$1,IF(K1353&lt;180,$K$1,IF(K1353&lt;210,$E$1)))))))))))</f>
        <v>1° Semana</v>
      </c>
      <c r="U1353" s="3" t="s">
        <v>1224</v>
      </c>
      <c r="V1353" s="10" t="s">
        <v>2215</v>
      </c>
      <c r="W1353" s="6">
        <v>43165</v>
      </c>
      <c r="X1353" s="30" t="s">
        <v>2260</v>
      </c>
      <c r="Y1353" s="12" t="s">
        <v>5248</v>
      </c>
      <c r="Z1353" s="30"/>
      <c r="AA1353" s="30"/>
      <c r="AB1353" s="73"/>
      <c r="AC1353" s="73"/>
      <c r="AD1353" s="73"/>
      <c r="AE1353" s="73"/>
      <c r="AF1353" s="4">
        <f ca="1">+TODAY()-AE1353</f>
        <v>44137</v>
      </c>
      <c r="AG1353" s="73"/>
      <c r="AH1353" s="73"/>
      <c r="AI1353" s="29"/>
      <c r="AJ1353" s="29"/>
      <c r="AK1353" s="28" t="s">
        <v>56</v>
      </c>
      <c r="AL1353" s="29"/>
      <c r="AM1353" s="72">
        <v>1</v>
      </c>
      <c r="AN1353" s="28" t="s">
        <v>44</v>
      </c>
      <c r="AO1353" s="28"/>
      <c r="AP1353" s="28" t="s">
        <v>62</v>
      </c>
      <c r="AQ1353" s="28"/>
      <c r="AR1353" s="28"/>
      <c r="AS1353" s="28"/>
      <c r="AT1353" s="28"/>
      <c r="AU1353" s="3" t="s">
        <v>46</v>
      </c>
      <c r="AV1353" s="70" t="s">
        <v>47</v>
      </c>
      <c r="AW1353" s="7" t="s">
        <v>47</v>
      </c>
      <c r="AX1353" s="9" t="str">
        <f>IF(AW1353="","Vacio",IF(AV1353=AW1353,"Igual","Diferente"))</f>
        <v>Igual</v>
      </c>
      <c r="AY1353" s="68"/>
      <c r="AZ1353" s="68"/>
      <c r="BA1353" s="5">
        <f ca="1">+IF(K1353&gt;21,"Revisar",0)</f>
        <v>0</v>
      </c>
      <c r="BB1353" s="68" t="s">
        <v>146</v>
      </c>
      <c r="BC1353" s="129" t="s">
        <v>2919</v>
      </c>
      <c r="BD1353"/>
      <c r="BE1353"/>
      <c r="BF1353" s="129" t="s">
        <v>94</v>
      </c>
      <c r="BG1353" s="129"/>
      <c r="BH1353"/>
      <c r="BI1353"/>
      <c r="BJ1353"/>
      <c r="BK1353"/>
      <c r="BL1353"/>
      <c r="BM1353"/>
    </row>
    <row r="1354" spans="1:65" s="158" customFormat="1" ht="14.65" customHeight="1" x14ac:dyDescent="0.25">
      <c r="A1354" s="68" t="str">
        <f>CONCATENATE(E1354,"_",X1354)</f>
        <v>20100307902_PCR-LAP19091006</v>
      </c>
      <c r="B1354" s="68" t="str">
        <f>CONCATENATE(E1354,"_",Z1354)</f>
        <v>20100307902_</v>
      </c>
      <c r="C1354" s="29">
        <v>44105</v>
      </c>
      <c r="D1354" s="29">
        <v>44135</v>
      </c>
      <c r="E1354" s="192">
        <v>20100307902</v>
      </c>
      <c r="F1354" s="28" t="s">
        <v>2213</v>
      </c>
      <c r="G1354" s="29" t="s">
        <v>4603</v>
      </c>
      <c r="H1354" s="29">
        <v>44105</v>
      </c>
      <c r="I1354" s="29">
        <v>44135</v>
      </c>
      <c r="J1354" s="70"/>
      <c r="K1354" s="8">
        <f ca="1">+TODAY()-I1354</f>
        <v>2</v>
      </c>
      <c r="L1354" s="71">
        <v>55</v>
      </c>
      <c r="M1354" s="135"/>
      <c r="N1354" s="9" t="str">
        <f>IF(M1354="","Vacio",IF(L1354=M1354,"Igual","Diferente"))</f>
        <v>Vacio</v>
      </c>
      <c r="O1354" s="71"/>
      <c r="P1354" s="135"/>
      <c r="Q1354" s="9" t="str">
        <f>IF(P1354="","Vacio",IF(O1354=P1354,"Igual","Diferente"))</f>
        <v>Vacio</v>
      </c>
      <c r="R1354" s="1">
        <f>+L1354+O1354/3.5</f>
        <v>55</v>
      </c>
      <c r="S1354" s="1">
        <f ca="1">+IF(K1354&gt;=0,IF(K1354&lt;30,R1354*1,IF(60&gt;K1354,R1354*2,IF(90&gt;K1354,R1354*3,IF(120&gt;K1354,R1354*4,IF(150&gt;K1354,R1354*5,IF(180&gt;K1354,R1354*6,IF(210&gt;K1354,R1354*7))))))),0)</f>
        <v>55</v>
      </c>
      <c r="T1354" s="2" t="str">
        <f ca="1">+IF(K1354&lt;0,0,IF(K1354&lt;8,$A$1,IF(K1354&lt;15,$B$1,IF(K1354&lt;22,$C$1,IF(K1354&lt;30,$D$1,IF(K1354&lt;60,$G$1,IF(K1354&lt;90,$H$1,IF(K1354&lt;120,$I$1,IF(K1354&lt;150,$J$1,IF(K1354&lt;180,$K$1,IF(K1354&lt;210,$E$1)))))))))))</f>
        <v>1° Semana</v>
      </c>
      <c r="U1354" s="3" t="s">
        <v>1224</v>
      </c>
      <c r="V1354" s="10" t="s">
        <v>2215</v>
      </c>
      <c r="W1354" s="6">
        <v>43165</v>
      </c>
      <c r="X1354" s="30" t="s">
        <v>2261</v>
      </c>
      <c r="Y1354" s="12" t="s">
        <v>5248</v>
      </c>
      <c r="Z1354" s="30"/>
      <c r="AA1354" s="30"/>
      <c r="AB1354" s="73"/>
      <c r="AC1354" s="73"/>
      <c r="AD1354" s="73"/>
      <c r="AE1354" s="73"/>
      <c r="AF1354" s="4">
        <f ca="1">+TODAY()-AE1354</f>
        <v>44137</v>
      </c>
      <c r="AG1354" s="73"/>
      <c r="AH1354" s="73"/>
      <c r="AI1354" s="29"/>
      <c r="AJ1354" s="29"/>
      <c r="AK1354" s="28" t="s">
        <v>56</v>
      </c>
      <c r="AL1354" s="29"/>
      <c r="AM1354" s="72">
        <v>1</v>
      </c>
      <c r="AN1354" s="28" t="s">
        <v>44</v>
      </c>
      <c r="AO1354" s="28"/>
      <c r="AP1354" s="28" t="s">
        <v>62</v>
      </c>
      <c r="AQ1354" s="28"/>
      <c r="AR1354" s="28"/>
      <c r="AS1354" s="28"/>
      <c r="AT1354" s="28"/>
      <c r="AU1354" s="3" t="s">
        <v>46</v>
      </c>
      <c r="AV1354" s="70" t="s">
        <v>47</v>
      </c>
      <c r="AW1354" s="7" t="s">
        <v>47</v>
      </c>
      <c r="AX1354" s="9" t="str">
        <f>IF(AW1354="","Vacio",IF(AV1354=AW1354,"Igual","Diferente"))</f>
        <v>Igual</v>
      </c>
      <c r="AY1354" s="68"/>
      <c r="AZ1354" s="68"/>
      <c r="BA1354" s="5">
        <f ca="1">+IF(K1354&gt;21,"Revisar",0)</f>
        <v>0</v>
      </c>
      <c r="BB1354" s="68" t="s">
        <v>146</v>
      </c>
      <c r="BC1354" s="129" t="s">
        <v>2919</v>
      </c>
      <c r="BD1354"/>
      <c r="BE1354"/>
      <c r="BF1354" s="129" t="s">
        <v>94</v>
      </c>
      <c r="BG1354" s="129"/>
      <c r="BH1354"/>
      <c r="BI1354"/>
      <c r="BJ1354"/>
      <c r="BK1354"/>
      <c r="BL1354"/>
      <c r="BM1354"/>
    </row>
    <row r="1355" spans="1:65" s="158" customFormat="1" ht="14.65" customHeight="1" x14ac:dyDescent="0.25">
      <c r="A1355" s="68" t="str">
        <f>CONCATENATE(E1355,"_",X1355)</f>
        <v>20100307902_PCR-LAP19111018</v>
      </c>
      <c r="B1355" s="68" t="str">
        <f>CONCATENATE(E1355,"_",Z1355)</f>
        <v>20100307902_</v>
      </c>
      <c r="C1355" s="29">
        <v>44105</v>
      </c>
      <c r="D1355" s="29">
        <v>44135</v>
      </c>
      <c r="E1355" s="192">
        <v>20100307902</v>
      </c>
      <c r="F1355" s="28" t="s">
        <v>2213</v>
      </c>
      <c r="G1355" s="29" t="s">
        <v>4603</v>
      </c>
      <c r="H1355" s="29">
        <v>44105</v>
      </c>
      <c r="I1355" s="29">
        <v>44135</v>
      </c>
      <c r="J1355" s="70"/>
      <c r="K1355" s="8">
        <f ca="1">+TODAY()-I1355</f>
        <v>2</v>
      </c>
      <c r="L1355" s="71">
        <v>55</v>
      </c>
      <c r="M1355" s="135"/>
      <c r="N1355" s="9" t="str">
        <f>IF(M1355="","Vacio",IF(L1355=M1355,"Igual","Diferente"))</f>
        <v>Vacio</v>
      </c>
      <c r="O1355" s="71"/>
      <c r="P1355" s="135"/>
      <c r="Q1355" s="9" t="str">
        <f>IF(P1355="","Vacio",IF(O1355=P1355,"Igual","Diferente"))</f>
        <v>Vacio</v>
      </c>
      <c r="R1355" s="1">
        <f>+L1355+O1355/3.5</f>
        <v>55</v>
      </c>
      <c r="S1355" s="1">
        <f ca="1">+IF(K1355&gt;=0,IF(K1355&lt;30,R1355*1,IF(60&gt;K1355,R1355*2,IF(90&gt;K1355,R1355*3,IF(120&gt;K1355,R1355*4,IF(150&gt;K1355,R1355*5,IF(180&gt;K1355,R1355*6,IF(210&gt;K1355,R1355*7))))))),0)</f>
        <v>55</v>
      </c>
      <c r="T1355" s="2" t="str">
        <f ca="1">+IF(K1355&lt;0,0,IF(K1355&lt;8,$A$1,IF(K1355&lt;15,$B$1,IF(K1355&lt;22,$C$1,IF(K1355&lt;30,$D$1,IF(K1355&lt;60,$G$1,IF(K1355&lt;90,$H$1,IF(K1355&lt;120,$I$1,IF(K1355&lt;150,$J$1,IF(K1355&lt;180,$K$1,IF(K1355&lt;210,$E$1)))))))))))</f>
        <v>1° Semana</v>
      </c>
      <c r="U1355" s="3" t="s">
        <v>1224</v>
      </c>
      <c r="V1355" s="10" t="s">
        <v>2215</v>
      </c>
      <c r="W1355" s="6">
        <v>43165</v>
      </c>
      <c r="X1355" s="30" t="s">
        <v>2262</v>
      </c>
      <c r="Y1355" s="12" t="s">
        <v>5248</v>
      </c>
      <c r="Z1355" s="30"/>
      <c r="AA1355" s="30"/>
      <c r="AB1355" s="73"/>
      <c r="AC1355" s="73"/>
      <c r="AD1355" s="73"/>
      <c r="AE1355" s="73"/>
      <c r="AF1355" s="4">
        <f ca="1">+TODAY()-AE1355</f>
        <v>44137</v>
      </c>
      <c r="AG1355" s="73"/>
      <c r="AH1355" s="73"/>
      <c r="AI1355" s="29"/>
      <c r="AJ1355" s="29"/>
      <c r="AK1355" s="28" t="s">
        <v>56</v>
      </c>
      <c r="AL1355" s="29"/>
      <c r="AM1355" s="72">
        <v>1</v>
      </c>
      <c r="AN1355" s="28" t="s">
        <v>44</v>
      </c>
      <c r="AO1355" s="28"/>
      <c r="AP1355" s="28" t="s">
        <v>62</v>
      </c>
      <c r="AQ1355" s="28"/>
      <c r="AR1355" s="28"/>
      <c r="AS1355" s="28"/>
      <c r="AT1355" s="28"/>
      <c r="AU1355" s="3" t="s">
        <v>46</v>
      </c>
      <c r="AV1355" s="70" t="s">
        <v>47</v>
      </c>
      <c r="AW1355" s="7" t="s">
        <v>47</v>
      </c>
      <c r="AX1355" s="9" t="str">
        <f>IF(AW1355="","Vacio",IF(AV1355=AW1355,"Igual","Diferente"))</f>
        <v>Igual</v>
      </c>
      <c r="AY1355" s="68"/>
      <c r="AZ1355" s="68"/>
      <c r="BA1355" s="5">
        <f ca="1">+IF(K1355&gt;21,"Revisar",0)</f>
        <v>0</v>
      </c>
      <c r="BB1355" s="68" t="s">
        <v>146</v>
      </c>
      <c r="BC1355" s="129" t="s">
        <v>2919</v>
      </c>
      <c r="BD1355"/>
      <c r="BE1355"/>
      <c r="BF1355" s="129" t="s">
        <v>94</v>
      </c>
      <c r="BG1355" s="129"/>
      <c r="BH1355"/>
      <c r="BI1355"/>
      <c r="BJ1355"/>
      <c r="BK1355"/>
      <c r="BL1355"/>
      <c r="BM1355"/>
    </row>
    <row r="1356" spans="1:65" s="158" customFormat="1" ht="14.65" customHeight="1" x14ac:dyDescent="0.25">
      <c r="A1356" s="68" t="str">
        <f>CONCATENATE(E1356,"_",X1356)</f>
        <v>20100307902_PCR-LAP19111036</v>
      </c>
      <c r="B1356" s="68" t="str">
        <f>CONCATENATE(E1356,"_",Z1356)</f>
        <v>20100307902_</v>
      </c>
      <c r="C1356" s="29">
        <v>44105</v>
      </c>
      <c r="D1356" s="29">
        <v>44135</v>
      </c>
      <c r="E1356" s="192">
        <v>20100307902</v>
      </c>
      <c r="F1356" s="28" t="s">
        <v>2213</v>
      </c>
      <c r="G1356" s="29" t="s">
        <v>4603</v>
      </c>
      <c r="H1356" s="29">
        <v>44105</v>
      </c>
      <c r="I1356" s="29">
        <v>44135</v>
      </c>
      <c r="J1356" s="70"/>
      <c r="K1356" s="8">
        <f ca="1">+TODAY()-I1356</f>
        <v>2</v>
      </c>
      <c r="L1356" s="71">
        <v>55</v>
      </c>
      <c r="M1356" s="135"/>
      <c r="N1356" s="9" t="str">
        <f>IF(M1356="","Vacio",IF(L1356=M1356,"Igual","Diferente"))</f>
        <v>Vacio</v>
      </c>
      <c r="O1356" s="71"/>
      <c r="P1356" s="135"/>
      <c r="Q1356" s="9" t="str">
        <f>IF(P1356="","Vacio",IF(O1356=P1356,"Igual","Diferente"))</f>
        <v>Vacio</v>
      </c>
      <c r="R1356" s="1">
        <f>+L1356+O1356/3.5</f>
        <v>55</v>
      </c>
      <c r="S1356" s="1">
        <f ca="1">+IF(K1356&gt;=0,IF(K1356&lt;30,R1356*1,IF(60&gt;K1356,R1356*2,IF(90&gt;K1356,R1356*3,IF(120&gt;K1356,R1356*4,IF(150&gt;K1356,R1356*5,IF(180&gt;K1356,R1356*6,IF(210&gt;K1356,R1356*7))))))),0)</f>
        <v>55</v>
      </c>
      <c r="T1356" s="2" t="str">
        <f ca="1">+IF(K1356&lt;0,0,IF(K1356&lt;8,$A$1,IF(K1356&lt;15,$B$1,IF(K1356&lt;22,$C$1,IF(K1356&lt;30,$D$1,IF(K1356&lt;60,$G$1,IF(K1356&lt;90,$H$1,IF(K1356&lt;120,$I$1,IF(K1356&lt;150,$J$1,IF(K1356&lt;180,$K$1,IF(K1356&lt;210,$E$1)))))))))))</f>
        <v>1° Semana</v>
      </c>
      <c r="U1356" s="3" t="s">
        <v>1224</v>
      </c>
      <c r="V1356" s="10" t="s">
        <v>2215</v>
      </c>
      <c r="W1356" s="6">
        <v>43165</v>
      </c>
      <c r="X1356" s="30" t="s">
        <v>2263</v>
      </c>
      <c r="Y1356" s="12" t="s">
        <v>5248</v>
      </c>
      <c r="Z1356" s="30"/>
      <c r="AA1356" s="30"/>
      <c r="AB1356" s="73"/>
      <c r="AC1356" s="73"/>
      <c r="AD1356" s="73"/>
      <c r="AE1356" s="73"/>
      <c r="AF1356" s="4">
        <f ca="1">+TODAY()-AE1356</f>
        <v>44137</v>
      </c>
      <c r="AG1356" s="73"/>
      <c r="AH1356" s="73"/>
      <c r="AI1356" s="29"/>
      <c r="AJ1356" s="29"/>
      <c r="AK1356" s="28" t="s">
        <v>56</v>
      </c>
      <c r="AL1356" s="29"/>
      <c r="AM1356" s="72">
        <v>1</v>
      </c>
      <c r="AN1356" s="28" t="s">
        <v>44</v>
      </c>
      <c r="AO1356" s="28"/>
      <c r="AP1356" s="28" t="s">
        <v>62</v>
      </c>
      <c r="AQ1356" s="28"/>
      <c r="AR1356" s="28"/>
      <c r="AS1356" s="28"/>
      <c r="AT1356" s="28"/>
      <c r="AU1356" s="3" t="s">
        <v>46</v>
      </c>
      <c r="AV1356" s="70" t="s">
        <v>47</v>
      </c>
      <c r="AW1356" s="7" t="s">
        <v>47</v>
      </c>
      <c r="AX1356" s="9" t="str">
        <f>IF(AW1356="","Vacio",IF(AV1356=AW1356,"Igual","Diferente"))</f>
        <v>Igual</v>
      </c>
      <c r="AY1356" s="68"/>
      <c r="AZ1356" s="68"/>
      <c r="BA1356" s="5">
        <f ca="1">+IF(K1356&gt;21,"Revisar",0)</f>
        <v>0</v>
      </c>
      <c r="BB1356" s="68" t="s">
        <v>146</v>
      </c>
      <c r="BC1356" s="129" t="s">
        <v>2919</v>
      </c>
      <c r="BD1356"/>
      <c r="BE1356"/>
      <c r="BF1356" s="129" t="s">
        <v>94</v>
      </c>
      <c r="BG1356" s="129"/>
      <c r="BH1356"/>
      <c r="BI1356"/>
      <c r="BJ1356"/>
      <c r="BK1356"/>
      <c r="BL1356"/>
      <c r="BM1356"/>
    </row>
    <row r="1357" spans="1:65" s="158" customFormat="1" ht="14.65" customHeight="1" x14ac:dyDescent="0.25">
      <c r="A1357" s="68" t="str">
        <f>CONCATENATE(E1357,"_",X1357)</f>
        <v>20537921464_MOR-LAP19101016</v>
      </c>
      <c r="B1357" s="68" t="str">
        <f>CONCATENATE(E1357,"_",Z1357)</f>
        <v>20537921464_</v>
      </c>
      <c r="C1357" s="29">
        <v>44128</v>
      </c>
      <c r="D1357" s="29">
        <v>44158</v>
      </c>
      <c r="E1357" s="192">
        <v>20537921464</v>
      </c>
      <c r="F1357" s="28" t="s">
        <v>4111</v>
      </c>
      <c r="G1357" s="28" t="s">
        <v>5016</v>
      </c>
      <c r="H1357" s="29">
        <v>44128</v>
      </c>
      <c r="I1357" s="29">
        <v>44158</v>
      </c>
      <c r="J1357" s="7" t="s">
        <v>2265</v>
      </c>
      <c r="K1357" s="8">
        <f ca="1">+TODAY()-I1357</f>
        <v>-21</v>
      </c>
      <c r="L1357" s="71">
        <v>45</v>
      </c>
      <c r="M1357" s="154"/>
      <c r="N1357" s="71" t="str">
        <f>IF(M1357="","Vacio",IF(L1357=M1357,"Igual","Diferente"))</f>
        <v>Vacio</v>
      </c>
      <c r="O1357" s="71"/>
      <c r="P1357" s="154"/>
      <c r="Q1357" s="9" t="str">
        <f>IF(P1357="","Vacio",IF(O1357=P1357,"Igual","Diferente"))</f>
        <v>Vacio</v>
      </c>
      <c r="R1357" s="1">
        <f>+L1357+O1357/3.5</f>
        <v>45</v>
      </c>
      <c r="S1357" s="155">
        <f ca="1">+IF(K1357&gt;=0,IF(K1357&lt;30,R1357*1,IF(60&gt;K1357,R1357*2,IF(90&gt;K1357,R1357*3,IF(120&gt;K1357,R1357*4,IF(150&gt;K1357,R1357*5,IF(180&gt;K1357,R1357*6,IF(210&gt;K1357,R1357*7))))))),0)</f>
        <v>0</v>
      </c>
      <c r="T1357" s="2">
        <f ca="1">+IF(K1357&lt;0,0,IF(K1357&lt;8,$A$1,IF(K1357&lt;15,$B$1,IF(K1357&lt;22,$C$1,IF(K1357&lt;30,$D$1,IF(K1357&lt;60,$G$1,IF(K1357&lt;90,$H$1,IF(K1357&lt;120,$I$1,IF(K1357&lt;150,$J$1,IF(K1357&lt;180,$K$1,IF(K1357&lt;210,$E$1)))))))))))</f>
        <v>0</v>
      </c>
      <c r="U1357" s="3" t="s">
        <v>2210</v>
      </c>
      <c r="V1357" s="10" t="s">
        <v>2266</v>
      </c>
      <c r="W1357" s="6"/>
      <c r="X1357" s="30" t="s">
        <v>2267</v>
      </c>
      <c r="Y1357" s="12" t="s">
        <v>5248</v>
      </c>
      <c r="Z1357" s="30"/>
      <c r="AA1357" s="30"/>
      <c r="AB1357" s="73"/>
      <c r="AC1357" s="73"/>
      <c r="AD1357" s="73"/>
      <c r="AE1357" s="73"/>
      <c r="AF1357" s="156">
        <f ca="1">+TODAY()-AE1357</f>
        <v>44137</v>
      </c>
      <c r="AG1357" s="73"/>
      <c r="AH1357" s="73"/>
      <c r="AI1357" s="29"/>
      <c r="AJ1357" s="29"/>
      <c r="AK1357" s="28"/>
      <c r="AL1357" s="29"/>
      <c r="AM1357" s="72">
        <v>1</v>
      </c>
      <c r="AN1357" s="28" t="s">
        <v>44</v>
      </c>
      <c r="AO1357" s="28"/>
      <c r="AP1357" s="28" t="s">
        <v>185</v>
      </c>
      <c r="AQ1357" s="28"/>
      <c r="AR1357" s="28"/>
      <c r="AS1357" s="28"/>
      <c r="AT1357" s="28"/>
      <c r="AU1357" s="3" t="s">
        <v>46</v>
      </c>
      <c r="AV1357" s="70" t="s">
        <v>47</v>
      </c>
      <c r="AW1357" s="70" t="s">
        <v>47</v>
      </c>
      <c r="AX1357" s="9" t="str">
        <f>IF(AW1357="","Vacio",IF(AV1357=AW1357,"Igual","Diferente"))</f>
        <v>Igual</v>
      </c>
      <c r="AY1357" s="32"/>
      <c r="AZ1357" s="32"/>
      <c r="BA1357" s="5">
        <f ca="1">+IF(K1357&gt;21,"Revisar",0)</f>
        <v>0</v>
      </c>
      <c r="BB1357" s="32" t="s">
        <v>146</v>
      </c>
      <c r="BC1357" s="32" t="s">
        <v>2919</v>
      </c>
      <c r="BF1357" s="32" t="s">
        <v>94</v>
      </c>
      <c r="BG1357" s="32"/>
    </row>
    <row r="1358" spans="1:65" s="158" customFormat="1" ht="14.65" customHeight="1" x14ac:dyDescent="0.25">
      <c r="A1358" s="68" t="str">
        <f>CONCATENATE(E1358,"_",X1358)</f>
        <v>20537921464_PCR-LAP19091037</v>
      </c>
      <c r="B1358" s="68" t="str">
        <f>CONCATENATE(E1358,"_",Z1358)</f>
        <v>20537921464_</v>
      </c>
      <c r="C1358" s="29">
        <v>44113</v>
      </c>
      <c r="D1358" s="29">
        <v>44143</v>
      </c>
      <c r="E1358" s="192">
        <v>20537921464</v>
      </c>
      <c r="F1358" s="28" t="s">
        <v>4111</v>
      </c>
      <c r="G1358" s="28" t="s">
        <v>5016</v>
      </c>
      <c r="H1358" s="29">
        <v>44113</v>
      </c>
      <c r="I1358" s="29">
        <v>44143</v>
      </c>
      <c r="J1358" s="7" t="s">
        <v>2265</v>
      </c>
      <c r="K1358" s="8">
        <f ca="1">+TODAY()-I1358</f>
        <v>-6</v>
      </c>
      <c r="L1358" s="71">
        <v>45</v>
      </c>
      <c r="M1358" s="154"/>
      <c r="N1358" s="71" t="str">
        <f>IF(M1358="","Vacio",IF(L1358=M1358,"Igual","Diferente"))</f>
        <v>Vacio</v>
      </c>
      <c r="O1358" s="71"/>
      <c r="P1358" s="154"/>
      <c r="Q1358" s="9" t="str">
        <f>IF(P1358="","Vacio",IF(O1358=P1358,"Igual","Diferente"))</f>
        <v>Vacio</v>
      </c>
      <c r="R1358" s="1">
        <f>+L1358+O1358/3.5</f>
        <v>45</v>
      </c>
      <c r="S1358" s="155">
        <f ca="1">+IF(K1358&gt;=0,IF(K1358&lt;30,R1358*1,IF(60&gt;K1358,R1358*2,IF(90&gt;K1358,R1358*3,IF(120&gt;K1358,R1358*4,IF(150&gt;K1358,R1358*5,IF(180&gt;K1358,R1358*6,IF(210&gt;K1358,R1358*7))))))),0)</f>
        <v>0</v>
      </c>
      <c r="T1358" s="2">
        <f ca="1">+IF(K1358&lt;0,0,IF(K1358&lt;8,$A$1,IF(K1358&lt;15,$B$1,IF(K1358&lt;22,$C$1,IF(K1358&lt;30,$D$1,IF(K1358&lt;60,$G$1,IF(K1358&lt;90,$H$1,IF(K1358&lt;120,$I$1,IF(K1358&lt;150,$J$1,IF(K1358&lt;180,$K$1,IF(K1358&lt;210,$E$1)))))))))))</f>
        <v>0</v>
      </c>
      <c r="U1358" s="3" t="s">
        <v>2210</v>
      </c>
      <c r="V1358" s="10" t="s">
        <v>2268</v>
      </c>
      <c r="W1358" s="6"/>
      <c r="X1358" s="30" t="s">
        <v>2269</v>
      </c>
      <c r="Y1358" s="12" t="s">
        <v>5248</v>
      </c>
      <c r="Z1358" s="30"/>
      <c r="AA1358" s="30"/>
      <c r="AB1358" s="73"/>
      <c r="AC1358" s="73"/>
      <c r="AD1358" s="73"/>
      <c r="AE1358" s="73"/>
      <c r="AF1358" s="156">
        <f ca="1">+TODAY()-AE1358</f>
        <v>44137</v>
      </c>
      <c r="AG1358" s="73"/>
      <c r="AH1358" s="73"/>
      <c r="AI1358" s="29"/>
      <c r="AJ1358" s="29"/>
      <c r="AK1358" s="28"/>
      <c r="AL1358" s="29"/>
      <c r="AM1358" s="72">
        <v>1</v>
      </c>
      <c r="AN1358" s="28" t="s">
        <v>44</v>
      </c>
      <c r="AO1358" s="28"/>
      <c r="AP1358" s="28" t="s">
        <v>185</v>
      </c>
      <c r="AQ1358" s="28"/>
      <c r="AR1358" s="28"/>
      <c r="AS1358" s="28"/>
      <c r="AT1358" s="28"/>
      <c r="AU1358" s="3" t="s">
        <v>46</v>
      </c>
      <c r="AV1358" s="70" t="s">
        <v>47</v>
      </c>
      <c r="AW1358" s="70" t="s">
        <v>47</v>
      </c>
      <c r="AX1358" s="9" t="str">
        <f>IF(AW1358="","Vacio",IF(AV1358=AW1358,"Igual","Diferente"))</f>
        <v>Igual</v>
      </c>
      <c r="AY1358" s="32"/>
      <c r="AZ1358" s="32"/>
      <c r="BA1358" s="5">
        <f ca="1">+IF(K1358&gt;21,"Revisar",0)</f>
        <v>0</v>
      </c>
      <c r="BB1358" s="32" t="s">
        <v>146</v>
      </c>
      <c r="BC1358" s="32" t="s">
        <v>2919</v>
      </c>
      <c r="BF1358" s="32" t="s">
        <v>94</v>
      </c>
      <c r="BG1358" s="32"/>
    </row>
    <row r="1359" spans="1:65" s="158" customFormat="1" ht="14.65" customHeight="1" x14ac:dyDescent="0.25">
      <c r="A1359" s="68" t="str">
        <f>CONCATENATE(E1359,"_",X1359)</f>
        <v>20537921464_PCR-LAP19101043</v>
      </c>
      <c r="B1359" s="68" t="str">
        <f>CONCATENATE(E1359,"_",Z1359)</f>
        <v>20537921464_</v>
      </c>
      <c r="C1359" s="29">
        <v>44128</v>
      </c>
      <c r="D1359" s="29">
        <v>44158</v>
      </c>
      <c r="E1359" s="192">
        <v>20537921464</v>
      </c>
      <c r="F1359" s="28" t="s">
        <v>4111</v>
      </c>
      <c r="G1359" s="28" t="s">
        <v>5016</v>
      </c>
      <c r="H1359" s="29">
        <v>44128</v>
      </c>
      <c r="I1359" s="29">
        <v>44158</v>
      </c>
      <c r="J1359" s="7" t="s">
        <v>2265</v>
      </c>
      <c r="K1359" s="8">
        <f ca="1">+TODAY()-I1359</f>
        <v>-21</v>
      </c>
      <c r="L1359" s="71">
        <v>45</v>
      </c>
      <c r="M1359" s="154"/>
      <c r="N1359" s="71" t="str">
        <f>IF(M1359="","Vacio",IF(L1359=M1359,"Igual","Diferente"))</f>
        <v>Vacio</v>
      </c>
      <c r="O1359" s="71"/>
      <c r="P1359" s="154"/>
      <c r="Q1359" s="9" t="str">
        <f>IF(P1359="","Vacio",IF(O1359=P1359,"Igual","Diferente"))</f>
        <v>Vacio</v>
      </c>
      <c r="R1359" s="1">
        <f>+L1359+O1359/3.5</f>
        <v>45</v>
      </c>
      <c r="S1359" s="155">
        <f ca="1">+IF(K1359&gt;=0,IF(K1359&lt;30,R1359*1,IF(60&gt;K1359,R1359*2,IF(90&gt;K1359,R1359*3,IF(120&gt;K1359,R1359*4,IF(150&gt;K1359,R1359*5,IF(180&gt;K1359,R1359*6,IF(210&gt;K1359,R1359*7))))))),0)</f>
        <v>0</v>
      </c>
      <c r="T1359" s="2">
        <f ca="1">+IF(K1359&lt;0,0,IF(K1359&lt;8,$A$1,IF(K1359&lt;15,$B$1,IF(K1359&lt;22,$C$1,IF(K1359&lt;30,$D$1,IF(K1359&lt;60,$G$1,IF(K1359&lt;90,$H$1,IF(K1359&lt;120,$I$1,IF(K1359&lt;150,$J$1,IF(K1359&lt;180,$K$1,IF(K1359&lt;210,$E$1)))))))))))</f>
        <v>0</v>
      </c>
      <c r="U1359" s="3" t="s">
        <v>2210</v>
      </c>
      <c r="V1359" s="10" t="s">
        <v>2270</v>
      </c>
      <c r="W1359" s="6"/>
      <c r="X1359" s="30" t="s">
        <v>2271</v>
      </c>
      <c r="Y1359" s="12" t="s">
        <v>5248</v>
      </c>
      <c r="Z1359" s="30"/>
      <c r="AA1359" s="30"/>
      <c r="AB1359" s="73"/>
      <c r="AC1359" s="73"/>
      <c r="AD1359" s="73"/>
      <c r="AE1359" s="73"/>
      <c r="AF1359" s="156">
        <f ca="1">+TODAY()-AE1359</f>
        <v>44137</v>
      </c>
      <c r="AG1359" s="73"/>
      <c r="AH1359" s="73"/>
      <c r="AI1359" s="29"/>
      <c r="AJ1359" s="29"/>
      <c r="AK1359" s="28"/>
      <c r="AL1359" s="29"/>
      <c r="AM1359" s="72">
        <v>1</v>
      </c>
      <c r="AN1359" s="28" t="s">
        <v>44</v>
      </c>
      <c r="AO1359" s="28"/>
      <c r="AP1359" s="28" t="s">
        <v>185</v>
      </c>
      <c r="AQ1359" s="28"/>
      <c r="AR1359" s="28"/>
      <c r="AS1359" s="28"/>
      <c r="AT1359" s="28"/>
      <c r="AU1359" s="3" t="s">
        <v>46</v>
      </c>
      <c r="AV1359" s="70" t="s">
        <v>47</v>
      </c>
      <c r="AW1359" s="70" t="s">
        <v>47</v>
      </c>
      <c r="AX1359" s="9" t="str">
        <f>IF(AW1359="","Vacio",IF(AV1359=AW1359,"Igual","Diferente"))</f>
        <v>Igual</v>
      </c>
      <c r="AY1359" s="32"/>
      <c r="AZ1359" s="32"/>
      <c r="BA1359" s="5">
        <f ca="1">+IF(K1359&gt;21,"Revisar",0)</f>
        <v>0</v>
      </c>
      <c r="BB1359" s="32" t="s">
        <v>146</v>
      </c>
      <c r="BC1359" s="32" t="s">
        <v>2919</v>
      </c>
      <c r="BF1359" s="32" t="s">
        <v>94</v>
      </c>
      <c r="BG1359" s="32"/>
    </row>
    <row r="1360" spans="1:65" s="158" customFormat="1" ht="14.65" customHeight="1" x14ac:dyDescent="0.25">
      <c r="A1360" s="68" t="str">
        <f>CONCATENATE(E1360,"_",X1360)</f>
        <v>20537921464_PCR-LAP19101046</v>
      </c>
      <c r="B1360" s="68" t="str">
        <f>CONCATENATE(E1360,"_",Z1360)</f>
        <v>20537921464_</v>
      </c>
      <c r="C1360" s="29">
        <v>44113</v>
      </c>
      <c r="D1360" s="29">
        <v>44143</v>
      </c>
      <c r="E1360" s="192">
        <v>20537921464</v>
      </c>
      <c r="F1360" s="28" t="s">
        <v>4111</v>
      </c>
      <c r="G1360" s="28" t="s">
        <v>5016</v>
      </c>
      <c r="H1360" s="29">
        <v>44113</v>
      </c>
      <c r="I1360" s="29">
        <v>44143</v>
      </c>
      <c r="J1360" s="7" t="s">
        <v>2265</v>
      </c>
      <c r="K1360" s="8">
        <f ca="1">+TODAY()-I1360</f>
        <v>-6</v>
      </c>
      <c r="L1360" s="71">
        <v>45</v>
      </c>
      <c r="M1360" s="154"/>
      <c r="N1360" s="71" t="str">
        <f>IF(M1360="","Vacio",IF(L1360=M1360,"Igual","Diferente"))</f>
        <v>Vacio</v>
      </c>
      <c r="O1360" s="71"/>
      <c r="P1360" s="154"/>
      <c r="Q1360" s="9" t="str">
        <f>IF(P1360="","Vacio",IF(O1360=P1360,"Igual","Diferente"))</f>
        <v>Vacio</v>
      </c>
      <c r="R1360" s="1">
        <f>+L1360+O1360/3.5</f>
        <v>45</v>
      </c>
      <c r="S1360" s="155">
        <f ca="1">+IF(K1360&gt;=0,IF(K1360&lt;30,R1360*1,IF(60&gt;K1360,R1360*2,IF(90&gt;K1360,R1360*3,IF(120&gt;K1360,R1360*4,IF(150&gt;K1360,R1360*5,IF(180&gt;K1360,R1360*6,IF(210&gt;K1360,R1360*7))))))),0)</f>
        <v>0</v>
      </c>
      <c r="T1360" s="2">
        <f ca="1">+IF(K1360&lt;0,0,IF(K1360&lt;8,$A$1,IF(K1360&lt;15,$B$1,IF(K1360&lt;22,$C$1,IF(K1360&lt;30,$D$1,IF(K1360&lt;60,$G$1,IF(K1360&lt;90,$H$1,IF(K1360&lt;120,$I$1,IF(K1360&lt;150,$J$1,IF(K1360&lt;180,$K$1,IF(K1360&lt;210,$E$1)))))))))))</f>
        <v>0</v>
      </c>
      <c r="U1360" s="3" t="s">
        <v>2210</v>
      </c>
      <c r="V1360" s="10" t="s">
        <v>2268</v>
      </c>
      <c r="W1360" s="6"/>
      <c r="X1360" s="30" t="s">
        <v>2272</v>
      </c>
      <c r="Y1360" s="12" t="s">
        <v>5248</v>
      </c>
      <c r="Z1360" s="30"/>
      <c r="AA1360" s="30"/>
      <c r="AB1360" s="73"/>
      <c r="AC1360" s="73"/>
      <c r="AD1360" s="73"/>
      <c r="AE1360" s="73"/>
      <c r="AF1360" s="156">
        <f ca="1">+TODAY()-AE1360</f>
        <v>44137</v>
      </c>
      <c r="AG1360" s="73"/>
      <c r="AH1360" s="73"/>
      <c r="AI1360" s="29"/>
      <c r="AJ1360" s="29"/>
      <c r="AK1360" s="28"/>
      <c r="AL1360" s="29"/>
      <c r="AM1360" s="72">
        <v>1</v>
      </c>
      <c r="AN1360" s="28" t="s">
        <v>44</v>
      </c>
      <c r="AO1360" s="28"/>
      <c r="AP1360" s="28" t="s">
        <v>185</v>
      </c>
      <c r="AQ1360" s="28"/>
      <c r="AR1360" s="28"/>
      <c r="AS1360" s="28"/>
      <c r="AT1360" s="28"/>
      <c r="AU1360" s="3" t="s">
        <v>46</v>
      </c>
      <c r="AV1360" s="70" t="s">
        <v>47</v>
      </c>
      <c r="AW1360" s="70" t="s">
        <v>47</v>
      </c>
      <c r="AX1360" s="9" t="str">
        <f>IF(AW1360="","Vacio",IF(AV1360=AW1360,"Igual","Diferente"))</f>
        <v>Igual</v>
      </c>
      <c r="AY1360" s="32"/>
      <c r="AZ1360" s="32"/>
      <c r="BA1360" s="5">
        <f ca="1">+IF(K1360&gt;21,"Revisar",0)</f>
        <v>0</v>
      </c>
      <c r="BB1360" s="32" t="s">
        <v>146</v>
      </c>
      <c r="BC1360" s="32" t="s">
        <v>2919</v>
      </c>
      <c r="BF1360" s="32" t="s">
        <v>94</v>
      </c>
      <c r="BG1360" s="32"/>
    </row>
    <row r="1361" spans="1:59" s="158" customFormat="1" ht="14.65" customHeight="1" x14ac:dyDescent="0.25">
      <c r="A1361" s="68" t="str">
        <f>CONCATENATE(E1361,"_",X1361)</f>
        <v>20537921464_PCR-LAP19101049</v>
      </c>
      <c r="B1361" s="68" t="str">
        <f>CONCATENATE(E1361,"_",Z1361)</f>
        <v>20537921464_</v>
      </c>
      <c r="C1361" s="29">
        <v>44128</v>
      </c>
      <c r="D1361" s="29">
        <v>44158</v>
      </c>
      <c r="E1361" s="192">
        <v>20537921464</v>
      </c>
      <c r="F1361" s="28" t="s">
        <v>4111</v>
      </c>
      <c r="G1361" s="28" t="s">
        <v>5016</v>
      </c>
      <c r="H1361" s="29">
        <v>44128</v>
      </c>
      <c r="I1361" s="29">
        <v>44158</v>
      </c>
      <c r="J1361" s="7" t="s">
        <v>2265</v>
      </c>
      <c r="K1361" s="8">
        <f ca="1">+TODAY()-I1361</f>
        <v>-21</v>
      </c>
      <c r="L1361" s="71">
        <v>45</v>
      </c>
      <c r="M1361" s="154"/>
      <c r="N1361" s="71" t="str">
        <f>IF(M1361="","Vacio",IF(L1361=M1361,"Igual","Diferente"))</f>
        <v>Vacio</v>
      </c>
      <c r="O1361" s="71"/>
      <c r="P1361" s="154"/>
      <c r="Q1361" s="9" t="str">
        <f>IF(P1361="","Vacio",IF(O1361=P1361,"Igual","Diferente"))</f>
        <v>Vacio</v>
      </c>
      <c r="R1361" s="1">
        <f>+L1361+O1361/3.5</f>
        <v>45</v>
      </c>
      <c r="S1361" s="155">
        <f ca="1">+IF(K1361&gt;=0,IF(K1361&lt;30,R1361*1,IF(60&gt;K1361,R1361*2,IF(90&gt;K1361,R1361*3,IF(120&gt;K1361,R1361*4,IF(150&gt;K1361,R1361*5,IF(180&gt;K1361,R1361*6,IF(210&gt;K1361,R1361*7))))))),0)</f>
        <v>0</v>
      </c>
      <c r="T1361" s="2">
        <f ca="1">+IF(K1361&lt;0,0,IF(K1361&lt;8,$A$1,IF(K1361&lt;15,$B$1,IF(K1361&lt;22,$C$1,IF(K1361&lt;30,$D$1,IF(K1361&lt;60,$G$1,IF(K1361&lt;90,$H$1,IF(K1361&lt;120,$I$1,IF(K1361&lt;150,$J$1,IF(K1361&lt;180,$K$1,IF(K1361&lt;210,$E$1)))))))))))</f>
        <v>0</v>
      </c>
      <c r="U1361" s="3" t="s">
        <v>2210</v>
      </c>
      <c r="V1361" s="10" t="s">
        <v>2266</v>
      </c>
      <c r="W1361" s="6"/>
      <c r="X1361" s="30" t="s">
        <v>2273</v>
      </c>
      <c r="Y1361" s="12" t="s">
        <v>5248</v>
      </c>
      <c r="Z1361" s="30"/>
      <c r="AA1361" s="30"/>
      <c r="AB1361" s="73"/>
      <c r="AC1361" s="73"/>
      <c r="AD1361" s="73"/>
      <c r="AE1361" s="73"/>
      <c r="AF1361" s="156">
        <f ca="1">+TODAY()-AE1361</f>
        <v>44137</v>
      </c>
      <c r="AG1361" s="73"/>
      <c r="AH1361" s="73"/>
      <c r="AI1361" s="29"/>
      <c r="AJ1361" s="29"/>
      <c r="AK1361" s="28"/>
      <c r="AL1361" s="29"/>
      <c r="AM1361" s="72">
        <v>1</v>
      </c>
      <c r="AN1361" s="28" t="s">
        <v>44</v>
      </c>
      <c r="AO1361" s="28"/>
      <c r="AP1361" s="28" t="s">
        <v>185</v>
      </c>
      <c r="AQ1361" s="28"/>
      <c r="AR1361" s="28"/>
      <c r="AS1361" s="28"/>
      <c r="AT1361" s="28"/>
      <c r="AU1361" s="3" t="s">
        <v>46</v>
      </c>
      <c r="AV1361" s="70" t="s">
        <v>47</v>
      </c>
      <c r="AW1361" s="70" t="s">
        <v>47</v>
      </c>
      <c r="AX1361" s="9" t="str">
        <f>IF(AW1361="","Vacio",IF(AV1361=AW1361,"Igual","Diferente"))</f>
        <v>Igual</v>
      </c>
      <c r="AY1361" s="32"/>
      <c r="AZ1361" s="32"/>
      <c r="BA1361" s="5">
        <f ca="1">+IF(K1361&gt;21,"Revisar",0)</f>
        <v>0</v>
      </c>
      <c r="BB1361" s="32" t="s">
        <v>146</v>
      </c>
      <c r="BC1361" s="32" t="s">
        <v>2919</v>
      </c>
      <c r="BF1361" s="32" t="s">
        <v>94</v>
      </c>
      <c r="BG1361" s="32"/>
    </row>
    <row r="1362" spans="1:59" s="158" customFormat="1" ht="14.65" customHeight="1" x14ac:dyDescent="0.25">
      <c r="A1362" s="68" t="str">
        <f>CONCATENATE(E1362,"_",X1362)</f>
        <v>20537921464_PCR-LAP19101055</v>
      </c>
      <c r="B1362" s="68" t="str">
        <f>CONCATENATE(E1362,"_",Z1362)</f>
        <v>20537921464_</v>
      </c>
      <c r="C1362" s="29">
        <v>44128</v>
      </c>
      <c r="D1362" s="29">
        <v>44158</v>
      </c>
      <c r="E1362" s="192">
        <v>20537921464</v>
      </c>
      <c r="F1362" s="28" t="s">
        <v>4111</v>
      </c>
      <c r="G1362" s="28" t="s">
        <v>5016</v>
      </c>
      <c r="H1362" s="29">
        <v>44128</v>
      </c>
      <c r="I1362" s="29">
        <v>44158</v>
      </c>
      <c r="J1362" s="7" t="s">
        <v>2265</v>
      </c>
      <c r="K1362" s="8">
        <f ca="1">+TODAY()-I1362</f>
        <v>-21</v>
      </c>
      <c r="L1362" s="71">
        <v>45</v>
      </c>
      <c r="M1362" s="154"/>
      <c r="N1362" s="71" t="str">
        <f>IF(M1362="","Vacio",IF(L1362=M1362,"Igual","Diferente"))</f>
        <v>Vacio</v>
      </c>
      <c r="O1362" s="71"/>
      <c r="P1362" s="154"/>
      <c r="Q1362" s="9" t="str">
        <f>IF(P1362="","Vacio",IF(O1362=P1362,"Igual","Diferente"))</f>
        <v>Vacio</v>
      </c>
      <c r="R1362" s="1">
        <f>+L1362+O1362/3.5</f>
        <v>45</v>
      </c>
      <c r="S1362" s="155">
        <f ca="1">+IF(K1362&gt;=0,IF(K1362&lt;30,R1362*1,IF(60&gt;K1362,R1362*2,IF(90&gt;K1362,R1362*3,IF(120&gt;K1362,R1362*4,IF(150&gt;K1362,R1362*5,IF(180&gt;K1362,R1362*6,IF(210&gt;K1362,R1362*7))))))),0)</f>
        <v>0</v>
      </c>
      <c r="T1362" s="2">
        <f ca="1">+IF(K1362&lt;0,0,IF(K1362&lt;8,$A$1,IF(K1362&lt;15,$B$1,IF(K1362&lt;22,$C$1,IF(K1362&lt;30,$D$1,IF(K1362&lt;60,$G$1,IF(K1362&lt;90,$H$1,IF(K1362&lt;120,$I$1,IF(K1362&lt;150,$J$1,IF(K1362&lt;180,$K$1,IF(K1362&lt;210,$E$1)))))))))))</f>
        <v>0</v>
      </c>
      <c r="U1362" s="3" t="s">
        <v>2210</v>
      </c>
      <c r="V1362" s="10" t="s">
        <v>2270</v>
      </c>
      <c r="W1362" s="3"/>
      <c r="X1362" s="121" t="s">
        <v>2274</v>
      </c>
      <c r="Y1362" s="12" t="s">
        <v>5248</v>
      </c>
      <c r="Z1362" s="121"/>
      <c r="AA1362" s="162"/>
      <c r="AB1362" s="163"/>
      <c r="AC1362" s="163"/>
      <c r="AD1362" s="163"/>
      <c r="AE1362" s="163"/>
      <c r="AF1362" s="156">
        <f ca="1">+TODAY()-AE1362</f>
        <v>44137</v>
      </c>
      <c r="AG1362" s="163"/>
      <c r="AH1362" s="163"/>
      <c r="AI1362" s="29"/>
      <c r="AJ1362" s="29"/>
      <c r="AK1362" s="28"/>
      <c r="AL1362" s="29"/>
      <c r="AM1362" s="72">
        <v>1</v>
      </c>
      <c r="AN1362" s="28" t="s">
        <v>44</v>
      </c>
      <c r="AO1362" s="28"/>
      <c r="AP1362" s="28" t="s">
        <v>185</v>
      </c>
      <c r="AQ1362" s="28"/>
      <c r="AR1362" s="28"/>
      <c r="AS1362" s="28"/>
      <c r="AT1362" s="28"/>
      <c r="AU1362" s="3" t="s">
        <v>46</v>
      </c>
      <c r="AV1362" s="70" t="s">
        <v>47</v>
      </c>
      <c r="AW1362" s="70" t="s">
        <v>47</v>
      </c>
      <c r="AX1362" s="9" t="str">
        <f>IF(AW1362="","Vacio",IF(AV1362=AW1362,"Igual","Diferente"))</f>
        <v>Igual</v>
      </c>
      <c r="AY1362" s="32"/>
      <c r="AZ1362" s="32"/>
      <c r="BA1362" s="5">
        <f ca="1">+IF(K1362&gt;21,"Revisar",0)</f>
        <v>0</v>
      </c>
      <c r="BB1362" s="32" t="s">
        <v>146</v>
      </c>
      <c r="BC1362" s="32" t="s">
        <v>2919</v>
      </c>
      <c r="BF1362" s="32" t="s">
        <v>94</v>
      </c>
      <c r="BG1362" s="32"/>
    </row>
    <row r="1363" spans="1:59" s="158" customFormat="1" ht="14.65" customHeight="1" x14ac:dyDescent="0.25">
      <c r="A1363" s="68" t="str">
        <f>CONCATENATE(E1363,"_",X1363)</f>
        <v>20537921464_PCR-LAP19101058</v>
      </c>
      <c r="B1363" s="68" t="str">
        <f>CONCATENATE(E1363,"_",Z1363)</f>
        <v>20537921464_</v>
      </c>
      <c r="C1363" s="29">
        <v>44128</v>
      </c>
      <c r="D1363" s="29">
        <v>44158</v>
      </c>
      <c r="E1363" s="192">
        <v>20537921464</v>
      </c>
      <c r="F1363" s="28" t="s">
        <v>4111</v>
      </c>
      <c r="G1363" s="28" t="s">
        <v>5016</v>
      </c>
      <c r="H1363" s="29">
        <v>44128</v>
      </c>
      <c r="I1363" s="29">
        <v>44158</v>
      </c>
      <c r="J1363" s="7" t="s">
        <v>2265</v>
      </c>
      <c r="K1363" s="8">
        <f ca="1">+TODAY()-I1363</f>
        <v>-21</v>
      </c>
      <c r="L1363" s="71">
        <v>45</v>
      </c>
      <c r="M1363" s="154"/>
      <c r="N1363" s="71" t="str">
        <f>IF(M1363="","Vacio",IF(L1363=M1363,"Igual","Diferente"))</f>
        <v>Vacio</v>
      </c>
      <c r="O1363" s="71"/>
      <c r="P1363" s="154"/>
      <c r="Q1363" s="9" t="str">
        <f>IF(P1363="","Vacio",IF(O1363=P1363,"Igual","Diferente"))</f>
        <v>Vacio</v>
      </c>
      <c r="R1363" s="1">
        <f>+L1363+O1363/3.5</f>
        <v>45</v>
      </c>
      <c r="S1363" s="155">
        <f ca="1">+IF(K1363&gt;=0,IF(K1363&lt;30,R1363*1,IF(60&gt;K1363,R1363*2,IF(90&gt;K1363,R1363*3,IF(120&gt;K1363,R1363*4,IF(150&gt;K1363,R1363*5,IF(180&gt;K1363,R1363*6,IF(210&gt;K1363,R1363*7))))))),0)</f>
        <v>0</v>
      </c>
      <c r="T1363" s="2">
        <f ca="1">+IF(K1363&lt;0,0,IF(K1363&lt;8,$A$1,IF(K1363&lt;15,$B$1,IF(K1363&lt;22,$C$1,IF(K1363&lt;30,$D$1,IF(K1363&lt;60,$G$1,IF(K1363&lt;90,$H$1,IF(K1363&lt;120,$I$1,IF(K1363&lt;150,$J$1,IF(K1363&lt;180,$K$1,IF(K1363&lt;210,$E$1)))))))))))</f>
        <v>0</v>
      </c>
      <c r="U1363" s="3" t="s">
        <v>2210</v>
      </c>
      <c r="V1363" s="10" t="s">
        <v>2266</v>
      </c>
      <c r="W1363" s="6"/>
      <c r="X1363" s="30" t="s">
        <v>2275</v>
      </c>
      <c r="Y1363" s="12" t="s">
        <v>5248</v>
      </c>
      <c r="Z1363" s="30"/>
      <c r="AA1363" s="30"/>
      <c r="AB1363" s="73"/>
      <c r="AC1363" s="73"/>
      <c r="AD1363" s="73"/>
      <c r="AE1363" s="73"/>
      <c r="AF1363" s="156">
        <f ca="1">+TODAY()-AE1363</f>
        <v>44137</v>
      </c>
      <c r="AG1363" s="73"/>
      <c r="AH1363" s="73"/>
      <c r="AI1363" s="29"/>
      <c r="AJ1363" s="29"/>
      <c r="AK1363" s="28"/>
      <c r="AL1363" s="29"/>
      <c r="AM1363" s="72">
        <v>1</v>
      </c>
      <c r="AN1363" s="28" t="s">
        <v>44</v>
      </c>
      <c r="AO1363" s="28"/>
      <c r="AP1363" s="28" t="s">
        <v>185</v>
      </c>
      <c r="AQ1363" s="28"/>
      <c r="AR1363" s="28"/>
      <c r="AS1363" s="28"/>
      <c r="AT1363" s="28"/>
      <c r="AU1363" s="3" t="s">
        <v>46</v>
      </c>
      <c r="AV1363" s="70" t="s">
        <v>47</v>
      </c>
      <c r="AW1363" s="70" t="s">
        <v>47</v>
      </c>
      <c r="AX1363" s="9" t="str">
        <f>IF(AW1363="","Vacio",IF(AV1363=AW1363,"Igual","Diferente"))</f>
        <v>Igual</v>
      </c>
      <c r="AY1363" s="32"/>
      <c r="AZ1363" s="32"/>
      <c r="BA1363" s="5">
        <f ca="1">+IF(K1363&gt;21,"Revisar",0)</f>
        <v>0</v>
      </c>
      <c r="BB1363" s="32" t="s">
        <v>146</v>
      </c>
      <c r="BC1363" s="32" t="s">
        <v>2919</v>
      </c>
      <c r="BF1363" s="32" t="s">
        <v>94</v>
      </c>
      <c r="BG1363" s="32"/>
    </row>
    <row r="1364" spans="1:59" s="158" customFormat="1" ht="14.65" customHeight="1" x14ac:dyDescent="0.25">
      <c r="A1364" s="68" t="str">
        <f>CONCATENATE(E1364,"_",X1364)</f>
        <v>20537921464_PCR-LAP19101059</v>
      </c>
      <c r="B1364" s="68" t="str">
        <f>CONCATENATE(E1364,"_",Z1364)</f>
        <v>20537921464_</v>
      </c>
      <c r="C1364" s="29">
        <v>44128</v>
      </c>
      <c r="D1364" s="29">
        <v>44158</v>
      </c>
      <c r="E1364" s="192">
        <v>20537921464</v>
      </c>
      <c r="F1364" s="28" t="s">
        <v>4111</v>
      </c>
      <c r="G1364" s="28" t="s">
        <v>5016</v>
      </c>
      <c r="H1364" s="29">
        <v>44128</v>
      </c>
      <c r="I1364" s="29">
        <v>44158</v>
      </c>
      <c r="J1364" s="7" t="s">
        <v>2265</v>
      </c>
      <c r="K1364" s="8">
        <f ca="1">+TODAY()-I1364</f>
        <v>-21</v>
      </c>
      <c r="L1364" s="71">
        <v>45</v>
      </c>
      <c r="M1364" s="154"/>
      <c r="N1364" s="71" t="str">
        <f>IF(M1364="","Vacio",IF(L1364=M1364,"Igual","Diferente"))</f>
        <v>Vacio</v>
      </c>
      <c r="O1364" s="71"/>
      <c r="P1364" s="154"/>
      <c r="Q1364" s="9" t="str">
        <f>IF(P1364="","Vacio",IF(O1364=P1364,"Igual","Diferente"))</f>
        <v>Vacio</v>
      </c>
      <c r="R1364" s="1">
        <f>+L1364+O1364/3.5</f>
        <v>45</v>
      </c>
      <c r="S1364" s="155">
        <f ca="1">+IF(K1364&gt;=0,IF(K1364&lt;30,R1364*1,IF(60&gt;K1364,R1364*2,IF(90&gt;K1364,R1364*3,IF(120&gt;K1364,R1364*4,IF(150&gt;K1364,R1364*5,IF(180&gt;K1364,R1364*6,IF(210&gt;K1364,R1364*7))))))),0)</f>
        <v>0</v>
      </c>
      <c r="T1364" s="2">
        <f ca="1">+IF(K1364&lt;0,0,IF(K1364&lt;8,$A$1,IF(K1364&lt;15,$B$1,IF(K1364&lt;22,$C$1,IF(K1364&lt;30,$D$1,IF(K1364&lt;60,$G$1,IF(K1364&lt;90,$H$1,IF(K1364&lt;120,$I$1,IF(K1364&lt;150,$J$1,IF(K1364&lt;180,$K$1,IF(K1364&lt;210,$E$1)))))))))))</f>
        <v>0</v>
      </c>
      <c r="U1364" s="3" t="s">
        <v>2210</v>
      </c>
      <c r="V1364" s="10" t="s">
        <v>2270</v>
      </c>
      <c r="W1364" s="3"/>
      <c r="X1364" s="121" t="s">
        <v>2276</v>
      </c>
      <c r="Y1364" s="12" t="s">
        <v>5248</v>
      </c>
      <c r="Z1364" s="121"/>
      <c r="AA1364" s="162"/>
      <c r="AB1364" s="163"/>
      <c r="AC1364" s="163"/>
      <c r="AD1364" s="163"/>
      <c r="AE1364" s="163"/>
      <c r="AF1364" s="156">
        <f ca="1">+TODAY()-AE1364</f>
        <v>44137</v>
      </c>
      <c r="AG1364" s="163"/>
      <c r="AH1364" s="163"/>
      <c r="AI1364" s="29"/>
      <c r="AJ1364" s="29"/>
      <c r="AK1364" s="28"/>
      <c r="AL1364" s="29"/>
      <c r="AM1364" s="72">
        <v>1</v>
      </c>
      <c r="AN1364" s="28" t="s">
        <v>44</v>
      </c>
      <c r="AO1364" s="28"/>
      <c r="AP1364" s="28" t="s">
        <v>185</v>
      </c>
      <c r="AQ1364" s="28"/>
      <c r="AR1364" s="28"/>
      <c r="AS1364" s="28"/>
      <c r="AT1364" s="28"/>
      <c r="AU1364" s="3" t="s">
        <v>46</v>
      </c>
      <c r="AV1364" s="70" t="s">
        <v>47</v>
      </c>
      <c r="AW1364" s="70" t="s">
        <v>47</v>
      </c>
      <c r="AX1364" s="9" t="str">
        <f>IF(AW1364="","Vacio",IF(AV1364=AW1364,"Igual","Diferente"))</f>
        <v>Igual</v>
      </c>
      <c r="AY1364" s="32"/>
      <c r="AZ1364" s="32"/>
      <c r="BA1364" s="5">
        <f ca="1">+IF(K1364&gt;21,"Revisar",0)</f>
        <v>0</v>
      </c>
      <c r="BB1364" s="32" t="s">
        <v>146</v>
      </c>
      <c r="BC1364" s="32" t="s">
        <v>2919</v>
      </c>
      <c r="BF1364" s="32" t="s">
        <v>94</v>
      </c>
      <c r="BG1364" s="32"/>
    </row>
    <row r="1365" spans="1:59" s="158" customFormat="1" ht="14.65" customHeight="1" x14ac:dyDescent="0.25">
      <c r="A1365" s="68" t="str">
        <f>CONCATENATE(E1365,"_",X1365)</f>
        <v>20537921464_PCR-LAP19101062</v>
      </c>
      <c r="B1365" s="68" t="str">
        <f>CONCATENATE(E1365,"_",Z1365)</f>
        <v>20537921464_</v>
      </c>
      <c r="C1365" s="29">
        <v>44113</v>
      </c>
      <c r="D1365" s="29">
        <v>44143</v>
      </c>
      <c r="E1365" s="192">
        <v>20537921464</v>
      </c>
      <c r="F1365" s="28" t="s">
        <v>4111</v>
      </c>
      <c r="G1365" s="28" t="s">
        <v>5016</v>
      </c>
      <c r="H1365" s="29">
        <v>44113</v>
      </c>
      <c r="I1365" s="29">
        <v>44143</v>
      </c>
      <c r="J1365" s="7" t="s">
        <v>2265</v>
      </c>
      <c r="K1365" s="8">
        <f ca="1">+TODAY()-I1365</f>
        <v>-6</v>
      </c>
      <c r="L1365" s="71">
        <v>45</v>
      </c>
      <c r="M1365" s="154"/>
      <c r="N1365" s="71" t="str">
        <f>IF(M1365="","Vacio",IF(L1365=M1365,"Igual","Diferente"))</f>
        <v>Vacio</v>
      </c>
      <c r="O1365" s="71"/>
      <c r="P1365" s="154"/>
      <c r="Q1365" s="9" t="str">
        <f>IF(P1365="","Vacio",IF(O1365=P1365,"Igual","Diferente"))</f>
        <v>Vacio</v>
      </c>
      <c r="R1365" s="1">
        <f>+L1365+O1365/3.5</f>
        <v>45</v>
      </c>
      <c r="S1365" s="155">
        <f ca="1">+IF(K1365&gt;=0,IF(K1365&lt;30,R1365*1,IF(60&gt;K1365,R1365*2,IF(90&gt;K1365,R1365*3,IF(120&gt;K1365,R1365*4,IF(150&gt;K1365,R1365*5,IF(180&gt;K1365,R1365*6,IF(210&gt;K1365,R1365*7))))))),0)</f>
        <v>0</v>
      </c>
      <c r="T1365" s="2">
        <f ca="1">+IF(K1365&lt;0,0,IF(K1365&lt;8,$A$1,IF(K1365&lt;15,$B$1,IF(K1365&lt;22,$C$1,IF(K1365&lt;30,$D$1,IF(K1365&lt;60,$G$1,IF(K1365&lt;90,$H$1,IF(K1365&lt;120,$I$1,IF(K1365&lt;150,$J$1,IF(K1365&lt;180,$K$1,IF(K1365&lt;210,$E$1)))))))))))</f>
        <v>0</v>
      </c>
      <c r="U1365" s="3" t="s">
        <v>2210</v>
      </c>
      <c r="V1365" s="10" t="s">
        <v>2268</v>
      </c>
      <c r="W1365" s="6"/>
      <c r="X1365" s="30" t="s">
        <v>2277</v>
      </c>
      <c r="Y1365" s="12" t="s">
        <v>5248</v>
      </c>
      <c r="Z1365" s="30"/>
      <c r="AA1365" s="30"/>
      <c r="AB1365" s="73"/>
      <c r="AC1365" s="73"/>
      <c r="AD1365" s="73"/>
      <c r="AE1365" s="73"/>
      <c r="AF1365" s="156">
        <f ca="1">+TODAY()-AE1365</f>
        <v>44137</v>
      </c>
      <c r="AG1365" s="73"/>
      <c r="AH1365" s="73"/>
      <c r="AI1365" s="29"/>
      <c r="AJ1365" s="29"/>
      <c r="AK1365" s="28"/>
      <c r="AL1365" s="29"/>
      <c r="AM1365" s="72">
        <v>1</v>
      </c>
      <c r="AN1365" s="28" t="s">
        <v>44</v>
      </c>
      <c r="AO1365" s="28"/>
      <c r="AP1365" s="28" t="s">
        <v>185</v>
      </c>
      <c r="AQ1365" s="28"/>
      <c r="AR1365" s="28"/>
      <c r="AS1365" s="28"/>
      <c r="AT1365" s="28"/>
      <c r="AU1365" s="3" t="s">
        <v>46</v>
      </c>
      <c r="AV1365" s="70" t="s">
        <v>47</v>
      </c>
      <c r="AW1365" s="70" t="s">
        <v>47</v>
      </c>
      <c r="AX1365" s="9" t="str">
        <f>IF(AW1365="","Vacio",IF(AV1365=AW1365,"Igual","Diferente"))</f>
        <v>Igual</v>
      </c>
      <c r="AY1365" s="32"/>
      <c r="AZ1365" s="32"/>
      <c r="BA1365" s="5">
        <f ca="1">+IF(K1365&gt;21,"Revisar",0)</f>
        <v>0</v>
      </c>
      <c r="BB1365" s="32" t="s">
        <v>146</v>
      </c>
      <c r="BC1365" s="32" t="s">
        <v>2919</v>
      </c>
      <c r="BF1365" s="32" t="s">
        <v>94</v>
      </c>
      <c r="BG1365" s="32"/>
    </row>
    <row r="1366" spans="1:59" s="158" customFormat="1" ht="14.65" customHeight="1" x14ac:dyDescent="0.25">
      <c r="A1366" s="68" t="str">
        <f>CONCATENATE(E1366,"_",X1366)</f>
        <v>20537921464_PCR-LAP19101063</v>
      </c>
      <c r="B1366" s="68" t="str">
        <f>CONCATENATE(E1366,"_",Z1366)</f>
        <v xml:space="preserve">20537921464_PCR-LAP19111004 </v>
      </c>
      <c r="C1366" s="29">
        <v>44113</v>
      </c>
      <c r="D1366" s="29">
        <v>44143</v>
      </c>
      <c r="E1366" s="192">
        <v>20537921464</v>
      </c>
      <c r="F1366" s="28" t="s">
        <v>4111</v>
      </c>
      <c r="G1366" s="28" t="s">
        <v>5016</v>
      </c>
      <c r="H1366" s="29">
        <v>44113</v>
      </c>
      <c r="I1366" s="29">
        <v>44143</v>
      </c>
      <c r="J1366" s="7" t="s">
        <v>2265</v>
      </c>
      <c r="K1366" s="8">
        <f ca="1">+TODAY()-I1366</f>
        <v>-6</v>
      </c>
      <c r="L1366" s="71">
        <v>45</v>
      </c>
      <c r="M1366" s="154"/>
      <c r="N1366" s="71" t="str">
        <f>IF(M1366="","Vacio",IF(L1366=M1366,"Igual","Diferente"))</f>
        <v>Vacio</v>
      </c>
      <c r="O1366" s="71"/>
      <c r="P1366" s="154"/>
      <c r="Q1366" s="9" t="str">
        <f>IF(P1366="","Vacio",IF(O1366=P1366,"Igual","Diferente"))</f>
        <v>Vacio</v>
      </c>
      <c r="R1366" s="1">
        <f>+L1366+O1366/3.5</f>
        <v>45</v>
      </c>
      <c r="S1366" s="155">
        <f ca="1">+IF(K1366&gt;=0,IF(K1366&lt;30,R1366*1,IF(60&gt;K1366,R1366*2,IF(90&gt;K1366,R1366*3,IF(120&gt;K1366,R1366*4,IF(150&gt;K1366,R1366*5,IF(180&gt;K1366,R1366*6,IF(210&gt;K1366,R1366*7))))))),0)</f>
        <v>0</v>
      </c>
      <c r="T1366" s="2">
        <f ca="1">+IF(K1366&lt;0,0,IF(K1366&lt;8,$A$1,IF(K1366&lt;15,$B$1,IF(K1366&lt;22,$C$1,IF(K1366&lt;30,$D$1,IF(K1366&lt;60,$G$1,IF(K1366&lt;90,$H$1,IF(K1366&lt;120,$I$1,IF(K1366&lt;150,$J$1,IF(K1366&lt;180,$K$1,IF(K1366&lt;210,$E$1)))))))))))</f>
        <v>0</v>
      </c>
      <c r="U1366" s="3" t="s">
        <v>2210</v>
      </c>
      <c r="V1366" s="10" t="s">
        <v>2268</v>
      </c>
      <c r="W1366" s="6"/>
      <c r="X1366" s="30" t="s">
        <v>2278</v>
      </c>
      <c r="Y1366" s="12" t="s">
        <v>5248</v>
      </c>
      <c r="Z1366" s="30" t="s">
        <v>2279</v>
      </c>
      <c r="AA1366" s="30"/>
      <c r="AB1366" s="73"/>
      <c r="AC1366" s="73"/>
      <c r="AD1366" s="73"/>
      <c r="AE1366" s="73"/>
      <c r="AF1366" s="156">
        <f ca="1">+TODAY()-AE1366</f>
        <v>44137</v>
      </c>
      <c r="AG1366" s="73"/>
      <c r="AH1366" s="73"/>
      <c r="AI1366" s="29"/>
      <c r="AJ1366" s="29"/>
      <c r="AK1366" s="28"/>
      <c r="AL1366" s="29"/>
      <c r="AM1366" s="72">
        <v>1</v>
      </c>
      <c r="AN1366" s="28" t="s">
        <v>44</v>
      </c>
      <c r="AO1366" s="28"/>
      <c r="AP1366" s="28" t="s">
        <v>185</v>
      </c>
      <c r="AQ1366" s="28"/>
      <c r="AR1366" s="28"/>
      <c r="AS1366" s="28"/>
      <c r="AT1366" s="28"/>
      <c r="AU1366" s="3" t="s">
        <v>46</v>
      </c>
      <c r="AV1366" s="70" t="s">
        <v>47</v>
      </c>
      <c r="AW1366" s="70" t="s">
        <v>47</v>
      </c>
      <c r="AX1366" s="9" t="str">
        <f>IF(AW1366="","Vacio",IF(AV1366=AW1366,"Igual","Diferente"))</f>
        <v>Igual</v>
      </c>
      <c r="AY1366" s="32"/>
      <c r="AZ1366" s="32"/>
      <c r="BA1366" s="5">
        <f ca="1">+IF(K1366&gt;21,"Revisar",0)</f>
        <v>0</v>
      </c>
      <c r="BB1366" s="32" t="s">
        <v>146</v>
      </c>
      <c r="BC1366" s="32" t="s">
        <v>2919</v>
      </c>
      <c r="BF1366" s="32" t="s">
        <v>94</v>
      </c>
      <c r="BG1366" s="32"/>
    </row>
    <row r="1367" spans="1:59" s="158" customFormat="1" ht="14.65" customHeight="1" x14ac:dyDescent="0.25">
      <c r="A1367" s="68" t="str">
        <f>CONCATENATE(E1367,"_",X1367)</f>
        <v>20537921464_PCR-LAP19101068</v>
      </c>
      <c r="B1367" s="68" t="str">
        <f>CONCATENATE(E1367,"_",Z1367)</f>
        <v>20537921464_</v>
      </c>
      <c r="C1367" s="29">
        <v>44128</v>
      </c>
      <c r="D1367" s="29">
        <v>44158</v>
      </c>
      <c r="E1367" s="192">
        <v>20537921464</v>
      </c>
      <c r="F1367" s="28" t="s">
        <v>4111</v>
      </c>
      <c r="G1367" s="28" t="s">
        <v>5016</v>
      </c>
      <c r="H1367" s="29">
        <v>44128</v>
      </c>
      <c r="I1367" s="29">
        <v>44158</v>
      </c>
      <c r="J1367" s="7" t="s">
        <v>2265</v>
      </c>
      <c r="K1367" s="8">
        <f ca="1">+TODAY()-I1367</f>
        <v>-21</v>
      </c>
      <c r="L1367" s="71">
        <v>45</v>
      </c>
      <c r="M1367" s="154"/>
      <c r="N1367" s="71" t="str">
        <f>IF(M1367="","Vacio",IF(L1367=M1367,"Igual","Diferente"))</f>
        <v>Vacio</v>
      </c>
      <c r="O1367" s="71"/>
      <c r="P1367" s="154"/>
      <c r="Q1367" s="9" t="str">
        <f>IF(P1367="","Vacio",IF(O1367=P1367,"Igual","Diferente"))</f>
        <v>Vacio</v>
      </c>
      <c r="R1367" s="1">
        <f>+L1367+O1367/3.5</f>
        <v>45</v>
      </c>
      <c r="S1367" s="155">
        <f ca="1">+IF(K1367&gt;=0,IF(K1367&lt;30,R1367*1,IF(60&gt;K1367,R1367*2,IF(90&gt;K1367,R1367*3,IF(120&gt;K1367,R1367*4,IF(150&gt;K1367,R1367*5,IF(180&gt;K1367,R1367*6,IF(210&gt;K1367,R1367*7))))))),0)</f>
        <v>0</v>
      </c>
      <c r="T1367" s="2">
        <f ca="1">+IF(K1367&lt;0,0,IF(K1367&lt;8,$A$1,IF(K1367&lt;15,$B$1,IF(K1367&lt;22,$C$1,IF(K1367&lt;30,$D$1,IF(K1367&lt;60,$G$1,IF(K1367&lt;90,$H$1,IF(K1367&lt;120,$I$1,IF(K1367&lt;150,$J$1,IF(K1367&lt;180,$K$1,IF(K1367&lt;210,$E$1)))))))))))</f>
        <v>0</v>
      </c>
      <c r="U1367" s="3" t="s">
        <v>2210</v>
      </c>
      <c r="V1367" s="10" t="s">
        <v>2266</v>
      </c>
      <c r="W1367" s="6"/>
      <c r="X1367" s="30" t="s">
        <v>2280</v>
      </c>
      <c r="Y1367" s="12" t="s">
        <v>5248</v>
      </c>
      <c r="Z1367" s="30"/>
      <c r="AA1367" s="30"/>
      <c r="AB1367" s="73"/>
      <c r="AC1367" s="73"/>
      <c r="AD1367" s="73"/>
      <c r="AE1367" s="73"/>
      <c r="AF1367" s="156">
        <f ca="1">+TODAY()-AE1367</f>
        <v>44137</v>
      </c>
      <c r="AG1367" s="73"/>
      <c r="AH1367" s="73"/>
      <c r="AI1367" s="29"/>
      <c r="AJ1367" s="29"/>
      <c r="AK1367" s="28"/>
      <c r="AL1367" s="29"/>
      <c r="AM1367" s="72">
        <v>1</v>
      </c>
      <c r="AN1367" s="28" t="s">
        <v>44</v>
      </c>
      <c r="AO1367" s="28"/>
      <c r="AP1367" s="28" t="s">
        <v>185</v>
      </c>
      <c r="AQ1367" s="28"/>
      <c r="AR1367" s="28"/>
      <c r="AS1367" s="28"/>
      <c r="AT1367" s="28"/>
      <c r="AU1367" s="3" t="s">
        <v>46</v>
      </c>
      <c r="AV1367" s="70" t="s">
        <v>47</v>
      </c>
      <c r="AW1367" s="70" t="s">
        <v>47</v>
      </c>
      <c r="AX1367" s="9" t="str">
        <f>IF(AW1367="","Vacio",IF(AV1367=AW1367,"Igual","Diferente"))</f>
        <v>Igual</v>
      </c>
      <c r="AY1367" s="32"/>
      <c r="AZ1367" s="32"/>
      <c r="BA1367" s="5">
        <f ca="1">+IF(K1367&gt;21,"Revisar",0)</f>
        <v>0</v>
      </c>
      <c r="BB1367" s="32" t="s">
        <v>146</v>
      </c>
      <c r="BC1367" s="32" t="s">
        <v>2919</v>
      </c>
      <c r="BF1367" s="32" t="s">
        <v>94</v>
      </c>
      <c r="BG1367" s="32"/>
    </row>
    <row r="1368" spans="1:59" s="158" customFormat="1" ht="14.65" customHeight="1" x14ac:dyDescent="0.25">
      <c r="A1368" s="68" t="str">
        <f>CONCATENATE(E1368,"_",X1368)</f>
        <v>20537921464_PCR-LAP19101072</v>
      </c>
      <c r="B1368" s="68" t="str">
        <f>CONCATENATE(E1368,"_",Z1368)</f>
        <v>20537921464_</v>
      </c>
      <c r="C1368" s="29">
        <v>44128</v>
      </c>
      <c r="D1368" s="29">
        <v>44158</v>
      </c>
      <c r="E1368" s="192">
        <v>20537921464</v>
      </c>
      <c r="F1368" s="28" t="s">
        <v>4111</v>
      </c>
      <c r="G1368" s="28" t="s">
        <v>5016</v>
      </c>
      <c r="H1368" s="29">
        <v>44128</v>
      </c>
      <c r="I1368" s="29">
        <v>44158</v>
      </c>
      <c r="J1368" s="7" t="s">
        <v>2265</v>
      </c>
      <c r="K1368" s="8">
        <f ca="1">+TODAY()-I1368</f>
        <v>-21</v>
      </c>
      <c r="L1368" s="71">
        <v>45</v>
      </c>
      <c r="M1368" s="154"/>
      <c r="N1368" s="71" t="str">
        <f>IF(M1368="","Vacio",IF(L1368=M1368,"Igual","Diferente"))</f>
        <v>Vacio</v>
      </c>
      <c r="O1368" s="71"/>
      <c r="P1368" s="154"/>
      <c r="Q1368" s="9" t="str">
        <f>IF(P1368="","Vacio",IF(O1368=P1368,"Igual","Diferente"))</f>
        <v>Vacio</v>
      </c>
      <c r="R1368" s="1">
        <f>+L1368+O1368/3.5</f>
        <v>45</v>
      </c>
      <c r="S1368" s="155">
        <f ca="1">+IF(K1368&gt;=0,IF(K1368&lt;30,R1368*1,IF(60&gt;K1368,R1368*2,IF(90&gt;K1368,R1368*3,IF(120&gt;K1368,R1368*4,IF(150&gt;K1368,R1368*5,IF(180&gt;K1368,R1368*6,IF(210&gt;K1368,R1368*7))))))),0)</f>
        <v>0</v>
      </c>
      <c r="T1368" s="2">
        <f ca="1">+IF(K1368&lt;0,0,IF(K1368&lt;8,$A$1,IF(K1368&lt;15,$B$1,IF(K1368&lt;22,$C$1,IF(K1368&lt;30,$D$1,IF(K1368&lt;60,$G$1,IF(K1368&lt;90,$H$1,IF(K1368&lt;120,$I$1,IF(K1368&lt;150,$J$1,IF(K1368&lt;180,$K$1,IF(K1368&lt;210,$E$1)))))))))))</f>
        <v>0</v>
      </c>
      <c r="U1368" s="3" t="s">
        <v>2210</v>
      </c>
      <c r="V1368" s="10" t="s">
        <v>2270</v>
      </c>
      <c r="W1368" s="6"/>
      <c r="X1368" s="30" t="s">
        <v>2281</v>
      </c>
      <c r="Y1368" s="12" t="s">
        <v>5248</v>
      </c>
      <c r="Z1368" s="30"/>
      <c r="AA1368" s="30"/>
      <c r="AB1368" s="73"/>
      <c r="AC1368" s="73"/>
      <c r="AD1368" s="73"/>
      <c r="AE1368" s="73"/>
      <c r="AF1368" s="156">
        <f ca="1">+TODAY()-AE1368</f>
        <v>44137</v>
      </c>
      <c r="AG1368" s="73"/>
      <c r="AH1368" s="73"/>
      <c r="AI1368" s="29"/>
      <c r="AJ1368" s="29"/>
      <c r="AK1368" s="28"/>
      <c r="AL1368" s="29"/>
      <c r="AM1368" s="72">
        <v>1</v>
      </c>
      <c r="AN1368" s="28" t="s">
        <v>44</v>
      </c>
      <c r="AO1368" s="28"/>
      <c r="AP1368" s="28" t="s">
        <v>185</v>
      </c>
      <c r="AQ1368" s="28"/>
      <c r="AR1368" s="28"/>
      <c r="AS1368" s="28"/>
      <c r="AT1368" s="28"/>
      <c r="AU1368" s="3" t="s">
        <v>46</v>
      </c>
      <c r="AV1368" s="70" t="s">
        <v>47</v>
      </c>
      <c r="AW1368" s="70" t="s">
        <v>47</v>
      </c>
      <c r="AX1368" s="9" t="str">
        <f>IF(AW1368="","Vacio",IF(AV1368=AW1368,"Igual","Diferente"))</f>
        <v>Igual</v>
      </c>
      <c r="AY1368" s="32"/>
      <c r="AZ1368" s="32"/>
      <c r="BA1368" s="5">
        <f ca="1">+IF(K1368&gt;21,"Revisar",0)</f>
        <v>0</v>
      </c>
      <c r="BB1368" s="32" t="s">
        <v>146</v>
      </c>
      <c r="BC1368" s="32" t="s">
        <v>2919</v>
      </c>
      <c r="BF1368" s="32" t="s">
        <v>94</v>
      </c>
      <c r="BG1368" s="32"/>
    </row>
    <row r="1369" spans="1:59" s="158" customFormat="1" ht="14.65" customHeight="1" x14ac:dyDescent="0.25">
      <c r="A1369" s="68" t="str">
        <f>CONCATENATE(E1369,"_",X1369)</f>
        <v>20537921464_PCR-LAP19101080</v>
      </c>
      <c r="B1369" s="68" t="str">
        <f>CONCATENATE(E1369,"_",Z1369)</f>
        <v>20537921464_</v>
      </c>
      <c r="C1369" s="29">
        <v>44128</v>
      </c>
      <c r="D1369" s="29">
        <v>44158</v>
      </c>
      <c r="E1369" s="192">
        <v>20537921464</v>
      </c>
      <c r="F1369" s="28" t="s">
        <v>4111</v>
      </c>
      <c r="G1369" s="28" t="s">
        <v>5016</v>
      </c>
      <c r="H1369" s="29">
        <v>44128</v>
      </c>
      <c r="I1369" s="29">
        <v>44158</v>
      </c>
      <c r="J1369" s="7" t="s">
        <v>2265</v>
      </c>
      <c r="K1369" s="8">
        <f ca="1">+TODAY()-I1369</f>
        <v>-21</v>
      </c>
      <c r="L1369" s="71">
        <v>45</v>
      </c>
      <c r="M1369" s="154"/>
      <c r="N1369" s="71" t="str">
        <f>IF(M1369="","Vacio",IF(L1369=M1369,"Igual","Diferente"))</f>
        <v>Vacio</v>
      </c>
      <c r="O1369" s="71"/>
      <c r="P1369" s="154"/>
      <c r="Q1369" s="9" t="str">
        <f>IF(P1369="","Vacio",IF(O1369=P1369,"Igual","Diferente"))</f>
        <v>Vacio</v>
      </c>
      <c r="R1369" s="1">
        <f>+L1369+O1369/3.5</f>
        <v>45</v>
      </c>
      <c r="S1369" s="155">
        <f ca="1">+IF(K1369&gt;=0,IF(K1369&lt;30,R1369*1,IF(60&gt;K1369,R1369*2,IF(90&gt;K1369,R1369*3,IF(120&gt;K1369,R1369*4,IF(150&gt;K1369,R1369*5,IF(180&gt;K1369,R1369*6,IF(210&gt;K1369,R1369*7))))))),0)</f>
        <v>0</v>
      </c>
      <c r="T1369" s="2">
        <f ca="1">+IF(K1369&lt;0,0,IF(K1369&lt;8,$A$1,IF(K1369&lt;15,$B$1,IF(K1369&lt;22,$C$1,IF(K1369&lt;30,$D$1,IF(K1369&lt;60,$G$1,IF(K1369&lt;90,$H$1,IF(K1369&lt;120,$I$1,IF(K1369&lt;150,$J$1,IF(K1369&lt;180,$K$1,IF(K1369&lt;210,$E$1)))))))))))</f>
        <v>0</v>
      </c>
      <c r="U1369" s="3" t="s">
        <v>2210</v>
      </c>
      <c r="V1369" s="10" t="s">
        <v>2270</v>
      </c>
      <c r="W1369" s="6"/>
      <c r="X1369" s="30" t="s">
        <v>2282</v>
      </c>
      <c r="Y1369" s="12" t="s">
        <v>5248</v>
      </c>
      <c r="Z1369" s="30"/>
      <c r="AA1369" s="30"/>
      <c r="AB1369" s="73"/>
      <c r="AC1369" s="73"/>
      <c r="AD1369" s="73"/>
      <c r="AE1369" s="73"/>
      <c r="AF1369" s="156">
        <f ca="1">+TODAY()-AE1369</f>
        <v>44137</v>
      </c>
      <c r="AG1369" s="73"/>
      <c r="AH1369" s="73"/>
      <c r="AI1369" s="29"/>
      <c r="AJ1369" s="29"/>
      <c r="AK1369" s="28"/>
      <c r="AL1369" s="29"/>
      <c r="AM1369" s="72">
        <v>1</v>
      </c>
      <c r="AN1369" s="28" t="s">
        <v>44</v>
      </c>
      <c r="AO1369" s="28"/>
      <c r="AP1369" s="28" t="s">
        <v>185</v>
      </c>
      <c r="AQ1369" s="28"/>
      <c r="AR1369" s="28"/>
      <c r="AS1369" s="28"/>
      <c r="AT1369" s="28"/>
      <c r="AU1369" s="3" t="s">
        <v>46</v>
      </c>
      <c r="AV1369" s="70" t="s">
        <v>47</v>
      </c>
      <c r="AW1369" s="70" t="s">
        <v>47</v>
      </c>
      <c r="AX1369" s="9" t="str">
        <f>IF(AW1369="","Vacio",IF(AV1369=AW1369,"Igual","Diferente"))</f>
        <v>Igual</v>
      </c>
      <c r="AY1369" s="32"/>
      <c r="AZ1369" s="32"/>
      <c r="BA1369" s="5">
        <f ca="1">+IF(K1369&gt;21,"Revisar",0)</f>
        <v>0</v>
      </c>
      <c r="BB1369" s="32" t="s">
        <v>146</v>
      </c>
      <c r="BC1369" s="32" t="s">
        <v>2919</v>
      </c>
      <c r="BF1369" s="32" t="s">
        <v>94</v>
      </c>
      <c r="BG1369" s="32"/>
    </row>
    <row r="1370" spans="1:59" s="158" customFormat="1" ht="14.65" customHeight="1" x14ac:dyDescent="0.25">
      <c r="A1370" s="68" t="str">
        <f>CONCATENATE(E1370,"_",X1370)</f>
        <v>20537921464_PCR-LAP19111006</v>
      </c>
      <c r="B1370" s="68" t="str">
        <f>CONCATENATE(E1370,"_",Z1370)</f>
        <v>20537921464_</v>
      </c>
      <c r="C1370" s="29">
        <v>44113</v>
      </c>
      <c r="D1370" s="29">
        <v>44143</v>
      </c>
      <c r="E1370" s="192">
        <v>20537921464</v>
      </c>
      <c r="F1370" s="28" t="s">
        <v>4111</v>
      </c>
      <c r="G1370" s="28" t="s">
        <v>5016</v>
      </c>
      <c r="H1370" s="29">
        <v>44113</v>
      </c>
      <c r="I1370" s="29">
        <v>44143</v>
      </c>
      <c r="J1370" s="7" t="s">
        <v>2265</v>
      </c>
      <c r="K1370" s="8">
        <f ca="1">+TODAY()-I1370</f>
        <v>-6</v>
      </c>
      <c r="L1370" s="71">
        <v>45</v>
      </c>
      <c r="M1370" s="154"/>
      <c r="N1370" s="71" t="str">
        <f>IF(M1370="","Vacio",IF(L1370=M1370,"Igual","Diferente"))</f>
        <v>Vacio</v>
      </c>
      <c r="O1370" s="71"/>
      <c r="P1370" s="154"/>
      <c r="Q1370" s="9" t="str">
        <f>IF(P1370="","Vacio",IF(O1370=P1370,"Igual","Diferente"))</f>
        <v>Vacio</v>
      </c>
      <c r="R1370" s="1">
        <f>+L1370+O1370/3.5</f>
        <v>45</v>
      </c>
      <c r="S1370" s="155">
        <f ca="1">+IF(K1370&gt;=0,IF(K1370&lt;30,R1370*1,IF(60&gt;K1370,R1370*2,IF(90&gt;K1370,R1370*3,IF(120&gt;K1370,R1370*4,IF(150&gt;K1370,R1370*5,IF(180&gt;K1370,R1370*6,IF(210&gt;K1370,R1370*7))))))),0)</f>
        <v>0</v>
      </c>
      <c r="T1370" s="2">
        <f ca="1">+IF(K1370&lt;0,0,IF(K1370&lt;8,$A$1,IF(K1370&lt;15,$B$1,IF(K1370&lt;22,$C$1,IF(K1370&lt;30,$D$1,IF(K1370&lt;60,$G$1,IF(K1370&lt;90,$H$1,IF(K1370&lt;120,$I$1,IF(K1370&lt;150,$J$1,IF(K1370&lt;180,$K$1,IF(K1370&lt;210,$E$1)))))))))))</f>
        <v>0</v>
      </c>
      <c r="U1370" s="3" t="s">
        <v>2210</v>
      </c>
      <c r="V1370" s="10" t="s">
        <v>2268</v>
      </c>
      <c r="W1370" s="6"/>
      <c r="X1370" s="30" t="s">
        <v>2283</v>
      </c>
      <c r="Y1370" s="12" t="s">
        <v>5248</v>
      </c>
      <c r="Z1370" s="30"/>
      <c r="AA1370" s="30"/>
      <c r="AB1370" s="73"/>
      <c r="AC1370" s="73"/>
      <c r="AD1370" s="73"/>
      <c r="AE1370" s="73"/>
      <c r="AF1370" s="156">
        <f ca="1">+TODAY()-AE1370</f>
        <v>44137</v>
      </c>
      <c r="AG1370" s="73"/>
      <c r="AH1370" s="73"/>
      <c r="AI1370" s="29"/>
      <c r="AJ1370" s="29"/>
      <c r="AK1370" s="28"/>
      <c r="AL1370" s="29"/>
      <c r="AM1370" s="72">
        <v>1</v>
      </c>
      <c r="AN1370" s="28" t="s">
        <v>44</v>
      </c>
      <c r="AO1370" s="28"/>
      <c r="AP1370" s="28" t="s">
        <v>185</v>
      </c>
      <c r="AQ1370" s="28"/>
      <c r="AR1370" s="28"/>
      <c r="AS1370" s="28"/>
      <c r="AT1370" s="28"/>
      <c r="AU1370" s="3" t="s">
        <v>46</v>
      </c>
      <c r="AV1370" s="70" t="s">
        <v>47</v>
      </c>
      <c r="AW1370" s="70" t="s">
        <v>47</v>
      </c>
      <c r="AX1370" s="9" t="str">
        <f>IF(AW1370="","Vacio",IF(AV1370=AW1370,"Igual","Diferente"))</f>
        <v>Igual</v>
      </c>
      <c r="AY1370" s="32"/>
      <c r="AZ1370" s="32"/>
      <c r="BA1370" s="5">
        <f ca="1">+IF(K1370&gt;21,"Revisar",0)</f>
        <v>0</v>
      </c>
      <c r="BB1370" s="32" t="s">
        <v>146</v>
      </c>
      <c r="BC1370" s="32" t="s">
        <v>2919</v>
      </c>
      <c r="BF1370" s="32" t="s">
        <v>94</v>
      </c>
      <c r="BG1370" s="32"/>
    </row>
    <row r="1371" spans="1:59" s="158" customFormat="1" ht="14.65" customHeight="1" x14ac:dyDescent="0.25">
      <c r="A1371" s="68" t="str">
        <f>CONCATENATE(E1371,"_",X1371)</f>
        <v>20537921464_PCR-LAP19111009</v>
      </c>
      <c r="B1371" s="68" t="str">
        <f>CONCATENATE(E1371,"_",Z1371)</f>
        <v>20537921464_</v>
      </c>
      <c r="C1371" s="29">
        <v>44105</v>
      </c>
      <c r="D1371" s="29">
        <v>44135</v>
      </c>
      <c r="E1371" s="192">
        <v>20537921464</v>
      </c>
      <c r="F1371" s="28" t="s">
        <v>4111</v>
      </c>
      <c r="G1371" s="28" t="s">
        <v>5016</v>
      </c>
      <c r="H1371" s="29">
        <v>44105</v>
      </c>
      <c r="I1371" s="29">
        <v>44135</v>
      </c>
      <c r="J1371" s="7" t="s">
        <v>2265</v>
      </c>
      <c r="K1371" s="8">
        <f ca="1">+TODAY()-I1371</f>
        <v>2</v>
      </c>
      <c r="L1371" s="71">
        <v>45</v>
      </c>
      <c r="M1371" s="154"/>
      <c r="N1371" s="71" t="str">
        <f>IF(M1371="","Vacio",IF(L1371=M1371,"Igual","Diferente"))</f>
        <v>Vacio</v>
      </c>
      <c r="O1371" s="71"/>
      <c r="P1371" s="154"/>
      <c r="Q1371" s="9" t="str">
        <f>IF(P1371="","Vacio",IF(O1371=P1371,"Igual","Diferente"))</f>
        <v>Vacio</v>
      </c>
      <c r="R1371" s="1">
        <f>+L1371+O1371/3.5</f>
        <v>45</v>
      </c>
      <c r="S1371" s="155">
        <f ca="1">+IF(K1371&gt;=0,IF(K1371&lt;30,R1371*1,IF(60&gt;K1371,R1371*2,IF(90&gt;K1371,R1371*3,IF(120&gt;K1371,R1371*4,IF(150&gt;K1371,R1371*5,IF(180&gt;K1371,R1371*6,IF(210&gt;K1371,R1371*7))))))),0)</f>
        <v>45</v>
      </c>
      <c r="T1371" s="2" t="str">
        <f ca="1">+IF(K1371&lt;0,0,IF(K1371&lt;8,$A$1,IF(K1371&lt;15,$B$1,IF(K1371&lt;22,$C$1,IF(K1371&lt;30,$D$1,IF(K1371&lt;60,$G$1,IF(K1371&lt;90,$H$1,IF(K1371&lt;120,$I$1,IF(K1371&lt;150,$J$1,IF(K1371&lt;180,$K$1,IF(K1371&lt;210,$E$1)))))))))))</f>
        <v>1° Semana</v>
      </c>
      <c r="U1371" s="3" t="s">
        <v>52</v>
      </c>
      <c r="V1371" s="10" t="s">
        <v>2284</v>
      </c>
      <c r="W1371" s="6">
        <v>43829</v>
      </c>
      <c r="X1371" s="30" t="s">
        <v>2285</v>
      </c>
      <c r="Y1371" s="12" t="s">
        <v>5248</v>
      </c>
      <c r="Z1371" s="30"/>
      <c r="AA1371" s="30"/>
      <c r="AB1371" s="73"/>
      <c r="AC1371" s="73"/>
      <c r="AD1371" s="73"/>
      <c r="AE1371" s="73"/>
      <c r="AF1371" s="156">
        <f ca="1">+TODAY()-AE1371</f>
        <v>44137</v>
      </c>
      <c r="AG1371" s="73"/>
      <c r="AH1371" s="73"/>
      <c r="AI1371" s="29"/>
      <c r="AJ1371" s="29"/>
      <c r="AK1371" s="28"/>
      <c r="AL1371" s="29"/>
      <c r="AM1371" s="72">
        <v>1</v>
      </c>
      <c r="AN1371" s="28" t="s">
        <v>44</v>
      </c>
      <c r="AO1371" s="28"/>
      <c r="AP1371" s="28" t="s">
        <v>2214</v>
      </c>
      <c r="AQ1371" s="28"/>
      <c r="AR1371" s="28"/>
      <c r="AS1371" s="28"/>
      <c r="AT1371" s="28"/>
      <c r="AU1371" s="3" t="s">
        <v>46</v>
      </c>
      <c r="AV1371" s="70" t="s">
        <v>47</v>
      </c>
      <c r="AW1371" s="70" t="s">
        <v>47</v>
      </c>
      <c r="AX1371" s="9" t="str">
        <f>IF(AW1371="","Vacio",IF(AV1371=AW1371,"Igual","Diferente"))</f>
        <v>Igual</v>
      </c>
      <c r="AY1371" s="32"/>
      <c r="AZ1371" s="32"/>
      <c r="BA1371" s="5">
        <f ca="1">+IF(K1371&gt;21,"Revisar",0)</f>
        <v>0</v>
      </c>
      <c r="BB1371" s="32" t="s">
        <v>146</v>
      </c>
      <c r="BC1371" s="32" t="s">
        <v>2919</v>
      </c>
      <c r="BF1371" s="32" t="s">
        <v>94</v>
      </c>
      <c r="BG1371" s="32"/>
    </row>
    <row r="1372" spans="1:59" s="158" customFormat="1" ht="14.65" customHeight="1" x14ac:dyDescent="0.25">
      <c r="A1372" s="68" t="str">
        <f>CONCATENATE(E1372,"_",X1372)</f>
        <v>20537921464_PCR-LAP19111011</v>
      </c>
      <c r="B1372" s="68" t="str">
        <f>CONCATENATE(E1372,"_",Z1372)</f>
        <v>20537921464_</v>
      </c>
      <c r="C1372" s="29">
        <v>44105</v>
      </c>
      <c r="D1372" s="29">
        <v>44135</v>
      </c>
      <c r="E1372" s="192">
        <v>20537921464</v>
      </c>
      <c r="F1372" s="28" t="s">
        <v>4111</v>
      </c>
      <c r="G1372" s="28" t="s">
        <v>5016</v>
      </c>
      <c r="H1372" s="29">
        <v>44105</v>
      </c>
      <c r="I1372" s="29">
        <v>44135</v>
      </c>
      <c r="J1372" s="7" t="s">
        <v>2265</v>
      </c>
      <c r="K1372" s="8">
        <f ca="1">+TODAY()-I1372</f>
        <v>2</v>
      </c>
      <c r="L1372" s="71">
        <v>45</v>
      </c>
      <c r="M1372" s="154"/>
      <c r="N1372" s="71" t="str">
        <f>IF(M1372="","Vacio",IF(L1372=M1372,"Igual","Diferente"))</f>
        <v>Vacio</v>
      </c>
      <c r="O1372" s="71"/>
      <c r="P1372" s="154"/>
      <c r="Q1372" s="9" t="str">
        <f>IF(P1372="","Vacio",IF(O1372=P1372,"Igual","Diferente"))</f>
        <v>Vacio</v>
      </c>
      <c r="R1372" s="1">
        <f>+L1372+O1372/3.5</f>
        <v>45</v>
      </c>
      <c r="S1372" s="155">
        <f ca="1">+IF(K1372&gt;=0,IF(K1372&lt;30,R1372*1,IF(60&gt;K1372,R1372*2,IF(90&gt;K1372,R1372*3,IF(120&gt;K1372,R1372*4,IF(150&gt;K1372,R1372*5,IF(180&gt;K1372,R1372*6,IF(210&gt;K1372,R1372*7))))))),0)</f>
        <v>45</v>
      </c>
      <c r="T1372" s="2" t="str">
        <f ca="1">+IF(K1372&lt;0,0,IF(K1372&lt;8,$A$1,IF(K1372&lt;15,$B$1,IF(K1372&lt;22,$C$1,IF(K1372&lt;30,$D$1,IF(K1372&lt;60,$G$1,IF(K1372&lt;90,$H$1,IF(K1372&lt;120,$I$1,IF(K1372&lt;150,$J$1,IF(K1372&lt;180,$K$1,IF(K1372&lt;210,$E$1)))))))))))</f>
        <v>1° Semana</v>
      </c>
      <c r="U1372" s="3" t="s">
        <v>52</v>
      </c>
      <c r="V1372" s="10" t="s">
        <v>2284</v>
      </c>
      <c r="W1372" s="6">
        <v>43829</v>
      </c>
      <c r="X1372" s="30" t="s">
        <v>2286</v>
      </c>
      <c r="Y1372" s="12" t="s">
        <v>5248</v>
      </c>
      <c r="Z1372" s="30"/>
      <c r="AA1372" s="30"/>
      <c r="AB1372" s="73"/>
      <c r="AC1372" s="73"/>
      <c r="AD1372" s="73"/>
      <c r="AE1372" s="73"/>
      <c r="AF1372" s="156">
        <f ca="1">+TODAY()-AE1372</f>
        <v>44137</v>
      </c>
      <c r="AG1372" s="73"/>
      <c r="AH1372" s="73"/>
      <c r="AI1372" s="29"/>
      <c r="AJ1372" s="29"/>
      <c r="AK1372" s="28"/>
      <c r="AL1372" s="29"/>
      <c r="AM1372" s="72">
        <v>1</v>
      </c>
      <c r="AN1372" s="28" t="s">
        <v>44</v>
      </c>
      <c r="AO1372" s="28"/>
      <c r="AP1372" s="28" t="s">
        <v>2214</v>
      </c>
      <c r="AQ1372" s="28"/>
      <c r="AR1372" s="28"/>
      <c r="AS1372" s="28"/>
      <c r="AT1372" s="28"/>
      <c r="AU1372" s="3" t="s">
        <v>46</v>
      </c>
      <c r="AV1372" s="70" t="s">
        <v>47</v>
      </c>
      <c r="AW1372" s="70" t="s">
        <v>47</v>
      </c>
      <c r="AX1372" s="9" t="str">
        <f>IF(AW1372="","Vacio",IF(AV1372=AW1372,"Igual","Diferente"))</f>
        <v>Igual</v>
      </c>
      <c r="AY1372" s="32"/>
      <c r="AZ1372" s="32"/>
      <c r="BA1372" s="5">
        <f ca="1">+IF(K1372&gt;21,"Revisar",0)</f>
        <v>0</v>
      </c>
      <c r="BB1372" s="32" t="s">
        <v>146</v>
      </c>
      <c r="BC1372" s="32" t="s">
        <v>2919</v>
      </c>
      <c r="BF1372" s="32" t="s">
        <v>94</v>
      </c>
      <c r="BG1372" s="32"/>
    </row>
    <row r="1373" spans="1:59" s="158" customFormat="1" ht="14.65" customHeight="1" x14ac:dyDescent="0.25">
      <c r="A1373" s="68" t="str">
        <f>CONCATENATE(E1373,"_",X1373)</f>
        <v>20537921464_PCR-LAP19111017</v>
      </c>
      <c r="B1373" s="68" t="str">
        <f>CONCATENATE(E1373,"_",Z1373)</f>
        <v>20537921464_</v>
      </c>
      <c r="C1373" s="29">
        <v>44128</v>
      </c>
      <c r="D1373" s="29">
        <v>44158</v>
      </c>
      <c r="E1373" s="192">
        <v>20537921464</v>
      </c>
      <c r="F1373" s="28" t="s">
        <v>4111</v>
      </c>
      <c r="G1373" s="28" t="s">
        <v>5016</v>
      </c>
      <c r="H1373" s="29">
        <v>44128</v>
      </c>
      <c r="I1373" s="29">
        <v>44158</v>
      </c>
      <c r="J1373" s="7" t="s">
        <v>2265</v>
      </c>
      <c r="K1373" s="8">
        <f ca="1">+TODAY()-I1373</f>
        <v>-21</v>
      </c>
      <c r="L1373" s="71">
        <v>45</v>
      </c>
      <c r="M1373" s="154"/>
      <c r="N1373" s="71" t="str">
        <f>IF(M1373="","Vacio",IF(L1373=M1373,"Igual","Diferente"))</f>
        <v>Vacio</v>
      </c>
      <c r="O1373" s="71"/>
      <c r="P1373" s="154"/>
      <c r="Q1373" s="9" t="str">
        <f>IF(P1373="","Vacio",IF(O1373=P1373,"Igual","Diferente"))</f>
        <v>Vacio</v>
      </c>
      <c r="R1373" s="1">
        <f>+L1373+O1373/3.5</f>
        <v>45</v>
      </c>
      <c r="S1373" s="155">
        <f ca="1">+IF(K1373&gt;=0,IF(K1373&lt;30,R1373*1,IF(60&gt;K1373,R1373*2,IF(90&gt;K1373,R1373*3,IF(120&gt;K1373,R1373*4,IF(150&gt;K1373,R1373*5,IF(180&gt;K1373,R1373*6,IF(210&gt;K1373,R1373*7))))))),0)</f>
        <v>0</v>
      </c>
      <c r="T1373" s="2">
        <f ca="1">+IF(K1373&lt;0,0,IF(K1373&lt;8,$A$1,IF(K1373&lt;15,$B$1,IF(K1373&lt;22,$C$1,IF(K1373&lt;30,$D$1,IF(K1373&lt;60,$G$1,IF(K1373&lt;90,$H$1,IF(K1373&lt;120,$I$1,IF(K1373&lt;150,$J$1,IF(K1373&lt;180,$K$1,IF(K1373&lt;210,$E$1)))))))))))</f>
        <v>0</v>
      </c>
      <c r="U1373" s="3" t="s">
        <v>2210</v>
      </c>
      <c r="V1373" s="10" t="s">
        <v>2266</v>
      </c>
      <c r="W1373" s="6"/>
      <c r="X1373" s="30" t="s">
        <v>2287</v>
      </c>
      <c r="Y1373" s="12" t="s">
        <v>5248</v>
      </c>
      <c r="Z1373" s="30"/>
      <c r="AA1373" s="30"/>
      <c r="AB1373" s="73"/>
      <c r="AC1373" s="73"/>
      <c r="AD1373" s="73"/>
      <c r="AE1373" s="73"/>
      <c r="AF1373" s="156">
        <f ca="1">+TODAY()-AE1373</f>
        <v>44137</v>
      </c>
      <c r="AG1373" s="73"/>
      <c r="AH1373" s="73"/>
      <c r="AI1373" s="29"/>
      <c r="AJ1373" s="29"/>
      <c r="AK1373" s="28"/>
      <c r="AL1373" s="29"/>
      <c r="AM1373" s="72">
        <v>1</v>
      </c>
      <c r="AN1373" s="28" t="s">
        <v>44</v>
      </c>
      <c r="AO1373" s="28"/>
      <c r="AP1373" s="28" t="s">
        <v>185</v>
      </c>
      <c r="AQ1373" s="28"/>
      <c r="AR1373" s="28"/>
      <c r="AS1373" s="28"/>
      <c r="AT1373" s="28"/>
      <c r="AU1373" s="3" t="s">
        <v>46</v>
      </c>
      <c r="AV1373" s="70" t="s">
        <v>47</v>
      </c>
      <c r="AW1373" s="70" t="s">
        <v>47</v>
      </c>
      <c r="AX1373" s="9" t="str">
        <f>IF(AW1373="","Vacio",IF(AV1373=AW1373,"Igual","Diferente"))</f>
        <v>Igual</v>
      </c>
      <c r="AY1373" s="32"/>
      <c r="AZ1373" s="32"/>
      <c r="BA1373" s="5">
        <f ca="1">+IF(K1373&gt;21,"Revisar",0)</f>
        <v>0</v>
      </c>
      <c r="BB1373" s="32" t="s">
        <v>146</v>
      </c>
      <c r="BC1373" s="32" t="s">
        <v>2919</v>
      </c>
      <c r="BF1373" s="32" t="s">
        <v>94</v>
      </c>
      <c r="BG1373" s="32"/>
    </row>
    <row r="1374" spans="1:59" s="158" customFormat="1" ht="14.65" customHeight="1" x14ac:dyDescent="0.25">
      <c r="A1374" s="68" t="str">
        <f>CONCATENATE(E1374,"_",X1374)</f>
        <v>20537921464_PCR-LAP19111025</v>
      </c>
      <c r="B1374" s="68" t="str">
        <f>CONCATENATE(E1374,"_",Z1374)</f>
        <v>20537921464_</v>
      </c>
      <c r="C1374" s="29">
        <v>44105</v>
      </c>
      <c r="D1374" s="29">
        <v>44135</v>
      </c>
      <c r="E1374" s="192">
        <v>20537921464</v>
      </c>
      <c r="F1374" s="28" t="s">
        <v>4111</v>
      </c>
      <c r="G1374" s="28" t="s">
        <v>5016</v>
      </c>
      <c r="H1374" s="29">
        <v>44105</v>
      </c>
      <c r="I1374" s="29">
        <v>44135</v>
      </c>
      <c r="J1374" s="7" t="s">
        <v>2265</v>
      </c>
      <c r="K1374" s="8">
        <f ca="1">+TODAY()-I1374</f>
        <v>2</v>
      </c>
      <c r="L1374" s="71">
        <v>45</v>
      </c>
      <c r="M1374" s="154"/>
      <c r="N1374" s="71" t="str">
        <f>IF(M1374="","Vacio",IF(L1374=M1374,"Igual","Diferente"))</f>
        <v>Vacio</v>
      </c>
      <c r="O1374" s="71"/>
      <c r="P1374" s="154"/>
      <c r="Q1374" s="9" t="str">
        <f>IF(P1374="","Vacio",IF(O1374=P1374,"Igual","Diferente"))</f>
        <v>Vacio</v>
      </c>
      <c r="R1374" s="1">
        <f>+L1374+O1374/3.5</f>
        <v>45</v>
      </c>
      <c r="S1374" s="155">
        <f ca="1">+IF(K1374&gt;=0,IF(K1374&lt;30,R1374*1,IF(60&gt;K1374,R1374*2,IF(90&gt;K1374,R1374*3,IF(120&gt;K1374,R1374*4,IF(150&gt;K1374,R1374*5,IF(180&gt;K1374,R1374*6,IF(210&gt;K1374,R1374*7))))))),0)</f>
        <v>45</v>
      </c>
      <c r="T1374" s="2" t="str">
        <f ca="1">+IF(K1374&lt;0,0,IF(K1374&lt;8,$A$1,IF(K1374&lt;15,$B$1,IF(K1374&lt;22,$C$1,IF(K1374&lt;30,$D$1,IF(K1374&lt;60,$G$1,IF(K1374&lt;90,$H$1,IF(K1374&lt;120,$I$1,IF(K1374&lt;150,$J$1,IF(K1374&lt;180,$K$1,IF(K1374&lt;210,$E$1)))))))))))</f>
        <v>1° Semana</v>
      </c>
      <c r="U1374" s="3" t="s">
        <v>52</v>
      </c>
      <c r="V1374" s="10" t="s">
        <v>2284</v>
      </c>
      <c r="W1374" s="6">
        <v>43829</v>
      </c>
      <c r="X1374" s="30" t="s">
        <v>2288</v>
      </c>
      <c r="Y1374" s="12" t="s">
        <v>5248</v>
      </c>
      <c r="Z1374" s="30"/>
      <c r="AA1374" s="30"/>
      <c r="AB1374" s="73"/>
      <c r="AC1374" s="73"/>
      <c r="AD1374" s="73"/>
      <c r="AE1374" s="73"/>
      <c r="AF1374" s="156">
        <f ca="1">+TODAY()-AE1374</f>
        <v>44137</v>
      </c>
      <c r="AG1374" s="73"/>
      <c r="AH1374" s="73"/>
      <c r="AI1374" s="29"/>
      <c r="AJ1374" s="29"/>
      <c r="AK1374" s="28"/>
      <c r="AL1374" s="29"/>
      <c r="AM1374" s="72">
        <v>1</v>
      </c>
      <c r="AN1374" s="28" t="s">
        <v>44</v>
      </c>
      <c r="AO1374" s="28"/>
      <c r="AP1374" s="28" t="s">
        <v>2214</v>
      </c>
      <c r="AQ1374" s="28"/>
      <c r="AR1374" s="28"/>
      <c r="AS1374" s="28"/>
      <c r="AT1374" s="28"/>
      <c r="AU1374" s="3" t="s">
        <v>46</v>
      </c>
      <c r="AV1374" s="70" t="s">
        <v>47</v>
      </c>
      <c r="AW1374" s="70" t="s">
        <v>47</v>
      </c>
      <c r="AX1374" s="9" t="str">
        <f>IF(AW1374="","Vacio",IF(AV1374=AW1374,"Igual","Diferente"))</f>
        <v>Igual</v>
      </c>
      <c r="AY1374" s="32"/>
      <c r="AZ1374" s="32"/>
      <c r="BA1374" s="5">
        <f ca="1">+IF(K1374&gt;21,"Revisar",0)</f>
        <v>0</v>
      </c>
      <c r="BB1374" s="32" t="s">
        <v>146</v>
      </c>
      <c r="BC1374" s="32" t="s">
        <v>2919</v>
      </c>
      <c r="BF1374" s="32" t="s">
        <v>94</v>
      </c>
      <c r="BG1374" s="32"/>
    </row>
    <row r="1375" spans="1:59" s="158" customFormat="1" ht="14.65" customHeight="1" x14ac:dyDescent="0.25">
      <c r="A1375" s="68" t="str">
        <f>CONCATENATE(E1375,"_",X1375)</f>
        <v>20537921464_PCR-LAP19111038</v>
      </c>
      <c r="B1375" s="68" t="str">
        <f>CONCATENATE(E1375,"_",Z1375)</f>
        <v>20537921464_</v>
      </c>
      <c r="C1375" s="29">
        <v>44105</v>
      </c>
      <c r="D1375" s="29">
        <v>44135</v>
      </c>
      <c r="E1375" s="192">
        <v>20537921464</v>
      </c>
      <c r="F1375" s="28" t="s">
        <v>4111</v>
      </c>
      <c r="G1375" s="28" t="s">
        <v>5016</v>
      </c>
      <c r="H1375" s="29">
        <v>44105</v>
      </c>
      <c r="I1375" s="29">
        <v>44135</v>
      </c>
      <c r="J1375" s="7" t="s">
        <v>2265</v>
      </c>
      <c r="K1375" s="8">
        <f ca="1">+TODAY()-I1375</f>
        <v>2</v>
      </c>
      <c r="L1375" s="71">
        <v>45</v>
      </c>
      <c r="M1375" s="154"/>
      <c r="N1375" s="71" t="str">
        <f>IF(M1375="","Vacio",IF(L1375=M1375,"Igual","Diferente"))</f>
        <v>Vacio</v>
      </c>
      <c r="O1375" s="71"/>
      <c r="P1375" s="154"/>
      <c r="Q1375" s="9" t="str">
        <f>IF(P1375="","Vacio",IF(O1375=P1375,"Igual","Diferente"))</f>
        <v>Vacio</v>
      </c>
      <c r="R1375" s="1">
        <f>+L1375+O1375/3.5</f>
        <v>45</v>
      </c>
      <c r="S1375" s="155">
        <f ca="1">+IF(K1375&gt;=0,IF(K1375&lt;30,R1375*1,IF(60&gt;K1375,R1375*2,IF(90&gt;K1375,R1375*3,IF(120&gt;K1375,R1375*4,IF(150&gt;K1375,R1375*5,IF(180&gt;K1375,R1375*6,IF(210&gt;K1375,R1375*7))))))),0)</f>
        <v>45</v>
      </c>
      <c r="T1375" s="2" t="str">
        <f ca="1">+IF(K1375&lt;0,0,IF(K1375&lt;8,$A$1,IF(K1375&lt;15,$B$1,IF(K1375&lt;22,$C$1,IF(K1375&lt;30,$D$1,IF(K1375&lt;60,$G$1,IF(K1375&lt;90,$H$1,IF(K1375&lt;120,$I$1,IF(K1375&lt;150,$J$1,IF(K1375&lt;180,$K$1,IF(K1375&lt;210,$E$1)))))))))))</f>
        <v>1° Semana</v>
      </c>
      <c r="U1375" s="3" t="s">
        <v>52</v>
      </c>
      <c r="V1375" s="10" t="s">
        <v>2284</v>
      </c>
      <c r="W1375" s="6">
        <v>43829</v>
      </c>
      <c r="X1375" s="30" t="s">
        <v>2289</v>
      </c>
      <c r="Y1375" s="12" t="s">
        <v>5248</v>
      </c>
      <c r="Z1375" s="30"/>
      <c r="AA1375" s="30"/>
      <c r="AB1375" s="73"/>
      <c r="AC1375" s="73"/>
      <c r="AD1375" s="73"/>
      <c r="AE1375" s="73"/>
      <c r="AF1375" s="156">
        <f ca="1">+TODAY()-AE1375</f>
        <v>44137</v>
      </c>
      <c r="AG1375" s="73"/>
      <c r="AH1375" s="73"/>
      <c r="AI1375" s="29"/>
      <c r="AJ1375" s="29"/>
      <c r="AK1375" s="28"/>
      <c r="AL1375" s="29"/>
      <c r="AM1375" s="72">
        <v>1</v>
      </c>
      <c r="AN1375" s="28" t="s">
        <v>44</v>
      </c>
      <c r="AO1375" s="28"/>
      <c r="AP1375" s="28" t="s">
        <v>2214</v>
      </c>
      <c r="AQ1375" s="28"/>
      <c r="AR1375" s="28"/>
      <c r="AS1375" s="28"/>
      <c r="AT1375" s="28"/>
      <c r="AU1375" s="3" t="s">
        <v>46</v>
      </c>
      <c r="AV1375" s="70" t="s">
        <v>47</v>
      </c>
      <c r="AW1375" s="70" t="s">
        <v>47</v>
      </c>
      <c r="AX1375" s="9" t="str">
        <f>IF(AW1375="","Vacio",IF(AV1375=AW1375,"Igual","Diferente"))</f>
        <v>Igual</v>
      </c>
      <c r="AY1375" s="32"/>
      <c r="AZ1375" s="32"/>
      <c r="BA1375" s="5">
        <f ca="1">+IF(K1375&gt;21,"Revisar",0)</f>
        <v>0</v>
      </c>
      <c r="BB1375" s="32" t="s">
        <v>146</v>
      </c>
      <c r="BC1375" s="32" t="s">
        <v>2919</v>
      </c>
      <c r="BF1375" s="32" t="s">
        <v>94</v>
      </c>
      <c r="BG1375" s="32"/>
    </row>
    <row r="1376" spans="1:59" s="158" customFormat="1" ht="14.65" customHeight="1" x14ac:dyDescent="0.25">
      <c r="A1376" s="68" t="str">
        <f>CONCATENATE(E1376,"_",X1376)</f>
        <v>20537921464_PCR-LAP19111040</v>
      </c>
      <c r="B1376" s="68" t="str">
        <f>CONCATENATE(E1376,"_",Z1376)</f>
        <v>20537921464_</v>
      </c>
      <c r="C1376" s="29">
        <v>44105</v>
      </c>
      <c r="D1376" s="29">
        <v>44135</v>
      </c>
      <c r="E1376" s="192">
        <v>20537921464</v>
      </c>
      <c r="F1376" s="28" t="s">
        <v>4111</v>
      </c>
      <c r="G1376" s="28" t="s">
        <v>5016</v>
      </c>
      <c r="H1376" s="29">
        <v>44105</v>
      </c>
      <c r="I1376" s="29">
        <v>44135</v>
      </c>
      <c r="J1376" s="7" t="s">
        <v>2265</v>
      </c>
      <c r="K1376" s="8">
        <f ca="1">+TODAY()-I1376</f>
        <v>2</v>
      </c>
      <c r="L1376" s="71">
        <v>45</v>
      </c>
      <c r="M1376" s="154"/>
      <c r="N1376" s="71" t="str">
        <f>IF(M1376="","Vacio",IF(L1376=M1376,"Igual","Diferente"))</f>
        <v>Vacio</v>
      </c>
      <c r="O1376" s="71"/>
      <c r="P1376" s="154"/>
      <c r="Q1376" s="9" t="str">
        <f>IF(P1376="","Vacio",IF(O1376=P1376,"Igual","Diferente"))</f>
        <v>Vacio</v>
      </c>
      <c r="R1376" s="1">
        <f>+L1376+O1376/3.5</f>
        <v>45</v>
      </c>
      <c r="S1376" s="155">
        <f ca="1">+IF(K1376&gt;=0,IF(K1376&lt;30,R1376*1,IF(60&gt;K1376,R1376*2,IF(90&gt;K1376,R1376*3,IF(120&gt;K1376,R1376*4,IF(150&gt;K1376,R1376*5,IF(180&gt;K1376,R1376*6,IF(210&gt;K1376,R1376*7))))))),0)</f>
        <v>45</v>
      </c>
      <c r="T1376" s="2" t="str">
        <f ca="1">+IF(K1376&lt;0,0,IF(K1376&lt;8,$A$1,IF(K1376&lt;15,$B$1,IF(K1376&lt;22,$C$1,IF(K1376&lt;30,$D$1,IF(K1376&lt;60,$G$1,IF(K1376&lt;90,$H$1,IF(K1376&lt;120,$I$1,IF(K1376&lt;150,$J$1,IF(K1376&lt;180,$K$1,IF(K1376&lt;210,$E$1)))))))))))</f>
        <v>1° Semana</v>
      </c>
      <c r="U1376" s="3" t="s">
        <v>52</v>
      </c>
      <c r="V1376" s="10" t="s">
        <v>2284</v>
      </c>
      <c r="W1376" s="6">
        <v>43829</v>
      </c>
      <c r="X1376" s="30" t="s">
        <v>2290</v>
      </c>
      <c r="Y1376" s="12" t="s">
        <v>5248</v>
      </c>
      <c r="Z1376" s="30"/>
      <c r="AA1376" s="30"/>
      <c r="AB1376" s="73"/>
      <c r="AC1376" s="73"/>
      <c r="AD1376" s="73"/>
      <c r="AE1376" s="73"/>
      <c r="AF1376" s="156">
        <f ca="1">+TODAY()-AE1376</f>
        <v>44137</v>
      </c>
      <c r="AG1376" s="73"/>
      <c r="AH1376" s="73"/>
      <c r="AI1376" s="29"/>
      <c r="AJ1376" s="29"/>
      <c r="AK1376" s="28"/>
      <c r="AL1376" s="29"/>
      <c r="AM1376" s="72">
        <v>1</v>
      </c>
      <c r="AN1376" s="28" t="s">
        <v>44</v>
      </c>
      <c r="AO1376" s="28"/>
      <c r="AP1376" s="28" t="s">
        <v>2214</v>
      </c>
      <c r="AQ1376" s="28"/>
      <c r="AR1376" s="28"/>
      <c r="AS1376" s="28"/>
      <c r="AT1376" s="28"/>
      <c r="AU1376" s="3" t="s">
        <v>46</v>
      </c>
      <c r="AV1376" s="70" t="s">
        <v>47</v>
      </c>
      <c r="AW1376" s="70" t="s">
        <v>47</v>
      </c>
      <c r="AX1376" s="9" t="str">
        <f>IF(AW1376="","Vacio",IF(AV1376=AW1376,"Igual","Diferente"))</f>
        <v>Igual</v>
      </c>
      <c r="AY1376" s="32"/>
      <c r="AZ1376" s="32"/>
      <c r="BA1376" s="5">
        <f ca="1">+IF(K1376&gt;21,"Revisar",0)</f>
        <v>0</v>
      </c>
      <c r="BB1376" s="32" t="s">
        <v>146</v>
      </c>
      <c r="BC1376" s="32" t="s">
        <v>2919</v>
      </c>
      <c r="BF1376" s="32" t="s">
        <v>94</v>
      </c>
      <c r="BG1376" s="32"/>
    </row>
    <row r="1377" spans="1:65" s="158" customFormat="1" ht="14.65" customHeight="1" x14ac:dyDescent="0.25">
      <c r="A1377" s="68" t="str">
        <f>CONCATENATE(E1377,"_",X1377)</f>
        <v>20537921464_PCR-LAP19111042</v>
      </c>
      <c r="B1377" s="68" t="str">
        <f>CONCATENATE(E1377,"_",Z1377)</f>
        <v>20537921464_</v>
      </c>
      <c r="C1377" s="29">
        <v>44113</v>
      </c>
      <c r="D1377" s="29">
        <v>44143</v>
      </c>
      <c r="E1377" s="192">
        <v>20537921464</v>
      </c>
      <c r="F1377" s="28" t="s">
        <v>4111</v>
      </c>
      <c r="G1377" s="28" t="s">
        <v>5016</v>
      </c>
      <c r="H1377" s="29">
        <v>44113</v>
      </c>
      <c r="I1377" s="29">
        <v>44143</v>
      </c>
      <c r="J1377" s="7" t="s">
        <v>2265</v>
      </c>
      <c r="K1377" s="8">
        <f ca="1">+TODAY()-I1377</f>
        <v>-6</v>
      </c>
      <c r="L1377" s="71">
        <v>45</v>
      </c>
      <c r="M1377" s="154"/>
      <c r="N1377" s="71" t="str">
        <f>IF(M1377="","Vacio",IF(L1377=M1377,"Igual","Diferente"))</f>
        <v>Vacio</v>
      </c>
      <c r="O1377" s="71"/>
      <c r="P1377" s="154"/>
      <c r="Q1377" s="9" t="str">
        <f>IF(P1377="","Vacio",IF(O1377=P1377,"Igual","Diferente"))</f>
        <v>Vacio</v>
      </c>
      <c r="R1377" s="1">
        <f>+L1377+O1377/3.5</f>
        <v>45</v>
      </c>
      <c r="S1377" s="155">
        <f ca="1">+IF(K1377&gt;=0,IF(K1377&lt;30,R1377*1,IF(60&gt;K1377,R1377*2,IF(90&gt;K1377,R1377*3,IF(120&gt;K1377,R1377*4,IF(150&gt;K1377,R1377*5,IF(180&gt;K1377,R1377*6,IF(210&gt;K1377,R1377*7))))))),0)</f>
        <v>0</v>
      </c>
      <c r="T1377" s="2">
        <f ca="1">+IF(K1377&lt;0,0,IF(K1377&lt;8,$A$1,IF(K1377&lt;15,$B$1,IF(K1377&lt;22,$C$1,IF(K1377&lt;30,$D$1,IF(K1377&lt;60,$G$1,IF(K1377&lt;90,$H$1,IF(K1377&lt;120,$I$1,IF(K1377&lt;150,$J$1,IF(K1377&lt;180,$K$1,IF(K1377&lt;210,$E$1)))))))))))</f>
        <v>0</v>
      </c>
      <c r="U1377" s="3" t="s">
        <v>2210</v>
      </c>
      <c r="V1377" s="10" t="s">
        <v>2268</v>
      </c>
      <c r="W1377" s="6"/>
      <c r="X1377" s="30" t="s">
        <v>2291</v>
      </c>
      <c r="Y1377" s="12" t="s">
        <v>5248</v>
      </c>
      <c r="Z1377" s="30"/>
      <c r="AA1377" s="30"/>
      <c r="AB1377" s="73"/>
      <c r="AC1377" s="73"/>
      <c r="AD1377" s="73"/>
      <c r="AE1377" s="73"/>
      <c r="AF1377" s="156">
        <f ca="1">+TODAY()-AE1377</f>
        <v>44137</v>
      </c>
      <c r="AG1377" s="73"/>
      <c r="AH1377" s="73"/>
      <c r="AI1377" s="29"/>
      <c r="AJ1377" s="29"/>
      <c r="AK1377" s="28"/>
      <c r="AL1377" s="29"/>
      <c r="AM1377" s="72">
        <v>1</v>
      </c>
      <c r="AN1377" s="28" t="s">
        <v>44</v>
      </c>
      <c r="AO1377" s="28"/>
      <c r="AP1377" s="28" t="s">
        <v>185</v>
      </c>
      <c r="AQ1377" s="28"/>
      <c r="AR1377" s="28"/>
      <c r="AS1377" s="28"/>
      <c r="AT1377" s="28"/>
      <c r="AU1377" s="3" t="s">
        <v>46</v>
      </c>
      <c r="AV1377" s="70" t="s">
        <v>47</v>
      </c>
      <c r="AW1377" s="70" t="s">
        <v>47</v>
      </c>
      <c r="AX1377" s="9" t="str">
        <f>IF(AW1377="","Vacio",IF(AV1377=AW1377,"Igual","Diferente"))</f>
        <v>Igual</v>
      </c>
      <c r="AY1377" s="32"/>
      <c r="AZ1377" s="32"/>
      <c r="BA1377" s="5">
        <f ca="1">+IF(K1377&gt;21,"Revisar",0)</f>
        <v>0</v>
      </c>
      <c r="BB1377" s="32" t="s">
        <v>146</v>
      </c>
      <c r="BC1377" s="32" t="s">
        <v>2919</v>
      </c>
      <c r="BF1377" s="32" t="s">
        <v>94</v>
      </c>
      <c r="BG1377" s="32"/>
    </row>
    <row r="1378" spans="1:65" s="158" customFormat="1" ht="14.65" customHeight="1" x14ac:dyDescent="0.25">
      <c r="A1378" s="68" t="str">
        <f>CONCATENATE(E1378,"_",X1378)</f>
        <v>20537921464_PCR-LAP19111043</v>
      </c>
      <c r="B1378" s="68" t="str">
        <f>CONCATENATE(E1378,"_",Z1378)</f>
        <v>20537921464_</v>
      </c>
      <c r="C1378" s="29">
        <v>44113</v>
      </c>
      <c r="D1378" s="29">
        <v>44143</v>
      </c>
      <c r="E1378" s="192">
        <v>20537921464</v>
      </c>
      <c r="F1378" s="28" t="s">
        <v>4111</v>
      </c>
      <c r="G1378" s="28" t="s">
        <v>5016</v>
      </c>
      <c r="H1378" s="29">
        <v>44113</v>
      </c>
      <c r="I1378" s="29">
        <v>44143</v>
      </c>
      <c r="J1378" s="7" t="s">
        <v>2265</v>
      </c>
      <c r="K1378" s="8">
        <f ca="1">+TODAY()-I1378</f>
        <v>-6</v>
      </c>
      <c r="L1378" s="71">
        <v>45</v>
      </c>
      <c r="M1378" s="154"/>
      <c r="N1378" s="71" t="str">
        <f>IF(M1378="","Vacio",IF(L1378=M1378,"Igual","Diferente"))</f>
        <v>Vacio</v>
      </c>
      <c r="O1378" s="71"/>
      <c r="P1378" s="154"/>
      <c r="Q1378" s="9" t="str">
        <f>IF(P1378="","Vacio",IF(O1378=P1378,"Igual","Diferente"))</f>
        <v>Vacio</v>
      </c>
      <c r="R1378" s="1">
        <f>+L1378+O1378/3.5</f>
        <v>45</v>
      </c>
      <c r="S1378" s="155">
        <f ca="1">+IF(K1378&gt;=0,IF(K1378&lt;30,R1378*1,IF(60&gt;K1378,R1378*2,IF(90&gt;K1378,R1378*3,IF(120&gt;K1378,R1378*4,IF(150&gt;K1378,R1378*5,IF(180&gt;K1378,R1378*6,IF(210&gt;K1378,R1378*7))))))),0)</f>
        <v>0</v>
      </c>
      <c r="T1378" s="2">
        <f ca="1">+IF(K1378&lt;0,0,IF(K1378&lt;8,$A$1,IF(K1378&lt;15,$B$1,IF(K1378&lt;22,$C$1,IF(K1378&lt;30,$D$1,IF(K1378&lt;60,$G$1,IF(K1378&lt;90,$H$1,IF(K1378&lt;120,$I$1,IF(K1378&lt;150,$J$1,IF(K1378&lt;180,$K$1,IF(K1378&lt;210,$E$1)))))))))))</f>
        <v>0</v>
      </c>
      <c r="U1378" s="3" t="s">
        <v>2210</v>
      </c>
      <c r="V1378" s="10" t="s">
        <v>2268</v>
      </c>
      <c r="W1378" s="6"/>
      <c r="X1378" s="30" t="s">
        <v>2292</v>
      </c>
      <c r="Y1378" s="12" t="s">
        <v>5248</v>
      </c>
      <c r="Z1378" s="30"/>
      <c r="AA1378" s="30"/>
      <c r="AB1378" s="73"/>
      <c r="AC1378" s="73"/>
      <c r="AD1378" s="73"/>
      <c r="AE1378" s="73"/>
      <c r="AF1378" s="156">
        <f ca="1">+TODAY()-AE1378</f>
        <v>44137</v>
      </c>
      <c r="AG1378" s="73"/>
      <c r="AH1378" s="73"/>
      <c r="AI1378" s="29"/>
      <c r="AJ1378" s="29"/>
      <c r="AK1378" s="28"/>
      <c r="AL1378" s="29"/>
      <c r="AM1378" s="72">
        <v>1</v>
      </c>
      <c r="AN1378" s="28" t="s">
        <v>44</v>
      </c>
      <c r="AO1378" s="28"/>
      <c r="AP1378" s="28" t="s">
        <v>185</v>
      </c>
      <c r="AQ1378" s="28"/>
      <c r="AR1378" s="28"/>
      <c r="AS1378" s="28"/>
      <c r="AT1378" s="28"/>
      <c r="AU1378" s="3" t="s">
        <v>46</v>
      </c>
      <c r="AV1378" s="70" t="s">
        <v>47</v>
      </c>
      <c r="AW1378" s="70" t="s">
        <v>47</v>
      </c>
      <c r="AX1378" s="9" t="str">
        <f>IF(AW1378="","Vacio",IF(AV1378=AW1378,"Igual","Diferente"))</f>
        <v>Igual</v>
      </c>
      <c r="AY1378" s="32"/>
      <c r="AZ1378" s="32"/>
      <c r="BA1378" s="5">
        <f ca="1">+IF(K1378&gt;21,"Revisar",0)</f>
        <v>0</v>
      </c>
      <c r="BB1378" s="32" t="s">
        <v>146</v>
      </c>
      <c r="BC1378" s="32" t="s">
        <v>2919</v>
      </c>
      <c r="BF1378" s="32" t="s">
        <v>94</v>
      </c>
      <c r="BG1378" s="32"/>
    </row>
    <row r="1379" spans="1:65" s="158" customFormat="1" ht="14.65" customHeight="1" x14ac:dyDescent="0.25">
      <c r="A1379" s="68" t="str">
        <f>CONCATENATE(E1379,"_",X1379)</f>
        <v>20537921464_PCR-LAP19111049</v>
      </c>
      <c r="B1379" s="68" t="str">
        <f>CONCATENATE(E1379,"_",Z1379)</f>
        <v>20537921464_</v>
      </c>
      <c r="C1379" s="29">
        <v>44105</v>
      </c>
      <c r="D1379" s="29">
        <v>44135</v>
      </c>
      <c r="E1379" s="192">
        <v>20537921464</v>
      </c>
      <c r="F1379" s="28" t="s">
        <v>4111</v>
      </c>
      <c r="G1379" s="28" t="s">
        <v>5016</v>
      </c>
      <c r="H1379" s="29">
        <v>44105</v>
      </c>
      <c r="I1379" s="29">
        <v>44135</v>
      </c>
      <c r="J1379" s="7" t="s">
        <v>2265</v>
      </c>
      <c r="K1379" s="8">
        <f ca="1">+TODAY()-I1379</f>
        <v>2</v>
      </c>
      <c r="L1379" s="71">
        <v>45</v>
      </c>
      <c r="M1379" s="154"/>
      <c r="N1379" s="71" t="str">
        <f>IF(M1379="","Vacio",IF(L1379=M1379,"Igual","Diferente"))</f>
        <v>Vacio</v>
      </c>
      <c r="O1379" s="71"/>
      <c r="P1379" s="154"/>
      <c r="Q1379" s="9" t="str">
        <f>IF(P1379="","Vacio",IF(O1379=P1379,"Igual","Diferente"))</f>
        <v>Vacio</v>
      </c>
      <c r="R1379" s="1">
        <f>+L1379+O1379/3.5</f>
        <v>45</v>
      </c>
      <c r="S1379" s="155">
        <f ca="1">+IF(K1379&gt;=0,IF(K1379&lt;30,R1379*1,IF(60&gt;K1379,R1379*2,IF(90&gt;K1379,R1379*3,IF(120&gt;K1379,R1379*4,IF(150&gt;K1379,R1379*5,IF(180&gt;K1379,R1379*6,IF(210&gt;K1379,R1379*7))))))),0)</f>
        <v>45</v>
      </c>
      <c r="T1379" s="2" t="str">
        <f ca="1">+IF(K1379&lt;0,0,IF(K1379&lt;8,$A$1,IF(K1379&lt;15,$B$1,IF(K1379&lt;22,$C$1,IF(K1379&lt;30,$D$1,IF(K1379&lt;60,$G$1,IF(K1379&lt;90,$H$1,IF(K1379&lt;120,$I$1,IF(K1379&lt;150,$J$1,IF(K1379&lt;180,$K$1,IF(K1379&lt;210,$E$1)))))))))))</f>
        <v>1° Semana</v>
      </c>
      <c r="U1379" s="3" t="s">
        <v>52</v>
      </c>
      <c r="V1379" s="10" t="s">
        <v>2284</v>
      </c>
      <c r="W1379" s="6">
        <v>43829</v>
      </c>
      <c r="X1379" s="30" t="s">
        <v>2293</v>
      </c>
      <c r="Y1379" s="12" t="s">
        <v>5248</v>
      </c>
      <c r="Z1379" s="30"/>
      <c r="AA1379" s="30"/>
      <c r="AB1379" s="73"/>
      <c r="AC1379" s="73"/>
      <c r="AD1379" s="73"/>
      <c r="AE1379" s="73"/>
      <c r="AF1379" s="156">
        <f ca="1">+TODAY()-AE1379</f>
        <v>44137</v>
      </c>
      <c r="AG1379" s="73"/>
      <c r="AH1379" s="73"/>
      <c r="AI1379" s="29"/>
      <c r="AJ1379" s="29"/>
      <c r="AK1379" s="28"/>
      <c r="AL1379" s="29"/>
      <c r="AM1379" s="72">
        <v>1</v>
      </c>
      <c r="AN1379" s="28" t="s">
        <v>44</v>
      </c>
      <c r="AO1379" s="28"/>
      <c r="AP1379" s="28" t="s">
        <v>2214</v>
      </c>
      <c r="AQ1379" s="28"/>
      <c r="AR1379" s="28"/>
      <c r="AS1379" s="28"/>
      <c r="AT1379" s="28"/>
      <c r="AU1379" s="3" t="s">
        <v>46</v>
      </c>
      <c r="AV1379" s="70" t="s">
        <v>47</v>
      </c>
      <c r="AW1379" s="70" t="s">
        <v>47</v>
      </c>
      <c r="AX1379" s="9" t="str">
        <f>IF(AW1379="","Vacio",IF(AV1379=AW1379,"Igual","Diferente"))</f>
        <v>Igual</v>
      </c>
      <c r="AY1379" s="32"/>
      <c r="AZ1379" s="32"/>
      <c r="BA1379" s="5">
        <f ca="1">+IF(K1379&gt;21,"Revisar",0)</f>
        <v>0</v>
      </c>
      <c r="BB1379" s="32" t="s">
        <v>146</v>
      </c>
      <c r="BC1379" s="32" t="s">
        <v>2919</v>
      </c>
      <c r="BF1379" s="32" t="s">
        <v>94</v>
      </c>
      <c r="BG1379" s="32"/>
    </row>
    <row r="1380" spans="1:65" s="158" customFormat="1" ht="14.65" customHeight="1" x14ac:dyDescent="0.25">
      <c r="A1380" s="68" t="str">
        <f>CONCATENATE(E1380,"_",X1380)</f>
        <v>20537921464_PCR-LAP19111050</v>
      </c>
      <c r="B1380" s="68" t="str">
        <f>CONCATENATE(E1380,"_",Z1380)</f>
        <v>20537921464_</v>
      </c>
      <c r="C1380" s="29">
        <v>44113</v>
      </c>
      <c r="D1380" s="29">
        <v>44143</v>
      </c>
      <c r="E1380" s="192">
        <v>20537921464</v>
      </c>
      <c r="F1380" s="28" t="s">
        <v>4111</v>
      </c>
      <c r="G1380" s="28" t="s">
        <v>5016</v>
      </c>
      <c r="H1380" s="29">
        <v>44113</v>
      </c>
      <c r="I1380" s="29">
        <v>44143</v>
      </c>
      <c r="J1380" s="7" t="s">
        <v>2265</v>
      </c>
      <c r="K1380" s="8">
        <f ca="1">+TODAY()-I1380</f>
        <v>-6</v>
      </c>
      <c r="L1380" s="71">
        <v>45</v>
      </c>
      <c r="M1380" s="154"/>
      <c r="N1380" s="71" t="str">
        <f>IF(M1380="","Vacio",IF(L1380=M1380,"Igual","Diferente"))</f>
        <v>Vacio</v>
      </c>
      <c r="O1380" s="71"/>
      <c r="P1380" s="154"/>
      <c r="Q1380" s="9" t="str">
        <f>IF(P1380="","Vacio",IF(O1380=P1380,"Igual","Diferente"))</f>
        <v>Vacio</v>
      </c>
      <c r="R1380" s="1">
        <f>+L1380+O1380/3.5</f>
        <v>45</v>
      </c>
      <c r="S1380" s="155">
        <f ca="1">+IF(K1380&gt;=0,IF(K1380&lt;30,R1380*1,IF(60&gt;K1380,R1380*2,IF(90&gt;K1380,R1380*3,IF(120&gt;K1380,R1380*4,IF(150&gt;K1380,R1380*5,IF(180&gt;K1380,R1380*6,IF(210&gt;K1380,R1380*7))))))),0)</f>
        <v>0</v>
      </c>
      <c r="T1380" s="2">
        <f ca="1">+IF(K1380&lt;0,0,IF(K1380&lt;8,$A$1,IF(K1380&lt;15,$B$1,IF(K1380&lt;22,$C$1,IF(K1380&lt;30,$D$1,IF(K1380&lt;60,$G$1,IF(K1380&lt;90,$H$1,IF(K1380&lt;120,$I$1,IF(K1380&lt;150,$J$1,IF(K1380&lt;180,$K$1,IF(K1380&lt;210,$E$1)))))))))))</f>
        <v>0</v>
      </c>
      <c r="U1380" s="3" t="s">
        <v>2210</v>
      </c>
      <c r="V1380" s="10" t="s">
        <v>2268</v>
      </c>
      <c r="W1380" s="6"/>
      <c r="X1380" s="30" t="s">
        <v>2294</v>
      </c>
      <c r="Y1380" s="12" t="s">
        <v>5248</v>
      </c>
      <c r="Z1380" s="30"/>
      <c r="AA1380" s="30"/>
      <c r="AB1380" s="73"/>
      <c r="AC1380" s="73"/>
      <c r="AD1380" s="73"/>
      <c r="AE1380" s="73"/>
      <c r="AF1380" s="156">
        <f ca="1">+TODAY()-AE1380</f>
        <v>44137</v>
      </c>
      <c r="AG1380" s="73"/>
      <c r="AH1380" s="73"/>
      <c r="AI1380" s="29"/>
      <c r="AJ1380" s="29"/>
      <c r="AK1380" s="28"/>
      <c r="AL1380" s="29"/>
      <c r="AM1380" s="72">
        <v>1</v>
      </c>
      <c r="AN1380" s="28" t="s">
        <v>44</v>
      </c>
      <c r="AO1380" s="28"/>
      <c r="AP1380" s="28" t="s">
        <v>185</v>
      </c>
      <c r="AQ1380" s="28"/>
      <c r="AR1380" s="28"/>
      <c r="AS1380" s="28"/>
      <c r="AT1380" s="28"/>
      <c r="AU1380" s="3" t="s">
        <v>46</v>
      </c>
      <c r="AV1380" s="70" t="s">
        <v>47</v>
      </c>
      <c r="AW1380" s="70" t="s">
        <v>47</v>
      </c>
      <c r="AX1380" s="9" t="str">
        <f>IF(AW1380="","Vacio",IF(AV1380=AW1380,"Igual","Diferente"))</f>
        <v>Igual</v>
      </c>
      <c r="AY1380" s="32"/>
      <c r="AZ1380" s="32"/>
      <c r="BA1380" s="5">
        <f ca="1">+IF(K1380&gt;21,"Revisar",0)</f>
        <v>0</v>
      </c>
      <c r="BB1380" s="32" t="s">
        <v>146</v>
      </c>
      <c r="BC1380" s="32" t="s">
        <v>2919</v>
      </c>
      <c r="BF1380" s="32" t="s">
        <v>94</v>
      </c>
      <c r="BG1380" s="32"/>
    </row>
    <row r="1381" spans="1:65" s="158" customFormat="1" ht="14.65" customHeight="1" x14ac:dyDescent="0.25">
      <c r="A1381" s="68" t="str">
        <f>CONCATENATE(E1381,"_",X1381)</f>
        <v>20537921464_PCR-LAP19111087</v>
      </c>
      <c r="B1381" s="68" t="str">
        <f>CONCATENATE(E1381,"_",Z1381)</f>
        <v>20537921464_</v>
      </c>
      <c r="C1381" s="29">
        <v>44113</v>
      </c>
      <c r="D1381" s="29">
        <v>44143</v>
      </c>
      <c r="E1381" s="192">
        <v>20537921464</v>
      </c>
      <c r="F1381" s="28" t="s">
        <v>4111</v>
      </c>
      <c r="G1381" s="28" t="s">
        <v>5016</v>
      </c>
      <c r="H1381" s="29">
        <v>44113</v>
      </c>
      <c r="I1381" s="29">
        <v>44143</v>
      </c>
      <c r="J1381" s="7" t="s">
        <v>2265</v>
      </c>
      <c r="K1381" s="8">
        <f ca="1">+TODAY()-I1381</f>
        <v>-6</v>
      </c>
      <c r="L1381" s="71">
        <v>45</v>
      </c>
      <c r="M1381" s="154"/>
      <c r="N1381" s="71" t="str">
        <f>IF(M1381="","Vacio",IF(L1381=M1381,"Igual","Diferente"))</f>
        <v>Vacio</v>
      </c>
      <c r="O1381" s="71"/>
      <c r="P1381" s="154"/>
      <c r="Q1381" s="9" t="str">
        <f>IF(P1381="","Vacio",IF(O1381=P1381,"Igual","Diferente"))</f>
        <v>Vacio</v>
      </c>
      <c r="R1381" s="1">
        <f>+L1381+O1381/3.5</f>
        <v>45</v>
      </c>
      <c r="S1381" s="155">
        <f ca="1">+IF(K1381&gt;=0,IF(K1381&lt;30,R1381*1,IF(60&gt;K1381,R1381*2,IF(90&gt;K1381,R1381*3,IF(120&gt;K1381,R1381*4,IF(150&gt;K1381,R1381*5,IF(180&gt;K1381,R1381*6,IF(210&gt;K1381,R1381*7))))))),0)</f>
        <v>0</v>
      </c>
      <c r="T1381" s="2">
        <f ca="1">+IF(K1381&lt;0,0,IF(K1381&lt;8,$A$1,IF(K1381&lt;15,$B$1,IF(K1381&lt;22,$C$1,IF(K1381&lt;30,$D$1,IF(K1381&lt;60,$G$1,IF(K1381&lt;90,$H$1,IF(K1381&lt;120,$I$1,IF(K1381&lt;150,$J$1,IF(K1381&lt;180,$K$1,IF(K1381&lt;210,$E$1)))))))))))</f>
        <v>0</v>
      </c>
      <c r="U1381" s="3" t="s">
        <v>2210</v>
      </c>
      <c r="V1381" s="10" t="s">
        <v>2268</v>
      </c>
      <c r="W1381" s="6"/>
      <c r="X1381" s="30" t="s">
        <v>2295</v>
      </c>
      <c r="Y1381" s="12" t="s">
        <v>5248</v>
      </c>
      <c r="Z1381" s="30"/>
      <c r="AA1381" s="30"/>
      <c r="AB1381" s="73"/>
      <c r="AC1381" s="73"/>
      <c r="AD1381" s="73"/>
      <c r="AE1381" s="73"/>
      <c r="AF1381" s="156">
        <f ca="1">+TODAY()-AE1381</f>
        <v>44137</v>
      </c>
      <c r="AG1381" s="73"/>
      <c r="AH1381" s="73"/>
      <c r="AI1381" s="29"/>
      <c r="AJ1381" s="29"/>
      <c r="AK1381" s="28"/>
      <c r="AL1381" s="29"/>
      <c r="AM1381" s="72">
        <v>1</v>
      </c>
      <c r="AN1381" s="28" t="s">
        <v>44</v>
      </c>
      <c r="AO1381" s="28"/>
      <c r="AP1381" s="28" t="s">
        <v>185</v>
      </c>
      <c r="AQ1381" s="28"/>
      <c r="AR1381" s="28"/>
      <c r="AS1381" s="28"/>
      <c r="AT1381" s="28"/>
      <c r="AU1381" s="3" t="s">
        <v>46</v>
      </c>
      <c r="AV1381" s="70" t="s">
        <v>47</v>
      </c>
      <c r="AW1381" s="70" t="s">
        <v>47</v>
      </c>
      <c r="AX1381" s="9" t="str">
        <f>IF(AW1381="","Vacio",IF(AV1381=AW1381,"Igual","Diferente"))</f>
        <v>Igual</v>
      </c>
      <c r="AY1381" s="32"/>
      <c r="AZ1381" s="32"/>
      <c r="BA1381" s="5">
        <f ca="1">+IF(K1381&gt;21,"Revisar",0)</f>
        <v>0</v>
      </c>
      <c r="BB1381" s="32" t="s">
        <v>146</v>
      </c>
      <c r="BC1381" s="32" t="s">
        <v>2919</v>
      </c>
      <c r="BF1381" s="32" t="s">
        <v>94</v>
      </c>
      <c r="BG1381" s="32"/>
    </row>
    <row r="1382" spans="1:65" s="158" customFormat="1" ht="14.65" customHeight="1" x14ac:dyDescent="0.25">
      <c r="A1382" s="68" t="str">
        <f>CONCATENATE(E1382,"_",X1382)</f>
        <v>20537921464_PCR-LAP20021010</v>
      </c>
      <c r="B1382" s="68" t="str">
        <f>CONCATENATE(E1382,"_",Z1382)</f>
        <v>20537921464_</v>
      </c>
      <c r="C1382" s="29">
        <v>44114</v>
      </c>
      <c r="D1382" s="29">
        <v>44144</v>
      </c>
      <c r="E1382" s="192">
        <v>20537921464</v>
      </c>
      <c r="F1382" s="28" t="s">
        <v>4111</v>
      </c>
      <c r="G1382" s="28" t="s">
        <v>5016</v>
      </c>
      <c r="H1382" s="29">
        <v>44114</v>
      </c>
      <c r="I1382" s="29">
        <v>44144</v>
      </c>
      <c r="J1382" s="7" t="s">
        <v>2265</v>
      </c>
      <c r="K1382" s="8">
        <f ca="1">+TODAY()-I1382</f>
        <v>-7</v>
      </c>
      <c r="L1382" s="71">
        <v>45</v>
      </c>
      <c r="M1382" s="154"/>
      <c r="N1382" s="71" t="str">
        <f>IF(M1382="","Vacio",IF(L1382=M1382,"Igual","Diferente"))</f>
        <v>Vacio</v>
      </c>
      <c r="O1382" s="71"/>
      <c r="P1382" s="154"/>
      <c r="Q1382" s="9" t="str">
        <f>IF(P1382="","Vacio",IF(O1382=P1382,"Igual","Diferente"))</f>
        <v>Vacio</v>
      </c>
      <c r="R1382" s="1">
        <f>+L1382+O1382/3.5</f>
        <v>45</v>
      </c>
      <c r="S1382" s="155">
        <f ca="1">+IF(K1382&gt;=0,IF(K1382&lt;30,R1382*1,IF(60&gt;K1382,R1382*2,IF(90&gt;K1382,R1382*3,IF(120&gt;K1382,R1382*4,IF(150&gt;K1382,R1382*5,IF(180&gt;K1382,R1382*6,IF(210&gt;K1382,R1382*7))))))),0)</f>
        <v>0</v>
      </c>
      <c r="T1382" s="2">
        <f ca="1">+IF(K1382&lt;0,0,IF(K1382&lt;8,$A$1,IF(K1382&lt;15,$B$1,IF(K1382&lt;22,$C$1,IF(K1382&lt;30,$D$1,IF(K1382&lt;60,$G$1,IF(K1382&lt;90,$H$1,IF(K1382&lt;120,$I$1,IF(K1382&lt;150,$J$1,IF(K1382&lt;180,$K$1,IF(K1382&lt;210,$E$1)))))))))))</f>
        <v>0</v>
      </c>
      <c r="U1382" s="3" t="s">
        <v>2296</v>
      </c>
      <c r="V1382" s="10" t="s">
        <v>2297</v>
      </c>
      <c r="W1382" s="6">
        <v>43900</v>
      </c>
      <c r="X1382" s="30" t="s">
        <v>2298</v>
      </c>
      <c r="Y1382" s="12" t="s">
        <v>5248</v>
      </c>
      <c r="Z1382" s="30"/>
      <c r="AA1382" s="30"/>
      <c r="AB1382" s="73"/>
      <c r="AC1382" s="73"/>
      <c r="AD1382" s="73"/>
      <c r="AE1382" s="73"/>
      <c r="AF1382" s="156">
        <f ca="1">+TODAY()-AE1382</f>
        <v>44137</v>
      </c>
      <c r="AG1382" s="73"/>
      <c r="AH1382" s="73"/>
      <c r="AI1382" s="29"/>
      <c r="AJ1382" s="29"/>
      <c r="AK1382" s="28"/>
      <c r="AL1382" s="29"/>
      <c r="AM1382" s="72">
        <v>1</v>
      </c>
      <c r="AN1382" s="28" t="s">
        <v>44</v>
      </c>
      <c r="AO1382" s="28"/>
      <c r="AP1382" s="28" t="s">
        <v>185</v>
      </c>
      <c r="AQ1382" s="28"/>
      <c r="AR1382" s="28"/>
      <c r="AS1382" s="28"/>
      <c r="AT1382" s="28"/>
      <c r="AU1382" s="3" t="s">
        <v>46</v>
      </c>
      <c r="AV1382" s="70" t="s">
        <v>47</v>
      </c>
      <c r="AW1382" s="70" t="s">
        <v>47</v>
      </c>
      <c r="AX1382" s="9" t="str">
        <f>IF(AW1382="","Vacio",IF(AV1382=AW1382,"Igual","Diferente"))</f>
        <v>Igual</v>
      </c>
      <c r="AY1382" s="32"/>
      <c r="AZ1382" s="32"/>
      <c r="BA1382" s="5">
        <f ca="1">+IF(K1382&gt;21,"Revisar",0)</f>
        <v>0</v>
      </c>
      <c r="BB1382" s="32" t="s">
        <v>146</v>
      </c>
      <c r="BC1382" s="32" t="s">
        <v>2919</v>
      </c>
      <c r="BF1382" s="32" t="s">
        <v>94</v>
      </c>
      <c r="BG1382" s="32"/>
    </row>
    <row r="1383" spans="1:65" s="158" customFormat="1" ht="14.65" customHeight="1" x14ac:dyDescent="0.25">
      <c r="A1383" s="68" t="str">
        <f>CONCATENATE(E1383,"_",X1383)</f>
        <v>20537921464_PCR-LAP20021011</v>
      </c>
      <c r="B1383" s="68" t="str">
        <f>CONCATENATE(E1383,"_",Z1383)</f>
        <v>20537921464_</v>
      </c>
      <c r="C1383" s="29">
        <v>44114</v>
      </c>
      <c r="D1383" s="29">
        <v>44144</v>
      </c>
      <c r="E1383" s="192">
        <v>20537921464</v>
      </c>
      <c r="F1383" s="28" t="s">
        <v>4111</v>
      </c>
      <c r="G1383" s="28" t="s">
        <v>5016</v>
      </c>
      <c r="H1383" s="29">
        <v>44114</v>
      </c>
      <c r="I1383" s="29">
        <v>44144</v>
      </c>
      <c r="J1383" s="7" t="s">
        <v>2265</v>
      </c>
      <c r="K1383" s="8">
        <f ca="1">+TODAY()-I1383</f>
        <v>-7</v>
      </c>
      <c r="L1383" s="71">
        <v>45</v>
      </c>
      <c r="M1383" s="154"/>
      <c r="N1383" s="71" t="str">
        <f>IF(M1383="","Vacio",IF(L1383=M1383,"Igual","Diferente"))</f>
        <v>Vacio</v>
      </c>
      <c r="O1383" s="71"/>
      <c r="P1383" s="154"/>
      <c r="Q1383" s="9" t="str">
        <f>IF(P1383="","Vacio",IF(O1383=P1383,"Igual","Diferente"))</f>
        <v>Vacio</v>
      </c>
      <c r="R1383" s="1">
        <f>+L1383+O1383/3.5</f>
        <v>45</v>
      </c>
      <c r="S1383" s="155">
        <f ca="1">+IF(K1383&gt;=0,IF(K1383&lt;30,R1383*1,IF(60&gt;K1383,R1383*2,IF(90&gt;K1383,R1383*3,IF(120&gt;K1383,R1383*4,IF(150&gt;K1383,R1383*5,IF(180&gt;K1383,R1383*6,IF(210&gt;K1383,R1383*7))))))),0)</f>
        <v>0</v>
      </c>
      <c r="T1383" s="2">
        <f ca="1">+IF(K1383&lt;0,0,IF(K1383&lt;8,$A$1,IF(K1383&lt;15,$B$1,IF(K1383&lt;22,$C$1,IF(K1383&lt;30,$D$1,IF(K1383&lt;60,$G$1,IF(K1383&lt;90,$H$1,IF(K1383&lt;120,$I$1,IF(K1383&lt;150,$J$1,IF(K1383&lt;180,$K$1,IF(K1383&lt;210,$E$1)))))))))))</f>
        <v>0</v>
      </c>
      <c r="U1383" s="3" t="s">
        <v>2296</v>
      </c>
      <c r="V1383" s="10" t="s">
        <v>2297</v>
      </c>
      <c r="W1383" s="6">
        <v>43900</v>
      </c>
      <c r="X1383" s="30" t="s">
        <v>2299</v>
      </c>
      <c r="Y1383" s="12" t="s">
        <v>5248</v>
      </c>
      <c r="Z1383" s="30"/>
      <c r="AA1383" s="30"/>
      <c r="AB1383" s="73"/>
      <c r="AC1383" s="73"/>
      <c r="AD1383" s="73"/>
      <c r="AE1383" s="73"/>
      <c r="AF1383" s="156">
        <f ca="1">+TODAY()-AE1383</f>
        <v>44137</v>
      </c>
      <c r="AG1383" s="73"/>
      <c r="AH1383" s="73"/>
      <c r="AI1383" s="29"/>
      <c r="AJ1383" s="29"/>
      <c r="AK1383" s="28"/>
      <c r="AL1383" s="29"/>
      <c r="AM1383" s="72">
        <v>1</v>
      </c>
      <c r="AN1383" s="28" t="s">
        <v>44</v>
      </c>
      <c r="AO1383" s="28"/>
      <c r="AP1383" s="28" t="s">
        <v>185</v>
      </c>
      <c r="AQ1383" s="28"/>
      <c r="AR1383" s="28"/>
      <c r="AS1383" s="28"/>
      <c r="AT1383" s="28"/>
      <c r="AU1383" s="3" t="s">
        <v>46</v>
      </c>
      <c r="AV1383" s="70" t="s">
        <v>47</v>
      </c>
      <c r="AW1383" s="70" t="s">
        <v>47</v>
      </c>
      <c r="AX1383" s="9" t="str">
        <f>IF(AW1383="","Vacio",IF(AV1383=AW1383,"Igual","Diferente"))</f>
        <v>Igual</v>
      </c>
      <c r="AY1383" s="32"/>
      <c r="AZ1383" s="32"/>
      <c r="BA1383" s="5">
        <f ca="1">+IF(K1383&gt;21,"Revisar",0)</f>
        <v>0</v>
      </c>
      <c r="BB1383" s="32" t="s">
        <v>146</v>
      </c>
      <c r="BC1383" s="32" t="s">
        <v>2919</v>
      </c>
      <c r="BF1383" s="32" t="s">
        <v>94</v>
      </c>
      <c r="BG1383" s="32"/>
    </row>
    <row r="1384" spans="1:65" s="158" customFormat="1" ht="14.65" customHeight="1" x14ac:dyDescent="0.25">
      <c r="A1384" s="68" t="str">
        <f>CONCATENATE(E1384,"_",X1384)</f>
        <v>20537921464_PCR-LAP20021012</v>
      </c>
      <c r="B1384" s="68" t="str">
        <f>CONCATENATE(E1384,"_",Z1384)</f>
        <v>20537921464_</v>
      </c>
      <c r="C1384" s="29">
        <v>44114</v>
      </c>
      <c r="D1384" s="29">
        <v>44144</v>
      </c>
      <c r="E1384" s="192">
        <v>20537921464</v>
      </c>
      <c r="F1384" s="28" t="s">
        <v>4111</v>
      </c>
      <c r="G1384" s="28" t="s">
        <v>5016</v>
      </c>
      <c r="H1384" s="29">
        <v>44114</v>
      </c>
      <c r="I1384" s="29">
        <v>44144</v>
      </c>
      <c r="J1384" s="7" t="s">
        <v>2265</v>
      </c>
      <c r="K1384" s="8">
        <f ca="1">+TODAY()-I1384</f>
        <v>-7</v>
      </c>
      <c r="L1384" s="71">
        <v>45</v>
      </c>
      <c r="M1384" s="154"/>
      <c r="N1384" s="71" t="str">
        <f>IF(M1384="","Vacio",IF(L1384=M1384,"Igual","Diferente"))</f>
        <v>Vacio</v>
      </c>
      <c r="O1384" s="71"/>
      <c r="P1384" s="154"/>
      <c r="Q1384" s="9" t="str">
        <f>IF(P1384="","Vacio",IF(O1384=P1384,"Igual","Diferente"))</f>
        <v>Vacio</v>
      </c>
      <c r="R1384" s="1">
        <f>+L1384+O1384/3.5</f>
        <v>45</v>
      </c>
      <c r="S1384" s="155">
        <f ca="1">+IF(K1384&gt;=0,IF(K1384&lt;30,R1384*1,IF(60&gt;K1384,R1384*2,IF(90&gt;K1384,R1384*3,IF(120&gt;K1384,R1384*4,IF(150&gt;K1384,R1384*5,IF(180&gt;K1384,R1384*6,IF(210&gt;K1384,R1384*7))))))),0)</f>
        <v>0</v>
      </c>
      <c r="T1384" s="2">
        <f ca="1">+IF(K1384&lt;0,0,IF(K1384&lt;8,$A$1,IF(K1384&lt;15,$B$1,IF(K1384&lt;22,$C$1,IF(K1384&lt;30,$D$1,IF(K1384&lt;60,$G$1,IF(K1384&lt;90,$H$1,IF(K1384&lt;120,$I$1,IF(K1384&lt;150,$J$1,IF(K1384&lt;180,$K$1,IF(K1384&lt;210,$E$1)))))))))))</f>
        <v>0</v>
      </c>
      <c r="U1384" s="3" t="s">
        <v>2296</v>
      </c>
      <c r="V1384" s="10" t="s">
        <v>2297</v>
      </c>
      <c r="W1384" s="6">
        <v>43900</v>
      </c>
      <c r="X1384" s="30" t="s">
        <v>2300</v>
      </c>
      <c r="Y1384" s="12" t="s">
        <v>5248</v>
      </c>
      <c r="Z1384" s="30"/>
      <c r="AA1384" s="30"/>
      <c r="AB1384" s="73"/>
      <c r="AC1384" s="73"/>
      <c r="AD1384" s="73"/>
      <c r="AE1384" s="73"/>
      <c r="AF1384" s="156">
        <f ca="1">+TODAY()-AE1384</f>
        <v>44137</v>
      </c>
      <c r="AG1384" s="73"/>
      <c r="AH1384" s="73"/>
      <c r="AI1384" s="29"/>
      <c r="AJ1384" s="29"/>
      <c r="AK1384" s="28"/>
      <c r="AL1384" s="29"/>
      <c r="AM1384" s="72">
        <v>1</v>
      </c>
      <c r="AN1384" s="28" t="s">
        <v>44</v>
      </c>
      <c r="AO1384" s="28"/>
      <c r="AP1384" s="28" t="s">
        <v>185</v>
      </c>
      <c r="AQ1384" s="28"/>
      <c r="AR1384" s="28"/>
      <c r="AS1384" s="28"/>
      <c r="AT1384" s="28"/>
      <c r="AU1384" s="3" t="s">
        <v>46</v>
      </c>
      <c r="AV1384" s="70" t="s">
        <v>47</v>
      </c>
      <c r="AW1384" s="70" t="s">
        <v>47</v>
      </c>
      <c r="AX1384" s="9" t="str">
        <f>IF(AW1384="","Vacio",IF(AV1384=AW1384,"Igual","Diferente"))</f>
        <v>Igual</v>
      </c>
      <c r="AY1384" s="32"/>
      <c r="AZ1384" s="32"/>
      <c r="BA1384" s="5">
        <f ca="1">+IF(K1384&gt;21,"Revisar",0)</f>
        <v>0</v>
      </c>
      <c r="BB1384" s="32" t="s">
        <v>146</v>
      </c>
      <c r="BC1384" s="32" t="s">
        <v>2919</v>
      </c>
      <c r="BF1384" s="32" t="s">
        <v>94</v>
      </c>
      <c r="BG1384" s="32"/>
    </row>
    <row r="1385" spans="1:65" s="158" customFormat="1" ht="14.65" customHeight="1" x14ac:dyDescent="0.25">
      <c r="A1385" s="68" t="str">
        <f>CONCATENATE(E1385,"_",X1385)</f>
        <v>20537921464_PCR-LAP20021013</v>
      </c>
      <c r="B1385" s="68" t="str">
        <f>CONCATENATE(E1385,"_",Z1385)</f>
        <v>20537921464_</v>
      </c>
      <c r="C1385" s="29">
        <v>44114</v>
      </c>
      <c r="D1385" s="29">
        <v>44144</v>
      </c>
      <c r="E1385" s="192">
        <v>20537921464</v>
      </c>
      <c r="F1385" s="28" t="s">
        <v>4111</v>
      </c>
      <c r="G1385" s="28" t="s">
        <v>5016</v>
      </c>
      <c r="H1385" s="29">
        <v>44114</v>
      </c>
      <c r="I1385" s="29">
        <v>44144</v>
      </c>
      <c r="J1385" s="7" t="s">
        <v>2265</v>
      </c>
      <c r="K1385" s="8">
        <f ca="1">+TODAY()-I1385</f>
        <v>-7</v>
      </c>
      <c r="L1385" s="71">
        <v>45</v>
      </c>
      <c r="M1385" s="154"/>
      <c r="N1385" s="71" t="str">
        <f>IF(M1385="","Vacio",IF(L1385=M1385,"Igual","Diferente"))</f>
        <v>Vacio</v>
      </c>
      <c r="O1385" s="71"/>
      <c r="P1385" s="154"/>
      <c r="Q1385" s="9" t="str">
        <f>IF(P1385="","Vacio",IF(O1385=P1385,"Igual","Diferente"))</f>
        <v>Vacio</v>
      </c>
      <c r="R1385" s="1">
        <f>+L1385+O1385/3.5</f>
        <v>45</v>
      </c>
      <c r="S1385" s="155">
        <f ca="1">+IF(K1385&gt;=0,IF(K1385&lt;30,R1385*1,IF(60&gt;K1385,R1385*2,IF(90&gt;K1385,R1385*3,IF(120&gt;K1385,R1385*4,IF(150&gt;K1385,R1385*5,IF(180&gt;K1385,R1385*6,IF(210&gt;K1385,R1385*7))))))),0)</f>
        <v>0</v>
      </c>
      <c r="T1385" s="2">
        <f ca="1">+IF(K1385&lt;0,0,IF(K1385&lt;8,$A$1,IF(K1385&lt;15,$B$1,IF(K1385&lt;22,$C$1,IF(K1385&lt;30,$D$1,IF(K1385&lt;60,$G$1,IF(K1385&lt;90,$H$1,IF(K1385&lt;120,$I$1,IF(K1385&lt;150,$J$1,IF(K1385&lt;180,$K$1,IF(K1385&lt;210,$E$1)))))))))))</f>
        <v>0</v>
      </c>
      <c r="U1385" s="3" t="s">
        <v>2296</v>
      </c>
      <c r="V1385" s="10" t="s">
        <v>2297</v>
      </c>
      <c r="W1385" s="6">
        <v>43900</v>
      </c>
      <c r="X1385" s="30" t="s">
        <v>2301</v>
      </c>
      <c r="Y1385" s="12" t="s">
        <v>5248</v>
      </c>
      <c r="Z1385" s="30"/>
      <c r="AA1385" s="30"/>
      <c r="AB1385" s="73"/>
      <c r="AC1385" s="73"/>
      <c r="AD1385" s="73"/>
      <c r="AE1385" s="73"/>
      <c r="AF1385" s="156">
        <f ca="1">+TODAY()-AE1385</f>
        <v>44137</v>
      </c>
      <c r="AG1385" s="73"/>
      <c r="AH1385" s="73"/>
      <c r="AI1385" s="29"/>
      <c r="AJ1385" s="29"/>
      <c r="AK1385" s="28"/>
      <c r="AL1385" s="29"/>
      <c r="AM1385" s="72">
        <v>1</v>
      </c>
      <c r="AN1385" s="28" t="s">
        <v>44</v>
      </c>
      <c r="AO1385" s="28"/>
      <c r="AP1385" s="28" t="s">
        <v>185</v>
      </c>
      <c r="AQ1385" s="28"/>
      <c r="AR1385" s="28"/>
      <c r="AS1385" s="28"/>
      <c r="AT1385" s="28"/>
      <c r="AU1385" s="3" t="s">
        <v>46</v>
      </c>
      <c r="AV1385" s="70" t="s">
        <v>47</v>
      </c>
      <c r="AW1385" s="70" t="s">
        <v>47</v>
      </c>
      <c r="AX1385" s="9" t="str">
        <f>IF(AW1385="","Vacio",IF(AV1385=AW1385,"Igual","Diferente"))</f>
        <v>Igual</v>
      </c>
      <c r="AY1385" s="32"/>
      <c r="AZ1385" s="32"/>
      <c r="BA1385" s="5">
        <f ca="1">+IF(K1385&gt;21,"Revisar",0)</f>
        <v>0</v>
      </c>
      <c r="BB1385" s="32" t="s">
        <v>146</v>
      </c>
      <c r="BC1385" s="32" t="s">
        <v>2919</v>
      </c>
      <c r="BF1385" s="32" t="s">
        <v>94</v>
      </c>
      <c r="BG1385" s="32"/>
    </row>
    <row r="1386" spans="1:65" s="158" customFormat="1" ht="14.65" customHeight="1" x14ac:dyDescent="0.25">
      <c r="A1386" s="68" t="str">
        <f>CONCATENATE(E1386,"_",X1386)</f>
        <v>20537921464_PCR-LAP20021018</v>
      </c>
      <c r="B1386" s="68" t="str">
        <f>CONCATENATE(E1386,"_",Z1386)</f>
        <v>20537921464_</v>
      </c>
      <c r="C1386" s="29">
        <v>44114</v>
      </c>
      <c r="D1386" s="29">
        <v>44144</v>
      </c>
      <c r="E1386" s="192">
        <v>20537921464</v>
      </c>
      <c r="F1386" s="28" t="s">
        <v>4111</v>
      </c>
      <c r="G1386" s="28" t="s">
        <v>5016</v>
      </c>
      <c r="H1386" s="29">
        <v>44114</v>
      </c>
      <c r="I1386" s="29">
        <v>44144</v>
      </c>
      <c r="J1386" s="7" t="s">
        <v>2265</v>
      </c>
      <c r="K1386" s="8">
        <f ca="1">+TODAY()-I1386</f>
        <v>-7</v>
      </c>
      <c r="L1386" s="71">
        <v>45</v>
      </c>
      <c r="M1386" s="154"/>
      <c r="N1386" s="71" t="str">
        <f>IF(M1386="","Vacio",IF(L1386=M1386,"Igual","Diferente"))</f>
        <v>Vacio</v>
      </c>
      <c r="O1386" s="71"/>
      <c r="P1386" s="154"/>
      <c r="Q1386" s="9" t="str">
        <f>IF(P1386="","Vacio",IF(O1386=P1386,"Igual","Diferente"))</f>
        <v>Vacio</v>
      </c>
      <c r="R1386" s="1">
        <f>+L1386+O1386/3.5</f>
        <v>45</v>
      </c>
      <c r="S1386" s="155">
        <f ca="1">+IF(K1386&gt;=0,IF(K1386&lt;30,R1386*1,IF(60&gt;K1386,R1386*2,IF(90&gt;K1386,R1386*3,IF(120&gt;K1386,R1386*4,IF(150&gt;K1386,R1386*5,IF(180&gt;K1386,R1386*6,IF(210&gt;K1386,R1386*7))))))),0)</f>
        <v>0</v>
      </c>
      <c r="T1386" s="2">
        <f ca="1">+IF(K1386&lt;0,0,IF(K1386&lt;8,$A$1,IF(K1386&lt;15,$B$1,IF(K1386&lt;22,$C$1,IF(K1386&lt;30,$D$1,IF(K1386&lt;60,$G$1,IF(K1386&lt;90,$H$1,IF(K1386&lt;120,$I$1,IF(K1386&lt;150,$J$1,IF(K1386&lt;180,$K$1,IF(K1386&lt;210,$E$1)))))))))))</f>
        <v>0</v>
      </c>
      <c r="U1386" s="3" t="s">
        <v>2296</v>
      </c>
      <c r="V1386" s="10" t="s">
        <v>2297</v>
      </c>
      <c r="W1386" s="6">
        <v>43900</v>
      </c>
      <c r="X1386" s="30" t="s">
        <v>2302</v>
      </c>
      <c r="Y1386" s="12" t="s">
        <v>5248</v>
      </c>
      <c r="Z1386" s="30"/>
      <c r="AA1386" s="30"/>
      <c r="AB1386" s="73"/>
      <c r="AC1386" s="73"/>
      <c r="AD1386" s="73"/>
      <c r="AE1386" s="73"/>
      <c r="AF1386" s="156">
        <f ca="1">+TODAY()-AE1386</f>
        <v>44137</v>
      </c>
      <c r="AG1386" s="73"/>
      <c r="AH1386" s="73"/>
      <c r="AI1386" s="29"/>
      <c r="AJ1386" s="29"/>
      <c r="AK1386" s="28"/>
      <c r="AL1386" s="29"/>
      <c r="AM1386" s="72">
        <v>1</v>
      </c>
      <c r="AN1386" s="28" t="s">
        <v>44</v>
      </c>
      <c r="AO1386" s="28"/>
      <c r="AP1386" s="28" t="s">
        <v>185</v>
      </c>
      <c r="AQ1386" s="28"/>
      <c r="AR1386" s="28"/>
      <c r="AS1386" s="28"/>
      <c r="AT1386" s="28"/>
      <c r="AU1386" s="3" t="s">
        <v>46</v>
      </c>
      <c r="AV1386" s="70" t="s">
        <v>47</v>
      </c>
      <c r="AW1386" s="70" t="s">
        <v>47</v>
      </c>
      <c r="AX1386" s="9" t="str">
        <f>IF(AW1386="","Vacio",IF(AV1386=AW1386,"Igual","Diferente"))</f>
        <v>Igual</v>
      </c>
      <c r="AY1386" s="32"/>
      <c r="AZ1386" s="32"/>
      <c r="BA1386" s="5">
        <f ca="1">+IF(K1386&gt;21,"Revisar",0)</f>
        <v>0</v>
      </c>
      <c r="BB1386" s="32" t="s">
        <v>146</v>
      </c>
      <c r="BC1386" s="32" t="s">
        <v>2919</v>
      </c>
      <c r="BF1386" s="32" t="s">
        <v>94</v>
      </c>
      <c r="BG1386" s="32"/>
    </row>
    <row r="1387" spans="1:65" s="158" customFormat="1" ht="14.65" customHeight="1" x14ac:dyDescent="0.25">
      <c r="A1387" s="68" t="str">
        <f>CONCATENATE(E1387,"_",X1387)</f>
        <v>20537921464_PCR-LAP20021020</v>
      </c>
      <c r="B1387" s="68" t="str">
        <f>CONCATENATE(E1387,"_",Z1387)</f>
        <v>20537921464_</v>
      </c>
      <c r="C1387" s="29">
        <v>44114</v>
      </c>
      <c r="D1387" s="29">
        <v>44144</v>
      </c>
      <c r="E1387" s="192">
        <v>20537921464</v>
      </c>
      <c r="F1387" s="28" t="s">
        <v>4111</v>
      </c>
      <c r="G1387" s="28" t="s">
        <v>5016</v>
      </c>
      <c r="H1387" s="29">
        <v>44114</v>
      </c>
      <c r="I1387" s="29">
        <v>44144</v>
      </c>
      <c r="J1387" s="7" t="s">
        <v>2265</v>
      </c>
      <c r="K1387" s="8">
        <f ca="1">+TODAY()-I1387</f>
        <v>-7</v>
      </c>
      <c r="L1387" s="71">
        <v>45</v>
      </c>
      <c r="M1387" s="154"/>
      <c r="N1387" s="71" t="str">
        <f>IF(M1387="","Vacio",IF(L1387=M1387,"Igual","Diferente"))</f>
        <v>Vacio</v>
      </c>
      <c r="O1387" s="71"/>
      <c r="P1387" s="154"/>
      <c r="Q1387" s="9" t="str">
        <f>IF(P1387="","Vacio",IF(O1387=P1387,"Igual","Diferente"))</f>
        <v>Vacio</v>
      </c>
      <c r="R1387" s="1">
        <f>+L1387+O1387/3.5</f>
        <v>45</v>
      </c>
      <c r="S1387" s="155">
        <f ca="1">+IF(K1387&gt;=0,IF(K1387&lt;30,R1387*1,IF(60&gt;K1387,R1387*2,IF(90&gt;K1387,R1387*3,IF(120&gt;K1387,R1387*4,IF(150&gt;K1387,R1387*5,IF(180&gt;K1387,R1387*6,IF(210&gt;K1387,R1387*7))))))),0)</f>
        <v>0</v>
      </c>
      <c r="T1387" s="2">
        <f ca="1">+IF(K1387&lt;0,0,IF(K1387&lt;8,$A$1,IF(K1387&lt;15,$B$1,IF(K1387&lt;22,$C$1,IF(K1387&lt;30,$D$1,IF(K1387&lt;60,$G$1,IF(K1387&lt;90,$H$1,IF(K1387&lt;120,$I$1,IF(K1387&lt;150,$J$1,IF(K1387&lt;180,$K$1,IF(K1387&lt;210,$E$1)))))))))))</f>
        <v>0</v>
      </c>
      <c r="U1387" s="3" t="s">
        <v>2296</v>
      </c>
      <c r="V1387" s="10" t="s">
        <v>2297</v>
      </c>
      <c r="W1387" s="6">
        <v>43900</v>
      </c>
      <c r="X1387" s="30" t="s">
        <v>2303</v>
      </c>
      <c r="Y1387" s="12" t="s">
        <v>5248</v>
      </c>
      <c r="Z1387" s="30"/>
      <c r="AA1387" s="30"/>
      <c r="AB1387" s="73"/>
      <c r="AC1387" s="73"/>
      <c r="AD1387" s="73"/>
      <c r="AE1387" s="73"/>
      <c r="AF1387" s="156">
        <f ca="1">+TODAY()-AE1387</f>
        <v>44137</v>
      </c>
      <c r="AG1387" s="73"/>
      <c r="AH1387" s="73"/>
      <c r="AI1387" s="29"/>
      <c r="AJ1387" s="29"/>
      <c r="AK1387" s="28"/>
      <c r="AL1387" s="29"/>
      <c r="AM1387" s="72">
        <v>1</v>
      </c>
      <c r="AN1387" s="28" t="s">
        <v>44</v>
      </c>
      <c r="AO1387" s="28"/>
      <c r="AP1387" s="28" t="s">
        <v>185</v>
      </c>
      <c r="AQ1387" s="28"/>
      <c r="AR1387" s="28"/>
      <c r="AS1387" s="28"/>
      <c r="AT1387" s="28"/>
      <c r="AU1387" s="3" t="s">
        <v>46</v>
      </c>
      <c r="AV1387" s="70" t="s">
        <v>47</v>
      </c>
      <c r="AW1387" s="70" t="s">
        <v>47</v>
      </c>
      <c r="AX1387" s="9" t="str">
        <f>IF(AW1387="","Vacio",IF(AV1387=AW1387,"Igual","Diferente"))</f>
        <v>Igual</v>
      </c>
      <c r="AY1387" s="32"/>
      <c r="AZ1387" s="32"/>
      <c r="BA1387" s="5">
        <f ca="1">+IF(K1387&gt;21,"Revisar",0)</f>
        <v>0</v>
      </c>
      <c r="BB1387" s="32" t="s">
        <v>146</v>
      </c>
      <c r="BC1387" s="32" t="s">
        <v>2919</v>
      </c>
      <c r="BF1387" s="32" t="s">
        <v>94</v>
      </c>
      <c r="BG1387" s="32"/>
    </row>
    <row r="1388" spans="1:65" s="153" customFormat="1" ht="14.65" customHeight="1" x14ac:dyDescent="0.25">
      <c r="A1388" s="68" t="str">
        <f>CONCATENATE(E1388,"_",X1388)</f>
        <v>20537921464_PCR-LAP20021023</v>
      </c>
      <c r="B1388" s="68" t="str">
        <f>CONCATENATE(E1388,"_",Z1388)</f>
        <v>20537921464_</v>
      </c>
      <c r="C1388" s="29">
        <v>44114</v>
      </c>
      <c r="D1388" s="29">
        <v>44144</v>
      </c>
      <c r="E1388" s="192">
        <v>20537921464</v>
      </c>
      <c r="F1388" s="28" t="s">
        <v>4111</v>
      </c>
      <c r="G1388" s="28" t="s">
        <v>5016</v>
      </c>
      <c r="H1388" s="29">
        <v>44114</v>
      </c>
      <c r="I1388" s="29">
        <v>44144</v>
      </c>
      <c r="J1388" s="7" t="s">
        <v>2265</v>
      </c>
      <c r="K1388" s="8">
        <f ca="1">+TODAY()-I1388</f>
        <v>-7</v>
      </c>
      <c r="L1388" s="71">
        <v>45</v>
      </c>
      <c r="M1388" s="154"/>
      <c r="N1388" s="71" t="str">
        <f>IF(M1388="","Vacio",IF(L1388=M1388,"Igual","Diferente"))</f>
        <v>Vacio</v>
      </c>
      <c r="O1388" s="71"/>
      <c r="P1388" s="154"/>
      <c r="Q1388" s="9" t="str">
        <f>IF(P1388="","Vacio",IF(O1388=P1388,"Igual","Diferente"))</f>
        <v>Vacio</v>
      </c>
      <c r="R1388" s="1">
        <f>+L1388+O1388/3.5</f>
        <v>45</v>
      </c>
      <c r="S1388" s="155">
        <f ca="1">+IF(K1388&gt;=0,IF(K1388&lt;30,R1388*1,IF(60&gt;K1388,R1388*2,IF(90&gt;K1388,R1388*3,IF(120&gt;K1388,R1388*4,IF(150&gt;K1388,R1388*5,IF(180&gt;K1388,R1388*6,IF(210&gt;K1388,R1388*7))))))),0)</f>
        <v>0</v>
      </c>
      <c r="T1388" s="2">
        <f ca="1">+IF(K1388&lt;0,0,IF(K1388&lt;8,$A$1,IF(K1388&lt;15,$B$1,IF(K1388&lt;22,$C$1,IF(K1388&lt;30,$D$1,IF(K1388&lt;60,$G$1,IF(K1388&lt;90,$H$1,IF(K1388&lt;120,$I$1,IF(K1388&lt;150,$J$1,IF(K1388&lt;180,$K$1,IF(K1388&lt;210,$E$1)))))))))))</f>
        <v>0</v>
      </c>
      <c r="U1388" s="3" t="s">
        <v>2296</v>
      </c>
      <c r="V1388" s="10" t="s">
        <v>2297</v>
      </c>
      <c r="W1388" s="6">
        <v>43900</v>
      </c>
      <c r="X1388" s="30" t="s">
        <v>2304</v>
      </c>
      <c r="Y1388" s="12" t="s">
        <v>5248</v>
      </c>
      <c r="Z1388" s="30"/>
      <c r="AA1388" s="30"/>
      <c r="AB1388" s="73"/>
      <c r="AC1388" s="73"/>
      <c r="AD1388" s="73"/>
      <c r="AE1388" s="73"/>
      <c r="AF1388" s="156">
        <f ca="1">+TODAY()-AE1388</f>
        <v>44137</v>
      </c>
      <c r="AG1388" s="73"/>
      <c r="AH1388" s="73"/>
      <c r="AI1388" s="29"/>
      <c r="AJ1388" s="29"/>
      <c r="AK1388" s="28"/>
      <c r="AL1388" s="29"/>
      <c r="AM1388" s="72">
        <v>1</v>
      </c>
      <c r="AN1388" s="28" t="s">
        <v>44</v>
      </c>
      <c r="AO1388" s="28"/>
      <c r="AP1388" s="28" t="s">
        <v>185</v>
      </c>
      <c r="AQ1388" s="28"/>
      <c r="AR1388" s="28"/>
      <c r="AS1388" s="28"/>
      <c r="AT1388" s="28"/>
      <c r="AU1388" s="3" t="s">
        <v>46</v>
      </c>
      <c r="AV1388" s="70" t="s">
        <v>47</v>
      </c>
      <c r="AW1388" s="70" t="s">
        <v>47</v>
      </c>
      <c r="AX1388" s="9" t="str">
        <f>IF(AW1388="","Vacio",IF(AV1388=AW1388,"Igual","Diferente"))</f>
        <v>Igual</v>
      </c>
      <c r="AY1388" s="32"/>
      <c r="AZ1388" s="32"/>
      <c r="BA1388" s="5">
        <f ca="1">+IF(K1388&gt;21,"Revisar",0)</f>
        <v>0</v>
      </c>
      <c r="BB1388" s="32" t="s">
        <v>146</v>
      </c>
      <c r="BC1388" s="32" t="s">
        <v>2919</v>
      </c>
      <c r="BD1388" s="158"/>
      <c r="BE1388" s="158"/>
      <c r="BF1388" s="32" t="s">
        <v>94</v>
      </c>
      <c r="BG1388" s="32"/>
      <c r="BH1388" s="158"/>
      <c r="BI1388" s="158"/>
      <c r="BJ1388" s="158"/>
      <c r="BK1388" s="158"/>
      <c r="BL1388" s="158"/>
      <c r="BM1388" s="158"/>
    </row>
    <row r="1389" spans="1:65" ht="14.65" customHeight="1" x14ac:dyDescent="0.25">
      <c r="A1389" s="68" t="str">
        <f>CONCATENATE(E1389,"_",X1389)</f>
        <v>20537921464_PCR-LAP20021026</v>
      </c>
      <c r="B1389" s="68" t="str">
        <f>CONCATENATE(E1389,"_",Z1389)</f>
        <v>20537921464_</v>
      </c>
      <c r="C1389" s="29">
        <v>44114</v>
      </c>
      <c r="D1389" s="29">
        <v>44144</v>
      </c>
      <c r="E1389" s="192">
        <v>20537921464</v>
      </c>
      <c r="F1389" s="28" t="s">
        <v>4111</v>
      </c>
      <c r="G1389" s="28" t="s">
        <v>5016</v>
      </c>
      <c r="H1389" s="29">
        <v>44114</v>
      </c>
      <c r="I1389" s="29">
        <v>44144</v>
      </c>
      <c r="J1389" s="7" t="s">
        <v>2265</v>
      </c>
      <c r="K1389" s="8">
        <f ca="1">+TODAY()-I1389</f>
        <v>-7</v>
      </c>
      <c r="L1389" s="71">
        <v>45</v>
      </c>
      <c r="M1389" s="154"/>
      <c r="N1389" s="71" t="str">
        <f>IF(M1389="","Vacio",IF(L1389=M1389,"Igual","Diferente"))</f>
        <v>Vacio</v>
      </c>
      <c r="O1389" s="71"/>
      <c r="P1389" s="154"/>
      <c r="Q1389" s="9" t="str">
        <f>IF(P1389="","Vacio",IF(O1389=P1389,"Igual","Diferente"))</f>
        <v>Vacio</v>
      </c>
      <c r="R1389" s="1">
        <f>+L1389+O1389/3.5</f>
        <v>45</v>
      </c>
      <c r="S1389" s="155">
        <f ca="1">+IF(K1389&gt;=0,IF(K1389&lt;30,R1389*1,IF(60&gt;K1389,R1389*2,IF(90&gt;K1389,R1389*3,IF(120&gt;K1389,R1389*4,IF(150&gt;K1389,R1389*5,IF(180&gt;K1389,R1389*6,IF(210&gt;K1389,R1389*7))))))),0)</f>
        <v>0</v>
      </c>
      <c r="T1389" s="2">
        <f ca="1">+IF(K1389&lt;0,0,IF(K1389&lt;8,$A$1,IF(K1389&lt;15,$B$1,IF(K1389&lt;22,$C$1,IF(K1389&lt;30,$D$1,IF(K1389&lt;60,$G$1,IF(K1389&lt;90,$H$1,IF(K1389&lt;120,$I$1,IF(K1389&lt;150,$J$1,IF(K1389&lt;180,$K$1,IF(K1389&lt;210,$E$1)))))))))))</f>
        <v>0</v>
      </c>
      <c r="U1389" s="3" t="s">
        <v>2296</v>
      </c>
      <c r="V1389" s="10" t="s">
        <v>2297</v>
      </c>
      <c r="W1389" s="6">
        <v>43900</v>
      </c>
      <c r="X1389" s="30" t="s">
        <v>2305</v>
      </c>
      <c r="Y1389" s="12" t="s">
        <v>5248</v>
      </c>
      <c r="Z1389" s="30"/>
      <c r="AA1389" s="30"/>
      <c r="AB1389" s="73"/>
      <c r="AC1389" s="73"/>
      <c r="AD1389" s="73"/>
      <c r="AE1389" s="73"/>
      <c r="AF1389" s="156">
        <f ca="1">+TODAY()-AE1389</f>
        <v>44137</v>
      </c>
      <c r="AG1389" s="73"/>
      <c r="AH1389" s="73"/>
      <c r="AI1389" s="29"/>
      <c r="AJ1389" s="29"/>
      <c r="AK1389" s="28"/>
      <c r="AL1389" s="29"/>
      <c r="AM1389" s="72">
        <v>1</v>
      </c>
      <c r="AN1389" s="28" t="s">
        <v>44</v>
      </c>
      <c r="AO1389" s="28"/>
      <c r="AP1389" s="28" t="s">
        <v>185</v>
      </c>
      <c r="AQ1389" s="28"/>
      <c r="AR1389" s="28"/>
      <c r="AS1389" s="28"/>
      <c r="AT1389" s="28"/>
      <c r="AU1389" s="3" t="s">
        <v>46</v>
      </c>
      <c r="AV1389" s="70" t="s">
        <v>47</v>
      </c>
      <c r="AW1389" s="70" t="s">
        <v>47</v>
      </c>
      <c r="AX1389" s="9" t="str">
        <f>IF(AW1389="","Vacio",IF(AV1389=AW1389,"Igual","Diferente"))</f>
        <v>Igual</v>
      </c>
      <c r="AY1389" s="32"/>
      <c r="AZ1389" s="32"/>
      <c r="BA1389" s="5">
        <f ca="1">+IF(K1389&gt;21,"Revisar",0)</f>
        <v>0</v>
      </c>
      <c r="BB1389" s="32" t="s">
        <v>146</v>
      </c>
      <c r="BC1389" s="32" t="s">
        <v>2919</v>
      </c>
      <c r="BD1389" s="158"/>
      <c r="BE1389" s="158"/>
      <c r="BF1389" s="32" t="s">
        <v>94</v>
      </c>
      <c r="BG1389" s="32"/>
      <c r="BH1389" s="158"/>
      <c r="BI1389" s="158"/>
      <c r="BJ1389" s="158"/>
      <c r="BK1389" s="158"/>
      <c r="BL1389" s="158"/>
      <c r="BM1389" s="158"/>
    </row>
    <row r="1390" spans="1:65" s="153" customFormat="1" ht="14.65" customHeight="1" x14ac:dyDescent="0.25">
      <c r="A1390" s="68" t="str">
        <f>CONCATENATE(E1390,"_",X1390)</f>
        <v>20537921464_PCR-LAP20021027</v>
      </c>
      <c r="B1390" s="68" t="str">
        <f>CONCATENATE(E1390,"_",Z1390)</f>
        <v>20537921464_</v>
      </c>
      <c r="C1390" s="29">
        <v>44114</v>
      </c>
      <c r="D1390" s="29">
        <v>44144</v>
      </c>
      <c r="E1390" s="192">
        <v>20537921464</v>
      </c>
      <c r="F1390" s="28" t="s">
        <v>4111</v>
      </c>
      <c r="G1390" s="28" t="s">
        <v>5016</v>
      </c>
      <c r="H1390" s="29">
        <v>44114</v>
      </c>
      <c r="I1390" s="29">
        <v>44144</v>
      </c>
      <c r="J1390" s="7" t="s">
        <v>2265</v>
      </c>
      <c r="K1390" s="8">
        <f ca="1">+TODAY()-I1390</f>
        <v>-7</v>
      </c>
      <c r="L1390" s="71">
        <v>45</v>
      </c>
      <c r="M1390" s="154"/>
      <c r="N1390" s="71" t="str">
        <f>IF(M1390="","Vacio",IF(L1390=M1390,"Igual","Diferente"))</f>
        <v>Vacio</v>
      </c>
      <c r="O1390" s="71"/>
      <c r="P1390" s="154"/>
      <c r="Q1390" s="9" t="str">
        <f>IF(P1390="","Vacio",IF(O1390=P1390,"Igual","Diferente"))</f>
        <v>Vacio</v>
      </c>
      <c r="R1390" s="1">
        <f>+L1390+O1390/3.5</f>
        <v>45</v>
      </c>
      <c r="S1390" s="155">
        <f ca="1">+IF(K1390&gt;=0,IF(K1390&lt;30,R1390*1,IF(60&gt;K1390,R1390*2,IF(90&gt;K1390,R1390*3,IF(120&gt;K1390,R1390*4,IF(150&gt;K1390,R1390*5,IF(180&gt;K1390,R1390*6,IF(210&gt;K1390,R1390*7))))))),0)</f>
        <v>0</v>
      </c>
      <c r="T1390" s="2">
        <f ca="1">+IF(K1390&lt;0,0,IF(K1390&lt;8,$A$1,IF(K1390&lt;15,$B$1,IF(K1390&lt;22,$C$1,IF(K1390&lt;30,$D$1,IF(K1390&lt;60,$G$1,IF(K1390&lt;90,$H$1,IF(K1390&lt;120,$I$1,IF(K1390&lt;150,$J$1,IF(K1390&lt;180,$K$1,IF(K1390&lt;210,$E$1)))))))))))</f>
        <v>0</v>
      </c>
      <c r="U1390" s="3" t="s">
        <v>2296</v>
      </c>
      <c r="V1390" s="10" t="s">
        <v>2297</v>
      </c>
      <c r="W1390" s="6">
        <v>43900</v>
      </c>
      <c r="X1390" s="30" t="s">
        <v>2306</v>
      </c>
      <c r="Y1390" s="12" t="s">
        <v>5248</v>
      </c>
      <c r="Z1390" s="30"/>
      <c r="AA1390" s="30"/>
      <c r="AB1390" s="73"/>
      <c r="AC1390" s="73"/>
      <c r="AD1390" s="73"/>
      <c r="AE1390" s="73"/>
      <c r="AF1390" s="156">
        <f ca="1">+TODAY()-AE1390</f>
        <v>44137</v>
      </c>
      <c r="AG1390" s="73"/>
      <c r="AH1390" s="73"/>
      <c r="AI1390" s="29"/>
      <c r="AJ1390" s="29"/>
      <c r="AK1390" s="28"/>
      <c r="AL1390" s="29"/>
      <c r="AM1390" s="72">
        <v>1</v>
      </c>
      <c r="AN1390" s="28" t="s">
        <v>44</v>
      </c>
      <c r="AO1390" s="28"/>
      <c r="AP1390" s="28" t="s">
        <v>185</v>
      </c>
      <c r="AQ1390" s="28"/>
      <c r="AR1390" s="28"/>
      <c r="AS1390" s="28"/>
      <c r="AT1390" s="28"/>
      <c r="AU1390" s="3" t="s">
        <v>46</v>
      </c>
      <c r="AV1390" s="70" t="s">
        <v>47</v>
      </c>
      <c r="AW1390" s="70" t="s">
        <v>47</v>
      </c>
      <c r="AX1390" s="9" t="str">
        <f>IF(AW1390="","Vacio",IF(AV1390=AW1390,"Igual","Diferente"))</f>
        <v>Igual</v>
      </c>
      <c r="AY1390" s="32"/>
      <c r="AZ1390" s="32"/>
      <c r="BA1390" s="5">
        <f ca="1">+IF(K1390&gt;21,"Revisar",0)</f>
        <v>0</v>
      </c>
      <c r="BB1390" s="32" t="s">
        <v>146</v>
      </c>
      <c r="BC1390" s="32" t="s">
        <v>2919</v>
      </c>
      <c r="BD1390" s="158"/>
      <c r="BE1390" s="158"/>
      <c r="BF1390" s="32" t="s">
        <v>94</v>
      </c>
      <c r="BG1390" s="32"/>
      <c r="BH1390" s="158"/>
      <c r="BI1390" s="158"/>
      <c r="BJ1390" s="158"/>
      <c r="BK1390" s="158"/>
      <c r="BL1390" s="158"/>
      <c r="BM1390" s="158"/>
    </row>
    <row r="1391" spans="1:65" s="153" customFormat="1" ht="14.65" customHeight="1" x14ac:dyDescent="0.25">
      <c r="A1391" s="68" t="str">
        <f>CONCATENATE(E1391,"_",X1391)</f>
        <v>20537921464_PCR-LAP20021028</v>
      </c>
      <c r="B1391" s="68" t="str">
        <f>CONCATENATE(E1391,"_",Z1391)</f>
        <v>20537921464_</v>
      </c>
      <c r="C1391" s="29">
        <v>44114</v>
      </c>
      <c r="D1391" s="29">
        <v>44144</v>
      </c>
      <c r="E1391" s="192">
        <v>20537921464</v>
      </c>
      <c r="F1391" s="28" t="s">
        <v>4111</v>
      </c>
      <c r="G1391" s="28" t="s">
        <v>5016</v>
      </c>
      <c r="H1391" s="29">
        <v>44114</v>
      </c>
      <c r="I1391" s="29">
        <v>44144</v>
      </c>
      <c r="J1391" s="7" t="s">
        <v>2265</v>
      </c>
      <c r="K1391" s="8">
        <f ca="1">+TODAY()-I1391</f>
        <v>-7</v>
      </c>
      <c r="L1391" s="71">
        <v>45</v>
      </c>
      <c r="M1391" s="154"/>
      <c r="N1391" s="71" t="str">
        <f>IF(M1391="","Vacio",IF(L1391=M1391,"Igual","Diferente"))</f>
        <v>Vacio</v>
      </c>
      <c r="O1391" s="71"/>
      <c r="P1391" s="154"/>
      <c r="Q1391" s="9" t="str">
        <f>IF(P1391="","Vacio",IF(O1391=P1391,"Igual","Diferente"))</f>
        <v>Vacio</v>
      </c>
      <c r="R1391" s="1">
        <f>+L1391+O1391/3.5</f>
        <v>45</v>
      </c>
      <c r="S1391" s="155">
        <f ca="1">+IF(K1391&gt;=0,IF(K1391&lt;30,R1391*1,IF(60&gt;K1391,R1391*2,IF(90&gt;K1391,R1391*3,IF(120&gt;K1391,R1391*4,IF(150&gt;K1391,R1391*5,IF(180&gt;K1391,R1391*6,IF(210&gt;K1391,R1391*7))))))),0)</f>
        <v>0</v>
      </c>
      <c r="T1391" s="2">
        <f ca="1">+IF(K1391&lt;0,0,IF(K1391&lt;8,$A$1,IF(K1391&lt;15,$B$1,IF(K1391&lt;22,$C$1,IF(K1391&lt;30,$D$1,IF(K1391&lt;60,$G$1,IF(K1391&lt;90,$H$1,IF(K1391&lt;120,$I$1,IF(K1391&lt;150,$J$1,IF(K1391&lt;180,$K$1,IF(K1391&lt;210,$E$1)))))))))))</f>
        <v>0</v>
      </c>
      <c r="U1391" s="3" t="s">
        <v>2296</v>
      </c>
      <c r="V1391" s="10" t="s">
        <v>2297</v>
      </c>
      <c r="W1391" s="6">
        <v>43900</v>
      </c>
      <c r="X1391" s="30" t="s">
        <v>2307</v>
      </c>
      <c r="Y1391" s="12" t="s">
        <v>5248</v>
      </c>
      <c r="Z1391" s="30"/>
      <c r="AA1391" s="30"/>
      <c r="AB1391" s="73"/>
      <c r="AC1391" s="73"/>
      <c r="AD1391" s="73"/>
      <c r="AE1391" s="73"/>
      <c r="AF1391" s="156">
        <f ca="1">+TODAY()-AE1391</f>
        <v>44137</v>
      </c>
      <c r="AG1391" s="73"/>
      <c r="AH1391" s="73"/>
      <c r="AI1391" s="29"/>
      <c r="AJ1391" s="29"/>
      <c r="AK1391" s="28"/>
      <c r="AL1391" s="29"/>
      <c r="AM1391" s="72">
        <v>1</v>
      </c>
      <c r="AN1391" s="28" t="s">
        <v>44</v>
      </c>
      <c r="AO1391" s="28"/>
      <c r="AP1391" s="28" t="s">
        <v>185</v>
      </c>
      <c r="AQ1391" s="28"/>
      <c r="AR1391" s="28"/>
      <c r="AS1391" s="28"/>
      <c r="AT1391" s="28"/>
      <c r="AU1391" s="3" t="s">
        <v>46</v>
      </c>
      <c r="AV1391" s="70" t="s">
        <v>47</v>
      </c>
      <c r="AW1391" s="70" t="s">
        <v>47</v>
      </c>
      <c r="AX1391" s="9" t="str">
        <f>IF(AW1391="","Vacio",IF(AV1391=AW1391,"Igual","Diferente"))</f>
        <v>Igual</v>
      </c>
      <c r="AY1391" s="32"/>
      <c r="AZ1391" s="32"/>
      <c r="BA1391" s="5">
        <f ca="1">+IF(K1391&gt;21,"Revisar",0)</f>
        <v>0</v>
      </c>
      <c r="BB1391" s="32" t="s">
        <v>146</v>
      </c>
      <c r="BC1391" s="32" t="s">
        <v>2919</v>
      </c>
      <c r="BD1391" s="158"/>
      <c r="BE1391" s="158"/>
      <c r="BF1391" s="32" t="s">
        <v>94</v>
      </c>
      <c r="BG1391" s="32"/>
      <c r="BH1391" s="158"/>
      <c r="BI1391" s="158"/>
      <c r="BJ1391" s="158"/>
      <c r="BK1391" s="158"/>
      <c r="BL1391" s="158"/>
      <c r="BM1391" s="158"/>
    </row>
    <row r="1392" spans="1:65" s="153" customFormat="1" ht="14.65" customHeight="1" x14ac:dyDescent="0.25">
      <c r="A1392" s="68" t="str">
        <f>CONCATENATE(E1392,"_",X1392)</f>
        <v>20537921464_PCR-LAP20031071</v>
      </c>
      <c r="B1392" s="68" t="str">
        <f>CONCATENATE(E1392,"_",Z1392)</f>
        <v>20537921464_</v>
      </c>
      <c r="C1392" s="29">
        <v>44082</v>
      </c>
      <c r="D1392" s="29">
        <v>44111</v>
      </c>
      <c r="E1392" s="192">
        <v>20537921464</v>
      </c>
      <c r="F1392" s="28" t="s">
        <v>4111</v>
      </c>
      <c r="G1392" s="28" t="s">
        <v>3873</v>
      </c>
      <c r="H1392" s="29">
        <v>44082</v>
      </c>
      <c r="I1392" s="29">
        <v>44111</v>
      </c>
      <c r="J1392" s="7"/>
      <c r="K1392" s="8">
        <f ca="1">+TODAY()-I1392</f>
        <v>26</v>
      </c>
      <c r="L1392" s="71">
        <v>45</v>
      </c>
      <c r="M1392" s="154"/>
      <c r="N1392" s="71" t="str">
        <f>IF(M1392="","Vacio",IF(L1392=M1392,"Igual","Diferente"))</f>
        <v>Vacio</v>
      </c>
      <c r="O1392" s="71"/>
      <c r="P1392" s="154"/>
      <c r="Q1392" s="9" t="str">
        <f>IF(P1392="","Vacio",IF(O1392=P1392,"Igual","Diferente"))</f>
        <v>Vacio</v>
      </c>
      <c r="R1392" s="1">
        <f>+L1392+O1392/3.5</f>
        <v>45</v>
      </c>
      <c r="S1392" s="155">
        <f ca="1">+IF(K1392&gt;=0,IF(K1392&lt;30,R1392*1,IF(60&gt;K1392,R1392*2,IF(90&gt;K1392,R1392*3,IF(120&gt;K1392,R1392*4,IF(150&gt;K1392,R1392*5,IF(180&gt;K1392,R1392*6,IF(210&gt;K1392,R1392*7))))))),0)</f>
        <v>45</v>
      </c>
      <c r="T1392" s="2" t="str">
        <f ca="1">+IF(K1392&lt;0,0,IF(K1392&lt;8,$A$1,IF(K1392&lt;15,$B$1,IF(K1392&lt;22,$C$1,IF(K1392&lt;30,$D$1,IF(K1392&lt;60,$G$1,IF(K1392&lt;90,$H$1,IF(K1392&lt;120,$I$1,IF(K1392&lt;150,$J$1,IF(K1392&lt;180,$K$1,IF(K1392&lt;210,$E$1)))))))))))</f>
        <v>4° Semana</v>
      </c>
      <c r="U1392" s="3" t="s">
        <v>3886</v>
      </c>
      <c r="V1392" s="10" t="s">
        <v>3887</v>
      </c>
      <c r="W1392" s="6">
        <v>44081</v>
      </c>
      <c r="X1392" s="30" t="s">
        <v>3872</v>
      </c>
      <c r="Y1392" s="12" t="s">
        <v>5248</v>
      </c>
      <c r="Z1392" s="30"/>
      <c r="AA1392" s="30"/>
      <c r="AB1392" s="73"/>
      <c r="AC1392" s="73"/>
      <c r="AD1392" s="73"/>
      <c r="AE1392" s="73"/>
      <c r="AF1392" s="156">
        <f ca="1">+TODAY()-AE1392</f>
        <v>44137</v>
      </c>
      <c r="AG1392" s="73"/>
      <c r="AH1392" s="73"/>
      <c r="AI1392" s="29"/>
      <c r="AJ1392" s="29"/>
      <c r="AK1392" s="28"/>
      <c r="AL1392" s="29"/>
      <c r="AM1392" s="72">
        <v>1</v>
      </c>
      <c r="AN1392" s="28" t="s">
        <v>44</v>
      </c>
      <c r="AO1392" s="28"/>
      <c r="AP1392" s="28" t="s">
        <v>185</v>
      </c>
      <c r="AQ1392" s="28"/>
      <c r="AR1392" s="28"/>
      <c r="AS1392" s="28"/>
      <c r="AT1392" s="28"/>
      <c r="AU1392" s="3" t="s">
        <v>46</v>
      </c>
      <c r="AV1392" s="70" t="s">
        <v>47</v>
      </c>
      <c r="AW1392" s="70" t="s">
        <v>47</v>
      </c>
      <c r="AX1392" s="9" t="str">
        <f>IF(AW1392="","Vacio",IF(AV1392=AW1392,"Igual","Diferente"))</f>
        <v>Igual</v>
      </c>
      <c r="AY1392" s="32"/>
      <c r="AZ1392" s="32"/>
      <c r="BA1392" s="5" t="str">
        <f ca="1">+IF(K1392&gt;21,"Revisar",0)</f>
        <v>Revisar</v>
      </c>
      <c r="BB1392" s="32" t="s">
        <v>146</v>
      </c>
      <c r="BC1392" s="32" t="s">
        <v>141</v>
      </c>
      <c r="BD1392" s="158"/>
      <c r="BE1392" s="158"/>
      <c r="BF1392" s="32"/>
      <c r="BG1392" s="32"/>
      <c r="BH1392" s="158"/>
      <c r="BI1392" s="158"/>
      <c r="BJ1392" s="158"/>
      <c r="BK1392" s="158"/>
      <c r="BL1392" s="158"/>
      <c r="BM1392" s="158"/>
    </row>
    <row r="1393" spans="1:65" s="153" customFormat="1" ht="14.65" customHeight="1" x14ac:dyDescent="0.25">
      <c r="A1393" s="68" t="str">
        <f>CONCATENATE(E1393,"_",X1393)</f>
        <v>20537921464_PCR-LAP20031082</v>
      </c>
      <c r="B1393" s="68" t="str">
        <f>CONCATENATE(E1393,"_",Z1393)</f>
        <v>20537921464_</v>
      </c>
      <c r="C1393" s="29">
        <v>44082</v>
      </c>
      <c r="D1393" s="29">
        <v>44111</v>
      </c>
      <c r="E1393" s="192">
        <v>20537921464</v>
      </c>
      <c r="F1393" s="28" t="s">
        <v>4111</v>
      </c>
      <c r="G1393" s="28" t="s">
        <v>3873</v>
      </c>
      <c r="H1393" s="29">
        <v>44082</v>
      </c>
      <c r="I1393" s="29">
        <v>44111</v>
      </c>
      <c r="J1393" s="7"/>
      <c r="K1393" s="8">
        <f ca="1">+TODAY()-I1393</f>
        <v>26</v>
      </c>
      <c r="L1393" s="71">
        <v>45</v>
      </c>
      <c r="M1393" s="154"/>
      <c r="N1393" s="71" t="str">
        <f>IF(M1393="","Vacio",IF(L1393=M1393,"Igual","Diferente"))</f>
        <v>Vacio</v>
      </c>
      <c r="O1393" s="71"/>
      <c r="P1393" s="154"/>
      <c r="Q1393" s="9" t="str">
        <f>IF(P1393="","Vacio",IF(O1393=P1393,"Igual","Diferente"))</f>
        <v>Vacio</v>
      </c>
      <c r="R1393" s="1">
        <f>+L1393+O1393/3.5</f>
        <v>45</v>
      </c>
      <c r="S1393" s="155">
        <f ca="1">+IF(K1393&gt;=0,IF(K1393&lt;30,R1393*1,IF(60&gt;K1393,R1393*2,IF(90&gt;K1393,R1393*3,IF(120&gt;K1393,R1393*4,IF(150&gt;K1393,R1393*5,IF(180&gt;K1393,R1393*6,IF(210&gt;K1393,R1393*7))))))),0)</f>
        <v>45</v>
      </c>
      <c r="T1393" s="2" t="str">
        <f ca="1">+IF(K1393&lt;0,0,IF(K1393&lt;8,$A$1,IF(K1393&lt;15,$B$1,IF(K1393&lt;22,$C$1,IF(K1393&lt;30,$D$1,IF(K1393&lt;60,$G$1,IF(K1393&lt;90,$H$1,IF(K1393&lt;120,$I$1,IF(K1393&lt;150,$J$1,IF(K1393&lt;180,$K$1,IF(K1393&lt;210,$E$1)))))))))))</f>
        <v>4° Semana</v>
      </c>
      <c r="U1393" s="3" t="s">
        <v>3886</v>
      </c>
      <c r="V1393" s="10" t="s">
        <v>3887</v>
      </c>
      <c r="W1393" s="6">
        <v>44081</v>
      </c>
      <c r="X1393" s="30" t="s">
        <v>3874</v>
      </c>
      <c r="Y1393" s="12" t="s">
        <v>5248</v>
      </c>
      <c r="Z1393" s="30"/>
      <c r="AA1393" s="30"/>
      <c r="AB1393" s="73"/>
      <c r="AC1393" s="73"/>
      <c r="AD1393" s="73"/>
      <c r="AE1393" s="73"/>
      <c r="AF1393" s="156">
        <f ca="1">+TODAY()-AE1393</f>
        <v>44137</v>
      </c>
      <c r="AG1393" s="73"/>
      <c r="AH1393" s="73"/>
      <c r="AI1393" s="29"/>
      <c r="AJ1393" s="29"/>
      <c r="AK1393" s="28"/>
      <c r="AL1393" s="29"/>
      <c r="AM1393" s="72">
        <v>1</v>
      </c>
      <c r="AN1393" s="28" t="s">
        <v>44</v>
      </c>
      <c r="AO1393" s="28"/>
      <c r="AP1393" s="28" t="s">
        <v>185</v>
      </c>
      <c r="AQ1393" s="28"/>
      <c r="AR1393" s="28"/>
      <c r="AS1393" s="28"/>
      <c r="AT1393" s="28"/>
      <c r="AU1393" s="3" t="s">
        <v>46</v>
      </c>
      <c r="AV1393" s="70" t="s">
        <v>47</v>
      </c>
      <c r="AW1393" s="70" t="s">
        <v>47</v>
      </c>
      <c r="AX1393" s="9" t="str">
        <f>IF(AW1393="","Vacio",IF(AV1393=AW1393,"Igual","Diferente"))</f>
        <v>Igual</v>
      </c>
      <c r="AY1393" s="32"/>
      <c r="AZ1393" s="32"/>
      <c r="BA1393" s="5" t="str">
        <f ca="1">+IF(K1393&gt;21,"Revisar",0)</f>
        <v>Revisar</v>
      </c>
      <c r="BB1393" s="32" t="s">
        <v>146</v>
      </c>
      <c r="BC1393" s="32" t="s">
        <v>141</v>
      </c>
      <c r="BD1393" s="158"/>
      <c r="BE1393" s="158"/>
      <c r="BF1393" s="32"/>
      <c r="BG1393" s="32"/>
      <c r="BH1393" s="158"/>
      <c r="BI1393" s="158"/>
      <c r="BJ1393" s="158"/>
      <c r="BK1393" s="158"/>
      <c r="BL1393" s="158"/>
      <c r="BM1393" s="158"/>
    </row>
    <row r="1394" spans="1:65" s="153" customFormat="1" ht="14.65" customHeight="1" x14ac:dyDescent="0.25">
      <c r="A1394" s="68" t="str">
        <f>CONCATENATE(E1394,"_",X1394)</f>
        <v>20537921464_PCR-LAP20031091</v>
      </c>
      <c r="B1394" s="68" t="str">
        <f>CONCATENATE(E1394,"_",Z1394)</f>
        <v>20537921464_</v>
      </c>
      <c r="C1394" s="29">
        <v>44099</v>
      </c>
      <c r="D1394" s="29">
        <v>44128</v>
      </c>
      <c r="E1394" s="192">
        <v>20537921464</v>
      </c>
      <c r="F1394" s="28" t="s">
        <v>4111</v>
      </c>
      <c r="G1394" s="28" t="s">
        <v>4149</v>
      </c>
      <c r="H1394" s="29">
        <v>44099</v>
      </c>
      <c r="I1394" s="29">
        <v>44128</v>
      </c>
      <c r="J1394" s="7"/>
      <c r="K1394" s="8">
        <f ca="1">+TODAY()-I1394</f>
        <v>9</v>
      </c>
      <c r="L1394" s="71">
        <v>45</v>
      </c>
      <c r="M1394" s="154"/>
      <c r="N1394" s="71" t="str">
        <f>IF(M1394="","Vacio",IF(L1394=M1394,"Igual","Diferente"))</f>
        <v>Vacio</v>
      </c>
      <c r="O1394" s="71"/>
      <c r="P1394" s="154"/>
      <c r="Q1394" s="9" t="str">
        <f>IF(P1394="","Vacio",IF(O1394=P1394,"Igual","Diferente"))</f>
        <v>Vacio</v>
      </c>
      <c r="R1394" s="1">
        <f>+L1394+O1394/3.5</f>
        <v>45</v>
      </c>
      <c r="S1394" s="155">
        <f ca="1">+IF(K1394&gt;=0,IF(K1394&lt;30,R1394*1,IF(60&gt;K1394,R1394*2,IF(90&gt;K1394,R1394*3,IF(120&gt;K1394,R1394*4,IF(150&gt;K1394,R1394*5,IF(180&gt;K1394,R1394*6,IF(210&gt;K1394,R1394*7))))))),0)</f>
        <v>45</v>
      </c>
      <c r="T1394" s="2" t="str">
        <f ca="1">+IF(K1394&lt;0,0,IF(K1394&lt;8,$A$1,IF(K1394&lt;15,$B$1,IF(K1394&lt;22,$C$1,IF(K1394&lt;30,$D$1,IF(K1394&lt;60,$G$1,IF(K1394&lt;90,$H$1,IF(K1394&lt;120,$I$1,IF(K1394&lt;150,$J$1,IF(K1394&lt;180,$K$1,IF(K1394&lt;210,$E$1)))))))))))</f>
        <v>2° Semana</v>
      </c>
      <c r="U1394" s="3" t="s">
        <v>4202</v>
      </c>
      <c r="V1394" s="10" t="s">
        <v>4203</v>
      </c>
      <c r="W1394" s="6">
        <v>44099</v>
      </c>
      <c r="X1394" s="30" t="s">
        <v>4148</v>
      </c>
      <c r="Y1394" s="12" t="s">
        <v>5248</v>
      </c>
      <c r="Z1394" s="30"/>
      <c r="AA1394" s="30"/>
      <c r="AB1394" s="73"/>
      <c r="AC1394" s="73"/>
      <c r="AD1394" s="73"/>
      <c r="AE1394" s="73"/>
      <c r="AF1394" s="156">
        <f ca="1">+TODAY()-AE1394</f>
        <v>44137</v>
      </c>
      <c r="AG1394" s="73"/>
      <c r="AH1394" s="73"/>
      <c r="AI1394" s="29"/>
      <c r="AJ1394" s="29"/>
      <c r="AK1394" s="28"/>
      <c r="AL1394" s="29"/>
      <c r="AM1394" s="72">
        <v>1</v>
      </c>
      <c r="AN1394" s="28" t="s">
        <v>44</v>
      </c>
      <c r="AO1394" s="28"/>
      <c r="AP1394" s="28" t="s">
        <v>263</v>
      </c>
      <c r="AQ1394" s="28"/>
      <c r="AR1394" s="28"/>
      <c r="AS1394" s="28"/>
      <c r="AT1394" s="28"/>
      <c r="AU1394" s="3" t="s">
        <v>46</v>
      </c>
      <c r="AV1394" s="70" t="s">
        <v>47</v>
      </c>
      <c r="AW1394" s="70" t="s">
        <v>47</v>
      </c>
      <c r="AX1394" s="9" t="str">
        <f>IF(AW1394="","Vacio",IF(AV1394=AW1394,"Igual","Diferente"))</f>
        <v>Igual</v>
      </c>
      <c r="AY1394" s="32"/>
      <c r="AZ1394" s="32"/>
      <c r="BA1394" s="5">
        <f ca="1">+IF(K1394&gt;21,"Revisar",0)</f>
        <v>0</v>
      </c>
      <c r="BB1394" s="32" t="s">
        <v>146</v>
      </c>
      <c r="BC1394" s="32" t="s">
        <v>141</v>
      </c>
      <c r="BD1394" s="158"/>
      <c r="BE1394" s="158"/>
      <c r="BF1394" s="32"/>
      <c r="BG1394" s="32"/>
      <c r="BH1394" s="158"/>
      <c r="BI1394" s="158"/>
      <c r="BJ1394" s="158"/>
      <c r="BK1394" s="158"/>
      <c r="BL1394" s="158"/>
      <c r="BM1394" s="158"/>
    </row>
    <row r="1395" spans="1:65" s="153" customFormat="1" ht="14.65" customHeight="1" x14ac:dyDescent="0.25">
      <c r="A1395" s="68" t="str">
        <f>CONCATENATE(E1395,"_",X1395)</f>
        <v>20537921464_PCR-LAP20031096</v>
      </c>
      <c r="B1395" s="68" t="str">
        <f>CONCATENATE(E1395,"_",Z1395)</f>
        <v>20537921464_</v>
      </c>
      <c r="C1395" s="29">
        <v>44099</v>
      </c>
      <c r="D1395" s="29">
        <v>44128</v>
      </c>
      <c r="E1395" s="192">
        <v>20537921464</v>
      </c>
      <c r="F1395" s="28" t="s">
        <v>4111</v>
      </c>
      <c r="G1395" s="28" t="s">
        <v>4149</v>
      </c>
      <c r="H1395" s="29">
        <v>44099</v>
      </c>
      <c r="I1395" s="29">
        <v>44128</v>
      </c>
      <c r="J1395" s="7"/>
      <c r="K1395" s="8">
        <f ca="1">+TODAY()-I1395</f>
        <v>9</v>
      </c>
      <c r="L1395" s="71">
        <v>45</v>
      </c>
      <c r="M1395" s="154"/>
      <c r="N1395" s="71" t="str">
        <f>IF(M1395="","Vacio",IF(L1395=M1395,"Igual","Diferente"))</f>
        <v>Vacio</v>
      </c>
      <c r="O1395" s="71"/>
      <c r="P1395" s="154"/>
      <c r="Q1395" s="9" t="str">
        <f>IF(P1395="","Vacio",IF(O1395=P1395,"Igual","Diferente"))</f>
        <v>Vacio</v>
      </c>
      <c r="R1395" s="1">
        <f>+L1395+O1395/3.5</f>
        <v>45</v>
      </c>
      <c r="S1395" s="155">
        <f ca="1">+IF(K1395&gt;=0,IF(K1395&lt;30,R1395*1,IF(60&gt;K1395,R1395*2,IF(90&gt;K1395,R1395*3,IF(120&gt;K1395,R1395*4,IF(150&gt;K1395,R1395*5,IF(180&gt;K1395,R1395*6,IF(210&gt;K1395,R1395*7))))))),0)</f>
        <v>45</v>
      </c>
      <c r="T1395" s="2" t="str">
        <f ca="1">+IF(K1395&lt;0,0,IF(K1395&lt;8,$A$1,IF(K1395&lt;15,$B$1,IF(K1395&lt;22,$C$1,IF(K1395&lt;30,$D$1,IF(K1395&lt;60,$G$1,IF(K1395&lt;90,$H$1,IF(K1395&lt;120,$I$1,IF(K1395&lt;150,$J$1,IF(K1395&lt;180,$K$1,IF(K1395&lt;210,$E$1)))))))))))</f>
        <v>2° Semana</v>
      </c>
      <c r="U1395" s="3" t="s">
        <v>4202</v>
      </c>
      <c r="V1395" s="10" t="s">
        <v>4203</v>
      </c>
      <c r="W1395" s="6">
        <v>44099</v>
      </c>
      <c r="X1395" s="30" t="s">
        <v>4150</v>
      </c>
      <c r="Y1395" s="12" t="s">
        <v>5248</v>
      </c>
      <c r="Z1395" s="30"/>
      <c r="AA1395" s="30"/>
      <c r="AB1395" s="73"/>
      <c r="AC1395" s="73"/>
      <c r="AD1395" s="73"/>
      <c r="AE1395" s="73"/>
      <c r="AF1395" s="156">
        <f ca="1">+TODAY()-AE1395</f>
        <v>44137</v>
      </c>
      <c r="AG1395" s="73"/>
      <c r="AH1395" s="73"/>
      <c r="AI1395" s="29"/>
      <c r="AJ1395" s="29"/>
      <c r="AK1395" s="28"/>
      <c r="AL1395" s="29"/>
      <c r="AM1395" s="72">
        <v>1</v>
      </c>
      <c r="AN1395" s="28" t="s">
        <v>44</v>
      </c>
      <c r="AO1395" s="28"/>
      <c r="AP1395" s="28" t="s">
        <v>263</v>
      </c>
      <c r="AQ1395" s="28"/>
      <c r="AR1395" s="28"/>
      <c r="AS1395" s="28"/>
      <c r="AT1395" s="28"/>
      <c r="AU1395" s="3" t="s">
        <v>46</v>
      </c>
      <c r="AV1395" s="70" t="s">
        <v>47</v>
      </c>
      <c r="AW1395" s="70" t="s">
        <v>47</v>
      </c>
      <c r="AX1395" s="9" t="str">
        <f>IF(AW1395="","Vacio",IF(AV1395=AW1395,"Igual","Diferente"))</f>
        <v>Igual</v>
      </c>
      <c r="AY1395" s="32"/>
      <c r="AZ1395" s="32"/>
      <c r="BA1395" s="5">
        <f ca="1">+IF(K1395&gt;21,"Revisar",0)</f>
        <v>0</v>
      </c>
      <c r="BB1395" s="32" t="s">
        <v>146</v>
      </c>
      <c r="BC1395" s="32" t="s">
        <v>141</v>
      </c>
      <c r="BD1395" s="158"/>
      <c r="BE1395" s="158"/>
      <c r="BF1395" s="32"/>
      <c r="BG1395" s="32"/>
      <c r="BH1395" s="158"/>
      <c r="BI1395" s="158"/>
      <c r="BJ1395" s="158"/>
      <c r="BK1395" s="158"/>
      <c r="BL1395" s="158"/>
      <c r="BM1395" s="158"/>
    </row>
    <row r="1396" spans="1:65" s="153" customFormat="1" ht="14.65" customHeight="1" x14ac:dyDescent="0.25">
      <c r="A1396" s="68" t="str">
        <f>CONCATENATE(E1396,"_",X1396)</f>
        <v>20537921464_PCR-LAP20031104</v>
      </c>
      <c r="B1396" s="68" t="str">
        <f>CONCATENATE(E1396,"_",Z1396)</f>
        <v>20537921464_</v>
      </c>
      <c r="C1396" s="29">
        <v>44099</v>
      </c>
      <c r="D1396" s="29">
        <v>44128</v>
      </c>
      <c r="E1396" s="192">
        <v>20537921464</v>
      </c>
      <c r="F1396" s="28" t="s">
        <v>4111</v>
      </c>
      <c r="G1396" s="28" t="s">
        <v>4149</v>
      </c>
      <c r="H1396" s="29">
        <v>44099</v>
      </c>
      <c r="I1396" s="29">
        <v>44128</v>
      </c>
      <c r="J1396" s="7"/>
      <c r="K1396" s="8">
        <f ca="1">+TODAY()-I1396</f>
        <v>9</v>
      </c>
      <c r="L1396" s="71">
        <v>45</v>
      </c>
      <c r="M1396" s="154"/>
      <c r="N1396" s="71" t="str">
        <f>IF(M1396="","Vacio",IF(L1396=M1396,"Igual","Diferente"))</f>
        <v>Vacio</v>
      </c>
      <c r="O1396" s="71"/>
      <c r="P1396" s="154"/>
      <c r="Q1396" s="9" t="str">
        <f>IF(P1396="","Vacio",IF(O1396=P1396,"Igual","Diferente"))</f>
        <v>Vacio</v>
      </c>
      <c r="R1396" s="1">
        <f>+L1396+O1396/3.5</f>
        <v>45</v>
      </c>
      <c r="S1396" s="155">
        <f ca="1">+IF(K1396&gt;=0,IF(K1396&lt;30,R1396*1,IF(60&gt;K1396,R1396*2,IF(90&gt;K1396,R1396*3,IF(120&gt;K1396,R1396*4,IF(150&gt;K1396,R1396*5,IF(180&gt;K1396,R1396*6,IF(210&gt;K1396,R1396*7))))))),0)</f>
        <v>45</v>
      </c>
      <c r="T1396" s="2" t="str">
        <f ca="1">+IF(K1396&lt;0,0,IF(K1396&lt;8,$A$1,IF(K1396&lt;15,$B$1,IF(K1396&lt;22,$C$1,IF(K1396&lt;30,$D$1,IF(K1396&lt;60,$G$1,IF(K1396&lt;90,$H$1,IF(K1396&lt;120,$I$1,IF(K1396&lt;150,$J$1,IF(K1396&lt;180,$K$1,IF(K1396&lt;210,$E$1)))))))))))</f>
        <v>2° Semana</v>
      </c>
      <c r="U1396" s="3" t="s">
        <v>4181</v>
      </c>
      <c r="V1396" s="10" t="s">
        <v>4180</v>
      </c>
      <c r="W1396" s="6">
        <v>44097</v>
      </c>
      <c r="X1396" s="30" t="s">
        <v>3470</v>
      </c>
      <c r="Y1396" s="12" t="s">
        <v>5248</v>
      </c>
      <c r="Z1396" s="30"/>
      <c r="AA1396" s="30"/>
      <c r="AB1396" s="73"/>
      <c r="AC1396" s="73"/>
      <c r="AD1396" s="73"/>
      <c r="AE1396" s="73"/>
      <c r="AF1396" s="156">
        <f ca="1">+TODAY()-AE1396</f>
        <v>44137</v>
      </c>
      <c r="AG1396" s="73"/>
      <c r="AH1396" s="73"/>
      <c r="AI1396" s="29"/>
      <c r="AJ1396" s="29"/>
      <c r="AK1396" s="28"/>
      <c r="AL1396" s="29"/>
      <c r="AM1396" s="72">
        <v>1</v>
      </c>
      <c r="AN1396" s="28" t="s">
        <v>44</v>
      </c>
      <c r="AO1396" s="28"/>
      <c r="AP1396" s="28" t="s">
        <v>263</v>
      </c>
      <c r="AQ1396" s="28"/>
      <c r="AR1396" s="28"/>
      <c r="AS1396" s="28"/>
      <c r="AT1396" s="28"/>
      <c r="AU1396" s="3" t="s">
        <v>46</v>
      </c>
      <c r="AV1396" s="70" t="s">
        <v>47</v>
      </c>
      <c r="AW1396" s="70" t="s">
        <v>47</v>
      </c>
      <c r="AX1396" s="9" t="str">
        <f>IF(AW1396="","Vacio",IF(AV1396=AW1396,"Igual","Diferente"))</f>
        <v>Igual</v>
      </c>
      <c r="AY1396" s="32"/>
      <c r="AZ1396" s="32"/>
      <c r="BA1396" s="5">
        <f ca="1">+IF(K1396&gt;21,"Revisar",0)</f>
        <v>0</v>
      </c>
      <c r="BB1396" s="32" t="s">
        <v>146</v>
      </c>
      <c r="BC1396" s="32" t="s">
        <v>141</v>
      </c>
      <c r="BD1396" s="158"/>
      <c r="BE1396" s="158"/>
      <c r="BF1396" s="32"/>
      <c r="BG1396" s="32"/>
      <c r="BH1396" s="158"/>
      <c r="BI1396" s="158"/>
      <c r="BJ1396" s="158"/>
      <c r="BK1396" s="158"/>
      <c r="BL1396" s="158"/>
      <c r="BM1396" s="158"/>
    </row>
    <row r="1397" spans="1:65" s="153" customFormat="1" ht="14.65" customHeight="1" x14ac:dyDescent="0.25">
      <c r="A1397" s="68" t="str">
        <f>CONCATENATE(E1397,"_",X1397)</f>
        <v>20537921464_PCR-LAP20071002</v>
      </c>
      <c r="B1397" s="68" t="str">
        <f>CONCATENATE(E1397,"_",Z1397)</f>
        <v>20537921464_</v>
      </c>
      <c r="C1397" s="29">
        <v>44088</v>
      </c>
      <c r="D1397" s="29">
        <v>44117</v>
      </c>
      <c r="E1397" s="192">
        <v>20537921464</v>
      </c>
      <c r="F1397" s="28" t="s">
        <v>4111</v>
      </c>
      <c r="G1397" s="28" t="s">
        <v>4056</v>
      </c>
      <c r="H1397" s="29">
        <v>44088</v>
      </c>
      <c r="I1397" s="29">
        <v>44117</v>
      </c>
      <c r="J1397" s="7"/>
      <c r="K1397" s="8">
        <f ca="1">+TODAY()-I1397</f>
        <v>20</v>
      </c>
      <c r="L1397" s="71">
        <v>45</v>
      </c>
      <c r="M1397" s="154"/>
      <c r="N1397" s="71" t="str">
        <f>IF(M1397="","Vacio",IF(L1397=M1397,"Igual","Diferente"))</f>
        <v>Vacio</v>
      </c>
      <c r="O1397" s="71"/>
      <c r="P1397" s="154"/>
      <c r="Q1397" s="9" t="str">
        <f>IF(P1397="","Vacio",IF(O1397=P1397,"Igual","Diferente"))</f>
        <v>Vacio</v>
      </c>
      <c r="R1397" s="1">
        <f>+L1397+O1397/3.5</f>
        <v>45</v>
      </c>
      <c r="S1397" s="155">
        <f ca="1">+IF(K1397&gt;=0,IF(K1397&lt;30,R1397*1,IF(60&gt;K1397,R1397*2,IF(90&gt;K1397,R1397*3,IF(120&gt;K1397,R1397*4,IF(150&gt;K1397,R1397*5,IF(180&gt;K1397,R1397*6,IF(210&gt;K1397,R1397*7))))))),0)</f>
        <v>45</v>
      </c>
      <c r="T1397" s="2" t="str">
        <f ca="1">+IF(K1397&lt;0,0,IF(K1397&lt;8,$A$1,IF(K1397&lt;15,$B$1,IF(K1397&lt;22,$C$1,IF(K1397&lt;30,$D$1,IF(K1397&lt;60,$G$1,IF(K1397&lt;90,$H$1,IF(K1397&lt;120,$I$1,IF(K1397&lt;150,$J$1,IF(K1397&lt;180,$K$1,IF(K1397&lt;210,$E$1)))))))))))</f>
        <v>3° Semana</v>
      </c>
      <c r="U1397" s="3" t="s">
        <v>3529</v>
      </c>
      <c r="V1397" s="10" t="s">
        <v>3530</v>
      </c>
      <c r="W1397" s="6">
        <v>44056</v>
      </c>
      <c r="X1397" s="30" t="s">
        <v>3531</v>
      </c>
      <c r="Y1397" s="12" t="s">
        <v>5248</v>
      </c>
      <c r="Z1397" s="30"/>
      <c r="AA1397" s="30"/>
      <c r="AB1397" s="73"/>
      <c r="AC1397" s="73"/>
      <c r="AD1397" s="73"/>
      <c r="AE1397" s="73"/>
      <c r="AF1397" s="156">
        <f ca="1">+TODAY()-AE1397</f>
        <v>44137</v>
      </c>
      <c r="AG1397" s="73"/>
      <c r="AH1397" s="73"/>
      <c r="AI1397" s="29"/>
      <c r="AJ1397" s="29"/>
      <c r="AK1397" s="28"/>
      <c r="AL1397" s="29"/>
      <c r="AM1397" s="72">
        <v>1</v>
      </c>
      <c r="AN1397" s="28" t="s">
        <v>44</v>
      </c>
      <c r="AO1397" s="28"/>
      <c r="AP1397" s="28" t="s">
        <v>185</v>
      </c>
      <c r="AQ1397" s="28"/>
      <c r="AR1397" s="28"/>
      <c r="AS1397" s="28"/>
      <c r="AT1397" s="28"/>
      <c r="AU1397" s="3" t="s">
        <v>46</v>
      </c>
      <c r="AV1397" s="70" t="s">
        <v>47</v>
      </c>
      <c r="AW1397" s="70" t="s">
        <v>47</v>
      </c>
      <c r="AX1397" s="9" t="str">
        <f>IF(AW1397="","Vacio",IF(AV1397=AW1397,"Igual","Diferente"))</f>
        <v>Igual</v>
      </c>
      <c r="AY1397" s="32"/>
      <c r="AZ1397" s="32"/>
      <c r="BA1397" s="5">
        <f ca="1">+IF(K1397&gt;21,"Revisar",0)</f>
        <v>0</v>
      </c>
      <c r="BB1397" s="32" t="s">
        <v>146</v>
      </c>
      <c r="BC1397" s="32" t="s">
        <v>141</v>
      </c>
      <c r="BD1397" s="158"/>
      <c r="BE1397" s="158"/>
      <c r="BF1397" s="32" t="s">
        <v>94</v>
      </c>
      <c r="BG1397" s="32"/>
      <c r="BH1397" s="158"/>
      <c r="BI1397" s="158"/>
      <c r="BJ1397" s="158"/>
      <c r="BK1397" s="158"/>
      <c r="BL1397" s="158"/>
      <c r="BM1397" s="158"/>
    </row>
    <row r="1398" spans="1:65" s="153" customFormat="1" ht="14.65" customHeight="1" x14ac:dyDescent="0.25">
      <c r="A1398" s="68" t="str">
        <f>CONCATENATE(E1398,"_",X1398)</f>
        <v>20537921464_PCR-LAP20071003</v>
      </c>
      <c r="B1398" s="68" t="str">
        <f>CONCATENATE(E1398,"_",Z1398)</f>
        <v>20537921464_</v>
      </c>
      <c r="C1398" s="29">
        <v>44088</v>
      </c>
      <c r="D1398" s="29">
        <v>44117</v>
      </c>
      <c r="E1398" s="192">
        <v>20537921464</v>
      </c>
      <c r="F1398" s="28" t="s">
        <v>4111</v>
      </c>
      <c r="G1398" s="28" t="s">
        <v>4056</v>
      </c>
      <c r="H1398" s="29">
        <v>44088</v>
      </c>
      <c r="I1398" s="29">
        <v>44117</v>
      </c>
      <c r="J1398" s="7"/>
      <c r="K1398" s="8">
        <f ca="1">+TODAY()-I1398</f>
        <v>20</v>
      </c>
      <c r="L1398" s="71">
        <v>45</v>
      </c>
      <c r="M1398" s="154"/>
      <c r="N1398" s="71" t="str">
        <f>IF(M1398="","Vacio",IF(L1398=M1398,"Igual","Diferente"))</f>
        <v>Vacio</v>
      </c>
      <c r="O1398" s="71"/>
      <c r="P1398" s="154"/>
      <c r="Q1398" s="9" t="str">
        <f>IF(P1398="","Vacio",IF(O1398=P1398,"Igual","Diferente"))</f>
        <v>Vacio</v>
      </c>
      <c r="R1398" s="1">
        <f>+L1398+O1398/3.5</f>
        <v>45</v>
      </c>
      <c r="S1398" s="155">
        <f ca="1">+IF(K1398&gt;=0,IF(K1398&lt;30,R1398*1,IF(60&gt;K1398,R1398*2,IF(90&gt;K1398,R1398*3,IF(120&gt;K1398,R1398*4,IF(150&gt;K1398,R1398*5,IF(180&gt;K1398,R1398*6,IF(210&gt;K1398,R1398*7))))))),0)</f>
        <v>45</v>
      </c>
      <c r="T1398" s="2" t="str">
        <f ca="1">+IF(K1398&lt;0,0,IF(K1398&lt;8,$A$1,IF(K1398&lt;15,$B$1,IF(K1398&lt;22,$C$1,IF(K1398&lt;30,$D$1,IF(K1398&lt;60,$G$1,IF(K1398&lt;90,$H$1,IF(K1398&lt;120,$I$1,IF(K1398&lt;150,$J$1,IF(K1398&lt;180,$K$1,IF(K1398&lt;210,$E$1)))))))))))</f>
        <v>3° Semana</v>
      </c>
      <c r="U1398" s="3" t="s">
        <v>3529</v>
      </c>
      <c r="V1398" s="10" t="s">
        <v>3530</v>
      </c>
      <c r="W1398" s="6">
        <v>44056</v>
      </c>
      <c r="X1398" s="30" t="s">
        <v>3532</v>
      </c>
      <c r="Y1398" s="12" t="s">
        <v>5248</v>
      </c>
      <c r="Z1398" s="30"/>
      <c r="AA1398" s="30"/>
      <c r="AB1398" s="73"/>
      <c r="AC1398" s="73"/>
      <c r="AD1398" s="73"/>
      <c r="AE1398" s="73"/>
      <c r="AF1398" s="156">
        <f ca="1">+TODAY()-AE1398</f>
        <v>44137</v>
      </c>
      <c r="AG1398" s="73"/>
      <c r="AH1398" s="73"/>
      <c r="AI1398" s="29"/>
      <c r="AJ1398" s="29"/>
      <c r="AK1398" s="28"/>
      <c r="AL1398" s="29"/>
      <c r="AM1398" s="72">
        <v>1</v>
      </c>
      <c r="AN1398" s="28" t="s">
        <v>44</v>
      </c>
      <c r="AO1398" s="28"/>
      <c r="AP1398" s="28" t="s">
        <v>185</v>
      </c>
      <c r="AQ1398" s="28"/>
      <c r="AR1398" s="28"/>
      <c r="AS1398" s="28"/>
      <c r="AT1398" s="28"/>
      <c r="AU1398" s="3" t="s">
        <v>46</v>
      </c>
      <c r="AV1398" s="70" t="s">
        <v>47</v>
      </c>
      <c r="AW1398" s="70" t="s">
        <v>47</v>
      </c>
      <c r="AX1398" s="9" t="str">
        <f>IF(AW1398="","Vacio",IF(AV1398=AW1398,"Igual","Diferente"))</f>
        <v>Igual</v>
      </c>
      <c r="AY1398" s="32"/>
      <c r="AZ1398" s="32"/>
      <c r="BA1398" s="5">
        <f ca="1">+IF(K1398&gt;21,"Revisar",0)</f>
        <v>0</v>
      </c>
      <c r="BB1398" s="32" t="s">
        <v>146</v>
      </c>
      <c r="BC1398" s="32" t="s">
        <v>141</v>
      </c>
      <c r="BD1398" s="158"/>
      <c r="BE1398" s="158"/>
      <c r="BF1398" s="32" t="s">
        <v>94</v>
      </c>
      <c r="BG1398" s="32"/>
      <c r="BH1398" s="158"/>
      <c r="BI1398" s="158"/>
      <c r="BJ1398" s="158"/>
      <c r="BK1398" s="158"/>
      <c r="BL1398" s="158"/>
      <c r="BM1398" s="158"/>
    </row>
    <row r="1399" spans="1:65" s="153" customFormat="1" ht="14.65" customHeight="1" x14ac:dyDescent="0.25">
      <c r="A1399" s="68" t="str">
        <f>CONCATENATE(E1399,"_",X1399)</f>
        <v>20537921464_PCR-LAP20071004</v>
      </c>
      <c r="B1399" s="68" t="str">
        <f>CONCATENATE(E1399,"_",Z1399)</f>
        <v>20537921464_</v>
      </c>
      <c r="C1399" s="29">
        <v>44088</v>
      </c>
      <c r="D1399" s="29">
        <v>44117</v>
      </c>
      <c r="E1399" s="192">
        <v>20537921464</v>
      </c>
      <c r="F1399" s="28" t="s">
        <v>4111</v>
      </c>
      <c r="G1399" s="28" t="s">
        <v>4056</v>
      </c>
      <c r="H1399" s="29">
        <v>44088</v>
      </c>
      <c r="I1399" s="29">
        <v>44117</v>
      </c>
      <c r="J1399" s="7"/>
      <c r="K1399" s="8">
        <f ca="1">+TODAY()-I1399</f>
        <v>20</v>
      </c>
      <c r="L1399" s="71">
        <v>45</v>
      </c>
      <c r="M1399" s="154"/>
      <c r="N1399" s="71" t="str">
        <f>IF(M1399="","Vacio",IF(L1399=M1399,"Igual","Diferente"))</f>
        <v>Vacio</v>
      </c>
      <c r="O1399" s="71"/>
      <c r="P1399" s="154"/>
      <c r="Q1399" s="9" t="str">
        <f>IF(P1399="","Vacio",IF(O1399=P1399,"Igual","Diferente"))</f>
        <v>Vacio</v>
      </c>
      <c r="R1399" s="1">
        <f>+L1399+O1399/3.5</f>
        <v>45</v>
      </c>
      <c r="S1399" s="155">
        <f ca="1">+IF(K1399&gt;=0,IF(K1399&lt;30,R1399*1,IF(60&gt;K1399,R1399*2,IF(90&gt;K1399,R1399*3,IF(120&gt;K1399,R1399*4,IF(150&gt;K1399,R1399*5,IF(180&gt;K1399,R1399*6,IF(210&gt;K1399,R1399*7))))))),0)</f>
        <v>45</v>
      </c>
      <c r="T1399" s="2" t="str">
        <f ca="1">+IF(K1399&lt;0,0,IF(K1399&lt;8,$A$1,IF(K1399&lt;15,$B$1,IF(K1399&lt;22,$C$1,IF(K1399&lt;30,$D$1,IF(K1399&lt;60,$G$1,IF(K1399&lt;90,$H$1,IF(K1399&lt;120,$I$1,IF(K1399&lt;150,$J$1,IF(K1399&lt;180,$K$1,IF(K1399&lt;210,$E$1)))))))))))</f>
        <v>3° Semana</v>
      </c>
      <c r="U1399" s="3" t="s">
        <v>3529</v>
      </c>
      <c r="V1399" s="10" t="s">
        <v>3530</v>
      </c>
      <c r="W1399" s="6">
        <v>44056</v>
      </c>
      <c r="X1399" s="30" t="s">
        <v>3533</v>
      </c>
      <c r="Y1399" s="12" t="s">
        <v>5248</v>
      </c>
      <c r="Z1399" s="30"/>
      <c r="AA1399" s="30"/>
      <c r="AB1399" s="73"/>
      <c r="AC1399" s="73"/>
      <c r="AD1399" s="73"/>
      <c r="AE1399" s="73"/>
      <c r="AF1399" s="156">
        <f ca="1">+TODAY()-AE1399</f>
        <v>44137</v>
      </c>
      <c r="AG1399" s="73"/>
      <c r="AH1399" s="73"/>
      <c r="AI1399" s="29"/>
      <c r="AJ1399" s="29"/>
      <c r="AK1399" s="28"/>
      <c r="AL1399" s="29"/>
      <c r="AM1399" s="72">
        <v>1</v>
      </c>
      <c r="AN1399" s="28" t="s">
        <v>44</v>
      </c>
      <c r="AO1399" s="28"/>
      <c r="AP1399" s="28" t="s">
        <v>185</v>
      </c>
      <c r="AQ1399" s="28"/>
      <c r="AR1399" s="28"/>
      <c r="AS1399" s="28"/>
      <c r="AT1399" s="28"/>
      <c r="AU1399" s="3" t="s">
        <v>46</v>
      </c>
      <c r="AV1399" s="70" t="s">
        <v>47</v>
      </c>
      <c r="AW1399" s="70" t="s">
        <v>47</v>
      </c>
      <c r="AX1399" s="9" t="str">
        <f>IF(AW1399="","Vacio",IF(AV1399=AW1399,"Igual","Diferente"))</f>
        <v>Igual</v>
      </c>
      <c r="AY1399" s="32"/>
      <c r="AZ1399" s="32"/>
      <c r="BA1399" s="5">
        <f ca="1">+IF(K1399&gt;21,"Revisar",0)</f>
        <v>0</v>
      </c>
      <c r="BB1399" s="32" t="s">
        <v>146</v>
      </c>
      <c r="BC1399" s="32" t="s">
        <v>141</v>
      </c>
      <c r="BD1399" s="158"/>
      <c r="BE1399" s="158"/>
      <c r="BF1399" s="32" t="s">
        <v>94</v>
      </c>
      <c r="BG1399" s="32"/>
      <c r="BH1399" s="158"/>
      <c r="BI1399" s="158"/>
      <c r="BJ1399" s="158"/>
      <c r="BK1399" s="158"/>
      <c r="BL1399" s="158"/>
      <c r="BM1399" s="158"/>
    </row>
    <row r="1400" spans="1:65" s="153" customFormat="1" ht="14.65" customHeight="1" x14ac:dyDescent="0.25">
      <c r="A1400" s="68" t="str">
        <f>CONCATENATE(E1400,"_",X1400)</f>
        <v>20537921464_PCR-LAP20071005</v>
      </c>
      <c r="B1400" s="68" t="str">
        <f>CONCATENATE(E1400,"_",Z1400)</f>
        <v>20537921464_</v>
      </c>
      <c r="C1400" s="29">
        <v>44088</v>
      </c>
      <c r="D1400" s="29">
        <v>44117</v>
      </c>
      <c r="E1400" s="192">
        <v>20537921464</v>
      </c>
      <c r="F1400" s="28" t="s">
        <v>4111</v>
      </c>
      <c r="G1400" s="28" t="s">
        <v>4056</v>
      </c>
      <c r="H1400" s="29">
        <v>44088</v>
      </c>
      <c r="I1400" s="29">
        <v>44117</v>
      </c>
      <c r="J1400" s="7"/>
      <c r="K1400" s="8">
        <f ca="1">+TODAY()-I1400</f>
        <v>20</v>
      </c>
      <c r="L1400" s="71">
        <v>45</v>
      </c>
      <c r="M1400" s="154"/>
      <c r="N1400" s="71" t="str">
        <f>IF(M1400="","Vacio",IF(L1400=M1400,"Igual","Diferente"))</f>
        <v>Vacio</v>
      </c>
      <c r="O1400" s="71"/>
      <c r="P1400" s="154"/>
      <c r="Q1400" s="9" t="str">
        <f>IF(P1400="","Vacio",IF(O1400=P1400,"Igual","Diferente"))</f>
        <v>Vacio</v>
      </c>
      <c r="R1400" s="1">
        <f>+L1400+O1400/3.5</f>
        <v>45</v>
      </c>
      <c r="S1400" s="155">
        <f ca="1">+IF(K1400&gt;=0,IF(K1400&lt;30,R1400*1,IF(60&gt;K1400,R1400*2,IF(90&gt;K1400,R1400*3,IF(120&gt;K1400,R1400*4,IF(150&gt;K1400,R1400*5,IF(180&gt;K1400,R1400*6,IF(210&gt;K1400,R1400*7))))))),0)</f>
        <v>45</v>
      </c>
      <c r="T1400" s="2" t="str">
        <f ca="1">+IF(K1400&lt;0,0,IF(K1400&lt;8,$A$1,IF(K1400&lt;15,$B$1,IF(K1400&lt;22,$C$1,IF(K1400&lt;30,$D$1,IF(K1400&lt;60,$G$1,IF(K1400&lt;90,$H$1,IF(K1400&lt;120,$I$1,IF(K1400&lt;150,$J$1,IF(K1400&lt;180,$K$1,IF(K1400&lt;210,$E$1)))))))))))</f>
        <v>3° Semana</v>
      </c>
      <c r="U1400" s="3" t="s">
        <v>3529</v>
      </c>
      <c r="V1400" s="10" t="s">
        <v>3530</v>
      </c>
      <c r="W1400" s="6">
        <v>44056</v>
      </c>
      <c r="X1400" s="30" t="s">
        <v>3534</v>
      </c>
      <c r="Y1400" s="12" t="s">
        <v>5248</v>
      </c>
      <c r="Z1400" s="30"/>
      <c r="AA1400" s="30"/>
      <c r="AB1400" s="73"/>
      <c r="AC1400" s="73"/>
      <c r="AD1400" s="73"/>
      <c r="AE1400" s="73"/>
      <c r="AF1400" s="156">
        <f ca="1">+TODAY()-AE1400</f>
        <v>44137</v>
      </c>
      <c r="AG1400" s="73"/>
      <c r="AH1400" s="73"/>
      <c r="AI1400" s="29"/>
      <c r="AJ1400" s="29"/>
      <c r="AK1400" s="28"/>
      <c r="AL1400" s="29"/>
      <c r="AM1400" s="72">
        <v>1</v>
      </c>
      <c r="AN1400" s="28" t="s">
        <v>44</v>
      </c>
      <c r="AO1400" s="28"/>
      <c r="AP1400" s="28" t="s">
        <v>185</v>
      </c>
      <c r="AQ1400" s="28"/>
      <c r="AR1400" s="28"/>
      <c r="AS1400" s="28"/>
      <c r="AT1400" s="28"/>
      <c r="AU1400" s="3" t="s">
        <v>46</v>
      </c>
      <c r="AV1400" s="70" t="s">
        <v>47</v>
      </c>
      <c r="AW1400" s="70" t="s">
        <v>47</v>
      </c>
      <c r="AX1400" s="9" t="str">
        <f>IF(AW1400="","Vacio",IF(AV1400=AW1400,"Igual","Diferente"))</f>
        <v>Igual</v>
      </c>
      <c r="AY1400" s="32"/>
      <c r="AZ1400" s="32"/>
      <c r="BA1400" s="5">
        <f ca="1">+IF(K1400&gt;21,"Revisar",0)</f>
        <v>0</v>
      </c>
      <c r="BB1400" s="32" t="s">
        <v>146</v>
      </c>
      <c r="BC1400" s="32" t="s">
        <v>141</v>
      </c>
      <c r="BD1400" s="158"/>
      <c r="BE1400" s="158"/>
      <c r="BF1400" s="32" t="s">
        <v>94</v>
      </c>
      <c r="BG1400" s="32"/>
      <c r="BH1400" s="158"/>
      <c r="BI1400" s="158"/>
      <c r="BJ1400" s="158"/>
      <c r="BK1400" s="158"/>
      <c r="BL1400" s="158"/>
      <c r="BM1400" s="158"/>
    </row>
    <row r="1401" spans="1:65" s="153" customFormat="1" ht="14.65" customHeight="1" x14ac:dyDescent="0.25">
      <c r="A1401" s="68" t="str">
        <f>CONCATENATE(E1401,"_",X1401)</f>
        <v>20537921464_PCR-LAP20071029</v>
      </c>
      <c r="B1401" s="68" t="str">
        <f>CONCATENATE(E1401,"_",Z1401)</f>
        <v>20537921464_PCR-LAP20071014</v>
      </c>
      <c r="C1401" s="29">
        <v>44100</v>
      </c>
      <c r="D1401" s="29">
        <v>44129</v>
      </c>
      <c r="E1401" s="192">
        <v>20537921464</v>
      </c>
      <c r="F1401" s="28" t="s">
        <v>4111</v>
      </c>
      <c r="G1401" s="28" t="s">
        <v>3712</v>
      </c>
      <c r="H1401" s="29">
        <v>44100</v>
      </c>
      <c r="I1401" s="29">
        <v>44129</v>
      </c>
      <c r="J1401" s="7"/>
      <c r="K1401" s="8">
        <f ca="1">+TODAY()-I1401</f>
        <v>8</v>
      </c>
      <c r="L1401" s="71">
        <v>45</v>
      </c>
      <c r="M1401" s="154"/>
      <c r="N1401" s="71" t="str">
        <f>IF(M1401="","Vacio",IF(L1401=M1401,"Igual","Diferente"))</f>
        <v>Vacio</v>
      </c>
      <c r="O1401" s="71"/>
      <c r="P1401" s="154"/>
      <c r="Q1401" s="9" t="str">
        <f>IF(P1401="","Vacio",IF(O1401=P1401,"Igual","Diferente"))</f>
        <v>Vacio</v>
      </c>
      <c r="R1401" s="1">
        <f>+L1401+O1401/3.5</f>
        <v>45</v>
      </c>
      <c r="S1401" s="155">
        <f ca="1">+IF(K1401&gt;=0,IF(K1401&lt;30,R1401*1,IF(60&gt;K1401,R1401*2,IF(90&gt;K1401,R1401*3,IF(120&gt;K1401,R1401*4,IF(150&gt;K1401,R1401*5,IF(180&gt;K1401,R1401*6,IF(210&gt;K1401,R1401*7))))))),0)</f>
        <v>45</v>
      </c>
      <c r="T1401" s="2" t="str">
        <f ca="1">+IF(K1401&lt;0,0,IF(K1401&lt;8,$A$1,IF(K1401&lt;15,$B$1,IF(K1401&lt;22,$C$1,IF(K1401&lt;30,$D$1,IF(K1401&lt;60,$G$1,IF(K1401&lt;90,$H$1,IF(K1401&lt;120,$I$1,IF(K1401&lt;150,$J$1,IF(K1401&lt;180,$K$1,IF(K1401&lt;210,$E$1)))))))))))</f>
        <v>2° Semana</v>
      </c>
      <c r="U1401" s="3" t="s">
        <v>3952</v>
      </c>
      <c r="V1401" s="10" t="s">
        <v>3706</v>
      </c>
      <c r="W1401" s="6">
        <v>44068</v>
      </c>
      <c r="X1401" s="12" t="s">
        <v>3954</v>
      </c>
      <c r="Y1401" s="12" t="s">
        <v>5248</v>
      </c>
      <c r="Z1401" s="12" t="s">
        <v>3705</v>
      </c>
      <c r="AA1401" s="30"/>
      <c r="AB1401" s="12"/>
      <c r="AC1401" s="73"/>
      <c r="AD1401" s="73"/>
      <c r="AE1401" s="73"/>
      <c r="AF1401" s="156">
        <f ca="1">+TODAY()-AE1401</f>
        <v>44137</v>
      </c>
      <c r="AG1401" s="73"/>
      <c r="AH1401" s="73"/>
      <c r="AI1401" s="29"/>
      <c r="AJ1401" s="29"/>
      <c r="AK1401" s="28"/>
      <c r="AL1401" s="29"/>
      <c r="AM1401" s="72">
        <v>1</v>
      </c>
      <c r="AN1401" s="28" t="s">
        <v>44</v>
      </c>
      <c r="AO1401" s="28"/>
      <c r="AP1401" s="28" t="s">
        <v>263</v>
      </c>
      <c r="AQ1401" s="28"/>
      <c r="AR1401" s="28"/>
      <c r="AS1401" s="28"/>
      <c r="AT1401" s="28"/>
      <c r="AU1401" s="3" t="s">
        <v>46</v>
      </c>
      <c r="AV1401" s="70" t="s">
        <v>47</v>
      </c>
      <c r="AW1401" s="70" t="s">
        <v>47</v>
      </c>
      <c r="AX1401" s="9" t="str">
        <f>IF(AW1401="","Vacio",IF(AV1401=AW1401,"Igual","Diferente"))</f>
        <v>Igual</v>
      </c>
      <c r="AY1401" s="32"/>
      <c r="AZ1401" s="32"/>
      <c r="BA1401" s="5">
        <f ca="1">+IF(K1401&gt;21,"Revisar",0)</f>
        <v>0</v>
      </c>
      <c r="BB1401" s="32" t="s">
        <v>146</v>
      </c>
      <c r="BC1401" s="32" t="s">
        <v>141</v>
      </c>
      <c r="BD1401" s="158"/>
      <c r="BE1401" s="158"/>
      <c r="BF1401" s="32" t="s">
        <v>94</v>
      </c>
      <c r="BG1401" s="32"/>
      <c r="BH1401" s="158"/>
      <c r="BI1401" s="158"/>
      <c r="BJ1401" s="158"/>
      <c r="BK1401" s="158"/>
      <c r="BL1401" s="158"/>
      <c r="BM1401" s="158"/>
    </row>
    <row r="1402" spans="1:65" s="153" customFormat="1" ht="14.65" customHeight="1" x14ac:dyDescent="0.25">
      <c r="A1402" s="68" t="str">
        <f>CONCATENATE(E1402,"_",X1402)</f>
        <v>20537921464_PCR-LAP20041193</v>
      </c>
      <c r="B1402" s="68" t="str">
        <f>CONCATENATE(E1402,"_",Z1402)</f>
        <v>20537921464_</v>
      </c>
      <c r="C1402" s="29">
        <v>44085</v>
      </c>
      <c r="D1402" s="29">
        <v>44114</v>
      </c>
      <c r="E1402" s="192">
        <v>20537921464</v>
      </c>
      <c r="F1402" s="28" t="s">
        <v>4111</v>
      </c>
      <c r="G1402" s="28" t="s">
        <v>4056</v>
      </c>
      <c r="H1402" s="29">
        <v>44085</v>
      </c>
      <c r="I1402" s="29">
        <v>44114</v>
      </c>
      <c r="J1402" s="7"/>
      <c r="K1402" s="8">
        <f ca="1">+TODAY()-I1402</f>
        <v>23</v>
      </c>
      <c r="L1402" s="71">
        <v>45</v>
      </c>
      <c r="M1402" s="154"/>
      <c r="N1402" s="71" t="str">
        <f>IF(M1402="","Vacio",IF(L1402=M1402,"Igual","Diferente"))</f>
        <v>Vacio</v>
      </c>
      <c r="O1402" s="71"/>
      <c r="P1402" s="154"/>
      <c r="Q1402" s="9" t="str">
        <f>IF(P1402="","Vacio",IF(O1402=P1402,"Igual","Diferente"))</f>
        <v>Vacio</v>
      </c>
      <c r="R1402" s="1">
        <f>+L1402+O1402/3.5</f>
        <v>45</v>
      </c>
      <c r="S1402" s="155">
        <f ca="1">+IF(K1402&gt;=0,IF(K1402&lt;30,R1402*1,IF(60&gt;K1402,R1402*2,IF(90&gt;K1402,R1402*3,IF(120&gt;K1402,R1402*4,IF(150&gt;K1402,R1402*5,IF(180&gt;K1402,R1402*6,IF(210&gt;K1402,R1402*7))))))),0)</f>
        <v>45</v>
      </c>
      <c r="T1402" s="2" t="str">
        <f ca="1">+IF(K1402&lt;0,0,IF(K1402&lt;8,$A$1,IF(K1402&lt;15,$B$1,IF(K1402&lt;22,$C$1,IF(K1402&lt;30,$D$1,IF(K1402&lt;60,$G$1,IF(K1402&lt;90,$H$1,IF(K1402&lt;120,$I$1,IF(K1402&lt;150,$J$1,IF(K1402&lt;180,$K$1,IF(K1402&lt;210,$E$1)))))))))))</f>
        <v>4° Semana</v>
      </c>
      <c r="U1402" s="3" t="s">
        <v>2955</v>
      </c>
      <c r="V1402" s="10" t="s">
        <v>3502</v>
      </c>
      <c r="W1402" s="6">
        <v>44053</v>
      </c>
      <c r="X1402" s="30" t="s">
        <v>2430</v>
      </c>
      <c r="Y1402" s="12" t="s">
        <v>5248</v>
      </c>
      <c r="Z1402" s="30"/>
      <c r="AA1402" s="30"/>
      <c r="AB1402" s="73"/>
      <c r="AC1402" s="73"/>
      <c r="AD1402" s="73"/>
      <c r="AE1402" s="73"/>
      <c r="AF1402" s="156">
        <f ca="1">+TODAY()-AE1402</f>
        <v>44137</v>
      </c>
      <c r="AG1402" s="73"/>
      <c r="AH1402" s="73"/>
      <c r="AI1402" s="29"/>
      <c r="AJ1402" s="29"/>
      <c r="AK1402" s="28"/>
      <c r="AL1402" s="29"/>
      <c r="AM1402" s="72">
        <v>1</v>
      </c>
      <c r="AN1402" s="28" t="s">
        <v>44</v>
      </c>
      <c r="AO1402" s="28"/>
      <c r="AP1402" s="28" t="s">
        <v>185</v>
      </c>
      <c r="AQ1402" s="28"/>
      <c r="AR1402" s="28"/>
      <c r="AS1402" s="28"/>
      <c r="AT1402" s="28"/>
      <c r="AU1402" s="3" t="s">
        <v>46</v>
      </c>
      <c r="AV1402" s="70" t="s">
        <v>47</v>
      </c>
      <c r="AW1402" s="70" t="s">
        <v>47</v>
      </c>
      <c r="AX1402" s="9" t="str">
        <f>IF(AW1402="","Vacio",IF(AV1402=AW1402,"Igual","Diferente"))</f>
        <v>Igual</v>
      </c>
      <c r="AY1402" s="32"/>
      <c r="AZ1402" s="32"/>
      <c r="BA1402" s="5" t="str">
        <f ca="1">+IF(K1402&gt;21,"Revisar",0)</f>
        <v>Revisar</v>
      </c>
      <c r="BB1402" s="32" t="s">
        <v>146</v>
      </c>
      <c r="BC1402" s="32" t="s">
        <v>141</v>
      </c>
      <c r="BD1402" s="158"/>
      <c r="BE1402" s="158"/>
      <c r="BF1402" s="32" t="s">
        <v>94</v>
      </c>
      <c r="BG1402" s="32"/>
      <c r="BH1402" s="158"/>
      <c r="BI1402" s="158"/>
      <c r="BJ1402" s="158"/>
      <c r="BK1402" s="158"/>
      <c r="BL1402" s="158"/>
      <c r="BM1402" s="158"/>
    </row>
    <row r="1403" spans="1:65" s="153" customFormat="1" ht="14.65" customHeight="1" x14ac:dyDescent="0.25">
      <c r="A1403" s="68" t="str">
        <f>CONCATENATE(E1403,"_",X1403)</f>
        <v>20566083117_PCR-LAP20082002</v>
      </c>
      <c r="B1403" s="68" t="str">
        <f>CONCATENATE(E1403,"_",Z1403)</f>
        <v>20566083117_</v>
      </c>
      <c r="C1403" s="6">
        <v>44125</v>
      </c>
      <c r="D1403" s="6">
        <v>44155</v>
      </c>
      <c r="E1403" s="192">
        <v>20566083117</v>
      </c>
      <c r="F1403" s="3" t="s">
        <v>4112</v>
      </c>
      <c r="G1403" s="3" t="s">
        <v>5021</v>
      </c>
      <c r="H1403" s="6">
        <v>44125</v>
      </c>
      <c r="I1403" s="6">
        <v>44155</v>
      </c>
      <c r="J1403" s="7"/>
      <c r="K1403" s="8">
        <f ca="1">+TODAY()-I1403</f>
        <v>-18</v>
      </c>
      <c r="L1403" s="9">
        <v>145</v>
      </c>
      <c r="M1403" s="152"/>
      <c r="N1403" s="9" t="str">
        <f>IF(M1403="","Vacio",IF(L1403=M1403,"Igual","Diferente"))</f>
        <v>Vacio</v>
      </c>
      <c r="O1403" s="9"/>
      <c r="P1403" s="135"/>
      <c r="Q1403" s="9" t="str">
        <f>IF(P1403="","Vacio",IF(O1403=P1403,"Igual","Diferente"))</f>
        <v>Vacio</v>
      </c>
      <c r="R1403" s="1">
        <f>+L1403+O1403/3.5</f>
        <v>145</v>
      </c>
      <c r="S1403" s="1">
        <f ca="1">+IF(K1403&gt;=0,IF(K1403&lt;30,R1403*1,IF(60&gt;K1403,R1403*2,IF(90&gt;K1403,R1403*3,IF(120&gt;K1403,R1403*4,IF(150&gt;K1403,R1403*5,IF(180&gt;K1403,R1403*6,IF(210&gt;K1403,R1403*7))))))),0)</f>
        <v>0</v>
      </c>
      <c r="T1403" s="2">
        <f ca="1">+IF(K1403&lt;0,0,IF(K1403&lt;8,$A$1,IF(K1403&lt;15,$B$1,IF(K1403&lt;22,$C$1,IF(K1403&lt;30,$D$1,IF(K1403&lt;60,$G$1,IF(K1403&lt;90,$H$1,IF(K1403&lt;120,$I$1,IF(K1403&lt;150,$J$1,IF(K1403&lt;180,$K$1,IF(K1403&lt;210,$E$1)))))))))))</f>
        <v>0</v>
      </c>
      <c r="U1403" s="3" t="s">
        <v>3688</v>
      </c>
      <c r="V1403" s="10" t="s">
        <v>3687</v>
      </c>
      <c r="W1403" s="6">
        <v>44064</v>
      </c>
      <c r="X1403" s="12" t="s">
        <v>3686</v>
      </c>
      <c r="Y1403" s="12" t="s">
        <v>5248</v>
      </c>
      <c r="Z1403" s="12"/>
      <c r="AA1403" s="12"/>
      <c r="AB1403" s="15"/>
      <c r="AC1403" s="15"/>
      <c r="AD1403" s="15"/>
      <c r="AE1403" s="15"/>
      <c r="AF1403" s="4">
        <f ca="1">+TODAY()-AE1403</f>
        <v>44137</v>
      </c>
      <c r="AG1403" s="15"/>
      <c r="AH1403" s="15"/>
      <c r="AI1403" s="6"/>
      <c r="AJ1403" s="6"/>
      <c r="AK1403" s="3"/>
      <c r="AL1403" s="6"/>
      <c r="AM1403" s="10">
        <v>1</v>
      </c>
      <c r="AN1403" s="3" t="s">
        <v>44</v>
      </c>
      <c r="AO1403" s="3"/>
      <c r="AP1403" s="3" t="s">
        <v>263</v>
      </c>
      <c r="AQ1403" s="3"/>
      <c r="AR1403" s="3"/>
      <c r="AS1403" s="3"/>
      <c r="AT1403" s="3"/>
      <c r="AU1403" s="291" t="s">
        <v>3450</v>
      </c>
      <c r="AV1403" s="7" t="s">
        <v>47</v>
      </c>
      <c r="AW1403" s="7" t="s">
        <v>47</v>
      </c>
      <c r="AX1403" s="9" t="str">
        <f>IF(AW1403="","Vacio",IF(AV1403=AW1403,"Igual","Diferente"))</f>
        <v>Igual</v>
      </c>
      <c r="AY1403" s="129"/>
      <c r="AZ1403" s="129"/>
      <c r="BA1403" s="5">
        <f ca="1">+IF(K1403&gt;21,"Revisar",0)</f>
        <v>0</v>
      </c>
      <c r="BB1403" s="129" t="s">
        <v>146</v>
      </c>
      <c r="BC1403" s="129" t="s">
        <v>2919</v>
      </c>
      <c r="BF1403" s="129" t="s">
        <v>94</v>
      </c>
      <c r="BG1403" s="129"/>
    </row>
    <row r="1404" spans="1:65" s="158" customFormat="1" ht="14.65" customHeight="1" x14ac:dyDescent="0.25">
      <c r="A1404" s="68" t="str">
        <f>CONCATENATE(E1404,"_",X1404)</f>
        <v>20100041953_PCR-LAP20041043</v>
      </c>
      <c r="B1404" s="68" t="str">
        <f>CONCATENATE(E1404,"_",Z1404)</f>
        <v>20100041953_</v>
      </c>
      <c r="C1404" s="6">
        <v>44117</v>
      </c>
      <c r="D1404" s="6">
        <v>44147</v>
      </c>
      <c r="E1404" s="192">
        <v>20100041953</v>
      </c>
      <c r="F1404" s="3" t="s">
        <v>4113</v>
      </c>
      <c r="G1404" s="3" t="s">
        <v>4818</v>
      </c>
      <c r="H1404" s="6">
        <v>44117</v>
      </c>
      <c r="I1404" s="6">
        <v>44147</v>
      </c>
      <c r="J1404" s="70" t="s">
        <v>2313</v>
      </c>
      <c r="K1404" s="8">
        <f ca="1">+TODAY()-I1404</f>
        <v>-10</v>
      </c>
      <c r="L1404" s="9">
        <v>100</v>
      </c>
      <c r="M1404" s="152"/>
      <c r="N1404" s="9" t="str">
        <f>IF(M1404="","Vacio",IF(L1404=M1404,"Igual","Diferente"))</f>
        <v>Vacio</v>
      </c>
      <c r="O1404" s="9"/>
      <c r="P1404" s="152"/>
      <c r="Q1404" s="9" t="str">
        <f>IF(P1404="","Vacio",IF(O1404=P1404,"Igual","Diferente"))</f>
        <v>Vacio</v>
      </c>
      <c r="R1404" s="1">
        <f>+L1404+O1404/3.5</f>
        <v>100</v>
      </c>
      <c r="S1404" s="1">
        <f ca="1">+IF(K1404&gt;=0,IF(K1404&lt;30,R1404*1,IF(60&gt;K1404,R1404*2,IF(90&gt;K1404,R1404*3,IF(120&gt;K1404,R1404*4,IF(150&gt;K1404,R1404*5,IF(180&gt;K1404,R1404*6,IF(210&gt;K1404,R1404*7))))))),0)</f>
        <v>0</v>
      </c>
      <c r="T1404" s="2">
        <f ca="1">+IF(K1404&lt;0,0,IF(K1404&lt;8,$A$1,IF(K1404&lt;15,$B$1,IF(K1404&lt;22,$C$1,IF(K1404&lt;30,$D$1,IF(K1404&lt;60,$G$1,IF(K1404&lt;90,$H$1,IF(K1404&lt;120,$I$1,IF(K1404&lt;150,$J$1,IF(K1404&lt;180,$K$1,IF(K1404&lt;210,$E$1)))))))))))</f>
        <v>0</v>
      </c>
      <c r="U1404" s="103" t="s">
        <v>2314</v>
      </c>
      <c r="V1404" s="295">
        <v>12569</v>
      </c>
      <c r="W1404" s="6">
        <v>43960</v>
      </c>
      <c r="X1404" s="120" t="s">
        <v>2317</v>
      </c>
      <c r="Y1404" s="12" t="s">
        <v>5248</v>
      </c>
      <c r="Z1404" s="120"/>
      <c r="AA1404" s="12"/>
      <c r="AB1404" s="15"/>
      <c r="AC1404" s="15"/>
      <c r="AD1404" s="15"/>
      <c r="AE1404" s="15"/>
      <c r="AF1404" s="4">
        <f ca="1">+TODAY()-AE1404</f>
        <v>44137</v>
      </c>
      <c r="AG1404" s="15"/>
      <c r="AH1404" s="15"/>
      <c r="AI1404" s="6"/>
      <c r="AJ1404" s="6"/>
      <c r="AK1404" s="3"/>
      <c r="AL1404" s="6"/>
      <c r="AM1404" s="10">
        <v>1</v>
      </c>
      <c r="AN1404" s="3" t="s">
        <v>44</v>
      </c>
      <c r="AO1404" s="3"/>
      <c r="AP1404" s="3" t="s">
        <v>1918</v>
      </c>
      <c r="AQ1404" s="3"/>
      <c r="AR1404" s="3"/>
      <c r="AS1404" s="3"/>
      <c r="AT1404" s="3"/>
      <c r="AU1404" s="3" t="s">
        <v>4402</v>
      </c>
      <c r="AV1404" s="7" t="s">
        <v>47</v>
      </c>
      <c r="AW1404" s="7" t="s">
        <v>47</v>
      </c>
      <c r="AX1404" s="9" t="str">
        <f>IF(AW1404="","Vacio",IF(AV1404=AW1404,"Igual","Diferente"))</f>
        <v>Igual</v>
      </c>
      <c r="AY1404" s="129"/>
      <c r="AZ1404" s="129"/>
      <c r="BA1404" s="5">
        <f ca="1">+IF(K1404&gt;21,"Revisar",0)</f>
        <v>0</v>
      </c>
      <c r="BB1404" s="129" t="s">
        <v>146</v>
      </c>
      <c r="BC1404" s="129" t="s">
        <v>2919</v>
      </c>
      <c r="BD1404" s="153"/>
      <c r="BE1404" s="153"/>
      <c r="BF1404" s="129" t="s">
        <v>94</v>
      </c>
      <c r="BG1404" s="129"/>
      <c r="BH1404" s="153"/>
      <c r="BI1404" s="153"/>
      <c r="BJ1404" s="153"/>
      <c r="BK1404" s="153"/>
      <c r="BL1404" s="153"/>
      <c r="BM1404" s="153"/>
    </row>
    <row r="1405" spans="1:65" s="153" customFormat="1" ht="14.65" customHeight="1" x14ac:dyDescent="0.25">
      <c r="A1405" s="68" t="str">
        <f>CONCATENATE(E1405,"_",X1405)</f>
        <v>20100041953_PCR-LAP20041045</v>
      </c>
      <c r="B1405" s="68" t="str">
        <f>CONCATENATE(E1405,"_",Z1405)</f>
        <v>20100041953_</v>
      </c>
      <c r="C1405" s="6">
        <v>44117</v>
      </c>
      <c r="D1405" s="6">
        <v>44147</v>
      </c>
      <c r="E1405" s="192">
        <v>20100041953</v>
      </c>
      <c r="F1405" s="3" t="s">
        <v>4113</v>
      </c>
      <c r="G1405" s="3" t="s">
        <v>4818</v>
      </c>
      <c r="H1405" s="6">
        <v>44117</v>
      </c>
      <c r="I1405" s="6">
        <v>44147</v>
      </c>
      <c r="J1405" s="70" t="s">
        <v>2313</v>
      </c>
      <c r="K1405" s="8">
        <f ca="1">+TODAY()-I1405</f>
        <v>-10</v>
      </c>
      <c r="L1405" s="9">
        <v>100</v>
      </c>
      <c r="M1405" s="152"/>
      <c r="N1405" s="9" t="str">
        <f>IF(M1405="","Vacio",IF(L1405=M1405,"Igual","Diferente"))</f>
        <v>Vacio</v>
      </c>
      <c r="O1405" s="9"/>
      <c r="P1405" s="152"/>
      <c r="Q1405" s="9" t="str">
        <f>IF(P1405="","Vacio",IF(O1405=P1405,"Igual","Diferente"))</f>
        <v>Vacio</v>
      </c>
      <c r="R1405" s="1">
        <f>+L1405+O1405/3.5</f>
        <v>100</v>
      </c>
      <c r="S1405" s="1">
        <f ca="1">+IF(K1405&gt;=0,IF(K1405&lt;30,R1405*1,IF(60&gt;K1405,R1405*2,IF(90&gt;K1405,R1405*3,IF(120&gt;K1405,R1405*4,IF(150&gt;K1405,R1405*5,IF(180&gt;K1405,R1405*6,IF(210&gt;K1405,R1405*7))))))),0)</f>
        <v>0</v>
      </c>
      <c r="T1405" s="2">
        <f ca="1">+IF(K1405&lt;0,0,IF(K1405&lt;8,$A$1,IF(K1405&lt;15,$B$1,IF(K1405&lt;22,$C$1,IF(K1405&lt;30,$D$1,IF(K1405&lt;60,$G$1,IF(K1405&lt;90,$H$1,IF(K1405&lt;120,$I$1,IF(K1405&lt;150,$J$1,IF(K1405&lt;180,$K$1,IF(K1405&lt;210,$E$1)))))))))))</f>
        <v>0</v>
      </c>
      <c r="U1405" s="103" t="s">
        <v>2314</v>
      </c>
      <c r="V1405" s="295">
        <v>12566</v>
      </c>
      <c r="W1405" s="6">
        <v>43960</v>
      </c>
      <c r="X1405" s="120" t="s">
        <v>2319</v>
      </c>
      <c r="Y1405" s="12" t="s">
        <v>5248</v>
      </c>
      <c r="Z1405" s="120"/>
      <c r="AA1405" s="12"/>
      <c r="AB1405" s="15"/>
      <c r="AC1405" s="15"/>
      <c r="AD1405" s="15"/>
      <c r="AE1405" s="15"/>
      <c r="AF1405" s="4">
        <f ca="1">+TODAY()-AE1405</f>
        <v>44137</v>
      </c>
      <c r="AG1405" s="15"/>
      <c r="AH1405" s="15"/>
      <c r="AI1405" s="6"/>
      <c r="AJ1405" s="6"/>
      <c r="AK1405" s="3"/>
      <c r="AL1405" s="6"/>
      <c r="AM1405" s="10">
        <v>1</v>
      </c>
      <c r="AN1405" s="3" t="s">
        <v>44</v>
      </c>
      <c r="AO1405" s="3"/>
      <c r="AP1405" s="3" t="s">
        <v>1918</v>
      </c>
      <c r="AQ1405" s="3"/>
      <c r="AR1405" s="3"/>
      <c r="AS1405" s="3"/>
      <c r="AT1405" s="3"/>
      <c r="AU1405" s="3" t="s">
        <v>4402</v>
      </c>
      <c r="AV1405" s="7" t="s">
        <v>47</v>
      </c>
      <c r="AW1405" s="7" t="s">
        <v>47</v>
      </c>
      <c r="AX1405" s="9" t="str">
        <f>IF(AW1405="","Vacio",IF(AV1405=AW1405,"Igual","Diferente"))</f>
        <v>Igual</v>
      </c>
      <c r="AY1405" s="129"/>
      <c r="AZ1405" s="129"/>
      <c r="BA1405" s="5">
        <f ca="1">+IF(K1405&gt;21,"Revisar",0)</f>
        <v>0</v>
      </c>
      <c r="BB1405" s="129" t="s">
        <v>146</v>
      </c>
      <c r="BC1405" s="129" t="s">
        <v>2919</v>
      </c>
      <c r="BF1405" s="129" t="s">
        <v>94</v>
      </c>
      <c r="BG1405" s="129"/>
    </row>
    <row r="1406" spans="1:65" s="153" customFormat="1" ht="14.65" customHeight="1" x14ac:dyDescent="0.25">
      <c r="A1406" s="68" t="str">
        <f>CONCATENATE(E1406,"_",X1406)</f>
        <v>20100041953_PCR-LAP20041047</v>
      </c>
      <c r="B1406" s="68" t="str">
        <f>CONCATENATE(E1406,"_",Z1406)</f>
        <v>20100041953_</v>
      </c>
      <c r="C1406" s="6">
        <v>44117</v>
      </c>
      <c r="D1406" s="6">
        <v>44147</v>
      </c>
      <c r="E1406" s="192">
        <v>20100041953</v>
      </c>
      <c r="F1406" s="3" t="s">
        <v>4113</v>
      </c>
      <c r="G1406" s="3" t="s">
        <v>4818</v>
      </c>
      <c r="H1406" s="6">
        <v>44117</v>
      </c>
      <c r="I1406" s="6">
        <v>44147</v>
      </c>
      <c r="J1406" s="70" t="s">
        <v>2313</v>
      </c>
      <c r="K1406" s="8">
        <f ca="1">+TODAY()-I1406</f>
        <v>-10</v>
      </c>
      <c r="L1406" s="9">
        <v>100</v>
      </c>
      <c r="M1406" s="152"/>
      <c r="N1406" s="9" t="str">
        <f>IF(M1406="","Vacio",IF(L1406=M1406,"Igual","Diferente"))</f>
        <v>Vacio</v>
      </c>
      <c r="O1406" s="9"/>
      <c r="P1406" s="152"/>
      <c r="Q1406" s="9" t="str">
        <f>IF(P1406="","Vacio",IF(O1406=P1406,"Igual","Diferente"))</f>
        <v>Vacio</v>
      </c>
      <c r="R1406" s="1">
        <f>+L1406+O1406/3.5</f>
        <v>100</v>
      </c>
      <c r="S1406" s="1">
        <f ca="1">+IF(K1406&gt;=0,IF(K1406&lt;30,R1406*1,IF(60&gt;K1406,R1406*2,IF(90&gt;K1406,R1406*3,IF(120&gt;K1406,R1406*4,IF(150&gt;K1406,R1406*5,IF(180&gt;K1406,R1406*6,IF(210&gt;K1406,R1406*7))))))),0)</f>
        <v>0</v>
      </c>
      <c r="T1406" s="2">
        <f ca="1">+IF(K1406&lt;0,0,IF(K1406&lt;8,$A$1,IF(K1406&lt;15,$B$1,IF(K1406&lt;22,$C$1,IF(K1406&lt;30,$D$1,IF(K1406&lt;60,$G$1,IF(K1406&lt;90,$H$1,IF(K1406&lt;120,$I$1,IF(K1406&lt;150,$J$1,IF(K1406&lt;180,$K$1,IF(K1406&lt;210,$E$1)))))))))))</f>
        <v>0</v>
      </c>
      <c r="U1406" s="103" t="s">
        <v>2314</v>
      </c>
      <c r="V1406" s="295">
        <v>12568</v>
      </c>
      <c r="W1406" s="6">
        <v>43960</v>
      </c>
      <c r="X1406" s="120" t="s">
        <v>2321</v>
      </c>
      <c r="Y1406" s="12" t="s">
        <v>5248</v>
      </c>
      <c r="Z1406" s="120"/>
      <c r="AA1406" s="12"/>
      <c r="AB1406" s="15"/>
      <c r="AC1406" s="15"/>
      <c r="AD1406" s="15"/>
      <c r="AE1406" s="15"/>
      <c r="AF1406" s="4">
        <f ca="1">+TODAY()-AE1406</f>
        <v>44137</v>
      </c>
      <c r="AG1406" s="15"/>
      <c r="AH1406" s="15"/>
      <c r="AI1406" s="6"/>
      <c r="AJ1406" s="6"/>
      <c r="AK1406" s="3"/>
      <c r="AL1406" s="6"/>
      <c r="AM1406" s="10">
        <v>1</v>
      </c>
      <c r="AN1406" s="3" t="s">
        <v>44</v>
      </c>
      <c r="AO1406" s="3"/>
      <c r="AP1406" s="3" t="s">
        <v>1918</v>
      </c>
      <c r="AQ1406" s="3"/>
      <c r="AR1406" s="3"/>
      <c r="AS1406" s="3"/>
      <c r="AT1406" s="3"/>
      <c r="AU1406" s="3" t="s">
        <v>4402</v>
      </c>
      <c r="AV1406" s="7" t="s">
        <v>47</v>
      </c>
      <c r="AW1406" s="7" t="s">
        <v>47</v>
      </c>
      <c r="AX1406" s="9" t="str">
        <f>IF(AW1406="","Vacio",IF(AV1406=AW1406,"Igual","Diferente"))</f>
        <v>Igual</v>
      </c>
      <c r="AY1406" s="129"/>
      <c r="AZ1406" s="129"/>
      <c r="BA1406" s="5">
        <f ca="1">+IF(K1406&gt;21,"Revisar",0)</f>
        <v>0</v>
      </c>
      <c r="BB1406" s="129" t="s">
        <v>146</v>
      </c>
      <c r="BC1406" s="129" t="s">
        <v>2919</v>
      </c>
      <c r="BF1406" s="129" t="s">
        <v>94</v>
      </c>
      <c r="BG1406" s="129"/>
    </row>
    <row r="1407" spans="1:65" s="153" customFormat="1" ht="14.65" customHeight="1" x14ac:dyDescent="0.25">
      <c r="A1407" s="68" t="str">
        <f>CONCATENATE(E1407,"_",X1407)</f>
        <v>20100041953_PCR-LAP20041048</v>
      </c>
      <c r="B1407" s="68" t="str">
        <f>CONCATENATE(E1407,"_",Z1407)</f>
        <v>20100041953_</v>
      </c>
      <c r="C1407" s="6">
        <v>44117</v>
      </c>
      <c r="D1407" s="6">
        <v>44147</v>
      </c>
      <c r="E1407" s="192">
        <v>20100041953</v>
      </c>
      <c r="F1407" s="3" t="s">
        <v>4113</v>
      </c>
      <c r="G1407" s="3" t="s">
        <v>4818</v>
      </c>
      <c r="H1407" s="6">
        <v>44117</v>
      </c>
      <c r="I1407" s="6">
        <v>44147</v>
      </c>
      <c r="J1407" s="70" t="s">
        <v>2313</v>
      </c>
      <c r="K1407" s="8">
        <f ca="1">+TODAY()-I1407</f>
        <v>-10</v>
      </c>
      <c r="L1407" s="9">
        <v>100</v>
      </c>
      <c r="M1407" s="152"/>
      <c r="N1407" s="9" t="str">
        <f>IF(M1407="","Vacio",IF(L1407=M1407,"Igual","Diferente"))</f>
        <v>Vacio</v>
      </c>
      <c r="O1407" s="9"/>
      <c r="P1407" s="152"/>
      <c r="Q1407" s="9" t="str">
        <f>IF(P1407="","Vacio",IF(O1407=P1407,"Igual","Diferente"))</f>
        <v>Vacio</v>
      </c>
      <c r="R1407" s="1">
        <f>+L1407+O1407/3.5</f>
        <v>100</v>
      </c>
      <c r="S1407" s="1">
        <f ca="1">+IF(K1407&gt;=0,IF(K1407&lt;30,R1407*1,IF(60&gt;K1407,R1407*2,IF(90&gt;K1407,R1407*3,IF(120&gt;K1407,R1407*4,IF(150&gt;K1407,R1407*5,IF(180&gt;K1407,R1407*6,IF(210&gt;K1407,R1407*7))))))),0)</f>
        <v>0</v>
      </c>
      <c r="T1407" s="2">
        <f ca="1">+IF(K1407&lt;0,0,IF(K1407&lt;8,$A$1,IF(K1407&lt;15,$B$1,IF(K1407&lt;22,$C$1,IF(K1407&lt;30,$D$1,IF(K1407&lt;60,$G$1,IF(K1407&lt;90,$H$1,IF(K1407&lt;120,$I$1,IF(K1407&lt;150,$J$1,IF(K1407&lt;180,$K$1,IF(K1407&lt;210,$E$1)))))))))))</f>
        <v>0</v>
      </c>
      <c r="U1407" s="103" t="s">
        <v>2314</v>
      </c>
      <c r="V1407" s="295">
        <v>12570</v>
      </c>
      <c r="W1407" s="6">
        <v>43959</v>
      </c>
      <c r="X1407" s="120" t="s">
        <v>2322</v>
      </c>
      <c r="Y1407" s="12" t="s">
        <v>5248</v>
      </c>
      <c r="Z1407" s="120"/>
      <c r="AA1407" s="12"/>
      <c r="AB1407" s="15"/>
      <c r="AC1407" s="15"/>
      <c r="AD1407" s="15"/>
      <c r="AE1407" s="15"/>
      <c r="AF1407" s="4">
        <f ca="1">+TODAY()-AE1407</f>
        <v>44137</v>
      </c>
      <c r="AG1407" s="15"/>
      <c r="AH1407" s="15"/>
      <c r="AI1407" s="6"/>
      <c r="AJ1407" s="6"/>
      <c r="AK1407" s="3"/>
      <c r="AL1407" s="6"/>
      <c r="AM1407" s="10">
        <v>1</v>
      </c>
      <c r="AN1407" s="3" t="s">
        <v>44</v>
      </c>
      <c r="AO1407" s="3"/>
      <c r="AP1407" s="3" t="s">
        <v>1918</v>
      </c>
      <c r="AQ1407" s="3"/>
      <c r="AR1407" s="3"/>
      <c r="AS1407" s="3"/>
      <c r="AT1407" s="3"/>
      <c r="AU1407" s="3" t="s">
        <v>4402</v>
      </c>
      <c r="AV1407" s="7" t="s">
        <v>47</v>
      </c>
      <c r="AW1407" s="7" t="s">
        <v>47</v>
      </c>
      <c r="AX1407" s="9" t="str">
        <f>IF(AW1407="","Vacio",IF(AV1407=AW1407,"Igual","Diferente"))</f>
        <v>Igual</v>
      </c>
      <c r="AY1407" s="129"/>
      <c r="AZ1407" s="129"/>
      <c r="BA1407" s="5">
        <f ca="1">+IF(K1407&gt;21,"Revisar",0)</f>
        <v>0</v>
      </c>
      <c r="BB1407" s="129" t="s">
        <v>146</v>
      </c>
      <c r="BC1407" s="129" t="s">
        <v>2919</v>
      </c>
      <c r="BF1407" s="129" t="s">
        <v>94</v>
      </c>
      <c r="BG1407" s="129"/>
    </row>
    <row r="1408" spans="1:65" s="153" customFormat="1" ht="14.65" customHeight="1" x14ac:dyDescent="0.25">
      <c r="A1408" s="68" t="str">
        <f>CONCATENATE(E1408,"_",X1408)</f>
        <v>20100041953_PCR-LAP20071008</v>
      </c>
      <c r="B1408" s="68" t="str">
        <f>CONCATENATE(E1408,"_",Z1408)</f>
        <v>20100041953_PCR-LAP20041051</v>
      </c>
      <c r="C1408" s="6">
        <v>44117</v>
      </c>
      <c r="D1408" s="6">
        <v>44147</v>
      </c>
      <c r="E1408" s="192">
        <v>20100041953</v>
      </c>
      <c r="F1408" s="3" t="s">
        <v>4113</v>
      </c>
      <c r="G1408" s="3" t="s">
        <v>4818</v>
      </c>
      <c r="H1408" s="6">
        <v>44117</v>
      </c>
      <c r="I1408" s="6">
        <v>44147</v>
      </c>
      <c r="J1408" s="70" t="s">
        <v>2313</v>
      </c>
      <c r="K1408" s="8">
        <f ca="1">+TODAY()-I1408</f>
        <v>-10</v>
      </c>
      <c r="L1408" s="9">
        <v>100</v>
      </c>
      <c r="M1408" s="152"/>
      <c r="N1408" s="9" t="str">
        <f>IF(M1408="","Vacio",IF(L1408=M1408,"Igual","Diferente"))</f>
        <v>Vacio</v>
      </c>
      <c r="O1408" s="9"/>
      <c r="P1408" s="152"/>
      <c r="Q1408" s="9" t="str">
        <f>IF(P1408="","Vacio",IF(O1408=P1408,"Igual","Diferente"))</f>
        <v>Vacio</v>
      </c>
      <c r="R1408" s="1">
        <f>+L1408+O1408/3.5</f>
        <v>100</v>
      </c>
      <c r="S1408" s="1">
        <f ca="1">+IF(K1408&gt;=0,IF(K1408&lt;30,R1408*1,IF(60&gt;K1408,R1408*2,IF(90&gt;K1408,R1408*3,IF(120&gt;K1408,R1408*4,IF(150&gt;K1408,R1408*5,IF(180&gt;K1408,R1408*6,IF(210&gt;K1408,R1408*7))))))),0)</f>
        <v>0</v>
      </c>
      <c r="T1408" s="2">
        <f ca="1">+IF(K1408&lt;0,0,IF(K1408&lt;8,$A$1,IF(K1408&lt;15,$B$1,IF(K1408&lt;22,$C$1,IF(K1408&lt;30,$D$1,IF(K1408&lt;60,$G$1,IF(K1408&lt;90,$H$1,IF(K1408&lt;120,$I$1,IF(K1408&lt;150,$J$1,IF(K1408&lt;180,$K$1,IF(K1408&lt;210,$E$1)))))))))))</f>
        <v>0</v>
      </c>
      <c r="U1408" s="103" t="s">
        <v>2314</v>
      </c>
      <c r="V1408" s="295">
        <v>12615</v>
      </c>
      <c r="W1408" s="6">
        <v>43957</v>
      </c>
      <c r="X1408" s="120" t="s">
        <v>3622</v>
      </c>
      <c r="Y1408" s="12" t="s">
        <v>5248</v>
      </c>
      <c r="Z1408" s="120" t="s">
        <v>2325</v>
      </c>
      <c r="AA1408" s="12"/>
      <c r="AB1408" s="15"/>
      <c r="AC1408" s="15"/>
      <c r="AD1408" s="15"/>
      <c r="AE1408" s="15"/>
      <c r="AF1408" s="4">
        <f ca="1">+TODAY()-AE1408</f>
        <v>44137</v>
      </c>
      <c r="AG1408" s="15"/>
      <c r="AH1408" s="15"/>
      <c r="AI1408" s="6"/>
      <c r="AJ1408" s="6"/>
      <c r="AK1408" s="3"/>
      <c r="AL1408" s="6"/>
      <c r="AM1408" s="10">
        <v>1</v>
      </c>
      <c r="AN1408" s="3" t="s">
        <v>44</v>
      </c>
      <c r="AO1408" s="3"/>
      <c r="AP1408" s="3" t="s">
        <v>1918</v>
      </c>
      <c r="AQ1408" s="3"/>
      <c r="AR1408" s="3"/>
      <c r="AS1408" s="3"/>
      <c r="AT1408" s="3"/>
      <c r="AU1408" s="3" t="s">
        <v>4402</v>
      </c>
      <c r="AV1408" s="7" t="s">
        <v>47</v>
      </c>
      <c r="AW1408" s="7" t="s">
        <v>47</v>
      </c>
      <c r="AX1408" s="9" t="str">
        <f>IF(AW1408="","Vacio",IF(AV1408=AW1408,"Igual","Diferente"))</f>
        <v>Igual</v>
      </c>
      <c r="AY1408" s="129"/>
      <c r="AZ1408" s="129"/>
      <c r="BA1408" s="5">
        <f ca="1">+IF(K1408&gt;21,"Revisar",0)</f>
        <v>0</v>
      </c>
      <c r="BB1408" s="129" t="s">
        <v>146</v>
      </c>
      <c r="BC1408" s="129" t="s">
        <v>2919</v>
      </c>
      <c r="BF1408" s="129" t="s">
        <v>94</v>
      </c>
      <c r="BG1408" s="129"/>
    </row>
    <row r="1409" spans="1:59" s="153" customFormat="1" ht="14.65" customHeight="1" x14ac:dyDescent="0.25">
      <c r="A1409" s="68" t="str">
        <f>CONCATENATE(E1409,"_",X1409)</f>
        <v>20100041953_PCR-LAP20041053</v>
      </c>
      <c r="B1409" s="68" t="str">
        <f>CONCATENATE(E1409,"_",Z1409)</f>
        <v>20100041953_</v>
      </c>
      <c r="C1409" s="6">
        <v>44117</v>
      </c>
      <c r="D1409" s="6">
        <v>44147</v>
      </c>
      <c r="E1409" s="192">
        <v>20100041953</v>
      </c>
      <c r="F1409" s="3" t="s">
        <v>4113</v>
      </c>
      <c r="G1409" s="3" t="s">
        <v>4818</v>
      </c>
      <c r="H1409" s="6">
        <v>44117</v>
      </c>
      <c r="I1409" s="6">
        <v>44147</v>
      </c>
      <c r="J1409" s="70" t="s">
        <v>2313</v>
      </c>
      <c r="K1409" s="8">
        <f ca="1">+TODAY()-I1409</f>
        <v>-10</v>
      </c>
      <c r="L1409" s="9">
        <v>100</v>
      </c>
      <c r="M1409" s="152"/>
      <c r="N1409" s="9" t="str">
        <f>IF(M1409="","Vacio",IF(L1409=M1409,"Igual","Diferente"))</f>
        <v>Vacio</v>
      </c>
      <c r="O1409" s="9"/>
      <c r="P1409" s="152"/>
      <c r="Q1409" s="9" t="str">
        <f>IF(P1409="","Vacio",IF(O1409=P1409,"Igual","Diferente"))</f>
        <v>Vacio</v>
      </c>
      <c r="R1409" s="1">
        <f>+L1409+O1409/3.5</f>
        <v>100</v>
      </c>
      <c r="S1409" s="1">
        <f ca="1">+IF(K1409&gt;=0,IF(K1409&lt;30,R1409*1,IF(60&gt;K1409,R1409*2,IF(90&gt;K1409,R1409*3,IF(120&gt;K1409,R1409*4,IF(150&gt;K1409,R1409*5,IF(180&gt;K1409,R1409*6,IF(210&gt;K1409,R1409*7))))))),0)</f>
        <v>0</v>
      </c>
      <c r="T1409" s="2">
        <f ca="1">+IF(K1409&lt;0,0,IF(K1409&lt;8,$A$1,IF(K1409&lt;15,$B$1,IF(K1409&lt;22,$C$1,IF(K1409&lt;30,$D$1,IF(K1409&lt;60,$G$1,IF(K1409&lt;90,$H$1,IF(K1409&lt;120,$I$1,IF(K1409&lt;150,$J$1,IF(K1409&lt;180,$K$1,IF(K1409&lt;210,$E$1)))))))))))</f>
        <v>0</v>
      </c>
      <c r="U1409" s="103" t="s">
        <v>2314</v>
      </c>
      <c r="V1409" s="295">
        <v>12617</v>
      </c>
      <c r="W1409" s="6">
        <v>43957</v>
      </c>
      <c r="X1409" s="120" t="s">
        <v>2327</v>
      </c>
      <c r="Y1409" s="12" t="s">
        <v>5248</v>
      </c>
      <c r="Z1409" s="120"/>
      <c r="AA1409" s="12"/>
      <c r="AB1409" s="15"/>
      <c r="AC1409" s="15"/>
      <c r="AD1409" s="15"/>
      <c r="AE1409" s="15"/>
      <c r="AF1409" s="4">
        <f ca="1">+TODAY()-AE1409</f>
        <v>44137</v>
      </c>
      <c r="AG1409" s="15"/>
      <c r="AH1409" s="15"/>
      <c r="AI1409" s="6"/>
      <c r="AJ1409" s="6"/>
      <c r="AK1409" s="3"/>
      <c r="AL1409" s="6"/>
      <c r="AM1409" s="10">
        <v>1</v>
      </c>
      <c r="AN1409" s="3" t="s">
        <v>44</v>
      </c>
      <c r="AO1409" s="3"/>
      <c r="AP1409" s="3" t="s">
        <v>1918</v>
      </c>
      <c r="AQ1409" s="3"/>
      <c r="AR1409" s="3"/>
      <c r="AS1409" s="3"/>
      <c r="AT1409" s="3"/>
      <c r="AU1409" s="3" t="s">
        <v>4402</v>
      </c>
      <c r="AV1409" s="7" t="s">
        <v>47</v>
      </c>
      <c r="AW1409" s="7" t="s">
        <v>47</v>
      </c>
      <c r="AX1409" s="9" t="str">
        <f>IF(AW1409="","Vacio",IF(AV1409=AW1409,"Igual","Diferente"))</f>
        <v>Igual</v>
      </c>
      <c r="AY1409" s="129"/>
      <c r="AZ1409" s="129"/>
      <c r="BA1409" s="5">
        <f ca="1">+IF(K1409&gt;21,"Revisar",0)</f>
        <v>0</v>
      </c>
      <c r="BB1409" s="129" t="s">
        <v>146</v>
      </c>
      <c r="BC1409" s="129" t="s">
        <v>2919</v>
      </c>
      <c r="BF1409" s="129" t="s">
        <v>94</v>
      </c>
      <c r="BG1409" s="129"/>
    </row>
    <row r="1410" spans="1:59" s="153" customFormat="1" ht="14.65" customHeight="1" x14ac:dyDescent="0.25">
      <c r="A1410" s="68" t="str">
        <f>CONCATENATE(E1410,"_",X1410)</f>
        <v>20100041953_PCR-LAP20041054</v>
      </c>
      <c r="B1410" s="68" t="str">
        <f>CONCATENATE(E1410,"_",Z1410)</f>
        <v>20100041953_</v>
      </c>
      <c r="C1410" s="6">
        <v>44117</v>
      </c>
      <c r="D1410" s="6">
        <v>44147</v>
      </c>
      <c r="E1410" s="192">
        <v>20100041953</v>
      </c>
      <c r="F1410" s="3" t="s">
        <v>4113</v>
      </c>
      <c r="G1410" s="3" t="s">
        <v>4818</v>
      </c>
      <c r="H1410" s="6">
        <v>44117</v>
      </c>
      <c r="I1410" s="6">
        <v>44147</v>
      </c>
      <c r="J1410" s="70" t="s">
        <v>2313</v>
      </c>
      <c r="K1410" s="8">
        <f ca="1">+TODAY()-I1410</f>
        <v>-10</v>
      </c>
      <c r="L1410" s="9">
        <v>100</v>
      </c>
      <c r="M1410" s="152"/>
      <c r="N1410" s="9" t="str">
        <f>IF(M1410="","Vacio",IF(L1410=M1410,"Igual","Diferente"))</f>
        <v>Vacio</v>
      </c>
      <c r="O1410" s="9"/>
      <c r="P1410" s="152"/>
      <c r="Q1410" s="9" t="str">
        <f>IF(P1410="","Vacio",IF(O1410=P1410,"Igual","Diferente"))</f>
        <v>Vacio</v>
      </c>
      <c r="R1410" s="1">
        <f>+L1410+O1410/3.5</f>
        <v>100</v>
      </c>
      <c r="S1410" s="1">
        <f ca="1">+IF(K1410&gt;=0,IF(K1410&lt;30,R1410*1,IF(60&gt;K1410,R1410*2,IF(90&gt;K1410,R1410*3,IF(120&gt;K1410,R1410*4,IF(150&gt;K1410,R1410*5,IF(180&gt;K1410,R1410*6,IF(210&gt;K1410,R1410*7))))))),0)</f>
        <v>0</v>
      </c>
      <c r="T1410" s="2">
        <f ca="1">+IF(K1410&lt;0,0,IF(K1410&lt;8,$A$1,IF(K1410&lt;15,$B$1,IF(K1410&lt;22,$C$1,IF(K1410&lt;30,$D$1,IF(K1410&lt;60,$G$1,IF(K1410&lt;90,$H$1,IF(K1410&lt;120,$I$1,IF(K1410&lt;150,$J$1,IF(K1410&lt;180,$K$1,IF(K1410&lt;210,$E$1)))))))))))</f>
        <v>0</v>
      </c>
      <c r="U1410" s="103" t="s">
        <v>2314</v>
      </c>
      <c r="V1410" s="295">
        <v>12618</v>
      </c>
      <c r="W1410" s="6">
        <v>43957</v>
      </c>
      <c r="X1410" s="120" t="s">
        <v>2328</v>
      </c>
      <c r="Y1410" s="12" t="s">
        <v>5248</v>
      </c>
      <c r="Z1410" s="120"/>
      <c r="AA1410" s="12"/>
      <c r="AB1410" s="15"/>
      <c r="AC1410" s="15"/>
      <c r="AD1410" s="15"/>
      <c r="AE1410" s="15"/>
      <c r="AF1410" s="4">
        <f ca="1">+TODAY()-AE1410</f>
        <v>44137</v>
      </c>
      <c r="AG1410" s="15"/>
      <c r="AH1410" s="15"/>
      <c r="AI1410" s="6"/>
      <c r="AJ1410" s="6"/>
      <c r="AK1410" s="3"/>
      <c r="AL1410" s="6"/>
      <c r="AM1410" s="10">
        <v>1</v>
      </c>
      <c r="AN1410" s="3" t="s">
        <v>44</v>
      </c>
      <c r="AO1410" s="3"/>
      <c r="AP1410" s="3" t="s">
        <v>1918</v>
      </c>
      <c r="AQ1410" s="3"/>
      <c r="AR1410" s="3"/>
      <c r="AS1410" s="3"/>
      <c r="AT1410" s="3"/>
      <c r="AU1410" s="3" t="s">
        <v>4402</v>
      </c>
      <c r="AV1410" s="7" t="s">
        <v>47</v>
      </c>
      <c r="AW1410" s="7" t="s">
        <v>47</v>
      </c>
      <c r="AX1410" s="9" t="str">
        <f>IF(AW1410="","Vacio",IF(AV1410=AW1410,"Igual","Diferente"))</f>
        <v>Igual</v>
      </c>
      <c r="AY1410" s="129"/>
      <c r="AZ1410" s="129"/>
      <c r="BA1410" s="5">
        <f ca="1">+IF(K1410&gt;21,"Revisar",0)</f>
        <v>0</v>
      </c>
      <c r="BB1410" s="129" t="s">
        <v>146</v>
      </c>
      <c r="BC1410" s="129" t="s">
        <v>2919</v>
      </c>
      <c r="BF1410" s="129" t="s">
        <v>94</v>
      </c>
      <c r="BG1410" s="129"/>
    </row>
    <row r="1411" spans="1:59" s="153" customFormat="1" ht="14.65" customHeight="1" x14ac:dyDescent="0.25">
      <c r="A1411" s="68" t="str">
        <f>CONCATENATE(E1411,"_",X1411)</f>
        <v>20100041953_PCR-LAP20041056</v>
      </c>
      <c r="B1411" s="68" t="str">
        <f>CONCATENATE(E1411,"_",Z1411)</f>
        <v>20100041953_</v>
      </c>
      <c r="C1411" s="6">
        <v>44117</v>
      </c>
      <c r="D1411" s="6">
        <v>44147</v>
      </c>
      <c r="E1411" s="192">
        <v>20100041953</v>
      </c>
      <c r="F1411" s="3" t="s">
        <v>4113</v>
      </c>
      <c r="G1411" s="3" t="s">
        <v>4818</v>
      </c>
      <c r="H1411" s="6">
        <v>44117</v>
      </c>
      <c r="I1411" s="6">
        <v>44147</v>
      </c>
      <c r="J1411" s="70" t="s">
        <v>2313</v>
      </c>
      <c r="K1411" s="8">
        <f ca="1">+TODAY()-I1411</f>
        <v>-10</v>
      </c>
      <c r="L1411" s="9">
        <v>100</v>
      </c>
      <c r="M1411" s="152"/>
      <c r="N1411" s="9" t="str">
        <f>IF(M1411="","Vacio",IF(L1411=M1411,"Igual","Diferente"))</f>
        <v>Vacio</v>
      </c>
      <c r="O1411" s="9"/>
      <c r="P1411" s="152"/>
      <c r="Q1411" s="9" t="str">
        <f>IF(P1411="","Vacio",IF(O1411=P1411,"Igual","Diferente"))</f>
        <v>Vacio</v>
      </c>
      <c r="R1411" s="1">
        <f>+L1411+O1411/3.5</f>
        <v>100</v>
      </c>
      <c r="S1411" s="1">
        <f ca="1">+IF(K1411&gt;=0,IF(K1411&lt;30,R1411*1,IF(60&gt;K1411,R1411*2,IF(90&gt;K1411,R1411*3,IF(120&gt;K1411,R1411*4,IF(150&gt;K1411,R1411*5,IF(180&gt;K1411,R1411*6,IF(210&gt;K1411,R1411*7))))))),0)</f>
        <v>0</v>
      </c>
      <c r="T1411" s="2">
        <f ca="1">+IF(K1411&lt;0,0,IF(K1411&lt;8,$A$1,IF(K1411&lt;15,$B$1,IF(K1411&lt;22,$C$1,IF(K1411&lt;30,$D$1,IF(K1411&lt;60,$G$1,IF(K1411&lt;90,$H$1,IF(K1411&lt;120,$I$1,IF(K1411&lt;150,$J$1,IF(K1411&lt;180,$K$1,IF(K1411&lt;210,$E$1)))))))))))</f>
        <v>0</v>
      </c>
      <c r="U1411" s="103" t="s">
        <v>2314</v>
      </c>
      <c r="V1411" s="295">
        <v>12549</v>
      </c>
      <c r="W1411" s="6">
        <v>43957</v>
      </c>
      <c r="X1411" s="120" t="s">
        <v>2330</v>
      </c>
      <c r="Y1411" s="12" t="s">
        <v>5248</v>
      </c>
      <c r="Z1411" s="120"/>
      <c r="AA1411" s="12"/>
      <c r="AB1411" s="15"/>
      <c r="AC1411" s="15"/>
      <c r="AD1411" s="15"/>
      <c r="AE1411" s="15"/>
      <c r="AF1411" s="4">
        <f ca="1">+TODAY()-AE1411</f>
        <v>44137</v>
      </c>
      <c r="AG1411" s="15"/>
      <c r="AH1411" s="15"/>
      <c r="AI1411" s="6"/>
      <c r="AJ1411" s="6"/>
      <c r="AK1411" s="3"/>
      <c r="AL1411" s="6"/>
      <c r="AM1411" s="10">
        <v>1</v>
      </c>
      <c r="AN1411" s="3" t="s">
        <v>44</v>
      </c>
      <c r="AO1411" s="3"/>
      <c r="AP1411" s="3" t="s">
        <v>1918</v>
      </c>
      <c r="AQ1411" s="3"/>
      <c r="AR1411" s="3"/>
      <c r="AS1411" s="3"/>
      <c r="AT1411" s="3"/>
      <c r="AU1411" s="3" t="s">
        <v>4402</v>
      </c>
      <c r="AV1411" s="7" t="s">
        <v>47</v>
      </c>
      <c r="AW1411" s="7" t="s">
        <v>47</v>
      </c>
      <c r="AX1411" s="9" t="str">
        <f>IF(AW1411="","Vacio",IF(AV1411=AW1411,"Igual","Diferente"))</f>
        <v>Igual</v>
      </c>
      <c r="AY1411" s="129"/>
      <c r="AZ1411" s="129"/>
      <c r="BA1411" s="5">
        <f ca="1">+IF(K1411&gt;21,"Revisar",0)</f>
        <v>0</v>
      </c>
      <c r="BB1411" s="129" t="s">
        <v>146</v>
      </c>
      <c r="BC1411" s="129" t="s">
        <v>2919</v>
      </c>
      <c r="BF1411" s="129" t="s">
        <v>94</v>
      </c>
      <c r="BG1411" s="129"/>
    </row>
    <row r="1412" spans="1:59" s="153" customFormat="1" ht="14.65" customHeight="1" x14ac:dyDescent="0.25">
      <c r="A1412" s="68" t="str">
        <f>CONCATENATE(E1412,"_",X1412)</f>
        <v>20100041953_PCR-LAP20041059</v>
      </c>
      <c r="B1412" s="68" t="str">
        <f>CONCATENATE(E1412,"_",Z1412)</f>
        <v>20100041953_</v>
      </c>
      <c r="C1412" s="6">
        <v>44117</v>
      </c>
      <c r="D1412" s="6">
        <v>44147</v>
      </c>
      <c r="E1412" s="192">
        <v>20100041953</v>
      </c>
      <c r="F1412" s="3" t="s">
        <v>4113</v>
      </c>
      <c r="G1412" s="3" t="s">
        <v>4818</v>
      </c>
      <c r="H1412" s="6">
        <v>44117</v>
      </c>
      <c r="I1412" s="6">
        <v>44147</v>
      </c>
      <c r="J1412" s="70" t="s">
        <v>2313</v>
      </c>
      <c r="K1412" s="8">
        <f ca="1">+TODAY()-I1412</f>
        <v>-10</v>
      </c>
      <c r="L1412" s="9">
        <v>100</v>
      </c>
      <c r="M1412" s="152"/>
      <c r="N1412" s="9" t="str">
        <f>IF(M1412="","Vacio",IF(L1412=M1412,"Igual","Diferente"))</f>
        <v>Vacio</v>
      </c>
      <c r="O1412" s="9"/>
      <c r="P1412" s="152"/>
      <c r="Q1412" s="9" t="str">
        <f>IF(P1412="","Vacio",IF(O1412=P1412,"Igual","Diferente"))</f>
        <v>Vacio</v>
      </c>
      <c r="R1412" s="1">
        <f>+L1412+O1412/3.5</f>
        <v>100</v>
      </c>
      <c r="S1412" s="1">
        <f ca="1">+IF(K1412&gt;=0,IF(K1412&lt;30,R1412*1,IF(60&gt;K1412,R1412*2,IF(90&gt;K1412,R1412*3,IF(120&gt;K1412,R1412*4,IF(150&gt;K1412,R1412*5,IF(180&gt;K1412,R1412*6,IF(210&gt;K1412,R1412*7))))))),0)</f>
        <v>0</v>
      </c>
      <c r="T1412" s="2">
        <f ca="1">+IF(K1412&lt;0,0,IF(K1412&lt;8,$A$1,IF(K1412&lt;15,$B$1,IF(K1412&lt;22,$C$1,IF(K1412&lt;30,$D$1,IF(K1412&lt;60,$G$1,IF(K1412&lt;90,$H$1,IF(K1412&lt;120,$I$1,IF(K1412&lt;150,$J$1,IF(K1412&lt;180,$K$1,IF(K1412&lt;210,$E$1)))))))))))</f>
        <v>0</v>
      </c>
      <c r="U1412" s="103" t="s">
        <v>2314</v>
      </c>
      <c r="V1412" s="295">
        <v>12612</v>
      </c>
      <c r="W1412" s="6">
        <v>43962</v>
      </c>
      <c r="X1412" s="120" t="s">
        <v>2333</v>
      </c>
      <c r="Y1412" s="12" t="s">
        <v>5248</v>
      </c>
      <c r="Z1412" s="120"/>
      <c r="AA1412" s="12"/>
      <c r="AB1412" s="15"/>
      <c r="AC1412" s="15"/>
      <c r="AD1412" s="15"/>
      <c r="AE1412" s="15"/>
      <c r="AF1412" s="4">
        <f ca="1">+TODAY()-AE1412</f>
        <v>44137</v>
      </c>
      <c r="AG1412" s="15"/>
      <c r="AH1412" s="15"/>
      <c r="AI1412" s="6"/>
      <c r="AJ1412" s="6"/>
      <c r="AK1412" s="3"/>
      <c r="AL1412" s="6"/>
      <c r="AM1412" s="10">
        <v>1</v>
      </c>
      <c r="AN1412" s="3" t="s">
        <v>44</v>
      </c>
      <c r="AO1412" s="3"/>
      <c r="AP1412" s="3" t="s">
        <v>1918</v>
      </c>
      <c r="AQ1412" s="3"/>
      <c r="AR1412" s="3"/>
      <c r="AS1412" s="3"/>
      <c r="AT1412" s="3"/>
      <c r="AU1412" s="3" t="s">
        <v>4402</v>
      </c>
      <c r="AV1412" s="7" t="s">
        <v>47</v>
      </c>
      <c r="AW1412" s="7" t="s">
        <v>47</v>
      </c>
      <c r="AX1412" s="9" t="str">
        <f>IF(AW1412="","Vacio",IF(AV1412=AW1412,"Igual","Diferente"))</f>
        <v>Igual</v>
      </c>
      <c r="AY1412" s="129"/>
      <c r="AZ1412" s="129"/>
      <c r="BA1412" s="5">
        <f ca="1">+IF(K1412&gt;21,"Revisar",0)</f>
        <v>0</v>
      </c>
      <c r="BB1412" s="129" t="s">
        <v>146</v>
      </c>
      <c r="BC1412" s="129" t="s">
        <v>2919</v>
      </c>
      <c r="BF1412" s="129" t="s">
        <v>94</v>
      </c>
      <c r="BG1412" s="129"/>
    </row>
    <row r="1413" spans="1:59" s="153" customFormat="1" ht="14.65" customHeight="1" x14ac:dyDescent="0.25">
      <c r="A1413" s="68" t="str">
        <f>CONCATENATE(E1413,"_",X1413)</f>
        <v>20100041953_PCR-LAP20041063</v>
      </c>
      <c r="B1413" s="68" t="str">
        <f>CONCATENATE(E1413,"_",Z1413)</f>
        <v>20100041953_</v>
      </c>
      <c r="C1413" s="6">
        <v>44117</v>
      </c>
      <c r="D1413" s="6">
        <v>44147</v>
      </c>
      <c r="E1413" s="192">
        <v>20100041953</v>
      </c>
      <c r="F1413" s="3" t="s">
        <v>4113</v>
      </c>
      <c r="G1413" s="3" t="s">
        <v>4818</v>
      </c>
      <c r="H1413" s="6">
        <v>44117</v>
      </c>
      <c r="I1413" s="6">
        <v>44147</v>
      </c>
      <c r="J1413" s="70" t="s">
        <v>2313</v>
      </c>
      <c r="K1413" s="8">
        <f ca="1">+TODAY()-I1413</f>
        <v>-10</v>
      </c>
      <c r="L1413" s="9">
        <v>100</v>
      </c>
      <c r="M1413" s="152"/>
      <c r="N1413" s="9" t="str">
        <f>IF(M1413="","Vacio",IF(L1413=M1413,"Igual","Diferente"))</f>
        <v>Vacio</v>
      </c>
      <c r="O1413" s="9"/>
      <c r="P1413" s="152"/>
      <c r="Q1413" s="9" t="str">
        <f>IF(P1413="","Vacio",IF(O1413=P1413,"Igual","Diferente"))</f>
        <v>Vacio</v>
      </c>
      <c r="R1413" s="1">
        <f>+L1413+O1413/3.5</f>
        <v>100</v>
      </c>
      <c r="S1413" s="1">
        <f ca="1">+IF(K1413&gt;=0,IF(K1413&lt;30,R1413*1,IF(60&gt;K1413,R1413*2,IF(90&gt;K1413,R1413*3,IF(120&gt;K1413,R1413*4,IF(150&gt;K1413,R1413*5,IF(180&gt;K1413,R1413*6,IF(210&gt;K1413,R1413*7))))))),0)</f>
        <v>0</v>
      </c>
      <c r="T1413" s="2">
        <f ca="1">+IF(K1413&lt;0,0,IF(K1413&lt;8,$A$1,IF(K1413&lt;15,$B$1,IF(K1413&lt;22,$C$1,IF(K1413&lt;30,$D$1,IF(K1413&lt;60,$G$1,IF(K1413&lt;90,$H$1,IF(K1413&lt;120,$I$1,IF(K1413&lt;150,$J$1,IF(K1413&lt;180,$K$1,IF(K1413&lt;210,$E$1)))))))))))</f>
        <v>0</v>
      </c>
      <c r="U1413" s="103" t="s">
        <v>2314</v>
      </c>
      <c r="V1413" s="295">
        <v>12643</v>
      </c>
      <c r="W1413" s="6">
        <v>43962</v>
      </c>
      <c r="X1413" s="120" t="s">
        <v>2336</v>
      </c>
      <c r="Y1413" s="12" t="s">
        <v>5248</v>
      </c>
      <c r="Z1413" s="120"/>
      <c r="AA1413" s="12"/>
      <c r="AB1413" s="15"/>
      <c r="AC1413" s="15"/>
      <c r="AD1413" s="15"/>
      <c r="AE1413" s="15"/>
      <c r="AF1413" s="4">
        <f ca="1">+TODAY()-AE1413</f>
        <v>44137</v>
      </c>
      <c r="AG1413" s="15"/>
      <c r="AH1413" s="15"/>
      <c r="AI1413" s="6"/>
      <c r="AJ1413" s="6"/>
      <c r="AK1413" s="3"/>
      <c r="AL1413" s="6"/>
      <c r="AM1413" s="10">
        <v>1</v>
      </c>
      <c r="AN1413" s="3" t="s">
        <v>44</v>
      </c>
      <c r="AO1413" s="3"/>
      <c r="AP1413" s="3" t="s">
        <v>1918</v>
      </c>
      <c r="AQ1413" s="3"/>
      <c r="AR1413" s="3"/>
      <c r="AS1413" s="3"/>
      <c r="AT1413" s="3"/>
      <c r="AU1413" s="3" t="s">
        <v>4402</v>
      </c>
      <c r="AV1413" s="7" t="s">
        <v>47</v>
      </c>
      <c r="AW1413" s="7" t="s">
        <v>47</v>
      </c>
      <c r="AX1413" s="9" t="str">
        <f>IF(AW1413="","Vacio",IF(AV1413=AW1413,"Igual","Diferente"))</f>
        <v>Igual</v>
      </c>
      <c r="AY1413" s="129"/>
      <c r="AZ1413" s="129"/>
      <c r="BA1413" s="5">
        <f ca="1">+IF(K1413&gt;21,"Revisar",0)</f>
        <v>0</v>
      </c>
      <c r="BB1413" s="129" t="s">
        <v>146</v>
      </c>
      <c r="BC1413" s="129" t="s">
        <v>2919</v>
      </c>
      <c r="BF1413" s="129" t="s">
        <v>94</v>
      </c>
      <c r="BG1413" s="129"/>
    </row>
    <row r="1414" spans="1:59" s="153" customFormat="1" ht="14.65" customHeight="1" x14ac:dyDescent="0.25">
      <c r="A1414" s="68" t="str">
        <f>CONCATENATE(E1414,"_",X1414)</f>
        <v>20100041953_PCR-LAP20041065</v>
      </c>
      <c r="B1414" s="68" t="str">
        <f>CONCATENATE(E1414,"_",Z1414)</f>
        <v>20100041953_</v>
      </c>
      <c r="C1414" s="6">
        <v>44117</v>
      </c>
      <c r="D1414" s="6">
        <v>44147</v>
      </c>
      <c r="E1414" s="192">
        <v>20100041953</v>
      </c>
      <c r="F1414" s="3" t="s">
        <v>4113</v>
      </c>
      <c r="G1414" s="3" t="s">
        <v>4818</v>
      </c>
      <c r="H1414" s="6">
        <v>44117</v>
      </c>
      <c r="I1414" s="6">
        <v>44147</v>
      </c>
      <c r="J1414" s="70" t="s">
        <v>2313</v>
      </c>
      <c r="K1414" s="8">
        <f ca="1">+TODAY()-I1414</f>
        <v>-10</v>
      </c>
      <c r="L1414" s="9">
        <v>100</v>
      </c>
      <c r="M1414" s="152"/>
      <c r="N1414" s="9" t="str">
        <f>IF(M1414="","Vacio",IF(L1414=M1414,"Igual","Diferente"))</f>
        <v>Vacio</v>
      </c>
      <c r="O1414" s="9"/>
      <c r="P1414" s="152"/>
      <c r="Q1414" s="9" t="str">
        <f>IF(P1414="","Vacio",IF(O1414=P1414,"Igual","Diferente"))</f>
        <v>Vacio</v>
      </c>
      <c r="R1414" s="1">
        <f>+L1414+O1414/3.5</f>
        <v>100</v>
      </c>
      <c r="S1414" s="1">
        <f ca="1">+IF(K1414&gt;=0,IF(K1414&lt;30,R1414*1,IF(60&gt;K1414,R1414*2,IF(90&gt;K1414,R1414*3,IF(120&gt;K1414,R1414*4,IF(150&gt;K1414,R1414*5,IF(180&gt;K1414,R1414*6,IF(210&gt;K1414,R1414*7))))))),0)</f>
        <v>0</v>
      </c>
      <c r="T1414" s="2">
        <f ca="1">+IF(K1414&lt;0,0,IF(K1414&lt;8,$A$1,IF(K1414&lt;15,$B$1,IF(K1414&lt;22,$C$1,IF(K1414&lt;30,$D$1,IF(K1414&lt;60,$G$1,IF(K1414&lt;90,$H$1,IF(K1414&lt;120,$I$1,IF(K1414&lt;150,$J$1,IF(K1414&lt;180,$K$1,IF(K1414&lt;210,$E$1)))))))))))</f>
        <v>0</v>
      </c>
      <c r="U1414" s="103" t="s">
        <v>2314</v>
      </c>
      <c r="V1414" s="295">
        <v>12643</v>
      </c>
      <c r="W1414" s="6">
        <v>43962</v>
      </c>
      <c r="X1414" s="120" t="s">
        <v>2338</v>
      </c>
      <c r="Y1414" s="12" t="s">
        <v>5248</v>
      </c>
      <c r="Z1414" s="120"/>
      <c r="AA1414" s="12"/>
      <c r="AB1414" s="15"/>
      <c r="AC1414" s="15"/>
      <c r="AD1414" s="15"/>
      <c r="AE1414" s="15"/>
      <c r="AF1414" s="4">
        <f ca="1">+TODAY()-AE1414</f>
        <v>44137</v>
      </c>
      <c r="AG1414" s="15"/>
      <c r="AH1414" s="15"/>
      <c r="AI1414" s="6"/>
      <c r="AJ1414" s="6"/>
      <c r="AK1414" s="3"/>
      <c r="AL1414" s="6"/>
      <c r="AM1414" s="10">
        <v>1</v>
      </c>
      <c r="AN1414" s="3" t="s">
        <v>44</v>
      </c>
      <c r="AO1414" s="3"/>
      <c r="AP1414" s="3" t="s">
        <v>1918</v>
      </c>
      <c r="AQ1414" s="3"/>
      <c r="AR1414" s="3"/>
      <c r="AS1414" s="3"/>
      <c r="AT1414" s="3"/>
      <c r="AU1414" s="3" t="s">
        <v>4402</v>
      </c>
      <c r="AV1414" s="7" t="s">
        <v>47</v>
      </c>
      <c r="AW1414" s="7" t="s">
        <v>47</v>
      </c>
      <c r="AX1414" s="9" t="str">
        <f>IF(AW1414="","Vacio",IF(AV1414=AW1414,"Igual","Diferente"))</f>
        <v>Igual</v>
      </c>
      <c r="AY1414" s="129"/>
      <c r="AZ1414" s="129"/>
      <c r="BA1414" s="5">
        <f ca="1">+IF(K1414&gt;21,"Revisar",0)</f>
        <v>0</v>
      </c>
      <c r="BB1414" s="129" t="s">
        <v>146</v>
      </c>
      <c r="BC1414" s="129" t="s">
        <v>2919</v>
      </c>
      <c r="BF1414" s="129" t="s">
        <v>94</v>
      </c>
      <c r="BG1414" s="129"/>
    </row>
    <row r="1415" spans="1:59" s="153" customFormat="1" ht="14.65" customHeight="1" x14ac:dyDescent="0.25">
      <c r="A1415" s="68" t="str">
        <f>CONCATENATE(E1415,"_",X1415)</f>
        <v>20100041953_PCR-LAP20041067</v>
      </c>
      <c r="B1415" s="68" t="str">
        <f>CONCATENATE(E1415,"_",Z1415)</f>
        <v>20100041953_</v>
      </c>
      <c r="C1415" s="6">
        <v>44117</v>
      </c>
      <c r="D1415" s="6">
        <v>44147</v>
      </c>
      <c r="E1415" s="192">
        <v>20100041953</v>
      </c>
      <c r="F1415" s="3" t="s">
        <v>4113</v>
      </c>
      <c r="G1415" s="3" t="s">
        <v>4818</v>
      </c>
      <c r="H1415" s="6">
        <v>44117</v>
      </c>
      <c r="I1415" s="6">
        <v>44147</v>
      </c>
      <c r="J1415" s="70" t="s">
        <v>2313</v>
      </c>
      <c r="K1415" s="8">
        <f ca="1">+TODAY()-I1415</f>
        <v>-10</v>
      </c>
      <c r="L1415" s="9">
        <v>100</v>
      </c>
      <c r="M1415" s="152"/>
      <c r="N1415" s="9" t="str">
        <f>IF(M1415="","Vacio",IF(L1415=M1415,"Igual","Diferente"))</f>
        <v>Vacio</v>
      </c>
      <c r="O1415" s="9"/>
      <c r="P1415" s="152"/>
      <c r="Q1415" s="9" t="str">
        <f>IF(P1415="","Vacio",IF(O1415=P1415,"Igual","Diferente"))</f>
        <v>Vacio</v>
      </c>
      <c r="R1415" s="1">
        <f>+L1415+O1415/3.5</f>
        <v>100</v>
      </c>
      <c r="S1415" s="1">
        <f ca="1">+IF(K1415&gt;=0,IF(K1415&lt;30,R1415*1,IF(60&gt;K1415,R1415*2,IF(90&gt;K1415,R1415*3,IF(120&gt;K1415,R1415*4,IF(150&gt;K1415,R1415*5,IF(180&gt;K1415,R1415*6,IF(210&gt;K1415,R1415*7))))))),0)</f>
        <v>0</v>
      </c>
      <c r="T1415" s="2">
        <f ca="1">+IF(K1415&lt;0,0,IF(K1415&lt;8,$A$1,IF(K1415&lt;15,$B$1,IF(K1415&lt;22,$C$1,IF(K1415&lt;30,$D$1,IF(K1415&lt;60,$G$1,IF(K1415&lt;90,$H$1,IF(K1415&lt;120,$I$1,IF(K1415&lt;150,$J$1,IF(K1415&lt;180,$K$1,IF(K1415&lt;210,$E$1)))))))))))</f>
        <v>0</v>
      </c>
      <c r="U1415" s="103" t="s">
        <v>2314</v>
      </c>
      <c r="V1415" s="295">
        <v>12545</v>
      </c>
      <c r="W1415" s="6">
        <v>43959</v>
      </c>
      <c r="X1415" s="120" t="s">
        <v>2340</v>
      </c>
      <c r="Y1415" s="12" t="s">
        <v>5248</v>
      </c>
      <c r="Z1415" s="120"/>
      <c r="AA1415" s="12"/>
      <c r="AB1415" s="15"/>
      <c r="AC1415" s="15"/>
      <c r="AD1415" s="15"/>
      <c r="AE1415" s="15"/>
      <c r="AF1415" s="4">
        <f ca="1">+TODAY()-AE1415</f>
        <v>44137</v>
      </c>
      <c r="AG1415" s="15"/>
      <c r="AH1415" s="15"/>
      <c r="AI1415" s="6"/>
      <c r="AJ1415" s="6"/>
      <c r="AK1415" s="3"/>
      <c r="AL1415" s="6"/>
      <c r="AM1415" s="10">
        <v>1</v>
      </c>
      <c r="AN1415" s="3" t="s">
        <v>44</v>
      </c>
      <c r="AO1415" s="3"/>
      <c r="AP1415" s="3" t="s">
        <v>1918</v>
      </c>
      <c r="AQ1415" s="3"/>
      <c r="AR1415" s="3"/>
      <c r="AS1415" s="3"/>
      <c r="AT1415" s="3"/>
      <c r="AU1415" s="3" t="s">
        <v>4402</v>
      </c>
      <c r="AV1415" s="7" t="s">
        <v>47</v>
      </c>
      <c r="AW1415" s="7" t="s">
        <v>47</v>
      </c>
      <c r="AX1415" s="9" t="str">
        <f>IF(AW1415="","Vacio",IF(AV1415=AW1415,"Igual","Diferente"))</f>
        <v>Igual</v>
      </c>
      <c r="AY1415" s="129"/>
      <c r="AZ1415" s="129"/>
      <c r="BA1415" s="5">
        <f ca="1">+IF(K1415&gt;21,"Revisar",0)</f>
        <v>0</v>
      </c>
      <c r="BB1415" s="129" t="s">
        <v>146</v>
      </c>
      <c r="BC1415" s="129" t="s">
        <v>2919</v>
      </c>
      <c r="BF1415" s="129" t="s">
        <v>94</v>
      </c>
      <c r="BG1415" s="129"/>
    </row>
    <row r="1416" spans="1:59" s="153" customFormat="1" ht="14.65" customHeight="1" x14ac:dyDescent="0.25">
      <c r="A1416" s="68" t="str">
        <f>CONCATENATE(E1416,"_",X1416)</f>
        <v>20100041953_PCR-LAP20041068</v>
      </c>
      <c r="B1416" s="68" t="str">
        <f>CONCATENATE(E1416,"_",Z1416)</f>
        <v>20100041953_</v>
      </c>
      <c r="C1416" s="6">
        <v>44117</v>
      </c>
      <c r="D1416" s="6">
        <v>44147</v>
      </c>
      <c r="E1416" s="192">
        <v>20100041953</v>
      </c>
      <c r="F1416" s="3" t="s">
        <v>4113</v>
      </c>
      <c r="G1416" s="3" t="s">
        <v>4818</v>
      </c>
      <c r="H1416" s="6">
        <v>44117</v>
      </c>
      <c r="I1416" s="6">
        <v>44147</v>
      </c>
      <c r="J1416" s="70" t="s">
        <v>2313</v>
      </c>
      <c r="K1416" s="8">
        <f ca="1">+TODAY()-I1416</f>
        <v>-10</v>
      </c>
      <c r="L1416" s="9">
        <v>100</v>
      </c>
      <c r="M1416" s="152"/>
      <c r="N1416" s="9" t="str">
        <f>IF(M1416="","Vacio",IF(L1416=M1416,"Igual","Diferente"))</f>
        <v>Vacio</v>
      </c>
      <c r="O1416" s="9"/>
      <c r="P1416" s="152"/>
      <c r="Q1416" s="9" t="str">
        <f>IF(P1416="","Vacio",IF(O1416=P1416,"Igual","Diferente"))</f>
        <v>Vacio</v>
      </c>
      <c r="R1416" s="1">
        <f>+L1416+O1416/3.5</f>
        <v>100</v>
      </c>
      <c r="S1416" s="1">
        <f ca="1">+IF(K1416&gt;=0,IF(K1416&lt;30,R1416*1,IF(60&gt;K1416,R1416*2,IF(90&gt;K1416,R1416*3,IF(120&gt;K1416,R1416*4,IF(150&gt;K1416,R1416*5,IF(180&gt;K1416,R1416*6,IF(210&gt;K1416,R1416*7))))))),0)</f>
        <v>0</v>
      </c>
      <c r="T1416" s="2">
        <f ca="1">+IF(K1416&lt;0,0,IF(K1416&lt;8,$A$1,IF(K1416&lt;15,$B$1,IF(K1416&lt;22,$C$1,IF(K1416&lt;30,$D$1,IF(K1416&lt;60,$G$1,IF(K1416&lt;90,$H$1,IF(K1416&lt;120,$I$1,IF(K1416&lt;150,$J$1,IF(K1416&lt;180,$K$1,IF(K1416&lt;210,$E$1)))))))))))</f>
        <v>0</v>
      </c>
      <c r="U1416" s="103" t="s">
        <v>2314</v>
      </c>
      <c r="V1416" s="295">
        <v>12643</v>
      </c>
      <c r="W1416" s="6">
        <v>43962</v>
      </c>
      <c r="X1416" s="120" t="s">
        <v>2341</v>
      </c>
      <c r="Y1416" s="12" t="s">
        <v>5248</v>
      </c>
      <c r="Z1416" s="120"/>
      <c r="AA1416" s="12"/>
      <c r="AB1416" s="15"/>
      <c r="AC1416" s="15"/>
      <c r="AD1416" s="15"/>
      <c r="AE1416" s="15"/>
      <c r="AF1416" s="4">
        <f ca="1">+TODAY()-AE1416</f>
        <v>44137</v>
      </c>
      <c r="AG1416" s="15"/>
      <c r="AH1416" s="15"/>
      <c r="AI1416" s="6"/>
      <c r="AJ1416" s="6"/>
      <c r="AK1416" s="3"/>
      <c r="AL1416" s="6"/>
      <c r="AM1416" s="10">
        <v>1</v>
      </c>
      <c r="AN1416" s="3" t="s">
        <v>44</v>
      </c>
      <c r="AO1416" s="3"/>
      <c r="AP1416" s="3" t="s">
        <v>1918</v>
      </c>
      <c r="AQ1416" s="3"/>
      <c r="AR1416" s="3"/>
      <c r="AS1416" s="3"/>
      <c r="AT1416" s="3"/>
      <c r="AU1416" s="3" t="s">
        <v>4402</v>
      </c>
      <c r="AV1416" s="7" t="s">
        <v>47</v>
      </c>
      <c r="AW1416" s="7" t="s">
        <v>47</v>
      </c>
      <c r="AX1416" s="9" t="str">
        <f>IF(AW1416="","Vacio",IF(AV1416=AW1416,"Igual","Diferente"))</f>
        <v>Igual</v>
      </c>
      <c r="AY1416" s="129"/>
      <c r="AZ1416" s="129"/>
      <c r="BA1416" s="5">
        <f ca="1">+IF(K1416&gt;21,"Revisar",0)</f>
        <v>0</v>
      </c>
      <c r="BB1416" s="129" t="s">
        <v>146</v>
      </c>
      <c r="BC1416" s="129" t="s">
        <v>2919</v>
      </c>
      <c r="BF1416" s="129" t="s">
        <v>94</v>
      </c>
      <c r="BG1416" s="129"/>
    </row>
    <row r="1417" spans="1:59" s="153" customFormat="1" ht="14.65" customHeight="1" x14ac:dyDescent="0.25">
      <c r="A1417" s="68" t="str">
        <f>CONCATENATE(E1417,"_",X1417)</f>
        <v>20100041953_PCR-LAP20041070</v>
      </c>
      <c r="B1417" s="68" t="str">
        <f>CONCATENATE(E1417,"_",Z1417)</f>
        <v>20100041953_</v>
      </c>
      <c r="C1417" s="6">
        <v>44117</v>
      </c>
      <c r="D1417" s="6">
        <v>44147</v>
      </c>
      <c r="E1417" s="192">
        <v>20100041953</v>
      </c>
      <c r="F1417" s="3" t="s">
        <v>4113</v>
      </c>
      <c r="G1417" s="3" t="s">
        <v>4818</v>
      </c>
      <c r="H1417" s="6">
        <v>44117</v>
      </c>
      <c r="I1417" s="6">
        <v>44147</v>
      </c>
      <c r="J1417" s="70" t="s">
        <v>2313</v>
      </c>
      <c r="K1417" s="8">
        <f ca="1">+TODAY()-I1417</f>
        <v>-10</v>
      </c>
      <c r="L1417" s="9">
        <v>100</v>
      </c>
      <c r="M1417" s="152"/>
      <c r="N1417" s="9" t="str">
        <f>IF(M1417="","Vacio",IF(L1417=M1417,"Igual","Diferente"))</f>
        <v>Vacio</v>
      </c>
      <c r="O1417" s="9"/>
      <c r="P1417" s="152"/>
      <c r="Q1417" s="9" t="str">
        <f>IF(P1417="","Vacio",IF(O1417=P1417,"Igual","Diferente"))</f>
        <v>Vacio</v>
      </c>
      <c r="R1417" s="1">
        <f>+L1417+O1417/3.5</f>
        <v>100</v>
      </c>
      <c r="S1417" s="1">
        <f ca="1">+IF(K1417&gt;=0,IF(K1417&lt;30,R1417*1,IF(60&gt;K1417,R1417*2,IF(90&gt;K1417,R1417*3,IF(120&gt;K1417,R1417*4,IF(150&gt;K1417,R1417*5,IF(180&gt;K1417,R1417*6,IF(210&gt;K1417,R1417*7))))))),0)</f>
        <v>0</v>
      </c>
      <c r="T1417" s="2">
        <f ca="1">+IF(K1417&lt;0,0,IF(K1417&lt;8,$A$1,IF(K1417&lt;15,$B$1,IF(K1417&lt;22,$C$1,IF(K1417&lt;30,$D$1,IF(K1417&lt;60,$G$1,IF(K1417&lt;90,$H$1,IF(K1417&lt;120,$I$1,IF(K1417&lt;150,$J$1,IF(K1417&lt;180,$K$1,IF(K1417&lt;210,$E$1)))))))))))</f>
        <v>0</v>
      </c>
      <c r="U1417" s="103" t="s">
        <v>2314</v>
      </c>
      <c r="V1417" s="295">
        <v>12643</v>
      </c>
      <c r="W1417" s="6">
        <v>43962</v>
      </c>
      <c r="X1417" s="120" t="s">
        <v>2342</v>
      </c>
      <c r="Y1417" s="12" t="s">
        <v>5248</v>
      </c>
      <c r="Z1417" s="120"/>
      <c r="AA1417" s="12"/>
      <c r="AB1417" s="15"/>
      <c r="AC1417" s="15"/>
      <c r="AD1417" s="15"/>
      <c r="AE1417" s="15"/>
      <c r="AF1417" s="4">
        <f ca="1">+TODAY()-AE1417</f>
        <v>44137</v>
      </c>
      <c r="AG1417" s="15"/>
      <c r="AH1417" s="15"/>
      <c r="AI1417" s="6"/>
      <c r="AJ1417" s="6"/>
      <c r="AK1417" s="3"/>
      <c r="AL1417" s="6"/>
      <c r="AM1417" s="10">
        <v>1</v>
      </c>
      <c r="AN1417" s="3" t="s">
        <v>44</v>
      </c>
      <c r="AO1417" s="3"/>
      <c r="AP1417" s="3" t="s">
        <v>1918</v>
      </c>
      <c r="AQ1417" s="3"/>
      <c r="AR1417" s="3"/>
      <c r="AS1417" s="3"/>
      <c r="AT1417" s="3"/>
      <c r="AU1417" s="3" t="s">
        <v>4402</v>
      </c>
      <c r="AV1417" s="7" t="s">
        <v>47</v>
      </c>
      <c r="AW1417" s="7" t="s">
        <v>47</v>
      </c>
      <c r="AX1417" s="9" t="str">
        <f>IF(AW1417="","Vacio",IF(AV1417=AW1417,"Igual","Diferente"))</f>
        <v>Igual</v>
      </c>
      <c r="AY1417" s="129"/>
      <c r="AZ1417" s="129"/>
      <c r="BA1417" s="5">
        <f ca="1">+IF(K1417&gt;21,"Revisar",0)</f>
        <v>0</v>
      </c>
      <c r="BB1417" s="129" t="s">
        <v>146</v>
      </c>
      <c r="BC1417" s="129" t="s">
        <v>2919</v>
      </c>
      <c r="BF1417" s="129" t="s">
        <v>94</v>
      </c>
      <c r="BG1417" s="129"/>
    </row>
    <row r="1418" spans="1:59" s="153" customFormat="1" ht="14.65" customHeight="1" x14ac:dyDescent="0.25">
      <c r="A1418" s="68" t="str">
        <f>CONCATENATE(E1418,"_",X1418)</f>
        <v>20100041953_PCR-LAP20031051</v>
      </c>
      <c r="B1418" s="68" t="str">
        <f>CONCATENATE(E1418,"_",Z1418)</f>
        <v>20100041953_PCR-LAP20041071</v>
      </c>
      <c r="C1418" s="6">
        <v>44117</v>
      </c>
      <c r="D1418" s="6">
        <v>44147</v>
      </c>
      <c r="E1418" s="192">
        <v>20100041953</v>
      </c>
      <c r="F1418" s="3" t="s">
        <v>4113</v>
      </c>
      <c r="G1418" s="3" t="s">
        <v>4818</v>
      </c>
      <c r="H1418" s="6">
        <v>44117</v>
      </c>
      <c r="I1418" s="6">
        <v>44147</v>
      </c>
      <c r="J1418" s="7" t="s">
        <v>2313</v>
      </c>
      <c r="K1418" s="8">
        <f ca="1">+TODAY()-I1418</f>
        <v>-10</v>
      </c>
      <c r="L1418" s="9">
        <v>100</v>
      </c>
      <c r="M1418" s="152"/>
      <c r="N1418" s="9" t="str">
        <f>IF(M1418="","Vacio",IF(L1418=M1418,"Igual","Diferente"))</f>
        <v>Vacio</v>
      </c>
      <c r="O1418" s="9"/>
      <c r="P1418" s="152"/>
      <c r="Q1418" s="9" t="str">
        <f>IF(P1418="","Vacio",IF(O1418=P1418,"Igual","Diferente"))</f>
        <v>Vacio</v>
      </c>
      <c r="R1418" s="1">
        <f>+L1418+O1418/3.5</f>
        <v>100</v>
      </c>
      <c r="S1418" s="1">
        <f ca="1">+IF(K1418&gt;=0,IF(K1418&lt;30,R1418*1,IF(60&gt;K1418,R1418*2,IF(90&gt;K1418,R1418*3,IF(120&gt;K1418,R1418*4,IF(150&gt;K1418,R1418*5,IF(180&gt;K1418,R1418*6,IF(210&gt;K1418,R1418*7))))))),0)</f>
        <v>0</v>
      </c>
      <c r="T1418" s="2">
        <f ca="1">+IF(K1418&lt;0,0,IF(K1418&lt;8,$A$1,IF(K1418&lt;15,$B$1,IF(K1418&lt;22,$C$1,IF(K1418&lt;30,$D$1,IF(K1418&lt;60,$G$1,IF(K1418&lt;90,$H$1,IF(K1418&lt;120,$I$1,IF(K1418&lt;150,$J$1,IF(K1418&lt;180,$K$1,IF(K1418&lt;210,$E$1)))))))))))</f>
        <v>0</v>
      </c>
      <c r="U1418" s="103" t="s">
        <v>3423</v>
      </c>
      <c r="V1418" s="295">
        <v>12643</v>
      </c>
      <c r="W1418" s="6">
        <v>43962</v>
      </c>
      <c r="X1418" s="120" t="s">
        <v>339</v>
      </c>
      <c r="Y1418" s="12" t="s">
        <v>5248</v>
      </c>
      <c r="Z1418" s="120" t="s">
        <v>2343</v>
      </c>
      <c r="AA1418" s="12"/>
      <c r="AB1418" s="15"/>
      <c r="AC1418" s="15"/>
      <c r="AD1418" s="15"/>
      <c r="AE1418" s="15"/>
      <c r="AF1418" s="4">
        <f ca="1">+TODAY()-AE1418</f>
        <v>44137</v>
      </c>
      <c r="AG1418" s="15"/>
      <c r="AH1418" s="15"/>
      <c r="AI1418" s="6"/>
      <c r="AJ1418" s="6"/>
      <c r="AK1418" s="3"/>
      <c r="AL1418" s="6"/>
      <c r="AM1418" s="10">
        <v>1</v>
      </c>
      <c r="AN1418" s="3" t="s">
        <v>44</v>
      </c>
      <c r="AO1418" s="3"/>
      <c r="AP1418" s="3" t="s">
        <v>1918</v>
      </c>
      <c r="AQ1418" s="3"/>
      <c r="AR1418" s="3"/>
      <c r="AS1418" s="3"/>
      <c r="AT1418" s="3"/>
      <c r="AU1418" s="3" t="s">
        <v>4402</v>
      </c>
      <c r="AV1418" s="7" t="s">
        <v>47</v>
      </c>
      <c r="AW1418" s="7" t="s">
        <v>47</v>
      </c>
      <c r="AX1418" s="9" t="str">
        <f>IF(AW1418="","Vacio",IF(AV1418=AW1418,"Igual","Diferente"))</f>
        <v>Igual</v>
      </c>
      <c r="AY1418" s="129"/>
      <c r="AZ1418" s="129"/>
      <c r="BA1418" s="5">
        <f ca="1">+IF(K1418&gt;21,"Revisar",0)</f>
        <v>0</v>
      </c>
      <c r="BB1418" s="129" t="s">
        <v>146</v>
      </c>
      <c r="BC1418" s="129" t="s">
        <v>2919</v>
      </c>
      <c r="BF1418" s="129" t="s">
        <v>94</v>
      </c>
      <c r="BG1418" s="129"/>
    </row>
    <row r="1419" spans="1:59" s="153" customFormat="1" ht="14.65" customHeight="1" x14ac:dyDescent="0.25">
      <c r="A1419" s="68" t="str">
        <f>CONCATENATE(E1419,"_",X1419)</f>
        <v>20100041953_PCR-LAP20041073</v>
      </c>
      <c r="B1419" s="68" t="str">
        <f>CONCATENATE(E1419,"_",Z1419)</f>
        <v>20100041953_</v>
      </c>
      <c r="C1419" s="6">
        <v>44117</v>
      </c>
      <c r="D1419" s="6">
        <v>44147</v>
      </c>
      <c r="E1419" s="192">
        <v>20100041953</v>
      </c>
      <c r="F1419" s="3" t="s">
        <v>4113</v>
      </c>
      <c r="G1419" s="3" t="s">
        <v>4818</v>
      </c>
      <c r="H1419" s="6">
        <v>44117</v>
      </c>
      <c r="I1419" s="6">
        <v>44147</v>
      </c>
      <c r="J1419" s="70" t="s">
        <v>2313</v>
      </c>
      <c r="K1419" s="8">
        <f ca="1">+TODAY()-I1419</f>
        <v>-10</v>
      </c>
      <c r="L1419" s="9">
        <v>100</v>
      </c>
      <c r="M1419" s="152"/>
      <c r="N1419" s="9" t="str">
        <f>IF(M1419="","Vacio",IF(L1419=M1419,"Igual","Diferente"))</f>
        <v>Vacio</v>
      </c>
      <c r="O1419" s="9"/>
      <c r="P1419" s="152"/>
      <c r="Q1419" s="9" t="str">
        <f>IF(P1419="","Vacio",IF(O1419=P1419,"Igual","Diferente"))</f>
        <v>Vacio</v>
      </c>
      <c r="R1419" s="1">
        <f>+L1419+O1419/3.5</f>
        <v>100</v>
      </c>
      <c r="S1419" s="1">
        <f ca="1">+IF(K1419&gt;=0,IF(K1419&lt;30,R1419*1,IF(60&gt;K1419,R1419*2,IF(90&gt;K1419,R1419*3,IF(120&gt;K1419,R1419*4,IF(150&gt;K1419,R1419*5,IF(180&gt;K1419,R1419*6,IF(210&gt;K1419,R1419*7))))))),0)</f>
        <v>0</v>
      </c>
      <c r="T1419" s="2">
        <f ca="1">+IF(K1419&lt;0,0,IF(K1419&lt;8,$A$1,IF(K1419&lt;15,$B$1,IF(K1419&lt;22,$C$1,IF(K1419&lt;30,$D$1,IF(K1419&lt;60,$G$1,IF(K1419&lt;90,$H$1,IF(K1419&lt;120,$I$1,IF(K1419&lt;150,$J$1,IF(K1419&lt;180,$K$1,IF(K1419&lt;210,$E$1)))))))))))</f>
        <v>0</v>
      </c>
      <c r="U1419" s="103" t="s">
        <v>2314</v>
      </c>
      <c r="V1419" s="295">
        <v>12544</v>
      </c>
      <c r="W1419" s="6">
        <v>43958</v>
      </c>
      <c r="X1419" s="120" t="s">
        <v>2344</v>
      </c>
      <c r="Y1419" s="12" t="s">
        <v>5248</v>
      </c>
      <c r="Z1419" s="120"/>
      <c r="AA1419" s="12"/>
      <c r="AB1419" s="15"/>
      <c r="AC1419" s="15"/>
      <c r="AD1419" s="15"/>
      <c r="AE1419" s="15"/>
      <c r="AF1419" s="4">
        <f ca="1">+TODAY()-AE1419</f>
        <v>44137</v>
      </c>
      <c r="AG1419" s="15"/>
      <c r="AH1419" s="15"/>
      <c r="AI1419" s="6"/>
      <c r="AJ1419" s="6"/>
      <c r="AK1419" s="3"/>
      <c r="AL1419" s="6"/>
      <c r="AM1419" s="10">
        <v>1</v>
      </c>
      <c r="AN1419" s="3" t="s">
        <v>44</v>
      </c>
      <c r="AO1419" s="3"/>
      <c r="AP1419" s="3" t="s">
        <v>1918</v>
      </c>
      <c r="AQ1419" s="3"/>
      <c r="AR1419" s="3"/>
      <c r="AS1419" s="3"/>
      <c r="AT1419" s="3"/>
      <c r="AU1419" s="3" t="s">
        <v>4402</v>
      </c>
      <c r="AV1419" s="7" t="s">
        <v>47</v>
      </c>
      <c r="AW1419" s="7" t="s">
        <v>47</v>
      </c>
      <c r="AX1419" s="9" t="str">
        <f>IF(AW1419="","Vacio",IF(AV1419=AW1419,"Igual","Diferente"))</f>
        <v>Igual</v>
      </c>
      <c r="AY1419" s="129"/>
      <c r="AZ1419" s="129"/>
      <c r="BA1419" s="5">
        <f ca="1">+IF(K1419&gt;21,"Revisar",0)</f>
        <v>0</v>
      </c>
      <c r="BB1419" s="129" t="s">
        <v>146</v>
      </c>
      <c r="BC1419" s="129" t="s">
        <v>2919</v>
      </c>
      <c r="BF1419" s="129" t="s">
        <v>94</v>
      </c>
      <c r="BG1419" s="129"/>
    </row>
    <row r="1420" spans="1:59" s="153" customFormat="1" ht="14.65" customHeight="1" x14ac:dyDescent="0.25">
      <c r="A1420" s="68" t="str">
        <f>CONCATENATE(E1420,"_",X1420)</f>
        <v>20100041953_PCR-LAP20041074</v>
      </c>
      <c r="B1420" s="68" t="str">
        <f>CONCATENATE(E1420,"_",Z1420)</f>
        <v>20100041953_</v>
      </c>
      <c r="C1420" s="6">
        <v>44117</v>
      </c>
      <c r="D1420" s="6">
        <v>44147</v>
      </c>
      <c r="E1420" s="192">
        <v>20100041953</v>
      </c>
      <c r="F1420" s="3" t="s">
        <v>4113</v>
      </c>
      <c r="G1420" s="3" t="s">
        <v>4818</v>
      </c>
      <c r="H1420" s="6">
        <v>44117</v>
      </c>
      <c r="I1420" s="6">
        <v>44147</v>
      </c>
      <c r="J1420" s="70" t="s">
        <v>2313</v>
      </c>
      <c r="K1420" s="8">
        <f ca="1">+TODAY()-I1420</f>
        <v>-10</v>
      </c>
      <c r="L1420" s="9">
        <v>100</v>
      </c>
      <c r="M1420" s="152"/>
      <c r="N1420" s="9" t="str">
        <f>IF(M1420="","Vacio",IF(L1420=M1420,"Igual","Diferente"))</f>
        <v>Vacio</v>
      </c>
      <c r="O1420" s="9"/>
      <c r="P1420" s="152"/>
      <c r="Q1420" s="9" t="str">
        <f>IF(P1420="","Vacio",IF(O1420=P1420,"Igual","Diferente"))</f>
        <v>Vacio</v>
      </c>
      <c r="R1420" s="1">
        <f>+L1420+O1420/3.5</f>
        <v>100</v>
      </c>
      <c r="S1420" s="1">
        <f ca="1">+IF(K1420&gt;=0,IF(K1420&lt;30,R1420*1,IF(60&gt;K1420,R1420*2,IF(90&gt;K1420,R1420*3,IF(120&gt;K1420,R1420*4,IF(150&gt;K1420,R1420*5,IF(180&gt;K1420,R1420*6,IF(210&gt;K1420,R1420*7))))))),0)</f>
        <v>0</v>
      </c>
      <c r="T1420" s="2">
        <f ca="1">+IF(K1420&lt;0,0,IF(K1420&lt;8,$A$1,IF(K1420&lt;15,$B$1,IF(K1420&lt;22,$C$1,IF(K1420&lt;30,$D$1,IF(K1420&lt;60,$G$1,IF(K1420&lt;90,$H$1,IF(K1420&lt;120,$I$1,IF(K1420&lt;150,$J$1,IF(K1420&lt;180,$K$1,IF(K1420&lt;210,$E$1)))))))))))</f>
        <v>0</v>
      </c>
      <c r="U1420" s="103" t="s">
        <v>2314</v>
      </c>
      <c r="V1420" s="295">
        <v>12425</v>
      </c>
      <c r="W1420" s="6">
        <v>43962</v>
      </c>
      <c r="X1420" s="120" t="s">
        <v>2345</v>
      </c>
      <c r="Y1420" s="12" t="s">
        <v>5248</v>
      </c>
      <c r="Z1420" s="120"/>
      <c r="AA1420" s="12"/>
      <c r="AB1420" s="15"/>
      <c r="AC1420" s="15"/>
      <c r="AD1420" s="15"/>
      <c r="AE1420" s="15"/>
      <c r="AF1420" s="4">
        <f ca="1">+TODAY()-AE1420</f>
        <v>44137</v>
      </c>
      <c r="AG1420" s="15"/>
      <c r="AH1420" s="15"/>
      <c r="AI1420" s="6"/>
      <c r="AJ1420" s="6"/>
      <c r="AK1420" s="3"/>
      <c r="AL1420" s="6"/>
      <c r="AM1420" s="10">
        <v>1</v>
      </c>
      <c r="AN1420" s="3" t="s">
        <v>44</v>
      </c>
      <c r="AO1420" s="3"/>
      <c r="AP1420" s="3" t="s">
        <v>1918</v>
      </c>
      <c r="AQ1420" s="3"/>
      <c r="AR1420" s="3"/>
      <c r="AS1420" s="3"/>
      <c r="AT1420" s="3"/>
      <c r="AU1420" s="3" t="s">
        <v>4402</v>
      </c>
      <c r="AV1420" s="7" t="s">
        <v>47</v>
      </c>
      <c r="AW1420" s="7" t="s">
        <v>47</v>
      </c>
      <c r="AX1420" s="9" t="str">
        <f>IF(AW1420="","Vacio",IF(AV1420=AW1420,"Igual","Diferente"))</f>
        <v>Igual</v>
      </c>
      <c r="AY1420" s="129"/>
      <c r="AZ1420" s="129"/>
      <c r="BA1420" s="5">
        <f ca="1">+IF(K1420&gt;21,"Revisar",0)</f>
        <v>0</v>
      </c>
      <c r="BB1420" s="129" t="s">
        <v>146</v>
      </c>
      <c r="BC1420" s="129" t="s">
        <v>2919</v>
      </c>
      <c r="BF1420" s="129" t="s">
        <v>94</v>
      </c>
      <c r="BG1420" s="129"/>
    </row>
    <row r="1421" spans="1:59" s="153" customFormat="1" ht="14.65" customHeight="1" x14ac:dyDescent="0.25">
      <c r="A1421" s="68" t="str">
        <f>CONCATENATE(E1421,"_",X1421)</f>
        <v>20100041953_PCR-LAP20041077</v>
      </c>
      <c r="B1421" s="68" t="str">
        <f>CONCATENATE(E1421,"_",Z1421)</f>
        <v>20100041953_</v>
      </c>
      <c r="C1421" s="6">
        <v>44117</v>
      </c>
      <c r="D1421" s="6">
        <v>44147</v>
      </c>
      <c r="E1421" s="192">
        <v>20100041953</v>
      </c>
      <c r="F1421" s="3" t="s">
        <v>4113</v>
      </c>
      <c r="G1421" s="3" t="s">
        <v>4818</v>
      </c>
      <c r="H1421" s="6">
        <v>44117</v>
      </c>
      <c r="I1421" s="6">
        <v>44147</v>
      </c>
      <c r="J1421" s="70" t="s">
        <v>2313</v>
      </c>
      <c r="K1421" s="8">
        <f ca="1">+TODAY()-I1421</f>
        <v>-10</v>
      </c>
      <c r="L1421" s="9">
        <v>100</v>
      </c>
      <c r="M1421" s="152"/>
      <c r="N1421" s="9" t="str">
        <f>IF(M1421="","Vacio",IF(L1421=M1421,"Igual","Diferente"))</f>
        <v>Vacio</v>
      </c>
      <c r="O1421" s="9"/>
      <c r="P1421" s="152"/>
      <c r="Q1421" s="9" t="str">
        <f>IF(P1421="","Vacio",IF(O1421=P1421,"Igual","Diferente"))</f>
        <v>Vacio</v>
      </c>
      <c r="R1421" s="1">
        <f>+L1421+O1421/3.5</f>
        <v>100</v>
      </c>
      <c r="S1421" s="1">
        <f ca="1">+IF(K1421&gt;=0,IF(K1421&lt;30,R1421*1,IF(60&gt;K1421,R1421*2,IF(90&gt;K1421,R1421*3,IF(120&gt;K1421,R1421*4,IF(150&gt;K1421,R1421*5,IF(180&gt;K1421,R1421*6,IF(210&gt;K1421,R1421*7))))))),0)</f>
        <v>0</v>
      </c>
      <c r="T1421" s="2">
        <f ca="1">+IF(K1421&lt;0,0,IF(K1421&lt;8,$A$1,IF(K1421&lt;15,$B$1,IF(K1421&lt;22,$C$1,IF(K1421&lt;30,$D$1,IF(K1421&lt;60,$G$1,IF(K1421&lt;90,$H$1,IF(K1421&lt;120,$I$1,IF(K1421&lt;150,$J$1,IF(K1421&lt;180,$K$1,IF(K1421&lt;210,$E$1)))))))))))</f>
        <v>0</v>
      </c>
      <c r="U1421" s="103" t="s">
        <v>2314</v>
      </c>
      <c r="V1421" s="295">
        <v>12653</v>
      </c>
      <c r="W1421" s="6">
        <v>43962</v>
      </c>
      <c r="X1421" s="120" t="s">
        <v>2348</v>
      </c>
      <c r="Y1421" s="12" t="s">
        <v>5248</v>
      </c>
      <c r="Z1421" s="120"/>
      <c r="AA1421" s="12"/>
      <c r="AB1421" s="15"/>
      <c r="AC1421" s="15"/>
      <c r="AD1421" s="15"/>
      <c r="AE1421" s="15"/>
      <c r="AF1421" s="4">
        <f ca="1">+TODAY()-AE1421</f>
        <v>44137</v>
      </c>
      <c r="AG1421" s="15"/>
      <c r="AH1421" s="15"/>
      <c r="AI1421" s="6"/>
      <c r="AJ1421" s="6"/>
      <c r="AK1421" s="3"/>
      <c r="AL1421" s="6"/>
      <c r="AM1421" s="10">
        <v>1</v>
      </c>
      <c r="AN1421" s="3" t="s">
        <v>44</v>
      </c>
      <c r="AO1421" s="3"/>
      <c r="AP1421" s="3" t="s">
        <v>1918</v>
      </c>
      <c r="AQ1421" s="3"/>
      <c r="AR1421" s="3"/>
      <c r="AS1421" s="3"/>
      <c r="AT1421" s="3"/>
      <c r="AU1421" s="3" t="s">
        <v>4402</v>
      </c>
      <c r="AV1421" s="7" t="s">
        <v>47</v>
      </c>
      <c r="AW1421" s="7" t="s">
        <v>47</v>
      </c>
      <c r="AX1421" s="9" t="str">
        <f>IF(AW1421="","Vacio",IF(AV1421=AW1421,"Igual","Diferente"))</f>
        <v>Igual</v>
      </c>
      <c r="AY1421" s="129"/>
      <c r="AZ1421" s="129"/>
      <c r="BA1421" s="5">
        <f ca="1">+IF(K1421&gt;21,"Revisar",0)</f>
        <v>0</v>
      </c>
      <c r="BB1421" s="129" t="s">
        <v>146</v>
      </c>
      <c r="BC1421" s="129" t="s">
        <v>2919</v>
      </c>
      <c r="BF1421" s="129" t="s">
        <v>94</v>
      </c>
      <c r="BG1421" s="129"/>
    </row>
    <row r="1422" spans="1:59" s="153" customFormat="1" ht="14.65" customHeight="1" x14ac:dyDescent="0.25">
      <c r="A1422" s="68" t="str">
        <f>CONCATENATE(E1422,"_",X1422)</f>
        <v>20100041953_PCR-LAP20041081</v>
      </c>
      <c r="B1422" s="68" t="str">
        <f>CONCATENATE(E1422,"_",Z1422)</f>
        <v>20100041953_</v>
      </c>
      <c r="C1422" s="6">
        <v>44117</v>
      </c>
      <c r="D1422" s="6">
        <v>44147</v>
      </c>
      <c r="E1422" s="192">
        <v>20100041953</v>
      </c>
      <c r="F1422" s="3" t="s">
        <v>4113</v>
      </c>
      <c r="G1422" s="3" t="s">
        <v>4818</v>
      </c>
      <c r="H1422" s="6">
        <v>44117</v>
      </c>
      <c r="I1422" s="6">
        <v>44147</v>
      </c>
      <c r="J1422" s="70" t="s">
        <v>2313</v>
      </c>
      <c r="K1422" s="8">
        <f ca="1">+TODAY()-I1422</f>
        <v>-10</v>
      </c>
      <c r="L1422" s="9">
        <v>100</v>
      </c>
      <c r="M1422" s="152"/>
      <c r="N1422" s="9" t="str">
        <f>IF(M1422="","Vacio",IF(L1422=M1422,"Igual","Diferente"))</f>
        <v>Vacio</v>
      </c>
      <c r="O1422" s="9"/>
      <c r="P1422" s="152"/>
      <c r="Q1422" s="9" t="str">
        <f>IF(P1422="","Vacio",IF(O1422=P1422,"Igual","Diferente"))</f>
        <v>Vacio</v>
      </c>
      <c r="R1422" s="1">
        <f>+L1422+O1422/3.5</f>
        <v>100</v>
      </c>
      <c r="S1422" s="1">
        <f ca="1">+IF(K1422&gt;=0,IF(K1422&lt;30,R1422*1,IF(60&gt;K1422,R1422*2,IF(90&gt;K1422,R1422*3,IF(120&gt;K1422,R1422*4,IF(150&gt;K1422,R1422*5,IF(180&gt;K1422,R1422*6,IF(210&gt;K1422,R1422*7))))))),0)</f>
        <v>0</v>
      </c>
      <c r="T1422" s="2">
        <f ca="1">+IF(K1422&lt;0,0,IF(K1422&lt;8,$A$1,IF(K1422&lt;15,$B$1,IF(K1422&lt;22,$C$1,IF(K1422&lt;30,$D$1,IF(K1422&lt;60,$G$1,IF(K1422&lt;90,$H$1,IF(K1422&lt;120,$I$1,IF(K1422&lt;150,$J$1,IF(K1422&lt;180,$K$1,IF(K1422&lt;210,$E$1)))))))))))</f>
        <v>0</v>
      </c>
      <c r="U1422" s="103" t="s">
        <v>2314</v>
      </c>
      <c r="V1422" s="295">
        <v>12657</v>
      </c>
      <c r="W1422" s="6">
        <v>43960</v>
      </c>
      <c r="X1422" s="120" t="s">
        <v>2351</v>
      </c>
      <c r="Y1422" s="12" t="s">
        <v>5248</v>
      </c>
      <c r="Z1422" s="120"/>
      <c r="AA1422" s="12"/>
      <c r="AB1422" s="15"/>
      <c r="AC1422" s="15"/>
      <c r="AD1422" s="15"/>
      <c r="AE1422" s="15"/>
      <c r="AF1422" s="4">
        <f ca="1">+TODAY()-AE1422</f>
        <v>44137</v>
      </c>
      <c r="AG1422" s="15"/>
      <c r="AH1422" s="15"/>
      <c r="AI1422" s="6"/>
      <c r="AJ1422" s="6"/>
      <c r="AK1422" s="3"/>
      <c r="AL1422" s="6"/>
      <c r="AM1422" s="10">
        <v>1</v>
      </c>
      <c r="AN1422" s="3" t="s">
        <v>44</v>
      </c>
      <c r="AO1422" s="3"/>
      <c r="AP1422" s="3" t="s">
        <v>1918</v>
      </c>
      <c r="AQ1422" s="3"/>
      <c r="AR1422" s="3"/>
      <c r="AS1422" s="3"/>
      <c r="AT1422" s="3"/>
      <c r="AU1422" s="3" t="s">
        <v>4402</v>
      </c>
      <c r="AV1422" s="7" t="s">
        <v>47</v>
      </c>
      <c r="AW1422" s="7" t="s">
        <v>47</v>
      </c>
      <c r="AX1422" s="9" t="str">
        <f>IF(AW1422="","Vacio",IF(AV1422=AW1422,"Igual","Diferente"))</f>
        <v>Igual</v>
      </c>
      <c r="AY1422" s="129"/>
      <c r="AZ1422" s="129"/>
      <c r="BA1422" s="5">
        <f ca="1">+IF(K1422&gt;21,"Revisar",0)</f>
        <v>0</v>
      </c>
      <c r="BB1422" s="129" t="s">
        <v>146</v>
      </c>
      <c r="BC1422" s="129" t="s">
        <v>2919</v>
      </c>
      <c r="BF1422" s="129" t="s">
        <v>94</v>
      </c>
      <c r="BG1422" s="129"/>
    </row>
    <row r="1423" spans="1:59" s="153" customFormat="1" ht="14.65" customHeight="1" x14ac:dyDescent="0.25">
      <c r="A1423" s="68" t="str">
        <f>CONCATENATE(E1423,"_",X1423)</f>
        <v>20100041953_PCR-LAP20041083</v>
      </c>
      <c r="B1423" s="68" t="str">
        <f>CONCATENATE(E1423,"_",Z1423)</f>
        <v>20100041953_</v>
      </c>
      <c r="C1423" s="6">
        <v>44117</v>
      </c>
      <c r="D1423" s="6">
        <v>44147</v>
      </c>
      <c r="E1423" s="192">
        <v>20100041953</v>
      </c>
      <c r="F1423" s="3" t="s">
        <v>4113</v>
      </c>
      <c r="G1423" s="3" t="s">
        <v>4818</v>
      </c>
      <c r="H1423" s="6">
        <v>44117</v>
      </c>
      <c r="I1423" s="6">
        <v>44147</v>
      </c>
      <c r="J1423" s="70" t="s">
        <v>2313</v>
      </c>
      <c r="K1423" s="8">
        <f ca="1">+TODAY()-I1423</f>
        <v>-10</v>
      </c>
      <c r="L1423" s="9">
        <v>100</v>
      </c>
      <c r="M1423" s="152"/>
      <c r="N1423" s="9" t="str">
        <f>IF(M1423="","Vacio",IF(L1423=M1423,"Igual","Diferente"))</f>
        <v>Vacio</v>
      </c>
      <c r="O1423" s="9"/>
      <c r="P1423" s="152"/>
      <c r="Q1423" s="9" t="str">
        <f>IF(P1423="","Vacio",IF(O1423=P1423,"Igual","Diferente"))</f>
        <v>Vacio</v>
      </c>
      <c r="R1423" s="1">
        <f>+L1423+O1423/3.5</f>
        <v>100</v>
      </c>
      <c r="S1423" s="1">
        <f ca="1">+IF(K1423&gt;=0,IF(K1423&lt;30,R1423*1,IF(60&gt;K1423,R1423*2,IF(90&gt;K1423,R1423*3,IF(120&gt;K1423,R1423*4,IF(150&gt;K1423,R1423*5,IF(180&gt;K1423,R1423*6,IF(210&gt;K1423,R1423*7))))))),0)</f>
        <v>0</v>
      </c>
      <c r="T1423" s="2">
        <f ca="1">+IF(K1423&lt;0,0,IF(K1423&lt;8,$A$1,IF(K1423&lt;15,$B$1,IF(K1423&lt;22,$C$1,IF(K1423&lt;30,$D$1,IF(K1423&lt;60,$G$1,IF(K1423&lt;90,$H$1,IF(K1423&lt;120,$I$1,IF(K1423&lt;150,$J$1,IF(K1423&lt;180,$K$1,IF(K1423&lt;210,$E$1)))))))))))</f>
        <v>0</v>
      </c>
      <c r="U1423" s="103" t="s">
        <v>2314</v>
      </c>
      <c r="V1423" s="295">
        <v>12659</v>
      </c>
      <c r="W1423" s="6">
        <v>43957</v>
      </c>
      <c r="X1423" s="120" t="s">
        <v>2353</v>
      </c>
      <c r="Y1423" s="12" t="s">
        <v>5248</v>
      </c>
      <c r="Z1423" s="120"/>
      <c r="AA1423" s="12"/>
      <c r="AB1423" s="15"/>
      <c r="AC1423" s="15"/>
      <c r="AD1423" s="15"/>
      <c r="AE1423" s="15"/>
      <c r="AF1423" s="4">
        <f ca="1">+TODAY()-AE1423</f>
        <v>44137</v>
      </c>
      <c r="AG1423" s="15"/>
      <c r="AH1423" s="15"/>
      <c r="AI1423" s="6"/>
      <c r="AJ1423" s="6"/>
      <c r="AK1423" s="3"/>
      <c r="AL1423" s="6"/>
      <c r="AM1423" s="10">
        <v>1</v>
      </c>
      <c r="AN1423" s="3" t="s">
        <v>44</v>
      </c>
      <c r="AO1423" s="3"/>
      <c r="AP1423" s="3" t="s">
        <v>1918</v>
      </c>
      <c r="AQ1423" s="3"/>
      <c r="AR1423" s="3"/>
      <c r="AS1423" s="3"/>
      <c r="AT1423" s="3"/>
      <c r="AU1423" s="3" t="s">
        <v>4402</v>
      </c>
      <c r="AV1423" s="7" t="s">
        <v>47</v>
      </c>
      <c r="AW1423" s="7" t="s">
        <v>47</v>
      </c>
      <c r="AX1423" s="9" t="str">
        <f>IF(AW1423="","Vacio",IF(AV1423=AW1423,"Igual","Diferente"))</f>
        <v>Igual</v>
      </c>
      <c r="AY1423" s="129"/>
      <c r="AZ1423" s="129"/>
      <c r="BA1423" s="5">
        <f ca="1">+IF(K1423&gt;21,"Revisar",0)</f>
        <v>0</v>
      </c>
      <c r="BB1423" s="129" t="s">
        <v>146</v>
      </c>
      <c r="BC1423" s="129" t="s">
        <v>2919</v>
      </c>
      <c r="BF1423" s="129" t="s">
        <v>94</v>
      </c>
      <c r="BG1423" s="129"/>
    </row>
    <row r="1424" spans="1:59" s="153" customFormat="1" ht="14.65" customHeight="1" x14ac:dyDescent="0.25">
      <c r="A1424" s="68" t="str">
        <f>CONCATENATE(E1424,"_",X1424)</f>
        <v>20100041953_PCR-LAP20041084</v>
      </c>
      <c r="B1424" s="68" t="str">
        <f>CONCATENATE(E1424,"_",Z1424)</f>
        <v>20100041953_</v>
      </c>
      <c r="C1424" s="6">
        <v>44117</v>
      </c>
      <c r="D1424" s="6">
        <v>44147</v>
      </c>
      <c r="E1424" s="192">
        <v>20100041953</v>
      </c>
      <c r="F1424" s="3" t="s">
        <v>4113</v>
      </c>
      <c r="G1424" s="3" t="s">
        <v>4818</v>
      </c>
      <c r="H1424" s="6">
        <v>44117</v>
      </c>
      <c r="I1424" s="6">
        <v>44147</v>
      </c>
      <c r="J1424" s="70" t="s">
        <v>2313</v>
      </c>
      <c r="K1424" s="8">
        <f ca="1">+TODAY()-I1424</f>
        <v>-10</v>
      </c>
      <c r="L1424" s="9">
        <v>100</v>
      </c>
      <c r="M1424" s="152"/>
      <c r="N1424" s="9" t="str">
        <f>IF(M1424="","Vacio",IF(L1424=M1424,"Igual","Diferente"))</f>
        <v>Vacio</v>
      </c>
      <c r="O1424" s="9"/>
      <c r="P1424" s="152"/>
      <c r="Q1424" s="9" t="str">
        <f>IF(P1424="","Vacio",IF(O1424=P1424,"Igual","Diferente"))</f>
        <v>Vacio</v>
      </c>
      <c r="R1424" s="1">
        <f>+L1424+O1424/3.5</f>
        <v>100</v>
      </c>
      <c r="S1424" s="1">
        <f ca="1">+IF(K1424&gt;=0,IF(K1424&lt;30,R1424*1,IF(60&gt;K1424,R1424*2,IF(90&gt;K1424,R1424*3,IF(120&gt;K1424,R1424*4,IF(150&gt;K1424,R1424*5,IF(180&gt;K1424,R1424*6,IF(210&gt;K1424,R1424*7))))))),0)</f>
        <v>0</v>
      </c>
      <c r="T1424" s="2">
        <f ca="1">+IF(K1424&lt;0,0,IF(K1424&lt;8,$A$1,IF(K1424&lt;15,$B$1,IF(K1424&lt;22,$C$1,IF(K1424&lt;30,$D$1,IF(K1424&lt;60,$G$1,IF(K1424&lt;90,$H$1,IF(K1424&lt;120,$I$1,IF(K1424&lt;150,$J$1,IF(K1424&lt;180,$K$1,IF(K1424&lt;210,$E$1)))))))))))</f>
        <v>0</v>
      </c>
      <c r="U1424" s="103" t="s">
        <v>2314</v>
      </c>
      <c r="V1424" s="295">
        <v>12660</v>
      </c>
      <c r="W1424" s="6">
        <v>43957</v>
      </c>
      <c r="X1424" s="120" t="s">
        <v>2354</v>
      </c>
      <c r="Y1424" s="12" t="s">
        <v>5248</v>
      </c>
      <c r="Z1424" s="120"/>
      <c r="AA1424" s="12"/>
      <c r="AB1424" s="15"/>
      <c r="AC1424" s="15"/>
      <c r="AD1424" s="15"/>
      <c r="AE1424" s="15"/>
      <c r="AF1424" s="4">
        <f ca="1">+TODAY()-AE1424</f>
        <v>44137</v>
      </c>
      <c r="AG1424" s="15"/>
      <c r="AH1424" s="15"/>
      <c r="AI1424" s="6"/>
      <c r="AJ1424" s="6"/>
      <c r="AK1424" s="3"/>
      <c r="AL1424" s="6"/>
      <c r="AM1424" s="10">
        <v>1</v>
      </c>
      <c r="AN1424" s="3" t="s">
        <v>44</v>
      </c>
      <c r="AO1424" s="3"/>
      <c r="AP1424" s="3" t="s">
        <v>1918</v>
      </c>
      <c r="AQ1424" s="3"/>
      <c r="AR1424" s="3"/>
      <c r="AS1424" s="3"/>
      <c r="AT1424" s="3"/>
      <c r="AU1424" s="3" t="s">
        <v>4402</v>
      </c>
      <c r="AV1424" s="7" t="s">
        <v>47</v>
      </c>
      <c r="AW1424" s="7" t="s">
        <v>47</v>
      </c>
      <c r="AX1424" s="9" t="str">
        <f>IF(AW1424="","Vacio",IF(AV1424=AW1424,"Igual","Diferente"))</f>
        <v>Igual</v>
      </c>
      <c r="AY1424" s="129"/>
      <c r="AZ1424" s="129"/>
      <c r="BA1424" s="5">
        <f ca="1">+IF(K1424&gt;21,"Revisar",0)</f>
        <v>0</v>
      </c>
      <c r="BB1424" s="129" t="s">
        <v>146</v>
      </c>
      <c r="BC1424" s="129" t="s">
        <v>2919</v>
      </c>
      <c r="BF1424" s="129" t="s">
        <v>94</v>
      </c>
      <c r="BG1424" s="129"/>
    </row>
    <row r="1425" spans="1:59" s="153" customFormat="1" ht="14.65" customHeight="1" x14ac:dyDescent="0.25">
      <c r="A1425" s="68" t="str">
        <f>CONCATENATE(E1425,"_",X1425)</f>
        <v>20100041953_PCR-LAP20041087</v>
      </c>
      <c r="B1425" s="68" t="str">
        <f>CONCATENATE(E1425,"_",Z1425)</f>
        <v>20100041953_</v>
      </c>
      <c r="C1425" s="6">
        <v>44117</v>
      </c>
      <c r="D1425" s="6">
        <v>44147</v>
      </c>
      <c r="E1425" s="192">
        <v>20100041953</v>
      </c>
      <c r="F1425" s="3" t="s">
        <v>4113</v>
      </c>
      <c r="G1425" s="3" t="s">
        <v>4818</v>
      </c>
      <c r="H1425" s="6">
        <v>44117</v>
      </c>
      <c r="I1425" s="6">
        <v>44147</v>
      </c>
      <c r="J1425" s="70" t="s">
        <v>2313</v>
      </c>
      <c r="K1425" s="8">
        <f ca="1">+TODAY()-I1425</f>
        <v>-10</v>
      </c>
      <c r="L1425" s="9">
        <v>100</v>
      </c>
      <c r="M1425" s="152"/>
      <c r="N1425" s="9" t="str">
        <f>IF(M1425="","Vacio",IF(L1425=M1425,"Igual","Diferente"))</f>
        <v>Vacio</v>
      </c>
      <c r="O1425" s="9"/>
      <c r="P1425" s="152"/>
      <c r="Q1425" s="9" t="str">
        <f>IF(P1425="","Vacio",IF(O1425=P1425,"Igual","Diferente"))</f>
        <v>Vacio</v>
      </c>
      <c r="R1425" s="1">
        <f>+L1425+O1425/3.5</f>
        <v>100</v>
      </c>
      <c r="S1425" s="1">
        <f ca="1">+IF(K1425&gt;=0,IF(K1425&lt;30,R1425*1,IF(60&gt;K1425,R1425*2,IF(90&gt;K1425,R1425*3,IF(120&gt;K1425,R1425*4,IF(150&gt;K1425,R1425*5,IF(180&gt;K1425,R1425*6,IF(210&gt;K1425,R1425*7))))))),0)</f>
        <v>0</v>
      </c>
      <c r="T1425" s="2">
        <f ca="1">+IF(K1425&lt;0,0,IF(K1425&lt;8,$A$1,IF(K1425&lt;15,$B$1,IF(K1425&lt;22,$C$1,IF(K1425&lt;30,$D$1,IF(K1425&lt;60,$G$1,IF(K1425&lt;90,$H$1,IF(K1425&lt;120,$I$1,IF(K1425&lt;150,$J$1,IF(K1425&lt;180,$K$1,IF(K1425&lt;210,$E$1)))))))))))</f>
        <v>0</v>
      </c>
      <c r="U1425" s="103" t="s">
        <v>2314</v>
      </c>
      <c r="V1425" s="295">
        <v>12362</v>
      </c>
      <c r="W1425" s="6">
        <v>43959</v>
      </c>
      <c r="X1425" s="120" t="s">
        <v>2357</v>
      </c>
      <c r="Y1425" s="12" t="s">
        <v>5248</v>
      </c>
      <c r="Z1425" s="120"/>
      <c r="AA1425" s="12"/>
      <c r="AB1425" s="15"/>
      <c r="AC1425" s="15"/>
      <c r="AD1425" s="15"/>
      <c r="AE1425" s="15"/>
      <c r="AF1425" s="4">
        <f ca="1">+TODAY()-AE1425</f>
        <v>44137</v>
      </c>
      <c r="AG1425" s="15"/>
      <c r="AH1425" s="15"/>
      <c r="AI1425" s="6"/>
      <c r="AJ1425" s="6"/>
      <c r="AK1425" s="3"/>
      <c r="AL1425" s="6"/>
      <c r="AM1425" s="10">
        <v>1</v>
      </c>
      <c r="AN1425" s="3" t="s">
        <v>44</v>
      </c>
      <c r="AO1425" s="3"/>
      <c r="AP1425" s="3" t="s">
        <v>1918</v>
      </c>
      <c r="AQ1425" s="3"/>
      <c r="AR1425" s="3"/>
      <c r="AS1425" s="3"/>
      <c r="AT1425" s="3"/>
      <c r="AU1425" s="3" t="s">
        <v>4402</v>
      </c>
      <c r="AV1425" s="7" t="s">
        <v>47</v>
      </c>
      <c r="AW1425" s="7" t="s">
        <v>47</v>
      </c>
      <c r="AX1425" s="9" t="str">
        <f>IF(AW1425="","Vacio",IF(AV1425=AW1425,"Igual","Diferente"))</f>
        <v>Igual</v>
      </c>
      <c r="AY1425" s="129"/>
      <c r="AZ1425" s="129"/>
      <c r="BA1425" s="5">
        <f ca="1">+IF(K1425&gt;21,"Revisar",0)</f>
        <v>0</v>
      </c>
      <c r="BB1425" s="129" t="s">
        <v>146</v>
      </c>
      <c r="BC1425" s="129" t="s">
        <v>2919</v>
      </c>
      <c r="BF1425" s="129" t="s">
        <v>94</v>
      </c>
      <c r="BG1425" s="129"/>
    </row>
    <row r="1426" spans="1:59" s="153" customFormat="1" ht="14.65" customHeight="1" x14ac:dyDescent="0.25">
      <c r="A1426" s="68" t="str">
        <f>CONCATENATE(E1426,"_",X1426)</f>
        <v>20100041953_PCR-LAP20041090</v>
      </c>
      <c r="B1426" s="68" t="str">
        <f>CONCATENATE(E1426,"_",Z1426)</f>
        <v>20100041953_</v>
      </c>
      <c r="C1426" s="6">
        <v>44117</v>
      </c>
      <c r="D1426" s="6">
        <v>44147</v>
      </c>
      <c r="E1426" s="192">
        <v>20100041953</v>
      </c>
      <c r="F1426" s="3" t="s">
        <v>4113</v>
      </c>
      <c r="G1426" s="3" t="s">
        <v>4818</v>
      </c>
      <c r="H1426" s="6">
        <v>44117</v>
      </c>
      <c r="I1426" s="6">
        <v>44147</v>
      </c>
      <c r="J1426" s="70" t="s">
        <v>2313</v>
      </c>
      <c r="K1426" s="8">
        <f ca="1">+TODAY()-I1426</f>
        <v>-10</v>
      </c>
      <c r="L1426" s="9">
        <v>100</v>
      </c>
      <c r="M1426" s="152"/>
      <c r="N1426" s="9" t="str">
        <f>IF(M1426="","Vacio",IF(L1426=M1426,"Igual","Diferente"))</f>
        <v>Vacio</v>
      </c>
      <c r="O1426" s="9"/>
      <c r="P1426" s="152"/>
      <c r="Q1426" s="9" t="str">
        <f>IF(P1426="","Vacio",IF(O1426=P1426,"Igual","Diferente"))</f>
        <v>Vacio</v>
      </c>
      <c r="R1426" s="1">
        <f>+L1426+O1426/3.5</f>
        <v>100</v>
      </c>
      <c r="S1426" s="1">
        <f ca="1">+IF(K1426&gt;=0,IF(K1426&lt;30,R1426*1,IF(60&gt;K1426,R1426*2,IF(90&gt;K1426,R1426*3,IF(120&gt;K1426,R1426*4,IF(150&gt;K1426,R1426*5,IF(180&gt;K1426,R1426*6,IF(210&gt;K1426,R1426*7))))))),0)</f>
        <v>0</v>
      </c>
      <c r="T1426" s="2">
        <f ca="1">+IF(K1426&lt;0,0,IF(K1426&lt;8,$A$1,IF(K1426&lt;15,$B$1,IF(K1426&lt;22,$C$1,IF(K1426&lt;30,$D$1,IF(K1426&lt;60,$G$1,IF(K1426&lt;90,$H$1,IF(K1426&lt;120,$I$1,IF(K1426&lt;150,$J$1,IF(K1426&lt;180,$K$1,IF(K1426&lt;210,$E$1)))))))))))</f>
        <v>0</v>
      </c>
      <c r="U1426" s="103" t="s">
        <v>2314</v>
      </c>
      <c r="V1426" s="295">
        <v>12674</v>
      </c>
      <c r="W1426" s="6">
        <v>43962</v>
      </c>
      <c r="X1426" s="120" t="s">
        <v>2359</v>
      </c>
      <c r="Y1426" s="12" t="s">
        <v>5248</v>
      </c>
      <c r="Z1426" s="120"/>
      <c r="AA1426" s="12"/>
      <c r="AB1426" s="15"/>
      <c r="AC1426" s="15"/>
      <c r="AD1426" s="15"/>
      <c r="AE1426" s="15"/>
      <c r="AF1426" s="4">
        <f ca="1">+TODAY()-AE1426</f>
        <v>44137</v>
      </c>
      <c r="AG1426" s="15"/>
      <c r="AH1426" s="15"/>
      <c r="AI1426" s="6"/>
      <c r="AJ1426" s="6"/>
      <c r="AK1426" s="3"/>
      <c r="AL1426" s="6"/>
      <c r="AM1426" s="10">
        <v>1</v>
      </c>
      <c r="AN1426" s="3" t="s">
        <v>44</v>
      </c>
      <c r="AO1426" s="3"/>
      <c r="AP1426" s="3" t="s">
        <v>1918</v>
      </c>
      <c r="AQ1426" s="3"/>
      <c r="AR1426" s="3"/>
      <c r="AS1426" s="3"/>
      <c r="AT1426" s="3"/>
      <c r="AU1426" s="3" t="s">
        <v>4402</v>
      </c>
      <c r="AV1426" s="7" t="s">
        <v>47</v>
      </c>
      <c r="AW1426" s="7" t="s">
        <v>47</v>
      </c>
      <c r="AX1426" s="9" t="str">
        <f>IF(AW1426="","Vacio",IF(AV1426=AW1426,"Igual","Diferente"))</f>
        <v>Igual</v>
      </c>
      <c r="AY1426" s="129"/>
      <c r="AZ1426" s="129"/>
      <c r="BA1426" s="5">
        <f ca="1">+IF(K1426&gt;21,"Revisar",0)</f>
        <v>0</v>
      </c>
      <c r="BB1426" s="129" t="s">
        <v>146</v>
      </c>
      <c r="BC1426" s="129" t="s">
        <v>2919</v>
      </c>
      <c r="BF1426" s="129" t="s">
        <v>94</v>
      </c>
      <c r="BG1426" s="129"/>
    </row>
    <row r="1427" spans="1:59" s="153" customFormat="1" ht="14.65" customHeight="1" x14ac:dyDescent="0.25">
      <c r="A1427" s="68" t="str">
        <f>CONCATENATE(E1427,"_",X1427)</f>
        <v>20100041953_PCR-LAP20041091</v>
      </c>
      <c r="B1427" s="68" t="str">
        <f>CONCATENATE(E1427,"_",Z1427)</f>
        <v>20100041953_</v>
      </c>
      <c r="C1427" s="6">
        <v>44117</v>
      </c>
      <c r="D1427" s="6">
        <v>44147</v>
      </c>
      <c r="E1427" s="192">
        <v>20100041953</v>
      </c>
      <c r="F1427" s="3" t="s">
        <v>4113</v>
      </c>
      <c r="G1427" s="3" t="s">
        <v>4818</v>
      </c>
      <c r="H1427" s="6">
        <v>44117</v>
      </c>
      <c r="I1427" s="6">
        <v>44147</v>
      </c>
      <c r="J1427" s="70" t="s">
        <v>2313</v>
      </c>
      <c r="K1427" s="8">
        <f ca="1">+TODAY()-I1427</f>
        <v>-10</v>
      </c>
      <c r="L1427" s="9">
        <v>100</v>
      </c>
      <c r="M1427" s="152"/>
      <c r="N1427" s="9" t="str">
        <f>IF(M1427="","Vacio",IF(L1427=M1427,"Igual","Diferente"))</f>
        <v>Vacio</v>
      </c>
      <c r="O1427" s="9"/>
      <c r="P1427" s="152"/>
      <c r="Q1427" s="9" t="str">
        <f>IF(P1427="","Vacio",IF(O1427=P1427,"Igual","Diferente"))</f>
        <v>Vacio</v>
      </c>
      <c r="R1427" s="1">
        <f>+L1427+O1427/3.5</f>
        <v>100</v>
      </c>
      <c r="S1427" s="1">
        <f ca="1">+IF(K1427&gt;=0,IF(K1427&lt;30,R1427*1,IF(60&gt;K1427,R1427*2,IF(90&gt;K1427,R1427*3,IF(120&gt;K1427,R1427*4,IF(150&gt;K1427,R1427*5,IF(180&gt;K1427,R1427*6,IF(210&gt;K1427,R1427*7))))))),0)</f>
        <v>0</v>
      </c>
      <c r="T1427" s="2">
        <f ca="1">+IF(K1427&lt;0,0,IF(K1427&lt;8,$A$1,IF(K1427&lt;15,$B$1,IF(K1427&lt;22,$C$1,IF(K1427&lt;30,$D$1,IF(K1427&lt;60,$G$1,IF(K1427&lt;90,$H$1,IF(K1427&lt;120,$I$1,IF(K1427&lt;150,$J$1,IF(K1427&lt;180,$K$1,IF(K1427&lt;210,$E$1)))))))))))</f>
        <v>0</v>
      </c>
      <c r="U1427" s="103" t="s">
        <v>2314</v>
      </c>
      <c r="V1427" s="295">
        <v>12671</v>
      </c>
      <c r="W1427" s="6">
        <v>43962</v>
      </c>
      <c r="X1427" s="120" t="s">
        <v>2360</v>
      </c>
      <c r="Y1427" s="12" t="s">
        <v>5248</v>
      </c>
      <c r="Z1427" s="120"/>
      <c r="AA1427" s="12"/>
      <c r="AB1427" s="15"/>
      <c r="AC1427" s="15"/>
      <c r="AD1427" s="15"/>
      <c r="AE1427" s="15"/>
      <c r="AF1427" s="4">
        <f ca="1">+TODAY()-AE1427</f>
        <v>44137</v>
      </c>
      <c r="AG1427" s="15"/>
      <c r="AH1427" s="15"/>
      <c r="AI1427" s="6"/>
      <c r="AJ1427" s="6"/>
      <c r="AK1427" s="3"/>
      <c r="AL1427" s="6"/>
      <c r="AM1427" s="10">
        <v>1</v>
      </c>
      <c r="AN1427" s="3" t="s">
        <v>44</v>
      </c>
      <c r="AO1427" s="3"/>
      <c r="AP1427" s="3" t="s">
        <v>1918</v>
      </c>
      <c r="AQ1427" s="3"/>
      <c r="AR1427" s="3"/>
      <c r="AS1427" s="3"/>
      <c r="AT1427" s="3"/>
      <c r="AU1427" s="3" t="s">
        <v>4402</v>
      </c>
      <c r="AV1427" s="7" t="s">
        <v>47</v>
      </c>
      <c r="AW1427" s="7" t="s">
        <v>47</v>
      </c>
      <c r="AX1427" s="9" t="str">
        <f>IF(AW1427="","Vacio",IF(AV1427=AW1427,"Igual","Diferente"))</f>
        <v>Igual</v>
      </c>
      <c r="AY1427" s="129"/>
      <c r="AZ1427" s="129"/>
      <c r="BA1427" s="5">
        <f ca="1">+IF(K1427&gt;21,"Revisar",0)</f>
        <v>0</v>
      </c>
      <c r="BB1427" s="129" t="s">
        <v>146</v>
      </c>
      <c r="BC1427" s="129" t="s">
        <v>2919</v>
      </c>
      <c r="BF1427" s="129" t="s">
        <v>94</v>
      </c>
      <c r="BG1427" s="129"/>
    </row>
    <row r="1428" spans="1:59" s="153" customFormat="1" ht="14.65" customHeight="1" x14ac:dyDescent="0.25">
      <c r="A1428" s="68" t="str">
        <f>CONCATENATE(E1428,"_",X1428)</f>
        <v>20100041953_PCR-LAP20041092</v>
      </c>
      <c r="B1428" s="68" t="str">
        <f>CONCATENATE(E1428,"_",Z1428)</f>
        <v>20100041953_</v>
      </c>
      <c r="C1428" s="6">
        <v>44117</v>
      </c>
      <c r="D1428" s="6">
        <v>44147</v>
      </c>
      <c r="E1428" s="192">
        <v>20100041953</v>
      </c>
      <c r="F1428" s="3" t="s">
        <v>4113</v>
      </c>
      <c r="G1428" s="3" t="s">
        <v>4818</v>
      </c>
      <c r="H1428" s="6">
        <v>44117</v>
      </c>
      <c r="I1428" s="6">
        <v>44147</v>
      </c>
      <c r="J1428" s="70" t="s">
        <v>2313</v>
      </c>
      <c r="K1428" s="8">
        <f ca="1">+TODAY()-I1428</f>
        <v>-10</v>
      </c>
      <c r="L1428" s="9">
        <v>100</v>
      </c>
      <c r="M1428" s="152"/>
      <c r="N1428" s="9" t="str">
        <f>IF(M1428="","Vacio",IF(L1428=M1428,"Igual","Diferente"))</f>
        <v>Vacio</v>
      </c>
      <c r="O1428" s="9"/>
      <c r="P1428" s="152"/>
      <c r="Q1428" s="9" t="str">
        <f>IF(P1428="","Vacio",IF(O1428=P1428,"Igual","Diferente"))</f>
        <v>Vacio</v>
      </c>
      <c r="R1428" s="1">
        <f>+L1428+O1428/3.5</f>
        <v>100</v>
      </c>
      <c r="S1428" s="1">
        <f ca="1">+IF(K1428&gt;=0,IF(K1428&lt;30,R1428*1,IF(60&gt;K1428,R1428*2,IF(90&gt;K1428,R1428*3,IF(120&gt;K1428,R1428*4,IF(150&gt;K1428,R1428*5,IF(180&gt;K1428,R1428*6,IF(210&gt;K1428,R1428*7))))))),0)</f>
        <v>0</v>
      </c>
      <c r="T1428" s="2">
        <f ca="1">+IF(K1428&lt;0,0,IF(K1428&lt;8,$A$1,IF(K1428&lt;15,$B$1,IF(K1428&lt;22,$C$1,IF(K1428&lt;30,$D$1,IF(K1428&lt;60,$G$1,IF(K1428&lt;90,$H$1,IF(K1428&lt;120,$I$1,IF(K1428&lt;150,$J$1,IF(K1428&lt;180,$K$1,IF(K1428&lt;210,$E$1)))))))))))</f>
        <v>0</v>
      </c>
      <c r="U1428" s="103" t="s">
        <v>2314</v>
      </c>
      <c r="V1428" s="295">
        <v>12670</v>
      </c>
      <c r="W1428" s="6">
        <v>43957</v>
      </c>
      <c r="X1428" s="120" t="s">
        <v>2361</v>
      </c>
      <c r="Y1428" s="12" t="s">
        <v>5248</v>
      </c>
      <c r="Z1428" s="120"/>
      <c r="AA1428" s="12"/>
      <c r="AB1428" s="15"/>
      <c r="AC1428" s="15"/>
      <c r="AD1428" s="15"/>
      <c r="AE1428" s="15"/>
      <c r="AF1428" s="4">
        <f ca="1">+TODAY()-AE1428</f>
        <v>44137</v>
      </c>
      <c r="AG1428" s="15"/>
      <c r="AH1428" s="15"/>
      <c r="AI1428" s="6"/>
      <c r="AJ1428" s="6"/>
      <c r="AK1428" s="3"/>
      <c r="AL1428" s="6"/>
      <c r="AM1428" s="10">
        <v>1</v>
      </c>
      <c r="AN1428" s="3" t="s">
        <v>44</v>
      </c>
      <c r="AO1428" s="3"/>
      <c r="AP1428" s="3" t="s">
        <v>1918</v>
      </c>
      <c r="AQ1428" s="3"/>
      <c r="AR1428" s="3"/>
      <c r="AS1428" s="3"/>
      <c r="AT1428" s="3"/>
      <c r="AU1428" s="3" t="s">
        <v>4402</v>
      </c>
      <c r="AV1428" s="7" t="s">
        <v>47</v>
      </c>
      <c r="AW1428" s="7" t="s">
        <v>47</v>
      </c>
      <c r="AX1428" s="9" t="str">
        <f>IF(AW1428="","Vacio",IF(AV1428=AW1428,"Igual","Diferente"))</f>
        <v>Igual</v>
      </c>
      <c r="AY1428" s="129"/>
      <c r="AZ1428" s="129"/>
      <c r="BA1428" s="5">
        <f ca="1">+IF(K1428&gt;21,"Revisar",0)</f>
        <v>0</v>
      </c>
      <c r="BB1428" s="129" t="s">
        <v>146</v>
      </c>
      <c r="BC1428" s="129" t="s">
        <v>2919</v>
      </c>
      <c r="BF1428" s="129" t="s">
        <v>94</v>
      </c>
      <c r="BG1428" s="129"/>
    </row>
    <row r="1429" spans="1:59" s="153" customFormat="1" ht="14.65" customHeight="1" x14ac:dyDescent="0.25">
      <c r="A1429" s="68" t="str">
        <f>CONCATENATE(E1429,"_",X1429)</f>
        <v>20100041953_PCR-LAP20041093</v>
      </c>
      <c r="B1429" s="68" t="str">
        <f>CONCATENATE(E1429,"_",Z1429)</f>
        <v>20100041953_</v>
      </c>
      <c r="C1429" s="6">
        <v>44117</v>
      </c>
      <c r="D1429" s="6">
        <v>44147</v>
      </c>
      <c r="E1429" s="192">
        <v>20100041953</v>
      </c>
      <c r="F1429" s="3" t="s">
        <v>4113</v>
      </c>
      <c r="G1429" s="3" t="s">
        <v>4818</v>
      </c>
      <c r="H1429" s="6">
        <v>44117</v>
      </c>
      <c r="I1429" s="6">
        <v>44147</v>
      </c>
      <c r="J1429" s="70" t="s">
        <v>2313</v>
      </c>
      <c r="K1429" s="8">
        <f ca="1">+TODAY()-I1429</f>
        <v>-10</v>
      </c>
      <c r="L1429" s="9">
        <v>100</v>
      </c>
      <c r="M1429" s="152"/>
      <c r="N1429" s="9" t="str">
        <f>IF(M1429="","Vacio",IF(L1429=M1429,"Igual","Diferente"))</f>
        <v>Vacio</v>
      </c>
      <c r="O1429" s="9"/>
      <c r="P1429" s="152"/>
      <c r="Q1429" s="9" t="str">
        <f>IF(P1429="","Vacio",IF(O1429=P1429,"Igual","Diferente"))</f>
        <v>Vacio</v>
      </c>
      <c r="R1429" s="1">
        <f>+L1429+O1429/3.5</f>
        <v>100</v>
      </c>
      <c r="S1429" s="1">
        <f ca="1">+IF(K1429&gt;=0,IF(K1429&lt;30,R1429*1,IF(60&gt;K1429,R1429*2,IF(90&gt;K1429,R1429*3,IF(120&gt;K1429,R1429*4,IF(150&gt;K1429,R1429*5,IF(180&gt;K1429,R1429*6,IF(210&gt;K1429,R1429*7))))))),0)</f>
        <v>0</v>
      </c>
      <c r="T1429" s="2">
        <f ca="1">+IF(K1429&lt;0,0,IF(K1429&lt;8,$A$1,IF(K1429&lt;15,$B$1,IF(K1429&lt;22,$C$1,IF(K1429&lt;30,$D$1,IF(K1429&lt;60,$G$1,IF(K1429&lt;90,$H$1,IF(K1429&lt;120,$I$1,IF(K1429&lt;150,$J$1,IF(K1429&lt;180,$K$1,IF(K1429&lt;210,$E$1)))))))))))</f>
        <v>0</v>
      </c>
      <c r="U1429" s="103" t="s">
        <v>2314</v>
      </c>
      <c r="V1429" s="295">
        <v>12669</v>
      </c>
      <c r="W1429" s="6">
        <v>43958</v>
      </c>
      <c r="X1429" s="120" t="s">
        <v>2362</v>
      </c>
      <c r="Y1429" s="12" t="s">
        <v>5248</v>
      </c>
      <c r="Z1429" s="120"/>
      <c r="AA1429" s="12"/>
      <c r="AB1429" s="15"/>
      <c r="AC1429" s="15"/>
      <c r="AD1429" s="15"/>
      <c r="AE1429" s="15"/>
      <c r="AF1429" s="4">
        <f ca="1">+TODAY()-AE1429</f>
        <v>44137</v>
      </c>
      <c r="AG1429" s="15"/>
      <c r="AH1429" s="15"/>
      <c r="AI1429" s="6"/>
      <c r="AJ1429" s="6"/>
      <c r="AK1429" s="3"/>
      <c r="AL1429" s="6"/>
      <c r="AM1429" s="10">
        <v>1</v>
      </c>
      <c r="AN1429" s="3" t="s">
        <v>44</v>
      </c>
      <c r="AO1429" s="3"/>
      <c r="AP1429" s="3" t="s">
        <v>1918</v>
      </c>
      <c r="AQ1429" s="3"/>
      <c r="AR1429" s="3"/>
      <c r="AS1429" s="3"/>
      <c r="AT1429" s="3"/>
      <c r="AU1429" s="3" t="s">
        <v>4402</v>
      </c>
      <c r="AV1429" s="7" t="s">
        <v>47</v>
      </c>
      <c r="AW1429" s="7" t="s">
        <v>47</v>
      </c>
      <c r="AX1429" s="9" t="str">
        <f>IF(AW1429="","Vacio",IF(AV1429=AW1429,"Igual","Diferente"))</f>
        <v>Igual</v>
      </c>
      <c r="AY1429" s="129"/>
      <c r="AZ1429" s="129"/>
      <c r="BA1429" s="5">
        <f ca="1">+IF(K1429&gt;21,"Revisar",0)</f>
        <v>0</v>
      </c>
      <c r="BB1429" s="129" t="s">
        <v>146</v>
      </c>
      <c r="BC1429" s="129" t="s">
        <v>2919</v>
      </c>
      <c r="BF1429" s="129" t="s">
        <v>94</v>
      </c>
      <c r="BG1429" s="129"/>
    </row>
    <row r="1430" spans="1:59" s="153" customFormat="1" ht="14.65" customHeight="1" x14ac:dyDescent="0.25">
      <c r="A1430" s="68" t="str">
        <f>CONCATENATE(E1430,"_",X1430)</f>
        <v>20100041953_PCR-LAP20041096</v>
      </c>
      <c r="B1430" s="68" t="str">
        <f>CONCATENATE(E1430,"_",Z1430)</f>
        <v>20100041953_</v>
      </c>
      <c r="C1430" s="6">
        <v>44117</v>
      </c>
      <c r="D1430" s="6">
        <v>44147</v>
      </c>
      <c r="E1430" s="192">
        <v>20100041953</v>
      </c>
      <c r="F1430" s="3" t="s">
        <v>4113</v>
      </c>
      <c r="G1430" s="3" t="s">
        <v>4818</v>
      </c>
      <c r="H1430" s="6">
        <v>44117</v>
      </c>
      <c r="I1430" s="6">
        <v>44147</v>
      </c>
      <c r="J1430" s="70" t="s">
        <v>2313</v>
      </c>
      <c r="K1430" s="8">
        <f ca="1">+TODAY()-I1430</f>
        <v>-10</v>
      </c>
      <c r="L1430" s="9">
        <v>100</v>
      </c>
      <c r="M1430" s="152"/>
      <c r="N1430" s="9" t="str">
        <f>IF(M1430="","Vacio",IF(L1430=M1430,"Igual","Diferente"))</f>
        <v>Vacio</v>
      </c>
      <c r="O1430" s="9"/>
      <c r="P1430" s="152"/>
      <c r="Q1430" s="9" t="str">
        <f>IF(P1430="","Vacio",IF(O1430=P1430,"Igual","Diferente"))</f>
        <v>Vacio</v>
      </c>
      <c r="R1430" s="1">
        <f>+L1430+O1430/3.5</f>
        <v>100</v>
      </c>
      <c r="S1430" s="1">
        <f ca="1">+IF(K1430&gt;=0,IF(K1430&lt;30,R1430*1,IF(60&gt;K1430,R1430*2,IF(90&gt;K1430,R1430*3,IF(120&gt;K1430,R1430*4,IF(150&gt;K1430,R1430*5,IF(180&gt;K1430,R1430*6,IF(210&gt;K1430,R1430*7))))))),0)</f>
        <v>0</v>
      </c>
      <c r="T1430" s="2">
        <f ca="1">+IF(K1430&lt;0,0,IF(K1430&lt;8,$A$1,IF(K1430&lt;15,$B$1,IF(K1430&lt;22,$C$1,IF(K1430&lt;30,$D$1,IF(K1430&lt;60,$G$1,IF(K1430&lt;90,$H$1,IF(K1430&lt;120,$I$1,IF(K1430&lt;150,$J$1,IF(K1430&lt;180,$K$1,IF(K1430&lt;210,$E$1)))))))))))</f>
        <v>0</v>
      </c>
      <c r="U1430" s="103" t="s">
        <v>2314</v>
      </c>
      <c r="V1430" s="295">
        <v>12602</v>
      </c>
      <c r="W1430" s="6">
        <v>43962</v>
      </c>
      <c r="X1430" s="120" t="s">
        <v>2364</v>
      </c>
      <c r="Y1430" s="12" t="s">
        <v>5248</v>
      </c>
      <c r="Z1430" s="120"/>
      <c r="AA1430" s="12"/>
      <c r="AB1430" s="15"/>
      <c r="AC1430" s="15"/>
      <c r="AD1430" s="15"/>
      <c r="AE1430" s="15"/>
      <c r="AF1430" s="4">
        <f ca="1">+TODAY()-AE1430</f>
        <v>44137</v>
      </c>
      <c r="AG1430" s="15"/>
      <c r="AH1430" s="15"/>
      <c r="AI1430" s="6"/>
      <c r="AJ1430" s="6"/>
      <c r="AK1430" s="3"/>
      <c r="AL1430" s="6"/>
      <c r="AM1430" s="10">
        <v>1</v>
      </c>
      <c r="AN1430" s="3" t="s">
        <v>44</v>
      </c>
      <c r="AO1430" s="3"/>
      <c r="AP1430" s="3" t="s">
        <v>1918</v>
      </c>
      <c r="AQ1430" s="3"/>
      <c r="AR1430" s="3"/>
      <c r="AS1430" s="3"/>
      <c r="AT1430" s="3"/>
      <c r="AU1430" s="3" t="s">
        <v>4402</v>
      </c>
      <c r="AV1430" s="7" t="s">
        <v>47</v>
      </c>
      <c r="AW1430" s="7" t="s">
        <v>47</v>
      </c>
      <c r="AX1430" s="9" t="str">
        <f>IF(AW1430="","Vacio",IF(AV1430=AW1430,"Igual","Diferente"))</f>
        <v>Igual</v>
      </c>
      <c r="AY1430" s="129"/>
      <c r="AZ1430" s="129"/>
      <c r="BA1430" s="5">
        <f ca="1">+IF(K1430&gt;21,"Revisar",0)</f>
        <v>0</v>
      </c>
      <c r="BB1430" s="129" t="s">
        <v>146</v>
      </c>
      <c r="BC1430" s="129" t="s">
        <v>2919</v>
      </c>
      <c r="BF1430" s="129" t="s">
        <v>94</v>
      </c>
      <c r="BG1430" s="129"/>
    </row>
    <row r="1431" spans="1:59" s="153" customFormat="1" ht="14.65" customHeight="1" x14ac:dyDescent="0.25">
      <c r="A1431" s="68" t="str">
        <f>CONCATENATE(E1431,"_",X1431)</f>
        <v>20100041953_PCR-LAP20041099</v>
      </c>
      <c r="B1431" s="68" t="str">
        <f>CONCATENATE(E1431,"_",Z1431)</f>
        <v>20100041953_</v>
      </c>
      <c r="C1431" s="6">
        <v>44117</v>
      </c>
      <c r="D1431" s="6">
        <v>44147</v>
      </c>
      <c r="E1431" s="192">
        <v>20100041953</v>
      </c>
      <c r="F1431" s="3" t="s">
        <v>4113</v>
      </c>
      <c r="G1431" s="3" t="s">
        <v>4818</v>
      </c>
      <c r="H1431" s="6">
        <v>44117</v>
      </c>
      <c r="I1431" s="6">
        <v>44147</v>
      </c>
      <c r="J1431" s="70" t="s">
        <v>2313</v>
      </c>
      <c r="K1431" s="8">
        <f ca="1">+TODAY()-I1431</f>
        <v>-10</v>
      </c>
      <c r="L1431" s="9">
        <v>100</v>
      </c>
      <c r="M1431" s="152"/>
      <c r="N1431" s="9" t="str">
        <f>IF(M1431="","Vacio",IF(L1431=M1431,"Igual","Diferente"))</f>
        <v>Vacio</v>
      </c>
      <c r="O1431" s="9"/>
      <c r="P1431" s="152"/>
      <c r="Q1431" s="9" t="str">
        <f>IF(P1431="","Vacio",IF(O1431=P1431,"Igual","Diferente"))</f>
        <v>Vacio</v>
      </c>
      <c r="R1431" s="1">
        <f>+L1431+O1431/3.5</f>
        <v>100</v>
      </c>
      <c r="S1431" s="1">
        <f ca="1">+IF(K1431&gt;=0,IF(K1431&lt;30,R1431*1,IF(60&gt;K1431,R1431*2,IF(90&gt;K1431,R1431*3,IF(120&gt;K1431,R1431*4,IF(150&gt;K1431,R1431*5,IF(180&gt;K1431,R1431*6,IF(210&gt;K1431,R1431*7))))))),0)</f>
        <v>0</v>
      </c>
      <c r="T1431" s="2">
        <f ca="1">+IF(K1431&lt;0,0,IF(K1431&lt;8,$A$1,IF(K1431&lt;15,$B$1,IF(K1431&lt;22,$C$1,IF(K1431&lt;30,$D$1,IF(K1431&lt;60,$G$1,IF(K1431&lt;90,$H$1,IF(K1431&lt;120,$I$1,IF(K1431&lt;150,$J$1,IF(K1431&lt;180,$K$1,IF(K1431&lt;210,$E$1)))))))))))</f>
        <v>0</v>
      </c>
      <c r="U1431" s="103" t="s">
        <v>2314</v>
      </c>
      <c r="V1431" s="295">
        <v>12546</v>
      </c>
      <c r="W1431" s="6">
        <v>43959</v>
      </c>
      <c r="X1431" s="120" t="s">
        <v>2366</v>
      </c>
      <c r="Y1431" s="12" t="s">
        <v>5248</v>
      </c>
      <c r="Z1431" s="120"/>
      <c r="AA1431" s="12"/>
      <c r="AB1431" s="15"/>
      <c r="AC1431" s="15"/>
      <c r="AD1431" s="15"/>
      <c r="AE1431" s="15"/>
      <c r="AF1431" s="4">
        <f ca="1">+TODAY()-AE1431</f>
        <v>44137</v>
      </c>
      <c r="AG1431" s="15"/>
      <c r="AH1431" s="15"/>
      <c r="AI1431" s="6"/>
      <c r="AJ1431" s="6"/>
      <c r="AK1431" s="3"/>
      <c r="AL1431" s="6"/>
      <c r="AM1431" s="10">
        <v>1</v>
      </c>
      <c r="AN1431" s="3" t="s">
        <v>44</v>
      </c>
      <c r="AO1431" s="3"/>
      <c r="AP1431" s="3" t="s">
        <v>1918</v>
      </c>
      <c r="AQ1431" s="3"/>
      <c r="AR1431" s="3"/>
      <c r="AS1431" s="3"/>
      <c r="AT1431" s="3"/>
      <c r="AU1431" s="3" t="s">
        <v>4402</v>
      </c>
      <c r="AV1431" s="7" t="s">
        <v>47</v>
      </c>
      <c r="AW1431" s="7" t="s">
        <v>47</v>
      </c>
      <c r="AX1431" s="9" t="str">
        <f>IF(AW1431="","Vacio",IF(AV1431=AW1431,"Igual","Diferente"))</f>
        <v>Igual</v>
      </c>
      <c r="AY1431" s="129"/>
      <c r="AZ1431" s="129"/>
      <c r="BA1431" s="5">
        <f ca="1">+IF(K1431&gt;21,"Revisar",0)</f>
        <v>0</v>
      </c>
      <c r="BB1431" s="129" t="s">
        <v>146</v>
      </c>
      <c r="BC1431" s="129" t="s">
        <v>2919</v>
      </c>
      <c r="BF1431" s="129" t="s">
        <v>94</v>
      </c>
      <c r="BG1431" s="129"/>
    </row>
    <row r="1432" spans="1:59" s="153" customFormat="1" ht="14.65" customHeight="1" x14ac:dyDescent="0.25">
      <c r="A1432" s="68" t="str">
        <f>CONCATENATE(E1432,"_",X1432)</f>
        <v>20100041953_PCR-LAP20041100</v>
      </c>
      <c r="B1432" s="68" t="str">
        <f>CONCATENATE(E1432,"_",Z1432)</f>
        <v>20100041953_</v>
      </c>
      <c r="C1432" s="6">
        <v>44117</v>
      </c>
      <c r="D1432" s="6">
        <v>44147</v>
      </c>
      <c r="E1432" s="192">
        <v>20100041953</v>
      </c>
      <c r="F1432" s="3" t="s">
        <v>4113</v>
      </c>
      <c r="G1432" s="3" t="s">
        <v>4818</v>
      </c>
      <c r="H1432" s="6">
        <v>44117</v>
      </c>
      <c r="I1432" s="6">
        <v>44147</v>
      </c>
      <c r="J1432" s="70" t="s">
        <v>2313</v>
      </c>
      <c r="K1432" s="8">
        <f ca="1">+TODAY()-I1432</f>
        <v>-10</v>
      </c>
      <c r="L1432" s="9">
        <v>100</v>
      </c>
      <c r="M1432" s="152"/>
      <c r="N1432" s="9" t="str">
        <f>IF(M1432="","Vacio",IF(L1432=M1432,"Igual","Diferente"))</f>
        <v>Vacio</v>
      </c>
      <c r="O1432" s="9"/>
      <c r="P1432" s="152"/>
      <c r="Q1432" s="9" t="str">
        <f>IF(P1432="","Vacio",IF(O1432=P1432,"Igual","Diferente"))</f>
        <v>Vacio</v>
      </c>
      <c r="R1432" s="1">
        <f>+L1432+O1432/3.5</f>
        <v>100</v>
      </c>
      <c r="S1432" s="1">
        <f ca="1">+IF(K1432&gt;=0,IF(K1432&lt;30,R1432*1,IF(60&gt;K1432,R1432*2,IF(90&gt;K1432,R1432*3,IF(120&gt;K1432,R1432*4,IF(150&gt;K1432,R1432*5,IF(180&gt;K1432,R1432*6,IF(210&gt;K1432,R1432*7))))))),0)</f>
        <v>0</v>
      </c>
      <c r="T1432" s="2">
        <f ca="1">+IF(K1432&lt;0,0,IF(K1432&lt;8,$A$1,IF(K1432&lt;15,$B$1,IF(K1432&lt;22,$C$1,IF(K1432&lt;30,$D$1,IF(K1432&lt;60,$G$1,IF(K1432&lt;90,$H$1,IF(K1432&lt;120,$I$1,IF(K1432&lt;150,$J$1,IF(K1432&lt;180,$K$1,IF(K1432&lt;210,$E$1)))))))))))</f>
        <v>0</v>
      </c>
      <c r="U1432" s="103" t="s">
        <v>2314</v>
      </c>
      <c r="V1432" s="295">
        <v>12609</v>
      </c>
      <c r="W1432" s="6">
        <v>43957</v>
      </c>
      <c r="X1432" s="120" t="s">
        <v>2367</v>
      </c>
      <c r="Y1432" s="12" t="s">
        <v>5248</v>
      </c>
      <c r="Z1432" s="120"/>
      <c r="AA1432" s="12"/>
      <c r="AB1432" s="15"/>
      <c r="AC1432" s="15"/>
      <c r="AD1432" s="15"/>
      <c r="AE1432" s="15"/>
      <c r="AF1432" s="4">
        <f ca="1">+TODAY()-AE1432</f>
        <v>44137</v>
      </c>
      <c r="AG1432" s="15"/>
      <c r="AH1432" s="15"/>
      <c r="AI1432" s="6"/>
      <c r="AJ1432" s="6"/>
      <c r="AK1432" s="3"/>
      <c r="AL1432" s="6"/>
      <c r="AM1432" s="10">
        <v>1</v>
      </c>
      <c r="AN1432" s="3" t="s">
        <v>44</v>
      </c>
      <c r="AO1432" s="3"/>
      <c r="AP1432" s="3" t="s">
        <v>1918</v>
      </c>
      <c r="AQ1432" s="3"/>
      <c r="AR1432" s="3"/>
      <c r="AS1432" s="3"/>
      <c r="AT1432" s="3"/>
      <c r="AU1432" s="3" t="s">
        <v>4402</v>
      </c>
      <c r="AV1432" s="7" t="s">
        <v>47</v>
      </c>
      <c r="AW1432" s="7" t="s">
        <v>47</v>
      </c>
      <c r="AX1432" s="9" t="str">
        <f>IF(AW1432="","Vacio",IF(AV1432=AW1432,"Igual","Diferente"))</f>
        <v>Igual</v>
      </c>
      <c r="AY1432" s="129"/>
      <c r="AZ1432" s="129"/>
      <c r="BA1432" s="5">
        <f ca="1">+IF(K1432&gt;21,"Revisar",0)</f>
        <v>0</v>
      </c>
      <c r="BB1432" s="129" t="s">
        <v>146</v>
      </c>
      <c r="BC1432" s="129" t="s">
        <v>2919</v>
      </c>
      <c r="BF1432" s="129" t="s">
        <v>94</v>
      </c>
      <c r="BG1432" s="129"/>
    </row>
    <row r="1433" spans="1:59" s="153" customFormat="1" ht="14.65" customHeight="1" x14ac:dyDescent="0.25">
      <c r="A1433" s="68" t="str">
        <f>CONCATENATE(E1433,"_",X1433)</f>
        <v>20100041953_PCR-LAP20041105</v>
      </c>
      <c r="B1433" s="68" t="str">
        <f>CONCATENATE(E1433,"_",Z1433)</f>
        <v>20100041953_</v>
      </c>
      <c r="C1433" s="6">
        <v>44117</v>
      </c>
      <c r="D1433" s="6">
        <v>44147</v>
      </c>
      <c r="E1433" s="192">
        <v>20100041953</v>
      </c>
      <c r="F1433" s="3" t="s">
        <v>4113</v>
      </c>
      <c r="G1433" s="3" t="s">
        <v>4818</v>
      </c>
      <c r="H1433" s="6">
        <v>44117</v>
      </c>
      <c r="I1433" s="6">
        <v>44147</v>
      </c>
      <c r="J1433" s="70" t="s">
        <v>2313</v>
      </c>
      <c r="K1433" s="8">
        <f ca="1">+TODAY()-I1433</f>
        <v>-10</v>
      </c>
      <c r="L1433" s="9">
        <v>100</v>
      </c>
      <c r="M1433" s="152"/>
      <c r="N1433" s="9" t="str">
        <f>IF(M1433="","Vacio",IF(L1433=M1433,"Igual","Diferente"))</f>
        <v>Vacio</v>
      </c>
      <c r="O1433" s="9"/>
      <c r="P1433" s="152"/>
      <c r="Q1433" s="9" t="str">
        <f>IF(P1433="","Vacio",IF(O1433=P1433,"Igual","Diferente"))</f>
        <v>Vacio</v>
      </c>
      <c r="R1433" s="1">
        <f>+L1433+O1433/3.5</f>
        <v>100</v>
      </c>
      <c r="S1433" s="1">
        <f ca="1">+IF(K1433&gt;=0,IF(K1433&lt;30,R1433*1,IF(60&gt;K1433,R1433*2,IF(90&gt;K1433,R1433*3,IF(120&gt;K1433,R1433*4,IF(150&gt;K1433,R1433*5,IF(180&gt;K1433,R1433*6,IF(210&gt;K1433,R1433*7))))))),0)</f>
        <v>0</v>
      </c>
      <c r="T1433" s="2">
        <f ca="1">+IF(K1433&lt;0,0,IF(K1433&lt;8,$A$1,IF(K1433&lt;15,$B$1,IF(K1433&lt;22,$C$1,IF(K1433&lt;30,$D$1,IF(K1433&lt;60,$G$1,IF(K1433&lt;90,$H$1,IF(K1433&lt;120,$I$1,IF(K1433&lt;150,$J$1,IF(K1433&lt;180,$K$1,IF(K1433&lt;210,$E$1)))))))))))</f>
        <v>0</v>
      </c>
      <c r="U1433" s="103" t="s">
        <v>2314</v>
      </c>
      <c r="V1433" s="295">
        <v>12643</v>
      </c>
      <c r="W1433" s="6">
        <v>43962</v>
      </c>
      <c r="X1433" s="120" t="s">
        <v>2371</v>
      </c>
      <c r="Y1433" s="12" t="s">
        <v>5248</v>
      </c>
      <c r="Z1433" s="120"/>
      <c r="AA1433" s="12"/>
      <c r="AB1433" s="15"/>
      <c r="AC1433" s="15"/>
      <c r="AD1433" s="15"/>
      <c r="AE1433" s="15"/>
      <c r="AF1433" s="4">
        <f ca="1">+TODAY()-AE1433</f>
        <v>44137</v>
      </c>
      <c r="AG1433" s="15"/>
      <c r="AH1433" s="15"/>
      <c r="AI1433" s="6"/>
      <c r="AJ1433" s="6"/>
      <c r="AK1433" s="3"/>
      <c r="AL1433" s="6"/>
      <c r="AM1433" s="10">
        <v>1</v>
      </c>
      <c r="AN1433" s="3" t="s">
        <v>44</v>
      </c>
      <c r="AO1433" s="3"/>
      <c r="AP1433" s="3" t="s">
        <v>1918</v>
      </c>
      <c r="AQ1433" s="3"/>
      <c r="AR1433" s="3"/>
      <c r="AS1433" s="3"/>
      <c r="AT1433" s="3"/>
      <c r="AU1433" s="3" t="s">
        <v>4402</v>
      </c>
      <c r="AV1433" s="7" t="s">
        <v>47</v>
      </c>
      <c r="AW1433" s="7" t="s">
        <v>47</v>
      </c>
      <c r="AX1433" s="9" t="str">
        <f>IF(AW1433="","Vacio",IF(AV1433=AW1433,"Igual","Diferente"))</f>
        <v>Igual</v>
      </c>
      <c r="AY1433" s="129"/>
      <c r="AZ1433" s="129"/>
      <c r="BA1433" s="5">
        <f ca="1">+IF(K1433&gt;21,"Revisar",0)</f>
        <v>0</v>
      </c>
      <c r="BB1433" s="129" t="s">
        <v>146</v>
      </c>
      <c r="BC1433" s="129" t="s">
        <v>2919</v>
      </c>
      <c r="BF1433" s="129" t="s">
        <v>94</v>
      </c>
      <c r="BG1433" s="129"/>
    </row>
    <row r="1434" spans="1:59" s="153" customFormat="1" ht="14.65" customHeight="1" x14ac:dyDescent="0.25">
      <c r="A1434" s="68" t="str">
        <f>CONCATENATE(E1434,"_",X1434)</f>
        <v>20100041953_PCR-LAP20041107</v>
      </c>
      <c r="B1434" s="68" t="str">
        <f>CONCATENATE(E1434,"_",Z1434)</f>
        <v>20100041953_</v>
      </c>
      <c r="C1434" s="6">
        <v>44117</v>
      </c>
      <c r="D1434" s="6">
        <v>44147</v>
      </c>
      <c r="E1434" s="192">
        <v>20100041953</v>
      </c>
      <c r="F1434" s="3" t="s">
        <v>4113</v>
      </c>
      <c r="G1434" s="3" t="s">
        <v>4818</v>
      </c>
      <c r="H1434" s="6">
        <v>44117</v>
      </c>
      <c r="I1434" s="6">
        <v>44147</v>
      </c>
      <c r="J1434" s="70" t="s">
        <v>2313</v>
      </c>
      <c r="K1434" s="8">
        <f ca="1">+TODAY()-I1434</f>
        <v>-10</v>
      </c>
      <c r="L1434" s="9">
        <v>100</v>
      </c>
      <c r="M1434" s="152"/>
      <c r="N1434" s="9" t="str">
        <f>IF(M1434="","Vacio",IF(L1434=M1434,"Igual","Diferente"))</f>
        <v>Vacio</v>
      </c>
      <c r="O1434" s="9"/>
      <c r="P1434" s="152"/>
      <c r="Q1434" s="9" t="str">
        <f>IF(P1434="","Vacio",IF(O1434=P1434,"Igual","Diferente"))</f>
        <v>Vacio</v>
      </c>
      <c r="R1434" s="1">
        <f>+L1434+O1434/3.5</f>
        <v>100</v>
      </c>
      <c r="S1434" s="1">
        <f ca="1">+IF(K1434&gt;=0,IF(K1434&lt;30,R1434*1,IF(60&gt;K1434,R1434*2,IF(90&gt;K1434,R1434*3,IF(120&gt;K1434,R1434*4,IF(150&gt;K1434,R1434*5,IF(180&gt;K1434,R1434*6,IF(210&gt;K1434,R1434*7))))))),0)</f>
        <v>0</v>
      </c>
      <c r="T1434" s="2">
        <f ca="1">+IF(K1434&lt;0,0,IF(K1434&lt;8,$A$1,IF(K1434&lt;15,$B$1,IF(K1434&lt;22,$C$1,IF(K1434&lt;30,$D$1,IF(K1434&lt;60,$G$1,IF(K1434&lt;90,$H$1,IF(K1434&lt;120,$I$1,IF(K1434&lt;150,$J$1,IF(K1434&lt;180,$K$1,IF(K1434&lt;210,$E$1)))))))))))</f>
        <v>0</v>
      </c>
      <c r="U1434" s="103" t="s">
        <v>2314</v>
      </c>
      <c r="V1434" s="295">
        <v>12643</v>
      </c>
      <c r="W1434" s="6">
        <v>43962</v>
      </c>
      <c r="X1434" s="120" t="s">
        <v>2372</v>
      </c>
      <c r="Y1434" s="12" t="s">
        <v>5248</v>
      </c>
      <c r="Z1434" s="120"/>
      <c r="AA1434" s="12"/>
      <c r="AB1434" s="15"/>
      <c r="AC1434" s="15"/>
      <c r="AD1434" s="15"/>
      <c r="AE1434" s="15"/>
      <c r="AF1434" s="4">
        <f ca="1">+TODAY()-AE1434</f>
        <v>44137</v>
      </c>
      <c r="AG1434" s="15"/>
      <c r="AH1434" s="15"/>
      <c r="AI1434" s="6"/>
      <c r="AJ1434" s="6"/>
      <c r="AK1434" s="3"/>
      <c r="AL1434" s="6"/>
      <c r="AM1434" s="10">
        <v>1</v>
      </c>
      <c r="AN1434" s="3" t="s">
        <v>44</v>
      </c>
      <c r="AO1434" s="3"/>
      <c r="AP1434" s="3" t="s">
        <v>1918</v>
      </c>
      <c r="AQ1434" s="3"/>
      <c r="AR1434" s="3"/>
      <c r="AS1434" s="3"/>
      <c r="AT1434" s="3"/>
      <c r="AU1434" s="3" t="s">
        <v>4402</v>
      </c>
      <c r="AV1434" s="7" t="s">
        <v>47</v>
      </c>
      <c r="AW1434" s="7" t="s">
        <v>47</v>
      </c>
      <c r="AX1434" s="9" t="str">
        <f>IF(AW1434="","Vacio",IF(AV1434=AW1434,"Igual","Diferente"))</f>
        <v>Igual</v>
      </c>
      <c r="AY1434" s="129"/>
      <c r="AZ1434" s="129"/>
      <c r="BA1434" s="5">
        <f ca="1">+IF(K1434&gt;21,"Revisar",0)</f>
        <v>0</v>
      </c>
      <c r="BB1434" s="129" t="s">
        <v>146</v>
      </c>
      <c r="BC1434" s="129" t="s">
        <v>2919</v>
      </c>
      <c r="BF1434" s="129" t="s">
        <v>94</v>
      </c>
      <c r="BG1434" s="129"/>
    </row>
    <row r="1435" spans="1:59" s="153" customFormat="1" ht="14.65" customHeight="1" x14ac:dyDescent="0.25">
      <c r="A1435" s="68" t="str">
        <f>CONCATENATE(E1435,"_",X1435)</f>
        <v>20100041953_PCR-LAP20041111</v>
      </c>
      <c r="B1435" s="68" t="str">
        <f>CONCATENATE(E1435,"_",Z1435)</f>
        <v>20100041953_</v>
      </c>
      <c r="C1435" s="6">
        <v>44117</v>
      </c>
      <c r="D1435" s="6">
        <v>44147</v>
      </c>
      <c r="E1435" s="192">
        <v>20100041953</v>
      </c>
      <c r="F1435" s="3" t="s">
        <v>4113</v>
      </c>
      <c r="G1435" s="3" t="s">
        <v>4818</v>
      </c>
      <c r="H1435" s="6">
        <v>44117</v>
      </c>
      <c r="I1435" s="6">
        <v>44147</v>
      </c>
      <c r="J1435" s="70" t="s">
        <v>2313</v>
      </c>
      <c r="K1435" s="8">
        <f ca="1">+TODAY()-I1435</f>
        <v>-10</v>
      </c>
      <c r="L1435" s="9">
        <v>100</v>
      </c>
      <c r="M1435" s="152"/>
      <c r="N1435" s="9" t="str">
        <f>IF(M1435="","Vacio",IF(L1435=M1435,"Igual","Diferente"))</f>
        <v>Vacio</v>
      </c>
      <c r="O1435" s="9"/>
      <c r="P1435" s="152"/>
      <c r="Q1435" s="9" t="str">
        <f>IF(P1435="","Vacio",IF(O1435=P1435,"Igual","Diferente"))</f>
        <v>Vacio</v>
      </c>
      <c r="R1435" s="1">
        <f>+L1435+O1435/3.5</f>
        <v>100</v>
      </c>
      <c r="S1435" s="1">
        <f ca="1">+IF(K1435&gt;=0,IF(K1435&lt;30,R1435*1,IF(60&gt;K1435,R1435*2,IF(90&gt;K1435,R1435*3,IF(120&gt;K1435,R1435*4,IF(150&gt;K1435,R1435*5,IF(180&gt;K1435,R1435*6,IF(210&gt;K1435,R1435*7))))))),0)</f>
        <v>0</v>
      </c>
      <c r="T1435" s="2">
        <f ca="1">+IF(K1435&lt;0,0,IF(K1435&lt;8,$A$1,IF(K1435&lt;15,$B$1,IF(K1435&lt;22,$C$1,IF(K1435&lt;30,$D$1,IF(K1435&lt;60,$G$1,IF(K1435&lt;90,$H$1,IF(K1435&lt;120,$I$1,IF(K1435&lt;150,$J$1,IF(K1435&lt;180,$K$1,IF(K1435&lt;210,$E$1)))))))))))</f>
        <v>0</v>
      </c>
      <c r="U1435" s="103" t="s">
        <v>2314</v>
      </c>
      <c r="V1435" s="295">
        <v>12643</v>
      </c>
      <c r="W1435" s="6">
        <v>43962</v>
      </c>
      <c r="X1435" s="120" t="s">
        <v>2376</v>
      </c>
      <c r="Y1435" s="12" t="s">
        <v>5248</v>
      </c>
      <c r="Z1435" s="120"/>
      <c r="AA1435" s="12"/>
      <c r="AB1435" s="15"/>
      <c r="AC1435" s="15"/>
      <c r="AD1435" s="15"/>
      <c r="AE1435" s="15"/>
      <c r="AF1435" s="4">
        <f ca="1">+TODAY()-AE1435</f>
        <v>44137</v>
      </c>
      <c r="AG1435" s="15"/>
      <c r="AH1435" s="15"/>
      <c r="AI1435" s="6"/>
      <c r="AJ1435" s="6"/>
      <c r="AK1435" s="3"/>
      <c r="AL1435" s="6"/>
      <c r="AM1435" s="10">
        <v>1</v>
      </c>
      <c r="AN1435" s="3" t="s">
        <v>44</v>
      </c>
      <c r="AO1435" s="3"/>
      <c r="AP1435" s="3" t="s">
        <v>1918</v>
      </c>
      <c r="AQ1435" s="3"/>
      <c r="AR1435" s="3"/>
      <c r="AS1435" s="3"/>
      <c r="AT1435" s="3"/>
      <c r="AU1435" s="3" t="s">
        <v>4402</v>
      </c>
      <c r="AV1435" s="7" t="s">
        <v>47</v>
      </c>
      <c r="AW1435" s="7" t="s">
        <v>47</v>
      </c>
      <c r="AX1435" s="9" t="str">
        <f>IF(AW1435="","Vacio",IF(AV1435=AW1435,"Igual","Diferente"))</f>
        <v>Igual</v>
      </c>
      <c r="AY1435" s="129"/>
      <c r="AZ1435" s="129"/>
      <c r="BA1435" s="5">
        <f ca="1">+IF(K1435&gt;21,"Revisar",0)</f>
        <v>0</v>
      </c>
      <c r="BB1435" s="129" t="s">
        <v>146</v>
      </c>
      <c r="BC1435" s="129" t="s">
        <v>2919</v>
      </c>
      <c r="BF1435" s="129" t="s">
        <v>94</v>
      </c>
      <c r="BG1435" s="129"/>
    </row>
    <row r="1436" spans="1:59" s="153" customFormat="1" ht="14.65" customHeight="1" x14ac:dyDescent="0.25">
      <c r="A1436" s="68" t="str">
        <f>CONCATENATE(E1436,"_",X1436)</f>
        <v>20100041953_PCR-LAP20041112</v>
      </c>
      <c r="B1436" s="68" t="str">
        <f>CONCATENATE(E1436,"_",Z1436)</f>
        <v>20100041953_</v>
      </c>
      <c r="C1436" s="6">
        <v>44117</v>
      </c>
      <c r="D1436" s="6">
        <v>44147</v>
      </c>
      <c r="E1436" s="192">
        <v>20100041953</v>
      </c>
      <c r="F1436" s="3" t="s">
        <v>4113</v>
      </c>
      <c r="G1436" s="3" t="s">
        <v>4818</v>
      </c>
      <c r="H1436" s="6">
        <v>44117</v>
      </c>
      <c r="I1436" s="6">
        <v>44147</v>
      </c>
      <c r="J1436" s="70" t="s">
        <v>2313</v>
      </c>
      <c r="K1436" s="8">
        <f ca="1">+TODAY()-I1436</f>
        <v>-10</v>
      </c>
      <c r="L1436" s="9">
        <v>100</v>
      </c>
      <c r="M1436" s="152"/>
      <c r="N1436" s="9" t="str">
        <f>IF(M1436="","Vacio",IF(L1436=M1436,"Igual","Diferente"))</f>
        <v>Vacio</v>
      </c>
      <c r="O1436" s="9"/>
      <c r="P1436" s="152"/>
      <c r="Q1436" s="9" t="str">
        <f>IF(P1436="","Vacio",IF(O1436=P1436,"Igual","Diferente"))</f>
        <v>Vacio</v>
      </c>
      <c r="R1436" s="1">
        <f>+L1436+O1436/3.5</f>
        <v>100</v>
      </c>
      <c r="S1436" s="1">
        <f ca="1">+IF(K1436&gt;=0,IF(K1436&lt;30,R1436*1,IF(60&gt;K1436,R1436*2,IF(90&gt;K1436,R1436*3,IF(120&gt;K1436,R1436*4,IF(150&gt;K1436,R1436*5,IF(180&gt;K1436,R1436*6,IF(210&gt;K1436,R1436*7))))))),0)</f>
        <v>0</v>
      </c>
      <c r="T1436" s="2">
        <f ca="1">+IF(K1436&lt;0,0,IF(K1436&lt;8,$A$1,IF(K1436&lt;15,$B$1,IF(K1436&lt;22,$C$1,IF(K1436&lt;30,$D$1,IF(K1436&lt;60,$G$1,IF(K1436&lt;90,$H$1,IF(K1436&lt;120,$I$1,IF(K1436&lt;150,$J$1,IF(K1436&lt;180,$K$1,IF(K1436&lt;210,$E$1)))))))))))</f>
        <v>0</v>
      </c>
      <c r="U1436" s="103" t="s">
        <v>2314</v>
      </c>
      <c r="V1436" s="295">
        <v>12643</v>
      </c>
      <c r="W1436" s="6">
        <v>43962</v>
      </c>
      <c r="X1436" s="120" t="s">
        <v>2377</v>
      </c>
      <c r="Y1436" s="12" t="s">
        <v>5248</v>
      </c>
      <c r="Z1436" s="120"/>
      <c r="AA1436" s="12"/>
      <c r="AB1436" s="15"/>
      <c r="AC1436" s="15"/>
      <c r="AD1436" s="15"/>
      <c r="AE1436" s="15"/>
      <c r="AF1436" s="4">
        <f ca="1">+TODAY()-AE1436</f>
        <v>44137</v>
      </c>
      <c r="AG1436" s="15"/>
      <c r="AH1436" s="15"/>
      <c r="AI1436" s="6"/>
      <c r="AJ1436" s="6"/>
      <c r="AK1436" s="3"/>
      <c r="AL1436" s="6"/>
      <c r="AM1436" s="10">
        <v>1</v>
      </c>
      <c r="AN1436" s="3" t="s">
        <v>44</v>
      </c>
      <c r="AO1436" s="3"/>
      <c r="AP1436" s="3" t="s">
        <v>1918</v>
      </c>
      <c r="AQ1436" s="3"/>
      <c r="AR1436" s="3"/>
      <c r="AS1436" s="3"/>
      <c r="AT1436" s="3"/>
      <c r="AU1436" s="3" t="s">
        <v>4402</v>
      </c>
      <c r="AV1436" s="7" t="s">
        <v>47</v>
      </c>
      <c r="AW1436" s="7" t="s">
        <v>47</v>
      </c>
      <c r="AX1436" s="9" t="str">
        <f>IF(AW1436="","Vacio",IF(AV1436=AW1436,"Igual","Diferente"))</f>
        <v>Igual</v>
      </c>
      <c r="AY1436" s="129"/>
      <c r="AZ1436" s="129"/>
      <c r="BA1436" s="5">
        <f ca="1">+IF(K1436&gt;21,"Revisar",0)</f>
        <v>0</v>
      </c>
      <c r="BB1436" s="129" t="s">
        <v>146</v>
      </c>
      <c r="BC1436" s="129" t="s">
        <v>2919</v>
      </c>
      <c r="BF1436" s="129" t="s">
        <v>94</v>
      </c>
      <c r="BG1436" s="129"/>
    </row>
    <row r="1437" spans="1:59" s="153" customFormat="1" ht="14.65" customHeight="1" x14ac:dyDescent="0.25">
      <c r="A1437" s="68" t="str">
        <f>CONCATENATE(E1437,"_",X1437)</f>
        <v>20100041953_PCR-LAP20041289</v>
      </c>
      <c r="B1437" s="68" t="str">
        <f>CONCATENATE(E1437,"_",Z1437)</f>
        <v>20100041953_PCR-LAP20041113</v>
      </c>
      <c r="C1437" s="6">
        <v>44117</v>
      </c>
      <c r="D1437" s="6">
        <v>44147</v>
      </c>
      <c r="E1437" s="192">
        <v>20100041953</v>
      </c>
      <c r="F1437" s="3" t="s">
        <v>4113</v>
      </c>
      <c r="G1437" s="3" t="s">
        <v>4818</v>
      </c>
      <c r="H1437" s="6">
        <v>44117</v>
      </c>
      <c r="I1437" s="6">
        <v>44147</v>
      </c>
      <c r="J1437" s="70" t="s">
        <v>2313</v>
      </c>
      <c r="K1437" s="8">
        <f ca="1">+TODAY()-I1437</f>
        <v>-10</v>
      </c>
      <c r="L1437" s="9">
        <v>100</v>
      </c>
      <c r="M1437" s="152"/>
      <c r="N1437" s="9" t="str">
        <f>IF(M1437="","Vacio",IF(L1437=M1437,"Igual","Diferente"))</f>
        <v>Vacio</v>
      </c>
      <c r="O1437" s="9"/>
      <c r="P1437" s="152"/>
      <c r="Q1437" s="9" t="str">
        <f>IF(P1437="","Vacio",IF(O1437=P1437,"Igual","Diferente"))</f>
        <v>Vacio</v>
      </c>
      <c r="R1437" s="1">
        <f>+L1437+O1437/3.5</f>
        <v>100</v>
      </c>
      <c r="S1437" s="1">
        <f ca="1">+IF(K1437&gt;=0,IF(K1437&lt;30,R1437*1,IF(60&gt;K1437,R1437*2,IF(90&gt;K1437,R1437*3,IF(120&gt;K1437,R1437*4,IF(150&gt;K1437,R1437*5,IF(180&gt;K1437,R1437*6,IF(210&gt;K1437,R1437*7))))))),0)</f>
        <v>0</v>
      </c>
      <c r="T1437" s="2">
        <f ca="1">+IF(K1437&lt;0,0,IF(K1437&lt;8,$A$1,IF(K1437&lt;15,$B$1,IF(K1437&lt;22,$C$1,IF(K1437&lt;30,$D$1,IF(K1437&lt;60,$G$1,IF(K1437&lt;90,$H$1,IF(K1437&lt;120,$I$1,IF(K1437&lt;150,$J$1,IF(K1437&lt;180,$K$1,IF(K1437&lt;210,$E$1)))))))))))</f>
        <v>0</v>
      </c>
      <c r="U1437" s="103" t="s">
        <v>2314</v>
      </c>
      <c r="V1437" s="295">
        <v>12643</v>
      </c>
      <c r="W1437" s="6">
        <v>43962</v>
      </c>
      <c r="X1437" s="120" t="s">
        <v>2378</v>
      </c>
      <c r="Y1437" s="12" t="s">
        <v>5248</v>
      </c>
      <c r="Z1437" s="120" t="s">
        <v>2379</v>
      </c>
      <c r="AA1437" s="12"/>
      <c r="AB1437" s="15"/>
      <c r="AC1437" s="15"/>
      <c r="AD1437" s="15"/>
      <c r="AE1437" s="15"/>
      <c r="AF1437" s="4">
        <f ca="1">+TODAY()-AE1437</f>
        <v>44137</v>
      </c>
      <c r="AG1437" s="15"/>
      <c r="AH1437" s="15"/>
      <c r="AI1437" s="6"/>
      <c r="AJ1437" s="6"/>
      <c r="AK1437" s="3"/>
      <c r="AL1437" s="6"/>
      <c r="AM1437" s="10">
        <v>1</v>
      </c>
      <c r="AN1437" s="3" t="s">
        <v>44</v>
      </c>
      <c r="AO1437" s="3"/>
      <c r="AP1437" s="3" t="s">
        <v>1918</v>
      </c>
      <c r="AQ1437" s="3"/>
      <c r="AR1437" s="3"/>
      <c r="AS1437" s="3"/>
      <c r="AT1437" s="3"/>
      <c r="AU1437" s="3" t="s">
        <v>4402</v>
      </c>
      <c r="AV1437" s="7" t="s">
        <v>47</v>
      </c>
      <c r="AW1437" s="7" t="s">
        <v>47</v>
      </c>
      <c r="AX1437" s="9" t="str">
        <f>IF(AW1437="","Vacio",IF(AV1437=AW1437,"Igual","Diferente"))</f>
        <v>Igual</v>
      </c>
      <c r="AY1437" s="129"/>
      <c r="AZ1437" s="129"/>
      <c r="BA1437" s="5">
        <f ca="1">+IF(K1437&gt;21,"Revisar",0)</f>
        <v>0</v>
      </c>
      <c r="BB1437" s="129" t="s">
        <v>146</v>
      </c>
      <c r="BC1437" s="129" t="s">
        <v>2919</v>
      </c>
      <c r="BF1437" s="129" t="s">
        <v>94</v>
      </c>
      <c r="BG1437" s="129"/>
    </row>
    <row r="1438" spans="1:59" s="153" customFormat="1" ht="14.65" customHeight="1" x14ac:dyDescent="0.25">
      <c r="A1438" s="68" t="str">
        <f>CONCATENATE(E1438,"_",X1438)</f>
        <v>20100041953_PCR-LAP20041114</v>
      </c>
      <c r="B1438" s="68" t="str">
        <f>CONCATENATE(E1438,"_",Z1438)</f>
        <v>20100041953_</v>
      </c>
      <c r="C1438" s="6">
        <v>44117</v>
      </c>
      <c r="D1438" s="6">
        <v>44147</v>
      </c>
      <c r="E1438" s="192">
        <v>20100041953</v>
      </c>
      <c r="F1438" s="3" t="s">
        <v>4113</v>
      </c>
      <c r="G1438" s="3" t="s">
        <v>4818</v>
      </c>
      <c r="H1438" s="6">
        <v>44117</v>
      </c>
      <c r="I1438" s="6">
        <v>44147</v>
      </c>
      <c r="J1438" s="70" t="s">
        <v>2313</v>
      </c>
      <c r="K1438" s="8">
        <f ca="1">+TODAY()-I1438</f>
        <v>-10</v>
      </c>
      <c r="L1438" s="9">
        <v>100</v>
      </c>
      <c r="M1438" s="152"/>
      <c r="N1438" s="9" t="str">
        <f>IF(M1438="","Vacio",IF(L1438=M1438,"Igual","Diferente"))</f>
        <v>Vacio</v>
      </c>
      <c r="O1438" s="9"/>
      <c r="P1438" s="152"/>
      <c r="Q1438" s="9" t="str">
        <f>IF(P1438="","Vacio",IF(O1438=P1438,"Igual","Diferente"))</f>
        <v>Vacio</v>
      </c>
      <c r="R1438" s="1">
        <f>+L1438+O1438/3.5</f>
        <v>100</v>
      </c>
      <c r="S1438" s="1">
        <f ca="1">+IF(K1438&gt;=0,IF(K1438&lt;30,R1438*1,IF(60&gt;K1438,R1438*2,IF(90&gt;K1438,R1438*3,IF(120&gt;K1438,R1438*4,IF(150&gt;K1438,R1438*5,IF(180&gt;K1438,R1438*6,IF(210&gt;K1438,R1438*7))))))),0)</f>
        <v>0</v>
      </c>
      <c r="T1438" s="2">
        <f ca="1">+IF(K1438&lt;0,0,IF(K1438&lt;8,$A$1,IF(K1438&lt;15,$B$1,IF(K1438&lt;22,$C$1,IF(K1438&lt;30,$D$1,IF(K1438&lt;60,$G$1,IF(K1438&lt;90,$H$1,IF(K1438&lt;120,$I$1,IF(K1438&lt;150,$J$1,IF(K1438&lt;180,$K$1,IF(K1438&lt;210,$E$1)))))))))))</f>
        <v>0</v>
      </c>
      <c r="U1438" s="103" t="s">
        <v>2314</v>
      </c>
      <c r="V1438" s="295">
        <v>12514</v>
      </c>
      <c r="W1438" s="6">
        <v>43958</v>
      </c>
      <c r="X1438" s="120" t="s">
        <v>2380</v>
      </c>
      <c r="Y1438" s="12" t="s">
        <v>5248</v>
      </c>
      <c r="Z1438" s="120"/>
      <c r="AA1438" s="12"/>
      <c r="AB1438" s="15"/>
      <c r="AC1438" s="15"/>
      <c r="AD1438" s="15"/>
      <c r="AE1438" s="15"/>
      <c r="AF1438" s="4">
        <f ca="1">+TODAY()-AE1438</f>
        <v>44137</v>
      </c>
      <c r="AG1438" s="15"/>
      <c r="AH1438" s="15"/>
      <c r="AI1438" s="6"/>
      <c r="AJ1438" s="6"/>
      <c r="AK1438" s="3"/>
      <c r="AL1438" s="6"/>
      <c r="AM1438" s="10">
        <v>1</v>
      </c>
      <c r="AN1438" s="3" t="s">
        <v>44</v>
      </c>
      <c r="AO1438" s="3"/>
      <c r="AP1438" s="3" t="s">
        <v>1918</v>
      </c>
      <c r="AQ1438" s="3"/>
      <c r="AR1438" s="3"/>
      <c r="AS1438" s="3"/>
      <c r="AT1438" s="3"/>
      <c r="AU1438" s="3" t="s">
        <v>4402</v>
      </c>
      <c r="AV1438" s="7" t="s">
        <v>47</v>
      </c>
      <c r="AW1438" s="7" t="s">
        <v>47</v>
      </c>
      <c r="AX1438" s="9" t="str">
        <f>IF(AW1438="","Vacio",IF(AV1438=AW1438,"Igual","Diferente"))</f>
        <v>Igual</v>
      </c>
      <c r="AY1438" s="129"/>
      <c r="AZ1438" s="129"/>
      <c r="BA1438" s="5">
        <f ca="1">+IF(K1438&gt;21,"Revisar",0)</f>
        <v>0</v>
      </c>
      <c r="BB1438" s="129" t="s">
        <v>146</v>
      </c>
      <c r="BC1438" s="129" t="s">
        <v>2919</v>
      </c>
      <c r="BF1438" s="129" t="s">
        <v>94</v>
      </c>
      <c r="BG1438" s="129"/>
    </row>
    <row r="1439" spans="1:59" s="153" customFormat="1" ht="14.65" customHeight="1" x14ac:dyDescent="0.25">
      <c r="A1439" s="68" t="str">
        <f>CONCATENATE(E1439,"_",X1439)</f>
        <v>20100041953_PCR-LAP20041118</v>
      </c>
      <c r="B1439" s="68" t="str">
        <f>CONCATENATE(E1439,"_",Z1439)</f>
        <v>20100041953_</v>
      </c>
      <c r="C1439" s="6">
        <v>44117</v>
      </c>
      <c r="D1439" s="6">
        <v>44147</v>
      </c>
      <c r="E1439" s="192">
        <v>20100041953</v>
      </c>
      <c r="F1439" s="3" t="s">
        <v>4113</v>
      </c>
      <c r="G1439" s="3" t="s">
        <v>4818</v>
      </c>
      <c r="H1439" s="6">
        <v>44117</v>
      </c>
      <c r="I1439" s="6">
        <v>44147</v>
      </c>
      <c r="J1439" s="70" t="s">
        <v>2313</v>
      </c>
      <c r="K1439" s="8">
        <f ca="1">+TODAY()-I1439</f>
        <v>-10</v>
      </c>
      <c r="L1439" s="9">
        <v>100</v>
      </c>
      <c r="M1439" s="152"/>
      <c r="N1439" s="9" t="str">
        <f>IF(M1439="","Vacio",IF(L1439=M1439,"Igual","Diferente"))</f>
        <v>Vacio</v>
      </c>
      <c r="O1439" s="9"/>
      <c r="P1439" s="152"/>
      <c r="Q1439" s="9" t="str">
        <f>IF(P1439="","Vacio",IF(O1439=P1439,"Igual","Diferente"))</f>
        <v>Vacio</v>
      </c>
      <c r="R1439" s="1">
        <f>+L1439+O1439/3.5</f>
        <v>100</v>
      </c>
      <c r="S1439" s="1">
        <f ca="1">+IF(K1439&gt;=0,IF(K1439&lt;30,R1439*1,IF(60&gt;K1439,R1439*2,IF(90&gt;K1439,R1439*3,IF(120&gt;K1439,R1439*4,IF(150&gt;K1439,R1439*5,IF(180&gt;K1439,R1439*6,IF(210&gt;K1439,R1439*7))))))),0)</f>
        <v>0</v>
      </c>
      <c r="T1439" s="2">
        <f ca="1">+IF(K1439&lt;0,0,IF(K1439&lt;8,$A$1,IF(K1439&lt;15,$B$1,IF(K1439&lt;22,$C$1,IF(K1439&lt;30,$D$1,IF(K1439&lt;60,$G$1,IF(K1439&lt;90,$H$1,IF(K1439&lt;120,$I$1,IF(K1439&lt;150,$J$1,IF(K1439&lt;180,$K$1,IF(K1439&lt;210,$E$1)))))))))))</f>
        <v>0</v>
      </c>
      <c r="U1439" s="103" t="s">
        <v>2314</v>
      </c>
      <c r="V1439" s="295">
        <v>12519</v>
      </c>
      <c r="W1439" s="6">
        <v>43962</v>
      </c>
      <c r="X1439" s="120" t="s">
        <v>2383</v>
      </c>
      <c r="Y1439" s="12" t="s">
        <v>5248</v>
      </c>
      <c r="Z1439" s="120"/>
      <c r="AA1439" s="12"/>
      <c r="AB1439" s="15"/>
      <c r="AC1439" s="15"/>
      <c r="AD1439" s="15"/>
      <c r="AE1439" s="15"/>
      <c r="AF1439" s="4">
        <f ca="1">+TODAY()-AE1439</f>
        <v>44137</v>
      </c>
      <c r="AG1439" s="15"/>
      <c r="AH1439" s="15"/>
      <c r="AI1439" s="6"/>
      <c r="AJ1439" s="6"/>
      <c r="AK1439" s="3"/>
      <c r="AL1439" s="6"/>
      <c r="AM1439" s="10">
        <v>1</v>
      </c>
      <c r="AN1439" s="3" t="s">
        <v>44</v>
      </c>
      <c r="AO1439" s="3"/>
      <c r="AP1439" s="3" t="s">
        <v>1918</v>
      </c>
      <c r="AQ1439" s="3"/>
      <c r="AR1439" s="3"/>
      <c r="AS1439" s="3"/>
      <c r="AT1439" s="3"/>
      <c r="AU1439" s="3" t="s">
        <v>4402</v>
      </c>
      <c r="AV1439" s="7" t="s">
        <v>47</v>
      </c>
      <c r="AW1439" s="7" t="s">
        <v>47</v>
      </c>
      <c r="AX1439" s="9" t="str">
        <f>IF(AW1439="","Vacio",IF(AV1439=AW1439,"Igual","Diferente"))</f>
        <v>Igual</v>
      </c>
      <c r="AY1439" s="129"/>
      <c r="AZ1439" s="129"/>
      <c r="BA1439" s="5">
        <f ca="1">+IF(K1439&gt;21,"Revisar",0)</f>
        <v>0</v>
      </c>
      <c r="BB1439" s="129" t="s">
        <v>146</v>
      </c>
      <c r="BC1439" s="129" t="s">
        <v>2919</v>
      </c>
      <c r="BF1439" s="129" t="s">
        <v>94</v>
      </c>
      <c r="BG1439" s="129"/>
    </row>
    <row r="1440" spans="1:59" s="153" customFormat="1" ht="14.65" customHeight="1" x14ac:dyDescent="0.25">
      <c r="A1440" s="68" t="str">
        <f>CONCATENATE(E1440,"_",X1440)</f>
        <v>20100041953_PCR-LAP20041129</v>
      </c>
      <c r="B1440" s="68" t="str">
        <f>CONCATENATE(E1440,"_",Z1440)</f>
        <v>20100041953_</v>
      </c>
      <c r="C1440" s="6">
        <v>44117</v>
      </c>
      <c r="D1440" s="6">
        <v>44147</v>
      </c>
      <c r="E1440" s="192">
        <v>20100041953</v>
      </c>
      <c r="F1440" s="3" t="s">
        <v>4113</v>
      </c>
      <c r="G1440" s="3" t="s">
        <v>4818</v>
      </c>
      <c r="H1440" s="6">
        <v>44117</v>
      </c>
      <c r="I1440" s="6">
        <v>44147</v>
      </c>
      <c r="J1440" s="70" t="s">
        <v>2313</v>
      </c>
      <c r="K1440" s="8">
        <f ca="1">+TODAY()-I1440</f>
        <v>-10</v>
      </c>
      <c r="L1440" s="9">
        <v>100</v>
      </c>
      <c r="M1440" s="152"/>
      <c r="N1440" s="9" t="str">
        <f>IF(M1440="","Vacio",IF(L1440=M1440,"Igual","Diferente"))</f>
        <v>Vacio</v>
      </c>
      <c r="O1440" s="9"/>
      <c r="P1440" s="152"/>
      <c r="Q1440" s="9" t="str">
        <f>IF(P1440="","Vacio",IF(O1440=P1440,"Igual","Diferente"))</f>
        <v>Vacio</v>
      </c>
      <c r="R1440" s="1">
        <f>+L1440+O1440/3.5</f>
        <v>100</v>
      </c>
      <c r="S1440" s="1">
        <f ca="1">+IF(K1440&gt;=0,IF(K1440&lt;30,R1440*1,IF(60&gt;K1440,R1440*2,IF(90&gt;K1440,R1440*3,IF(120&gt;K1440,R1440*4,IF(150&gt;K1440,R1440*5,IF(180&gt;K1440,R1440*6,IF(210&gt;K1440,R1440*7))))))),0)</f>
        <v>0</v>
      </c>
      <c r="T1440" s="2">
        <f ca="1">+IF(K1440&lt;0,0,IF(K1440&lt;8,$A$1,IF(K1440&lt;15,$B$1,IF(K1440&lt;22,$C$1,IF(K1440&lt;30,$D$1,IF(K1440&lt;60,$G$1,IF(K1440&lt;90,$H$1,IF(K1440&lt;120,$I$1,IF(K1440&lt;150,$J$1,IF(K1440&lt;180,$K$1,IF(K1440&lt;210,$E$1)))))))))))</f>
        <v>0</v>
      </c>
      <c r="U1440" s="103" t="s">
        <v>2314</v>
      </c>
      <c r="V1440" s="295">
        <v>12711</v>
      </c>
      <c r="W1440" s="6">
        <v>43959</v>
      </c>
      <c r="X1440" s="120" t="s">
        <v>2388</v>
      </c>
      <c r="Y1440" s="12" t="s">
        <v>5248</v>
      </c>
      <c r="Z1440" s="120"/>
      <c r="AA1440" s="12"/>
      <c r="AB1440" s="15"/>
      <c r="AC1440" s="15"/>
      <c r="AD1440" s="15"/>
      <c r="AE1440" s="15"/>
      <c r="AF1440" s="4">
        <f ca="1">+TODAY()-AE1440</f>
        <v>44137</v>
      </c>
      <c r="AG1440" s="15"/>
      <c r="AH1440" s="15"/>
      <c r="AI1440" s="6"/>
      <c r="AJ1440" s="6"/>
      <c r="AK1440" s="3"/>
      <c r="AL1440" s="6"/>
      <c r="AM1440" s="10">
        <v>1</v>
      </c>
      <c r="AN1440" s="3" t="s">
        <v>44</v>
      </c>
      <c r="AO1440" s="3"/>
      <c r="AP1440" s="3" t="s">
        <v>1918</v>
      </c>
      <c r="AQ1440" s="296" t="s">
        <v>888</v>
      </c>
      <c r="AR1440" s="3"/>
      <c r="AS1440" s="3"/>
      <c r="AT1440" s="3"/>
      <c r="AU1440" s="3" t="s">
        <v>4402</v>
      </c>
      <c r="AV1440" s="7" t="s">
        <v>47</v>
      </c>
      <c r="AW1440" s="7" t="s">
        <v>47</v>
      </c>
      <c r="AX1440" s="9" t="str">
        <f>IF(AW1440="","Vacio",IF(AV1440=AW1440,"Igual","Diferente"))</f>
        <v>Igual</v>
      </c>
      <c r="AY1440" s="129"/>
      <c r="AZ1440" s="129"/>
      <c r="BA1440" s="5">
        <f ca="1">+IF(K1440&gt;21,"Revisar",0)</f>
        <v>0</v>
      </c>
      <c r="BB1440" s="129" t="s">
        <v>146</v>
      </c>
      <c r="BC1440" s="129" t="s">
        <v>2919</v>
      </c>
      <c r="BF1440" s="129" t="s">
        <v>94</v>
      </c>
      <c r="BG1440" s="129">
        <f>VLOOKUP(X1440,'[2]Costos office 365'!$A$1:$B$180,2,FALSE)</f>
        <v>7.13</v>
      </c>
    </row>
    <row r="1441" spans="1:65" s="153" customFormat="1" ht="14.65" customHeight="1" x14ac:dyDescent="0.25">
      <c r="A1441" s="68" t="str">
        <f>CONCATENATE(E1441,"_",X1441)</f>
        <v>20100041953_PCR-LAP20041131</v>
      </c>
      <c r="B1441" s="68" t="str">
        <f>CONCATENATE(E1441,"_",Z1441)</f>
        <v>20100041953_</v>
      </c>
      <c r="C1441" s="6">
        <v>44117</v>
      </c>
      <c r="D1441" s="6">
        <v>44147</v>
      </c>
      <c r="E1441" s="192">
        <v>20100041953</v>
      </c>
      <c r="F1441" s="3" t="s">
        <v>4113</v>
      </c>
      <c r="G1441" s="3" t="s">
        <v>4818</v>
      </c>
      <c r="H1441" s="6">
        <v>44117</v>
      </c>
      <c r="I1441" s="6">
        <v>44147</v>
      </c>
      <c r="J1441" s="70" t="s">
        <v>2313</v>
      </c>
      <c r="K1441" s="8">
        <f ca="1">+TODAY()-I1441</f>
        <v>-10</v>
      </c>
      <c r="L1441" s="9">
        <v>100</v>
      </c>
      <c r="M1441" s="152"/>
      <c r="N1441" s="9" t="str">
        <f>IF(M1441="","Vacio",IF(L1441=M1441,"Igual","Diferente"))</f>
        <v>Vacio</v>
      </c>
      <c r="O1441" s="9"/>
      <c r="P1441" s="152"/>
      <c r="Q1441" s="9" t="str">
        <f>IF(P1441="","Vacio",IF(O1441=P1441,"Igual","Diferente"))</f>
        <v>Vacio</v>
      </c>
      <c r="R1441" s="1">
        <f>+L1441+O1441/3.5</f>
        <v>100</v>
      </c>
      <c r="S1441" s="1">
        <f ca="1">+IF(K1441&gt;=0,IF(K1441&lt;30,R1441*1,IF(60&gt;K1441,R1441*2,IF(90&gt;K1441,R1441*3,IF(120&gt;K1441,R1441*4,IF(150&gt;K1441,R1441*5,IF(180&gt;K1441,R1441*6,IF(210&gt;K1441,R1441*7))))))),0)</f>
        <v>0</v>
      </c>
      <c r="T1441" s="2">
        <f ca="1">+IF(K1441&lt;0,0,IF(K1441&lt;8,$A$1,IF(K1441&lt;15,$B$1,IF(K1441&lt;22,$C$1,IF(K1441&lt;30,$D$1,IF(K1441&lt;60,$G$1,IF(K1441&lt;90,$H$1,IF(K1441&lt;120,$I$1,IF(K1441&lt;150,$J$1,IF(K1441&lt;180,$K$1,IF(K1441&lt;210,$E$1)))))))))))</f>
        <v>0</v>
      </c>
      <c r="U1441" s="103" t="s">
        <v>2314</v>
      </c>
      <c r="V1441" s="295">
        <v>12713</v>
      </c>
      <c r="W1441" s="6">
        <v>43958</v>
      </c>
      <c r="X1441" s="120" t="s">
        <v>2390</v>
      </c>
      <c r="Y1441" s="12" t="s">
        <v>5248</v>
      </c>
      <c r="Z1441" s="120"/>
      <c r="AA1441" s="12"/>
      <c r="AB1441" s="15"/>
      <c r="AC1441" s="15"/>
      <c r="AD1441" s="15"/>
      <c r="AE1441" s="15"/>
      <c r="AF1441" s="4">
        <f ca="1">+TODAY()-AE1441</f>
        <v>44137</v>
      </c>
      <c r="AG1441" s="15"/>
      <c r="AH1441" s="15"/>
      <c r="AI1441" s="6"/>
      <c r="AJ1441" s="6"/>
      <c r="AK1441" s="3"/>
      <c r="AL1441" s="6"/>
      <c r="AM1441" s="10">
        <v>1</v>
      </c>
      <c r="AN1441" s="3" t="s">
        <v>44</v>
      </c>
      <c r="AO1441" s="3"/>
      <c r="AP1441" s="3" t="s">
        <v>1918</v>
      </c>
      <c r="AQ1441" s="3"/>
      <c r="AR1441" s="3"/>
      <c r="AS1441" s="3"/>
      <c r="AT1441" s="3"/>
      <c r="AU1441" s="3" t="s">
        <v>4402</v>
      </c>
      <c r="AV1441" s="7" t="s">
        <v>47</v>
      </c>
      <c r="AW1441" s="7" t="s">
        <v>47</v>
      </c>
      <c r="AX1441" s="9" t="str">
        <f>IF(AW1441="","Vacio",IF(AV1441=AW1441,"Igual","Diferente"))</f>
        <v>Igual</v>
      </c>
      <c r="AY1441" s="129"/>
      <c r="AZ1441" s="129"/>
      <c r="BA1441" s="5">
        <f ca="1">+IF(K1441&gt;21,"Revisar",0)</f>
        <v>0</v>
      </c>
      <c r="BB1441" s="129" t="s">
        <v>146</v>
      </c>
      <c r="BC1441" s="129" t="s">
        <v>2919</v>
      </c>
      <c r="BF1441" s="129" t="s">
        <v>94</v>
      </c>
      <c r="BG1441" s="129"/>
    </row>
    <row r="1442" spans="1:65" s="153" customFormat="1" ht="14.65" customHeight="1" x14ac:dyDescent="0.25">
      <c r="A1442" s="68" t="str">
        <f>CONCATENATE(E1442,"_",X1442)</f>
        <v>20100041953_PCR-LAP20041133</v>
      </c>
      <c r="B1442" s="68" t="str">
        <f>CONCATENATE(E1442,"_",Z1442)</f>
        <v>20100041953_</v>
      </c>
      <c r="C1442" s="6">
        <v>44117</v>
      </c>
      <c r="D1442" s="6">
        <v>44147</v>
      </c>
      <c r="E1442" s="192">
        <v>20100041953</v>
      </c>
      <c r="F1442" s="3" t="s">
        <v>4113</v>
      </c>
      <c r="G1442" s="3" t="s">
        <v>4818</v>
      </c>
      <c r="H1442" s="6">
        <v>44117</v>
      </c>
      <c r="I1442" s="6">
        <v>44147</v>
      </c>
      <c r="J1442" s="70" t="s">
        <v>2313</v>
      </c>
      <c r="K1442" s="8">
        <f ca="1">+TODAY()-I1442</f>
        <v>-10</v>
      </c>
      <c r="L1442" s="9">
        <v>100</v>
      </c>
      <c r="M1442" s="152"/>
      <c r="N1442" s="9" t="str">
        <f>IF(M1442="","Vacio",IF(L1442=M1442,"Igual","Diferente"))</f>
        <v>Vacio</v>
      </c>
      <c r="O1442" s="9"/>
      <c r="P1442" s="152"/>
      <c r="Q1442" s="9" t="str">
        <f>IF(P1442="","Vacio",IF(O1442=P1442,"Igual","Diferente"))</f>
        <v>Vacio</v>
      </c>
      <c r="R1442" s="1">
        <f>+L1442+O1442/3.5</f>
        <v>100</v>
      </c>
      <c r="S1442" s="1">
        <f ca="1">+IF(K1442&gt;=0,IF(K1442&lt;30,R1442*1,IF(60&gt;K1442,R1442*2,IF(90&gt;K1442,R1442*3,IF(120&gt;K1442,R1442*4,IF(150&gt;K1442,R1442*5,IF(180&gt;K1442,R1442*6,IF(210&gt;K1442,R1442*7))))))),0)</f>
        <v>0</v>
      </c>
      <c r="T1442" s="2">
        <f ca="1">+IF(K1442&lt;0,0,IF(K1442&lt;8,$A$1,IF(K1442&lt;15,$B$1,IF(K1442&lt;22,$C$1,IF(K1442&lt;30,$D$1,IF(K1442&lt;60,$G$1,IF(K1442&lt;90,$H$1,IF(K1442&lt;120,$I$1,IF(K1442&lt;150,$J$1,IF(K1442&lt;180,$K$1,IF(K1442&lt;210,$E$1)))))))))))</f>
        <v>0</v>
      </c>
      <c r="U1442" s="103" t="s">
        <v>2314</v>
      </c>
      <c r="V1442" s="295">
        <v>12715</v>
      </c>
      <c r="W1442" s="6">
        <v>43958</v>
      </c>
      <c r="X1442" s="120" t="s">
        <v>2391</v>
      </c>
      <c r="Y1442" s="12" t="s">
        <v>5248</v>
      </c>
      <c r="Z1442" s="120"/>
      <c r="AA1442" s="12"/>
      <c r="AB1442" s="15"/>
      <c r="AC1442" s="15"/>
      <c r="AD1442" s="15"/>
      <c r="AE1442" s="15"/>
      <c r="AF1442" s="4">
        <f ca="1">+TODAY()-AE1442</f>
        <v>44137</v>
      </c>
      <c r="AG1442" s="15"/>
      <c r="AH1442" s="15"/>
      <c r="AI1442" s="6"/>
      <c r="AJ1442" s="6"/>
      <c r="AK1442" s="3"/>
      <c r="AL1442" s="6"/>
      <c r="AM1442" s="10">
        <v>1</v>
      </c>
      <c r="AN1442" s="3" t="s">
        <v>44</v>
      </c>
      <c r="AO1442" s="3"/>
      <c r="AP1442" s="3" t="s">
        <v>1918</v>
      </c>
      <c r="AQ1442" s="3"/>
      <c r="AR1442" s="3"/>
      <c r="AS1442" s="3"/>
      <c r="AT1442" s="3"/>
      <c r="AU1442" s="3" t="s">
        <v>4402</v>
      </c>
      <c r="AV1442" s="7" t="s">
        <v>47</v>
      </c>
      <c r="AW1442" s="7" t="s">
        <v>47</v>
      </c>
      <c r="AX1442" s="9" t="str">
        <f>IF(AW1442="","Vacio",IF(AV1442=AW1442,"Igual","Diferente"))</f>
        <v>Igual</v>
      </c>
      <c r="AY1442" s="129"/>
      <c r="AZ1442" s="129"/>
      <c r="BA1442" s="5">
        <f ca="1">+IF(K1442&gt;21,"Revisar",0)</f>
        <v>0</v>
      </c>
      <c r="BB1442" s="129" t="s">
        <v>146</v>
      </c>
      <c r="BC1442" s="129" t="s">
        <v>2919</v>
      </c>
      <c r="BF1442" s="129" t="s">
        <v>94</v>
      </c>
      <c r="BG1442" s="129"/>
    </row>
    <row r="1443" spans="1:65" s="153" customFormat="1" ht="14.65" customHeight="1" x14ac:dyDescent="0.25">
      <c r="A1443" s="68" t="str">
        <f>CONCATENATE(E1443,"_",X1443)</f>
        <v>20100041953_PCR-LAP20041136</v>
      </c>
      <c r="B1443" s="68" t="str">
        <f>CONCATENATE(E1443,"_",Z1443)</f>
        <v>20100041953_</v>
      </c>
      <c r="C1443" s="6">
        <v>44117</v>
      </c>
      <c r="D1443" s="6">
        <v>44147</v>
      </c>
      <c r="E1443" s="192">
        <v>20100041953</v>
      </c>
      <c r="F1443" s="3" t="s">
        <v>4113</v>
      </c>
      <c r="G1443" s="3" t="s">
        <v>4818</v>
      </c>
      <c r="H1443" s="6">
        <v>44117</v>
      </c>
      <c r="I1443" s="6">
        <v>44147</v>
      </c>
      <c r="J1443" s="70" t="s">
        <v>2313</v>
      </c>
      <c r="K1443" s="8">
        <f ca="1">+TODAY()-I1443</f>
        <v>-10</v>
      </c>
      <c r="L1443" s="9">
        <v>100</v>
      </c>
      <c r="M1443" s="152"/>
      <c r="N1443" s="9" t="str">
        <f>IF(M1443="","Vacio",IF(L1443=M1443,"Igual","Diferente"))</f>
        <v>Vacio</v>
      </c>
      <c r="O1443" s="9"/>
      <c r="P1443" s="152"/>
      <c r="Q1443" s="9" t="str">
        <f>IF(P1443="","Vacio",IF(O1443=P1443,"Igual","Diferente"))</f>
        <v>Vacio</v>
      </c>
      <c r="R1443" s="1">
        <f>+L1443+O1443/3.5</f>
        <v>100</v>
      </c>
      <c r="S1443" s="1">
        <f ca="1">+IF(K1443&gt;=0,IF(K1443&lt;30,R1443*1,IF(60&gt;K1443,R1443*2,IF(90&gt;K1443,R1443*3,IF(120&gt;K1443,R1443*4,IF(150&gt;K1443,R1443*5,IF(180&gt;K1443,R1443*6,IF(210&gt;K1443,R1443*7))))))),0)</f>
        <v>0</v>
      </c>
      <c r="T1443" s="2">
        <f ca="1">+IF(K1443&lt;0,0,IF(K1443&lt;8,$A$1,IF(K1443&lt;15,$B$1,IF(K1443&lt;22,$C$1,IF(K1443&lt;30,$D$1,IF(K1443&lt;60,$G$1,IF(K1443&lt;90,$H$1,IF(K1443&lt;120,$I$1,IF(K1443&lt;150,$J$1,IF(K1443&lt;180,$K$1,IF(K1443&lt;210,$E$1)))))))))))</f>
        <v>0</v>
      </c>
      <c r="U1443" s="103" t="s">
        <v>2314</v>
      </c>
      <c r="V1443" s="295">
        <v>12718</v>
      </c>
      <c r="W1443" s="6">
        <v>43957</v>
      </c>
      <c r="X1443" s="120" t="s">
        <v>2394</v>
      </c>
      <c r="Y1443" s="12" t="s">
        <v>5248</v>
      </c>
      <c r="Z1443" s="120"/>
      <c r="AA1443" s="12"/>
      <c r="AB1443" s="15"/>
      <c r="AC1443" s="15"/>
      <c r="AD1443" s="15"/>
      <c r="AE1443" s="15"/>
      <c r="AF1443" s="4">
        <f ca="1">+TODAY()-AE1443</f>
        <v>44137</v>
      </c>
      <c r="AG1443" s="15"/>
      <c r="AH1443" s="15"/>
      <c r="AI1443" s="6"/>
      <c r="AJ1443" s="6"/>
      <c r="AK1443" s="3"/>
      <c r="AL1443" s="6"/>
      <c r="AM1443" s="10">
        <v>1</v>
      </c>
      <c r="AN1443" s="3" t="s">
        <v>44</v>
      </c>
      <c r="AO1443" s="3"/>
      <c r="AP1443" s="3" t="s">
        <v>1918</v>
      </c>
      <c r="AQ1443" s="3"/>
      <c r="AR1443" s="3"/>
      <c r="AS1443" s="3"/>
      <c r="AT1443" s="3"/>
      <c r="AU1443" s="3" t="s">
        <v>4402</v>
      </c>
      <c r="AV1443" s="7" t="s">
        <v>47</v>
      </c>
      <c r="AW1443" s="7" t="s">
        <v>47</v>
      </c>
      <c r="AX1443" s="9" t="str">
        <f>IF(AW1443="","Vacio",IF(AV1443=AW1443,"Igual","Diferente"))</f>
        <v>Igual</v>
      </c>
      <c r="AY1443" s="129"/>
      <c r="AZ1443" s="129"/>
      <c r="BA1443" s="5">
        <f ca="1">+IF(K1443&gt;21,"Revisar",0)</f>
        <v>0</v>
      </c>
      <c r="BB1443" s="129" t="s">
        <v>146</v>
      </c>
      <c r="BC1443" s="129" t="s">
        <v>2919</v>
      </c>
      <c r="BF1443" s="129" t="s">
        <v>94</v>
      </c>
      <c r="BG1443" s="129"/>
    </row>
    <row r="1444" spans="1:65" s="153" customFormat="1" ht="14.65" customHeight="1" x14ac:dyDescent="0.25">
      <c r="A1444" s="68" t="str">
        <f>CONCATENATE(E1444,"_",X1444)</f>
        <v>20100041953_PCR-LAP20041138</v>
      </c>
      <c r="B1444" s="68" t="str">
        <f>CONCATENATE(E1444,"_",Z1444)</f>
        <v>20100041953_</v>
      </c>
      <c r="C1444" s="6">
        <v>44117</v>
      </c>
      <c r="D1444" s="6">
        <v>44147</v>
      </c>
      <c r="E1444" s="192">
        <v>20100041953</v>
      </c>
      <c r="F1444" s="3" t="s">
        <v>4113</v>
      </c>
      <c r="G1444" s="3" t="s">
        <v>4818</v>
      </c>
      <c r="H1444" s="6">
        <v>44117</v>
      </c>
      <c r="I1444" s="6">
        <v>44147</v>
      </c>
      <c r="J1444" s="70" t="s">
        <v>2313</v>
      </c>
      <c r="K1444" s="8">
        <f ca="1">+TODAY()-I1444</f>
        <v>-10</v>
      </c>
      <c r="L1444" s="9">
        <v>100</v>
      </c>
      <c r="M1444" s="152"/>
      <c r="N1444" s="9" t="str">
        <f>IF(M1444="","Vacio",IF(L1444=M1444,"Igual","Diferente"))</f>
        <v>Vacio</v>
      </c>
      <c r="O1444" s="9"/>
      <c r="P1444" s="152"/>
      <c r="Q1444" s="9" t="str">
        <f>IF(P1444="","Vacio",IF(O1444=P1444,"Igual","Diferente"))</f>
        <v>Vacio</v>
      </c>
      <c r="R1444" s="1">
        <f>+L1444+O1444/3.5</f>
        <v>100</v>
      </c>
      <c r="S1444" s="1">
        <f ca="1">+IF(K1444&gt;=0,IF(K1444&lt;30,R1444*1,IF(60&gt;K1444,R1444*2,IF(90&gt;K1444,R1444*3,IF(120&gt;K1444,R1444*4,IF(150&gt;K1444,R1444*5,IF(180&gt;K1444,R1444*6,IF(210&gt;K1444,R1444*7))))))),0)</f>
        <v>0</v>
      </c>
      <c r="T1444" s="2">
        <f ca="1">+IF(K1444&lt;0,0,IF(K1444&lt;8,$A$1,IF(K1444&lt;15,$B$1,IF(K1444&lt;22,$C$1,IF(K1444&lt;30,$D$1,IF(K1444&lt;60,$G$1,IF(K1444&lt;90,$H$1,IF(K1444&lt;120,$I$1,IF(K1444&lt;150,$J$1,IF(K1444&lt;180,$K$1,IF(K1444&lt;210,$E$1)))))))))))</f>
        <v>0</v>
      </c>
      <c r="U1444" s="103" t="s">
        <v>2314</v>
      </c>
      <c r="V1444" s="295">
        <v>12720</v>
      </c>
      <c r="W1444" s="6">
        <v>43958</v>
      </c>
      <c r="X1444" s="120" t="s">
        <v>2396</v>
      </c>
      <c r="Y1444" s="12" t="s">
        <v>5248</v>
      </c>
      <c r="Z1444" s="120"/>
      <c r="AA1444" s="12"/>
      <c r="AB1444" s="15"/>
      <c r="AC1444" s="15"/>
      <c r="AD1444" s="15"/>
      <c r="AE1444" s="15"/>
      <c r="AF1444" s="4">
        <f ca="1">+TODAY()-AE1444</f>
        <v>44137</v>
      </c>
      <c r="AG1444" s="15"/>
      <c r="AH1444" s="15"/>
      <c r="AI1444" s="6"/>
      <c r="AJ1444" s="6"/>
      <c r="AK1444" s="3"/>
      <c r="AL1444" s="6"/>
      <c r="AM1444" s="10">
        <v>1</v>
      </c>
      <c r="AN1444" s="3" t="s">
        <v>44</v>
      </c>
      <c r="AO1444" s="3"/>
      <c r="AP1444" s="3" t="s">
        <v>1918</v>
      </c>
      <c r="AQ1444" s="3"/>
      <c r="AR1444" s="3"/>
      <c r="AS1444" s="3"/>
      <c r="AT1444" s="3"/>
      <c r="AU1444" s="3" t="s">
        <v>4402</v>
      </c>
      <c r="AV1444" s="7" t="s">
        <v>47</v>
      </c>
      <c r="AW1444" s="7" t="s">
        <v>47</v>
      </c>
      <c r="AX1444" s="9" t="str">
        <f>IF(AW1444="","Vacio",IF(AV1444=AW1444,"Igual","Diferente"))</f>
        <v>Igual</v>
      </c>
      <c r="AY1444" s="129"/>
      <c r="AZ1444" s="129"/>
      <c r="BA1444" s="5">
        <f ca="1">+IF(K1444&gt;21,"Revisar",0)</f>
        <v>0</v>
      </c>
      <c r="BB1444" s="129" t="s">
        <v>146</v>
      </c>
      <c r="BC1444" s="129" t="s">
        <v>2919</v>
      </c>
      <c r="BF1444" s="129" t="s">
        <v>94</v>
      </c>
      <c r="BG1444" s="129"/>
    </row>
    <row r="1445" spans="1:65" s="153" customFormat="1" ht="14.65" customHeight="1" x14ac:dyDescent="0.25">
      <c r="A1445" s="68" t="str">
        <f>CONCATENATE(E1445,"_",X1445)</f>
        <v>20100041953_PCR-LAP20041142</v>
      </c>
      <c r="B1445" s="68" t="str">
        <f>CONCATENATE(E1445,"_",Z1445)</f>
        <v>20100041953_</v>
      </c>
      <c r="C1445" s="6">
        <v>44117</v>
      </c>
      <c r="D1445" s="6">
        <v>44147</v>
      </c>
      <c r="E1445" s="192">
        <v>20100041953</v>
      </c>
      <c r="F1445" s="3" t="s">
        <v>4113</v>
      </c>
      <c r="G1445" s="3" t="s">
        <v>4818</v>
      </c>
      <c r="H1445" s="6">
        <v>44117</v>
      </c>
      <c r="I1445" s="6">
        <v>44147</v>
      </c>
      <c r="J1445" s="70" t="s">
        <v>2313</v>
      </c>
      <c r="K1445" s="8">
        <f ca="1">+TODAY()-I1445</f>
        <v>-10</v>
      </c>
      <c r="L1445" s="9">
        <v>100</v>
      </c>
      <c r="M1445" s="152"/>
      <c r="N1445" s="9" t="str">
        <f>IF(M1445="","Vacio",IF(L1445=M1445,"Igual","Diferente"))</f>
        <v>Vacio</v>
      </c>
      <c r="O1445" s="9"/>
      <c r="P1445" s="152"/>
      <c r="Q1445" s="9" t="str">
        <f>IF(P1445="","Vacio",IF(O1445=P1445,"Igual","Diferente"))</f>
        <v>Vacio</v>
      </c>
      <c r="R1445" s="1">
        <f>+L1445+O1445/3.5</f>
        <v>100</v>
      </c>
      <c r="S1445" s="1">
        <f ca="1">+IF(K1445&gt;=0,IF(K1445&lt;30,R1445*1,IF(60&gt;K1445,R1445*2,IF(90&gt;K1445,R1445*3,IF(120&gt;K1445,R1445*4,IF(150&gt;K1445,R1445*5,IF(180&gt;K1445,R1445*6,IF(210&gt;K1445,R1445*7))))))),0)</f>
        <v>0</v>
      </c>
      <c r="T1445" s="2">
        <f ca="1">+IF(K1445&lt;0,0,IF(K1445&lt;8,$A$1,IF(K1445&lt;15,$B$1,IF(K1445&lt;22,$C$1,IF(K1445&lt;30,$D$1,IF(K1445&lt;60,$G$1,IF(K1445&lt;90,$H$1,IF(K1445&lt;120,$I$1,IF(K1445&lt;150,$J$1,IF(K1445&lt;180,$K$1,IF(K1445&lt;210,$E$1)))))))))))</f>
        <v>0</v>
      </c>
      <c r="U1445" s="103" t="s">
        <v>2314</v>
      </c>
      <c r="V1445" s="295">
        <v>12724</v>
      </c>
      <c r="W1445" s="6">
        <v>43958</v>
      </c>
      <c r="X1445" s="120" t="s">
        <v>2399</v>
      </c>
      <c r="Y1445" s="12" t="s">
        <v>5248</v>
      </c>
      <c r="Z1445" s="120"/>
      <c r="AA1445" s="12"/>
      <c r="AB1445" s="15"/>
      <c r="AC1445" s="15"/>
      <c r="AD1445" s="15"/>
      <c r="AE1445" s="15"/>
      <c r="AF1445" s="4">
        <f ca="1">+TODAY()-AE1445</f>
        <v>44137</v>
      </c>
      <c r="AG1445" s="15"/>
      <c r="AH1445" s="15"/>
      <c r="AI1445" s="6"/>
      <c r="AJ1445" s="6"/>
      <c r="AK1445" s="3"/>
      <c r="AL1445" s="6"/>
      <c r="AM1445" s="10">
        <v>1</v>
      </c>
      <c r="AN1445" s="3" t="s">
        <v>44</v>
      </c>
      <c r="AO1445" s="3"/>
      <c r="AP1445" s="3" t="s">
        <v>1918</v>
      </c>
      <c r="AQ1445" s="3"/>
      <c r="AR1445" s="3"/>
      <c r="AS1445" s="3"/>
      <c r="AT1445" s="3"/>
      <c r="AU1445" s="3" t="s">
        <v>4402</v>
      </c>
      <c r="AV1445" s="7" t="s">
        <v>47</v>
      </c>
      <c r="AW1445" s="7" t="s">
        <v>47</v>
      </c>
      <c r="AX1445" s="9" t="str">
        <f>IF(AW1445="","Vacio",IF(AV1445=AW1445,"Igual","Diferente"))</f>
        <v>Igual</v>
      </c>
      <c r="AY1445" s="129"/>
      <c r="AZ1445" s="129"/>
      <c r="BA1445" s="5">
        <f ca="1">+IF(K1445&gt;21,"Revisar",0)</f>
        <v>0</v>
      </c>
      <c r="BB1445" s="129" t="s">
        <v>146</v>
      </c>
      <c r="BC1445" s="129" t="s">
        <v>2919</v>
      </c>
      <c r="BF1445" s="129" t="s">
        <v>94</v>
      </c>
      <c r="BG1445" s="129"/>
    </row>
    <row r="1446" spans="1:65" s="153" customFormat="1" ht="14.65" customHeight="1" x14ac:dyDescent="0.25">
      <c r="A1446" s="68" t="str">
        <f>CONCATENATE(E1446,"_",X1446)</f>
        <v>20100041953_PCR-LAP20041143</v>
      </c>
      <c r="B1446" s="68" t="str">
        <f>CONCATENATE(E1446,"_",Z1446)</f>
        <v>20100041953_</v>
      </c>
      <c r="C1446" s="6">
        <v>44117</v>
      </c>
      <c r="D1446" s="6">
        <v>44147</v>
      </c>
      <c r="E1446" s="192">
        <v>20100041953</v>
      </c>
      <c r="F1446" s="3" t="s">
        <v>4113</v>
      </c>
      <c r="G1446" s="3" t="s">
        <v>4818</v>
      </c>
      <c r="H1446" s="6">
        <v>44117</v>
      </c>
      <c r="I1446" s="6">
        <v>44147</v>
      </c>
      <c r="J1446" s="70" t="s">
        <v>2313</v>
      </c>
      <c r="K1446" s="8">
        <f ca="1">+TODAY()-I1446</f>
        <v>-10</v>
      </c>
      <c r="L1446" s="9">
        <v>100</v>
      </c>
      <c r="M1446" s="152"/>
      <c r="N1446" s="9" t="str">
        <f>IF(M1446="","Vacio",IF(L1446=M1446,"Igual","Diferente"))</f>
        <v>Vacio</v>
      </c>
      <c r="O1446" s="9"/>
      <c r="P1446" s="152"/>
      <c r="Q1446" s="9" t="str">
        <f>IF(P1446="","Vacio",IF(O1446=P1446,"Igual","Diferente"))</f>
        <v>Vacio</v>
      </c>
      <c r="R1446" s="1">
        <f>+L1446+O1446/3.5</f>
        <v>100</v>
      </c>
      <c r="S1446" s="1">
        <f ca="1">+IF(K1446&gt;=0,IF(K1446&lt;30,R1446*1,IF(60&gt;K1446,R1446*2,IF(90&gt;K1446,R1446*3,IF(120&gt;K1446,R1446*4,IF(150&gt;K1446,R1446*5,IF(180&gt;K1446,R1446*6,IF(210&gt;K1446,R1446*7))))))),0)</f>
        <v>0</v>
      </c>
      <c r="T1446" s="2">
        <f ca="1">+IF(K1446&lt;0,0,IF(K1446&lt;8,$A$1,IF(K1446&lt;15,$B$1,IF(K1446&lt;22,$C$1,IF(K1446&lt;30,$D$1,IF(K1446&lt;60,$G$1,IF(K1446&lt;90,$H$1,IF(K1446&lt;120,$I$1,IF(K1446&lt;150,$J$1,IF(K1446&lt;180,$K$1,IF(K1446&lt;210,$E$1)))))))))))</f>
        <v>0</v>
      </c>
      <c r="U1446" s="103" t="s">
        <v>2314</v>
      </c>
      <c r="V1446" s="295">
        <v>12725</v>
      </c>
      <c r="W1446" s="6">
        <v>43957</v>
      </c>
      <c r="X1446" s="120" t="s">
        <v>2400</v>
      </c>
      <c r="Y1446" s="12" t="s">
        <v>5248</v>
      </c>
      <c r="Z1446" s="120"/>
      <c r="AA1446" s="12"/>
      <c r="AB1446" s="15"/>
      <c r="AC1446" s="15"/>
      <c r="AD1446" s="15"/>
      <c r="AE1446" s="15"/>
      <c r="AF1446" s="4">
        <f ca="1">+TODAY()-AE1446</f>
        <v>44137</v>
      </c>
      <c r="AG1446" s="15"/>
      <c r="AH1446" s="15"/>
      <c r="AI1446" s="6"/>
      <c r="AJ1446" s="6"/>
      <c r="AK1446" s="3"/>
      <c r="AL1446" s="6"/>
      <c r="AM1446" s="10">
        <v>1</v>
      </c>
      <c r="AN1446" s="3" t="s">
        <v>44</v>
      </c>
      <c r="AO1446" s="3"/>
      <c r="AP1446" s="3" t="s">
        <v>1918</v>
      </c>
      <c r="AQ1446" s="3"/>
      <c r="AR1446" s="3"/>
      <c r="AS1446" s="3"/>
      <c r="AT1446" s="3"/>
      <c r="AU1446" s="3" t="s">
        <v>4402</v>
      </c>
      <c r="AV1446" s="7" t="s">
        <v>47</v>
      </c>
      <c r="AW1446" s="7" t="s">
        <v>47</v>
      </c>
      <c r="AX1446" s="9" t="str">
        <f>IF(AW1446="","Vacio",IF(AV1446=AW1446,"Igual","Diferente"))</f>
        <v>Igual</v>
      </c>
      <c r="AY1446" s="129"/>
      <c r="AZ1446" s="129"/>
      <c r="BA1446" s="5">
        <f ca="1">+IF(K1446&gt;21,"Revisar",0)</f>
        <v>0</v>
      </c>
      <c r="BB1446" s="129" t="s">
        <v>146</v>
      </c>
      <c r="BC1446" s="129" t="s">
        <v>2919</v>
      </c>
      <c r="BF1446" s="129" t="s">
        <v>94</v>
      </c>
      <c r="BG1446" s="129"/>
    </row>
    <row r="1447" spans="1:65" s="153" customFormat="1" ht="14.65" customHeight="1" x14ac:dyDescent="0.25">
      <c r="A1447" s="68" t="str">
        <f>CONCATENATE(E1447,"_",X1447)</f>
        <v>20100041953_PCR-LAP20041144</v>
      </c>
      <c r="B1447" s="68" t="str">
        <f>CONCATENATE(E1447,"_",Z1447)</f>
        <v>20100041953_</v>
      </c>
      <c r="C1447" s="6">
        <v>44117</v>
      </c>
      <c r="D1447" s="6">
        <v>44147</v>
      </c>
      <c r="E1447" s="192">
        <v>20100041953</v>
      </c>
      <c r="F1447" s="3" t="s">
        <v>4113</v>
      </c>
      <c r="G1447" s="3" t="s">
        <v>4818</v>
      </c>
      <c r="H1447" s="6">
        <v>44117</v>
      </c>
      <c r="I1447" s="6">
        <v>44147</v>
      </c>
      <c r="J1447" s="70" t="s">
        <v>2313</v>
      </c>
      <c r="K1447" s="8">
        <f ca="1">+TODAY()-I1447</f>
        <v>-10</v>
      </c>
      <c r="L1447" s="9">
        <v>100</v>
      </c>
      <c r="M1447" s="152"/>
      <c r="N1447" s="9" t="str">
        <f>IF(M1447="","Vacio",IF(L1447=M1447,"Igual","Diferente"))</f>
        <v>Vacio</v>
      </c>
      <c r="O1447" s="9"/>
      <c r="P1447" s="152"/>
      <c r="Q1447" s="9" t="str">
        <f>IF(P1447="","Vacio",IF(O1447=P1447,"Igual","Diferente"))</f>
        <v>Vacio</v>
      </c>
      <c r="R1447" s="1">
        <f>+L1447+O1447/3.5</f>
        <v>100</v>
      </c>
      <c r="S1447" s="1">
        <f ca="1">+IF(K1447&gt;=0,IF(K1447&lt;30,R1447*1,IF(60&gt;K1447,R1447*2,IF(90&gt;K1447,R1447*3,IF(120&gt;K1447,R1447*4,IF(150&gt;K1447,R1447*5,IF(180&gt;K1447,R1447*6,IF(210&gt;K1447,R1447*7))))))),0)</f>
        <v>0</v>
      </c>
      <c r="T1447" s="2">
        <f ca="1">+IF(K1447&lt;0,0,IF(K1447&lt;8,$A$1,IF(K1447&lt;15,$B$1,IF(K1447&lt;22,$C$1,IF(K1447&lt;30,$D$1,IF(K1447&lt;60,$G$1,IF(K1447&lt;90,$H$1,IF(K1447&lt;120,$I$1,IF(K1447&lt;150,$J$1,IF(K1447&lt;180,$K$1,IF(K1447&lt;210,$E$1)))))))))))</f>
        <v>0</v>
      </c>
      <c r="U1447" s="103" t="s">
        <v>2314</v>
      </c>
      <c r="V1447" s="295">
        <v>12726</v>
      </c>
      <c r="W1447" s="6">
        <v>43958</v>
      </c>
      <c r="X1447" s="120" t="s">
        <v>2401</v>
      </c>
      <c r="Y1447" s="12" t="s">
        <v>5248</v>
      </c>
      <c r="Z1447" s="120"/>
      <c r="AA1447" s="12"/>
      <c r="AB1447" s="15"/>
      <c r="AC1447" s="15"/>
      <c r="AD1447" s="15"/>
      <c r="AE1447" s="15"/>
      <c r="AF1447" s="4">
        <f ca="1">+TODAY()-AE1447</f>
        <v>44137</v>
      </c>
      <c r="AG1447" s="15"/>
      <c r="AH1447" s="15"/>
      <c r="AI1447" s="6"/>
      <c r="AJ1447" s="6"/>
      <c r="AK1447" s="3"/>
      <c r="AL1447" s="6"/>
      <c r="AM1447" s="10">
        <v>1</v>
      </c>
      <c r="AN1447" s="3" t="s">
        <v>44</v>
      </c>
      <c r="AO1447" s="3"/>
      <c r="AP1447" s="3" t="s">
        <v>1918</v>
      </c>
      <c r="AQ1447" s="3"/>
      <c r="AR1447" s="3"/>
      <c r="AS1447" s="3"/>
      <c r="AT1447" s="3"/>
      <c r="AU1447" s="3" t="s">
        <v>4402</v>
      </c>
      <c r="AV1447" s="7" t="s">
        <v>47</v>
      </c>
      <c r="AW1447" s="7" t="s">
        <v>47</v>
      </c>
      <c r="AX1447" s="9" t="str">
        <f>IF(AW1447="","Vacio",IF(AV1447=AW1447,"Igual","Diferente"))</f>
        <v>Igual</v>
      </c>
      <c r="AY1447" s="129"/>
      <c r="AZ1447" s="129"/>
      <c r="BA1447" s="5">
        <f ca="1">+IF(K1447&gt;21,"Revisar",0)</f>
        <v>0</v>
      </c>
      <c r="BB1447" s="129" t="s">
        <v>146</v>
      </c>
      <c r="BC1447" s="129" t="s">
        <v>2919</v>
      </c>
      <c r="BF1447" s="129" t="s">
        <v>94</v>
      </c>
      <c r="BG1447" s="129"/>
    </row>
    <row r="1448" spans="1:65" s="158" customFormat="1" ht="14.65" customHeight="1" x14ac:dyDescent="0.25">
      <c r="A1448" s="68" t="str">
        <f>CONCATENATE(E1448,"_",X1448)</f>
        <v>20100041953_PCR-LAP20041145</v>
      </c>
      <c r="B1448" s="68" t="str">
        <f>CONCATENATE(E1448,"_",Z1448)</f>
        <v>20100041953_</v>
      </c>
      <c r="C1448" s="6">
        <v>44117</v>
      </c>
      <c r="D1448" s="6">
        <v>44147</v>
      </c>
      <c r="E1448" s="192">
        <v>20100041953</v>
      </c>
      <c r="F1448" s="3" t="s">
        <v>4113</v>
      </c>
      <c r="G1448" s="3" t="s">
        <v>4818</v>
      </c>
      <c r="H1448" s="6">
        <v>44117</v>
      </c>
      <c r="I1448" s="6">
        <v>44147</v>
      </c>
      <c r="J1448" s="70" t="s">
        <v>2313</v>
      </c>
      <c r="K1448" s="8">
        <f ca="1">+TODAY()-I1448</f>
        <v>-10</v>
      </c>
      <c r="L1448" s="9">
        <v>100</v>
      </c>
      <c r="M1448" s="152"/>
      <c r="N1448" s="9" t="str">
        <f>IF(M1448="","Vacio",IF(L1448=M1448,"Igual","Diferente"))</f>
        <v>Vacio</v>
      </c>
      <c r="O1448" s="9"/>
      <c r="P1448" s="152"/>
      <c r="Q1448" s="9" t="str">
        <f>IF(P1448="","Vacio",IF(O1448=P1448,"Igual","Diferente"))</f>
        <v>Vacio</v>
      </c>
      <c r="R1448" s="1">
        <f>+L1448+O1448/3.5</f>
        <v>100</v>
      </c>
      <c r="S1448" s="1">
        <f ca="1">+IF(K1448&gt;=0,IF(K1448&lt;30,R1448*1,IF(60&gt;K1448,R1448*2,IF(90&gt;K1448,R1448*3,IF(120&gt;K1448,R1448*4,IF(150&gt;K1448,R1448*5,IF(180&gt;K1448,R1448*6,IF(210&gt;K1448,R1448*7))))))),0)</f>
        <v>0</v>
      </c>
      <c r="T1448" s="2">
        <f ca="1">+IF(K1448&lt;0,0,IF(K1448&lt;8,$A$1,IF(K1448&lt;15,$B$1,IF(K1448&lt;22,$C$1,IF(K1448&lt;30,$D$1,IF(K1448&lt;60,$G$1,IF(K1448&lt;90,$H$1,IF(K1448&lt;120,$I$1,IF(K1448&lt;150,$J$1,IF(K1448&lt;180,$K$1,IF(K1448&lt;210,$E$1)))))))))))</f>
        <v>0</v>
      </c>
      <c r="U1448" s="103" t="s">
        <v>2314</v>
      </c>
      <c r="V1448" s="295">
        <v>12727</v>
      </c>
      <c r="W1448" s="6">
        <v>43960</v>
      </c>
      <c r="X1448" s="120" t="s">
        <v>2402</v>
      </c>
      <c r="Y1448" s="12" t="s">
        <v>5248</v>
      </c>
      <c r="Z1448" s="120"/>
      <c r="AA1448" s="12"/>
      <c r="AB1448" s="15"/>
      <c r="AC1448" s="15"/>
      <c r="AD1448" s="15"/>
      <c r="AE1448" s="15"/>
      <c r="AF1448" s="4">
        <f ca="1">+TODAY()-AE1448</f>
        <v>44137</v>
      </c>
      <c r="AG1448" s="15"/>
      <c r="AH1448" s="15"/>
      <c r="AI1448" s="6"/>
      <c r="AJ1448" s="6"/>
      <c r="AK1448" s="3"/>
      <c r="AL1448" s="6"/>
      <c r="AM1448" s="10">
        <v>1</v>
      </c>
      <c r="AN1448" s="3" t="s">
        <v>44</v>
      </c>
      <c r="AO1448" s="3"/>
      <c r="AP1448" s="3" t="s">
        <v>1918</v>
      </c>
      <c r="AQ1448" s="3"/>
      <c r="AR1448" s="3"/>
      <c r="AS1448" s="3"/>
      <c r="AT1448" s="3"/>
      <c r="AU1448" s="3" t="s">
        <v>4402</v>
      </c>
      <c r="AV1448" s="7" t="s">
        <v>47</v>
      </c>
      <c r="AW1448" s="7" t="s">
        <v>47</v>
      </c>
      <c r="AX1448" s="9" t="str">
        <f>IF(AW1448="","Vacio",IF(AV1448=AW1448,"Igual","Diferente"))</f>
        <v>Igual</v>
      </c>
      <c r="AY1448" s="129"/>
      <c r="AZ1448" s="129"/>
      <c r="BA1448" s="5">
        <f ca="1">+IF(K1448&gt;21,"Revisar",0)</f>
        <v>0</v>
      </c>
      <c r="BB1448" s="129" t="s">
        <v>146</v>
      </c>
      <c r="BC1448" s="129" t="s">
        <v>2919</v>
      </c>
      <c r="BD1448" s="153"/>
      <c r="BE1448" s="153"/>
      <c r="BF1448" s="129" t="s">
        <v>94</v>
      </c>
      <c r="BG1448" s="129"/>
      <c r="BH1448" s="153"/>
      <c r="BI1448" s="153"/>
      <c r="BJ1448" s="153"/>
      <c r="BK1448" s="153"/>
      <c r="BL1448" s="153"/>
      <c r="BM1448" s="153"/>
    </row>
    <row r="1449" spans="1:65" s="158" customFormat="1" ht="14.65" customHeight="1" x14ac:dyDescent="0.25">
      <c r="A1449" s="68" t="str">
        <f>CONCATENATE(E1449,"_",X1449)</f>
        <v>20100041953_PCR-LAP20041148</v>
      </c>
      <c r="B1449" s="68" t="str">
        <f>CONCATENATE(E1449,"_",Z1449)</f>
        <v>20100041953_</v>
      </c>
      <c r="C1449" s="6">
        <v>44117</v>
      </c>
      <c r="D1449" s="6">
        <v>44147</v>
      </c>
      <c r="E1449" s="192">
        <v>20100041953</v>
      </c>
      <c r="F1449" s="3" t="s">
        <v>4113</v>
      </c>
      <c r="G1449" s="3" t="s">
        <v>4818</v>
      </c>
      <c r="H1449" s="6">
        <v>44117</v>
      </c>
      <c r="I1449" s="6">
        <v>44147</v>
      </c>
      <c r="J1449" s="70" t="s">
        <v>2313</v>
      </c>
      <c r="K1449" s="8">
        <f ca="1">+TODAY()-I1449</f>
        <v>-10</v>
      </c>
      <c r="L1449" s="9">
        <v>100</v>
      </c>
      <c r="M1449" s="152"/>
      <c r="N1449" s="9" t="str">
        <f>IF(M1449="","Vacio",IF(L1449=M1449,"Igual","Diferente"))</f>
        <v>Vacio</v>
      </c>
      <c r="O1449" s="9"/>
      <c r="P1449" s="152"/>
      <c r="Q1449" s="9" t="str">
        <f>IF(P1449="","Vacio",IF(O1449=P1449,"Igual","Diferente"))</f>
        <v>Vacio</v>
      </c>
      <c r="R1449" s="1">
        <f>+L1449+O1449/3.5</f>
        <v>100</v>
      </c>
      <c r="S1449" s="1">
        <f ca="1">+IF(K1449&gt;=0,IF(K1449&lt;30,R1449*1,IF(60&gt;K1449,R1449*2,IF(90&gt;K1449,R1449*3,IF(120&gt;K1449,R1449*4,IF(150&gt;K1449,R1449*5,IF(180&gt;K1449,R1449*6,IF(210&gt;K1449,R1449*7))))))),0)</f>
        <v>0</v>
      </c>
      <c r="T1449" s="2">
        <f ca="1">+IF(K1449&lt;0,0,IF(K1449&lt;8,$A$1,IF(K1449&lt;15,$B$1,IF(K1449&lt;22,$C$1,IF(K1449&lt;30,$D$1,IF(K1449&lt;60,$G$1,IF(K1449&lt;90,$H$1,IF(K1449&lt;120,$I$1,IF(K1449&lt;150,$J$1,IF(K1449&lt;180,$K$1,IF(K1449&lt;210,$E$1)))))))))))</f>
        <v>0</v>
      </c>
      <c r="U1449" s="103" t="s">
        <v>2314</v>
      </c>
      <c r="V1449" s="295">
        <v>12730</v>
      </c>
      <c r="W1449" s="6">
        <v>43958</v>
      </c>
      <c r="X1449" s="120" t="s">
        <v>2405</v>
      </c>
      <c r="Y1449" s="12" t="s">
        <v>5248</v>
      </c>
      <c r="Z1449" s="120"/>
      <c r="AA1449" s="12"/>
      <c r="AB1449" s="15"/>
      <c r="AC1449" s="15"/>
      <c r="AD1449" s="15"/>
      <c r="AE1449" s="15"/>
      <c r="AF1449" s="4">
        <f ca="1">+TODAY()-AE1449</f>
        <v>44137</v>
      </c>
      <c r="AG1449" s="15"/>
      <c r="AH1449" s="15"/>
      <c r="AI1449" s="6"/>
      <c r="AJ1449" s="6"/>
      <c r="AK1449" s="3"/>
      <c r="AL1449" s="6"/>
      <c r="AM1449" s="10">
        <v>1</v>
      </c>
      <c r="AN1449" s="3" t="s">
        <v>44</v>
      </c>
      <c r="AO1449" s="3"/>
      <c r="AP1449" s="3" t="s">
        <v>1918</v>
      </c>
      <c r="AQ1449" s="3"/>
      <c r="AR1449" s="3"/>
      <c r="AS1449" s="3"/>
      <c r="AT1449" s="3"/>
      <c r="AU1449" s="3" t="s">
        <v>4402</v>
      </c>
      <c r="AV1449" s="7" t="s">
        <v>47</v>
      </c>
      <c r="AW1449" s="7" t="s">
        <v>47</v>
      </c>
      <c r="AX1449" s="9" t="str">
        <f>IF(AW1449="","Vacio",IF(AV1449=AW1449,"Igual","Diferente"))</f>
        <v>Igual</v>
      </c>
      <c r="AY1449" s="129"/>
      <c r="AZ1449" s="129"/>
      <c r="BA1449" s="5">
        <f ca="1">+IF(K1449&gt;21,"Revisar",0)</f>
        <v>0</v>
      </c>
      <c r="BB1449" s="129" t="s">
        <v>146</v>
      </c>
      <c r="BC1449" s="129" t="s">
        <v>2919</v>
      </c>
      <c r="BD1449" s="153"/>
      <c r="BE1449" s="153"/>
      <c r="BF1449" s="129" t="s">
        <v>94</v>
      </c>
      <c r="BG1449" s="129"/>
      <c r="BH1449" s="153"/>
      <c r="BI1449" s="153"/>
      <c r="BJ1449" s="153"/>
      <c r="BK1449" s="153"/>
      <c r="BL1449" s="153"/>
      <c r="BM1449" s="153"/>
    </row>
    <row r="1450" spans="1:65" s="158" customFormat="1" ht="14.65" customHeight="1" x14ac:dyDescent="0.25">
      <c r="A1450" s="68" t="str">
        <f>CONCATENATE(E1450,"_",X1450)</f>
        <v>20100041953_PCR-LAP20041150</v>
      </c>
      <c r="B1450" s="68" t="str">
        <f>CONCATENATE(E1450,"_",Z1450)</f>
        <v>20100041953_</v>
      </c>
      <c r="C1450" s="6">
        <v>44117</v>
      </c>
      <c r="D1450" s="6">
        <v>44147</v>
      </c>
      <c r="E1450" s="192">
        <v>20100041953</v>
      </c>
      <c r="F1450" s="3" t="s">
        <v>4113</v>
      </c>
      <c r="G1450" s="3" t="s">
        <v>4818</v>
      </c>
      <c r="H1450" s="6">
        <v>44117</v>
      </c>
      <c r="I1450" s="6">
        <v>44147</v>
      </c>
      <c r="J1450" s="70" t="s">
        <v>2313</v>
      </c>
      <c r="K1450" s="8">
        <f ca="1">+TODAY()-I1450</f>
        <v>-10</v>
      </c>
      <c r="L1450" s="9">
        <v>100</v>
      </c>
      <c r="M1450" s="152"/>
      <c r="N1450" s="9" t="str">
        <f>IF(M1450="","Vacio",IF(L1450=M1450,"Igual","Diferente"))</f>
        <v>Vacio</v>
      </c>
      <c r="O1450" s="9"/>
      <c r="P1450" s="152"/>
      <c r="Q1450" s="9" t="str">
        <f>IF(P1450="","Vacio",IF(O1450=P1450,"Igual","Diferente"))</f>
        <v>Vacio</v>
      </c>
      <c r="R1450" s="1">
        <f>+L1450+O1450/3.5</f>
        <v>100</v>
      </c>
      <c r="S1450" s="1">
        <f ca="1">+IF(K1450&gt;=0,IF(K1450&lt;30,R1450*1,IF(60&gt;K1450,R1450*2,IF(90&gt;K1450,R1450*3,IF(120&gt;K1450,R1450*4,IF(150&gt;K1450,R1450*5,IF(180&gt;K1450,R1450*6,IF(210&gt;K1450,R1450*7))))))),0)</f>
        <v>0</v>
      </c>
      <c r="T1450" s="2">
        <f ca="1">+IF(K1450&lt;0,0,IF(K1450&lt;8,$A$1,IF(K1450&lt;15,$B$1,IF(K1450&lt;22,$C$1,IF(K1450&lt;30,$D$1,IF(K1450&lt;60,$G$1,IF(K1450&lt;90,$H$1,IF(K1450&lt;120,$I$1,IF(K1450&lt;150,$J$1,IF(K1450&lt;180,$K$1,IF(K1450&lt;210,$E$1)))))))))))</f>
        <v>0</v>
      </c>
      <c r="U1450" s="103" t="s">
        <v>2406</v>
      </c>
      <c r="V1450" s="295">
        <v>12555</v>
      </c>
      <c r="W1450" s="6">
        <v>43960</v>
      </c>
      <c r="X1450" s="120" t="s">
        <v>2407</v>
      </c>
      <c r="Y1450" s="12" t="s">
        <v>5248</v>
      </c>
      <c r="Z1450" s="120"/>
      <c r="AA1450" s="12"/>
      <c r="AB1450" s="15"/>
      <c r="AC1450" s="15"/>
      <c r="AD1450" s="15"/>
      <c r="AE1450" s="15"/>
      <c r="AF1450" s="4">
        <f ca="1">+TODAY()-AE1450</f>
        <v>44137</v>
      </c>
      <c r="AG1450" s="15"/>
      <c r="AH1450" s="15"/>
      <c r="AI1450" s="6"/>
      <c r="AJ1450" s="6"/>
      <c r="AK1450" s="3"/>
      <c r="AL1450" s="6"/>
      <c r="AM1450" s="10">
        <v>1</v>
      </c>
      <c r="AN1450" s="3" t="s">
        <v>44</v>
      </c>
      <c r="AO1450" s="3"/>
      <c r="AP1450" s="3" t="s">
        <v>1918</v>
      </c>
      <c r="AQ1450" s="3"/>
      <c r="AR1450" s="3"/>
      <c r="AS1450" s="3"/>
      <c r="AT1450" s="3"/>
      <c r="AU1450" s="3" t="s">
        <v>4402</v>
      </c>
      <c r="AV1450" s="7" t="s">
        <v>47</v>
      </c>
      <c r="AW1450" s="7" t="s">
        <v>47</v>
      </c>
      <c r="AX1450" s="9" t="str">
        <f>IF(AW1450="","Vacio",IF(AV1450=AW1450,"Igual","Diferente"))</f>
        <v>Igual</v>
      </c>
      <c r="AY1450" s="129"/>
      <c r="AZ1450" s="129"/>
      <c r="BA1450" s="5">
        <f ca="1">+IF(K1450&gt;21,"Revisar",0)</f>
        <v>0</v>
      </c>
      <c r="BB1450" s="129" t="s">
        <v>146</v>
      </c>
      <c r="BC1450" s="129" t="s">
        <v>2919</v>
      </c>
      <c r="BD1450" s="153"/>
      <c r="BE1450" s="153"/>
      <c r="BF1450" s="129" t="s">
        <v>94</v>
      </c>
      <c r="BG1450" s="129"/>
      <c r="BH1450" s="153"/>
      <c r="BI1450" s="153"/>
      <c r="BJ1450" s="153"/>
      <c r="BK1450" s="153"/>
      <c r="BL1450" s="153"/>
      <c r="BM1450" s="153"/>
    </row>
    <row r="1451" spans="1:65" s="158" customFormat="1" ht="14.65" customHeight="1" x14ac:dyDescent="0.25">
      <c r="A1451" s="68" t="str">
        <f>CONCATENATE(E1451,"_",X1451)</f>
        <v>20100041953_PCR-LAP20041151</v>
      </c>
      <c r="B1451" s="68" t="str">
        <f>CONCATENATE(E1451,"_",Z1451)</f>
        <v>20100041953_</v>
      </c>
      <c r="C1451" s="6">
        <v>44117</v>
      </c>
      <c r="D1451" s="6">
        <v>44147</v>
      </c>
      <c r="E1451" s="192">
        <v>20100041953</v>
      </c>
      <c r="F1451" s="3" t="s">
        <v>4113</v>
      </c>
      <c r="G1451" s="3" t="s">
        <v>4818</v>
      </c>
      <c r="H1451" s="6">
        <v>44117</v>
      </c>
      <c r="I1451" s="6">
        <v>44147</v>
      </c>
      <c r="J1451" s="70" t="s">
        <v>2313</v>
      </c>
      <c r="K1451" s="8">
        <f ca="1">+TODAY()-I1451</f>
        <v>-10</v>
      </c>
      <c r="L1451" s="9">
        <v>100</v>
      </c>
      <c r="M1451" s="152"/>
      <c r="N1451" s="9" t="str">
        <f>IF(M1451="","Vacio",IF(L1451=M1451,"Igual","Diferente"))</f>
        <v>Vacio</v>
      </c>
      <c r="O1451" s="9"/>
      <c r="P1451" s="152"/>
      <c r="Q1451" s="9" t="str">
        <f>IF(P1451="","Vacio",IF(O1451=P1451,"Igual","Diferente"))</f>
        <v>Vacio</v>
      </c>
      <c r="R1451" s="1">
        <f>+L1451+O1451/3.5</f>
        <v>100</v>
      </c>
      <c r="S1451" s="1">
        <f ca="1">+IF(K1451&gt;=0,IF(K1451&lt;30,R1451*1,IF(60&gt;K1451,R1451*2,IF(90&gt;K1451,R1451*3,IF(120&gt;K1451,R1451*4,IF(150&gt;K1451,R1451*5,IF(180&gt;K1451,R1451*6,IF(210&gt;K1451,R1451*7))))))),0)</f>
        <v>0</v>
      </c>
      <c r="T1451" s="2">
        <f ca="1">+IF(K1451&lt;0,0,IF(K1451&lt;8,$A$1,IF(K1451&lt;15,$B$1,IF(K1451&lt;22,$C$1,IF(K1451&lt;30,$D$1,IF(K1451&lt;60,$G$1,IF(K1451&lt;90,$H$1,IF(K1451&lt;120,$I$1,IF(K1451&lt;150,$J$1,IF(K1451&lt;180,$K$1,IF(K1451&lt;210,$E$1)))))))))))</f>
        <v>0</v>
      </c>
      <c r="U1451" s="103" t="s">
        <v>2406</v>
      </c>
      <c r="V1451" s="295">
        <v>12553</v>
      </c>
      <c r="W1451" s="6">
        <v>43959</v>
      </c>
      <c r="X1451" s="120" t="s">
        <v>2408</v>
      </c>
      <c r="Y1451" s="12" t="s">
        <v>5248</v>
      </c>
      <c r="Z1451" s="120"/>
      <c r="AA1451" s="12"/>
      <c r="AB1451" s="15"/>
      <c r="AC1451" s="15"/>
      <c r="AD1451" s="15"/>
      <c r="AE1451" s="15"/>
      <c r="AF1451" s="4">
        <f ca="1">+TODAY()-AE1451</f>
        <v>44137</v>
      </c>
      <c r="AG1451" s="15"/>
      <c r="AH1451" s="15"/>
      <c r="AI1451" s="6"/>
      <c r="AJ1451" s="6"/>
      <c r="AK1451" s="3"/>
      <c r="AL1451" s="6"/>
      <c r="AM1451" s="10">
        <v>1</v>
      </c>
      <c r="AN1451" s="3" t="s">
        <v>44</v>
      </c>
      <c r="AO1451" s="3"/>
      <c r="AP1451" s="3" t="s">
        <v>1918</v>
      </c>
      <c r="AQ1451" s="3"/>
      <c r="AR1451" s="3"/>
      <c r="AS1451" s="3"/>
      <c r="AT1451" s="3"/>
      <c r="AU1451" s="3" t="s">
        <v>4402</v>
      </c>
      <c r="AV1451" s="7" t="s">
        <v>47</v>
      </c>
      <c r="AW1451" s="7" t="s">
        <v>47</v>
      </c>
      <c r="AX1451" s="9" t="str">
        <f>IF(AW1451="","Vacio",IF(AV1451=AW1451,"Igual","Diferente"))</f>
        <v>Igual</v>
      </c>
      <c r="AY1451" s="129"/>
      <c r="AZ1451" s="129"/>
      <c r="BA1451" s="5">
        <f ca="1">+IF(K1451&gt;21,"Revisar",0)</f>
        <v>0</v>
      </c>
      <c r="BB1451" s="129" t="s">
        <v>146</v>
      </c>
      <c r="BC1451" s="129" t="s">
        <v>2919</v>
      </c>
      <c r="BD1451" s="153"/>
      <c r="BE1451" s="153"/>
      <c r="BF1451" s="129" t="s">
        <v>94</v>
      </c>
      <c r="BG1451" s="129"/>
      <c r="BH1451" s="153"/>
      <c r="BI1451" s="153"/>
      <c r="BJ1451" s="153"/>
      <c r="BK1451" s="153"/>
      <c r="BL1451" s="153"/>
      <c r="BM1451" s="153"/>
    </row>
    <row r="1452" spans="1:65" s="158" customFormat="1" ht="14.65" customHeight="1" x14ac:dyDescent="0.25">
      <c r="A1452" s="68" t="str">
        <f>CONCATENATE(E1452,"_",X1452)</f>
        <v>20100041953_PCR-LAP20041152</v>
      </c>
      <c r="B1452" s="68" t="str">
        <f>CONCATENATE(E1452,"_",Z1452)</f>
        <v>20100041953_</v>
      </c>
      <c r="C1452" s="6">
        <v>44117</v>
      </c>
      <c r="D1452" s="6">
        <v>44147</v>
      </c>
      <c r="E1452" s="192">
        <v>20100041953</v>
      </c>
      <c r="F1452" s="3" t="s">
        <v>4113</v>
      </c>
      <c r="G1452" s="3" t="s">
        <v>4818</v>
      </c>
      <c r="H1452" s="6">
        <v>44117</v>
      </c>
      <c r="I1452" s="6">
        <v>44147</v>
      </c>
      <c r="J1452" s="70" t="s">
        <v>2313</v>
      </c>
      <c r="K1452" s="8">
        <f ca="1">+TODAY()-I1452</f>
        <v>-10</v>
      </c>
      <c r="L1452" s="9">
        <v>100</v>
      </c>
      <c r="M1452" s="152"/>
      <c r="N1452" s="9" t="str">
        <f>IF(M1452="","Vacio",IF(L1452=M1452,"Igual","Diferente"))</f>
        <v>Vacio</v>
      </c>
      <c r="O1452" s="9"/>
      <c r="P1452" s="152"/>
      <c r="Q1452" s="9" t="str">
        <f>IF(P1452="","Vacio",IF(O1452=P1452,"Igual","Diferente"))</f>
        <v>Vacio</v>
      </c>
      <c r="R1452" s="1">
        <f>+L1452+O1452/3.5</f>
        <v>100</v>
      </c>
      <c r="S1452" s="1">
        <f ca="1">+IF(K1452&gt;=0,IF(K1452&lt;30,R1452*1,IF(60&gt;K1452,R1452*2,IF(90&gt;K1452,R1452*3,IF(120&gt;K1452,R1452*4,IF(150&gt;K1452,R1452*5,IF(180&gt;K1452,R1452*6,IF(210&gt;K1452,R1452*7))))))),0)</f>
        <v>0</v>
      </c>
      <c r="T1452" s="2">
        <f ca="1">+IF(K1452&lt;0,0,IF(K1452&lt;8,$A$1,IF(K1452&lt;15,$B$1,IF(K1452&lt;22,$C$1,IF(K1452&lt;30,$D$1,IF(K1452&lt;60,$G$1,IF(K1452&lt;90,$H$1,IF(K1452&lt;120,$I$1,IF(K1452&lt;150,$J$1,IF(K1452&lt;180,$K$1,IF(K1452&lt;210,$E$1)))))))))))</f>
        <v>0</v>
      </c>
      <c r="U1452" s="103" t="s">
        <v>2406</v>
      </c>
      <c r="V1452" s="295">
        <v>12559</v>
      </c>
      <c r="W1452" s="6">
        <v>43960</v>
      </c>
      <c r="X1452" s="120" t="s">
        <v>2409</v>
      </c>
      <c r="Y1452" s="12" t="s">
        <v>5248</v>
      </c>
      <c r="Z1452" s="120"/>
      <c r="AA1452" s="12"/>
      <c r="AB1452" s="15"/>
      <c r="AC1452" s="15"/>
      <c r="AD1452" s="15"/>
      <c r="AE1452" s="15"/>
      <c r="AF1452" s="4">
        <f ca="1">+TODAY()-AE1452</f>
        <v>44137</v>
      </c>
      <c r="AG1452" s="15"/>
      <c r="AH1452" s="15"/>
      <c r="AI1452" s="6"/>
      <c r="AJ1452" s="6"/>
      <c r="AK1452" s="3"/>
      <c r="AL1452" s="6"/>
      <c r="AM1452" s="10">
        <v>1</v>
      </c>
      <c r="AN1452" s="3" t="s">
        <v>44</v>
      </c>
      <c r="AO1452" s="3"/>
      <c r="AP1452" s="3" t="s">
        <v>1918</v>
      </c>
      <c r="AQ1452" s="3"/>
      <c r="AR1452" s="3"/>
      <c r="AS1452" s="3"/>
      <c r="AT1452" s="3"/>
      <c r="AU1452" s="3" t="s">
        <v>4402</v>
      </c>
      <c r="AV1452" s="7" t="s">
        <v>47</v>
      </c>
      <c r="AW1452" s="7" t="s">
        <v>47</v>
      </c>
      <c r="AX1452" s="9" t="str">
        <f>IF(AW1452="","Vacio",IF(AV1452=AW1452,"Igual","Diferente"))</f>
        <v>Igual</v>
      </c>
      <c r="AY1452" s="129"/>
      <c r="AZ1452" s="129"/>
      <c r="BA1452" s="5">
        <f ca="1">+IF(K1452&gt;21,"Revisar",0)</f>
        <v>0</v>
      </c>
      <c r="BB1452" s="129" t="s">
        <v>146</v>
      </c>
      <c r="BC1452" s="129" t="s">
        <v>2919</v>
      </c>
      <c r="BD1452" s="153"/>
      <c r="BE1452" s="153"/>
      <c r="BF1452" s="129" t="s">
        <v>94</v>
      </c>
      <c r="BG1452" s="129"/>
      <c r="BH1452" s="153"/>
      <c r="BI1452" s="153"/>
      <c r="BJ1452" s="153"/>
      <c r="BK1452" s="153"/>
      <c r="BL1452" s="153"/>
      <c r="BM1452" s="153"/>
    </row>
    <row r="1453" spans="1:65" s="158" customFormat="1" ht="14.65" customHeight="1" x14ac:dyDescent="0.25">
      <c r="A1453" s="68" t="str">
        <f>CONCATENATE(E1453,"_",X1453)</f>
        <v>20100041953_PCR-LAP20071001</v>
      </c>
      <c r="B1453" s="68" t="str">
        <f>CONCATENATE(E1453,"_",Z1453)</f>
        <v>20100041953_PCR-LAP20041153</v>
      </c>
      <c r="C1453" s="6">
        <v>44117</v>
      </c>
      <c r="D1453" s="6">
        <v>44147</v>
      </c>
      <c r="E1453" s="192">
        <v>20100041953</v>
      </c>
      <c r="F1453" s="3" t="s">
        <v>4113</v>
      </c>
      <c r="G1453" s="3" t="s">
        <v>4818</v>
      </c>
      <c r="H1453" s="6">
        <v>44117</v>
      </c>
      <c r="I1453" s="6">
        <v>44147</v>
      </c>
      <c r="J1453" s="70" t="s">
        <v>2313</v>
      </c>
      <c r="K1453" s="8">
        <f ca="1">+TODAY()-I1453</f>
        <v>-10</v>
      </c>
      <c r="L1453" s="9">
        <v>100</v>
      </c>
      <c r="M1453" s="152"/>
      <c r="N1453" s="9" t="str">
        <f>IF(M1453="","Vacio",IF(L1453=M1453,"Igual","Diferente"))</f>
        <v>Vacio</v>
      </c>
      <c r="O1453" s="9"/>
      <c r="P1453" s="152"/>
      <c r="Q1453" s="9" t="str">
        <f>IF(P1453="","Vacio",IF(O1453=P1453,"Igual","Diferente"))</f>
        <v>Vacio</v>
      </c>
      <c r="R1453" s="1">
        <f>+L1453+O1453/3.5</f>
        <v>100</v>
      </c>
      <c r="S1453" s="1">
        <f ca="1">+IF(K1453&gt;=0,IF(K1453&lt;30,R1453*1,IF(60&gt;K1453,R1453*2,IF(90&gt;K1453,R1453*3,IF(120&gt;K1453,R1453*4,IF(150&gt;K1453,R1453*5,IF(180&gt;K1453,R1453*6,IF(210&gt;K1453,R1453*7))))))),0)</f>
        <v>0</v>
      </c>
      <c r="T1453" s="2">
        <f ca="1">+IF(K1453&lt;0,0,IF(K1453&lt;8,$A$1,IF(K1453&lt;15,$B$1,IF(K1453&lt;22,$C$1,IF(K1453&lt;30,$D$1,IF(K1453&lt;60,$G$1,IF(K1453&lt;90,$H$1,IF(K1453&lt;120,$I$1,IF(K1453&lt;150,$J$1,IF(K1453&lt;180,$K$1,IF(K1453&lt;210,$E$1)))))))))))</f>
        <v>0</v>
      </c>
      <c r="U1453" s="103" t="s">
        <v>4074</v>
      </c>
      <c r="V1453" s="295">
        <v>12562</v>
      </c>
      <c r="W1453" s="6">
        <v>43960</v>
      </c>
      <c r="X1453" s="120" t="s">
        <v>3491</v>
      </c>
      <c r="Y1453" s="12" t="s">
        <v>5248</v>
      </c>
      <c r="Z1453" s="120" t="s">
        <v>2410</v>
      </c>
      <c r="AA1453" s="12"/>
      <c r="AB1453" s="120"/>
      <c r="AC1453" s="15"/>
      <c r="AD1453" s="15"/>
      <c r="AE1453" s="15"/>
      <c r="AF1453" s="4">
        <f ca="1">+TODAY()-AE1453</f>
        <v>44137</v>
      </c>
      <c r="AG1453" s="15"/>
      <c r="AH1453" s="15"/>
      <c r="AI1453" s="6"/>
      <c r="AJ1453" s="6"/>
      <c r="AK1453" s="3"/>
      <c r="AL1453" s="6"/>
      <c r="AM1453" s="10">
        <v>1</v>
      </c>
      <c r="AN1453" s="3" t="s">
        <v>44</v>
      </c>
      <c r="AO1453" s="3"/>
      <c r="AP1453" s="3" t="s">
        <v>1918</v>
      </c>
      <c r="AQ1453" s="3"/>
      <c r="AR1453" s="3"/>
      <c r="AS1453" s="3"/>
      <c r="AT1453" s="3"/>
      <c r="AU1453" s="3" t="s">
        <v>4402</v>
      </c>
      <c r="AV1453" s="7" t="s">
        <v>47</v>
      </c>
      <c r="AW1453" s="7" t="s">
        <v>47</v>
      </c>
      <c r="AX1453" s="9" t="str">
        <f>IF(AW1453="","Vacio",IF(AV1453=AW1453,"Igual","Diferente"))</f>
        <v>Igual</v>
      </c>
      <c r="AY1453" s="129"/>
      <c r="AZ1453" s="129"/>
      <c r="BA1453" s="5">
        <f ca="1">+IF(K1453&gt;21,"Revisar",0)</f>
        <v>0</v>
      </c>
      <c r="BB1453" s="129" t="s">
        <v>146</v>
      </c>
      <c r="BC1453" s="129" t="s">
        <v>2919</v>
      </c>
      <c r="BD1453" s="153"/>
      <c r="BE1453" s="153"/>
      <c r="BF1453" s="129" t="s">
        <v>94</v>
      </c>
      <c r="BG1453" s="129"/>
      <c r="BH1453" s="153"/>
      <c r="BI1453" s="153"/>
      <c r="BJ1453" s="153"/>
      <c r="BK1453" s="153"/>
      <c r="BL1453" s="153"/>
      <c r="BM1453" s="153"/>
    </row>
    <row r="1454" spans="1:65" s="158" customFormat="1" ht="14.65" customHeight="1" x14ac:dyDescent="0.25">
      <c r="A1454" s="68" t="str">
        <f>CONCATENATE(E1454,"_",X1454)</f>
        <v>20100041953_PCR-LAP20041155</v>
      </c>
      <c r="B1454" s="68" t="str">
        <f>CONCATENATE(E1454,"_",Z1454)</f>
        <v>20100041953_</v>
      </c>
      <c r="C1454" s="6">
        <v>44117</v>
      </c>
      <c r="D1454" s="6">
        <v>44147</v>
      </c>
      <c r="E1454" s="192">
        <v>20100041953</v>
      </c>
      <c r="F1454" s="3" t="s">
        <v>4113</v>
      </c>
      <c r="G1454" s="3" t="s">
        <v>4818</v>
      </c>
      <c r="H1454" s="6">
        <v>44117</v>
      </c>
      <c r="I1454" s="6">
        <v>44147</v>
      </c>
      <c r="J1454" s="70" t="s">
        <v>2313</v>
      </c>
      <c r="K1454" s="8">
        <f ca="1">+TODAY()-I1454</f>
        <v>-10</v>
      </c>
      <c r="L1454" s="9">
        <v>100</v>
      </c>
      <c r="M1454" s="152"/>
      <c r="N1454" s="9" t="str">
        <f>IF(M1454="","Vacio",IF(L1454=M1454,"Igual","Diferente"))</f>
        <v>Vacio</v>
      </c>
      <c r="O1454" s="9"/>
      <c r="P1454" s="152"/>
      <c r="Q1454" s="9" t="str">
        <f>IF(P1454="","Vacio",IF(O1454=P1454,"Igual","Diferente"))</f>
        <v>Vacio</v>
      </c>
      <c r="R1454" s="1">
        <f>+L1454+O1454/3.5</f>
        <v>100</v>
      </c>
      <c r="S1454" s="1">
        <f ca="1">+IF(K1454&gt;=0,IF(K1454&lt;30,R1454*1,IF(60&gt;K1454,R1454*2,IF(90&gt;K1454,R1454*3,IF(120&gt;K1454,R1454*4,IF(150&gt;K1454,R1454*5,IF(180&gt;K1454,R1454*6,IF(210&gt;K1454,R1454*7))))))),0)</f>
        <v>0</v>
      </c>
      <c r="T1454" s="2">
        <f ca="1">+IF(K1454&lt;0,0,IF(K1454&lt;8,$A$1,IF(K1454&lt;15,$B$1,IF(K1454&lt;22,$C$1,IF(K1454&lt;30,$D$1,IF(K1454&lt;60,$G$1,IF(K1454&lt;90,$H$1,IF(K1454&lt;120,$I$1,IF(K1454&lt;150,$J$1,IF(K1454&lt;180,$K$1,IF(K1454&lt;210,$E$1)))))))))))</f>
        <v>0</v>
      </c>
      <c r="U1454" s="103" t="s">
        <v>2406</v>
      </c>
      <c r="V1454" s="295">
        <v>12739</v>
      </c>
      <c r="W1454" s="6">
        <v>43960</v>
      </c>
      <c r="X1454" s="120" t="s">
        <v>2411</v>
      </c>
      <c r="Y1454" s="12" t="s">
        <v>5248</v>
      </c>
      <c r="Z1454" s="120"/>
      <c r="AA1454" s="12"/>
      <c r="AB1454" s="15"/>
      <c r="AC1454" s="15"/>
      <c r="AD1454" s="15"/>
      <c r="AE1454" s="15"/>
      <c r="AF1454" s="4">
        <f ca="1">+TODAY()-AE1454</f>
        <v>44137</v>
      </c>
      <c r="AG1454" s="15"/>
      <c r="AH1454" s="15"/>
      <c r="AI1454" s="6"/>
      <c r="AJ1454" s="6"/>
      <c r="AK1454" s="3"/>
      <c r="AL1454" s="6"/>
      <c r="AM1454" s="10">
        <v>1</v>
      </c>
      <c r="AN1454" s="3" t="s">
        <v>44</v>
      </c>
      <c r="AO1454" s="3"/>
      <c r="AP1454" s="3" t="s">
        <v>1918</v>
      </c>
      <c r="AQ1454" s="3"/>
      <c r="AR1454" s="3"/>
      <c r="AS1454" s="3"/>
      <c r="AT1454" s="3"/>
      <c r="AU1454" s="3" t="s">
        <v>4402</v>
      </c>
      <c r="AV1454" s="7" t="s">
        <v>47</v>
      </c>
      <c r="AW1454" s="7" t="s">
        <v>47</v>
      </c>
      <c r="AX1454" s="9" t="str">
        <f>IF(AW1454="","Vacio",IF(AV1454=AW1454,"Igual","Diferente"))</f>
        <v>Igual</v>
      </c>
      <c r="AY1454" s="129"/>
      <c r="AZ1454" s="129"/>
      <c r="BA1454" s="5">
        <f ca="1">+IF(K1454&gt;21,"Revisar",0)</f>
        <v>0</v>
      </c>
      <c r="BB1454" s="129" t="s">
        <v>146</v>
      </c>
      <c r="BC1454" s="129" t="s">
        <v>2919</v>
      </c>
      <c r="BD1454" s="153"/>
      <c r="BE1454" s="153"/>
      <c r="BF1454" s="129" t="s">
        <v>94</v>
      </c>
      <c r="BG1454" s="129"/>
      <c r="BH1454" s="153"/>
      <c r="BI1454" s="153"/>
      <c r="BJ1454" s="153"/>
      <c r="BK1454" s="153"/>
      <c r="BL1454" s="153"/>
      <c r="BM1454" s="153"/>
    </row>
    <row r="1455" spans="1:65" s="158" customFormat="1" ht="14.65" customHeight="1" x14ac:dyDescent="0.25">
      <c r="A1455" s="68" t="str">
        <f>CONCATENATE(E1455,"_",X1455)</f>
        <v>20100041953_PCR-LAP20041156</v>
      </c>
      <c r="B1455" s="68" t="str">
        <f>CONCATENATE(E1455,"_",Z1455)</f>
        <v>20100041953_</v>
      </c>
      <c r="C1455" s="6">
        <v>44117</v>
      </c>
      <c r="D1455" s="6">
        <v>44147</v>
      </c>
      <c r="E1455" s="192">
        <v>20100041953</v>
      </c>
      <c r="F1455" s="3" t="s">
        <v>4113</v>
      </c>
      <c r="G1455" s="3" t="s">
        <v>4818</v>
      </c>
      <c r="H1455" s="6">
        <v>44117</v>
      </c>
      <c r="I1455" s="6">
        <v>44147</v>
      </c>
      <c r="J1455" s="70" t="s">
        <v>2313</v>
      </c>
      <c r="K1455" s="8">
        <f ca="1">+TODAY()-I1455</f>
        <v>-10</v>
      </c>
      <c r="L1455" s="9">
        <v>100</v>
      </c>
      <c r="M1455" s="152"/>
      <c r="N1455" s="9" t="str">
        <f>IF(M1455="","Vacio",IF(L1455=M1455,"Igual","Diferente"))</f>
        <v>Vacio</v>
      </c>
      <c r="O1455" s="9"/>
      <c r="P1455" s="152"/>
      <c r="Q1455" s="9" t="str">
        <f>IF(P1455="","Vacio",IF(O1455=P1455,"Igual","Diferente"))</f>
        <v>Vacio</v>
      </c>
      <c r="R1455" s="1">
        <f>+L1455+O1455/3.5</f>
        <v>100</v>
      </c>
      <c r="S1455" s="1">
        <f ca="1">+IF(K1455&gt;=0,IF(K1455&lt;30,R1455*1,IF(60&gt;K1455,R1455*2,IF(90&gt;K1455,R1455*3,IF(120&gt;K1455,R1455*4,IF(150&gt;K1455,R1455*5,IF(180&gt;K1455,R1455*6,IF(210&gt;K1455,R1455*7))))))),0)</f>
        <v>0</v>
      </c>
      <c r="T1455" s="2">
        <f ca="1">+IF(K1455&lt;0,0,IF(K1455&lt;8,$A$1,IF(K1455&lt;15,$B$1,IF(K1455&lt;22,$C$1,IF(K1455&lt;30,$D$1,IF(K1455&lt;60,$G$1,IF(K1455&lt;90,$H$1,IF(K1455&lt;120,$I$1,IF(K1455&lt;150,$J$1,IF(K1455&lt;180,$K$1,IF(K1455&lt;210,$E$1)))))))))))</f>
        <v>0</v>
      </c>
      <c r="U1455" s="103" t="s">
        <v>2406</v>
      </c>
      <c r="V1455" s="295">
        <v>12741</v>
      </c>
      <c r="W1455" s="6">
        <v>43960</v>
      </c>
      <c r="X1455" s="120" t="s">
        <v>2412</v>
      </c>
      <c r="Y1455" s="12" t="s">
        <v>5248</v>
      </c>
      <c r="Z1455" s="120"/>
      <c r="AA1455" s="12"/>
      <c r="AB1455" s="15"/>
      <c r="AC1455" s="15"/>
      <c r="AD1455" s="15"/>
      <c r="AE1455" s="15"/>
      <c r="AF1455" s="4">
        <f ca="1">+TODAY()-AE1455</f>
        <v>44137</v>
      </c>
      <c r="AG1455" s="15"/>
      <c r="AH1455" s="15"/>
      <c r="AI1455" s="6"/>
      <c r="AJ1455" s="6"/>
      <c r="AK1455" s="3"/>
      <c r="AL1455" s="6"/>
      <c r="AM1455" s="10">
        <v>1</v>
      </c>
      <c r="AN1455" s="3" t="s">
        <v>44</v>
      </c>
      <c r="AO1455" s="3"/>
      <c r="AP1455" s="3" t="s">
        <v>1918</v>
      </c>
      <c r="AQ1455" s="3"/>
      <c r="AR1455" s="3"/>
      <c r="AS1455" s="3"/>
      <c r="AT1455" s="3"/>
      <c r="AU1455" s="3" t="s">
        <v>4402</v>
      </c>
      <c r="AV1455" s="7" t="s">
        <v>47</v>
      </c>
      <c r="AW1455" s="7" t="s">
        <v>47</v>
      </c>
      <c r="AX1455" s="9" t="str">
        <f>IF(AW1455="","Vacio",IF(AV1455=AW1455,"Igual","Diferente"))</f>
        <v>Igual</v>
      </c>
      <c r="AY1455" s="129"/>
      <c r="AZ1455" s="129"/>
      <c r="BA1455" s="5">
        <f ca="1">+IF(K1455&gt;21,"Revisar",0)</f>
        <v>0</v>
      </c>
      <c r="BB1455" s="129" t="s">
        <v>146</v>
      </c>
      <c r="BC1455" s="129" t="s">
        <v>2919</v>
      </c>
      <c r="BD1455" s="153"/>
      <c r="BE1455" s="153"/>
      <c r="BF1455" s="129" t="s">
        <v>94</v>
      </c>
      <c r="BG1455" s="129"/>
      <c r="BH1455" s="153"/>
      <c r="BI1455" s="153"/>
      <c r="BJ1455" s="153"/>
      <c r="BK1455" s="153"/>
      <c r="BL1455" s="153"/>
      <c r="BM1455" s="153"/>
    </row>
    <row r="1456" spans="1:65" s="158" customFormat="1" ht="14.65" customHeight="1" x14ac:dyDescent="0.25">
      <c r="A1456" s="68" t="str">
        <f>CONCATENATE(E1456,"_",X1456)</f>
        <v>20100041953_PCR-LAP20041158</v>
      </c>
      <c r="B1456" s="68" t="str">
        <f>CONCATENATE(E1456,"_",Z1456)</f>
        <v>20100041953_</v>
      </c>
      <c r="C1456" s="6">
        <v>44117</v>
      </c>
      <c r="D1456" s="6">
        <v>44147</v>
      </c>
      <c r="E1456" s="192">
        <v>20100041953</v>
      </c>
      <c r="F1456" s="3" t="s">
        <v>4113</v>
      </c>
      <c r="G1456" s="3" t="s">
        <v>4818</v>
      </c>
      <c r="H1456" s="6">
        <v>44117</v>
      </c>
      <c r="I1456" s="6">
        <v>44147</v>
      </c>
      <c r="J1456" s="70" t="s">
        <v>2313</v>
      </c>
      <c r="K1456" s="8">
        <f ca="1">+TODAY()-I1456</f>
        <v>-10</v>
      </c>
      <c r="L1456" s="9">
        <v>100</v>
      </c>
      <c r="M1456" s="152"/>
      <c r="N1456" s="9" t="str">
        <f>IF(M1456="","Vacio",IF(L1456=M1456,"Igual","Diferente"))</f>
        <v>Vacio</v>
      </c>
      <c r="O1456" s="9"/>
      <c r="P1456" s="152"/>
      <c r="Q1456" s="9" t="str">
        <f>IF(P1456="","Vacio",IF(O1456=P1456,"Igual","Diferente"))</f>
        <v>Vacio</v>
      </c>
      <c r="R1456" s="1">
        <f>+L1456+O1456/3.5</f>
        <v>100</v>
      </c>
      <c r="S1456" s="1">
        <f ca="1">+IF(K1456&gt;=0,IF(K1456&lt;30,R1456*1,IF(60&gt;K1456,R1456*2,IF(90&gt;K1456,R1456*3,IF(120&gt;K1456,R1456*4,IF(150&gt;K1456,R1456*5,IF(180&gt;K1456,R1456*6,IF(210&gt;K1456,R1456*7))))))),0)</f>
        <v>0</v>
      </c>
      <c r="T1456" s="2">
        <f ca="1">+IF(K1456&lt;0,0,IF(K1456&lt;8,$A$1,IF(K1456&lt;15,$B$1,IF(K1456&lt;22,$C$1,IF(K1456&lt;30,$D$1,IF(K1456&lt;60,$G$1,IF(K1456&lt;90,$H$1,IF(K1456&lt;120,$I$1,IF(K1456&lt;150,$J$1,IF(K1456&lt;180,$K$1,IF(K1456&lt;210,$E$1)))))))))))</f>
        <v>0</v>
      </c>
      <c r="U1456" s="103" t="s">
        <v>2406</v>
      </c>
      <c r="V1456" s="295">
        <v>12556</v>
      </c>
      <c r="W1456" s="6">
        <v>43960</v>
      </c>
      <c r="X1456" s="120" t="s">
        <v>2413</v>
      </c>
      <c r="Y1456" s="12" t="s">
        <v>5248</v>
      </c>
      <c r="Z1456" s="120"/>
      <c r="AA1456" s="12"/>
      <c r="AB1456" s="15"/>
      <c r="AC1456" s="15"/>
      <c r="AD1456" s="15"/>
      <c r="AE1456" s="15"/>
      <c r="AF1456" s="4">
        <f ca="1">+TODAY()-AE1456</f>
        <v>44137</v>
      </c>
      <c r="AG1456" s="15"/>
      <c r="AH1456" s="15"/>
      <c r="AI1456" s="6"/>
      <c r="AJ1456" s="6"/>
      <c r="AK1456" s="3"/>
      <c r="AL1456" s="6"/>
      <c r="AM1456" s="10">
        <v>1</v>
      </c>
      <c r="AN1456" s="3" t="s">
        <v>44</v>
      </c>
      <c r="AO1456" s="3"/>
      <c r="AP1456" s="3" t="s">
        <v>1918</v>
      </c>
      <c r="AQ1456" s="3"/>
      <c r="AR1456" s="3"/>
      <c r="AS1456" s="3"/>
      <c r="AT1456" s="3"/>
      <c r="AU1456" s="3" t="s">
        <v>4402</v>
      </c>
      <c r="AV1456" s="7" t="s">
        <v>47</v>
      </c>
      <c r="AW1456" s="7" t="s">
        <v>47</v>
      </c>
      <c r="AX1456" s="9" t="str">
        <f>IF(AW1456="","Vacio",IF(AV1456=AW1456,"Igual","Diferente"))</f>
        <v>Igual</v>
      </c>
      <c r="AY1456" s="129"/>
      <c r="AZ1456" s="129"/>
      <c r="BA1456" s="5">
        <f ca="1">+IF(K1456&gt;21,"Revisar",0)</f>
        <v>0</v>
      </c>
      <c r="BB1456" s="129" t="s">
        <v>146</v>
      </c>
      <c r="BC1456" s="129" t="s">
        <v>2919</v>
      </c>
      <c r="BD1456" s="153"/>
      <c r="BE1456" s="153"/>
      <c r="BF1456" s="129" t="s">
        <v>94</v>
      </c>
      <c r="BG1456" s="129"/>
      <c r="BH1456" s="153"/>
      <c r="BI1456" s="153"/>
      <c r="BJ1456" s="153"/>
      <c r="BK1456" s="153"/>
      <c r="BL1456" s="153"/>
      <c r="BM1456" s="153"/>
    </row>
    <row r="1457" spans="1:65" s="158" customFormat="1" ht="14.65" customHeight="1" x14ac:dyDescent="0.25">
      <c r="A1457" s="68" t="str">
        <f>CONCATENATE(E1457,"_",X1457)</f>
        <v>20100041953_PCR-LAP20041160</v>
      </c>
      <c r="B1457" s="68" t="str">
        <f>CONCATENATE(E1457,"_",Z1457)</f>
        <v>20100041953_</v>
      </c>
      <c r="C1457" s="6">
        <v>44117</v>
      </c>
      <c r="D1457" s="6">
        <v>44147</v>
      </c>
      <c r="E1457" s="192">
        <v>20100041953</v>
      </c>
      <c r="F1457" s="3" t="s">
        <v>4113</v>
      </c>
      <c r="G1457" s="3" t="s">
        <v>4818</v>
      </c>
      <c r="H1457" s="6">
        <v>44117</v>
      </c>
      <c r="I1457" s="6">
        <v>44147</v>
      </c>
      <c r="J1457" s="70" t="s">
        <v>2313</v>
      </c>
      <c r="K1457" s="8">
        <f ca="1">+TODAY()-I1457</f>
        <v>-10</v>
      </c>
      <c r="L1457" s="9">
        <v>100</v>
      </c>
      <c r="M1457" s="152"/>
      <c r="N1457" s="9" t="str">
        <f>IF(M1457="","Vacio",IF(L1457=M1457,"Igual","Diferente"))</f>
        <v>Vacio</v>
      </c>
      <c r="O1457" s="9"/>
      <c r="P1457" s="152"/>
      <c r="Q1457" s="9" t="str">
        <f>IF(P1457="","Vacio",IF(O1457=P1457,"Igual","Diferente"))</f>
        <v>Vacio</v>
      </c>
      <c r="R1457" s="1">
        <f>+L1457+O1457/3.5</f>
        <v>100</v>
      </c>
      <c r="S1457" s="1">
        <f ca="1">+IF(K1457&gt;=0,IF(K1457&lt;30,R1457*1,IF(60&gt;K1457,R1457*2,IF(90&gt;K1457,R1457*3,IF(120&gt;K1457,R1457*4,IF(150&gt;K1457,R1457*5,IF(180&gt;K1457,R1457*6,IF(210&gt;K1457,R1457*7))))))),0)</f>
        <v>0</v>
      </c>
      <c r="T1457" s="2">
        <f ca="1">+IF(K1457&lt;0,0,IF(K1457&lt;8,$A$1,IF(K1457&lt;15,$B$1,IF(K1457&lt;22,$C$1,IF(K1457&lt;30,$D$1,IF(K1457&lt;60,$G$1,IF(K1457&lt;90,$H$1,IF(K1457&lt;120,$I$1,IF(K1457&lt;150,$J$1,IF(K1457&lt;180,$K$1,IF(K1457&lt;210,$E$1)))))))))))</f>
        <v>0</v>
      </c>
      <c r="U1457" s="103" t="s">
        <v>2406</v>
      </c>
      <c r="V1457" s="295">
        <v>12558</v>
      </c>
      <c r="W1457" s="6">
        <v>43960</v>
      </c>
      <c r="X1457" s="120" t="s">
        <v>2414</v>
      </c>
      <c r="Y1457" s="12" t="s">
        <v>5248</v>
      </c>
      <c r="Z1457" s="120"/>
      <c r="AA1457" s="12"/>
      <c r="AB1457" s="15"/>
      <c r="AC1457" s="15"/>
      <c r="AD1457" s="15"/>
      <c r="AE1457" s="15"/>
      <c r="AF1457" s="4">
        <f ca="1">+TODAY()-AE1457</f>
        <v>44137</v>
      </c>
      <c r="AG1457" s="15"/>
      <c r="AH1457" s="15"/>
      <c r="AI1457" s="6"/>
      <c r="AJ1457" s="6"/>
      <c r="AK1457" s="3"/>
      <c r="AL1457" s="6"/>
      <c r="AM1457" s="10">
        <v>1</v>
      </c>
      <c r="AN1457" s="3" t="s">
        <v>44</v>
      </c>
      <c r="AO1457" s="3"/>
      <c r="AP1457" s="3" t="s">
        <v>1918</v>
      </c>
      <c r="AQ1457" s="3"/>
      <c r="AR1457" s="3"/>
      <c r="AS1457" s="3"/>
      <c r="AT1457" s="3"/>
      <c r="AU1457" s="3" t="s">
        <v>4402</v>
      </c>
      <c r="AV1457" s="7" t="s">
        <v>47</v>
      </c>
      <c r="AW1457" s="7" t="s">
        <v>47</v>
      </c>
      <c r="AX1457" s="9" t="str">
        <f>IF(AW1457="","Vacio",IF(AV1457=AW1457,"Igual","Diferente"))</f>
        <v>Igual</v>
      </c>
      <c r="AY1457" s="129"/>
      <c r="AZ1457" s="129"/>
      <c r="BA1457" s="5">
        <f ca="1">+IF(K1457&gt;21,"Revisar",0)</f>
        <v>0</v>
      </c>
      <c r="BB1457" s="129" t="s">
        <v>146</v>
      </c>
      <c r="BC1457" s="129" t="s">
        <v>2919</v>
      </c>
      <c r="BD1457" s="153"/>
      <c r="BE1457" s="153"/>
      <c r="BF1457" s="129" t="s">
        <v>94</v>
      </c>
      <c r="BG1457" s="129"/>
      <c r="BH1457" s="153"/>
      <c r="BI1457" s="153"/>
      <c r="BJ1457" s="153"/>
      <c r="BK1457" s="153"/>
      <c r="BL1457" s="153"/>
      <c r="BM1457" s="153"/>
    </row>
    <row r="1458" spans="1:65" s="158" customFormat="1" ht="14.65" customHeight="1" x14ac:dyDescent="0.25">
      <c r="A1458" s="68" t="str">
        <f>CONCATENATE(E1458,"_",X1458)</f>
        <v>20100041953_PCR-LAP20041165</v>
      </c>
      <c r="B1458" s="68" t="str">
        <f>CONCATENATE(E1458,"_",Z1458)</f>
        <v>20100041953_</v>
      </c>
      <c r="C1458" s="6">
        <v>44117</v>
      </c>
      <c r="D1458" s="6">
        <v>44147</v>
      </c>
      <c r="E1458" s="192">
        <v>20100041953</v>
      </c>
      <c r="F1458" s="3" t="s">
        <v>4113</v>
      </c>
      <c r="G1458" s="3" t="s">
        <v>4818</v>
      </c>
      <c r="H1458" s="6">
        <v>44117</v>
      </c>
      <c r="I1458" s="6">
        <v>44147</v>
      </c>
      <c r="J1458" s="70" t="s">
        <v>2313</v>
      </c>
      <c r="K1458" s="8">
        <f ca="1">+TODAY()-I1458</f>
        <v>-10</v>
      </c>
      <c r="L1458" s="9">
        <v>100</v>
      </c>
      <c r="M1458" s="152"/>
      <c r="N1458" s="9" t="str">
        <f>IF(M1458="","Vacio",IF(L1458=M1458,"Igual","Diferente"))</f>
        <v>Vacio</v>
      </c>
      <c r="O1458" s="9"/>
      <c r="P1458" s="152"/>
      <c r="Q1458" s="9" t="str">
        <f>IF(P1458="","Vacio",IF(O1458=P1458,"Igual","Diferente"))</f>
        <v>Vacio</v>
      </c>
      <c r="R1458" s="1">
        <f>+L1458+O1458/3.5</f>
        <v>100</v>
      </c>
      <c r="S1458" s="1">
        <f ca="1">+IF(K1458&gt;=0,IF(K1458&lt;30,R1458*1,IF(60&gt;K1458,R1458*2,IF(90&gt;K1458,R1458*3,IF(120&gt;K1458,R1458*4,IF(150&gt;K1458,R1458*5,IF(180&gt;K1458,R1458*6,IF(210&gt;K1458,R1458*7))))))),0)</f>
        <v>0</v>
      </c>
      <c r="T1458" s="2">
        <f ca="1">+IF(K1458&lt;0,0,IF(K1458&lt;8,$A$1,IF(K1458&lt;15,$B$1,IF(K1458&lt;22,$C$1,IF(K1458&lt;30,$D$1,IF(K1458&lt;60,$G$1,IF(K1458&lt;90,$H$1,IF(K1458&lt;120,$I$1,IF(K1458&lt;150,$J$1,IF(K1458&lt;180,$K$1,IF(K1458&lt;210,$E$1)))))))))))</f>
        <v>0</v>
      </c>
      <c r="U1458" s="103" t="s">
        <v>2406</v>
      </c>
      <c r="V1458" s="295">
        <v>12560</v>
      </c>
      <c r="W1458" s="6">
        <v>43960</v>
      </c>
      <c r="X1458" s="120" t="s">
        <v>2416</v>
      </c>
      <c r="Y1458" s="12" t="s">
        <v>5248</v>
      </c>
      <c r="Z1458" s="120"/>
      <c r="AA1458" s="12"/>
      <c r="AB1458" s="15"/>
      <c r="AC1458" s="15"/>
      <c r="AD1458" s="15"/>
      <c r="AE1458" s="15"/>
      <c r="AF1458" s="4">
        <f ca="1">+TODAY()-AE1458</f>
        <v>44137</v>
      </c>
      <c r="AG1458" s="15"/>
      <c r="AH1458" s="15"/>
      <c r="AI1458" s="6"/>
      <c r="AJ1458" s="6"/>
      <c r="AK1458" s="3"/>
      <c r="AL1458" s="6"/>
      <c r="AM1458" s="10">
        <v>1</v>
      </c>
      <c r="AN1458" s="3" t="s">
        <v>44</v>
      </c>
      <c r="AO1458" s="3"/>
      <c r="AP1458" s="3" t="s">
        <v>1918</v>
      </c>
      <c r="AQ1458" s="3"/>
      <c r="AR1458" s="3"/>
      <c r="AS1458" s="3"/>
      <c r="AT1458" s="3"/>
      <c r="AU1458" s="3" t="s">
        <v>4402</v>
      </c>
      <c r="AV1458" s="7" t="s">
        <v>47</v>
      </c>
      <c r="AW1458" s="7" t="s">
        <v>47</v>
      </c>
      <c r="AX1458" s="9" t="str">
        <f>IF(AW1458="","Vacio",IF(AV1458=AW1458,"Igual","Diferente"))</f>
        <v>Igual</v>
      </c>
      <c r="AY1458" s="129"/>
      <c r="AZ1458" s="129"/>
      <c r="BA1458" s="5">
        <f ca="1">+IF(K1458&gt;21,"Revisar",0)</f>
        <v>0</v>
      </c>
      <c r="BB1458" s="129" t="s">
        <v>146</v>
      </c>
      <c r="BC1458" s="129" t="s">
        <v>2919</v>
      </c>
      <c r="BD1458" s="153"/>
      <c r="BE1458" s="153"/>
      <c r="BF1458" s="129" t="s">
        <v>94</v>
      </c>
      <c r="BG1458" s="129"/>
      <c r="BH1458" s="153"/>
      <c r="BI1458" s="153"/>
      <c r="BJ1458" s="153"/>
      <c r="BK1458" s="153"/>
      <c r="BL1458" s="153"/>
      <c r="BM1458" s="153"/>
    </row>
    <row r="1459" spans="1:65" s="158" customFormat="1" ht="14.65" customHeight="1" x14ac:dyDescent="0.25">
      <c r="A1459" s="68" t="str">
        <f>CONCATENATE(E1459,"_",X1459)</f>
        <v>20100041953_PCR-LAP20041166</v>
      </c>
      <c r="B1459" s="68" t="str">
        <f>CONCATENATE(E1459,"_",Z1459)</f>
        <v>20100041953_</v>
      </c>
      <c r="C1459" s="6">
        <v>44117</v>
      </c>
      <c r="D1459" s="6">
        <v>44147</v>
      </c>
      <c r="E1459" s="192">
        <v>20100041953</v>
      </c>
      <c r="F1459" s="3" t="s">
        <v>4113</v>
      </c>
      <c r="G1459" s="3" t="s">
        <v>4818</v>
      </c>
      <c r="H1459" s="6">
        <v>44117</v>
      </c>
      <c r="I1459" s="6">
        <v>44147</v>
      </c>
      <c r="J1459" s="70" t="s">
        <v>2313</v>
      </c>
      <c r="K1459" s="8">
        <f ca="1">+TODAY()-I1459</f>
        <v>-10</v>
      </c>
      <c r="L1459" s="9">
        <v>100</v>
      </c>
      <c r="M1459" s="152"/>
      <c r="N1459" s="9" t="str">
        <f>IF(M1459="","Vacio",IF(L1459=M1459,"Igual","Diferente"))</f>
        <v>Vacio</v>
      </c>
      <c r="O1459" s="9"/>
      <c r="P1459" s="152"/>
      <c r="Q1459" s="9" t="str">
        <f>IF(P1459="","Vacio",IF(O1459=P1459,"Igual","Diferente"))</f>
        <v>Vacio</v>
      </c>
      <c r="R1459" s="1">
        <f>+L1459+O1459/3.5</f>
        <v>100</v>
      </c>
      <c r="S1459" s="1">
        <f ca="1">+IF(K1459&gt;=0,IF(K1459&lt;30,R1459*1,IF(60&gt;K1459,R1459*2,IF(90&gt;K1459,R1459*3,IF(120&gt;K1459,R1459*4,IF(150&gt;K1459,R1459*5,IF(180&gt;K1459,R1459*6,IF(210&gt;K1459,R1459*7))))))),0)</f>
        <v>0</v>
      </c>
      <c r="T1459" s="2">
        <f ca="1">+IF(K1459&lt;0,0,IF(K1459&lt;8,$A$1,IF(K1459&lt;15,$B$1,IF(K1459&lt;22,$C$1,IF(K1459&lt;30,$D$1,IF(K1459&lt;60,$G$1,IF(K1459&lt;90,$H$1,IF(K1459&lt;120,$I$1,IF(K1459&lt;150,$J$1,IF(K1459&lt;180,$K$1,IF(K1459&lt;210,$E$1)))))))))))</f>
        <v>0</v>
      </c>
      <c r="U1459" s="103" t="s">
        <v>2406</v>
      </c>
      <c r="V1459" s="295">
        <v>12561</v>
      </c>
      <c r="W1459" s="6">
        <v>43957</v>
      </c>
      <c r="X1459" s="120" t="s">
        <v>2417</v>
      </c>
      <c r="Y1459" s="12" t="s">
        <v>5248</v>
      </c>
      <c r="Z1459" s="120"/>
      <c r="AA1459" s="12"/>
      <c r="AB1459" s="15"/>
      <c r="AC1459" s="15"/>
      <c r="AD1459" s="15"/>
      <c r="AE1459" s="15"/>
      <c r="AF1459" s="4">
        <f ca="1">+TODAY()-AE1459</f>
        <v>44137</v>
      </c>
      <c r="AG1459" s="15"/>
      <c r="AH1459" s="15"/>
      <c r="AI1459" s="6"/>
      <c r="AJ1459" s="6"/>
      <c r="AK1459" s="3"/>
      <c r="AL1459" s="6"/>
      <c r="AM1459" s="10">
        <v>1</v>
      </c>
      <c r="AN1459" s="3" t="s">
        <v>44</v>
      </c>
      <c r="AO1459" s="3"/>
      <c r="AP1459" s="3" t="s">
        <v>1918</v>
      </c>
      <c r="AQ1459" s="3"/>
      <c r="AR1459" s="3"/>
      <c r="AS1459" s="3"/>
      <c r="AT1459" s="3"/>
      <c r="AU1459" s="3" t="s">
        <v>4402</v>
      </c>
      <c r="AV1459" s="7" t="s">
        <v>47</v>
      </c>
      <c r="AW1459" s="7" t="s">
        <v>47</v>
      </c>
      <c r="AX1459" s="9" t="str">
        <f>IF(AW1459="","Vacio",IF(AV1459=AW1459,"Igual","Diferente"))</f>
        <v>Igual</v>
      </c>
      <c r="AY1459" s="129"/>
      <c r="AZ1459" s="129"/>
      <c r="BA1459" s="5">
        <f ca="1">+IF(K1459&gt;21,"Revisar",0)</f>
        <v>0</v>
      </c>
      <c r="BB1459" s="129" t="s">
        <v>146</v>
      </c>
      <c r="BC1459" s="129" t="s">
        <v>2919</v>
      </c>
      <c r="BD1459" s="153"/>
      <c r="BE1459" s="153"/>
      <c r="BF1459" s="129" t="s">
        <v>94</v>
      </c>
      <c r="BG1459" s="129"/>
      <c r="BH1459" s="153"/>
      <c r="BI1459" s="153"/>
      <c r="BJ1459" s="153"/>
      <c r="BK1459" s="153"/>
      <c r="BL1459" s="153"/>
      <c r="BM1459" s="153"/>
    </row>
    <row r="1460" spans="1:65" s="158" customFormat="1" ht="14.65" customHeight="1" x14ac:dyDescent="0.25">
      <c r="A1460" s="68" t="str">
        <f>CONCATENATE(E1460,"_",X1460)</f>
        <v>20100041953_PCR-LAP20041167</v>
      </c>
      <c r="B1460" s="68" t="str">
        <f>CONCATENATE(E1460,"_",Z1460)</f>
        <v>20100041953_</v>
      </c>
      <c r="C1460" s="6">
        <v>44117</v>
      </c>
      <c r="D1460" s="6">
        <v>44147</v>
      </c>
      <c r="E1460" s="192">
        <v>20100041953</v>
      </c>
      <c r="F1460" s="3" t="s">
        <v>4113</v>
      </c>
      <c r="G1460" s="3" t="s">
        <v>4818</v>
      </c>
      <c r="H1460" s="6">
        <v>44117</v>
      </c>
      <c r="I1460" s="6">
        <v>44147</v>
      </c>
      <c r="J1460" s="70" t="s">
        <v>2313</v>
      </c>
      <c r="K1460" s="8">
        <f ca="1">+TODAY()-I1460</f>
        <v>-10</v>
      </c>
      <c r="L1460" s="9">
        <v>100</v>
      </c>
      <c r="M1460" s="152"/>
      <c r="N1460" s="9" t="str">
        <f>IF(M1460="","Vacio",IF(L1460=M1460,"Igual","Diferente"))</f>
        <v>Vacio</v>
      </c>
      <c r="O1460" s="9"/>
      <c r="P1460" s="152"/>
      <c r="Q1460" s="9" t="str">
        <f>IF(P1460="","Vacio",IF(O1460=P1460,"Igual","Diferente"))</f>
        <v>Vacio</v>
      </c>
      <c r="R1460" s="1">
        <f>+L1460+O1460/3.5</f>
        <v>100</v>
      </c>
      <c r="S1460" s="1">
        <f ca="1">+IF(K1460&gt;=0,IF(K1460&lt;30,R1460*1,IF(60&gt;K1460,R1460*2,IF(90&gt;K1460,R1460*3,IF(120&gt;K1460,R1460*4,IF(150&gt;K1460,R1460*5,IF(180&gt;K1460,R1460*6,IF(210&gt;K1460,R1460*7))))))),0)</f>
        <v>0</v>
      </c>
      <c r="T1460" s="2">
        <f ca="1">+IF(K1460&lt;0,0,IF(K1460&lt;8,$A$1,IF(K1460&lt;15,$B$1,IF(K1460&lt;22,$C$1,IF(K1460&lt;30,$D$1,IF(K1460&lt;60,$G$1,IF(K1460&lt;90,$H$1,IF(K1460&lt;120,$I$1,IF(K1460&lt;150,$J$1,IF(K1460&lt;180,$K$1,IF(K1460&lt;210,$E$1)))))))))))</f>
        <v>0</v>
      </c>
      <c r="U1460" s="103" t="s">
        <v>2406</v>
      </c>
      <c r="V1460" s="295">
        <v>12732</v>
      </c>
      <c r="W1460" s="6">
        <v>43962</v>
      </c>
      <c r="X1460" s="120" t="s">
        <v>2418</v>
      </c>
      <c r="Y1460" s="12" t="s">
        <v>5248</v>
      </c>
      <c r="Z1460" s="120"/>
      <c r="AA1460" s="12"/>
      <c r="AB1460" s="15"/>
      <c r="AC1460" s="15"/>
      <c r="AD1460" s="15"/>
      <c r="AE1460" s="15"/>
      <c r="AF1460" s="4">
        <f ca="1">+TODAY()-AE1460</f>
        <v>44137</v>
      </c>
      <c r="AG1460" s="15"/>
      <c r="AH1460" s="15"/>
      <c r="AI1460" s="6"/>
      <c r="AJ1460" s="6"/>
      <c r="AK1460" s="3"/>
      <c r="AL1460" s="6"/>
      <c r="AM1460" s="10">
        <v>1</v>
      </c>
      <c r="AN1460" s="3" t="s">
        <v>44</v>
      </c>
      <c r="AO1460" s="3"/>
      <c r="AP1460" s="3" t="s">
        <v>1918</v>
      </c>
      <c r="AQ1460" s="3"/>
      <c r="AR1460" s="3"/>
      <c r="AS1460" s="3"/>
      <c r="AT1460" s="3"/>
      <c r="AU1460" s="3" t="s">
        <v>4402</v>
      </c>
      <c r="AV1460" s="7" t="s">
        <v>47</v>
      </c>
      <c r="AW1460" s="7" t="s">
        <v>47</v>
      </c>
      <c r="AX1460" s="9" t="str">
        <f>IF(AW1460="","Vacio",IF(AV1460=AW1460,"Igual","Diferente"))</f>
        <v>Igual</v>
      </c>
      <c r="AY1460" s="129"/>
      <c r="AZ1460" s="129"/>
      <c r="BA1460" s="5">
        <f ca="1">+IF(K1460&gt;21,"Revisar",0)</f>
        <v>0</v>
      </c>
      <c r="BB1460" s="129" t="s">
        <v>146</v>
      </c>
      <c r="BC1460" s="129" t="s">
        <v>2919</v>
      </c>
      <c r="BD1460" s="153"/>
      <c r="BE1460" s="153"/>
      <c r="BF1460" s="129" t="s">
        <v>94</v>
      </c>
      <c r="BG1460" s="129"/>
      <c r="BH1460" s="153"/>
      <c r="BI1460" s="153"/>
      <c r="BJ1460" s="153"/>
      <c r="BK1460" s="153"/>
      <c r="BL1460" s="153"/>
      <c r="BM1460" s="153"/>
    </row>
    <row r="1461" spans="1:65" s="158" customFormat="1" ht="14.65" customHeight="1" x14ac:dyDescent="0.25">
      <c r="A1461" s="68" t="str">
        <f>CONCATENATE(E1461,"_",X1461)</f>
        <v>20100041953_PCR-LAP20041169</v>
      </c>
      <c r="B1461" s="68" t="str">
        <f>CONCATENATE(E1461,"_",Z1461)</f>
        <v>20100041953_</v>
      </c>
      <c r="C1461" s="6">
        <v>44117</v>
      </c>
      <c r="D1461" s="6">
        <v>44147</v>
      </c>
      <c r="E1461" s="192">
        <v>20100041953</v>
      </c>
      <c r="F1461" s="3" t="s">
        <v>4113</v>
      </c>
      <c r="G1461" s="3" t="s">
        <v>4818</v>
      </c>
      <c r="H1461" s="6">
        <v>44117</v>
      </c>
      <c r="I1461" s="6">
        <v>44147</v>
      </c>
      <c r="J1461" s="70" t="s">
        <v>2313</v>
      </c>
      <c r="K1461" s="8">
        <f ca="1">+TODAY()-I1461</f>
        <v>-10</v>
      </c>
      <c r="L1461" s="9">
        <v>100</v>
      </c>
      <c r="M1461" s="152"/>
      <c r="N1461" s="9" t="str">
        <f>IF(M1461="","Vacio",IF(L1461=M1461,"Igual","Diferente"))</f>
        <v>Vacio</v>
      </c>
      <c r="O1461" s="9"/>
      <c r="P1461" s="152"/>
      <c r="Q1461" s="9" t="str">
        <f>IF(P1461="","Vacio",IF(O1461=P1461,"Igual","Diferente"))</f>
        <v>Vacio</v>
      </c>
      <c r="R1461" s="1">
        <f>+L1461+O1461/3.5</f>
        <v>100</v>
      </c>
      <c r="S1461" s="1">
        <f ca="1">+IF(K1461&gt;=0,IF(K1461&lt;30,R1461*1,IF(60&gt;K1461,R1461*2,IF(90&gt;K1461,R1461*3,IF(120&gt;K1461,R1461*4,IF(150&gt;K1461,R1461*5,IF(180&gt;K1461,R1461*6,IF(210&gt;K1461,R1461*7))))))),0)</f>
        <v>0</v>
      </c>
      <c r="T1461" s="2">
        <f ca="1">+IF(K1461&lt;0,0,IF(K1461&lt;8,$A$1,IF(K1461&lt;15,$B$1,IF(K1461&lt;22,$C$1,IF(K1461&lt;30,$D$1,IF(K1461&lt;60,$G$1,IF(K1461&lt;90,$H$1,IF(K1461&lt;120,$I$1,IF(K1461&lt;150,$J$1,IF(K1461&lt;180,$K$1,IF(K1461&lt;210,$E$1)))))))))))</f>
        <v>0</v>
      </c>
      <c r="U1461" s="103" t="s">
        <v>2406</v>
      </c>
      <c r="V1461" s="295">
        <v>12733</v>
      </c>
      <c r="W1461" s="6">
        <v>43959</v>
      </c>
      <c r="X1461" s="120" t="s">
        <v>2419</v>
      </c>
      <c r="Y1461" s="12" t="s">
        <v>5248</v>
      </c>
      <c r="Z1461" s="120"/>
      <c r="AA1461" s="12"/>
      <c r="AB1461" s="15"/>
      <c r="AC1461" s="15"/>
      <c r="AD1461" s="15"/>
      <c r="AE1461" s="15"/>
      <c r="AF1461" s="4">
        <f ca="1">+TODAY()-AE1461</f>
        <v>44137</v>
      </c>
      <c r="AG1461" s="15"/>
      <c r="AH1461" s="15"/>
      <c r="AI1461" s="6"/>
      <c r="AJ1461" s="6"/>
      <c r="AK1461" s="3"/>
      <c r="AL1461" s="6"/>
      <c r="AM1461" s="10">
        <v>1</v>
      </c>
      <c r="AN1461" s="3" t="s">
        <v>44</v>
      </c>
      <c r="AO1461" s="3"/>
      <c r="AP1461" s="3" t="s">
        <v>1918</v>
      </c>
      <c r="AQ1461" s="3"/>
      <c r="AR1461" s="3"/>
      <c r="AS1461" s="3"/>
      <c r="AT1461" s="3"/>
      <c r="AU1461" s="3" t="s">
        <v>4402</v>
      </c>
      <c r="AV1461" s="7" t="s">
        <v>47</v>
      </c>
      <c r="AW1461" s="7" t="s">
        <v>47</v>
      </c>
      <c r="AX1461" s="9" t="str">
        <f>IF(AW1461="","Vacio",IF(AV1461=AW1461,"Igual","Diferente"))</f>
        <v>Igual</v>
      </c>
      <c r="AY1461" s="129"/>
      <c r="AZ1461" s="129"/>
      <c r="BA1461" s="5">
        <f ca="1">+IF(K1461&gt;21,"Revisar",0)</f>
        <v>0</v>
      </c>
      <c r="BB1461" s="129" t="s">
        <v>146</v>
      </c>
      <c r="BC1461" s="129" t="s">
        <v>2919</v>
      </c>
      <c r="BD1461" s="153"/>
      <c r="BE1461" s="153"/>
      <c r="BF1461" s="129" t="s">
        <v>94</v>
      </c>
      <c r="BG1461" s="129"/>
      <c r="BH1461" s="153"/>
      <c r="BI1461" s="153"/>
      <c r="BJ1461" s="153"/>
      <c r="BK1461" s="153"/>
      <c r="BL1461" s="153"/>
      <c r="BM1461" s="153"/>
    </row>
    <row r="1462" spans="1:65" s="158" customFormat="1" ht="14.65" customHeight="1" x14ac:dyDescent="0.25">
      <c r="A1462" s="68" t="str">
        <f>CONCATENATE(E1462,"_",X1462)</f>
        <v>20100041953_PCR-LAP20041173</v>
      </c>
      <c r="B1462" s="68" t="str">
        <f>CONCATENATE(E1462,"_",Z1462)</f>
        <v>20100041953_</v>
      </c>
      <c r="C1462" s="6">
        <v>44117</v>
      </c>
      <c r="D1462" s="6">
        <v>44147</v>
      </c>
      <c r="E1462" s="192">
        <v>20100041953</v>
      </c>
      <c r="F1462" s="123" t="s">
        <v>4113</v>
      </c>
      <c r="G1462" s="3" t="s">
        <v>4818</v>
      </c>
      <c r="H1462" s="6">
        <v>44117</v>
      </c>
      <c r="I1462" s="6">
        <v>44147</v>
      </c>
      <c r="J1462" s="70" t="s">
        <v>2313</v>
      </c>
      <c r="K1462" s="8">
        <f ca="1">+TODAY()-I1462</f>
        <v>-10</v>
      </c>
      <c r="L1462" s="114">
        <v>100</v>
      </c>
      <c r="M1462" s="154"/>
      <c r="N1462" s="71" t="str">
        <f>IF(M1462="","Vacio",IF(L1462=M1462,"Igual","Diferente"))</f>
        <v>Vacio</v>
      </c>
      <c r="O1462" s="71"/>
      <c r="P1462" s="154"/>
      <c r="Q1462" s="9" t="str">
        <f>IF(P1462="","Vacio",IF(O1462=P1462,"Igual","Diferente"))</f>
        <v>Vacio</v>
      </c>
      <c r="R1462" s="1">
        <f>+L1462+O1462/3.5</f>
        <v>100</v>
      </c>
      <c r="S1462" s="409">
        <f ca="1">+IF(K1462&gt;=0,IF(K1462&lt;30,R1462*1,IF(60&gt;K1462,R1462*2,IF(90&gt;K1462,R1462*3,IF(120&gt;K1462,R1462*4,IF(150&gt;K1462,R1462*5,IF(180&gt;K1462,R1462*6,IF(210&gt;K1462,R1462*7))))))),0)</f>
        <v>0</v>
      </c>
      <c r="T1462" s="2">
        <f ca="1">+IF(K1462&lt;0,0,IF(K1462&lt;8,$A$1,IF(K1462&lt;15,$B$1,IF(K1462&lt;22,$C$1,IF(K1462&lt;30,$D$1,IF(K1462&lt;60,$G$1,IF(K1462&lt;90,$H$1,IF(K1462&lt;120,$I$1,IF(K1462&lt;150,$J$1,IF(K1462&lt;180,$K$1,IF(K1462&lt;210,$E$1)))))))))))</f>
        <v>0</v>
      </c>
      <c r="U1462" s="301" t="s">
        <v>2406</v>
      </c>
      <c r="V1462" s="408">
        <v>12810</v>
      </c>
      <c r="W1462" s="125">
        <v>43976</v>
      </c>
      <c r="X1462" s="120" t="s">
        <v>2421</v>
      </c>
      <c r="Y1462" s="12" t="s">
        <v>5248</v>
      </c>
      <c r="Z1462" s="121"/>
      <c r="AA1462" s="30"/>
      <c r="AB1462" s="73"/>
      <c r="AC1462" s="73"/>
      <c r="AD1462" s="73"/>
      <c r="AE1462" s="73"/>
      <c r="AF1462" s="156">
        <f ca="1">+TODAY()-AE1462</f>
        <v>44137</v>
      </c>
      <c r="AG1462" s="73"/>
      <c r="AH1462" s="73"/>
      <c r="AI1462" s="29"/>
      <c r="AJ1462" s="29"/>
      <c r="AK1462" s="28"/>
      <c r="AL1462" s="29"/>
      <c r="AM1462" s="72">
        <v>1</v>
      </c>
      <c r="AN1462" s="28" t="s">
        <v>44</v>
      </c>
      <c r="AO1462" s="28"/>
      <c r="AP1462" s="28" t="s">
        <v>1918</v>
      </c>
      <c r="AQ1462" s="28"/>
      <c r="AR1462" s="28"/>
      <c r="AS1462" s="28"/>
      <c r="AT1462" s="28"/>
      <c r="AU1462" s="3" t="s">
        <v>4402</v>
      </c>
      <c r="AV1462" s="70" t="s">
        <v>47</v>
      </c>
      <c r="AW1462" s="70" t="s">
        <v>47</v>
      </c>
      <c r="AX1462" s="9" t="str">
        <f>IF(AW1462="","Vacio",IF(AV1462=AW1462,"Igual","Diferente"))</f>
        <v>Igual</v>
      </c>
      <c r="AY1462" s="32"/>
      <c r="AZ1462" s="32"/>
      <c r="BA1462" s="5">
        <f ca="1">+IF(K1462&gt;21,"Revisar",0)</f>
        <v>0</v>
      </c>
      <c r="BB1462" s="32" t="s">
        <v>146</v>
      </c>
      <c r="BC1462" s="32" t="s">
        <v>2919</v>
      </c>
      <c r="BF1462" s="32" t="s">
        <v>94</v>
      </c>
      <c r="BG1462" s="32"/>
    </row>
    <row r="1463" spans="1:65" s="158" customFormat="1" ht="14.65" customHeight="1" x14ac:dyDescent="0.25">
      <c r="A1463" s="68" t="str">
        <f>CONCATENATE(E1463,"_",X1463)</f>
        <v>20100041953_PCR-LAP20041176</v>
      </c>
      <c r="B1463" s="68" t="str">
        <f>CONCATENATE(E1463,"_",Z1463)</f>
        <v>20100041953_</v>
      </c>
      <c r="C1463" s="6">
        <v>44117</v>
      </c>
      <c r="D1463" s="6">
        <v>44147</v>
      </c>
      <c r="E1463" s="192">
        <v>20100041953</v>
      </c>
      <c r="F1463" s="123" t="s">
        <v>4113</v>
      </c>
      <c r="G1463" s="3" t="s">
        <v>4818</v>
      </c>
      <c r="H1463" s="6">
        <v>44117</v>
      </c>
      <c r="I1463" s="6">
        <v>44147</v>
      </c>
      <c r="J1463" s="70" t="s">
        <v>2313</v>
      </c>
      <c r="K1463" s="8">
        <f ca="1">+TODAY()-I1463</f>
        <v>-10</v>
      </c>
      <c r="L1463" s="114">
        <v>100</v>
      </c>
      <c r="M1463" s="154"/>
      <c r="N1463" s="71" t="str">
        <f>IF(M1463="","Vacio",IF(L1463=M1463,"Igual","Diferente"))</f>
        <v>Vacio</v>
      </c>
      <c r="O1463" s="71"/>
      <c r="P1463" s="154"/>
      <c r="Q1463" s="9" t="str">
        <f>IF(P1463="","Vacio",IF(O1463=P1463,"Igual","Diferente"))</f>
        <v>Vacio</v>
      </c>
      <c r="R1463" s="1">
        <f>+L1463+O1463/3.5</f>
        <v>100</v>
      </c>
      <c r="S1463" s="409">
        <f ca="1">+IF(K1463&gt;=0,IF(K1463&lt;30,R1463*1,IF(60&gt;K1463,R1463*2,IF(90&gt;K1463,R1463*3,IF(120&gt;K1463,R1463*4,IF(150&gt;K1463,R1463*5,IF(180&gt;K1463,R1463*6,IF(210&gt;K1463,R1463*7))))))),0)</f>
        <v>0</v>
      </c>
      <c r="T1463" s="2">
        <f ca="1">+IF(K1463&lt;0,0,IF(K1463&lt;8,$A$1,IF(K1463&lt;15,$B$1,IF(K1463&lt;22,$C$1,IF(K1463&lt;30,$D$1,IF(K1463&lt;60,$G$1,IF(K1463&lt;90,$H$1,IF(K1463&lt;120,$I$1,IF(K1463&lt;150,$J$1,IF(K1463&lt;180,$K$1,IF(K1463&lt;210,$E$1)))))))))))</f>
        <v>0</v>
      </c>
      <c r="U1463" s="301" t="s">
        <v>2406</v>
      </c>
      <c r="V1463" s="408">
        <v>12817</v>
      </c>
      <c r="W1463" s="125">
        <v>43976</v>
      </c>
      <c r="X1463" s="120" t="s">
        <v>2422</v>
      </c>
      <c r="Y1463" s="12" t="s">
        <v>5248</v>
      </c>
      <c r="Z1463" s="121"/>
      <c r="AA1463" s="30"/>
      <c r="AB1463" s="73"/>
      <c r="AC1463" s="73"/>
      <c r="AD1463" s="73"/>
      <c r="AE1463" s="73"/>
      <c r="AF1463" s="156">
        <f ca="1">+TODAY()-AE1463</f>
        <v>44137</v>
      </c>
      <c r="AG1463" s="73"/>
      <c r="AH1463" s="73"/>
      <c r="AI1463" s="29"/>
      <c r="AJ1463" s="29"/>
      <c r="AK1463" s="28"/>
      <c r="AL1463" s="29"/>
      <c r="AM1463" s="72">
        <v>1</v>
      </c>
      <c r="AN1463" s="28" t="s">
        <v>44</v>
      </c>
      <c r="AO1463" s="28"/>
      <c r="AP1463" s="28" t="s">
        <v>1918</v>
      </c>
      <c r="AQ1463" s="28"/>
      <c r="AR1463" s="28"/>
      <c r="AS1463" s="28"/>
      <c r="AT1463" s="28"/>
      <c r="AU1463" s="3" t="s">
        <v>4402</v>
      </c>
      <c r="AV1463" s="70" t="s">
        <v>47</v>
      </c>
      <c r="AW1463" s="70" t="s">
        <v>47</v>
      </c>
      <c r="AX1463" s="9" t="str">
        <f>IF(AW1463="","Vacio",IF(AV1463=AW1463,"Igual","Diferente"))</f>
        <v>Igual</v>
      </c>
      <c r="AY1463" s="32"/>
      <c r="AZ1463" s="32"/>
      <c r="BA1463" s="5">
        <f ca="1">+IF(K1463&gt;21,"Revisar",0)</f>
        <v>0</v>
      </c>
      <c r="BB1463" s="32" t="s">
        <v>146</v>
      </c>
      <c r="BC1463" s="32" t="s">
        <v>2919</v>
      </c>
      <c r="BF1463" s="32" t="s">
        <v>94</v>
      </c>
      <c r="BG1463" s="32"/>
    </row>
    <row r="1464" spans="1:65" s="158" customFormat="1" ht="14.65" customHeight="1" x14ac:dyDescent="0.25">
      <c r="A1464" s="68" t="str">
        <f>CONCATENATE(E1464,"_",X1464)</f>
        <v>20100041953_PCR-LAP20041262</v>
      </c>
      <c r="B1464" s="68" t="str">
        <f>CONCATENATE(E1464,"_",Z1464)</f>
        <v>20100041953_PCR-LAP20041178</v>
      </c>
      <c r="C1464" s="6">
        <v>44117</v>
      </c>
      <c r="D1464" s="6">
        <v>44147</v>
      </c>
      <c r="E1464" s="192">
        <v>20100041953</v>
      </c>
      <c r="F1464" s="123" t="s">
        <v>4113</v>
      </c>
      <c r="G1464" s="3" t="s">
        <v>4818</v>
      </c>
      <c r="H1464" s="6">
        <v>44117</v>
      </c>
      <c r="I1464" s="6">
        <v>44147</v>
      </c>
      <c r="J1464" s="70" t="s">
        <v>2313</v>
      </c>
      <c r="K1464" s="8">
        <f ca="1">+TODAY()-I1464</f>
        <v>-10</v>
      </c>
      <c r="L1464" s="114">
        <v>100</v>
      </c>
      <c r="M1464" s="154"/>
      <c r="N1464" s="71" t="str">
        <f>IF(M1464="","Vacio",IF(L1464=M1464,"Igual","Diferente"))</f>
        <v>Vacio</v>
      </c>
      <c r="O1464" s="71"/>
      <c r="P1464" s="154"/>
      <c r="Q1464" s="9" t="str">
        <f>IF(P1464="","Vacio",IF(O1464=P1464,"Igual","Diferente"))</f>
        <v>Vacio</v>
      </c>
      <c r="R1464" s="1">
        <f>+L1464+O1464/3.5</f>
        <v>100</v>
      </c>
      <c r="S1464" s="409">
        <f ca="1">+IF(K1464&gt;=0,IF(K1464&lt;30,R1464*1,IF(60&gt;K1464,R1464*2,IF(90&gt;K1464,R1464*3,IF(120&gt;K1464,R1464*4,IF(150&gt;K1464,R1464*5,IF(180&gt;K1464,R1464*6,IF(210&gt;K1464,R1464*7))))))),0)</f>
        <v>0</v>
      </c>
      <c r="T1464" s="2">
        <f ca="1">+IF(K1464&lt;0,0,IF(K1464&lt;8,$A$1,IF(K1464&lt;15,$B$1,IF(K1464&lt;22,$C$1,IF(K1464&lt;30,$D$1,IF(K1464&lt;60,$G$1,IF(K1464&lt;90,$H$1,IF(K1464&lt;120,$I$1,IF(K1464&lt;150,$J$1,IF(K1464&lt;180,$K$1,IF(K1464&lt;210,$E$1)))))))))))</f>
        <v>0</v>
      </c>
      <c r="U1464" s="301" t="s">
        <v>2406</v>
      </c>
      <c r="V1464" s="408">
        <v>12803</v>
      </c>
      <c r="W1464" s="125">
        <v>43974</v>
      </c>
      <c r="X1464" s="120" t="s">
        <v>2423</v>
      </c>
      <c r="Y1464" s="12" t="s">
        <v>5248</v>
      </c>
      <c r="Z1464" s="120" t="s">
        <v>2424</v>
      </c>
      <c r="AA1464" s="30"/>
      <c r="AB1464" s="73"/>
      <c r="AC1464" s="73"/>
      <c r="AD1464" s="73"/>
      <c r="AE1464" s="73"/>
      <c r="AF1464" s="156">
        <f ca="1">+TODAY()-AE1464</f>
        <v>44137</v>
      </c>
      <c r="AG1464" s="73"/>
      <c r="AH1464" s="73"/>
      <c r="AI1464" s="29"/>
      <c r="AJ1464" s="29"/>
      <c r="AK1464" s="28"/>
      <c r="AL1464" s="29"/>
      <c r="AM1464" s="72">
        <v>1</v>
      </c>
      <c r="AN1464" s="28" t="s">
        <v>44</v>
      </c>
      <c r="AO1464" s="28"/>
      <c r="AP1464" s="28" t="s">
        <v>1918</v>
      </c>
      <c r="AQ1464" s="28"/>
      <c r="AR1464" s="28"/>
      <c r="AS1464" s="28"/>
      <c r="AT1464" s="28"/>
      <c r="AU1464" s="3" t="s">
        <v>4402</v>
      </c>
      <c r="AV1464" s="70" t="s">
        <v>47</v>
      </c>
      <c r="AW1464" s="70" t="s">
        <v>47</v>
      </c>
      <c r="AX1464" s="9" t="str">
        <f>IF(AW1464="","Vacio",IF(AV1464=AW1464,"Igual","Diferente"))</f>
        <v>Igual</v>
      </c>
      <c r="AY1464" s="32"/>
      <c r="AZ1464" s="32"/>
      <c r="BA1464" s="5">
        <f ca="1">+IF(K1464&gt;21,"Revisar",0)</f>
        <v>0</v>
      </c>
      <c r="BB1464" s="32" t="s">
        <v>146</v>
      </c>
      <c r="BC1464" s="32" t="s">
        <v>2919</v>
      </c>
      <c r="BF1464" s="32" t="s">
        <v>94</v>
      </c>
      <c r="BG1464" s="32"/>
    </row>
    <row r="1465" spans="1:65" s="158" customFormat="1" ht="14.65" customHeight="1" x14ac:dyDescent="0.25">
      <c r="A1465" s="68" t="str">
        <f>CONCATENATE(E1465,"_",X1465)</f>
        <v>20100041953_PCR-LAP20041181</v>
      </c>
      <c r="B1465" s="68" t="str">
        <f>CONCATENATE(E1465,"_",Z1465)</f>
        <v>20100041953_</v>
      </c>
      <c r="C1465" s="6">
        <v>44117</v>
      </c>
      <c r="D1465" s="6">
        <v>44147</v>
      </c>
      <c r="E1465" s="192">
        <v>20100041953</v>
      </c>
      <c r="F1465" s="123" t="s">
        <v>4113</v>
      </c>
      <c r="G1465" s="3" t="s">
        <v>4818</v>
      </c>
      <c r="H1465" s="6">
        <v>44117</v>
      </c>
      <c r="I1465" s="6">
        <v>44147</v>
      </c>
      <c r="J1465" s="70" t="s">
        <v>2313</v>
      </c>
      <c r="K1465" s="8">
        <f ca="1">+TODAY()-I1465</f>
        <v>-10</v>
      </c>
      <c r="L1465" s="114">
        <v>100</v>
      </c>
      <c r="M1465" s="154"/>
      <c r="N1465" s="71" t="str">
        <f>IF(M1465="","Vacio",IF(L1465=M1465,"Igual","Diferente"))</f>
        <v>Vacio</v>
      </c>
      <c r="O1465" s="71"/>
      <c r="P1465" s="154"/>
      <c r="Q1465" s="9" t="str">
        <f>IF(P1465="","Vacio",IF(O1465=P1465,"Igual","Diferente"))</f>
        <v>Vacio</v>
      </c>
      <c r="R1465" s="1">
        <f>+L1465+O1465/3.5</f>
        <v>100</v>
      </c>
      <c r="S1465" s="409">
        <f ca="1">+IF(K1465&gt;=0,IF(K1465&lt;30,R1465*1,IF(60&gt;K1465,R1465*2,IF(90&gt;K1465,R1465*3,IF(120&gt;K1465,R1465*4,IF(150&gt;K1465,R1465*5,IF(180&gt;K1465,R1465*6,IF(210&gt;K1465,R1465*7))))))),0)</f>
        <v>0</v>
      </c>
      <c r="T1465" s="2">
        <f ca="1">+IF(K1465&lt;0,0,IF(K1465&lt;8,$A$1,IF(K1465&lt;15,$B$1,IF(K1465&lt;22,$C$1,IF(K1465&lt;30,$D$1,IF(K1465&lt;60,$G$1,IF(K1465&lt;90,$H$1,IF(K1465&lt;120,$I$1,IF(K1465&lt;150,$J$1,IF(K1465&lt;180,$K$1,IF(K1465&lt;210,$E$1)))))))))))</f>
        <v>0</v>
      </c>
      <c r="U1465" s="301" t="s">
        <v>2406</v>
      </c>
      <c r="V1465" s="408">
        <v>12816</v>
      </c>
      <c r="W1465" s="125">
        <v>43974</v>
      </c>
      <c r="X1465" s="120" t="s">
        <v>2426</v>
      </c>
      <c r="Y1465" s="12" t="s">
        <v>5248</v>
      </c>
      <c r="Z1465" s="121"/>
      <c r="AA1465" s="30"/>
      <c r="AB1465" s="73"/>
      <c r="AC1465" s="73"/>
      <c r="AD1465" s="73"/>
      <c r="AE1465" s="73"/>
      <c r="AF1465" s="156">
        <f ca="1">+TODAY()-AE1465</f>
        <v>44137</v>
      </c>
      <c r="AG1465" s="73"/>
      <c r="AH1465" s="73"/>
      <c r="AI1465" s="29"/>
      <c r="AJ1465" s="29"/>
      <c r="AK1465" s="28"/>
      <c r="AL1465" s="29"/>
      <c r="AM1465" s="72">
        <v>1</v>
      </c>
      <c r="AN1465" s="28" t="s">
        <v>44</v>
      </c>
      <c r="AO1465" s="28"/>
      <c r="AP1465" s="28" t="s">
        <v>1918</v>
      </c>
      <c r="AQ1465" s="28"/>
      <c r="AR1465" s="28"/>
      <c r="AS1465" s="28"/>
      <c r="AT1465" s="28"/>
      <c r="AU1465" s="3" t="s">
        <v>4402</v>
      </c>
      <c r="AV1465" s="70" t="s">
        <v>47</v>
      </c>
      <c r="AW1465" s="70" t="s">
        <v>47</v>
      </c>
      <c r="AX1465" s="9" t="str">
        <f>IF(AW1465="","Vacio",IF(AV1465=AW1465,"Igual","Diferente"))</f>
        <v>Igual</v>
      </c>
      <c r="AY1465" s="32"/>
      <c r="AZ1465" s="32"/>
      <c r="BA1465" s="5">
        <f ca="1">+IF(K1465&gt;21,"Revisar",0)</f>
        <v>0</v>
      </c>
      <c r="BB1465" s="32" t="s">
        <v>146</v>
      </c>
      <c r="BC1465" s="32" t="s">
        <v>2919</v>
      </c>
      <c r="BF1465" s="32" t="s">
        <v>94</v>
      </c>
      <c r="BG1465" s="32"/>
    </row>
    <row r="1466" spans="1:65" s="158" customFormat="1" ht="14.65" customHeight="1" x14ac:dyDescent="0.25">
      <c r="A1466" s="68" t="str">
        <f>CONCATENATE(E1466,"_",X1466)</f>
        <v>20100041953_PCR-LAP20041184</v>
      </c>
      <c r="B1466" s="68" t="str">
        <f>CONCATENATE(E1466,"_",Z1466)</f>
        <v>20100041953_</v>
      </c>
      <c r="C1466" s="6">
        <v>44117</v>
      </c>
      <c r="D1466" s="6">
        <v>44147</v>
      </c>
      <c r="E1466" s="192">
        <v>20100041953</v>
      </c>
      <c r="F1466" s="123" t="s">
        <v>4113</v>
      </c>
      <c r="G1466" s="3" t="s">
        <v>4818</v>
      </c>
      <c r="H1466" s="6">
        <v>44117</v>
      </c>
      <c r="I1466" s="6">
        <v>44147</v>
      </c>
      <c r="J1466" s="70" t="s">
        <v>2313</v>
      </c>
      <c r="K1466" s="8">
        <f ca="1">+TODAY()-I1466</f>
        <v>-10</v>
      </c>
      <c r="L1466" s="114">
        <v>100</v>
      </c>
      <c r="M1466" s="154"/>
      <c r="N1466" s="71" t="str">
        <f>IF(M1466="","Vacio",IF(L1466=M1466,"Igual","Diferente"))</f>
        <v>Vacio</v>
      </c>
      <c r="O1466" s="71"/>
      <c r="P1466" s="154"/>
      <c r="Q1466" s="9" t="str">
        <f>IF(P1466="","Vacio",IF(O1466=P1466,"Igual","Diferente"))</f>
        <v>Vacio</v>
      </c>
      <c r="R1466" s="1">
        <f>+L1466+O1466/3.5</f>
        <v>100</v>
      </c>
      <c r="S1466" s="409">
        <f ca="1">+IF(K1466&gt;=0,IF(K1466&lt;30,R1466*1,IF(60&gt;K1466,R1466*2,IF(90&gt;K1466,R1466*3,IF(120&gt;K1466,R1466*4,IF(150&gt;K1466,R1466*5,IF(180&gt;K1466,R1466*6,IF(210&gt;K1466,R1466*7))))))),0)</f>
        <v>0</v>
      </c>
      <c r="T1466" s="2">
        <f ca="1">+IF(K1466&lt;0,0,IF(K1466&lt;8,$A$1,IF(K1466&lt;15,$B$1,IF(K1466&lt;22,$C$1,IF(K1466&lt;30,$D$1,IF(K1466&lt;60,$G$1,IF(K1466&lt;90,$H$1,IF(K1466&lt;120,$I$1,IF(K1466&lt;150,$J$1,IF(K1466&lt;180,$K$1,IF(K1466&lt;210,$E$1)))))))))))</f>
        <v>0</v>
      </c>
      <c r="U1466" s="301" t="s">
        <v>2406</v>
      </c>
      <c r="V1466" s="408">
        <v>12809</v>
      </c>
      <c r="W1466" s="125">
        <v>43976</v>
      </c>
      <c r="X1466" s="120" t="s">
        <v>2427</v>
      </c>
      <c r="Y1466" s="12" t="s">
        <v>5248</v>
      </c>
      <c r="Z1466" s="121"/>
      <c r="AA1466" s="30"/>
      <c r="AB1466" s="73"/>
      <c r="AC1466" s="73"/>
      <c r="AD1466" s="73"/>
      <c r="AE1466" s="73"/>
      <c r="AF1466" s="156">
        <f ca="1">+TODAY()-AE1466</f>
        <v>44137</v>
      </c>
      <c r="AG1466" s="73"/>
      <c r="AH1466" s="73"/>
      <c r="AI1466" s="29"/>
      <c r="AJ1466" s="29"/>
      <c r="AK1466" s="28"/>
      <c r="AL1466" s="29"/>
      <c r="AM1466" s="72">
        <v>1</v>
      </c>
      <c r="AN1466" s="28" t="s">
        <v>44</v>
      </c>
      <c r="AO1466" s="28"/>
      <c r="AP1466" s="28" t="s">
        <v>1918</v>
      </c>
      <c r="AQ1466" s="28"/>
      <c r="AR1466" s="28"/>
      <c r="AS1466" s="28"/>
      <c r="AT1466" s="28"/>
      <c r="AU1466" s="3" t="s">
        <v>4402</v>
      </c>
      <c r="AV1466" s="70" t="s">
        <v>47</v>
      </c>
      <c r="AW1466" s="70" t="s">
        <v>47</v>
      </c>
      <c r="AX1466" s="9" t="str">
        <f>IF(AW1466="","Vacio",IF(AV1466=AW1466,"Igual","Diferente"))</f>
        <v>Igual</v>
      </c>
      <c r="AY1466" s="32"/>
      <c r="AZ1466" s="32"/>
      <c r="BA1466" s="5">
        <f ca="1">+IF(K1466&gt;21,"Revisar",0)</f>
        <v>0</v>
      </c>
      <c r="BB1466" s="32" t="s">
        <v>146</v>
      </c>
      <c r="BC1466" s="32" t="s">
        <v>2919</v>
      </c>
      <c r="BF1466" s="32" t="s">
        <v>94</v>
      </c>
      <c r="BG1466" s="32"/>
    </row>
    <row r="1467" spans="1:65" s="158" customFormat="1" ht="14.65" customHeight="1" x14ac:dyDescent="0.25">
      <c r="A1467" s="68" t="str">
        <f>CONCATENATE(E1467,"_",X1467)</f>
        <v>20100041953_PCR-LAP20041185</v>
      </c>
      <c r="B1467" s="68" t="str">
        <f>CONCATENATE(E1467,"_",Z1467)</f>
        <v>20100041953_</v>
      </c>
      <c r="C1467" s="6">
        <v>44117</v>
      </c>
      <c r="D1467" s="6">
        <v>44147</v>
      </c>
      <c r="E1467" s="192">
        <v>20100041953</v>
      </c>
      <c r="F1467" s="123" t="s">
        <v>4113</v>
      </c>
      <c r="G1467" s="3" t="s">
        <v>4818</v>
      </c>
      <c r="H1467" s="6">
        <v>44117</v>
      </c>
      <c r="I1467" s="6">
        <v>44147</v>
      </c>
      <c r="J1467" s="70" t="s">
        <v>2313</v>
      </c>
      <c r="K1467" s="8">
        <f ca="1">+TODAY()-I1467</f>
        <v>-10</v>
      </c>
      <c r="L1467" s="114">
        <v>100</v>
      </c>
      <c r="M1467" s="154"/>
      <c r="N1467" s="71" t="str">
        <f>IF(M1467="","Vacio",IF(L1467=M1467,"Igual","Diferente"))</f>
        <v>Vacio</v>
      </c>
      <c r="O1467" s="71"/>
      <c r="P1467" s="154"/>
      <c r="Q1467" s="9" t="str">
        <f>IF(P1467="","Vacio",IF(O1467=P1467,"Igual","Diferente"))</f>
        <v>Vacio</v>
      </c>
      <c r="R1467" s="1">
        <f>+L1467+O1467/3.5</f>
        <v>100</v>
      </c>
      <c r="S1467" s="409">
        <f ca="1">+IF(K1467&gt;=0,IF(K1467&lt;30,R1467*1,IF(60&gt;K1467,R1467*2,IF(90&gt;K1467,R1467*3,IF(120&gt;K1467,R1467*4,IF(150&gt;K1467,R1467*5,IF(180&gt;K1467,R1467*6,IF(210&gt;K1467,R1467*7))))))),0)</f>
        <v>0</v>
      </c>
      <c r="T1467" s="2">
        <f ca="1">+IF(K1467&lt;0,0,IF(K1467&lt;8,$A$1,IF(K1467&lt;15,$B$1,IF(K1467&lt;22,$C$1,IF(K1467&lt;30,$D$1,IF(K1467&lt;60,$G$1,IF(K1467&lt;90,$H$1,IF(K1467&lt;120,$I$1,IF(K1467&lt;150,$J$1,IF(K1467&lt;180,$K$1,IF(K1467&lt;210,$E$1)))))))))))</f>
        <v>0</v>
      </c>
      <c r="U1467" s="301" t="s">
        <v>2406</v>
      </c>
      <c r="V1467" s="408">
        <v>12808</v>
      </c>
      <c r="W1467" s="125">
        <v>43976</v>
      </c>
      <c r="X1467" s="120" t="s">
        <v>2428</v>
      </c>
      <c r="Y1467" s="12" t="s">
        <v>5248</v>
      </c>
      <c r="Z1467" s="121"/>
      <c r="AA1467" s="30"/>
      <c r="AB1467" s="73"/>
      <c r="AC1467" s="73"/>
      <c r="AD1467" s="73"/>
      <c r="AE1467" s="73"/>
      <c r="AF1467" s="156">
        <f ca="1">+TODAY()-AE1467</f>
        <v>44137</v>
      </c>
      <c r="AG1467" s="73"/>
      <c r="AH1467" s="73"/>
      <c r="AI1467" s="29"/>
      <c r="AJ1467" s="29"/>
      <c r="AK1467" s="28"/>
      <c r="AL1467" s="29"/>
      <c r="AM1467" s="72">
        <v>1</v>
      </c>
      <c r="AN1467" s="28" t="s">
        <v>44</v>
      </c>
      <c r="AO1467" s="28"/>
      <c r="AP1467" s="28" t="s">
        <v>1918</v>
      </c>
      <c r="AQ1467" s="28"/>
      <c r="AR1467" s="28"/>
      <c r="AS1467" s="28"/>
      <c r="AT1467" s="28"/>
      <c r="AU1467" s="3" t="s">
        <v>4402</v>
      </c>
      <c r="AV1467" s="70" t="s">
        <v>47</v>
      </c>
      <c r="AW1467" s="70" t="s">
        <v>47</v>
      </c>
      <c r="AX1467" s="9" t="str">
        <f>IF(AW1467="","Vacio",IF(AV1467=AW1467,"Igual","Diferente"))</f>
        <v>Igual</v>
      </c>
      <c r="AY1467" s="32"/>
      <c r="AZ1467" s="32"/>
      <c r="BA1467" s="5">
        <f ca="1">+IF(K1467&gt;21,"Revisar",0)</f>
        <v>0</v>
      </c>
      <c r="BB1467" s="32" t="s">
        <v>146</v>
      </c>
      <c r="BC1467" s="32" t="s">
        <v>2919</v>
      </c>
      <c r="BF1467" s="32" t="s">
        <v>94</v>
      </c>
      <c r="BG1467" s="32"/>
    </row>
    <row r="1468" spans="1:65" s="158" customFormat="1" ht="14.65" customHeight="1" x14ac:dyDescent="0.25">
      <c r="A1468" s="68" t="str">
        <f>CONCATENATE(E1468,"_",X1468)</f>
        <v>20100041953_PCR-LAP20041188</v>
      </c>
      <c r="B1468" s="68" t="str">
        <f>CONCATENATE(E1468,"_",Z1468)</f>
        <v>20100041953_</v>
      </c>
      <c r="C1468" s="6">
        <v>44117</v>
      </c>
      <c r="D1468" s="6">
        <v>44147</v>
      </c>
      <c r="E1468" s="192">
        <v>20100041953</v>
      </c>
      <c r="F1468" s="123" t="s">
        <v>4113</v>
      </c>
      <c r="G1468" s="3" t="s">
        <v>4818</v>
      </c>
      <c r="H1468" s="6">
        <v>44117</v>
      </c>
      <c r="I1468" s="6">
        <v>44147</v>
      </c>
      <c r="J1468" s="70" t="s">
        <v>2313</v>
      </c>
      <c r="K1468" s="8">
        <f ca="1">+TODAY()-I1468</f>
        <v>-10</v>
      </c>
      <c r="L1468" s="114">
        <v>100</v>
      </c>
      <c r="M1468" s="154"/>
      <c r="N1468" s="71" t="str">
        <f>IF(M1468="","Vacio",IF(L1468=M1468,"Igual","Diferente"))</f>
        <v>Vacio</v>
      </c>
      <c r="O1468" s="71"/>
      <c r="P1468" s="154"/>
      <c r="Q1468" s="9" t="str">
        <f>IF(P1468="","Vacio",IF(O1468=P1468,"Igual","Diferente"))</f>
        <v>Vacio</v>
      </c>
      <c r="R1468" s="1">
        <f>+L1468+O1468/3.5</f>
        <v>100</v>
      </c>
      <c r="S1468" s="409">
        <f ca="1">+IF(K1468&gt;=0,IF(K1468&lt;30,R1468*1,IF(60&gt;K1468,R1468*2,IF(90&gt;K1468,R1468*3,IF(120&gt;K1468,R1468*4,IF(150&gt;K1468,R1468*5,IF(180&gt;K1468,R1468*6,IF(210&gt;K1468,R1468*7))))))),0)</f>
        <v>0</v>
      </c>
      <c r="T1468" s="2">
        <f ca="1">+IF(K1468&lt;0,0,IF(K1468&lt;8,$A$1,IF(K1468&lt;15,$B$1,IF(K1468&lt;22,$C$1,IF(K1468&lt;30,$D$1,IF(K1468&lt;60,$G$1,IF(K1468&lt;90,$H$1,IF(K1468&lt;120,$I$1,IF(K1468&lt;150,$J$1,IF(K1468&lt;180,$K$1,IF(K1468&lt;210,$E$1)))))))))))</f>
        <v>0</v>
      </c>
      <c r="U1468" s="301" t="s">
        <v>2406</v>
      </c>
      <c r="V1468" s="408">
        <v>12700</v>
      </c>
      <c r="W1468" s="125">
        <v>43974</v>
      </c>
      <c r="X1468" s="120" t="s">
        <v>2429</v>
      </c>
      <c r="Y1468" s="12" t="s">
        <v>5248</v>
      </c>
      <c r="Z1468" s="121"/>
      <c r="AA1468" s="30"/>
      <c r="AB1468" s="73"/>
      <c r="AC1468" s="73"/>
      <c r="AD1468" s="73"/>
      <c r="AE1468" s="73"/>
      <c r="AF1468" s="156">
        <f ca="1">+TODAY()-AE1468</f>
        <v>44137</v>
      </c>
      <c r="AG1468" s="73"/>
      <c r="AH1468" s="73"/>
      <c r="AI1468" s="29"/>
      <c r="AJ1468" s="29"/>
      <c r="AK1468" s="28"/>
      <c r="AL1468" s="29"/>
      <c r="AM1468" s="72">
        <v>1</v>
      </c>
      <c r="AN1468" s="28" t="s">
        <v>44</v>
      </c>
      <c r="AO1468" s="28"/>
      <c r="AP1468" s="28" t="s">
        <v>1918</v>
      </c>
      <c r="AQ1468" s="28"/>
      <c r="AR1468" s="28"/>
      <c r="AS1468" s="28"/>
      <c r="AT1468" s="28"/>
      <c r="AU1468" s="3" t="s">
        <v>4402</v>
      </c>
      <c r="AV1468" s="70" t="s">
        <v>47</v>
      </c>
      <c r="AW1468" s="70" t="s">
        <v>47</v>
      </c>
      <c r="AX1468" s="9" t="str">
        <f>IF(AW1468="","Vacio",IF(AV1468=AW1468,"Igual","Diferente"))</f>
        <v>Igual</v>
      </c>
      <c r="AY1468" s="32"/>
      <c r="AZ1468" s="32"/>
      <c r="BA1468" s="5">
        <f ca="1">+IF(K1468&gt;21,"Revisar",0)</f>
        <v>0</v>
      </c>
      <c r="BB1468" s="32" t="s">
        <v>146</v>
      </c>
      <c r="BC1468" s="32" t="s">
        <v>2919</v>
      </c>
      <c r="BF1468" s="32" t="s">
        <v>94</v>
      </c>
      <c r="BG1468" s="32"/>
    </row>
    <row r="1469" spans="1:65" s="158" customFormat="1" ht="14.65" customHeight="1" x14ac:dyDescent="0.25">
      <c r="A1469" s="68" t="str">
        <f>CONCATENATE(E1469,"_",X1469)</f>
        <v>20100041953_PCR-LAP20041223</v>
      </c>
      <c r="B1469" s="68" t="str">
        <f>CONCATENATE(E1469,"_",Z1469)</f>
        <v>20100041953_PCR-LAP20041193</v>
      </c>
      <c r="C1469" s="6">
        <v>44117</v>
      </c>
      <c r="D1469" s="6">
        <v>44147</v>
      </c>
      <c r="E1469" s="192">
        <v>20100041953</v>
      </c>
      <c r="F1469" s="123" t="s">
        <v>4113</v>
      </c>
      <c r="G1469" s="3" t="s">
        <v>4818</v>
      </c>
      <c r="H1469" s="6">
        <v>44117</v>
      </c>
      <c r="I1469" s="6">
        <v>44147</v>
      </c>
      <c r="J1469" s="70" t="s">
        <v>2313</v>
      </c>
      <c r="K1469" s="8">
        <f ca="1">+TODAY()-I1469</f>
        <v>-10</v>
      </c>
      <c r="L1469" s="114">
        <v>100</v>
      </c>
      <c r="M1469" s="154"/>
      <c r="N1469" s="71" t="str">
        <f>IF(M1469="","Vacio",IF(L1469=M1469,"Igual","Diferente"))</f>
        <v>Vacio</v>
      </c>
      <c r="O1469" s="71"/>
      <c r="P1469" s="154"/>
      <c r="Q1469" s="9" t="str">
        <f>IF(P1469="","Vacio",IF(O1469=P1469,"Igual","Diferente"))</f>
        <v>Vacio</v>
      </c>
      <c r="R1469" s="1">
        <f>+L1469+O1469/3.5</f>
        <v>100</v>
      </c>
      <c r="S1469" s="409">
        <f ca="1">+IF(K1469&gt;=0,IF(K1469&lt;30,R1469*1,IF(60&gt;K1469,R1469*2,IF(90&gt;K1469,R1469*3,IF(120&gt;K1469,R1469*4,IF(150&gt;K1469,R1469*5,IF(180&gt;K1469,R1469*6,IF(210&gt;K1469,R1469*7))))))),0)</f>
        <v>0</v>
      </c>
      <c r="T1469" s="2">
        <f ca="1">+IF(K1469&lt;0,0,IF(K1469&lt;8,$A$1,IF(K1469&lt;15,$B$1,IF(K1469&lt;22,$C$1,IF(K1469&lt;30,$D$1,IF(K1469&lt;60,$G$1,IF(K1469&lt;90,$H$1,IF(K1469&lt;120,$I$1,IF(K1469&lt;150,$J$1,IF(K1469&lt;180,$K$1,IF(K1469&lt;210,$E$1)))))))))))</f>
        <v>0</v>
      </c>
      <c r="U1469" s="301" t="s">
        <v>2406</v>
      </c>
      <c r="V1469" s="408">
        <v>12747</v>
      </c>
      <c r="W1469" s="125">
        <v>43974</v>
      </c>
      <c r="X1469" s="120" t="s">
        <v>2447</v>
      </c>
      <c r="Y1469" s="12" t="s">
        <v>5248</v>
      </c>
      <c r="Z1469" s="120" t="s">
        <v>2430</v>
      </c>
      <c r="AA1469" s="30"/>
      <c r="AB1469" s="73"/>
      <c r="AC1469" s="73"/>
      <c r="AD1469" s="73"/>
      <c r="AE1469" s="73"/>
      <c r="AF1469" s="156">
        <f ca="1">+TODAY()-AE1469</f>
        <v>44137</v>
      </c>
      <c r="AG1469" s="73"/>
      <c r="AH1469" s="73"/>
      <c r="AI1469" s="29"/>
      <c r="AJ1469" s="29"/>
      <c r="AK1469" s="28"/>
      <c r="AL1469" s="29"/>
      <c r="AM1469" s="72">
        <v>1</v>
      </c>
      <c r="AN1469" s="28" t="s">
        <v>44</v>
      </c>
      <c r="AO1469" s="28"/>
      <c r="AP1469" s="28" t="s">
        <v>1918</v>
      </c>
      <c r="AQ1469" s="28"/>
      <c r="AR1469" s="28"/>
      <c r="AS1469" s="28"/>
      <c r="AT1469" s="28"/>
      <c r="AU1469" s="3" t="s">
        <v>4402</v>
      </c>
      <c r="AV1469" s="70" t="s">
        <v>47</v>
      </c>
      <c r="AW1469" s="70" t="s">
        <v>47</v>
      </c>
      <c r="AX1469" s="9" t="str">
        <f>IF(AW1469="","Vacio",IF(AV1469=AW1469,"Igual","Diferente"))</f>
        <v>Igual</v>
      </c>
      <c r="AY1469" s="32"/>
      <c r="AZ1469" s="32"/>
      <c r="BA1469" s="5">
        <f ca="1">+IF(K1469&gt;21,"Revisar",0)</f>
        <v>0</v>
      </c>
      <c r="BB1469" s="32" t="s">
        <v>146</v>
      </c>
      <c r="BC1469" s="32" t="s">
        <v>2919</v>
      </c>
      <c r="BF1469" s="32" t="s">
        <v>94</v>
      </c>
      <c r="BG1469" s="32"/>
    </row>
    <row r="1470" spans="1:65" s="158" customFormat="1" ht="14.65" customHeight="1" x14ac:dyDescent="0.25">
      <c r="A1470" s="68" t="str">
        <f>CONCATENATE(E1470,"_",X1470)</f>
        <v>20100041953_PCR-LAP20041195</v>
      </c>
      <c r="B1470" s="68" t="str">
        <f>CONCATENATE(E1470,"_",Z1470)</f>
        <v>20100041953_</v>
      </c>
      <c r="C1470" s="6">
        <v>44117</v>
      </c>
      <c r="D1470" s="6">
        <v>44147</v>
      </c>
      <c r="E1470" s="192">
        <v>20100041953</v>
      </c>
      <c r="F1470" s="123" t="s">
        <v>4113</v>
      </c>
      <c r="G1470" s="3" t="s">
        <v>4818</v>
      </c>
      <c r="H1470" s="6">
        <v>44117</v>
      </c>
      <c r="I1470" s="6">
        <v>44147</v>
      </c>
      <c r="J1470" s="70" t="s">
        <v>2313</v>
      </c>
      <c r="K1470" s="8">
        <f ca="1">+TODAY()-I1470</f>
        <v>-10</v>
      </c>
      <c r="L1470" s="114">
        <v>100</v>
      </c>
      <c r="M1470" s="154"/>
      <c r="N1470" s="71" t="str">
        <f>IF(M1470="","Vacio",IF(L1470=M1470,"Igual","Diferente"))</f>
        <v>Vacio</v>
      </c>
      <c r="O1470" s="71"/>
      <c r="P1470" s="154"/>
      <c r="Q1470" s="9" t="str">
        <f>IF(P1470="","Vacio",IF(O1470=P1470,"Igual","Diferente"))</f>
        <v>Vacio</v>
      </c>
      <c r="R1470" s="1">
        <f>+L1470+O1470/3.5</f>
        <v>100</v>
      </c>
      <c r="S1470" s="409">
        <f ca="1">+IF(K1470&gt;=0,IF(K1470&lt;30,R1470*1,IF(60&gt;K1470,R1470*2,IF(90&gt;K1470,R1470*3,IF(120&gt;K1470,R1470*4,IF(150&gt;K1470,R1470*5,IF(180&gt;K1470,R1470*6,IF(210&gt;K1470,R1470*7))))))),0)</f>
        <v>0</v>
      </c>
      <c r="T1470" s="2">
        <f ca="1">+IF(K1470&lt;0,0,IF(K1470&lt;8,$A$1,IF(K1470&lt;15,$B$1,IF(K1470&lt;22,$C$1,IF(K1470&lt;30,$D$1,IF(K1470&lt;60,$G$1,IF(K1470&lt;90,$H$1,IF(K1470&lt;120,$I$1,IF(K1470&lt;150,$J$1,IF(K1470&lt;180,$K$1,IF(K1470&lt;210,$E$1)))))))))))</f>
        <v>0</v>
      </c>
      <c r="U1470" s="301" t="s">
        <v>2406</v>
      </c>
      <c r="V1470" s="408">
        <v>12868</v>
      </c>
      <c r="W1470" s="125">
        <v>43974</v>
      </c>
      <c r="X1470" s="120" t="s">
        <v>2431</v>
      </c>
      <c r="Y1470" s="12" t="s">
        <v>5248</v>
      </c>
      <c r="Z1470" s="121"/>
      <c r="AA1470" s="30"/>
      <c r="AB1470" s="73"/>
      <c r="AC1470" s="73"/>
      <c r="AD1470" s="73"/>
      <c r="AE1470" s="73"/>
      <c r="AF1470" s="156">
        <f ca="1">+TODAY()-AE1470</f>
        <v>44137</v>
      </c>
      <c r="AG1470" s="73"/>
      <c r="AH1470" s="73"/>
      <c r="AI1470" s="29"/>
      <c r="AJ1470" s="29"/>
      <c r="AK1470" s="28"/>
      <c r="AL1470" s="29"/>
      <c r="AM1470" s="72">
        <v>1</v>
      </c>
      <c r="AN1470" s="28" t="s">
        <v>44</v>
      </c>
      <c r="AO1470" s="28"/>
      <c r="AP1470" s="28" t="s">
        <v>1918</v>
      </c>
      <c r="AQ1470" s="28"/>
      <c r="AR1470" s="28"/>
      <c r="AS1470" s="28"/>
      <c r="AT1470" s="28"/>
      <c r="AU1470" s="3" t="s">
        <v>4402</v>
      </c>
      <c r="AV1470" s="70" t="s">
        <v>47</v>
      </c>
      <c r="AW1470" s="70" t="s">
        <v>47</v>
      </c>
      <c r="AX1470" s="9" t="str">
        <f>IF(AW1470="","Vacio",IF(AV1470=AW1470,"Igual","Diferente"))</f>
        <v>Igual</v>
      </c>
      <c r="AY1470" s="32"/>
      <c r="AZ1470" s="32"/>
      <c r="BA1470" s="5">
        <f ca="1">+IF(K1470&gt;21,"Revisar",0)</f>
        <v>0</v>
      </c>
      <c r="BB1470" s="32" t="s">
        <v>146</v>
      </c>
      <c r="BC1470" s="32" t="s">
        <v>2919</v>
      </c>
      <c r="BF1470" s="32" t="s">
        <v>94</v>
      </c>
      <c r="BG1470" s="32"/>
    </row>
    <row r="1471" spans="1:65" s="158" customFormat="1" ht="14.65" customHeight="1" x14ac:dyDescent="0.25">
      <c r="A1471" s="68" t="str">
        <f>CONCATENATE(E1471,"_",X1471)</f>
        <v>20100041953_PCR-LAP20041201</v>
      </c>
      <c r="B1471" s="68" t="str">
        <f>CONCATENATE(E1471,"_",Z1471)</f>
        <v>20100041953_</v>
      </c>
      <c r="C1471" s="6">
        <v>44117</v>
      </c>
      <c r="D1471" s="6">
        <v>44147</v>
      </c>
      <c r="E1471" s="192">
        <v>20100041953</v>
      </c>
      <c r="F1471" s="123" t="s">
        <v>4113</v>
      </c>
      <c r="G1471" s="3" t="s">
        <v>4818</v>
      </c>
      <c r="H1471" s="6">
        <v>44117</v>
      </c>
      <c r="I1471" s="6">
        <v>44147</v>
      </c>
      <c r="J1471" s="70" t="s">
        <v>2313</v>
      </c>
      <c r="K1471" s="8">
        <f ca="1">+TODAY()-I1471</f>
        <v>-10</v>
      </c>
      <c r="L1471" s="114">
        <v>100</v>
      </c>
      <c r="M1471" s="154"/>
      <c r="N1471" s="71" t="str">
        <f>IF(M1471="","Vacio",IF(L1471=M1471,"Igual","Diferente"))</f>
        <v>Vacio</v>
      </c>
      <c r="O1471" s="71"/>
      <c r="P1471" s="154"/>
      <c r="Q1471" s="9" t="str">
        <f>IF(P1471="","Vacio",IF(O1471=P1471,"Igual","Diferente"))</f>
        <v>Vacio</v>
      </c>
      <c r="R1471" s="1">
        <f>+L1471+O1471/3.5</f>
        <v>100</v>
      </c>
      <c r="S1471" s="409">
        <f ca="1">+IF(K1471&gt;=0,IF(K1471&lt;30,R1471*1,IF(60&gt;K1471,R1471*2,IF(90&gt;K1471,R1471*3,IF(120&gt;K1471,R1471*4,IF(150&gt;K1471,R1471*5,IF(180&gt;K1471,R1471*6,IF(210&gt;K1471,R1471*7))))))),0)</f>
        <v>0</v>
      </c>
      <c r="T1471" s="2">
        <f ca="1">+IF(K1471&lt;0,0,IF(K1471&lt;8,$A$1,IF(K1471&lt;15,$B$1,IF(K1471&lt;22,$C$1,IF(K1471&lt;30,$D$1,IF(K1471&lt;60,$G$1,IF(K1471&lt;90,$H$1,IF(K1471&lt;120,$I$1,IF(K1471&lt;150,$J$1,IF(K1471&lt;180,$K$1,IF(K1471&lt;210,$E$1)))))))))))</f>
        <v>0</v>
      </c>
      <c r="U1471" s="301" t="s">
        <v>2406</v>
      </c>
      <c r="V1471" s="408">
        <v>12855</v>
      </c>
      <c r="W1471" s="125">
        <v>43974</v>
      </c>
      <c r="X1471" s="120" t="s">
        <v>2432</v>
      </c>
      <c r="Y1471" s="12" t="s">
        <v>5248</v>
      </c>
      <c r="Z1471" s="121"/>
      <c r="AA1471" s="30"/>
      <c r="AB1471" s="73"/>
      <c r="AC1471" s="73"/>
      <c r="AD1471" s="73"/>
      <c r="AE1471" s="73"/>
      <c r="AF1471" s="156">
        <f ca="1">+TODAY()-AE1471</f>
        <v>44137</v>
      </c>
      <c r="AG1471" s="73"/>
      <c r="AH1471" s="73"/>
      <c r="AI1471" s="29"/>
      <c r="AJ1471" s="29"/>
      <c r="AK1471" s="28"/>
      <c r="AL1471" s="29"/>
      <c r="AM1471" s="72">
        <v>1</v>
      </c>
      <c r="AN1471" s="28" t="s">
        <v>44</v>
      </c>
      <c r="AO1471" s="28"/>
      <c r="AP1471" s="28" t="s">
        <v>1918</v>
      </c>
      <c r="AQ1471" s="28"/>
      <c r="AR1471" s="28"/>
      <c r="AS1471" s="28"/>
      <c r="AT1471" s="28"/>
      <c r="AU1471" s="3" t="s">
        <v>4402</v>
      </c>
      <c r="AV1471" s="70" t="s">
        <v>47</v>
      </c>
      <c r="AW1471" s="70" t="s">
        <v>47</v>
      </c>
      <c r="AX1471" s="9" t="str">
        <f>IF(AW1471="","Vacio",IF(AV1471=AW1471,"Igual","Diferente"))</f>
        <v>Igual</v>
      </c>
      <c r="AY1471" s="32"/>
      <c r="AZ1471" s="32"/>
      <c r="BA1471" s="5">
        <f ca="1">+IF(K1471&gt;21,"Revisar",0)</f>
        <v>0</v>
      </c>
      <c r="BB1471" s="32" t="s">
        <v>146</v>
      </c>
      <c r="BC1471" s="32" t="s">
        <v>2919</v>
      </c>
      <c r="BF1471" s="32" t="s">
        <v>94</v>
      </c>
      <c r="BG1471" s="32"/>
    </row>
    <row r="1472" spans="1:65" s="158" customFormat="1" ht="14.65" customHeight="1" x14ac:dyDescent="0.25">
      <c r="A1472" s="68" t="str">
        <f>CONCATENATE(E1472,"_",X1472)</f>
        <v>20100041953_PCR-LAP20041202</v>
      </c>
      <c r="B1472" s="68" t="str">
        <f>CONCATENATE(E1472,"_",Z1472)</f>
        <v>20100041953_</v>
      </c>
      <c r="C1472" s="6">
        <v>44117</v>
      </c>
      <c r="D1472" s="6">
        <v>44147</v>
      </c>
      <c r="E1472" s="192">
        <v>20100041953</v>
      </c>
      <c r="F1472" s="123" t="s">
        <v>4113</v>
      </c>
      <c r="G1472" s="3" t="s">
        <v>4818</v>
      </c>
      <c r="H1472" s="6">
        <v>44117</v>
      </c>
      <c r="I1472" s="6">
        <v>44147</v>
      </c>
      <c r="J1472" s="70" t="s">
        <v>2313</v>
      </c>
      <c r="K1472" s="8">
        <f ca="1">+TODAY()-I1472</f>
        <v>-10</v>
      </c>
      <c r="L1472" s="114">
        <v>100</v>
      </c>
      <c r="M1472" s="154"/>
      <c r="N1472" s="71" t="str">
        <f>IF(M1472="","Vacio",IF(L1472=M1472,"Igual","Diferente"))</f>
        <v>Vacio</v>
      </c>
      <c r="O1472" s="71"/>
      <c r="P1472" s="154"/>
      <c r="Q1472" s="9" t="str">
        <f>IF(P1472="","Vacio",IF(O1472=P1472,"Igual","Diferente"))</f>
        <v>Vacio</v>
      </c>
      <c r="R1472" s="1">
        <f>+L1472+O1472/3.5</f>
        <v>100</v>
      </c>
      <c r="S1472" s="409">
        <f ca="1">+IF(K1472&gt;=0,IF(K1472&lt;30,R1472*1,IF(60&gt;K1472,R1472*2,IF(90&gt;K1472,R1472*3,IF(120&gt;K1472,R1472*4,IF(150&gt;K1472,R1472*5,IF(180&gt;K1472,R1472*6,IF(210&gt;K1472,R1472*7))))))),0)</f>
        <v>0</v>
      </c>
      <c r="T1472" s="2">
        <f ca="1">+IF(K1472&lt;0,0,IF(K1472&lt;8,$A$1,IF(K1472&lt;15,$B$1,IF(K1472&lt;22,$C$1,IF(K1472&lt;30,$D$1,IF(K1472&lt;60,$G$1,IF(K1472&lt;90,$H$1,IF(K1472&lt;120,$I$1,IF(K1472&lt;150,$J$1,IF(K1472&lt;180,$K$1,IF(K1472&lt;210,$E$1)))))))))))</f>
        <v>0</v>
      </c>
      <c r="U1472" s="301" t="s">
        <v>2406</v>
      </c>
      <c r="V1472" s="408">
        <v>12856</v>
      </c>
      <c r="W1472" s="125">
        <v>43974</v>
      </c>
      <c r="X1472" s="120" t="s">
        <v>2433</v>
      </c>
      <c r="Y1472" s="12" t="s">
        <v>5248</v>
      </c>
      <c r="Z1472" s="121"/>
      <c r="AA1472" s="30"/>
      <c r="AB1472" s="73"/>
      <c r="AC1472" s="73"/>
      <c r="AD1472" s="73"/>
      <c r="AE1472" s="73"/>
      <c r="AF1472" s="156">
        <f ca="1">+TODAY()-AE1472</f>
        <v>44137</v>
      </c>
      <c r="AG1472" s="73"/>
      <c r="AH1472" s="73"/>
      <c r="AI1472" s="29"/>
      <c r="AJ1472" s="29"/>
      <c r="AK1472" s="28"/>
      <c r="AL1472" s="29"/>
      <c r="AM1472" s="72">
        <v>1</v>
      </c>
      <c r="AN1472" s="28" t="s">
        <v>44</v>
      </c>
      <c r="AO1472" s="28"/>
      <c r="AP1472" s="28" t="s">
        <v>1918</v>
      </c>
      <c r="AQ1472" s="28"/>
      <c r="AR1472" s="28"/>
      <c r="AS1472" s="28"/>
      <c r="AT1472" s="28"/>
      <c r="AU1472" s="3" t="s">
        <v>4402</v>
      </c>
      <c r="AV1472" s="70" t="s">
        <v>47</v>
      </c>
      <c r="AW1472" s="70" t="s">
        <v>47</v>
      </c>
      <c r="AX1472" s="9" t="str">
        <f>IF(AW1472="","Vacio",IF(AV1472=AW1472,"Igual","Diferente"))</f>
        <v>Igual</v>
      </c>
      <c r="AY1472" s="32"/>
      <c r="AZ1472" s="32"/>
      <c r="BA1472" s="5">
        <f ca="1">+IF(K1472&gt;21,"Revisar",0)</f>
        <v>0</v>
      </c>
      <c r="BB1472" s="32" t="s">
        <v>146</v>
      </c>
      <c r="BC1472" s="32" t="s">
        <v>2919</v>
      </c>
      <c r="BF1472" s="32" t="s">
        <v>94</v>
      </c>
      <c r="BG1472" s="32"/>
    </row>
    <row r="1473" spans="1:65" ht="14.65" customHeight="1" x14ac:dyDescent="0.25">
      <c r="A1473" s="68" t="str">
        <f>CONCATENATE(E1473,"_",X1473)</f>
        <v>20100041953_PCR-LAP20041205</v>
      </c>
      <c r="B1473" s="68" t="str">
        <f>CONCATENATE(E1473,"_",Z1473)</f>
        <v>20100041953_</v>
      </c>
      <c r="C1473" s="6">
        <v>44117</v>
      </c>
      <c r="D1473" s="6">
        <v>44147</v>
      </c>
      <c r="E1473" s="192">
        <v>20100041953</v>
      </c>
      <c r="F1473" s="123" t="s">
        <v>4113</v>
      </c>
      <c r="G1473" s="3" t="s">
        <v>4818</v>
      </c>
      <c r="H1473" s="6">
        <v>44117</v>
      </c>
      <c r="I1473" s="6">
        <v>44147</v>
      </c>
      <c r="J1473" s="70" t="s">
        <v>2313</v>
      </c>
      <c r="K1473" s="8">
        <f ca="1">+TODAY()-I1473</f>
        <v>-10</v>
      </c>
      <c r="L1473" s="114">
        <v>100</v>
      </c>
      <c r="M1473" s="154"/>
      <c r="N1473" s="71" t="str">
        <f>IF(M1473="","Vacio",IF(L1473=M1473,"Igual","Diferente"))</f>
        <v>Vacio</v>
      </c>
      <c r="O1473" s="71"/>
      <c r="P1473" s="154"/>
      <c r="Q1473" s="9" t="str">
        <f>IF(P1473="","Vacio",IF(O1473=P1473,"Igual","Diferente"))</f>
        <v>Vacio</v>
      </c>
      <c r="R1473" s="1">
        <f>+L1473+O1473/3.5</f>
        <v>100</v>
      </c>
      <c r="S1473" s="409">
        <f ca="1">+IF(K1473&gt;=0,IF(K1473&lt;30,R1473*1,IF(60&gt;K1473,R1473*2,IF(90&gt;K1473,R1473*3,IF(120&gt;K1473,R1473*4,IF(150&gt;K1473,R1473*5,IF(180&gt;K1473,R1473*6,IF(210&gt;K1473,R1473*7))))))),0)</f>
        <v>0</v>
      </c>
      <c r="T1473" s="2">
        <f ca="1">+IF(K1473&lt;0,0,IF(K1473&lt;8,$A$1,IF(K1473&lt;15,$B$1,IF(K1473&lt;22,$C$1,IF(K1473&lt;30,$D$1,IF(K1473&lt;60,$G$1,IF(K1473&lt;90,$H$1,IF(K1473&lt;120,$I$1,IF(K1473&lt;150,$J$1,IF(K1473&lt;180,$K$1,IF(K1473&lt;210,$E$1)))))))))))</f>
        <v>0</v>
      </c>
      <c r="U1473" s="301" t="s">
        <v>2406</v>
      </c>
      <c r="V1473" s="408">
        <v>12859</v>
      </c>
      <c r="W1473" s="125">
        <v>43976</v>
      </c>
      <c r="X1473" s="120" t="s">
        <v>2434</v>
      </c>
      <c r="Y1473" s="12" t="s">
        <v>5248</v>
      </c>
      <c r="Z1473" s="121"/>
      <c r="AA1473" s="30"/>
      <c r="AB1473" s="73"/>
      <c r="AC1473" s="73"/>
      <c r="AD1473" s="73"/>
      <c r="AE1473" s="73"/>
      <c r="AF1473" s="156">
        <f ca="1">+TODAY()-AE1473</f>
        <v>44137</v>
      </c>
      <c r="AG1473" s="73"/>
      <c r="AH1473" s="73"/>
      <c r="AI1473" s="29"/>
      <c r="AJ1473" s="29"/>
      <c r="AK1473" s="28"/>
      <c r="AL1473" s="29"/>
      <c r="AM1473" s="72">
        <v>1</v>
      </c>
      <c r="AN1473" s="28" t="s">
        <v>44</v>
      </c>
      <c r="AO1473" s="28"/>
      <c r="AP1473" s="28" t="s">
        <v>1918</v>
      </c>
      <c r="AQ1473" s="28"/>
      <c r="AR1473" s="28"/>
      <c r="AS1473" s="28"/>
      <c r="AT1473" s="28"/>
      <c r="AU1473" s="3" t="s">
        <v>4402</v>
      </c>
      <c r="AV1473" s="70" t="s">
        <v>47</v>
      </c>
      <c r="AW1473" s="70" t="s">
        <v>47</v>
      </c>
      <c r="AX1473" s="9" t="str">
        <f>IF(AW1473="","Vacio",IF(AV1473=AW1473,"Igual","Diferente"))</f>
        <v>Igual</v>
      </c>
      <c r="AY1473" s="32"/>
      <c r="AZ1473" s="32"/>
      <c r="BA1473" s="5">
        <f ca="1">+IF(K1473&gt;21,"Revisar",0)</f>
        <v>0</v>
      </c>
      <c r="BB1473" s="32" t="s">
        <v>146</v>
      </c>
      <c r="BC1473" s="32" t="s">
        <v>2919</v>
      </c>
      <c r="BD1473" s="158"/>
      <c r="BE1473" s="158"/>
      <c r="BF1473" s="32" t="s">
        <v>94</v>
      </c>
      <c r="BG1473" s="32"/>
      <c r="BH1473" s="158"/>
      <c r="BI1473" s="158"/>
      <c r="BJ1473" s="158"/>
      <c r="BK1473" s="158"/>
      <c r="BL1473" s="158"/>
      <c r="BM1473" s="158"/>
    </row>
    <row r="1474" spans="1:65" ht="14.65" customHeight="1" x14ac:dyDescent="0.25">
      <c r="A1474" s="68" t="str">
        <f>CONCATENATE(E1474,"_",X1474)</f>
        <v>20100041953_PCR-LAP20041208</v>
      </c>
      <c r="B1474" s="68" t="str">
        <f>CONCATENATE(E1474,"_",Z1474)</f>
        <v>20100041953_</v>
      </c>
      <c r="C1474" s="6">
        <v>44117</v>
      </c>
      <c r="D1474" s="6">
        <v>44147</v>
      </c>
      <c r="E1474" s="192">
        <v>20100041953</v>
      </c>
      <c r="F1474" s="123" t="s">
        <v>4113</v>
      </c>
      <c r="G1474" s="3" t="s">
        <v>4818</v>
      </c>
      <c r="H1474" s="6">
        <v>44117</v>
      </c>
      <c r="I1474" s="6">
        <v>44147</v>
      </c>
      <c r="J1474" s="70" t="s">
        <v>2313</v>
      </c>
      <c r="K1474" s="8">
        <f ca="1">+TODAY()-I1474</f>
        <v>-10</v>
      </c>
      <c r="L1474" s="114">
        <v>100</v>
      </c>
      <c r="M1474" s="154"/>
      <c r="N1474" s="71" t="str">
        <f>IF(M1474="","Vacio",IF(L1474=M1474,"Igual","Diferente"))</f>
        <v>Vacio</v>
      </c>
      <c r="O1474" s="71"/>
      <c r="P1474" s="154"/>
      <c r="Q1474" s="9" t="str">
        <f>IF(P1474="","Vacio",IF(O1474=P1474,"Igual","Diferente"))</f>
        <v>Vacio</v>
      </c>
      <c r="R1474" s="1">
        <f>+L1474+O1474/3.5</f>
        <v>100</v>
      </c>
      <c r="S1474" s="409">
        <f ca="1">+IF(K1474&gt;=0,IF(K1474&lt;30,R1474*1,IF(60&gt;K1474,R1474*2,IF(90&gt;K1474,R1474*3,IF(120&gt;K1474,R1474*4,IF(150&gt;K1474,R1474*5,IF(180&gt;K1474,R1474*6,IF(210&gt;K1474,R1474*7))))))),0)</f>
        <v>0</v>
      </c>
      <c r="T1474" s="2">
        <f ca="1">+IF(K1474&lt;0,0,IF(K1474&lt;8,$A$1,IF(K1474&lt;15,$B$1,IF(K1474&lt;22,$C$1,IF(K1474&lt;30,$D$1,IF(K1474&lt;60,$G$1,IF(K1474&lt;90,$H$1,IF(K1474&lt;120,$I$1,IF(K1474&lt;150,$J$1,IF(K1474&lt;180,$K$1,IF(K1474&lt;210,$E$1)))))))))))</f>
        <v>0</v>
      </c>
      <c r="U1474" s="301" t="s">
        <v>2406</v>
      </c>
      <c r="V1474" s="408">
        <v>12862</v>
      </c>
      <c r="W1474" s="125">
        <v>43976</v>
      </c>
      <c r="X1474" s="120" t="s">
        <v>2436</v>
      </c>
      <c r="Y1474" s="12" t="s">
        <v>5248</v>
      </c>
      <c r="Z1474" s="121"/>
      <c r="AA1474" s="30"/>
      <c r="AB1474" s="73"/>
      <c r="AC1474" s="73"/>
      <c r="AD1474" s="73"/>
      <c r="AE1474" s="73"/>
      <c r="AF1474" s="156">
        <f ca="1">+TODAY()-AE1474</f>
        <v>44137</v>
      </c>
      <c r="AG1474" s="73"/>
      <c r="AH1474" s="73"/>
      <c r="AI1474" s="29"/>
      <c r="AJ1474" s="29"/>
      <c r="AK1474" s="28"/>
      <c r="AL1474" s="29"/>
      <c r="AM1474" s="72">
        <v>1</v>
      </c>
      <c r="AN1474" s="28" t="s">
        <v>44</v>
      </c>
      <c r="AO1474" s="28"/>
      <c r="AP1474" s="28" t="s">
        <v>1918</v>
      </c>
      <c r="AQ1474" s="28"/>
      <c r="AR1474" s="28"/>
      <c r="AS1474" s="28"/>
      <c r="AT1474" s="28"/>
      <c r="AU1474" s="3" t="s">
        <v>4402</v>
      </c>
      <c r="AV1474" s="70" t="s">
        <v>47</v>
      </c>
      <c r="AW1474" s="70" t="s">
        <v>47</v>
      </c>
      <c r="AX1474" s="9" t="str">
        <f>IF(AW1474="","Vacio",IF(AV1474=AW1474,"Igual","Diferente"))</f>
        <v>Igual</v>
      </c>
      <c r="AY1474" s="32"/>
      <c r="AZ1474" s="32"/>
      <c r="BA1474" s="5">
        <f ca="1">+IF(K1474&gt;21,"Revisar",0)</f>
        <v>0</v>
      </c>
      <c r="BB1474" s="32" t="s">
        <v>146</v>
      </c>
      <c r="BC1474" s="32" t="s">
        <v>2919</v>
      </c>
      <c r="BD1474" s="158"/>
      <c r="BE1474" s="158"/>
      <c r="BF1474" s="32" t="s">
        <v>94</v>
      </c>
      <c r="BG1474" s="32"/>
      <c r="BH1474" s="158"/>
      <c r="BI1474" s="158"/>
      <c r="BJ1474" s="158"/>
      <c r="BK1474" s="158"/>
      <c r="BL1474" s="158"/>
      <c r="BM1474" s="158"/>
    </row>
    <row r="1475" spans="1:65" ht="14.65" customHeight="1" x14ac:dyDescent="0.25">
      <c r="A1475" s="68" t="str">
        <f>CONCATENATE(E1475,"_",X1475)</f>
        <v>20100041953_PCR-LAP20041209</v>
      </c>
      <c r="B1475" s="68" t="str">
        <f>CONCATENATE(E1475,"_",Z1475)</f>
        <v>20100041953_</v>
      </c>
      <c r="C1475" s="6">
        <v>44117</v>
      </c>
      <c r="D1475" s="6">
        <v>44147</v>
      </c>
      <c r="E1475" s="192">
        <v>20100041953</v>
      </c>
      <c r="F1475" s="123" t="s">
        <v>4113</v>
      </c>
      <c r="G1475" s="3" t="s">
        <v>4818</v>
      </c>
      <c r="H1475" s="6">
        <v>44117</v>
      </c>
      <c r="I1475" s="6">
        <v>44147</v>
      </c>
      <c r="J1475" s="70" t="s">
        <v>2313</v>
      </c>
      <c r="K1475" s="8">
        <f ca="1">+TODAY()-I1475</f>
        <v>-10</v>
      </c>
      <c r="L1475" s="114">
        <v>100</v>
      </c>
      <c r="M1475" s="154"/>
      <c r="N1475" s="71" t="str">
        <f>IF(M1475="","Vacio",IF(L1475=M1475,"Igual","Diferente"))</f>
        <v>Vacio</v>
      </c>
      <c r="O1475" s="71"/>
      <c r="P1475" s="154"/>
      <c r="Q1475" s="9" t="str">
        <f>IF(P1475="","Vacio",IF(O1475=P1475,"Igual","Diferente"))</f>
        <v>Vacio</v>
      </c>
      <c r="R1475" s="1">
        <f>+L1475+O1475/3.5</f>
        <v>100</v>
      </c>
      <c r="S1475" s="409">
        <f ca="1">+IF(K1475&gt;=0,IF(K1475&lt;30,R1475*1,IF(60&gt;K1475,R1475*2,IF(90&gt;K1475,R1475*3,IF(120&gt;K1475,R1475*4,IF(150&gt;K1475,R1475*5,IF(180&gt;K1475,R1475*6,IF(210&gt;K1475,R1475*7))))))),0)</f>
        <v>0</v>
      </c>
      <c r="T1475" s="2">
        <f ca="1">+IF(K1475&lt;0,0,IF(K1475&lt;8,$A$1,IF(K1475&lt;15,$B$1,IF(K1475&lt;22,$C$1,IF(K1475&lt;30,$D$1,IF(K1475&lt;60,$G$1,IF(K1475&lt;90,$H$1,IF(K1475&lt;120,$I$1,IF(K1475&lt;150,$J$1,IF(K1475&lt;180,$K$1,IF(K1475&lt;210,$E$1)))))))))))</f>
        <v>0</v>
      </c>
      <c r="U1475" s="301" t="s">
        <v>2406</v>
      </c>
      <c r="V1475" s="408">
        <v>12863</v>
      </c>
      <c r="W1475" s="125">
        <v>43976</v>
      </c>
      <c r="X1475" s="120" t="s">
        <v>2437</v>
      </c>
      <c r="Y1475" s="12" t="s">
        <v>5248</v>
      </c>
      <c r="Z1475" s="121"/>
      <c r="AA1475" s="30"/>
      <c r="AB1475" s="73"/>
      <c r="AC1475" s="73"/>
      <c r="AD1475" s="73"/>
      <c r="AE1475" s="73"/>
      <c r="AF1475" s="156">
        <f ca="1">+TODAY()-AE1475</f>
        <v>44137</v>
      </c>
      <c r="AG1475" s="73"/>
      <c r="AH1475" s="73"/>
      <c r="AI1475" s="29"/>
      <c r="AJ1475" s="29"/>
      <c r="AK1475" s="28"/>
      <c r="AL1475" s="29"/>
      <c r="AM1475" s="72">
        <v>1</v>
      </c>
      <c r="AN1475" s="28" t="s">
        <v>44</v>
      </c>
      <c r="AO1475" s="28"/>
      <c r="AP1475" s="28" t="s">
        <v>1918</v>
      </c>
      <c r="AQ1475" s="28"/>
      <c r="AR1475" s="28"/>
      <c r="AS1475" s="28"/>
      <c r="AT1475" s="28"/>
      <c r="AU1475" s="3" t="s">
        <v>4402</v>
      </c>
      <c r="AV1475" s="70" t="s">
        <v>47</v>
      </c>
      <c r="AW1475" s="70" t="s">
        <v>47</v>
      </c>
      <c r="AX1475" s="9" t="str">
        <f>IF(AW1475="","Vacio",IF(AV1475=AW1475,"Igual","Diferente"))</f>
        <v>Igual</v>
      </c>
      <c r="AY1475" s="32"/>
      <c r="AZ1475" s="32"/>
      <c r="BA1475" s="5">
        <f ca="1">+IF(K1475&gt;21,"Revisar",0)</f>
        <v>0</v>
      </c>
      <c r="BB1475" s="32" t="s">
        <v>146</v>
      </c>
      <c r="BC1475" s="32" t="s">
        <v>2919</v>
      </c>
      <c r="BD1475" s="158"/>
      <c r="BE1475" s="158"/>
      <c r="BF1475" s="32" t="s">
        <v>94</v>
      </c>
      <c r="BG1475" s="32"/>
      <c r="BH1475" s="158"/>
      <c r="BI1475" s="158"/>
      <c r="BJ1475" s="158"/>
      <c r="BK1475" s="158"/>
      <c r="BL1475" s="158"/>
      <c r="BM1475" s="158"/>
    </row>
    <row r="1476" spans="1:65" ht="14.65" customHeight="1" x14ac:dyDescent="0.25">
      <c r="A1476" s="68" t="str">
        <f>CONCATENATE(E1476,"_",X1476)</f>
        <v>20100041953_PCR-LAP20041213</v>
      </c>
      <c r="B1476" s="68" t="str">
        <f>CONCATENATE(E1476,"_",Z1476)</f>
        <v>20100041953_</v>
      </c>
      <c r="C1476" s="6">
        <v>44117</v>
      </c>
      <c r="D1476" s="6">
        <v>44147</v>
      </c>
      <c r="E1476" s="192">
        <v>20100041953</v>
      </c>
      <c r="F1476" s="123" t="s">
        <v>4113</v>
      </c>
      <c r="G1476" s="3" t="s">
        <v>4818</v>
      </c>
      <c r="H1476" s="6">
        <v>44117</v>
      </c>
      <c r="I1476" s="6">
        <v>44147</v>
      </c>
      <c r="J1476" s="70" t="s">
        <v>2313</v>
      </c>
      <c r="K1476" s="8">
        <f ca="1">+TODAY()-I1476</f>
        <v>-10</v>
      </c>
      <c r="L1476" s="114">
        <v>100</v>
      </c>
      <c r="M1476" s="154"/>
      <c r="N1476" s="71" t="str">
        <f>IF(M1476="","Vacio",IF(L1476=M1476,"Igual","Diferente"))</f>
        <v>Vacio</v>
      </c>
      <c r="O1476" s="71"/>
      <c r="P1476" s="154"/>
      <c r="Q1476" s="9" t="str">
        <f>IF(P1476="","Vacio",IF(O1476=P1476,"Igual","Diferente"))</f>
        <v>Vacio</v>
      </c>
      <c r="R1476" s="1">
        <f>+L1476+O1476/3.5</f>
        <v>100</v>
      </c>
      <c r="S1476" s="409">
        <f ca="1">+IF(K1476&gt;=0,IF(K1476&lt;30,R1476*1,IF(60&gt;K1476,R1476*2,IF(90&gt;K1476,R1476*3,IF(120&gt;K1476,R1476*4,IF(150&gt;K1476,R1476*5,IF(180&gt;K1476,R1476*6,IF(210&gt;K1476,R1476*7))))))),0)</f>
        <v>0</v>
      </c>
      <c r="T1476" s="2">
        <f ca="1">+IF(K1476&lt;0,0,IF(K1476&lt;8,$A$1,IF(K1476&lt;15,$B$1,IF(K1476&lt;22,$C$1,IF(K1476&lt;30,$D$1,IF(K1476&lt;60,$G$1,IF(K1476&lt;90,$H$1,IF(K1476&lt;120,$I$1,IF(K1476&lt;150,$J$1,IF(K1476&lt;180,$K$1,IF(K1476&lt;210,$E$1)))))))))))</f>
        <v>0</v>
      </c>
      <c r="U1476" s="301" t="s">
        <v>2406</v>
      </c>
      <c r="V1476" s="408">
        <v>12779</v>
      </c>
      <c r="W1476" s="125">
        <v>43974</v>
      </c>
      <c r="X1476" s="120" t="s">
        <v>2438</v>
      </c>
      <c r="Y1476" s="12" t="s">
        <v>5248</v>
      </c>
      <c r="Z1476" s="121"/>
      <c r="AA1476" s="30"/>
      <c r="AB1476" s="73"/>
      <c r="AC1476" s="73"/>
      <c r="AD1476" s="73"/>
      <c r="AE1476" s="73"/>
      <c r="AF1476" s="156">
        <f ca="1">+TODAY()-AE1476</f>
        <v>44137</v>
      </c>
      <c r="AG1476" s="73"/>
      <c r="AH1476" s="73"/>
      <c r="AI1476" s="29"/>
      <c r="AJ1476" s="29"/>
      <c r="AK1476" s="28"/>
      <c r="AL1476" s="29"/>
      <c r="AM1476" s="72">
        <v>1</v>
      </c>
      <c r="AN1476" s="28" t="s">
        <v>44</v>
      </c>
      <c r="AO1476" s="28"/>
      <c r="AP1476" s="28" t="s">
        <v>1918</v>
      </c>
      <c r="AQ1476" s="28"/>
      <c r="AR1476" s="28"/>
      <c r="AS1476" s="28"/>
      <c r="AT1476" s="28"/>
      <c r="AU1476" s="3" t="s">
        <v>4402</v>
      </c>
      <c r="AV1476" s="70" t="s">
        <v>47</v>
      </c>
      <c r="AW1476" s="70" t="s">
        <v>47</v>
      </c>
      <c r="AX1476" s="9" t="str">
        <f>IF(AW1476="","Vacio",IF(AV1476=AW1476,"Igual","Diferente"))</f>
        <v>Igual</v>
      </c>
      <c r="AY1476" s="32"/>
      <c r="AZ1476" s="32"/>
      <c r="BA1476" s="5">
        <f ca="1">+IF(K1476&gt;21,"Revisar",0)</f>
        <v>0</v>
      </c>
      <c r="BB1476" s="32" t="s">
        <v>146</v>
      </c>
      <c r="BC1476" s="32" t="s">
        <v>2919</v>
      </c>
      <c r="BD1476" s="158"/>
      <c r="BE1476" s="158"/>
      <c r="BF1476" s="32" t="s">
        <v>94</v>
      </c>
      <c r="BG1476" s="32"/>
      <c r="BH1476" s="158"/>
      <c r="BI1476" s="158"/>
      <c r="BJ1476" s="158"/>
      <c r="BK1476" s="158"/>
      <c r="BL1476" s="158"/>
      <c r="BM1476" s="158"/>
    </row>
    <row r="1477" spans="1:65" ht="14.65" customHeight="1" x14ac:dyDescent="0.25">
      <c r="A1477" s="68" t="str">
        <f>CONCATENATE(E1477,"_",X1477)</f>
        <v>20100041953_PCR-LAP20041216</v>
      </c>
      <c r="B1477" s="68" t="str">
        <f>CONCATENATE(E1477,"_",Z1477)</f>
        <v>20100041953_</v>
      </c>
      <c r="C1477" s="6">
        <v>44117</v>
      </c>
      <c r="D1477" s="6">
        <v>44147</v>
      </c>
      <c r="E1477" s="192">
        <v>20100041953</v>
      </c>
      <c r="F1477" s="123" t="s">
        <v>4113</v>
      </c>
      <c r="G1477" s="3" t="s">
        <v>4818</v>
      </c>
      <c r="H1477" s="6">
        <v>44117</v>
      </c>
      <c r="I1477" s="6">
        <v>44147</v>
      </c>
      <c r="J1477" s="70" t="s">
        <v>2313</v>
      </c>
      <c r="K1477" s="8">
        <f ca="1">+TODAY()-I1477</f>
        <v>-10</v>
      </c>
      <c r="L1477" s="114">
        <v>100</v>
      </c>
      <c r="M1477" s="154"/>
      <c r="N1477" s="71" t="str">
        <f>IF(M1477="","Vacio",IF(L1477=M1477,"Igual","Diferente"))</f>
        <v>Vacio</v>
      </c>
      <c r="O1477" s="71"/>
      <c r="P1477" s="154"/>
      <c r="Q1477" s="9" t="str">
        <f>IF(P1477="","Vacio",IF(O1477=P1477,"Igual","Diferente"))</f>
        <v>Vacio</v>
      </c>
      <c r="R1477" s="1">
        <f>+L1477+O1477/3.5</f>
        <v>100</v>
      </c>
      <c r="S1477" s="409">
        <f ca="1">+IF(K1477&gt;=0,IF(K1477&lt;30,R1477*1,IF(60&gt;K1477,R1477*2,IF(90&gt;K1477,R1477*3,IF(120&gt;K1477,R1477*4,IF(150&gt;K1477,R1477*5,IF(180&gt;K1477,R1477*6,IF(210&gt;K1477,R1477*7))))))),0)</f>
        <v>0</v>
      </c>
      <c r="T1477" s="2">
        <f ca="1">+IF(K1477&lt;0,0,IF(K1477&lt;8,$A$1,IF(K1477&lt;15,$B$1,IF(K1477&lt;22,$C$1,IF(K1477&lt;30,$D$1,IF(K1477&lt;60,$G$1,IF(K1477&lt;90,$H$1,IF(K1477&lt;120,$I$1,IF(K1477&lt;150,$J$1,IF(K1477&lt;180,$K$1,IF(K1477&lt;210,$E$1)))))))))))</f>
        <v>0</v>
      </c>
      <c r="U1477" s="301" t="s">
        <v>2406</v>
      </c>
      <c r="V1477" s="408">
        <v>12776</v>
      </c>
      <c r="W1477" s="125">
        <v>43974</v>
      </c>
      <c r="X1477" s="120" t="s">
        <v>2440</v>
      </c>
      <c r="Y1477" s="12" t="s">
        <v>5248</v>
      </c>
      <c r="Z1477" s="121"/>
      <c r="AA1477" s="30"/>
      <c r="AB1477" s="73"/>
      <c r="AC1477" s="73"/>
      <c r="AD1477" s="73"/>
      <c r="AE1477" s="73"/>
      <c r="AF1477" s="156">
        <f ca="1">+TODAY()-AE1477</f>
        <v>44137</v>
      </c>
      <c r="AG1477" s="73"/>
      <c r="AH1477" s="73"/>
      <c r="AI1477" s="29"/>
      <c r="AJ1477" s="29"/>
      <c r="AK1477" s="28"/>
      <c r="AL1477" s="29"/>
      <c r="AM1477" s="72">
        <v>1</v>
      </c>
      <c r="AN1477" s="28" t="s">
        <v>44</v>
      </c>
      <c r="AO1477" s="28"/>
      <c r="AP1477" s="28" t="s">
        <v>1918</v>
      </c>
      <c r="AQ1477" s="28"/>
      <c r="AR1477" s="28"/>
      <c r="AS1477" s="28"/>
      <c r="AT1477" s="28"/>
      <c r="AU1477" s="3" t="s">
        <v>4402</v>
      </c>
      <c r="AV1477" s="70" t="s">
        <v>47</v>
      </c>
      <c r="AW1477" s="70" t="s">
        <v>47</v>
      </c>
      <c r="AX1477" s="9" t="str">
        <f>IF(AW1477="","Vacio",IF(AV1477=AW1477,"Igual","Diferente"))</f>
        <v>Igual</v>
      </c>
      <c r="AY1477" s="32"/>
      <c r="AZ1477" s="32"/>
      <c r="BA1477" s="5">
        <f ca="1">+IF(K1477&gt;21,"Revisar",0)</f>
        <v>0</v>
      </c>
      <c r="BB1477" s="32" t="s">
        <v>146</v>
      </c>
      <c r="BC1477" s="32" t="s">
        <v>2919</v>
      </c>
      <c r="BD1477" s="158"/>
      <c r="BE1477" s="158"/>
      <c r="BF1477" s="32" t="s">
        <v>94</v>
      </c>
      <c r="BG1477" s="32"/>
      <c r="BH1477" s="158"/>
      <c r="BI1477" s="158"/>
      <c r="BJ1477" s="158"/>
      <c r="BK1477" s="158"/>
      <c r="BL1477" s="158"/>
      <c r="BM1477" s="158"/>
    </row>
    <row r="1478" spans="1:65" ht="14.65" customHeight="1" x14ac:dyDescent="0.25">
      <c r="A1478" s="68" t="str">
        <f>CONCATENATE(E1478,"_",X1478)</f>
        <v>20100041953_PCR-LAP20041217</v>
      </c>
      <c r="B1478" s="68" t="str">
        <f>CONCATENATE(E1478,"_",Z1478)</f>
        <v>20100041953_</v>
      </c>
      <c r="C1478" s="6">
        <v>44117</v>
      </c>
      <c r="D1478" s="6">
        <v>44147</v>
      </c>
      <c r="E1478" s="192">
        <v>20100041953</v>
      </c>
      <c r="F1478" s="123" t="s">
        <v>4113</v>
      </c>
      <c r="G1478" s="3" t="s">
        <v>4818</v>
      </c>
      <c r="H1478" s="6">
        <v>44117</v>
      </c>
      <c r="I1478" s="6">
        <v>44147</v>
      </c>
      <c r="J1478" s="70" t="s">
        <v>2313</v>
      </c>
      <c r="K1478" s="8">
        <f ca="1">+TODAY()-I1478</f>
        <v>-10</v>
      </c>
      <c r="L1478" s="114">
        <v>100</v>
      </c>
      <c r="M1478" s="154"/>
      <c r="N1478" s="71" t="str">
        <f>IF(M1478="","Vacio",IF(L1478=M1478,"Igual","Diferente"))</f>
        <v>Vacio</v>
      </c>
      <c r="O1478" s="71"/>
      <c r="P1478" s="154"/>
      <c r="Q1478" s="9" t="str">
        <f>IF(P1478="","Vacio",IF(O1478=P1478,"Igual","Diferente"))</f>
        <v>Vacio</v>
      </c>
      <c r="R1478" s="1">
        <f>+L1478+O1478/3.5</f>
        <v>100</v>
      </c>
      <c r="S1478" s="409">
        <f ca="1">+IF(K1478&gt;=0,IF(K1478&lt;30,R1478*1,IF(60&gt;K1478,R1478*2,IF(90&gt;K1478,R1478*3,IF(120&gt;K1478,R1478*4,IF(150&gt;K1478,R1478*5,IF(180&gt;K1478,R1478*6,IF(210&gt;K1478,R1478*7))))))),0)</f>
        <v>0</v>
      </c>
      <c r="T1478" s="2">
        <f ca="1">+IF(K1478&lt;0,0,IF(K1478&lt;8,$A$1,IF(K1478&lt;15,$B$1,IF(K1478&lt;22,$C$1,IF(K1478&lt;30,$D$1,IF(K1478&lt;60,$G$1,IF(K1478&lt;90,$H$1,IF(K1478&lt;120,$I$1,IF(K1478&lt;150,$J$1,IF(K1478&lt;180,$K$1,IF(K1478&lt;210,$E$1)))))))))))</f>
        <v>0</v>
      </c>
      <c r="U1478" s="301" t="s">
        <v>2406</v>
      </c>
      <c r="V1478" s="408">
        <v>12773</v>
      </c>
      <c r="W1478" s="125">
        <v>43974</v>
      </c>
      <c r="X1478" s="120" t="s">
        <v>2441</v>
      </c>
      <c r="Y1478" s="12" t="s">
        <v>5248</v>
      </c>
      <c r="Z1478" s="121"/>
      <c r="AA1478" s="30"/>
      <c r="AB1478" s="73"/>
      <c r="AC1478" s="73"/>
      <c r="AD1478" s="73"/>
      <c r="AE1478" s="73"/>
      <c r="AF1478" s="156">
        <f ca="1">+TODAY()-AE1478</f>
        <v>44137</v>
      </c>
      <c r="AG1478" s="73"/>
      <c r="AH1478" s="73"/>
      <c r="AI1478" s="29"/>
      <c r="AJ1478" s="29"/>
      <c r="AK1478" s="28"/>
      <c r="AL1478" s="29"/>
      <c r="AM1478" s="72">
        <v>1</v>
      </c>
      <c r="AN1478" s="28" t="s">
        <v>44</v>
      </c>
      <c r="AO1478" s="28"/>
      <c r="AP1478" s="28" t="s">
        <v>1918</v>
      </c>
      <c r="AQ1478" s="28"/>
      <c r="AR1478" s="28"/>
      <c r="AS1478" s="28"/>
      <c r="AT1478" s="28"/>
      <c r="AU1478" s="3" t="s">
        <v>4402</v>
      </c>
      <c r="AV1478" s="70" t="s">
        <v>47</v>
      </c>
      <c r="AW1478" s="70" t="s">
        <v>47</v>
      </c>
      <c r="AX1478" s="9" t="str">
        <f>IF(AW1478="","Vacio",IF(AV1478=AW1478,"Igual","Diferente"))</f>
        <v>Igual</v>
      </c>
      <c r="AY1478" s="32"/>
      <c r="AZ1478" s="32"/>
      <c r="BA1478" s="5">
        <f ca="1">+IF(K1478&gt;21,"Revisar",0)</f>
        <v>0</v>
      </c>
      <c r="BB1478" s="32" t="s">
        <v>146</v>
      </c>
      <c r="BC1478" s="32" t="s">
        <v>2919</v>
      </c>
      <c r="BD1478" s="158"/>
      <c r="BE1478" s="158"/>
      <c r="BF1478" s="32" t="s">
        <v>94</v>
      </c>
      <c r="BG1478" s="32"/>
      <c r="BH1478" s="158"/>
      <c r="BI1478" s="158"/>
      <c r="BJ1478" s="158"/>
      <c r="BK1478" s="158"/>
      <c r="BL1478" s="158"/>
      <c r="BM1478" s="158"/>
    </row>
    <row r="1479" spans="1:65" ht="14.65" customHeight="1" x14ac:dyDescent="0.25">
      <c r="A1479" s="68" t="str">
        <f>CONCATENATE(E1479,"_",X1479)</f>
        <v>20100041953_PCR-LAP20041218</v>
      </c>
      <c r="B1479" s="68" t="str">
        <f>CONCATENATE(E1479,"_",Z1479)</f>
        <v>20100041953_</v>
      </c>
      <c r="C1479" s="6">
        <v>44117</v>
      </c>
      <c r="D1479" s="6">
        <v>44147</v>
      </c>
      <c r="E1479" s="192">
        <v>20100041953</v>
      </c>
      <c r="F1479" s="123" t="s">
        <v>4113</v>
      </c>
      <c r="G1479" s="3" t="s">
        <v>4818</v>
      </c>
      <c r="H1479" s="6">
        <v>44117</v>
      </c>
      <c r="I1479" s="6">
        <v>44147</v>
      </c>
      <c r="J1479" s="70" t="s">
        <v>2313</v>
      </c>
      <c r="K1479" s="8">
        <f ca="1">+TODAY()-I1479</f>
        <v>-10</v>
      </c>
      <c r="L1479" s="114">
        <v>100</v>
      </c>
      <c r="M1479" s="154"/>
      <c r="N1479" s="71" t="str">
        <f>IF(M1479="","Vacio",IF(L1479=M1479,"Igual","Diferente"))</f>
        <v>Vacio</v>
      </c>
      <c r="O1479" s="71"/>
      <c r="P1479" s="154"/>
      <c r="Q1479" s="9" t="str">
        <f>IF(P1479="","Vacio",IF(O1479=P1479,"Igual","Diferente"))</f>
        <v>Vacio</v>
      </c>
      <c r="R1479" s="1">
        <f>+L1479+O1479/3.5</f>
        <v>100</v>
      </c>
      <c r="S1479" s="409">
        <f ca="1">+IF(K1479&gt;=0,IF(K1479&lt;30,R1479*1,IF(60&gt;K1479,R1479*2,IF(90&gt;K1479,R1479*3,IF(120&gt;K1479,R1479*4,IF(150&gt;K1479,R1479*5,IF(180&gt;K1479,R1479*6,IF(210&gt;K1479,R1479*7))))))),0)</f>
        <v>0</v>
      </c>
      <c r="T1479" s="2">
        <f ca="1">+IF(K1479&lt;0,0,IF(K1479&lt;8,$A$1,IF(K1479&lt;15,$B$1,IF(K1479&lt;22,$C$1,IF(K1479&lt;30,$D$1,IF(K1479&lt;60,$G$1,IF(K1479&lt;90,$H$1,IF(K1479&lt;120,$I$1,IF(K1479&lt;150,$J$1,IF(K1479&lt;180,$K$1,IF(K1479&lt;210,$E$1)))))))))))</f>
        <v>0</v>
      </c>
      <c r="U1479" s="301" t="s">
        <v>2406</v>
      </c>
      <c r="V1479" s="408">
        <v>12774</v>
      </c>
      <c r="W1479" s="125">
        <v>43974</v>
      </c>
      <c r="X1479" s="120" t="s">
        <v>2442</v>
      </c>
      <c r="Y1479" s="12" t="s">
        <v>5248</v>
      </c>
      <c r="Z1479" s="121"/>
      <c r="AA1479" s="30"/>
      <c r="AB1479" s="73"/>
      <c r="AC1479" s="73"/>
      <c r="AD1479" s="73"/>
      <c r="AE1479" s="73"/>
      <c r="AF1479" s="156">
        <f ca="1">+TODAY()-AE1479</f>
        <v>44137</v>
      </c>
      <c r="AG1479" s="73"/>
      <c r="AH1479" s="73"/>
      <c r="AI1479" s="29"/>
      <c r="AJ1479" s="29"/>
      <c r="AK1479" s="28"/>
      <c r="AL1479" s="29"/>
      <c r="AM1479" s="72">
        <v>1</v>
      </c>
      <c r="AN1479" s="28" t="s">
        <v>44</v>
      </c>
      <c r="AO1479" s="28"/>
      <c r="AP1479" s="28" t="s">
        <v>1918</v>
      </c>
      <c r="AQ1479" s="28"/>
      <c r="AR1479" s="28"/>
      <c r="AS1479" s="28"/>
      <c r="AT1479" s="28"/>
      <c r="AU1479" s="3" t="s">
        <v>4402</v>
      </c>
      <c r="AV1479" s="70" t="s">
        <v>47</v>
      </c>
      <c r="AW1479" s="70" t="s">
        <v>47</v>
      </c>
      <c r="AX1479" s="9" t="str">
        <f>IF(AW1479="","Vacio",IF(AV1479=AW1479,"Igual","Diferente"))</f>
        <v>Igual</v>
      </c>
      <c r="AY1479" s="32"/>
      <c r="AZ1479" s="32"/>
      <c r="BA1479" s="5">
        <f ca="1">+IF(K1479&gt;21,"Revisar",0)</f>
        <v>0</v>
      </c>
      <c r="BB1479" s="32" t="s">
        <v>146</v>
      </c>
      <c r="BC1479" s="32" t="s">
        <v>2919</v>
      </c>
      <c r="BD1479" s="158"/>
      <c r="BE1479" s="158"/>
      <c r="BF1479" s="32" t="s">
        <v>94</v>
      </c>
      <c r="BG1479" s="32"/>
      <c r="BH1479" s="158"/>
      <c r="BI1479" s="158"/>
      <c r="BJ1479" s="158"/>
      <c r="BK1479" s="158"/>
      <c r="BL1479" s="158"/>
      <c r="BM1479" s="158"/>
    </row>
    <row r="1480" spans="1:65" ht="14.65" customHeight="1" x14ac:dyDescent="0.25">
      <c r="A1480" s="68" t="str">
        <f>CONCATENATE(E1480,"_",X1480)</f>
        <v>20100041953_PCR-LAP20041219</v>
      </c>
      <c r="B1480" s="68" t="str">
        <f>CONCATENATE(E1480,"_",Z1480)</f>
        <v>20100041953_</v>
      </c>
      <c r="C1480" s="6">
        <v>44117</v>
      </c>
      <c r="D1480" s="6">
        <v>44147</v>
      </c>
      <c r="E1480" s="192">
        <v>20100041953</v>
      </c>
      <c r="F1480" s="123" t="s">
        <v>4113</v>
      </c>
      <c r="G1480" s="3" t="s">
        <v>4818</v>
      </c>
      <c r="H1480" s="6">
        <v>44117</v>
      </c>
      <c r="I1480" s="6">
        <v>44147</v>
      </c>
      <c r="J1480" s="70" t="s">
        <v>2313</v>
      </c>
      <c r="K1480" s="8">
        <f ca="1">+TODAY()-I1480</f>
        <v>-10</v>
      </c>
      <c r="L1480" s="114">
        <v>100</v>
      </c>
      <c r="M1480" s="154"/>
      <c r="N1480" s="71" t="str">
        <f>IF(M1480="","Vacio",IF(L1480=M1480,"Igual","Diferente"))</f>
        <v>Vacio</v>
      </c>
      <c r="O1480" s="71"/>
      <c r="P1480" s="154"/>
      <c r="Q1480" s="9" t="str">
        <f>IF(P1480="","Vacio",IF(O1480=P1480,"Igual","Diferente"))</f>
        <v>Vacio</v>
      </c>
      <c r="R1480" s="1">
        <f>+L1480+O1480/3.5</f>
        <v>100</v>
      </c>
      <c r="S1480" s="409">
        <f ca="1">+IF(K1480&gt;=0,IF(K1480&lt;30,R1480*1,IF(60&gt;K1480,R1480*2,IF(90&gt;K1480,R1480*3,IF(120&gt;K1480,R1480*4,IF(150&gt;K1480,R1480*5,IF(180&gt;K1480,R1480*6,IF(210&gt;K1480,R1480*7))))))),0)</f>
        <v>0</v>
      </c>
      <c r="T1480" s="2">
        <f ca="1">+IF(K1480&lt;0,0,IF(K1480&lt;8,$A$1,IF(K1480&lt;15,$B$1,IF(K1480&lt;22,$C$1,IF(K1480&lt;30,$D$1,IF(K1480&lt;60,$G$1,IF(K1480&lt;90,$H$1,IF(K1480&lt;120,$I$1,IF(K1480&lt;150,$J$1,IF(K1480&lt;180,$K$1,IF(K1480&lt;210,$E$1)))))))))))</f>
        <v>0</v>
      </c>
      <c r="U1480" s="301" t="s">
        <v>2406</v>
      </c>
      <c r="V1480" s="408">
        <v>12775</v>
      </c>
      <c r="W1480" s="125">
        <v>43974</v>
      </c>
      <c r="X1480" s="120" t="s">
        <v>2443</v>
      </c>
      <c r="Y1480" s="12" t="s">
        <v>5248</v>
      </c>
      <c r="Z1480" s="121"/>
      <c r="AA1480" s="30"/>
      <c r="AB1480" s="73"/>
      <c r="AC1480" s="73"/>
      <c r="AD1480" s="73"/>
      <c r="AE1480" s="73"/>
      <c r="AF1480" s="156">
        <f ca="1">+TODAY()-AE1480</f>
        <v>44137</v>
      </c>
      <c r="AG1480" s="73"/>
      <c r="AH1480" s="73"/>
      <c r="AI1480" s="29"/>
      <c r="AJ1480" s="29"/>
      <c r="AK1480" s="28"/>
      <c r="AL1480" s="29"/>
      <c r="AM1480" s="72">
        <v>1</v>
      </c>
      <c r="AN1480" s="28" t="s">
        <v>44</v>
      </c>
      <c r="AO1480" s="28"/>
      <c r="AP1480" s="28" t="s">
        <v>1918</v>
      </c>
      <c r="AQ1480" s="28"/>
      <c r="AR1480" s="28"/>
      <c r="AS1480" s="28"/>
      <c r="AT1480" s="28"/>
      <c r="AU1480" s="3" t="s">
        <v>4402</v>
      </c>
      <c r="AV1480" s="70" t="s">
        <v>47</v>
      </c>
      <c r="AW1480" s="70" t="s">
        <v>47</v>
      </c>
      <c r="AX1480" s="9" t="str">
        <f>IF(AW1480="","Vacio",IF(AV1480=AW1480,"Igual","Diferente"))</f>
        <v>Igual</v>
      </c>
      <c r="AY1480" s="32"/>
      <c r="AZ1480" s="32"/>
      <c r="BA1480" s="5">
        <f ca="1">+IF(K1480&gt;21,"Revisar",0)</f>
        <v>0</v>
      </c>
      <c r="BB1480" s="32" t="s">
        <v>146</v>
      </c>
      <c r="BC1480" s="32" t="s">
        <v>2919</v>
      </c>
      <c r="BD1480" s="158"/>
      <c r="BE1480" s="158"/>
      <c r="BF1480" s="32" t="s">
        <v>94</v>
      </c>
      <c r="BG1480" s="32"/>
      <c r="BH1480" s="158"/>
      <c r="BI1480" s="158"/>
      <c r="BJ1480" s="158"/>
      <c r="BK1480" s="158"/>
      <c r="BL1480" s="158"/>
      <c r="BM1480" s="158"/>
    </row>
    <row r="1481" spans="1:65" s="158" customFormat="1" ht="14.65" customHeight="1" x14ac:dyDescent="0.25">
      <c r="A1481" s="68" t="str">
        <f>CONCATENATE(E1481,"_",X1481)</f>
        <v>20100041953_PCR-LAP20041220</v>
      </c>
      <c r="B1481" s="68" t="str">
        <f>CONCATENATE(E1481,"_",Z1481)</f>
        <v>20100041953_</v>
      </c>
      <c r="C1481" s="6">
        <v>44117</v>
      </c>
      <c r="D1481" s="6">
        <v>44147</v>
      </c>
      <c r="E1481" s="192">
        <v>20100041953</v>
      </c>
      <c r="F1481" s="123" t="s">
        <v>4113</v>
      </c>
      <c r="G1481" s="3" t="s">
        <v>4818</v>
      </c>
      <c r="H1481" s="6">
        <v>44117</v>
      </c>
      <c r="I1481" s="6">
        <v>44147</v>
      </c>
      <c r="J1481" s="70" t="s">
        <v>2313</v>
      </c>
      <c r="K1481" s="8">
        <f ca="1">+TODAY()-I1481</f>
        <v>-10</v>
      </c>
      <c r="L1481" s="114">
        <v>100</v>
      </c>
      <c r="M1481" s="154"/>
      <c r="N1481" s="71" t="str">
        <f>IF(M1481="","Vacio",IF(L1481=M1481,"Igual","Diferente"))</f>
        <v>Vacio</v>
      </c>
      <c r="O1481" s="71"/>
      <c r="P1481" s="154"/>
      <c r="Q1481" s="9" t="str">
        <f>IF(P1481="","Vacio",IF(O1481=P1481,"Igual","Diferente"))</f>
        <v>Vacio</v>
      </c>
      <c r="R1481" s="1">
        <f>+L1481+O1481/3.5</f>
        <v>100</v>
      </c>
      <c r="S1481" s="409">
        <f ca="1">+IF(K1481&gt;=0,IF(K1481&lt;30,R1481*1,IF(60&gt;K1481,R1481*2,IF(90&gt;K1481,R1481*3,IF(120&gt;K1481,R1481*4,IF(150&gt;K1481,R1481*5,IF(180&gt;K1481,R1481*6,IF(210&gt;K1481,R1481*7))))))),0)</f>
        <v>0</v>
      </c>
      <c r="T1481" s="2">
        <f ca="1">+IF(K1481&lt;0,0,IF(K1481&lt;8,$A$1,IF(K1481&lt;15,$B$1,IF(K1481&lt;22,$C$1,IF(K1481&lt;30,$D$1,IF(K1481&lt;60,$G$1,IF(K1481&lt;90,$H$1,IF(K1481&lt;120,$I$1,IF(K1481&lt;150,$J$1,IF(K1481&lt;180,$K$1,IF(K1481&lt;210,$E$1)))))))))))</f>
        <v>0</v>
      </c>
      <c r="U1481" s="301" t="s">
        <v>2406</v>
      </c>
      <c r="V1481" s="408">
        <v>12772</v>
      </c>
      <c r="W1481" s="125">
        <v>43974</v>
      </c>
      <c r="X1481" s="120" t="s">
        <v>2444</v>
      </c>
      <c r="Y1481" s="12" t="s">
        <v>5248</v>
      </c>
      <c r="Z1481" s="121"/>
      <c r="AA1481" s="30"/>
      <c r="AB1481" s="73"/>
      <c r="AC1481" s="73"/>
      <c r="AD1481" s="73"/>
      <c r="AE1481" s="73"/>
      <c r="AF1481" s="156">
        <f ca="1">+TODAY()-AE1481</f>
        <v>44137</v>
      </c>
      <c r="AG1481" s="73"/>
      <c r="AH1481" s="73"/>
      <c r="AI1481" s="29"/>
      <c r="AJ1481" s="29"/>
      <c r="AK1481" s="28"/>
      <c r="AL1481" s="29"/>
      <c r="AM1481" s="72">
        <v>1</v>
      </c>
      <c r="AN1481" s="28" t="s">
        <v>44</v>
      </c>
      <c r="AO1481" s="28"/>
      <c r="AP1481" s="28" t="s">
        <v>1918</v>
      </c>
      <c r="AQ1481" s="28"/>
      <c r="AR1481" s="28"/>
      <c r="AS1481" s="28"/>
      <c r="AT1481" s="28"/>
      <c r="AU1481" s="3" t="s">
        <v>4402</v>
      </c>
      <c r="AV1481" s="70" t="s">
        <v>47</v>
      </c>
      <c r="AW1481" s="70" t="s">
        <v>47</v>
      </c>
      <c r="AX1481" s="9" t="str">
        <f>IF(AW1481="","Vacio",IF(AV1481=AW1481,"Igual","Diferente"))</f>
        <v>Igual</v>
      </c>
      <c r="AY1481" s="32"/>
      <c r="AZ1481" s="32"/>
      <c r="BA1481" s="5">
        <f ca="1">+IF(K1481&gt;21,"Revisar",0)</f>
        <v>0</v>
      </c>
      <c r="BB1481" s="32" t="s">
        <v>146</v>
      </c>
      <c r="BC1481" s="32" t="s">
        <v>2919</v>
      </c>
      <c r="BF1481" s="32" t="s">
        <v>94</v>
      </c>
      <c r="BG1481" s="32"/>
    </row>
    <row r="1482" spans="1:65" ht="14.65" customHeight="1" x14ac:dyDescent="0.25">
      <c r="A1482" s="68" t="str">
        <f>CONCATENATE(E1482,"_",X1482)</f>
        <v>20100041953_PCR-LAP20041221</v>
      </c>
      <c r="B1482" s="68" t="str">
        <f>CONCATENATE(E1482,"_",Z1482)</f>
        <v>20100041953_</v>
      </c>
      <c r="C1482" s="6">
        <v>44117</v>
      </c>
      <c r="D1482" s="6">
        <v>44147</v>
      </c>
      <c r="E1482" s="192">
        <v>20100041953</v>
      </c>
      <c r="F1482" s="123" t="s">
        <v>4113</v>
      </c>
      <c r="G1482" s="3" t="s">
        <v>4818</v>
      </c>
      <c r="H1482" s="6">
        <v>44117</v>
      </c>
      <c r="I1482" s="6">
        <v>44147</v>
      </c>
      <c r="J1482" s="70" t="s">
        <v>2313</v>
      </c>
      <c r="K1482" s="8">
        <f ca="1">+TODAY()-I1482</f>
        <v>-10</v>
      </c>
      <c r="L1482" s="114">
        <v>100</v>
      </c>
      <c r="M1482" s="154"/>
      <c r="N1482" s="71" t="str">
        <f>IF(M1482="","Vacio",IF(L1482=M1482,"Igual","Diferente"))</f>
        <v>Vacio</v>
      </c>
      <c r="O1482" s="71"/>
      <c r="P1482" s="154"/>
      <c r="Q1482" s="9" t="str">
        <f>IF(P1482="","Vacio",IF(O1482=P1482,"Igual","Diferente"))</f>
        <v>Vacio</v>
      </c>
      <c r="R1482" s="1">
        <f>+L1482+O1482/3.5</f>
        <v>100</v>
      </c>
      <c r="S1482" s="409">
        <f ca="1">+IF(K1482&gt;=0,IF(K1482&lt;30,R1482*1,IF(60&gt;K1482,R1482*2,IF(90&gt;K1482,R1482*3,IF(120&gt;K1482,R1482*4,IF(150&gt;K1482,R1482*5,IF(180&gt;K1482,R1482*6,IF(210&gt;K1482,R1482*7))))))),0)</f>
        <v>0</v>
      </c>
      <c r="T1482" s="2">
        <f ca="1">+IF(K1482&lt;0,0,IF(K1482&lt;8,$A$1,IF(K1482&lt;15,$B$1,IF(K1482&lt;22,$C$1,IF(K1482&lt;30,$D$1,IF(K1482&lt;60,$G$1,IF(K1482&lt;90,$H$1,IF(K1482&lt;120,$I$1,IF(K1482&lt;150,$J$1,IF(K1482&lt;180,$K$1,IF(K1482&lt;210,$E$1)))))))))))</f>
        <v>0</v>
      </c>
      <c r="U1482" s="301" t="s">
        <v>2406</v>
      </c>
      <c r="V1482" s="408">
        <v>12771</v>
      </c>
      <c r="W1482" s="125">
        <v>43974</v>
      </c>
      <c r="X1482" s="120" t="s">
        <v>2445</v>
      </c>
      <c r="Y1482" s="12" t="s">
        <v>5248</v>
      </c>
      <c r="Z1482" s="121"/>
      <c r="AA1482" s="30"/>
      <c r="AB1482" s="73"/>
      <c r="AC1482" s="73"/>
      <c r="AD1482" s="73"/>
      <c r="AE1482" s="73"/>
      <c r="AF1482" s="156">
        <f ca="1">+TODAY()-AE1482</f>
        <v>44137</v>
      </c>
      <c r="AG1482" s="73"/>
      <c r="AH1482" s="73"/>
      <c r="AI1482" s="29"/>
      <c r="AJ1482" s="29"/>
      <c r="AK1482" s="28"/>
      <c r="AL1482" s="29"/>
      <c r="AM1482" s="72">
        <v>1</v>
      </c>
      <c r="AN1482" s="28" t="s">
        <v>44</v>
      </c>
      <c r="AO1482" s="28"/>
      <c r="AP1482" s="28" t="s">
        <v>1918</v>
      </c>
      <c r="AQ1482" s="28"/>
      <c r="AR1482" s="28"/>
      <c r="AS1482" s="28"/>
      <c r="AT1482" s="28"/>
      <c r="AU1482" s="3" t="s">
        <v>4402</v>
      </c>
      <c r="AV1482" s="70" t="s">
        <v>47</v>
      </c>
      <c r="AW1482" s="70" t="s">
        <v>47</v>
      </c>
      <c r="AX1482" s="9" t="str">
        <f>IF(AW1482="","Vacio",IF(AV1482=AW1482,"Igual","Diferente"))</f>
        <v>Igual</v>
      </c>
      <c r="AY1482" s="32"/>
      <c r="AZ1482" s="32"/>
      <c r="BA1482" s="5">
        <f ca="1">+IF(K1482&gt;21,"Revisar",0)</f>
        <v>0</v>
      </c>
      <c r="BB1482" s="32" t="s">
        <v>146</v>
      </c>
      <c r="BC1482" s="32" t="s">
        <v>2919</v>
      </c>
      <c r="BD1482" s="158"/>
      <c r="BE1482" s="158"/>
      <c r="BF1482" s="32" t="s">
        <v>94</v>
      </c>
      <c r="BG1482" s="32"/>
      <c r="BH1482" s="158"/>
      <c r="BI1482" s="158"/>
      <c r="BJ1482" s="158"/>
      <c r="BK1482" s="158"/>
      <c r="BL1482" s="158"/>
      <c r="BM1482" s="158"/>
    </row>
    <row r="1483" spans="1:65" ht="14.65" customHeight="1" x14ac:dyDescent="0.25">
      <c r="A1483" s="68" t="str">
        <f>CONCATENATE(E1483,"_",X1483)</f>
        <v>20100041953_PCR-LAP20041222</v>
      </c>
      <c r="B1483" s="68" t="str">
        <f>CONCATENATE(E1483,"_",Z1483)</f>
        <v>20100041953_</v>
      </c>
      <c r="C1483" s="6">
        <v>44117</v>
      </c>
      <c r="D1483" s="6">
        <v>44147</v>
      </c>
      <c r="E1483" s="192">
        <v>20100041953</v>
      </c>
      <c r="F1483" s="123" t="s">
        <v>4113</v>
      </c>
      <c r="G1483" s="3" t="s">
        <v>4818</v>
      </c>
      <c r="H1483" s="6">
        <v>44117</v>
      </c>
      <c r="I1483" s="6">
        <v>44147</v>
      </c>
      <c r="J1483" s="70" t="s">
        <v>2313</v>
      </c>
      <c r="K1483" s="8">
        <f ca="1">+TODAY()-I1483</f>
        <v>-10</v>
      </c>
      <c r="L1483" s="114">
        <v>100</v>
      </c>
      <c r="M1483" s="154"/>
      <c r="N1483" s="71" t="str">
        <f>IF(M1483="","Vacio",IF(L1483=M1483,"Igual","Diferente"))</f>
        <v>Vacio</v>
      </c>
      <c r="O1483" s="71"/>
      <c r="P1483" s="154"/>
      <c r="Q1483" s="9" t="str">
        <f>IF(P1483="","Vacio",IF(O1483=P1483,"Igual","Diferente"))</f>
        <v>Vacio</v>
      </c>
      <c r="R1483" s="1">
        <f>+L1483+O1483/3.5</f>
        <v>100</v>
      </c>
      <c r="S1483" s="409">
        <f ca="1">+IF(K1483&gt;=0,IF(K1483&lt;30,R1483*1,IF(60&gt;K1483,R1483*2,IF(90&gt;K1483,R1483*3,IF(120&gt;K1483,R1483*4,IF(150&gt;K1483,R1483*5,IF(180&gt;K1483,R1483*6,IF(210&gt;K1483,R1483*7))))))),0)</f>
        <v>0</v>
      </c>
      <c r="T1483" s="2">
        <f ca="1">+IF(K1483&lt;0,0,IF(K1483&lt;8,$A$1,IF(K1483&lt;15,$B$1,IF(K1483&lt;22,$C$1,IF(K1483&lt;30,$D$1,IF(K1483&lt;60,$G$1,IF(K1483&lt;90,$H$1,IF(K1483&lt;120,$I$1,IF(K1483&lt;150,$J$1,IF(K1483&lt;180,$K$1,IF(K1483&lt;210,$E$1)))))))))))</f>
        <v>0</v>
      </c>
      <c r="U1483" s="301" t="s">
        <v>2406</v>
      </c>
      <c r="V1483" s="408">
        <v>12770</v>
      </c>
      <c r="W1483" s="125">
        <v>43974</v>
      </c>
      <c r="X1483" s="120" t="s">
        <v>2446</v>
      </c>
      <c r="Y1483" s="12" t="s">
        <v>5248</v>
      </c>
      <c r="Z1483" s="121"/>
      <c r="AA1483" s="30"/>
      <c r="AB1483" s="73"/>
      <c r="AC1483" s="73"/>
      <c r="AD1483" s="73"/>
      <c r="AE1483" s="73"/>
      <c r="AF1483" s="156">
        <f ca="1">+TODAY()-AE1483</f>
        <v>44137</v>
      </c>
      <c r="AG1483" s="73"/>
      <c r="AH1483" s="73"/>
      <c r="AI1483" s="29"/>
      <c r="AJ1483" s="29"/>
      <c r="AK1483" s="28"/>
      <c r="AL1483" s="29"/>
      <c r="AM1483" s="72">
        <v>1</v>
      </c>
      <c r="AN1483" s="28" t="s">
        <v>44</v>
      </c>
      <c r="AO1483" s="28"/>
      <c r="AP1483" s="28" t="s">
        <v>1918</v>
      </c>
      <c r="AQ1483" s="28"/>
      <c r="AR1483" s="28"/>
      <c r="AS1483" s="28"/>
      <c r="AT1483" s="28"/>
      <c r="AU1483" s="3" t="s">
        <v>4402</v>
      </c>
      <c r="AV1483" s="70" t="s">
        <v>47</v>
      </c>
      <c r="AW1483" s="70" t="s">
        <v>47</v>
      </c>
      <c r="AX1483" s="9" t="str">
        <f>IF(AW1483="","Vacio",IF(AV1483=AW1483,"Igual","Diferente"))</f>
        <v>Igual</v>
      </c>
      <c r="AY1483" s="32"/>
      <c r="AZ1483" s="32"/>
      <c r="BA1483" s="5">
        <f ca="1">+IF(K1483&gt;21,"Revisar",0)</f>
        <v>0</v>
      </c>
      <c r="BB1483" s="32" t="s">
        <v>146</v>
      </c>
      <c r="BC1483" s="32" t="s">
        <v>2919</v>
      </c>
      <c r="BD1483" s="158"/>
      <c r="BE1483" s="158"/>
      <c r="BF1483" s="32" t="s">
        <v>94</v>
      </c>
      <c r="BG1483" s="32"/>
      <c r="BH1483" s="158"/>
      <c r="BI1483" s="158"/>
      <c r="BJ1483" s="158"/>
      <c r="BK1483" s="158"/>
      <c r="BL1483" s="158"/>
      <c r="BM1483" s="158"/>
    </row>
    <row r="1484" spans="1:65" ht="14.65" customHeight="1" x14ac:dyDescent="0.25">
      <c r="A1484" s="68" t="str">
        <f>CONCATENATE(E1484,"_",X1484)</f>
        <v>20100041953_PCR-LAP20041178</v>
      </c>
      <c r="B1484" s="68" t="str">
        <f>CONCATENATE(E1484,"_",Z1484)</f>
        <v>20100041953_PCR-LAP20041223</v>
      </c>
      <c r="C1484" s="6">
        <v>44117</v>
      </c>
      <c r="D1484" s="6">
        <v>44147</v>
      </c>
      <c r="E1484" s="192">
        <v>20100041953</v>
      </c>
      <c r="F1484" s="123" t="s">
        <v>4113</v>
      </c>
      <c r="G1484" s="3" t="s">
        <v>4818</v>
      </c>
      <c r="H1484" s="6">
        <v>44117</v>
      </c>
      <c r="I1484" s="6">
        <v>44147</v>
      </c>
      <c r="J1484" s="70" t="s">
        <v>2313</v>
      </c>
      <c r="K1484" s="8">
        <f ca="1">+TODAY()-I1484</f>
        <v>-10</v>
      </c>
      <c r="L1484" s="114">
        <v>100</v>
      </c>
      <c r="M1484" s="154"/>
      <c r="N1484" s="71" t="str">
        <f>IF(M1484="","Vacio",IF(L1484=M1484,"Igual","Diferente"))</f>
        <v>Vacio</v>
      </c>
      <c r="O1484" s="71"/>
      <c r="P1484" s="154"/>
      <c r="Q1484" s="9" t="str">
        <f>IF(P1484="","Vacio",IF(O1484=P1484,"Igual","Diferente"))</f>
        <v>Vacio</v>
      </c>
      <c r="R1484" s="1">
        <f>+L1484+O1484/3.5</f>
        <v>100</v>
      </c>
      <c r="S1484" s="409">
        <f ca="1">+IF(K1484&gt;=0,IF(K1484&lt;30,R1484*1,IF(60&gt;K1484,R1484*2,IF(90&gt;K1484,R1484*3,IF(120&gt;K1484,R1484*4,IF(150&gt;K1484,R1484*5,IF(180&gt;K1484,R1484*6,IF(210&gt;K1484,R1484*7))))))),0)</f>
        <v>0</v>
      </c>
      <c r="T1484" s="2">
        <f ca="1">+IF(K1484&lt;0,0,IF(K1484&lt;8,$A$1,IF(K1484&lt;15,$B$1,IF(K1484&lt;22,$C$1,IF(K1484&lt;30,$D$1,IF(K1484&lt;60,$G$1,IF(K1484&lt;90,$H$1,IF(K1484&lt;120,$I$1,IF(K1484&lt;150,$J$1,IF(K1484&lt;180,$K$1,IF(K1484&lt;210,$E$1)))))))))))</f>
        <v>0</v>
      </c>
      <c r="U1484" s="301" t="s">
        <v>2406</v>
      </c>
      <c r="V1484" s="408">
        <v>12769</v>
      </c>
      <c r="W1484" s="125">
        <v>43974</v>
      </c>
      <c r="X1484" s="120" t="s">
        <v>2424</v>
      </c>
      <c r="Y1484" s="12" t="s">
        <v>5248</v>
      </c>
      <c r="Z1484" s="120" t="s">
        <v>2447</v>
      </c>
      <c r="AA1484" s="30"/>
      <c r="AB1484" s="73"/>
      <c r="AC1484" s="73"/>
      <c r="AD1484" s="73"/>
      <c r="AE1484" s="73"/>
      <c r="AF1484" s="156">
        <f ca="1">+TODAY()-AE1484</f>
        <v>44137</v>
      </c>
      <c r="AG1484" s="73"/>
      <c r="AH1484" s="73"/>
      <c r="AI1484" s="29"/>
      <c r="AJ1484" s="29"/>
      <c r="AK1484" s="28"/>
      <c r="AL1484" s="29"/>
      <c r="AM1484" s="72">
        <v>1</v>
      </c>
      <c r="AN1484" s="28" t="s">
        <v>44</v>
      </c>
      <c r="AO1484" s="28"/>
      <c r="AP1484" s="28" t="s">
        <v>1918</v>
      </c>
      <c r="AQ1484" s="28"/>
      <c r="AR1484" s="28"/>
      <c r="AS1484" s="28"/>
      <c r="AT1484" s="28"/>
      <c r="AU1484" s="3" t="s">
        <v>4402</v>
      </c>
      <c r="AV1484" s="70" t="s">
        <v>47</v>
      </c>
      <c r="AW1484" s="70" t="s">
        <v>47</v>
      </c>
      <c r="AX1484" s="9" t="str">
        <f>IF(AW1484="","Vacio",IF(AV1484=AW1484,"Igual","Diferente"))</f>
        <v>Igual</v>
      </c>
      <c r="AY1484" s="32"/>
      <c r="AZ1484" s="32"/>
      <c r="BA1484" s="5">
        <f ca="1">+IF(K1484&gt;21,"Revisar",0)</f>
        <v>0</v>
      </c>
      <c r="BB1484" s="32" t="s">
        <v>146</v>
      </c>
      <c r="BC1484" s="32" t="s">
        <v>2919</v>
      </c>
      <c r="BD1484" s="158"/>
      <c r="BE1484" s="158"/>
      <c r="BF1484" s="32" t="s">
        <v>94</v>
      </c>
      <c r="BG1484" s="32"/>
      <c r="BH1484" s="158"/>
      <c r="BI1484" s="158"/>
      <c r="BJ1484" s="158"/>
      <c r="BK1484" s="158"/>
      <c r="BL1484" s="158"/>
      <c r="BM1484" s="158"/>
    </row>
    <row r="1485" spans="1:65" s="158" customFormat="1" ht="14.65" customHeight="1" x14ac:dyDescent="0.25">
      <c r="A1485" s="68" t="str">
        <f>CONCATENATE(E1485,"_",X1485)</f>
        <v>20100041953_PCR-LAP20041226</v>
      </c>
      <c r="B1485" s="68" t="str">
        <f>CONCATENATE(E1485,"_",Z1485)</f>
        <v>20100041953_</v>
      </c>
      <c r="C1485" s="6">
        <v>44117</v>
      </c>
      <c r="D1485" s="6">
        <v>44147</v>
      </c>
      <c r="E1485" s="192">
        <v>20100041953</v>
      </c>
      <c r="F1485" s="123" t="s">
        <v>4113</v>
      </c>
      <c r="G1485" s="3" t="s">
        <v>4818</v>
      </c>
      <c r="H1485" s="6">
        <v>44117</v>
      </c>
      <c r="I1485" s="6">
        <v>44147</v>
      </c>
      <c r="J1485" s="70" t="s">
        <v>2313</v>
      </c>
      <c r="K1485" s="8">
        <f ca="1">+TODAY()-I1485</f>
        <v>-10</v>
      </c>
      <c r="L1485" s="114">
        <v>100</v>
      </c>
      <c r="M1485" s="154"/>
      <c r="N1485" s="71" t="str">
        <f>IF(M1485="","Vacio",IF(L1485=M1485,"Igual","Diferente"))</f>
        <v>Vacio</v>
      </c>
      <c r="O1485" s="71"/>
      <c r="P1485" s="154"/>
      <c r="Q1485" s="9" t="str">
        <f>IF(P1485="","Vacio",IF(O1485=P1485,"Igual","Diferente"))</f>
        <v>Vacio</v>
      </c>
      <c r="R1485" s="1">
        <f>+L1485+O1485/3.5</f>
        <v>100</v>
      </c>
      <c r="S1485" s="409">
        <f ca="1">+IF(K1485&gt;=0,IF(K1485&lt;30,R1485*1,IF(60&gt;K1485,R1485*2,IF(90&gt;K1485,R1485*3,IF(120&gt;K1485,R1485*4,IF(150&gt;K1485,R1485*5,IF(180&gt;K1485,R1485*6,IF(210&gt;K1485,R1485*7))))))),0)</f>
        <v>0</v>
      </c>
      <c r="T1485" s="2">
        <f ca="1">+IF(K1485&lt;0,0,IF(K1485&lt;8,$A$1,IF(K1485&lt;15,$B$1,IF(K1485&lt;22,$C$1,IF(K1485&lt;30,$D$1,IF(K1485&lt;60,$G$1,IF(K1485&lt;90,$H$1,IF(K1485&lt;120,$I$1,IF(K1485&lt;150,$J$1,IF(K1485&lt;180,$K$1,IF(K1485&lt;210,$E$1)))))))))))</f>
        <v>0</v>
      </c>
      <c r="U1485" s="301" t="s">
        <v>2406</v>
      </c>
      <c r="V1485" s="408">
        <v>12766</v>
      </c>
      <c r="W1485" s="125">
        <v>43974</v>
      </c>
      <c r="X1485" s="120" t="s">
        <v>2449</v>
      </c>
      <c r="Y1485" s="12" t="s">
        <v>5248</v>
      </c>
      <c r="Z1485" s="121"/>
      <c r="AA1485" s="30"/>
      <c r="AB1485" s="73"/>
      <c r="AC1485" s="73"/>
      <c r="AD1485" s="73"/>
      <c r="AE1485" s="73"/>
      <c r="AF1485" s="156">
        <f ca="1">+TODAY()-AE1485</f>
        <v>44137</v>
      </c>
      <c r="AG1485" s="73"/>
      <c r="AH1485" s="73"/>
      <c r="AI1485" s="29"/>
      <c r="AJ1485" s="29"/>
      <c r="AK1485" s="28"/>
      <c r="AL1485" s="29"/>
      <c r="AM1485" s="72">
        <v>1</v>
      </c>
      <c r="AN1485" s="28" t="s">
        <v>44</v>
      </c>
      <c r="AO1485" s="28"/>
      <c r="AP1485" s="28" t="s">
        <v>1918</v>
      </c>
      <c r="AQ1485" s="28"/>
      <c r="AR1485" s="28"/>
      <c r="AS1485" s="28"/>
      <c r="AT1485" s="28"/>
      <c r="AU1485" s="3" t="s">
        <v>4402</v>
      </c>
      <c r="AV1485" s="70" t="s">
        <v>47</v>
      </c>
      <c r="AW1485" s="70" t="s">
        <v>47</v>
      </c>
      <c r="AX1485" s="9" t="str">
        <f>IF(AW1485="","Vacio",IF(AV1485=AW1485,"Igual","Diferente"))</f>
        <v>Igual</v>
      </c>
      <c r="AY1485" s="32"/>
      <c r="AZ1485" s="32"/>
      <c r="BA1485" s="5">
        <f ca="1">+IF(K1485&gt;21,"Revisar",0)</f>
        <v>0</v>
      </c>
      <c r="BB1485" s="32" t="s">
        <v>146</v>
      </c>
      <c r="BC1485" s="32" t="s">
        <v>2919</v>
      </c>
      <c r="BF1485" s="32" t="s">
        <v>94</v>
      </c>
      <c r="BG1485" s="32"/>
    </row>
    <row r="1486" spans="1:65" s="158" customFormat="1" ht="14.65" customHeight="1" x14ac:dyDescent="0.25">
      <c r="A1486" s="68" t="str">
        <f>CONCATENATE(E1486,"_",X1486)</f>
        <v>20100041953_PCR-LAP20041229</v>
      </c>
      <c r="B1486" s="68" t="str">
        <f>CONCATENATE(E1486,"_",Z1486)</f>
        <v>20100041953_</v>
      </c>
      <c r="C1486" s="6">
        <v>44117</v>
      </c>
      <c r="D1486" s="6">
        <v>44147</v>
      </c>
      <c r="E1486" s="192">
        <v>20100041953</v>
      </c>
      <c r="F1486" s="123" t="s">
        <v>4113</v>
      </c>
      <c r="G1486" s="3" t="s">
        <v>4818</v>
      </c>
      <c r="H1486" s="6">
        <v>44117</v>
      </c>
      <c r="I1486" s="6">
        <v>44147</v>
      </c>
      <c r="J1486" s="70" t="s">
        <v>2313</v>
      </c>
      <c r="K1486" s="8">
        <f ca="1">+TODAY()-I1486</f>
        <v>-10</v>
      </c>
      <c r="L1486" s="114">
        <v>100</v>
      </c>
      <c r="M1486" s="154"/>
      <c r="N1486" s="71" t="str">
        <f>IF(M1486="","Vacio",IF(L1486=M1486,"Igual","Diferente"))</f>
        <v>Vacio</v>
      </c>
      <c r="O1486" s="71"/>
      <c r="P1486" s="154"/>
      <c r="Q1486" s="9" t="str">
        <f>IF(P1486="","Vacio",IF(O1486=P1486,"Igual","Diferente"))</f>
        <v>Vacio</v>
      </c>
      <c r="R1486" s="1">
        <f>+L1486+O1486/3.5</f>
        <v>100</v>
      </c>
      <c r="S1486" s="409">
        <f ca="1">+IF(K1486&gt;=0,IF(K1486&lt;30,R1486*1,IF(60&gt;K1486,R1486*2,IF(90&gt;K1486,R1486*3,IF(120&gt;K1486,R1486*4,IF(150&gt;K1486,R1486*5,IF(180&gt;K1486,R1486*6,IF(210&gt;K1486,R1486*7))))))),0)</f>
        <v>0</v>
      </c>
      <c r="T1486" s="2">
        <f ca="1">+IF(K1486&lt;0,0,IF(K1486&lt;8,$A$1,IF(K1486&lt;15,$B$1,IF(K1486&lt;22,$C$1,IF(K1486&lt;30,$D$1,IF(K1486&lt;60,$G$1,IF(K1486&lt;90,$H$1,IF(K1486&lt;120,$I$1,IF(K1486&lt;150,$J$1,IF(K1486&lt;180,$K$1,IF(K1486&lt;210,$E$1)))))))))))</f>
        <v>0</v>
      </c>
      <c r="U1486" s="301" t="s">
        <v>2406</v>
      </c>
      <c r="V1486" s="408">
        <v>12763</v>
      </c>
      <c r="W1486" s="125">
        <v>43974</v>
      </c>
      <c r="X1486" s="120" t="s">
        <v>2452</v>
      </c>
      <c r="Y1486" s="12" t="s">
        <v>5248</v>
      </c>
      <c r="Z1486" s="121"/>
      <c r="AA1486" s="30"/>
      <c r="AB1486" s="73"/>
      <c r="AC1486" s="73"/>
      <c r="AD1486" s="73"/>
      <c r="AE1486" s="73"/>
      <c r="AF1486" s="156">
        <f ca="1">+TODAY()-AE1486</f>
        <v>44137</v>
      </c>
      <c r="AG1486" s="73"/>
      <c r="AH1486" s="73"/>
      <c r="AI1486" s="29"/>
      <c r="AJ1486" s="29"/>
      <c r="AK1486" s="28"/>
      <c r="AL1486" s="29"/>
      <c r="AM1486" s="72">
        <v>1</v>
      </c>
      <c r="AN1486" s="28" t="s">
        <v>44</v>
      </c>
      <c r="AO1486" s="28"/>
      <c r="AP1486" s="28" t="s">
        <v>1918</v>
      </c>
      <c r="AQ1486" s="28"/>
      <c r="AR1486" s="28"/>
      <c r="AS1486" s="28"/>
      <c r="AT1486" s="28"/>
      <c r="AU1486" s="3" t="s">
        <v>4402</v>
      </c>
      <c r="AV1486" s="70" t="s">
        <v>47</v>
      </c>
      <c r="AW1486" s="70" t="s">
        <v>47</v>
      </c>
      <c r="AX1486" s="9" t="str">
        <f>IF(AW1486="","Vacio",IF(AV1486=AW1486,"Igual","Diferente"))</f>
        <v>Igual</v>
      </c>
      <c r="AY1486" s="32"/>
      <c r="AZ1486" s="32"/>
      <c r="BA1486" s="5">
        <f ca="1">+IF(K1486&gt;21,"Revisar",0)</f>
        <v>0</v>
      </c>
      <c r="BB1486" s="32" t="s">
        <v>146</v>
      </c>
      <c r="BC1486" s="32" t="s">
        <v>2919</v>
      </c>
      <c r="BF1486" s="32" t="s">
        <v>94</v>
      </c>
      <c r="BG1486" s="32"/>
    </row>
    <row r="1487" spans="1:65" s="158" customFormat="1" ht="14.65" customHeight="1" x14ac:dyDescent="0.25">
      <c r="A1487" s="68" t="str">
        <f>CONCATENATE(E1487,"_",X1487)</f>
        <v>20545286719_PCR-LAP0900</v>
      </c>
      <c r="B1487" s="68" t="str">
        <f>CONCATENATE(E1487,"_",Z1487)</f>
        <v>20545286719_</v>
      </c>
      <c r="C1487" s="78">
        <v>43851</v>
      </c>
      <c r="D1487" s="78">
        <v>43941</v>
      </c>
      <c r="E1487" s="192">
        <v>20545286719</v>
      </c>
      <c r="F1487" s="77" t="s">
        <v>4564</v>
      </c>
      <c r="G1487" s="77" t="s">
        <v>2458</v>
      </c>
      <c r="H1487" s="78">
        <v>43851</v>
      </c>
      <c r="I1487" s="78">
        <v>43941</v>
      </c>
      <c r="J1487" s="82" t="s">
        <v>2460</v>
      </c>
      <c r="K1487" s="8">
        <f ca="1">+TODAY()-I1487</f>
        <v>196</v>
      </c>
      <c r="L1487" s="9"/>
      <c r="M1487" s="135"/>
      <c r="N1487" s="9" t="str">
        <f>IF(M1487="","Vacio",IF(L1487=M1487,"Igual","Diferente"))</f>
        <v>Vacio</v>
      </c>
      <c r="O1487" s="9">
        <v>238</v>
      </c>
      <c r="P1487" s="135"/>
      <c r="Q1487" s="9" t="str">
        <f>IF(P1487="","Vacio",IF(O1487=P1487,"Igual","Diferente"))</f>
        <v>Vacio</v>
      </c>
      <c r="R1487" s="1">
        <f>+L1487+O1487/3.5</f>
        <v>68</v>
      </c>
      <c r="S1487" s="1">
        <f ca="1">+IF(K1487&gt;=0,IF(K1487&lt;30,R1487*1,IF(60&gt;K1487,R1487*2,IF(90&gt;K1487,R1487*3,IF(120&gt;K1487,R1487*4,IF(150&gt;K1487,R1487*5,IF(180&gt;K1487,R1487*6,IF(210&gt;K1487,R1487*7))))))),0)</f>
        <v>476</v>
      </c>
      <c r="T1487" s="2">
        <f ca="1">+IF(K1487&lt;0,0,IF(K1487&lt;8,$A$1,IF(K1487&lt;15,$B$1,IF(K1487&lt;22,$C$1,IF(K1487&lt;30,$D$1,IF(K1487&lt;60,$G$1,IF(K1487&lt;90,$H$1,IF(K1487&lt;120,$I$1,IF(K1487&lt;150,$J$1,IF(K1487&lt;180,$K$1,IF(K1487&lt;210,$E$1)))))))))))</f>
        <v>7</v>
      </c>
      <c r="U1487" s="77" t="s">
        <v>1074</v>
      </c>
      <c r="V1487" s="81" t="s">
        <v>2461</v>
      </c>
      <c r="W1487" s="78">
        <v>43376</v>
      </c>
      <c r="X1487" s="85" t="s">
        <v>2462</v>
      </c>
      <c r="Y1487" s="12" t="s">
        <v>5248</v>
      </c>
      <c r="Z1487" s="85"/>
      <c r="AA1487" s="85"/>
      <c r="AB1487" s="80"/>
      <c r="AC1487" s="80" t="s">
        <v>59</v>
      </c>
      <c r="AD1487" s="80">
        <v>43977</v>
      </c>
      <c r="AE1487" s="270">
        <v>43941</v>
      </c>
      <c r="AF1487" s="4">
        <f ca="1">+TODAY()-AE1487</f>
        <v>196</v>
      </c>
      <c r="AG1487" s="15" t="s">
        <v>60</v>
      </c>
      <c r="AH1487" s="271" t="s">
        <v>1344</v>
      </c>
      <c r="AI1487" s="78"/>
      <c r="AJ1487" s="78"/>
      <c r="AK1487" s="77" t="s">
        <v>43</v>
      </c>
      <c r="AL1487" s="78"/>
      <c r="AM1487" s="81">
        <v>1</v>
      </c>
      <c r="AN1487" s="77" t="s">
        <v>44</v>
      </c>
      <c r="AO1487" s="77"/>
      <c r="AP1487" s="77" t="s">
        <v>62</v>
      </c>
      <c r="AQ1487" s="77"/>
      <c r="AR1487" s="77"/>
      <c r="AS1487" s="77"/>
      <c r="AT1487" s="77"/>
      <c r="AU1487" s="3" t="s">
        <v>4401</v>
      </c>
      <c r="AV1487" s="82" t="s">
        <v>47</v>
      </c>
      <c r="AW1487" s="7" t="s">
        <v>47</v>
      </c>
      <c r="AX1487" s="9" t="str">
        <f>IF(AW1487="","Vacio",IF(AV1487=AW1487,"Igual","Diferente"))</f>
        <v>Igual</v>
      </c>
      <c r="AY1487" s="68" t="s">
        <v>2459</v>
      </c>
      <c r="AZ1487" s="68"/>
      <c r="BA1487" s="5" t="str">
        <f ca="1">+IF(K1487&gt;21,"Revisar",0)</f>
        <v>Revisar</v>
      </c>
      <c r="BB1487" s="68" t="s">
        <v>146</v>
      </c>
      <c r="BC1487" s="129" t="s">
        <v>141</v>
      </c>
      <c r="BD1487"/>
      <c r="BE1487"/>
      <c r="BF1487" s="129" t="s">
        <v>94</v>
      </c>
      <c r="BG1487" s="129"/>
      <c r="BH1487"/>
      <c r="BI1487"/>
      <c r="BJ1487"/>
      <c r="BK1487"/>
      <c r="BL1487"/>
      <c r="BM1487"/>
    </row>
    <row r="1488" spans="1:65" s="158" customFormat="1" ht="14.65" customHeight="1" x14ac:dyDescent="0.25">
      <c r="A1488" s="68" t="str">
        <f>CONCATENATE(E1488,"_",X1488)</f>
        <v>20545286719_PCR-LAP19101085</v>
      </c>
      <c r="B1488" s="68" t="str">
        <f>CONCATENATE(E1488,"_",Z1488)</f>
        <v>20545286719_PCR-LAP 1070, PCR-LAP19111034</v>
      </c>
      <c r="C1488" s="78">
        <v>43851</v>
      </c>
      <c r="D1488" s="78">
        <v>43941</v>
      </c>
      <c r="E1488" s="192">
        <v>20545286719</v>
      </c>
      <c r="F1488" s="77" t="s">
        <v>4564</v>
      </c>
      <c r="G1488" s="77" t="s">
        <v>2458</v>
      </c>
      <c r="H1488" s="78">
        <v>43851</v>
      </c>
      <c r="I1488" s="78">
        <v>43941</v>
      </c>
      <c r="J1488" s="82" t="s">
        <v>2460</v>
      </c>
      <c r="K1488" s="8">
        <f ca="1">+TODAY()-I1488</f>
        <v>196</v>
      </c>
      <c r="L1488" s="9"/>
      <c r="M1488" s="135"/>
      <c r="N1488" s="9" t="str">
        <f>IF(M1488="","Vacio",IF(L1488=M1488,"Igual","Diferente"))</f>
        <v>Vacio</v>
      </c>
      <c r="O1488" s="9">
        <v>238</v>
      </c>
      <c r="P1488" s="135"/>
      <c r="Q1488" s="9" t="str">
        <f>IF(P1488="","Vacio",IF(O1488=P1488,"Igual","Diferente"))</f>
        <v>Vacio</v>
      </c>
      <c r="R1488" s="1">
        <f>+L1488+O1488/3.5</f>
        <v>68</v>
      </c>
      <c r="S1488" s="1">
        <f ca="1">+IF(K1488&gt;=0,IF(K1488&lt;30,R1488*1,IF(60&gt;K1488,R1488*2,IF(90&gt;K1488,R1488*3,IF(120&gt;K1488,R1488*4,IF(150&gt;K1488,R1488*5,IF(180&gt;K1488,R1488*6,IF(210&gt;K1488,R1488*7))))))),0)</f>
        <v>476</v>
      </c>
      <c r="T1488" s="2">
        <f ca="1">+IF(K1488&lt;0,0,IF(K1488&lt;8,$A$1,IF(K1488&lt;15,$B$1,IF(K1488&lt;22,$C$1,IF(K1488&lt;30,$D$1,IF(K1488&lt;60,$G$1,IF(K1488&lt;90,$H$1,IF(K1488&lt;120,$I$1,IF(K1488&lt;150,$J$1,IF(K1488&lt;180,$K$1,IF(K1488&lt;210,$E$1)))))))))))</f>
        <v>7</v>
      </c>
      <c r="U1488" s="77" t="s">
        <v>1074</v>
      </c>
      <c r="V1488" s="81" t="s">
        <v>2463</v>
      </c>
      <c r="W1488" s="78">
        <v>43411</v>
      </c>
      <c r="X1488" s="85" t="s">
        <v>2464</v>
      </c>
      <c r="Y1488" s="12" t="s">
        <v>5248</v>
      </c>
      <c r="Z1488" s="85" t="s">
        <v>3422</v>
      </c>
      <c r="AA1488" s="85"/>
      <c r="AB1488" s="80"/>
      <c r="AC1488" s="80" t="s">
        <v>59</v>
      </c>
      <c r="AD1488" s="80">
        <v>43977</v>
      </c>
      <c r="AE1488" s="270">
        <v>43941</v>
      </c>
      <c r="AF1488" s="4">
        <f ca="1">+TODAY()-AE1488</f>
        <v>196</v>
      </c>
      <c r="AG1488" s="15" t="s">
        <v>60</v>
      </c>
      <c r="AH1488" s="271" t="s">
        <v>1344</v>
      </c>
      <c r="AI1488" s="78"/>
      <c r="AJ1488" s="78"/>
      <c r="AK1488" s="77" t="s">
        <v>43</v>
      </c>
      <c r="AL1488" s="78"/>
      <c r="AM1488" s="81">
        <v>1</v>
      </c>
      <c r="AN1488" s="77" t="s">
        <v>44</v>
      </c>
      <c r="AO1488" s="77"/>
      <c r="AP1488" s="77" t="s">
        <v>62</v>
      </c>
      <c r="AQ1488" s="77"/>
      <c r="AR1488" s="77"/>
      <c r="AS1488" s="77"/>
      <c r="AT1488" s="77"/>
      <c r="AU1488" s="3" t="s">
        <v>4401</v>
      </c>
      <c r="AV1488" s="82" t="s">
        <v>47</v>
      </c>
      <c r="AW1488" s="7" t="s">
        <v>47</v>
      </c>
      <c r="AX1488" s="9" t="str">
        <f>IF(AW1488="","Vacio",IF(AV1488=AW1488,"Igual","Diferente"))</f>
        <v>Igual</v>
      </c>
      <c r="AY1488" s="68" t="s">
        <v>2459</v>
      </c>
      <c r="AZ1488" s="68"/>
      <c r="BA1488" s="5" t="str">
        <f ca="1">+IF(K1488&gt;21,"Revisar",0)</f>
        <v>Revisar</v>
      </c>
      <c r="BB1488" s="68" t="s">
        <v>146</v>
      </c>
      <c r="BC1488" s="129" t="s">
        <v>141</v>
      </c>
      <c r="BD1488"/>
      <c r="BE1488"/>
      <c r="BF1488" s="129" t="s">
        <v>94</v>
      </c>
      <c r="BG1488" s="129"/>
      <c r="BH1488"/>
      <c r="BI1488"/>
      <c r="BJ1488"/>
      <c r="BK1488"/>
      <c r="BL1488"/>
      <c r="BM1488"/>
    </row>
    <row r="1489" spans="1:65" s="158" customFormat="1" ht="14.65" customHeight="1" x14ac:dyDescent="0.25">
      <c r="A1489" s="68" t="str">
        <f>CONCATENATE(E1489,"_",X1489)</f>
        <v>20604251584_PCR-LAP0291</v>
      </c>
      <c r="B1489" s="68" t="str">
        <f>CONCATENATE(E1489,"_",Z1489)</f>
        <v>20604251584_</v>
      </c>
      <c r="C1489" s="6">
        <v>44111</v>
      </c>
      <c r="D1489" s="6">
        <v>44141</v>
      </c>
      <c r="E1489" s="192">
        <v>20604251584</v>
      </c>
      <c r="F1489" s="3" t="s">
        <v>2465</v>
      </c>
      <c r="G1489" s="3" t="s">
        <v>4773</v>
      </c>
      <c r="H1489" s="6">
        <v>44111</v>
      </c>
      <c r="I1489" s="6">
        <v>44141</v>
      </c>
      <c r="J1489" s="7"/>
      <c r="K1489" s="8">
        <f ca="1">+TODAY()-I1489</f>
        <v>-4</v>
      </c>
      <c r="L1489" s="9">
        <v>40</v>
      </c>
      <c r="M1489" s="135"/>
      <c r="N1489" s="9" t="str">
        <f>IF(M1489="","Vacio",IF(L1489=M1489,"Igual","Diferente"))</f>
        <v>Vacio</v>
      </c>
      <c r="O1489" s="9"/>
      <c r="P1489" s="135"/>
      <c r="Q1489" s="9" t="str">
        <f>IF(P1489="","Vacio",IF(O1489=P1489,"Igual","Diferente"))</f>
        <v>Vacio</v>
      </c>
      <c r="R1489" s="1">
        <f>+L1489+O1489/3.5</f>
        <v>40</v>
      </c>
      <c r="S1489" s="1">
        <f ca="1">+IF(K1489&gt;=0,IF(K1489&lt;30,R1489*1,IF(60&gt;K1489,R1489*2,IF(90&gt;K1489,R1489*3,IF(120&gt;K1489,R1489*4,IF(150&gt;K1489,R1489*5,IF(180&gt;K1489,R1489*6,IF(210&gt;K1489,R1489*7))))))),0)</f>
        <v>0</v>
      </c>
      <c r="T1489" s="2">
        <f ca="1">+IF(K1489&lt;0,0,IF(K1489&lt;8,$A$1,IF(K1489&lt;15,$B$1,IF(K1489&lt;22,$C$1,IF(K1489&lt;30,$D$1,IF(K1489&lt;60,$G$1,IF(K1489&lt;90,$H$1,IF(K1489&lt;120,$I$1,IF(K1489&lt;150,$J$1,IF(K1489&lt;180,$K$1,IF(K1489&lt;210,$E$1)))))))))))</f>
        <v>0</v>
      </c>
      <c r="U1489" s="3" t="s">
        <v>2466</v>
      </c>
      <c r="V1489" s="10" t="s">
        <v>2467</v>
      </c>
      <c r="W1489" s="6">
        <v>43775</v>
      </c>
      <c r="X1489" s="12" t="s">
        <v>2468</v>
      </c>
      <c r="Y1489" s="12" t="s">
        <v>5248</v>
      </c>
      <c r="Z1489" s="12"/>
      <c r="AA1489" s="12"/>
      <c r="AB1489" s="15"/>
      <c r="AC1489" s="15"/>
      <c r="AD1489" s="15"/>
      <c r="AE1489" s="15"/>
      <c r="AF1489" s="4">
        <f ca="1">+TODAY()-AE1489</f>
        <v>44137</v>
      </c>
      <c r="AG1489" s="15"/>
      <c r="AH1489" s="15"/>
      <c r="AI1489" s="6"/>
      <c r="AJ1489" s="6"/>
      <c r="AK1489" s="3"/>
      <c r="AL1489" s="6"/>
      <c r="AM1489" s="10">
        <v>1</v>
      </c>
      <c r="AN1489" s="3" t="s">
        <v>44</v>
      </c>
      <c r="AO1489" s="3"/>
      <c r="AP1489" s="3" t="s">
        <v>45</v>
      </c>
      <c r="AQ1489" s="3"/>
      <c r="AR1489" s="3"/>
      <c r="AS1489" s="3"/>
      <c r="AT1489" s="3"/>
      <c r="AU1489" s="291" t="s">
        <v>3450</v>
      </c>
      <c r="AV1489" s="7" t="s">
        <v>47</v>
      </c>
      <c r="AW1489" s="7" t="s">
        <v>47</v>
      </c>
      <c r="AX1489" s="9" t="str">
        <f>IF(AW1489="","Vacio",IF(AV1489=AW1489,"Igual","Diferente"))</f>
        <v>Igual</v>
      </c>
      <c r="AY1489" s="129"/>
      <c r="AZ1489" s="129"/>
      <c r="BA1489" s="5">
        <f ca="1">+IF(K1489&gt;21,"Revisar",0)</f>
        <v>0</v>
      </c>
      <c r="BB1489" s="68" t="s">
        <v>146</v>
      </c>
      <c r="BC1489" s="129" t="s">
        <v>2919</v>
      </c>
      <c r="BD1489"/>
      <c r="BE1489"/>
      <c r="BF1489" s="129" t="s">
        <v>94</v>
      </c>
      <c r="BG1489" s="129"/>
      <c r="BH1489"/>
      <c r="BI1489"/>
      <c r="BJ1489"/>
      <c r="BK1489"/>
      <c r="BL1489"/>
      <c r="BM1489"/>
    </row>
    <row r="1490" spans="1:65" s="158" customFormat="1" ht="14.65" customHeight="1" x14ac:dyDescent="0.25">
      <c r="A1490" s="68" t="str">
        <f>CONCATENATE(E1490,"_",X1490)</f>
        <v>20604251584_PCR-LAP0368</v>
      </c>
      <c r="B1490" s="68" t="str">
        <f>CONCATENATE(E1490,"_",Z1490)</f>
        <v>20604251584_</v>
      </c>
      <c r="C1490" s="6">
        <v>44125</v>
      </c>
      <c r="D1490" s="6">
        <v>44155</v>
      </c>
      <c r="E1490" s="192">
        <v>20604251584</v>
      </c>
      <c r="F1490" s="3" t="s">
        <v>2465</v>
      </c>
      <c r="G1490" s="3" t="s">
        <v>4777</v>
      </c>
      <c r="H1490" s="6">
        <v>44125</v>
      </c>
      <c r="I1490" s="6">
        <v>44155</v>
      </c>
      <c r="J1490" s="7"/>
      <c r="K1490" s="8">
        <f ca="1">+TODAY()-I1490</f>
        <v>-18</v>
      </c>
      <c r="L1490" s="9">
        <v>40</v>
      </c>
      <c r="M1490" s="135"/>
      <c r="N1490" s="9" t="str">
        <f>IF(M1490="","Vacio",IF(L1490=M1490,"Igual","Diferente"))</f>
        <v>Vacio</v>
      </c>
      <c r="O1490" s="9"/>
      <c r="P1490" s="135"/>
      <c r="Q1490" s="9" t="str">
        <f>IF(P1490="","Vacio",IF(O1490=P1490,"Igual","Diferente"))</f>
        <v>Vacio</v>
      </c>
      <c r="R1490" s="1">
        <f>+L1490+O1490/3.5</f>
        <v>40</v>
      </c>
      <c r="S1490" s="1">
        <f ca="1">+IF(K1490&gt;=0,IF(K1490&lt;30,R1490*1,IF(60&gt;K1490,R1490*2,IF(90&gt;K1490,R1490*3,IF(120&gt;K1490,R1490*4,IF(150&gt;K1490,R1490*5,IF(180&gt;K1490,R1490*6,IF(210&gt;K1490,R1490*7))))))),0)</f>
        <v>0</v>
      </c>
      <c r="T1490" s="2">
        <f ca="1">+IF(K1490&lt;0,0,IF(K1490&lt;8,$A$1,IF(K1490&lt;15,$B$1,IF(K1490&lt;22,$C$1,IF(K1490&lt;30,$D$1,IF(K1490&lt;60,$G$1,IF(K1490&lt;90,$H$1,IF(K1490&lt;120,$I$1,IF(K1490&lt;150,$J$1,IF(K1490&lt;180,$K$1,IF(K1490&lt;210,$E$1)))))))))))</f>
        <v>0</v>
      </c>
      <c r="U1490" s="3" t="s">
        <v>949</v>
      </c>
      <c r="V1490" s="10" t="s">
        <v>3676</v>
      </c>
      <c r="W1490" s="6">
        <v>44064</v>
      </c>
      <c r="X1490" s="12" t="s">
        <v>1580</v>
      </c>
      <c r="Y1490" s="12" t="s">
        <v>5248</v>
      </c>
      <c r="Z1490" s="12"/>
      <c r="AA1490" s="12"/>
      <c r="AB1490" s="15"/>
      <c r="AC1490" s="15"/>
      <c r="AD1490" s="15"/>
      <c r="AE1490" s="15"/>
      <c r="AF1490" s="4">
        <f ca="1">+TODAY()-AE1490</f>
        <v>44137</v>
      </c>
      <c r="AG1490" s="15"/>
      <c r="AH1490" s="15"/>
      <c r="AI1490" s="6"/>
      <c r="AJ1490" s="6"/>
      <c r="AK1490" s="3"/>
      <c r="AL1490" s="6"/>
      <c r="AM1490" s="10">
        <v>1</v>
      </c>
      <c r="AN1490" s="3" t="s">
        <v>44</v>
      </c>
      <c r="AO1490" s="3"/>
      <c r="AP1490" s="117" t="s">
        <v>151</v>
      </c>
      <c r="AQ1490" s="296" t="s">
        <v>888</v>
      </c>
      <c r="AR1490" s="3"/>
      <c r="AS1490" s="3"/>
      <c r="AT1490" s="3"/>
      <c r="AU1490" s="291" t="s">
        <v>3450</v>
      </c>
      <c r="AV1490" s="7" t="s">
        <v>47</v>
      </c>
      <c r="AW1490" s="7" t="s">
        <v>47</v>
      </c>
      <c r="AX1490" s="9" t="str">
        <f>IF(AW1490="","Vacio",IF(AV1490=AW1490,"Igual","Diferente"))</f>
        <v>Igual</v>
      </c>
      <c r="AY1490" s="129"/>
      <c r="AZ1490" s="129"/>
      <c r="BA1490" s="5">
        <f ca="1">+IF(K1490&gt;21,"Revisar",0)</f>
        <v>0</v>
      </c>
      <c r="BB1490" s="68" t="s">
        <v>146</v>
      </c>
      <c r="BC1490" s="129" t="s">
        <v>2919</v>
      </c>
      <c r="BD1490"/>
      <c r="BE1490"/>
      <c r="BF1490" s="129" t="s">
        <v>94</v>
      </c>
      <c r="BG1490" s="129">
        <f>VLOOKUP(X1490,'[2]Costos office 365'!$A$1:$B$180,2,FALSE)</f>
        <v>7.13</v>
      </c>
      <c r="BH1490"/>
      <c r="BI1490"/>
      <c r="BJ1490"/>
      <c r="BK1490"/>
      <c r="BL1490"/>
      <c r="BM1490"/>
    </row>
    <row r="1491" spans="1:65" s="158" customFormat="1" ht="14.65" customHeight="1" x14ac:dyDescent="0.25">
      <c r="A1491" s="68" t="str">
        <f>CONCATENATE(E1491,"_",X1491)</f>
        <v>20604251584_PCR-LAP0315</v>
      </c>
      <c r="B1491" s="68" t="str">
        <f>CONCATENATE(E1491,"_",Z1491)</f>
        <v>20604251584_PCR-LAP0330</v>
      </c>
      <c r="C1491" s="6">
        <v>44119</v>
      </c>
      <c r="D1491" s="6">
        <v>44149</v>
      </c>
      <c r="E1491" s="192">
        <v>20604251584</v>
      </c>
      <c r="F1491" s="3" t="s">
        <v>2465</v>
      </c>
      <c r="G1491" s="3" t="s">
        <v>4775</v>
      </c>
      <c r="H1491" s="6">
        <v>44119</v>
      </c>
      <c r="I1491" s="6">
        <v>44149</v>
      </c>
      <c r="J1491" s="7"/>
      <c r="K1491" s="8">
        <f ca="1">+TODAY()-I1491</f>
        <v>-12</v>
      </c>
      <c r="L1491" s="9">
        <v>40</v>
      </c>
      <c r="M1491" s="135"/>
      <c r="N1491" s="9" t="str">
        <f>IF(M1491="","Vacio",IF(L1491=M1491,"Igual","Diferente"))</f>
        <v>Vacio</v>
      </c>
      <c r="O1491" s="9"/>
      <c r="P1491" s="135"/>
      <c r="Q1491" s="9" t="str">
        <f>IF(P1491="","Vacio",IF(O1491=P1491,"Igual","Diferente"))</f>
        <v>Vacio</v>
      </c>
      <c r="R1491" s="1">
        <f>+L1491+O1491/3.5</f>
        <v>40</v>
      </c>
      <c r="S1491" s="1">
        <f ca="1">+IF(K1491&gt;=0,IF(K1491&lt;30,R1491*1,IF(60&gt;K1491,R1491*2,IF(90&gt;K1491,R1491*3,IF(120&gt;K1491,R1491*4,IF(150&gt;K1491,R1491*5,IF(180&gt;K1491,R1491*6,IF(210&gt;K1491,R1491*7))))))),0)</f>
        <v>0</v>
      </c>
      <c r="T1491" s="2">
        <f ca="1">+IF(K1491&lt;0,0,IF(K1491&lt;8,$A$1,IF(K1491&lt;15,$B$1,IF(K1491&lt;22,$C$1,IF(K1491&lt;30,$D$1,IF(K1491&lt;60,$G$1,IF(K1491&lt;90,$H$1,IF(K1491&lt;120,$I$1,IF(K1491&lt;150,$J$1,IF(K1491&lt;180,$K$1,IF(K1491&lt;210,$E$1)))))))))))</f>
        <v>0</v>
      </c>
      <c r="U1491" s="3" t="s">
        <v>2466</v>
      </c>
      <c r="V1491" s="10" t="s">
        <v>2469</v>
      </c>
      <c r="W1491" s="6">
        <v>43691</v>
      </c>
      <c r="X1491" s="12" t="s">
        <v>2470</v>
      </c>
      <c r="Y1491" s="12" t="s">
        <v>5248</v>
      </c>
      <c r="Z1491" s="12" t="s">
        <v>1190</v>
      </c>
      <c r="AA1491" s="12"/>
      <c r="AB1491" s="12"/>
      <c r="AC1491" s="15"/>
      <c r="AD1491" s="15"/>
      <c r="AE1491" s="15"/>
      <c r="AF1491" s="4">
        <f ca="1">+TODAY()-AE1491</f>
        <v>44137</v>
      </c>
      <c r="AG1491" s="15"/>
      <c r="AH1491" s="15"/>
      <c r="AI1491" s="6"/>
      <c r="AJ1491" s="6"/>
      <c r="AK1491" s="3" t="s">
        <v>56</v>
      </c>
      <c r="AL1491" s="6"/>
      <c r="AM1491" s="10">
        <v>1</v>
      </c>
      <c r="AN1491" s="3" t="s">
        <v>44</v>
      </c>
      <c r="AO1491" s="3"/>
      <c r="AP1491" s="3" t="s">
        <v>45</v>
      </c>
      <c r="AQ1491" s="3"/>
      <c r="AR1491" s="3"/>
      <c r="AS1491" s="3"/>
      <c r="AT1491" s="3"/>
      <c r="AU1491" s="291" t="s">
        <v>3450</v>
      </c>
      <c r="AV1491" s="7" t="s">
        <v>47</v>
      </c>
      <c r="AW1491" s="7" t="s">
        <v>47</v>
      </c>
      <c r="AX1491" s="9" t="str">
        <f>IF(AW1491="","Vacio",IF(AV1491=AW1491,"Igual","Diferente"))</f>
        <v>Igual</v>
      </c>
      <c r="AY1491" s="129"/>
      <c r="AZ1491" s="129"/>
      <c r="BA1491" s="5">
        <f ca="1">+IF(K1491&gt;21,"Revisar",0)</f>
        <v>0</v>
      </c>
      <c r="BB1491" s="68" t="s">
        <v>146</v>
      </c>
      <c r="BC1491" s="129" t="s">
        <v>2919</v>
      </c>
      <c r="BD1491"/>
      <c r="BE1491"/>
      <c r="BF1491" s="129" t="s">
        <v>94</v>
      </c>
      <c r="BG1491" s="129"/>
      <c r="BH1491"/>
      <c r="BI1491"/>
      <c r="BJ1491"/>
      <c r="BK1491"/>
      <c r="BL1491"/>
      <c r="BM1491"/>
    </row>
    <row r="1492" spans="1:65" s="158" customFormat="1" ht="14.65" customHeight="1" x14ac:dyDescent="0.25">
      <c r="A1492" s="68" t="str">
        <f>CONCATENATE(E1492,"_",X1492)</f>
        <v>20604251584_PCR-LAP0448</v>
      </c>
      <c r="B1492" s="68" t="str">
        <f>CONCATENATE(E1492,"_",Z1492)</f>
        <v>20604251584_</v>
      </c>
      <c r="C1492" s="6">
        <v>44109</v>
      </c>
      <c r="D1492" s="6">
        <v>44139</v>
      </c>
      <c r="E1492" s="192">
        <v>20604251584</v>
      </c>
      <c r="F1492" s="3" t="s">
        <v>2465</v>
      </c>
      <c r="G1492" s="3" t="s">
        <v>4774</v>
      </c>
      <c r="H1492" s="6">
        <v>44109</v>
      </c>
      <c r="I1492" s="6">
        <v>44139</v>
      </c>
      <c r="J1492" s="7"/>
      <c r="K1492" s="8">
        <f ca="1">+TODAY()-I1492</f>
        <v>-2</v>
      </c>
      <c r="L1492" s="9">
        <v>40</v>
      </c>
      <c r="M1492" s="135"/>
      <c r="N1492" s="9" t="str">
        <f>IF(M1492="","Vacio",IF(L1492=M1492,"Igual","Diferente"))</f>
        <v>Vacio</v>
      </c>
      <c r="O1492" s="9"/>
      <c r="P1492" s="135"/>
      <c r="Q1492" s="9" t="str">
        <f>IF(P1492="","Vacio",IF(O1492=P1492,"Igual","Diferente"))</f>
        <v>Vacio</v>
      </c>
      <c r="R1492" s="1">
        <f>+L1492+O1492/3.5</f>
        <v>40</v>
      </c>
      <c r="S1492" s="1">
        <f ca="1">+IF(K1492&gt;=0,IF(K1492&lt;30,R1492*1,IF(60&gt;K1492,R1492*2,IF(90&gt;K1492,R1492*3,IF(120&gt;K1492,R1492*4,IF(150&gt;K1492,R1492*5,IF(180&gt;K1492,R1492*6,IF(210&gt;K1492,R1492*7))))))),0)</f>
        <v>0</v>
      </c>
      <c r="T1492" s="2">
        <f ca="1">+IF(K1492&lt;0,0,IF(K1492&lt;8,$A$1,IF(K1492&lt;15,$B$1,IF(K1492&lt;22,$C$1,IF(K1492&lt;30,$D$1,IF(K1492&lt;60,$G$1,IF(K1492&lt;90,$H$1,IF(K1492&lt;120,$I$1,IF(K1492&lt;150,$J$1,IF(K1492&lt;180,$K$1,IF(K1492&lt;210,$E$1)))))))))))</f>
        <v>0</v>
      </c>
      <c r="U1492" s="3" t="s">
        <v>2471</v>
      </c>
      <c r="V1492" s="10" t="s">
        <v>2472</v>
      </c>
      <c r="W1492" s="6">
        <v>43865</v>
      </c>
      <c r="X1492" s="12" t="s">
        <v>2473</v>
      </c>
      <c r="Y1492" s="12" t="s">
        <v>5248</v>
      </c>
      <c r="Z1492" s="12"/>
      <c r="AA1492" s="12"/>
      <c r="AB1492" s="15"/>
      <c r="AC1492" s="15"/>
      <c r="AD1492" s="15"/>
      <c r="AE1492" s="15"/>
      <c r="AF1492" s="4">
        <f ca="1">+TODAY()-AE1492</f>
        <v>44137</v>
      </c>
      <c r="AG1492" s="15"/>
      <c r="AH1492" s="15"/>
      <c r="AI1492" s="6"/>
      <c r="AJ1492" s="6"/>
      <c r="AK1492" s="3"/>
      <c r="AL1492" s="6"/>
      <c r="AM1492" s="10">
        <v>1</v>
      </c>
      <c r="AN1492" s="3" t="s">
        <v>44</v>
      </c>
      <c r="AO1492" s="3"/>
      <c r="AP1492" s="3" t="s">
        <v>320</v>
      </c>
      <c r="AQ1492" s="3"/>
      <c r="AR1492" s="3"/>
      <c r="AS1492" s="3"/>
      <c r="AT1492" s="3"/>
      <c r="AU1492" s="291" t="s">
        <v>3450</v>
      </c>
      <c r="AV1492" s="7" t="s">
        <v>47</v>
      </c>
      <c r="AW1492" s="7" t="s">
        <v>47</v>
      </c>
      <c r="AX1492" s="9" t="str">
        <f>IF(AW1492="","Vacio",IF(AV1492=AW1492,"Igual","Diferente"))</f>
        <v>Igual</v>
      </c>
      <c r="AY1492" s="129"/>
      <c r="AZ1492" s="129"/>
      <c r="BA1492" s="5">
        <f ca="1">+IF(K1492&gt;21,"Revisar",0)</f>
        <v>0</v>
      </c>
      <c r="BB1492" s="68" t="s">
        <v>146</v>
      </c>
      <c r="BC1492" s="129" t="s">
        <v>2919</v>
      </c>
      <c r="BD1492"/>
      <c r="BE1492"/>
      <c r="BF1492" s="129" t="s">
        <v>94</v>
      </c>
      <c r="BG1492" s="129"/>
      <c r="BH1492"/>
      <c r="BI1492"/>
      <c r="BJ1492"/>
      <c r="BK1492"/>
      <c r="BL1492"/>
      <c r="BM1492"/>
    </row>
    <row r="1493" spans="1:65" s="158" customFormat="1" ht="14.65" customHeight="1" x14ac:dyDescent="0.25">
      <c r="A1493" s="68" t="str">
        <f>CONCATENATE(E1493,"_",X1493)</f>
        <v>20604251584_PCR-LAP0309</v>
      </c>
      <c r="B1493" s="68" t="str">
        <f>CONCATENATE(E1493,"_",Z1493)</f>
        <v>20604251584_</v>
      </c>
      <c r="C1493" s="64">
        <v>44115</v>
      </c>
      <c r="D1493" s="64">
        <v>44145</v>
      </c>
      <c r="E1493" s="192">
        <v>20604251584</v>
      </c>
      <c r="F1493" s="63" t="s">
        <v>2465</v>
      </c>
      <c r="G1493" s="63" t="s">
        <v>4776</v>
      </c>
      <c r="H1493" s="64">
        <v>44115</v>
      </c>
      <c r="I1493" s="64">
        <v>44145</v>
      </c>
      <c r="J1493" s="65"/>
      <c r="K1493" s="8">
        <f ca="1">+TODAY()-I1493</f>
        <v>-8</v>
      </c>
      <c r="L1493" s="9">
        <v>40</v>
      </c>
      <c r="M1493" s="135"/>
      <c r="N1493" s="9" t="str">
        <f>IF(M1493="","Vacio",IF(L1493=M1493,"Igual","Diferente"))</f>
        <v>Vacio</v>
      </c>
      <c r="O1493" s="9"/>
      <c r="P1493" s="135"/>
      <c r="Q1493" s="9" t="str">
        <f>IF(P1493="","Vacio",IF(O1493=P1493,"Igual","Diferente"))</f>
        <v>Vacio</v>
      </c>
      <c r="R1493" s="1">
        <f>+L1493+O1493/3.5</f>
        <v>40</v>
      </c>
      <c r="S1493" s="1">
        <f ca="1">+IF(K1493&gt;=0,IF(K1493&lt;30,R1493*1,IF(60&gt;K1493,R1493*2,IF(90&gt;K1493,R1493*3,IF(120&gt;K1493,R1493*4,IF(150&gt;K1493,R1493*5,IF(180&gt;K1493,R1493*6,IF(210&gt;K1493,R1493*7))))))),0)</f>
        <v>0</v>
      </c>
      <c r="T1493" s="2">
        <f ca="1">+IF(K1493&lt;0,0,IF(K1493&lt;8,$A$1,IF(K1493&lt;15,$B$1,IF(K1493&lt;22,$C$1,IF(K1493&lt;30,$D$1,IF(K1493&lt;60,$G$1,IF(K1493&lt;90,$H$1,IF(K1493&lt;120,$I$1,IF(K1493&lt;150,$J$1,IF(K1493&lt;180,$K$1,IF(K1493&lt;210,$E$1)))))))))))</f>
        <v>0</v>
      </c>
      <c r="U1493" s="63" t="s">
        <v>2474</v>
      </c>
      <c r="V1493" s="66" t="s">
        <v>2475</v>
      </c>
      <c r="W1493" s="64">
        <v>43872</v>
      </c>
      <c r="X1493" s="12" t="s">
        <v>445</v>
      </c>
      <c r="Y1493" s="12" t="s">
        <v>5248</v>
      </c>
      <c r="Z1493" s="12"/>
      <c r="AA1493" s="12"/>
      <c r="AB1493" s="102"/>
      <c r="AC1493" s="102"/>
      <c r="AD1493" s="102"/>
      <c r="AE1493" s="102"/>
      <c r="AF1493" s="4">
        <f ca="1">+TODAY()-AE1493</f>
        <v>44137</v>
      </c>
      <c r="AG1493" s="102"/>
      <c r="AH1493" s="102"/>
      <c r="AI1493" s="64"/>
      <c r="AJ1493" s="64"/>
      <c r="AK1493" s="63"/>
      <c r="AL1493" s="64"/>
      <c r="AM1493" s="66">
        <v>1</v>
      </c>
      <c r="AN1493" s="63" t="s">
        <v>44</v>
      </c>
      <c r="AO1493" s="63"/>
      <c r="AP1493" s="63" t="s">
        <v>45</v>
      </c>
      <c r="AQ1493" s="63"/>
      <c r="AR1493" s="63"/>
      <c r="AS1493" s="63"/>
      <c r="AT1493" s="63"/>
      <c r="AU1493" s="291" t="s">
        <v>3450</v>
      </c>
      <c r="AV1493" s="65" t="s">
        <v>47</v>
      </c>
      <c r="AW1493" s="7" t="s">
        <v>47</v>
      </c>
      <c r="AX1493" s="9" t="str">
        <f>IF(AW1493="","Vacio",IF(AV1493=AW1493,"Igual","Diferente"))</f>
        <v>Igual</v>
      </c>
      <c r="AY1493" s="129"/>
      <c r="AZ1493" s="129"/>
      <c r="BA1493" s="5">
        <f ca="1">+IF(K1493&gt;21,"Revisar",0)</f>
        <v>0</v>
      </c>
      <c r="BB1493" s="68" t="s">
        <v>146</v>
      </c>
      <c r="BC1493" s="129" t="s">
        <v>2919</v>
      </c>
      <c r="BD1493"/>
      <c r="BE1493"/>
      <c r="BF1493" s="129" t="s">
        <v>94</v>
      </c>
      <c r="BG1493" s="129"/>
      <c r="BH1493"/>
      <c r="BI1493"/>
      <c r="BJ1493"/>
      <c r="BK1493"/>
      <c r="BL1493"/>
      <c r="BM1493"/>
    </row>
    <row r="1494" spans="1:65" s="158" customFormat="1" ht="14.65" customHeight="1" x14ac:dyDescent="0.25">
      <c r="A1494" s="68" t="str">
        <f>CONCATENATE(E1494,"_",X1494)</f>
        <v>20543323862_PCR-LAP0374</v>
      </c>
      <c r="B1494" s="68" t="str">
        <f>CONCATENATE(E1494,"_",Z1494)</f>
        <v>20543323862_</v>
      </c>
      <c r="C1494" s="6">
        <v>44125</v>
      </c>
      <c r="D1494" s="6">
        <v>44155</v>
      </c>
      <c r="E1494" s="192">
        <v>20543323862</v>
      </c>
      <c r="F1494" s="3" t="s">
        <v>4114</v>
      </c>
      <c r="G1494" s="3" t="s">
        <v>4778</v>
      </c>
      <c r="H1494" s="6">
        <v>44125</v>
      </c>
      <c r="I1494" s="6">
        <v>44155</v>
      </c>
      <c r="J1494" s="7"/>
      <c r="K1494" s="8">
        <f ca="1">+TODAY()-I1494</f>
        <v>-18</v>
      </c>
      <c r="L1494" s="9">
        <v>45</v>
      </c>
      <c r="M1494" s="135"/>
      <c r="N1494" s="9" t="str">
        <f>IF(M1494="","Vacio",IF(L1494=M1494,"Igual","Diferente"))</f>
        <v>Vacio</v>
      </c>
      <c r="O1494" s="9"/>
      <c r="P1494" s="135"/>
      <c r="Q1494" s="9" t="str">
        <f>IF(P1494="","Vacio",IF(O1494=P1494,"Igual","Diferente"))</f>
        <v>Vacio</v>
      </c>
      <c r="R1494" s="1">
        <f>+L1494+O1494/3.5</f>
        <v>45</v>
      </c>
      <c r="S1494" s="1">
        <f ca="1">+IF(K1494&gt;=0,IF(K1494&lt;30,R1494*1,IF(60&gt;K1494,R1494*2,IF(90&gt;K1494,R1494*3,IF(120&gt;K1494,R1494*4,IF(150&gt;K1494,R1494*5,IF(180&gt;K1494,R1494*6,IF(210&gt;K1494,R1494*7))))))),0)</f>
        <v>0</v>
      </c>
      <c r="T1494" s="2">
        <f ca="1">+IF(K1494&lt;0,0,IF(K1494&lt;8,$A$1,IF(K1494&lt;15,$B$1,IF(K1494&lt;22,$C$1,IF(K1494&lt;30,$D$1,IF(K1494&lt;60,$G$1,IF(K1494&lt;90,$H$1,IF(K1494&lt;120,$I$1,IF(K1494&lt;150,$J$1,IF(K1494&lt;180,$K$1,IF(K1494&lt;210,$E$1)))))))))))</f>
        <v>0</v>
      </c>
      <c r="U1494" s="3" t="s">
        <v>2485</v>
      </c>
      <c r="V1494" s="10" t="s">
        <v>2486</v>
      </c>
      <c r="W1494" s="6">
        <v>43544</v>
      </c>
      <c r="X1494" s="12" t="s">
        <v>2487</v>
      </c>
      <c r="Y1494" s="12" t="s">
        <v>5248</v>
      </c>
      <c r="Z1494" s="12"/>
      <c r="AA1494" s="12"/>
      <c r="AB1494" s="15"/>
      <c r="AC1494" s="15"/>
      <c r="AD1494" s="15"/>
      <c r="AE1494" s="15"/>
      <c r="AF1494" s="4">
        <f ca="1">+TODAY()-AE1494</f>
        <v>44137</v>
      </c>
      <c r="AG1494" s="15"/>
      <c r="AH1494" s="15"/>
      <c r="AI1494" s="6"/>
      <c r="AJ1494" s="6"/>
      <c r="AK1494" s="3" t="s">
        <v>56</v>
      </c>
      <c r="AL1494" s="6"/>
      <c r="AM1494" s="66">
        <v>1</v>
      </c>
      <c r="AN1494" s="3" t="s">
        <v>44</v>
      </c>
      <c r="AO1494" s="3"/>
      <c r="AP1494" s="3" t="s">
        <v>45</v>
      </c>
      <c r="AQ1494" s="3"/>
      <c r="AR1494" s="3"/>
      <c r="AS1494" s="3"/>
      <c r="AT1494" s="3"/>
      <c r="AU1494" s="291" t="s">
        <v>3450</v>
      </c>
      <c r="AV1494" s="7" t="s">
        <v>47</v>
      </c>
      <c r="AW1494" s="7" t="s">
        <v>47</v>
      </c>
      <c r="AX1494" s="9" t="str">
        <f>IF(AW1494="","Vacio",IF(AV1494=AW1494,"Igual","Diferente"))</f>
        <v>Igual</v>
      </c>
      <c r="AY1494" s="129"/>
      <c r="AZ1494" s="129"/>
      <c r="BA1494" s="5">
        <f ca="1">+IF(K1494&gt;21,"Revisar",0)</f>
        <v>0</v>
      </c>
      <c r="BB1494" s="68" t="s">
        <v>146</v>
      </c>
      <c r="BC1494" s="129" t="s">
        <v>2919</v>
      </c>
      <c r="BD1494"/>
      <c r="BE1494"/>
      <c r="BF1494" s="129" t="s">
        <v>94</v>
      </c>
      <c r="BG1494" s="129"/>
      <c r="BH1494"/>
      <c r="BI1494"/>
      <c r="BJ1494"/>
      <c r="BK1494"/>
      <c r="BL1494"/>
      <c r="BM1494"/>
    </row>
    <row r="1495" spans="1:65" s="158" customFormat="1" ht="14.65" customHeight="1" x14ac:dyDescent="0.25">
      <c r="A1495" s="68" t="str">
        <f>CONCATENATE(E1495,"_",X1495)</f>
        <v>20543323862_PCR-LAP0833</v>
      </c>
      <c r="B1495" s="68" t="str">
        <f>CONCATENATE(E1495,"_",Z1495)</f>
        <v>20543323862_</v>
      </c>
      <c r="C1495" s="64">
        <v>44105</v>
      </c>
      <c r="D1495" s="64">
        <v>44135</v>
      </c>
      <c r="E1495" s="192">
        <v>20543323862</v>
      </c>
      <c r="F1495" s="3" t="s">
        <v>4114</v>
      </c>
      <c r="G1495" s="63" t="s">
        <v>4737</v>
      </c>
      <c r="H1495" s="64">
        <v>44105</v>
      </c>
      <c r="I1495" s="64">
        <v>44135</v>
      </c>
      <c r="J1495" s="65"/>
      <c r="K1495" s="8">
        <f ca="1">+TODAY()-I1495</f>
        <v>2</v>
      </c>
      <c r="L1495" s="9">
        <v>40</v>
      </c>
      <c r="M1495" s="135"/>
      <c r="N1495" s="9" t="str">
        <f>IF(M1495="","Vacio",IF(L1495=M1495,"Igual","Diferente"))</f>
        <v>Vacio</v>
      </c>
      <c r="O1495" s="9"/>
      <c r="P1495" s="135"/>
      <c r="Q1495" s="9" t="str">
        <f>IF(P1495="","Vacio",IF(O1495=P1495,"Igual","Diferente"))</f>
        <v>Vacio</v>
      </c>
      <c r="R1495" s="1">
        <f>+L1495+O1495/3.5</f>
        <v>40</v>
      </c>
      <c r="S1495" s="1">
        <f ca="1">+IF(K1495&gt;=0,IF(K1495&lt;30,R1495*1,IF(60&gt;K1495,R1495*2,IF(90&gt;K1495,R1495*3,IF(120&gt;K1495,R1495*4,IF(150&gt;K1495,R1495*5,IF(180&gt;K1495,R1495*6,IF(210&gt;K1495,R1495*7))))))),0)</f>
        <v>40</v>
      </c>
      <c r="T1495" s="2" t="str">
        <f ca="1">+IF(K1495&lt;0,0,IF(K1495&lt;8,$A$1,IF(K1495&lt;15,$B$1,IF(K1495&lt;22,$C$1,IF(K1495&lt;30,$D$1,IF(K1495&lt;60,$G$1,IF(K1495&lt;90,$H$1,IF(K1495&lt;120,$I$1,IF(K1495&lt;150,$J$1,IF(K1495&lt;180,$K$1,IF(K1495&lt;210,$E$1)))))))))))</f>
        <v>1° Semana</v>
      </c>
      <c r="U1495" s="3" t="s">
        <v>1697</v>
      </c>
      <c r="V1495" s="66"/>
      <c r="W1495" s="64"/>
      <c r="X1495" s="12" t="s">
        <v>1698</v>
      </c>
      <c r="Y1495" s="12" t="s">
        <v>5248</v>
      </c>
      <c r="Z1495" s="12"/>
      <c r="AA1495" s="12"/>
      <c r="AB1495" s="102"/>
      <c r="AC1495" s="102"/>
      <c r="AD1495" s="102"/>
      <c r="AE1495" s="102"/>
      <c r="AF1495" s="4">
        <f ca="1">+TODAY()-AE1495</f>
        <v>44137</v>
      </c>
      <c r="AG1495" s="102"/>
      <c r="AH1495" s="102"/>
      <c r="AI1495" s="64"/>
      <c r="AJ1495" s="64"/>
      <c r="AK1495" s="63"/>
      <c r="AL1495" s="64"/>
      <c r="AM1495" s="66">
        <v>1</v>
      </c>
      <c r="AN1495" s="3" t="s">
        <v>44</v>
      </c>
      <c r="AO1495" s="63"/>
      <c r="AP1495" s="117" t="s">
        <v>1617</v>
      </c>
      <c r="AQ1495" s="117" t="s">
        <v>1691</v>
      </c>
      <c r="AR1495" s="63"/>
      <c r="AS1495" s="63"/>
      <c r="AT1495" s="63"/>
      <c r="AU1495" s="291" t="s">
        <v>3450</v>
      </c>
      <c r="AV1495" s="65" t="s">
        <v>47</v>
      </c>
      <c r="AW1495" s="7" t="s">
        <v>47</v>
      </c>
      <c r="AX1495" s="9" t="str">
        <f>IF(AW1495="","Vacio",IF(AV1495=AW1495,"Igual","Diferente"))</f>
        <v>Igual</v>
      </c>
      <c r="AY1495" s="129"/>
      <c r="AZ1495" s="129"/>
      <c r="BA1495" s="5">
        <f ca="1">+IF(K1495&gt;21,"Revisar",0)</f>
        <v>0</v>
      </c>
      <c r="BB1495" s="68" t="s">
        <v>146</v>
      </c>
      <c r="BC1495" s="129" t="s">
        <v>2919</v>
      </c>
      <c r="BF1495" s="129" t="s">
        <v>94</v>
      </c>
      <c r="BG1495" s="129"/>
    </row>
    <row r="1496" spans="1:65" ht="14.65" customHeight="1" x14ac:dyDescent="0.25">
      <c r="A1496" s="68" t="str">
        <f>CONCATENATE(E1496,"_",X1496)</f>
        <v>20543323862_PCR-LAP0668</v>
      </c>
      <c r="B1496" s="68" t="str">
        <f>CONCATENATE(E1496,"_",Z1496)</f>
        <v>20543323862_PCR-LAP0722</v>
      </c>
      <c r="C1496" s="6">
        <v>44110</v>
      </c>
      <c r="D1496" s="6">
        <v>44140</v>
      </c>
      <c r="E1496" s="192">
        <v>20543323862</v>
      </c>
      <c r="F1496" s="3" t="s">
        <v>4114</v>
      </c>
      <c r="G1496" s="3" t="s">
        <v>4738</v>
      </c>
      <c r="H1496" s="6">
        <v>44110</v>
      </c>
      <c r="I1496" s="6">
        <v>44140</v>
      </c>
      <c r="J1496" s="7"/>
      <c r="K1496" s="8">
        <f ca="1">+TODAY()-I1496</f>
        <v>-3</v>
      </c>
      <c r="L1496" s="9">
        <v>40</v>
      </c>
      <c r="M1496" s="135"/>
      <c r="N1496" s="9" t="str">
        <f>IF(M1496="","Vacio",IF(L1496=M1496,"Igual","Diferente"))</f>
        <v>Vacio</v>
      </c>
      <c r="O1496" s="9"/>
      <c r="P1496" s="135"/>
      <c r="Q1496" s="9" t="str">
        <f>IF(P1496="","Vacio",IF(O1496=P1496,"Igual","Diferente"))</f>
        <v>Vacio</v>
      </c>
      <c r="R1496" s="1">
        <f>+L1496+O1496/3.5</f>
        <v>40</v>
      </c>
      <c r="S1496" s="1">
        <f ca="1">+IF(K1496&gt;=0,IF(K1496&lt;30,R1496*1,IF(60&gt;K1496,R1496*2,IF(90&gt;K1496,R1496*3,IF(120&gt;K1496,R1496*4,IF(150&gt;K1496,R1496*5,IF(180&gt;K1496,R1496*6,IF(210&gt;K1496,R1496*7))))))),0)</f>
        <v>0</v>
      </c>
      <c r="T1496" s="2">
        <f ca="1">+IF(K1496&lt;0,0,IF(K1496&lt;8,$A$1,IF(K1496&lt;15,$B$1,IF(K1496&lt;22,$C$1,IF(K1496&lt;30,$D$1,IF(K1496&lt;60,$G$1,IF(K1496&lt;90,$H$1,IF(K1496&lt;120,$I$1,IF(K1496&lt;150,$J$1,IF(K1496&lt;180,$K$1,IF(K1496&lt;210,$E$1)))))))))))</f>
        <v>0</v>
      </c>
      <c r="U1496" s="3" t="s">
        <v>4208</v>
      </c>
      <c r="V1496" s="10" t="s">
        <v>3168</v>
      </c>
      <c r="W1496" s="6">
        <v>44018</v>
      </c>
      <c r="X1496" s="12" t="s">
        <v>525</v>
      </c>
      <c r="Y1496" s="12" t="s">
        <v>5248</v>
      </c>
      <c r="Z1496" s="12" t="s">
        <v>2484</v>
      </c>
      <c r="AA1496" s="12"/>
      <c r="AB1496" s="12"/>
      <c r="AC1496" s="15"/>
      <c r="AD1496" s="15"/>
      <c r="AE1496" s="15"/>
      <c r="AF1496" s="4">
        <f ca="1">+TODAY()-AE1496</f>
        <v>44137</v>
      </c>
      <c r="AG1496" s="15"/>
      <c r="AH1496" s="15"/>
      <c r="AI1496" s="6"/>
      <c r="AJ1496" s="6"/>
      <c r="AK1496" s="3"/>
      <c r="AL1496" s="6"/>
      <c r="AM1496" s="66">
        <v>1</v>
      </c>
      <c r="AN1496" s="3" t="s">
        <v>44</v>
      </c>
      <c r="AO1496" s="3"/>
      <c r="AP1496" s="117" t="s">
        <v>1617</v>
      </c>
      <c r="AQ1496" s="3"/>
      <c r="AR1496" s="3"/>
      <c r="AS1496" s="3"/>
      <c r="AT1496" s="3"/>
      <c r="AU1496" s="291" t="s">
        <v>3450</v>
      </c>
      <c r="AV1496" s="7" t="s">
        <v>47</v>
      </c>
      <c r="AW1496" s="7" t="s">
        <v>47</v>
      </c>
      <c r="AX1496" s="9" t="str">
        <f>IF(AW1496="","Vacio",IF(AV1496=AW1496,"Igual","Diferente"))</f>
        <v>Igual</v>
      </c>
      <c r="AY1496" s="129" t="s">
        <v>4666</v>
      </c>
      <c r="AZ1496" s="129"/>
      <c r="BA1496" s="5">
        <f ca="1">+IF(K1496&gt;21,"Revisar",0)</f>
        <v>0</v>
      </c>
      <c r="BB1496" s="68" t="s">
        <v>146</v>
      </c>
      <c r="BC1496" s="129" t="s">
        <v>2919</v>
      </c>
      <c r="BF1496" s="129" t="s">
        <v>94</v>
      </c>
      <c r="BG1496" s="129"/>
    </row>
    <row r="1497" spans="1:65" ht="14.65" customHeight="1" x14ac:dyDescent="0.25">
      <c r="A1497" s="68" t="str">
        <f>CONCATENATE(E1497,"_",X1497)</f>
        <v>20543323862_PCR-LAP0736</v>
      </c>
      <c r="B1497" s="68" t="str">
        <f>CONCATENATE(E1497,"_",Z1497)</f>
        <v>20543323862_</v>
      </c>
      <c r="C1497" s="6">
        <v>44110</v>
      </c>
      <c r="D1497" s="6">
        <v>44140</v>
      </c>
      <c r="E1497" s="192">
        <v>20543323862</v>
      </c>
      <c r="F1497" s="3" t="s">
        <v>4114</v>
      </c>
      <c r="G1497" s="3" t="s">
        <v>4738</v>
      </c>
      <c r="H1497" s="6">
        <v>44110</v>
      </c>
      <c r="I1497" s="6">
        <v>44140</v>
      </c>
      <c r="J1497" s="7"/>
      <c r="K1497" s="8">
        <f ca="1">+TODAY()-I1497</f>
        <v>-3</v>
      </c>
      <c r="L1497" s="9">
        <v>40</v>
      </c>
      <c r="M1497" s="135"/>
      <c r="N1497" s="9" t="str">
        <f>IF(M1497="","Vacio",IF(L1497=M1497,"Igual","Diferente"))</f>
        <v>Vacio</v>
      </c>
      <c r="O1497" s="9"/>
      <c r="P1497" s="135"/>
      <c r="Q1497" s="9" t="str">
        <f>IF(P1497="","Vacio",IF(O1497=P1497,"Igual","Diferente"))</f>
        <v>Vacio</v>
      </c>
      <c r="R1497" s="1">
        <f>+L1497+O1497/3.5</f>
        <v>40</v>
      </c>
      <c r="S1497" s="1">
        <f ca="1">+IF(K1497&gt;=0,IF(K1497&lt;30,R1497*1,IF(60&gt;K1497,R1497*2,IF(90&gt;K1497,R1497*3,IF(120&gt;K1497,R1497*4,IF(150&gt;K1497,R1497*5,IF(180&gt;K1497,R1497*6,IF(210&gt;K1497,R1497*7))))))),0)</f>
        <v>0</v>
      </c>
      <c r="T1497" s="2">
        <f ca="1">+IF(K1497&lt;0,0,IF(K1497&lt;8,$A$1,IF(K1497&lt;15,$B$1,IF(K1497&lt;22,$C$1,IF(K1497&lt;30,$D$1,IF(K1497&lt;60,$G$1,IF(K1497&lt;90,$H$1,IF(K1497&lt;120,$I$1,IF(K1497&lt;150,$J$1,IF(K1497&lt;180,$K$1,IF(K1497&lt;210,$E$1)))))))))))</f>
        <v>0</v>
      </c>
      <c r="U1497" s="3" t="s">
        <v>3167</v>
      </c>
      <c r="V1497" s="10" t="s">
        <v>3168</v>
      </c>
      <c r="W1497" s="6">
        <v>44018</v>
      </c>
      <c r="X1497" s="12" t="s">
        <v>3169</v>
      </c>
      <c r="Y1497" s="12" t="s">
        <v>5248</v>
      </c>
      <c r="Z1497" s="12"/>
      <c r="AA1497" s="12"/>
      <c r="AB1497" s="15"/>
      <c r="AC1497" s="15"/>
      <c r="AD1497" s="15"/>
      <c r="AE1497" s="15"/>
      <c r="AF1497" s="4">
        <f ca="1">+TODAY()-AE1497</f>
        <v>44137</v>
      </c>
      <c r="AG1497" s="15"/>
      <c r="AH1497" s="15"/>
      <c r="AI1497" s="6"/>
      <c r="AJ1497" s="6"/>
      <c r="AK1497" s="3"/>
      <c r="AL1497" s="6"/>
      <c r="AM1497" s="66">
        <v>1</v>
      </c>
      <c r="AN1497" s="3" t="s">
        <v>44</v>
      </c>
      <c r="AO1497" s="3"/>
      <c r="AP1497" s="3" t="s">
        <v>45</v>
      </c>
      <c r="AQ1497" s="3"/>
      <c r="AR1497" s="3"/>
      <c r="AS1497" s="3"/>
      <c r="AT1497" s="3"/>
      <c r="AU1497" s="291" t="s">
        <v>3450</v>
      </c>
      <c r="AV1497" s="7" t="s">
        <v>47</v>
      </c>
      <c r="AW1497" s="7" t="s">
        <v>47</v>
      </c>
      <c r="AX1497" s="9" t="str">
        <f>IF(AW1497="","Vacio",IF(AV1497=AW1497,"Igual","Diferente"))</f>
        <v>Igual</v>
      </c>
      <c r="AY1497" s="129"/>
      <c r="AZ1497" s="129"/>
      <c r="BA1497" s="5">
        <f ca="1">+IF(K1497&gt;21,"Revisar",0)</f>
        <v>0</v>
      </c>
      <c r="BB1497" s="68" t="s">
        <v>146</v>
      </c>
      <c r="BC1497" s="129" t="s">
        <v>2919</v>
      </c>
      <c r="BF1497" s="129" t="s">
        <v>94</v>
      </c>
      <c r="BG1497" s="129"/>
    </row>
    <row r="1498" spans="1:65" ht="14.65" customHeight="1" x14ac:dyDescent="0.25">
      <c r="A1498" s="68" t="str">
        <f>CONCATENATE(E1498,"_",X1498)</f>
        <v>20543323862_PCR-LAP0829</v>
      </c>
      <c r="B1498" s="68" t="str">
        <f>CONCATENATE(E1498,"_",Z1498)</f>
        <v>20543323862_</v>
      </c>
      <c r="C1498" s="64">
        <v>44105</v>
      </c>
      <c r="D1498" s="64">
        <v>44135</v>
      </c>
      <c r="E1498" s="194">
        <v>20543323862</v>
      </c>
      <c r="F1498" s="3" t="s">
        <v>4114</v>
      </c>
      <c r="G1498" s="63" t="s">
        <v>4739</v>
      </c>
      <c r="H1498" s="64">
        <v>44105</v>
      </c>
      <c r="I1498" s="64">
        <v>44135</v>
      </c>
      <c r="J1498" s="65"/>
      <c r="K1498" s="8">
        <f ca="1">+TODAY()-I1498</f>
        <v>2</v>
      </c>
      <c r="L1498" s="9">
        <v>40</v>
      </c>
      <c r="M1498" s="135"/>
      <c r="N1498" s="9" t="str">
        <f>IF(M1498="","Vacio",IF(L1498=M1498,"Igual","Diferente"))</f>
        <v>Vacio</v>
      </c>
      <c r="O1498" s="9"/>
      <c r="P1498" s="135"/>
      <c r="Q1498" s="9" t="str">
        <f>IF(P1498="","Vacio",IF(O1498=P1498,"Igual","Diferente"))</f>
        <v>Vacio</v>
      </c>
      <c r="R1498" s="1">
        <f>+L1498+O1498/3.5</f>
        <v>40</v>
      </c>
      <c r="S1498" s="1">
        <f ca="1">+IF(K1498&gt;=0,IF(K1498&lt;30,R1498*1,IF(60&gt;K1498,R1498*2,IF(90&gt;K1498,R1498*3,IF(120&gt;K1498,R1498*4,IF(150&gt;K1498,R1498*5,IF(180&gt;K1498,R1498*6,IF(210&gt;K1498,R1498*7))))))),0)</f>
        <v>40</v>
      </c>
      <c r="T1498" s="2" t="str">
        <f ca="1">+IF(K1498&lt;0,0,IF(K1498&lt;8,$A$1,IF(K1498&lt;15,$B$1,IF(K1498&lt;22,$C$1,IF(K1498&lt;30,$D$1,IF(K1498&lt;60,$G$1,IF(K1498&lt;90,$H$1,IF(K1498&lt;120,$I$1,IF(K1498&lt;150,$J$1,IF(K1498&lt;180,$K$1,IF(K1498&lt;210,$E$1)))))))))))</f>
        <v>1° Semana</v>
      </c>
      <c r="U1498" s="63" t="s">
        <v>2476</v>
      </c>
      <c r="V1498" s="66" t="s">
        <v>2477</v>
      </c>
      <c r="W1498" s="64">
        <v>43528</v>
      </c>
      <c r="X1498" s="12" t="s">
        <v>2478</v>
      </c>
      <c r="Y1498" s="12" t="s">
        <v>5248</v>
      </c>
      <c r="Z1498" s="12"/>
      <c r="AA1498" s="12"/>
      <c r="AB1498" s="102"/>
      <c r="AC1498" s="102"/>
      <c r="AD1498" s="102"/>
      <c r="AE1498" s="102"/>
      <c r="AF1498" s="4">
        <f ca="1">+TODAY()-AE1498</f>
        <v>44137</v>
      </c>
      <c r="AG1498" s="102"/>
      <c r="AH1498" s="132"/>
      <c r="AI1498" s="64"/>
      <c r="AJ1498" s="64"/>
      <c r="AK1498" s="63" t="s">
        <v>56</v>
      </c>
      <c r="AL1498" s="64"/>
      <c r="AM1498" s="66">
        <v>1</v>
      </c>
      <c r="AN1498" s="63" t="s">
        <v>44</v>
      </c>
      <c r="AO1498" s="63"/>
      <c r="AP1498" s="63" t="s">
        <v>45</v>
      </c>
      <c r="AQ1498" s="63"/>
      <c r="AR1498" s="63"/>
      <c r="AS1498" s="63"/>
      <c r="AT1498" s="63"/>
      <c r="AU1498" s="291" t="s">
        <v>3450</v>
      </c>
      <c r="AV1498" s="65" t="s">
        <v>47</v>
      </c>
      <c r="AW1498" s="7" t="s">
        <v>47</v>
      </c>
      <c r="AX1498" s="9" t="str">
        <f>IF(AW1498="","Vacio",IF(AV1498=AW1498,"Igual","Diferente"))</f>
        <v>Igual</v>
      </c>
      <c r="AY1498" s="129"/>
      <c r="AZ1498" s="129"/>
      <c r="BA1498" s="5">
        <f ca="1">+IF(K1498&gt;21,"Revisar",0)</f>
        <v>0</v>
      </c>
      <c r="BB1498" s="68" t="s">
        <v>146</v>
      </c>
      <c r="BC1498" s="129" t="s">
        <v>2919</v>
      </c>
      <c r="BD1498" s="158"/>
      <c r="BE1498" s="158"/>
      <c r="BF1498" s="129" t="s">
        <v>94</v>
      </c>
      <c r="BG1498" s="129"/>
      <c r="BH1498" s="158"/>
      <c r="BI1498" s="158"/>
      <c r="BJ1498" s="158"/>
      <c r="BK1498" s="158"/>
      <c r="BL1498" s="158"/>
      <c r="BM1498" s="158"/>
    </row>
    <row r="1499" spans="1:65" ht="14.65" customHeight="1" x14ac:dyDescent="0.25">
      <c r="A1499" s="68" t="str">
        <f>CONCATENATE(E1499,"_",X1499)</f>
        <v>20605153446_PCR-LAP20041335</v>
      </c>
      <c r="B1499" s="68" t="str">
        <f>CONCATENATE(E1499,"_",Z1499)</f>
        <v>20605153446_</v>
      </c>
      <c r="C1499" s="64">
        <v>44126</v>
      </c>
      <c r="D1499" s="64">
        <v>44156</v>
      </c>
      <c r="E1499" s="194">
        <v>20605153446</v>
      </c>
      <c r="F1499" s="63" t="s">
        <v>2489</v>
      </c>
      <c r="G1499" s="63" t="s">
        <v>4997</v>
      </c>
      <c r="H1499" s="64">
        <v>44126</v>
      </c>
      <c r="I1499" s="64">
        <v>44156</v>
      </c>
      <c r="J1499" s="65"/>
      <c r="K1499" s="8">
        <f ca="1">+TODAY()-I1499</f>
        <v>-19</v>
      </c>
      <c r="L1499" s="9"/>
      <c r="M1499" s="135"/>
      <c r="N1499" s="9" t="str">
        <f>IF(M1499="","Vacio",IF(L1499=M1499,"Igual","Diferente"))</f>
        <v>Vacio</v>
      </c>
      <c r="O1499" s="9">
        <v>200</v>
      </c>
      <c r="P1499" s="135"/>
      <c r="Q1499" s="9" t="str">
        <f>IF(P1499="","Vacio",IF(O1499=P1499,"Igual","Diferente"))</f>
        <v>Vacio</v>
      </c>
      <c r="R1499" s="1">
        <f>+L1499+O1499/3.5</f>
        <v>57.142857142857146</v>
      </c>
      <c r="S1499" s="1">
        <f ca="1">+IF(K1499&gt;=0,IF(K1499&lt;30,R1499*1,IF(60&gt;K1499,R1499*2,IF(90&gt;K1499,R1499*3,IF(120&gt;K1499,R1499*4,IF(150&gt;K1499,R1499*5,IF(180&gt;K1499,R1499*6,IF(210&gt;K1499,R1499*7))))))),0)</f>
        <v>0</v>
      </c>
      <c r="T1499" s="2">
        <f ca="1">+IF(K1499&lt;0,0,IF(K1499&lt;8,$A$1,IF(K1499&lt;15,$B$1,IF(K1499&lt;22,$C$1,IF(K1499&lt;30,$D$1,IF(K1499&lt;60,$G$1,IF(K1499&lt;90,$H$1,IF(K1499&lt;120,$I$1,IF(K1499&lt;150,$J$1,IF(K1499&lt;180,$K$1,IF(K1499&lt;210,$E$1)))))))))))</f>
        <v>0</v>
      </c>
      <c r="U1499" s="380" t="s">
        <v>4973</v>
      </c>
      <c r="V1499" s="66" t="s">
        <v>4974</v>
      </c>
      <c r="W1499" s="64">
        <v>44125</v>
      </c>
      <c r="X1499" s="12" t="s">
        <v>4391</v>
      </c>
      <c r="Y1499" s="12" t="s">
        <v>5248</v>
      </c>
      <c r="Z1499" s="12"/>
      <c r="AA1499" s="12"/>
      <c r="AB1499" s="102"/>
      <c r="AC1499" s="102"/>
      <c r="AD1499" s="102"/>
      <c r="AE1499" s="102"/>
      <c r="AF1499" s="4">
        <f ca="1">+TODAY()-AE1499</f>
        <v>44137</v>
      </c>
      <c r="AG1499" s="102"/>
      <c r="AH1499" s="132"/>
      <c r="AI1499" s="64"/>
      <c r="AJ1499" s="64"/>
      <c r="AK1499" s="63"/>
      <c r="AL1499" s="64"/>
      <c r="AM1499" s="66">
        <v>1</v>
      </c>
      <c r="AN1499" s="63" t="s">
        <v>44</v>
      </c>
      <c r="AO1499" s="63"/>
      <c r="AP1499" s="63" t="s">
        <v>45</v>
      </c>
      <c r="AQ1499" s="63"/>
      <c r="AR1499" s="63"/>
      <c r="AS1499" s="63"/>
      <c r="AT1499" s="63"/>
      <c r="AU1499" s="288" t="s">
        <v>4686</v>
      </c>
      <c r="AV1499" s="65" t="s">
        <v>47</v>
      </c>
      <c r="AW1499" s="7" t="s">
        <v>47</v>
      </c>
      <c r="AX1499" s="9" t="str">
        <f>IF(AW1499="","Vacio",IF(AV1499=AW1499,"Igual","Diferente"))</f>
        <v>Igual</v>
      </c>
      <c r="AY1499" s="129"/>
      <c r="AZ1499" s="129"/>
      <c r="BA1499" s="5">
        <f ca="1">+IF(K1499&gt;21,"Revisar",0)</f>
        <v>0</v>
      </c>
      <c r="BB1499" s="68" t="s">
        <v>146</v>
      </c>
      <c r="BC1499" s="129" t="s">
        <v>2919</v>
      </c>
      <c r="BD1499" s="158"/>
      <c r="BE1499" s="158"/>
      <c r="BF1499" s="129"/>
      <c r="BG1499" s="129"/>
      <c r="BH1499" s="158"/>
      <c r="BI1499" s="158"/>
      <c r="BJ1499" s="158"/>
      <c r="BK1499" s="158"/>
      <c r="BL1499" s="158"/>
      <c r="BM1499" s="158"/>
    </row>
    <row r="1500" spans="1:65" ht="14.65" customHeight="1" x14ac:dyDescent="0.25">
      <c r="A1500" s="68" t="str">
        <f>CONCATENATE(E1500,"_",X1500)</f>
        <v>20605153446_PCR-LAP19111046</v>
      </c>
      <c r="B1500" s="68" t="str">
        <f>CONCATENATE(E1500,"_",Z1500)</f>
        <v>20605153446_</v>
      </c>
      <c r="C1500" s="64">
        <v>44126</v>
      </c>
      <c r="D1500" s="64">
        <v>44156</v>
      </c>
      <c r="E1500" s="194">
        <v>20605153446</v>
      </c>
      <c r="F1500" s="63" t="s">
        <v>2489</v>
      </c>
      <c r="G1500" s="63" t="s">
        <v>4997</v>
      </c>
      <c r="H1500" s="64">
        <v>44126</v>
      </c>
      <c r="I1500" s="64">
        <v>44156</v>
      </c>
      <c r="J1500" s="65"/>
      <c r="K1500" s="8">
        <f ca="1">+TODAY()-I1500</f>
        <v>-19</v>
      </c>
      <c r="L1500" s="9"/>
      <c r="M1500" s="135"/>
      <c r="N1500" s="9" t="str">
        <f>IF(M1500="","Vacio",IF(L1500=M1500,"Igual","Diferente"))</f>
        <v>Vacio</v>
      </c>
      <c r="O1500" s="9">
        <v>180</v>
      </c>
      <c r="P1500" s="135"/>
      <c r="Q1500" s="9" t="str">
        <f>IF(P1500="","Vacio",IF(O1500=P1500,"Igual","Diferente"))</f>
        <v>Vacio</v>
      </c>
      <c r="R1500" s="1">
        <f>+L1500+O1500/3.5</f>
        <v>51.428571428571431</v>
      </c>
      <c r="S1500" s="1">
        <f ca="1">+IF(K1500&gt;=0,IF(K1500&lt;30,R1500*1,IF(60&gt;K1500,R1500*2,IF(90&gt;K1500,R1500*3,IF(120&gt;K1500,R1500*4,IF(150&gt;K1500,R1500*5,IF(180&gt;K1500,R1500*6,IF(210&gt;K1500,R1500*7))))))),0)</f>
        <v>0</v>
      </c>
      <c r="T1500" s="2">
        <f ca="1">+IF(K1500&lt;0,0,IF(K1500&lt;8,$A$1,IF(K1500&lt;15,$B$1,IF(K1500&lt;22,$C$1,IF(K1500&lt;30,$D$1,IF(K1500&lt;60,$G$1,IF(K1500&lt;90,$H$1,IF(K1500&lt;120,$I$1,IF(K1500&lt;150,$J$1,IF(K1500&lt;180,$K$1,IF(K1500&lt;210,$E$1)))))))))))</f>
        <v>0</v>
      </c>
      <c r="U1500" s="380" t="s">
        <v>4975</v>
      </c>
      <c r="V1500" s="66" t="s">
        <v>4974</v>
      </c>
      <c r="W1500" s="64">
        <v>44125</v>
      </c>
      <c r="X1500" s="12" t="s">
        <v>448</v>
      </c>
      <c r="Y1500" s="12" t="s">
        <v>5248</v>
      </c>
      <c r="Z1500" s="12"/>
      <c r="AA1500" s="12"/>
      <c r="AB1500" s="102"/>
      <c r="AC1500" s="102"/>
      <c r="AD1500" s="102"/>
      <c r="AE1500" s="102"/>
      <c r="AF1500" s="4">
        <f ca="1">+TODAY()-AE1500</f>
        <v>44137</v>
      </c>
      <c r="AG1500" s="102"/>
      <c r="AH1500" s="132"/>
      <c r="AI1500" s="64"/>
      <c r="AJ1500" s="64"/>
      <c r="AK1500" s="63"/>
      <c r="AL1500" s="64"/>
      <c r="AM1500" s="66">
        <v>1</v>
      </c>
      <c r="AN1500" s="63" t="s">
        <v>44</v>
      </c>
      <c r="AO1500" s="63"/>
      <c r="AP1500" s="63" t="s">
        <v>45</v>
      </c>
      <c r="AQ1500" s="63"/>
      <c r="AR1500" s="63"/>
      <c r="AS1500" s="63"/>
      <c r="AT1500" s="63"/>
      <c r="AU1500" s="288" t="s">
        <v>4686</v>
      </c>
      <c r="AV1500" s="65" t="s">
        <v>47</v>
      </c>
      <c r="AW1500" s="7" t="s">
        <v>47</v>
      </c>
      <c r="AX1500" s="9" t="str">
        <f>IF(AW1500="","Vacio",IF(AV1500=AW1500,"Igual","Diferente"))</f>
        <v>Igual</v>
      </c>
      <c r="AY1500" s="129"/>
      <c r="AZ1500" s="129"/>
      <c r="BA1500" s="5">
        <f ca="1">+IF(K1500&gt;21,"Revisar",0)</f>
        <v>0</v>
      </c>
      <c r="BB1500" s="68" t="s">
        <v>146</v>
      </c>
      <c r="BC1500" s="129" t="s">
        <v>2919</v>
      </c>
      <c r="BD1500" s="158"/>
      <c r="BE1500" s="158"/>
      <c r="BF1500" s="129"/>
      <c r="BG1500" s="129"/>
      <c r="BH1500" s="158"/>
      <c r="BI1500" s="158"/>
      <c r="BJ1500" s="158"/>
      <c r="BK1500" s="158"/>
      <c r="BL1500" s="158"/>
      <c r="BM1500" s="158"/>
    </row>
    <row r="1501" spans="1:65" ht="14.65" customHeight="1" x14ac:dyDescent="0.25">
      <c r="A1501" s="68" t="str">
        <f>CONCATENATE(E1501,"_",X1501)</f>
        <v>20605153446_PCR-LAP0752</v>
      </c>
      <c r="B1501" s="68" t="str">
        <f>CONCATENATE(E1501,"_",Z1501)</f>
        <v>20605153446_</v>
      </c>
      <c r="C1501" s="64">
        <v>44132</v>
      </c>
      <c r="D1501" s="64">
        <v>44162</v>
      </c>
      <c r="E1501" s="192">
        <v>20605153446</v>
      </c>
      <c r="F1501" s="63" t="s">
        <v>2489</v>
      </c>
      <c r="G1501" s="63" t="s">
        <v>5111</v>
      </c>
      <c r="H1501" s="64">
        <v>44132</v>
      </c>
      <c r="I1501" s="64">
        <v>44162</v>
      </c>
      <c r="J1501" s="65"/>
      <c r="K1501" s="8">
        <f ca="1">+TODAY()-I1501</f>
        <v>-25</v>
      </c>
      <c r="L1501" s="9"/>
      <c r="M1501" s="135"/>
      <c r="N1501" s="9" t="str">
        <f>IF(M1501="","Vacio",IF(L1501=M1501,"Igual","Diferente"))</f>
        <v>Vacio</v>
      </c>
      <c r="O1501" s="9">
        <v>230.75</v>
      </c>
      <c r="P1501" s="135"/>
      <c r="Q1501" s="9" t="str">
        <f>IF(P1501="","Vacio",IF(O1501=P1501,"Igual","Diferente"))</f>
        <v>Vacio</v>
      </c>
      <c r="R1501" s="1">
        <f>+L1501+O1501/3.5</f>
        <v>65.928571428571431</v>
      </c>
      <c r="S1501" s="1">
        <f ca="1">+IF(K1501&gt;=0,IF(K1501&lt;30,R1501*1,IF(60&gt;K1501,R1501*2,IF(90&gt;K1501,R1501*3,IF(120&gt;K1501,R1501*4,IF(150&gt;K1501,R1501*5,IF(180&gt;K1501,R1501*6,IF(210&gt;K1501,R1501*7))))))),0)</f>
        <v>0</v>
      </c>
      <c r="T1501" s="2">
        <f ca="1">+IF(K1501&lt;0,0,IF(K1501&lt;8,$A$1,IF(K1501&lt;15,$B$1,IF(K1501&lt;22,$C$1,IF(K1501&lt;30,$D$1,IF(K1501&lt;60,$G$1,IF(K1501&lt;90,$H$1,IF(K1501&lt;120,$I$1,IF(K1501&lt;150,$J$1,IF(K1501&lt;180,$K$1,IF(K1501&lt;210,$E$1)))))))))))</f>
        <v>0</v>
      </c>
      <c r="U1501" s="84" t="s">
        <v>2490</v>
      </c>
      <c r="V1501" s="66" t="s">
        <v>2491</v>
      </c>
      <c r="W1501" s="64">
        <v>43978</v>
      </c>
      <c r="X1501" s="12" t="s">
        <v>2492</v>
      </c>
      <c r="Y1501" s="12" t="s">
        <v>5248</v>
      </c>
      <c r="Z1501" s="12"/>
      <c r="AA1501" s="12"/>
      <c r="AB1501" s="15"/>
      <c r="AC1501" s="15"/>
      <c r="AD1501" s="15"/>
      <c r="AE1501" s="15"/>
      <c r="AF1501" s="4">
        <f ca="1">+TODAY()-AE1501</f>
        <v>44137</v>
      </c>
      <c r="AG1501" s="15"/>
      <c r="AH1501" s="15"/>
      <c r="AI1501" s="64"/>
      <c r="AJ1501" s="64"/>
      <c r="AK1501" s="63"/>
      <c r="AL1501" s="64"/>
      <c r="AM1501" s="66">
        <v>1</v>
      </c>
      <c r="AN1501" s="63" t="s">
        <v>44</v>
      </c>
      <c r="AO1501" s="63"/>
      <c r="AP1501" s="3" t="s">
        <v>45</v>
      </c>
      <c r="AQ1501" s="3"/>
      <c r="AR1501" s="63"/>
      <c r="AS1501" s="63"/>
      <c r="AT1501" s="63"/>
      <c r="AU1501" s="288" t="s">
        <v>4686</v>
      </c>
      <c r="AV1501" s="65" t="s">
        <v>47</v>
      </c>
      <c r="AW1501" s="7" t="s">
        <v>47</v>
      </c>
      <c r="AX1501" s="9" t="str">
        <f>IF(AW1501="","Vacio",IF(AV1501=AW1501,"Igual","Diferente"))</f>
        <v>Igual</v>
      </c>
      <c r="AY1501" s="129"/>
      <c r="AZ1501" s="129"/>
      <c r="BA1501" s="5">
        <f ca="1">+IF(K1501&gt;21,"Revisar",0)</f>
        <v>0</v>
      </c>
      <c r="BB1501" s="68" t="s">
        <v>146</v>
      </c>
      <c r="BC1501" s="129" t="s">
        <v>2919</v>
      </c>
      <c r="BF1501" s="129" t="s">
        <v>94</v>
      </c>
      <c r="BG1501" s="129"/>
    </row>
    <row r="1502" spans="1:65" ht="14.65" customHeight="1" x14ac:dyDescent="0.25">
      <c r="A1502" s="68" t="str">
        <f>CONCATENATE(E1502,"_",X1502)</f>
        <v>20605153446_PCR-LAP1038</v>
      </c>
      <c r="B1502" s="68" t="str">
        <f>CONCATENATE(E1502,"_",Z1502)</f>
        <v>20605153446_</v>
      </c>
      <c r="C1502" s="64">
        <v>44132</v>
      </c>
      <c r="D1502" s="64">
        <v>44162</v>
      </c>
      <c r="E1502" s="192">
        <v>20605153446</v>
      </c>
      <c r="F1502" s="63" t="s">
        <v>2489</v>
      </c>
      <c r="G1502" s="63" t="s">
        <v>5111</v>
      </c>
      <c r="H1502" s="64">
        <v>44132</v>
      </c>
      <c r="I1502" s="64">
        <v>44162</v>
      </c>
      <c r="J1502" s="65"/>
      <c r="K1502" s="8">
        <f ca="1">+TODAY()-I1502</f>
        <v>-25</v>
      </c>
      <c r="L1502" s="9"/>
      <c r="M1502" s="135"/>
      <c r="N1502" s="9" t="str">
        <f>IF(M1502="","Vacio",IF(L1502=M1502,"Igual","Diferente"))</f>
        <v>Vacio</v>
      </c>
      <c r="O1502" s="9">
        <v>230.75</v>
      </c>
      <c r="P1502" s="135"/>
      <c r="Q1502" s="9" t="str">
        <f>IF(P1502="","Vacio",IF(O1502=P1502,"Igual","Diferente"))</f>
        <v>Vacio</v>
      </c>
      <c r="R1502" s="1">
        <f>+L1502+O1502/3.5</f>
        <v>65.928571428571431</v>
      </c>
      <c r="S1502" s="1">
        <f ca="1">+IF(K1502&gt;=0,IF(K1502&lt;30,R1502*1,IF(60&gt;K1502,R1502*2,IF(90&gt;K1502,R1502*3,IF(120&gt;K1502,R1502*4,IF(150&gt;K1502,R1502*5,IF(180&gt;K1502,R1502*6,IF(210&gt;K1502,R1502*7))))))),0)</f>
        <v>0</v>
      </c>
      <c r="T1502" s="2">
        <f ca="1">+IF(K1502&lt;0,0,IF(K1502&lt;8,$A$1,IF(K1502&lt;15,$B$1,IF(K1502&lt;22,$C$1,IF(K1502&lt;30,$D$1,IF(K1502&lt;60,$G$1,IF(K1502&lt;90,$H$1,IF(K1502&lt;120,$I$1,IF(K1502&lt;150,$J$1,IF(K1502&lt;180,$K$1,IF(K1502&lt;210,$E$1)))))))))))</f>
        <v>0</v>
      </c>
      <c r="U1502" s="84" t="s">
        <v>2493</v>
      </c>
      <c r="V1502" s="66" t="s">
        <v>2491</v>
      </c>
      <c r="W1502" s="64">
        <v>43978</v>
      </c>
      <c r="X1502" s="12" t="s">
        <v>2494</v>
      </c>
      <c r="Y1502" s="12" t="s">
        <v>5248</v>
      </c>
      <c r="Z1502" s="12"/>
      <c r="AA1502" s="12"/>
      <c r="AB1502" s="15"/>
      <c r="AC1502" s="15"/>
      <c r="AD1502" s="15"/>
      <c r="AE1502" s="15"/>
      <c r="AF1502" s="4">
        <f ca="1">+TODAY()-AE1502</f>
        <v>44137</v>
      </c>
      <c r="AG1502" s="15"/>
      <c r="AH1502" s="15"/>
      <c r="AI1502" s="64"/>
      <c r="AJ1502" s="64"/>
      <c r="AK1502" s="63"/>
      <c r="AL1502" s="64"/>
      <c r="AM1502" s="66">
        <v>1</v>
      </c>
      <c r="AN1502" s="63" t="s">
        <v>44</v>
      </c>
      <c r="AO1502" s="63"/>
      <c r="AP1502" s="3" t="s">
        <v>45</v>
      </c>
      <c r="AQ1502" s="3"/>
      <c r="AR1502" s="63"/>
      <c r="AS1502" s="63"/>
      <c r="AT1502" s="63"/>
      <c r="AU1502" s="288" t="s">
        <v>4686</v>
      </c>
      <c r="AV1502" s="65" t="s">
        <v>47</v>
      </c>
      <c r="AW1502" s="7" t="s">
        <v>47</v>
      </c>
      <c r="AX1502" s="9" t="str">
        <f>IF(AW1502="","Vacio",IF(AV1502=AW1502,"Igual","Diferente"))</f>
        <v>Igual</v>
      </c>
      <c r="AY1502" s="129"/>
      <c r="AZ1502" s="129"/>
      <c r="BA1502" s="5">
        <f ca="1">+IF(K1502&gt;21,"Revisar",0)</f>
        <v>0</v>
      </c>
      <c r="BB1502" s="68" t="s">
        <v>146</v>
      </c>
      <c r="BC1502" s="129" t="s">
        <v>2919</v>
      </c>
      <c r="BF1502" s="129" t="s">
        <v>94</v>
      </c>
      <c r="BG1502" s="129"/>
    </row>
    <row r="1503" spans="1:65" ht="14.65" customHeight="1" x14ac:dyDescent="0.25">
      <c r="A1503" s="68" t="str">
        <f>CONCATENATE(E1503,"_",X1503)</f>
        <v>20131257750_PCR-LAP20072049</v>
      </c>
      <c r="B1503" s="68" t="str">
        <f>CONCATENATE(E1503,"_",Z1503)</f>
        <v>20131257750_</v>
      </c>
      <c r="C1503" s="64">
        <v>44105</v>
      </c>
      <c r="D1503" s="64">
        <v>44135</v>
      </c>
      <c r="E1503" s="192">
        <v>20131257750</v>
      </c>
      <c r="F1503" s="63" t="s">
        <v>4094</v>
      </c>
      <c r="G1503" s="63" t="s">
        <v>4331</v>
      </c>
      <c r="H1503" s="64">
        <v>44105</v>
      </c>
      <c r="I1503" s="64">
        <v>44135</v>
      </c>
      <c r="J1503" s="65"/>
      <c r="K1503" s="8">
        <f ca="1">+TODAY()-I1503</f>
        <v>2</v>
      </c>
      <c r="L1503" s="9"/>
      <c r="M1503" s="135"/>
      <c r="N1503" s="9" t="str">
        <f>IF(M1503="","Vacio",IF(L1503=M1503,"Igual","Diferente"))</f>
        <v>Vacio</v>
      </c>
      <c r="O1503" s="9">
        <v>677.97</v>
      </c>
      <c r="P1503" s="135"/>
      <c r="Q1503" s="9" t="str">
        <f>IF(P1503="","Vacio",IF(O1503=P1503,"Igual","Diferente"))</f>
        <v>Vacio</v>
      </c>
      <c r="R1503" s="1">
        <f>+L1503+O1503/3.5</f>
        <v>193.70571428571429</v>
      </c>
      <c r="S1503" s="1">
        <f ca="1">+IF(K1503&gt;=0,IF(K1503&lt;30,R1503*1,IF(60&gt;K1503,R1503*2,IF(90&gt;K1503,R1503*3,IF(120&gt;K1503,R1503*4,IF(150&gt;K1503,R1503*5,IF(180&gt;K1503,R1503*6,IF(210&gt;K1503,R1503*7))))))),0)</f>
        <v>193.70571428571429</v>
      </c>
      <c r="T1503" s="2" t="str">
        <f ca="1">+IF(K1503&lt;0,0,IF(K1503&lt;8,$A$1,IF(K1503&lt;15,$B$1,IF(K1503&lt;22,$C$1,IF(K1503&lt;30,$D$1,IF(K1503&lt;60,$G$1,IF(K1503&lt;90,$H$1,IF(K1503&lt;120,$I$1,IF(K1503&lt;150,$J$1,IF(K1503&lt;180,$K$1,IF(K1503&lt;210,$E$1)))))))))))</f>
        <v>1° Semana</v>
      </c>
      <c r="U1503" s="84" t="s">
        <v>4499</v>
      </c>
      <c r="V1503" s="66" t="s">
        <v>4500</v>
      </c>
      <c r="W1503" s="64">
        <v>44105</v>
      </c>
      <c r="X1503" s="12" t="s">
        <v>4330</v>
      </c>
      <c r="Y1503" s="12" t="s">
        <v>5248</v>
      </c>
      <c r="Z1503" s="12"/>
      <c r="AA1503" s="12"/>
      <c r="AB1503" s="15"/>
      <c r="AC1503" s="15"/>
      <c r="AD1503" s="15"/>
      <c r="AE1503" s="15"/>
      <c r="AF1503" s="4">
        <f ca="1">+TODAY()-AE1503</f>
        <v>44137</v>
      </c>
      <c r="AG1503" s="15"/>
      <c r="AH1503" s="15"/>
      <c r="AI1503" s="64"/>
      <c r="AJ1503" s="64"/>
      <c r="AK1503" s="63"/>
      <c r="AL1503" s="64"/>
      <c r="AM1503" s="66">
        <v>1</v>
      </c>
      <c r="AN1503" s="63" t="s">
        <v>44</v>
      </c>
      <c r="AO1503" s="63"/>
      <c r="AP1503" s="3"/>
      <c r="AQ1503" s="3"/>
      <c r="AR1503" s="63"/>
      <c r="AS1503" s="63"/>
      <c r="AT1503" s="63"/>
      <c r="AU1503" s="288" t="s">
        <v>4686</v>
      </c>
      <c r="AV1503" s="65" t="s">
        <v>47</v>
      </c>
      <c r="AW1503" s="7" t="s">
        <v>47</v>
      </c>
      <c r="AX1503" s="9" t="str">
        <f>IF(AW1503="","Vacio",IF(AV1503=AW1503,"Igual","Diferente"))</f>
        <v>Igual</v>
      </c>
      <c r="AY1503" s="129"/>
      <c r="AZ1503" s="129"/>
      <c r="BA1503" s="5">
        <f ca="1">+IF(K1503&gt;21,"Revisar",0)</f>
        <v>0</v>
      </c>
      <c r="BB1503" s="68" t="s">
        <v>146</v>
      </c>
      <c r="BC1503" s="129" t="s">
        <v>2919</v>
      </c>
      <c r="BF1503" s="129"/>
      <c r="BG1503" s="129"/>
    </row>
    <row r="1504" spans="1:65" ht="14.65" customHeight="1" x14ac:dyDescent="0.25">
      <c r="A1504" s="68" t="str">
        <f>CONCATENATE(E1504,"_",X1504)</f>
        <v>20131257750_PCR-LAP20072084</v>
      </c>
      <c r="B1504" s="68" t="str">
        <f>CONCATENATE(E1504,"_",Z1504)</f>
        <v>20131257750_</v>
      </c>
      <c r="C1504" s="64">
        <v>44105</v>
      </c>
      <c r="D1504" s="64">
        <v>44135</v>
      </c>
      <c r="E1504" s="192">
        <v>20131257750</v>
      </c>
      <c r="F1504" s="63" t="s">
        <v>4094</v>
      </c>
      <c r="G1504" s="63" t="s">
        <v>4331</v>
      </c>
      <c r="H1504" s="64">
        <v>44105</v>
      </c>
      <c r="I1504" s="64">
        <v>44135</v>
      </c>
      <c r="J1504" s="65"/>
      <c r="K1504" s="8">
        <f ca="1">+TODAY()-I1504</f>
        <v>2</v>
      </c>
      <c r="L1504" s="9"/>
      <c r="M1504" s="135"/>
      <c r="N1504" s="9" t="str">
        <f>IF(M1504="","Vacio",IF(L1504=M1504,"Igual","Diferente"))</f>
        <v>Vacio</v>
      </c>
      <c r="O1504" s="9">
        <v>677.97</v>
      </c>
      <c r="P1504" s="135"/>
      <c r="Q1504" s="9" t="str">
        <f>IF(P1504="","Vacio",IF(O1504=P1504,"Igual","Diferente"))</f>
        <v>Vacio</v>
      </c>
      <c r="R1504" s="1">
        <f>+L1504+O1504/3.5</f>
        <v>193.70571428571429</v>
      </c>
      <c r="S1504" s="1">
        <f ca="1">+IF(K1504&gt;=0,IF(K1504&lt;30,R1504*1,IF(60&gt;K1504,R1504*2,IF(90&gt;K1504,R1504*3,IF(120&gt;K1504,R1504*4,IF(150&gt;K1504,R1504*5,IF(180&gt;K1504,R1504*6,IF(210&gt;K1504,R1504*7))))))),0)</f>
        <v>193.70571428571429</v>
      </c>
      <c r="T1504" s="2" t="str">
        <f ca="1">+IF(K1504&lt;0,0,IF(K1504&lt;8,$A$1,IF(K1504&lt;15,$B$1,IF(K1504&lt;22,$C$1,IF(K1504&lt;30,$D$1,IF(K1504&lt;60,$G$1,IF(K1504&lt;90,$H$1,IF(K1504&lt;120,$I$1,IF(K1504&lt;150,$J$1,IF(K1504&lt;180,$K$1,IF(K1504&lt;210,$E$1)))))))))))</f>
        <v>1° Semana</v>
      </c>
      <c r="U1504" s="84" t="s">
        <v>4499</v>
      </c>
      <c r="V1504" s="66" t="s">
        <v>4500</v>
      </c>
      <c r="W1504" s="64">
        <v>44105</v>
      </c>
      <c r="X1504" s="12" t="s">
        <v>4332</v>
      </c>
      <c r="Y1504" s="12" t="s">
        <v>5248</v>
      </c>
      <c r="Z1504" s="12"/>
      <c r="AA1504" s="12"/>
      <c r="AB1504" s="15"/>
      <c r="AC1504" s="15"/>
      <c r="AD1504" s="15"/>
      <c r="AE1504" s="15"/>
      <c r="AF1504" s="4">
        <f ca="1">+TODAY()-AE1504</f>
        <v>44137</v>
      </c>
      <c r="AG1504" s="15"/>
      <c r="AH1504" s="15"/>
      <c r="AI1504" s="64"/>
      <c r="AJ1504" s="64"/>
      <c r="AK1504" s="63"/>
      <c r="AL1504" s="64"/>
      <c r="AM1504" s="66">
        <v>1</v>
      </c>
      <c r="AN1504" s="63" t="s">
        <v>44</v>
      </c>
      <c r="AO1504" s="63"/>
      <c r="AP1504" s="3"/>
      <c r="AQ1504" s="3"/>
      <c r="AR1504" s="63"/>
      <c r="AS1504" s="63"/>
      <c r="AT1504" s="63"/>
      <c r="AU1504" s="288" t="s">
        <v>4686</v>
      </c>
      <c r="AV1504" s="65" t="s">
        <v>47</v>
      </c>
      <c r="AW1504" s="7" t="s">
        <v>47</v>
      </c>
      <c r="AX1504" s="9" t="str">
        <f>IF(AW1504="","Vacio",IF(AV1504=AW1504,"Igual","Diferente"))</f>
        <v>Igual</v>
      </c>
      <c r="AY1504" s="129"/>
      <c r="AZ1504" s="129"/>
      <c r="BA1504" s="5">
        <f ca="1">+IF(K1504&gt;21,"Revisar",0)</f>
        <v>0</v>
      </c>
      <c r="BB1504" s="68" t="s">
        <v>146</v>
      </c>
      <c r="BC1504" s="129" t="s">
        <v>2919</v>
      </c>
      <c r="BF1504" s="129"/>
      <c r="BG1504" s="129"/>
    </row>
    <row r="1505" spans="1:65" ht="14.65" customHeight="1" x14ac:dyDescent="0.25">
      <c r="A1505" s="68" t="str">
        <f>CONCATENATE(E1505,"_",X1505)</f>
        <v>20131257750_PCR-LAP20072087</v>
      </c>
      <c r="B1505" s="68" t="str">
        <f>CONCATENATE(E1505,"_",Z1505)</f>
        <v>20131257750_</v>
      </c>
      <c r="C1505" s="64">
        <v>44105</v>
      </c>
      <c r="D1505" s="64">
        <v>44135</v>
      </c>
      <c r="E1505" s="192">
        <v>20131257750</v>
      </c>
      <c r="F1505" s="63" t="s">
        <v>4094</v>
      </c>
      <c r="G1505" s="63" t="s">
        <v>4331</v>
      </c>
      <c r="H1505" s="64">
        <v>44105</v>
      </c>
      <c r="I1505" s="64">
        <v>44135</v>
      </c>
      <c r="J1505" s="65"/>
      <c r="K1505" s="8">
        <f ca="1">+TODAY()-I1505</f>
        <v>2</v>
      </c>
      <c r="L1505" s="9"/>
      <c r="M1505" s="135"/>
      <c r="N1505" s="9" t="str">
        <f>IF(M1505="","Vacio",IF(L1505=M1505,"Igual","Diferente"))</f>
        <v>Vacio</v>
      </c>
      <c r="O1505" s="9">
        <v>677.97</v>
      </c>
      <c r="P1505" s="135"/>
      <c r="Q1505" s="9" t="str">
        <f>IF(P1505="","Vacio",IF(O1505=P1505,"Igual","Diferente"))</f>
        <v>Vacio</v>
      </c>
      <c r="R1505" s="1">
        <f>+L1505+O1505/3.5</f>
        <v>193.70571428571429</v>
      </c>
      <c r="S1505" s="1">
        <f ca="1">+IF(K1505&gt;=0,IF(K1505&lt;30,R1505*1,IF(60&gt;K1505,R1505*2,IF(90&gt;K1505,R1505*3,IF(120&gt;K1505,R1505*4,IF(150&gt;K1505,R1505*5,IF(180&gt;K1505,R1505*6,IF(210&gt;K1505,R1505*7))))))),0)</f>
        <v>193.70571428571429</v>
      </c>
      <c r="T1505" s="2" t="str">
        <f ca="1">+IF(K1505&lt;0,0,IF(K1505&lt;8,$A$1,IF(K1505&lt;15,$B$1,IF(K1505&lt;22,$C$1,IF(K1505&lt;30,$D$1,IF(K1505&lt;60,$G$1,IF(K1505&lt;90,$H$1,IF(K1505&lt;120,$I$1,IF(K1505&lt;150,$J$1,IF(K1505&lt;180,$K$1,IF(K1505&lt;210,$E$1)))))))))))</f>
        <v>1° Semana</v>
      </c>
      <c r="U1505" s="84" t="s">
        <v>4499</v>
      </c>
      <c r="V1505" s="66" t="s">
        <v>4500</v>
      </c>
      <c r="W1505" s="64">
        <v>44105</v>
      </c>
      <c r="X1505" s="12" t="s">
        <v>4333</v>
      </c>
      <c r="Y1505" s="12" t="s">
        <v>5248</v>
      </c>
      <c r="Z1505" s="12"/>
      <c r="AA1505" s="12"/>
      <c r="AB1505" s="15"/>
      <c r="AC1505" s="15"/>
      <c r="AD1505" s="15"/>
      <c r="AE1505" s="15"/>
      <c r="AF1505" s="4">
        <f ca="1">+TODAY()-AE1505</f>
        <v>44137</v>
      </c>
      <c r="AG1505" s="15"/>
      <c r="AH1505" s="15"/>
      <c r="AI1505" s="64"/>
      <c r="AJ1505" s="64"/>
      <c r="AK1505" s="63"/>
      <c r="AL1505" s="64"/>
      <c r="AM1505" s="66">
        <v>1</v>
      </c>
      <c r="AN1505" s="63" t="s">
        <v>44</v>
      </c>
      <c r="AO1505" s="63"/>
      <c r="AP1505" s="3"/>
      <c r="AQ1505" s="3"/>
      <c r="AR1505" s="63"/>
      <c r="AS1505" s="63"/>
      <c r="AT1505" s="63"/>
      <c r="AU1505" s="288" t="s">
        <v>4686</v>
      </c>
      <c r="AV1505" s="65" t="s">
        <v>47</v>
      </c>
      <c r="AW1505" s="7" t="s">
        <v>47</v>
      </c>
      <c r="AX1505" s="9" t="str">
        <f>IF(AW1505="","Vacio",IF(AV1505=AW1505,"Igual","Diferente"))</f>
        <v>Igual</v>
      </c>
      <c r="AY1505" s="129"/>
      <c r="AZ1505" s="129"/>
      <c r="BA1505" s="5">
        <f ca="1">+IF(K1505&gt;21,"Revisar",0)</f>
        <v>0</v>
      </c>
      <c r="BB1505" s="68" t="s">
        <v>146</v>
      </c>
      <c r="BC1505" s="129" t="s">
        <v>2919</v>
      </c>
      <c r="BF1505" s="129"/>
      <c r="BG1505" s="129"/>
    </row>
    <row r="1506" spans="1:65" ht="14.65" customHeight="1" x14ac:dyDescent="0.25">
      <c r="A1506" s="68" t="str">
        <f>CONCATENATE(E1506,"_",X1506)</f>
        <v>20603243766_PCR-LAP0774</v>
      </c>
      <c r="B1506" s="68" t="str">
        <f>CONCATENATE(E1506,"_",Z1506)</f>
        <v>20603243766_</v>
      </c>
      <c r="C1506" s="6">
        <v>44117</v>
      </c>
      <c r="D1506" s="6">
        <v>44147</v>
      </c>
      <c r="E1506" s="192">
        <v>20603243766</v>
      </c>
      <c r="F1506" s="3" t="s">
        <v>4565</v>
      </c>
      <c r="G1506" s="3" t="s">
        <v>4823</v>
      </c>
      <c r="H1506" s="6">
        <v>44117</v>
      </c>
      <c r="I1506" s="6">
        <v>44147</v>
      </c>
      <c r="J1506" s="7"/>
      <c r="K1506" s="8">
        <f ca="1">+TODAY()-I1506</f>
        <v>-10</v>
      </c>
      <c r="L1506" s="9">
        <v>53</v>
      </c>
      <c r="M1506" s="135"/>
      <c r="N1506" s="9" t="str">
        <f>IF(M1506="","Vacio",IF(L1506=M1506,"Igual","Diferente"))</f>
        <v>Vacio</v>
      </c>
      <c r="O1506" s="9"/>
      <c r="P1506" s="135"/>
      <c r="Q1506" s="9" t="str">
        <f>IF(P1506="","Vacio",IF(O1506=P1506,"Igual","Diferente"))</f>
        <v>Vacio</v>
      </c>
      <c r="R1506" s="1">
        <f>+L1506+O1506/3.5</f>
        <v>53</v>
      </c>
      <c r="S1506" s="1">
        <f ca="1">+IF(K1506&gt;=0,IF(K1506&lt;30,R1506*1,IF(60&gt;K1506,R1506*2,IF(90&gt;K1506,R1506*3,IF(120&gt;K1506,R1506*4,IF(150&gt;K1506,R1506*5,IF(180&gt;K1506,R1506*6,IF(210&gt;K1506,R1506*7))))))),0)</f>
        <v>0</v>
      </c>
      <c r="T1506" s="2">
        <f ca="1">+IF(K1506&lt;0,0,IF(K1506&lt;8,$A$1,IF(K1506&lt;15,$B$1,IF(K1506&lt;22,$C$1,IF(K1506&lt;30,$D$1,IF(K1506&lt;60,$G$1,IF(K1506&lt;90,$H$1,IF(K1506&lt;120,$I$1,IF(K1506&lt;150,$J$1,IF(K1506&lt;180,$K$1,IF(K1506&lt;210,$E$1)))))))))))</f>
        <v>0</v>
      </c>
      <c r="U1506" s="3" t="s">
        <v>3210</v>
      </c>
      <c r="V1506" s="86" t="s">
        <v>3211</v>
      </c>
      <c r="W1506" s="133">
        <v>44023</v>
      </c>
      <c r="X1506" s="12" t="s">
        <v>3212</v>
      </c>
      <c r="Y1506" s="12" t="s">
        <v>5248</v>
      </c>
      <c r="Z1506" s="12"/>
      <c r="AA1506" s="115"/>
      <c r="AB1506" s="116"/>
      <c r="AC1506" s="15" t="s">
        <v>59</v>
      </c>
      <c r="AD1506" s="15">
        <v>44092</v>
      </c>
      <c r="AE1506" s="15">
        <v>44090</v>
      </c>
      <c r="AF1506" s="4">
        <f ca="1">+TODAY()-AE1506</f>
        <v>47</v>
      </c>
      <c r="AG1506" s="15" t="s">
        <v>700</v>
      </c>
      <c r="AH1506" s="15" t="s">
        <v>3242</v>
      </c>
      <c r="AI1506" s="6"/>
      <c r="AJ1506" s="3"/>
      <c r="AK1506" s="6"/>
      <c r="AL1506" s="10"/>
      <c r="AM1506" s="3">
        <v>1</v>
      </c>
      <c r="AN1506" s="3" t="s">
        <v>44</v>
      </c>
      <c r="AO1506" s="3"/>
      <c r="AP1506" s="3" t="s">
        <v>45</v>
      </c>
      <c r="AQ1506" s="3"/>
      <c r="AR1506" s="3"/>
      <c r="AS1506" s="3"/>
      <c r="AT1506" s="3"/>
      <c r="AU1506" s="3" t="s">
        <v>5235</v>
      </c>
      <c r="AV1506" s="7" t="s">
        <v>47</v>
      </c>
      <c r="AW1506" s="7" t="s">
        <v>47</v>
      </c>
      <c r="AX1506" s="9" t="str">
        <f>IF(AW1506="","Vacio",IF(AV1506=AW1506,"Igual","Diferente"))</f>
        <v>Igual</v>
      </c>
      <c r="AY1506" s="68"/>
      <c r="AZ1506" s="68"/>
      <c r="BA1506" s="5">
        <f ca="1">+IF(K1506&gt;21,"Revisar",0)</f>
        <v>0</v>
      </c>
      <c r="BB1506" s="68" t="s">
        <v>146</v>
      </c>
      <c r="BC1506" s="129" t="s">
        <v>2919</v>
      </c>
      <c r="BF1506" s="129" t="s">
        <v>94</v>
      </c>
      <c r="BG1506" s="129"/>
    </row>
    <row r="1507" spans="1:65" ht="14.65" customHeight="1" x14ac:dyDescent="0.25">
      <c r="A1507" s="68" t="str">
        <f>CONCATENATE(E1507,"_",X1507)</f>
        <v>20515190199_PCR-LAP20041241</v>
      </c>
      <c r="B1507" s="68" t="str">
        <f>CONCATENATE(E1507,"_",Z1507)</f>
        <v>20515190199_</v>
      </c>
      <c r="C1507" s="6">
        <v>44130</v>
      </c>
      <c r="D1507" s="6">
        <v>44160</v>
      </c>
      <c r="E1507" s="192">
        <v>20515190199</v>
      </c>
      <c r="F1507" s="3" t="s">
        <v>2506</v>
      </c>
      <c r="G1507" s="3" t="s">
        <v>5063</v>
      </c>
      <c r="H1507" s="6">
        <v>44130</v>
      </c>
      <c r="I1507" s="6">
        <v>44160</v>
      </c>
      <c r="J1507" s="7"/>
      <c r="K1507" s="8">
        <f ca="1">+TODAY()-I1507</f>
        <v>-23</v>
      </c>
      <c r="L1507" s="9">
        <v>60</v>
      </c>
      <c r="M1507" s="135"/>
      <c r="N1507" s="9" t="str">
        <f>IF(M1507="","Vacio",IF(L1507=M1507,"Igual","Diferente"))</f>
        <v>Vacio</v>
      </c>
      <c r="O1507" s="9"/>
      <c r="P1507" s="135"/>
      <c r="Q1507" s="9" t="str">
        <f>IF(P1507="","Vacio",IF(O1507=P1507,"Igual","Diferente"))</f>
        <v>Vacio</v>
      </c>
      <c r="R1507" s="1">
        <f>+L1507+O1507/3.5</f>
        <v>60</v>
      </c>
      <c r="S1507" s="1">
        <f ca="1">+IF(K1507&gt;=0,IF(K1507&lt;30,R1507*1,IF(60&gt;K1507,R1507*2,IF(90&gt;K1507,R1507*3,IF(120&gt;K1507,R1507*4,IF(150&gt;K1507,R1507*5,IF(180&gt;K1507,R1507*6,IF(210&gt;K1507,R1507*7))))))),0)</f>
        <v>0</v>
      </c>
      <c r="T1507" s="2">
        <f ca="1">+IF(K1507&lt;0,0,IF(K1507&lt;8,$A$1,IF(K1507&lt;15,$B$1,IF(K1507&lt;22,$C$1,IF(K1507&lt;30,$D$1,IF(K1507&lt;60,$G$1,IF(K1507&lt;90,$H$1,IF(K1507&lt;120,$I$1,IF(K1507&lt;150,$J$1,IF(K1507&lt;180,$K$1,IF(K1507&lt;210,$E$1)))))))))))</f>
        <v>0</v>
      </c>
      <c r="U1507" s="87" t="s">
        <v>181</v>
      </c>
      <c r="V1507" s="86" t="s">
        <v>2507</v>
      </c>
      <c r="W1507" s="133">
        <v>43977</v>
      </c>
      <c r="X1507" s="12" t="s">
        <v>2508</v>
      </c>
      <c r="Y1507" s="12" t="s">
        <v>5248</v>
      </c>
      <c r="Z1507" s="12"/>
      <c r="AA1507" s="115"/>
      <c r="AB1507" s="116"/>
      <c r="AC1507" s="116"/>
      <c r="AD1507" s="116"/>
      <c r="AE1507" s="116"/>
      <c r="AF1507" s="4">
        <f ca="1">+TODAY()-AE1507</f>
        <v>44137</v>
      </c>
      <c r="AG1507" s="116"/>
      <c r="AH1507" s="116"/>
      <c r="AI1507" s="6"/>
      <c r="AJ1507" s="3"/>
      <c r="AK1507" s="6"/>
      <c r="AL1507" s="10"/>
      <c r="AM1507" s="3">
        <v>1</v>
      </c>
      <c r="AN1507" s="3" t="s">
        <v>44</v>
      </c>
      <c r="AO1507" s="3"/>
      <c r="AP1507" s="3" t="s">
        <v>62</v>
      </c>
      <c r="AQ1507" s="296" t="s">
        <v>888</v>
      </c>
      <c r="AR1507" s="3"/>
      <c r="AS1507" s="3"/>
      <c r="AT1507" s="3"/>
      <c r="AU1507" s="288" t="s">
        <v>4686</v>
      </c>
      <c r="AV1507" s="7" t="s">
        <v>47</v>
      </c>
      <c r="AW1507" s="7" t="s">
        <v>47</v>
      </c>
      <c r="AX1507" s="9" t="str">
        <f>IF(AW1507="","Vacio",IF(AV1507=AW1507,"Igual","Diferente"))</f>
        <v>Igual</v>
      </c>
      <c r="AY1507" s="129"/>
      <c r="AZ1507" s="129"/>
      <c r="BA1507" s="5">
        <f ca="1">+IF(K1507&gt;21,"Revisar",0)</f>
        <v>0</v>
      </c>
      <c r="BB1507" s="68" t="s">
        <v>146</v>
      </c>
      <c r="BC1507" s="129" t="s">
        <v>2919</v>
      </c>
      <c r="BF1507" s="129" t="s">
        <v>94</v>
      </c>
      <c r="BG1507" s="129">
        <f>VLOOKUP(X1507,'[2]Costos office 365'!$A$1:$B$180,2,FALSE)</f>
        <v>7.13</v>
      </c>
    </row>
    <row r="1508" spans="1:65" ht="14.65" customHeight="1" x14ac:dyDescent="0.25">
      <c r="A1508" s="68" t="str">
        <f>CONCATENATE(E1508,"_",X1508)</f>
        <v>20515190199_PCR-LAP20041283</v>
      </c>
      <c r="B1508" s="68" t="str">
        <f>CONCATENATE(E1508,"_",Z1508)</f>
        <v>20515190199_PCR-LAP20041242</v>
      </c>
      <c r="C1508" s="6">
        <v>44130</v>
      </c>
      <c r="D1508" s="6">
        <v>44160</v>
      </c>
      <c r="E1508" s="192">
        <v>20515190199</v>
      </c>
      <c r="F1508" s="3" t="s">
        <v>2506</v>
      </c>
      <c r="G1508" s="3" t="s">
        <v>5063</v>
      </c>
      <c r="H1508" s="6">
        <v>44130</v>
      </c>
      <c r="I1508" s="6">
        <v>44160</v>
      </c>
      <c r="J1508" s="7"/>
      <c r="K1508" s="8">
        <f ca="1">+TODAY()-I1508</f>
        <v>-23</v>
      </c>
      <c r="L1508" s="9">
        <v>60</v>
      </c>
      <c r="M1508" s="135"/>
      <c r="N1508" s="9" t="str">
        <f>IF(M1508="","Vacio",IF(L1508=M1508,"Igual","Diferente"))</f>
        <v>Vacio</v>
      </c>
      <c r="O1508" s="9"/>
      <c r="P1508" s="135"/>
      <c r="Q1508" s="9" t="str">
        <f>IF(P1508="","Vacio",IF(O1508=P1508,"Igual","Diferente"))</f>
        <v>Vacio</v>
      </c>
      <c r="R1508" s="1">
        <f>+L1508+O1508/3.5</f>
        <v>60</v>
      </c>
      <c r="S1508" s="1">
        <f ca="1">+IF(K1508&gt;=0,IF(K1508&lt;30,R1508*1,IF(60&gt;K1508,R1508*2,IF(90&gt;K1508,R1508*3,IF(120&gt;K1508,R1508*4,IF(150&gt;K1508,R1508*5,IF(180&gt;K1508,R1508*6,IF(210&gt;K1508,R1508*7))))))),0)</f>
        <v>0</v>
      </c>
      <c r="T1508" s="2">
        <f ca="1">+IF(K1508&lt;0,0,IF(K1508&lt;8,$A$1,IF(K1508&lt;15,$B$1,IF(K1508&lt;22,$C$1,IF(K1508&lt;30,$D$1,IF(K1508&lt;60,$G$1,IF(K1508&lt;90,$H$1,IF(K1508&lt;120,$I$1,IF(K1508&lt;150,$J$1,IF(K1508&lt;180,$K$1,IF(K1508&lt;210,$E$1)))))))))))</f>
        <v>0</v>
      </c>
      <c r="U1508" s="87" t="s">
        <v>181</v>
      </c>
      <c r="V1508" s="86" t="s">
        <v>2507</v>
      </c>
      <c r="W1508" s="133">
        <v>43977</v>
      </c>
      <c r="X1508" s="12" t="s">
        <v>342</v>
      </c>
      <c r="Y1508" s="12" t="s">
        <v>5248</v>
      </c>
      <c r="Z1508" s="12" t="s">
        <v>2509</v>
      </c>
      <c r="AA1508" s="115"/>
      <c r="AB1508" s="12"/>
      <c r="AC1508" s="116"/>
      <c r="AD1508" s="116"/>
      <c r="AE1508" s="116"/>
      <c r="AF1508" s="4">
        <f ca="1">+TODAY()-AE1508</f>
        <v>44137</v>
      </c>
      <c r="AG1508" s="116"/>
      <c r="AH1508" s="116"/>
      <c r="AI1508" s="6"/>
      <c r="AJ1508" s="3"/>
      <c r="AK1508" s="6"/>
      <c r="AL1508" s="10"/>
      <c r="AM1508" s="3">
        <v>1</v>
      </c>
      <c r="AN1508" s="3" t="s">
        <v>44</v>
      </c>
      <c r="AO1508" s="3"/>
      <c r="AP1508" s="3" t="s">
        <v>62</v>
      </c>
      <c r="AQ1508" s="296" t="s">
        <v>888</v>
      </c>
      <c r="AR1508" s="3"/>
      <c r="AS1508" s="3"/>
      <c r="AT1508" s="3"/>
      <c r="AU1508" s="288" t="s">
        <v>4686</v>
      </c>
      <c r="AV1508" s="7" t="s">
        <v>47</v>
      </c>
      <c r="AW1508" s="7" t="s">
        <v>47</v>
      </c>
      <c r="AX1508" s="9" t="str">
        <f>IF(AW1508="","Vacio",IF(AV1508=AW1508,"Igual","Diferente"))</f>
        <v>Igual</v>
      </c>
      <c r="AY1508" s="129" t="s">
        <v>3905</v>
      </c>
      <c r="AZ1508" s="129"/>
      <c r="BA1508" s="5">
        <f ca="1">+IF(K1508&gt;21,"Revisar",0)</f>
        <v>0</v>
      </c>
      <c r="BB1508" s="68" t="s">
        <v>146</v>
      </c>
      <c r="BC1508" s="129" t="s">
        <v>2919</v>
      </c>
      <c r="BF1508" s="129" t="s">
        <v>94</v>
      </c>
      <c r="BG1508" s="129">
        <f>VLOOKUP(X1508,'[2]Costos office 365'!$A$1:$B$180,2,FALSE)</f>
        <v>7.13</v>
      </c>
    </row>
    <row r="1509" spans="1:65" ht="14.65" customHeight="1" x14ac:dyDescent="0.25">
      <c r="A1509" s="68" t="str">
        <f>CONCATENATE(E1509,"_",X1509)</f>
        <v>20520596233_PCR-LAP0439</v>
      </c>
      <c r="B1509" s="68" t="str">
        <f>CONCATENATE(E1509,"_",Z1509)</f>
        <v>20520596233_</v>
      </c>
      <c r="C1509" s="6">
        <v>44133</v>
      </c>
      <c r="D1509" s="6">
        <v>44163</v>
      </c>
      <c r="E1509" s="192">
        <v>20520596233</v>
      </c>
      <c r="F1509" s="3" t="s">
        <v>4116</v>
      </c>
      <c r="G1509" s="3" t="s">
        <v>5130</v>
      </c>
      <c r="H1509" s="6">
        <v>44133</v>
      </c>
      <c r="I1509" s="6">
        <v>44163</v>
      </c>
      <c r="J1509" s="7"/>
      <c r="K1509" s="8">
        <f ca="1">+TODAY()-I1509</f>
        <v>-26</v>
      </c>
      <c r="L1509" s="9">
        <v>82</v>
      </c>
      <c r="M1509" s="152"/>
      <c r="N1509" s="9" t="str">
        <f>IF(M1509="","Vacio",IF(L1509=M1509,"Igual","Diferente"))</f>
        <v>Vacio</v>
      </c>
      <c r="O1509" s="9"/>
      <c r="P1509" s="152"/>
      <c r="Q1509" s="9" t="str">
        <f>IF(P1509="","Vacio",IF(O1509=P1509,"Igual","Diferente"))</f>
        <v>Vacio</v>
      </c>
      <c r="R1509" s="1">
        <f>+L1509+O1509/3.5</f>
        <v>82</v>
      </c>
      <c r="S1509" s="1">
        <f ca="1">+IF(K1509&gt;=0,IF(K1509&lt;30,R1509*1,IF(60&gt;K1509,R1509*2,IF(90&gt;K1509,R1509*3,IF(120&gt;K1509,R1509*4,IF(150&gt;K1509,R1509*5,IF(180&gt;K1509,R1509*6,IF(210&gt;K1509,R1509*7))))))),0)</f>
        <v>0</v>
      </c>
      <c r="T1509" s="2">
        <f ca="1">+IF(K1509&lt;0,0,IF(K1509&lt;8,$A$1,IF(K1509&lt;15,$B$1,IF(K1509&lt;22,$C$1,IF(K1509&lt;30,$D$1,IF(K1509&lt;60,$G$1,IF(K1509&lt;90,$H$1,IF(K1509&lt;120,$I$1,IF(K1509&lt;150,$J$1,IF(K1509&lt;180,$K$1,IF(K1509&lt;210,$E$1)))))))))))</f>
        <v>0</v>
      </c>
      <c r="U1509" s="119" t="s">
        <v>2945</v>
      </c>
      <c r="V1509" s="86" t="s">
        <v>2956</v>
      </c>
      <c r="W1509" s="133">
        <v>44009</v>
      </c>
      <c r="X1509" s="120" t="s">
        <v>2957</v>
      </c>
      <c r="Y1509" s="12" t="s">
        <v>5248</v>
      </c>
      <c r="Z1509" s="12"/>
      <c r="AA1509" s="120"/>
      <c r="AB1509" s="116"/>
      <c r="AC1509" s="116"/>
      <c r="AD1509" s="116"/>
      <c r="AE1509" s="116"/>
      <c r="AF1509" s="4">
        <f ca="1">+TODAY()-AE1509</f>
        <v>44137</v>
      </c>
      <c r="AG1509" s="116"/>
      <c r="AH1509" s="116"/>
      <c r="AI1509" s="6"/>
      <c r="AJ1509" s="3"/>
      <c r="AK1509" s="6"/>
      <c r="AL1509" s="10"/>
      <c r="AM1509" s="3"/>
      <c r="AN1509" s="3"/>
      <c r="AO1509" s="3"/>
      <c r="AP1509" s="3" t="s">
        <v>62</v>
      </c>
      <c r="AQ1509" s="3"/>
      <c r="AR1509" s="3"/>
      <c r="AS1509" s="3"/>
      <c r="AT1509" s="3"/>
      <c r="AU1509" s="3" t="s">
        <v>4402</v>
      </c>
      <c r="AV1509" s="7" t="s">
        <v>47</v>
      </c>
      <c r="AW1509" s="7" t="s">
        <v>47</v>
      </c>
      <c r="AX1509" s="9" t="str">
        <f>IF(AW1509="","Vacio",IF(AV1509=AW1509,"Igual","Diferente"))</f>
        <v>Igual</v>
      </c>
      <c r="AY1509" s="129"/>
      <c r="AZ1509" s="129"/>
      <c r="BA1509" s="5">
        <f ca="1">+IF(K1509&gt;21,"Revisar",0)</f>
        <v>0</v>
      </c>
      <c r="BB1509" s="129" t="s">
        <v>146</v>
      </c>
      <c r="BC1509" s="129" t="s">
        <v>2919</v>
      </c>
      <c r="BD1509" s="158"/>
      <c r="BE1509" s="158"/>
      <c r="BF1509" s="129" t="s">
        <v>94</v>
      </c>
      <c r="BG1509" s="129"/>
      <c r="BH1509" s="158"/>
      <c r="BI1509" s="158"/>
      <c r="BJ1509" s="158"/>
      <c r="BK1509" s="158"/>
      <c r="BL1509" s="158"/>
      <c r="BM1509" s="158"/>
    </row>
    <row r="1510" spans="1:65" ht="14.65" customHeight="1" x14ac:dyDescent="0.25">
      <c r="A1510" s="68" t="str">
        <f>CONCATENATE(E1510,"_",X1510)</f>
        <v>20520596233_PCR-LAP0558</v>
      </c>
      <c r="B1510" s="68" t="str">
        <f>CONCATENATE(E1510,"_",Z1510)</f>
        <v>20520596233_</v>
      </c>
      <c r="C1510" s="6">
        <v>44133</v>
      </c>
      <c r="D1510" s="6">
        <v>44163</v>
      </c>
      <c r="E1510" s="192">
        <v>20520596233</v>
      </c>
      <c r="F1510" s="3" t="s">
        <v>4116</v>
      </c>
      <c r="G1510" s="3" t="s">
        <v>5130</v>
      </c>
      <c r="H1510" s="6">
        <v>44133</v>
      </c>
      <c r="I1510" s="6">
        <v>44163</v>
      </c>
      <c r="J1510" s="7"/>
      <c r="K1510" s="8">
        <f ca="1">+TODAY()-I1510</f>
        <v>-26</v>
      </c>
      <c r="L1510" s="9">
        <v>82</v>
      </c>
      <c r="M1510" s="152"/>
      <c r="N1510" s="9" t="str">
        <f>IF(M1510="","Vacio",IF(L1510=M1510,"Igual","Diferente"))</f>
        <v>Vacio</v>
      </c>
      <c r="O1510" s="9"/>
      <c r="P1510" s="152"/>
      <c r="Q1510" s="9" t="str">
        <f>IF(P1510="","Vacio",IF(O1510=P1510,"Igual","Diferente"))</f>
        <v>Vacio</v>
      </c>
      <c r="R1510" s="1">
        <f>+L1510+O1510/3.5</f>
        <v>82</v>
      </c>
      <c r="S1510" s="1">
        <f ca="1">+IF(K1510&gt;=0,IF(K1510&lt;30,R1510*1,IF(60&gt;K1510,R1510*2,IF(90&gt;K1510,R1510*3,IF(120&gt;K1510,R1510*4,IF(150&gt;K1510,R1510*5,IF(180&gt;K1510,R1510*6,IF(210&gt;K1510,R1510*7))))))),0)</f>
        <v>0</v>
      </c>
      <c r="T1510" s="2">
        <f ca="1">+IF(K1510&lt;0,0,IF(K1510&lt;8,$A$1,IF(K1510&lt;15,$B$1,IF(K1510&lt;22,$C$1,IF(K1510&lt;30,$D$1,IF(K1510&lt;60,$G$1,IF(K1510&lt;90,$H$1,IF(K1510&lt;120,$I$1,IF(K1510&lt;150,$J$1,IF(K1510&lt;180,$K$1,IF(K1510&lt;210,$E$1)))))))))))</f>
        <v>0</v>
      </c>
      <c r="U1510" s="119" t="s">
        <v>2946</v>
      </c>
      <c r="V1510" s="86" t="s">
        <v>2956</v>
      </c>
      <c r="W1510" s="133">
        <v>44009</v>
      </c>
      <c r="X1510" s="120" t="s">
        <v>2958</v>
      </c>
      <c r="Y1510" s="12" t="s">
        <v>5248</v>
      </c>
      <c r="Z1510" s="12"/>
      <c r="AA1510" s="120"/>
      <c r="AB1510" s="116"/>
      <c r="AC1510" s="116"/>
      <c r="AD1510" s="116"/>
      <c r="AE1510" s="116"/>
      <c r="AF1510" s="4">
        <f ca="1">+TODAY()-AE1510</f>
        <v>44137</v>
      </c>
      <c r="AG1510" s="116"/>
      <c r="AH1510" s="116"/>
      <c r="AI1510" s="6"/>
      <c r="AJ1510" s="3"/>
      <c r="AK1510" s="6"/>
      <c r="AL1510" s="10"/>
      <c r="AM1510" s="3"/>
      <c r="AN1510" s="3"/>
      <c r="AO1510" s="3"/>
      <c r="AP1510" s="3" t="s">
        <v>62</v>
      </c>
      <c r="AQ1510" s="3"/>
      <c r="AR1510" s="3"/>
      <c r="AS1510" s="3"/>
      <c r="AT1510" s="3"/>
      <c r="AU1510" s="3" t="s">
        <v>4402</v>
      </c>
      <c r="AV1510" s="7" t="s">
        <v>47</v>
      </c>
      <c r="AW1510" s="7" t="s">
        <v>47</v>
      </c>
      <c r="AX1510" s="9" t="str">
        <f>IF(AW1510="","Vacio",IF(AV1510=AW1510,"Igual","Diferente"))</f>
        <v>Igual</v>
      </c>
      <c r="AY1510" s="129"/>
      <c r="AZ1510" s="129"/>
      <c r="BA1510" s="5">
        <f ca="1">+IF(K1510&gt;21,"Revisar",0)</f>
        <v>0</v>
      </c>
      <c r="BB1510" s="129" t="s">
        <v>146</v>
      </c>
      <c r="BC1510" s="129" t="s">
        <v>2919</v>
      </c>
      <c r="BD1510" s="158"/>
      <c r="BE1510" s="158"/>
      <c r="BF1510" s="129" t="s">
        <v>94</v>
      </c>
      <c r="BG1510" s="129"/>
      <c r="BH1510" s="158"/>
      <c r="BI1510" s="158"/>
      <c r="BJ1510" s="158"/>
      <c r="BK1510" s="158"/>
      <c r="BL1510" s="158"/>
      <c r="BM1510" s="158"/>
    </row>
    <row r="1511" spans="1:65" ht="14.65" customHeight="1" x14ac:dyDescent="0.25">
      <c r="A1511" s="68" t="str">
        <f>CONCATENATE(E1511,"_",X1511)</f>
        <v>20520596233_PCR-LAP0941</v>
      </c>
      <c r="B1511" s="68" t="str">
        <f>CONCATENATE(E1511,"_",Z1511)</f>
        <v>20520596233_PCR-LAP0564</v>
      </c>
      <c r="C1511" s="6">
        <v>44133</v>
      </c>
      <c r="D1511" s="6">
        <v>44163</v>
      </c>
      <c r="E1511" s="192">
        <v>20520596233</v>
      </c>
      <c r="F1511" s="3" t="s">
        <v>4116</v>
      </c>
      <c r="G1511" s="3" t="s">
        <v>5130</v>
      </c>
      <c r="H1511" s="6">
        <v>44133</v>
      </c>
      <c r="I1511" s="6">
        <v>44163</v>
      </c>
      <c r="J1511" s="7"/>
      <c r="K1511" s="8">
        <f ca="1">+TODAY()-I1511</f>
        <v>-26</v>
      </c>
      <c r="L1511" s="9">
        <v>82</v>
      </c>
      <c r="M1511" s="152"/>
      <c r="N1511" s="9" t="str">
        <f>IF(M1511="","Vacio",IF(L1511=M1511,"Igual","Diferente"))</f>
        <v>Vacio</v>
      </c>
      <c r="O1511" s="9"/>
      <c r="P1511" s="152"/>
      <c r="Q1511" s="9" t="str">
        <f>IF(P1511="","Vacio",IF(O1511=P1511,"Igual","Diferente"))</f>
        <v>Vacio</v>
      </c>
      <c r="R1511" s="1">
        <f>+L1511+O1511/3.5</f>
        <v>82</v>
      </c>
      <c r="S1511" s="1">
        <f ca="1">+IF(K1511&gt;=0,IF(K1511&lt;30,R1511*1,IF(60&gt;K1511,R1511*2,IF(90&gt;K1511,R1511*3,IF(120&gt;K1511,R1511*4,IF(150&gt;K1511,R1511*5,IF(180&gt;K1511,R1511*6,IF(210&gt;K1511,R1511*7))))))),0)</f>
        <v>0</v>
      </c>
      <c r="T1511" s="2">
        <f ca="1">+IF(K1511&lt;0,0,IF(K1511&lt;8,$A$1,IF(K1511&lt;15,$B$1,IF(K1511&lt;22,$C$1,IF(K1511&lt;30,$D$1,IF(K1511&lt;60,$G$1,IF(K1511&lt;90,$H$1,IF(K1511&lt;120,$I$1,IF(K1511&lt;150,$J$1,IF(K1511&lt;180,$K$1,IF(K1511&lt;210,$E$1)))))))))))</f>
        <v>0</v>
      </c>
      <c r="U1511" s="119" t="s">
        <v>3173</v>
      </c>
      <c r="V1511" s="86" t="s">
        <v>2956</v>
      </c>
      <c r="W1511" s="133">
        <v>44009</v>
      </c>
      <c r="X1511" s="120" t="s">
        <v>420</v>
      </c>
      <c r="Y1511" s="12" t="s">
        <v>5248</v>
      </c>
      <c r="Z1511" s="12" t="s">
        <v>2734</v>
      </c>
      <c r="AA1511" s="120"/>
      <c r="AB1511" s="116"/>
      <c r="AC1511" s="116"/>
      <c r="AD1511" s="116"/>
      <c r="AE1511" s="116"/>
      <c r="AF1511" s="4">
        <f ca="1">+TODAY()-AE1511</f>
        <v>44137</v>
      </c>
      <c r="AG1511" s="116"/>
      <c r="AH1511" s="116"/>
      <c r="AI1511" s="6"/>
      <c r="AJ1511" s="3"/>
      <c r="AK1511" s="6"/>
      <c r="AL1511" s="10"/>
      <c r="AM1511" s="3"/>
      <c r="AN1511" s="3"/>
      <c r="AO1511" s="3"/>
      <c r="AP1511" s="3" t="s">
        <v>62</v>
      </c>
      <c r="AQ1511" s="3"/>
      <c r="AR1511" s="3"/>
      <c r="AS1511" s="3"/>
      <c r="AT1511" s="3"/>
      <c r="AU1511" s="3" t="s">
        <v>4402</v>
      </c>
      <c r="AV1511" s="7" t="s">
        <v>47</v>
      </c>
      <c r="AW1511" s="7" t="s">
        <v>47</v>
      </c>
      <c r="AX1511" s="9" t="str">
        <f>IF(AW1511="","Vacio",IF(AV1511=AW1511,"Igual","Diferente"))</f>
        <v>Igual</v>
      </c>
      <c r="AY1511" s="129"/>
      <c r="AZ1511" s="129"/>
      <c r="BA1511" s="5">
        <f ca="1">+IF(K1511&gt;21,"Revisar",0)</f>
        <v>0</v>
      </c>
      <c r="BB1511" s="129" t="s">
        <v>146</v>
      </c>
      <c r="BC1511" s="129" t="s">
        <v>2919</v>
      </c>
      <c r="BD1511" s="158"/>
      <c r="BE1511" s="158"/>
      <c r="BF1511" s="129" t="s">
        <v>94</v>
      </c>
      <c r="BG1511" s="129"/>
      <c r="BH1511" s="158"/>
      <c r="BI1511" s="158"/>
      <c r="BJ1511" s="158"/>
      <c r="BK1511" s="158"/>
      <c r="BL1511" s="158"/>
      <c r="BM1511" s="158"/>
    </row>
    <row r="1512" spans="1:65" ht="14.65" customHeight="1" x14ac:dyDescent="0.25">
      <c r="A1512" s="68" t="str">
        <f>CONCATENATE(E1512,"_",X1512)</f>
        <v>20520596233_PCR-LAP0565</v>
      </c>
      <c r="B1512" s="68" t="str">
        <f>CONCATENATE(E1512,"_",Z1512)</f>
        <v>20520596233_</v>
      </c>
      <c r="C1512" s="6">
        <v>44133</v>
      </c>
      <c r="D1512" s="6">
        <v>44163</v>
      </c>
      <c r="E1512" s="192">
        <v>20520596233</v>
      </c>
      <c r="F1512" s="3" t="s">
        <v>4116</v>
      </c>
      <c r="G1512" s="3" t="s">
        <v>5130</v>
      </c>
      <c r="H1512" s="6">
        <v>44133</v>
      </c>
      <c r="I1512" s="6">
        <v>44163</v>
      </c>
      <c r="J1512" s="7"/>
      <c r="K1512" s="8">
        <f ca="1">+TODAY()-I1512</f>
        <v>-26</v>
      </c>
      <c r="L1512" s="9">
        <v>82</v>
      </c>
      <c r="M1512" s="152"/>
      <c r="N1512" s="9" t="str">
        <f>IF(M1512="","Vacio",IF(L1512=M1512,"Igual","Diferente"))</f>
        <v>Vacio</v>
      </c>
      <c r="O1512" s="9"/>
      <c r="P1512" s="152"/>
      <c r="Q1512" s="9" t="str">
        <f>IF(P1512="","Vacio",IF(O1512=P1512,"Igual","Diferente"))</f>
        <v>Vacio</v>
      </c>
      <c r="R1512" s="1">
        <f>+L1512+O1512/3.5</f>
        <v>82</v>
      </c>
      <c r="S1512" s="1">
        <f ca="1">+IF(K1512&gt;=0,IF(K1512&lt;30,R1512*1,IF(60&gt;K1512,R1512*2,IF(90&gt;K1512,R1512*3,IF(120&gt;K1512,R1512*4,IF(150&gt;K1512,R1512*5,IF(180&gt;K1512,R1512*6,IF(210&gt;K1512,R1512*7))))))),0)</f>
        <v>0</v>
      </c>
      <c r="T1512" s="2">
        <f ca="1">+IF(K1512&lt;0,0,IF(K1512&lt;8,$A$1,IF(K1512&lt;15,$B$1,IF(K1512&lt;22,$C$1,IF(K1512&lt;30,$D$1,IF(K1512&lt;60,$G$1,IF(K1512&lt;90,$H$1,IF(K1512&lt;120,$I$1,IF(K1512&lt;150,$J$1,IF(K1512&lt;180,$K$1,IF(K1512&lt;210,$E$1)))))))))))</f>
        <v>0</v>
      </c>
      <c r="U1512" s="119" t="s">
        <v>2946</v>
      </c>
      <c r="V1512" s="86" t="s">
        <v>2956</v>
      </c>
      <c r="W1512" s="133">
        <v>44009</v>
      </c>
      <c r="X1512" s="120" t="s">
        <v>2959</v>
      </c>
      <c r="Y1512" s="12" t="s">
        <v>5248</v>
      </c>
      <c r="Z1512" s="12"/>
      <c r="AA1512" s="120"/>
      <c r="AB1512" s="116"/>
      <c r="AC1512" s="116"/>
      <c r="AD1512" s="116"/>
      <c r="AE1512" s="116"/>
      <c r="AF1512" s="4">
        <f ca="1">+TODAY()-AE1512</f>
        <v>44137</v>
      </c>
      <c r="AG1512" s="116"/>
      <c r="AH1512" s="116"/>
      <c r="AI1512" s="6"/>
      <c r="AJ1512" s="3"/>
      <c r="AK1512" s="6"/>
      <c r="AL1512" s="10"/>
      <c r="AM1512" s="3"/>
      <c r="AN1512" s="3"/>
      <c r="AO1512" s="3"/>
      <c r="AP1512" s="3" t="s">
        <v>62</v>
      </c>
      <c r="AQ1512" s="3"/>
      <c r="AR1512" s="3"/>
      <c r="AS1512" s="3"/>
      <c r="AT1512" s="3"/>
      <c r="AU1512" s="3" t="s">
        <v>4402</v>
      </c>
      <c r="AV1512" s="7" t="s">
        <v>47</v>
      </c>
      <c r="AW1512" s="7" t="s">
        <v>47</v>
      </c>
      <c r="AX1512" s="9" t="str">
        <f>IF(AW1512="","Vacio",IF(AV1512=AW1512,"Igual","Diferente"))</f>
        <v>Igual</v>
      </c>
      <c r="AY1512" s="129"/>
      <c r="AZ1512" s="129"/>
      <c r="BA1512" s="5">
        <f ca="1">+IF(K1512&gt;21,"Revisar",0)</f>
        <v>0</v>
      </c>
      <c r="BB1512" s="129" t="s">
        <v>146</v>
      </c>
      <c r="BC1512" s="129" t="s">
        <v>2919</v>
      </c>
      <c r="BD1512" s="158"/>
      <c r="BE1512" s="158"/>
      <c r="BF1512" s="129" t="s">
        <v>94</v>
      </c>
      <c r="BG1512" s="129"/>
      <c r="BH1512" s="158"/>
      <c r="BI1512" s="158"/>
      <c r="BJ1512" s="158"/>
      <c r="BK1512" s="158"/>
      <c r="BL1512" s="158"/>
      <c r="BM1512" s="158"/>
    </row>
    <row r="1513" spans="1:65" ht="14.65" customHeight="1" x14ac:dyDescent="0.25">
      <c r="A1513" s="68" t="str">
        <f>CONCATENATE(E1513,"_",X1513)</f>
        <v>20520596233_PCR-LAP0574</v>
      </c>
      <c r="B1513" s="68" t="str">
        <f>CONCATENATE(E1513,"_",Z1513)</f>
        <v>20520596233_</v>
      </c>
      <c r="C1513" s="6">
        <v>44133</v>
      </c>
      <c r="D1513" s="6">
        <v>44163</v>
      </c>
      <c r="E1513" s="192">
        <v>20520596233</v>
      </c>
      <c r="F1513" s="3" t="s">
        <v>4116</v>
      </c>
      <c r="G1513" s="3" t="s">
        <v>5130</v>
      </c>
      <c r="H1513" s="6">
        <v>44133</v>
      </c>
      <c r="I1513" s="6">
        <v>44163</v>
      </c>
      <c r="J1513" s="7"/>
      <c r="K1513" s="8">
        <f ca="1">+TODAY()-I1513</f>
        <v>-26</v>
      </c>
      <c r="L1513" s="9">
        <v>82</v>
      </c>
      <c r="M1513" s="152"/>
      <c r="N1513" s="9" t="str">
        <f>IF(M1513="","Vacio",IF(L1513=M1513,"Igual","Diferente"))</f>
        <v>Vacio</v>
      </c>
      <c r="O1513" s="9"/>
      <c r="P1513" s="152"/>
      <c r="Q1513" s="9" t="str">
        <f>IF(P1513="","Vacio",IF(O1513=P1513,"Igual","Diferente"))</f>
        <v>Vacio</v>
      </c>
      <c r="R1513" s="1">
        <f>+L1513+O1513/3.5</f>
        <v>82</v>
      </c>
      <c r="S1513" s="1">
        <f ca="1">+IF(K1513&gt;=0,IF(K1513&lt;30,R1513*1,IF(60&gt;K1513,R1513*2,IF(90&gt;K1513,R1513*3,IF(120&gt;K1513,R1513*4,IF(150&gt;K1513,R1513*5,IF(180&gt;K1513,R1513*6,IF(210&gt;K1513,R1513*7))))))),0)</f>
        <v>0</v>
      </c>
      <c r="T1513" s="2">
        <f ca="1">+IF(K1513&lt;0,0,IF(K1513&lt;8,$A$1,IF(K1513&lt;15,$B$1,IF(K1513&lt;22,$C$1,IF(K1513&lt;30,$D$1,IF(K1513&lt;60,$G$1,IF(K1513&lt;90,$H$1,IF(K1513&lt;120,$I$1,IF(K1513&lt;150,$J$1,IF(K1513&lt;180,$K$1,IF(K1513&lt;210,$E$1)))))))))))</f>
        <v>0</v>
      </c>
      <c r="U1513" s="119" t="s">
        <v>2946</v>
      </c>
      <c r="V1513" s="86" t="s">
        <v>2956</v>
      </c>
      <c r="W1513" s="133">
        <v>44009</v>
      </c>
      <c r="X1513" s="120" t="s">
        <v>2960</v>
      </c>
      <c r="Y1513" s="12" t="s">
        <v>5248</v>
      </c>
      <c r="Z1513" s="12"/>
      <c r="AA1513" s="120"/>
      <c r="AB1513" s="116"/>
      <c r="AC1513" s="116"/>
      <c r="AD1513" s="116"/>
      <c r="AE1513" s="116"/>
      <c r="AF1513" s="4">
        <f ca="1">+TODAY()-AE1513</f>
        <v>44137</v>
      </c>
      <c r="AG1513" s="116"/>
      <c r="AH1513" s="116"/>
      <c r="AI1513" s="6"/>
      <c r="AJ1513" s="3"/>
      <c r="AK1513" s="6"/>
      <c r="AL1513" s="10"/>
      <c r="AM1513" s="3"/>
      <c r="AN1513" s="3"/>
      <c r="AO1513" s="3"/>
      <c r="AP1513" s="3" t="s">
        <v>62</v>
      </c>
      <c r="AQ1513" s="3"/>
      <c r="AR1513" s="3"/>
      <c r="AS1513" s="3"/>
      <c r="AT1513" s="3"/>
      <c r="AU1513" s="3" t="s">
        <v>4402</v>
      </c>
      <c r="AV1513" s="7" t="s">
        <v>47</v>
      </c>
      <c r="AW1513" s="7" t="s">
        <v>47</v>
      </c>
      <c r="AX1513" s="9" t="str">
        <f>IF(AW1513="","Vacio",IF(AV1513=AW1513,"Igual","Diferente"))</f>
        <v>Igual</v>
      </c>
      <c r="AY1513" s="129"/>
      <c r="AZ1513" s="129"/>
      <c r="BA1513" s="5">
        <f ca="1">+IF(K1513&gt;21,"Revisar",0)</f>
        <v>0</v>
      </c>
      <c r="BB1513" s="129" t="s">
        <v>146</v>
      </c>
      <c r="BC1513" s="129" t="s">
        <v>2919</v>
      </c>
      <c r="BD1513" s="158"/>
      <c r="BE1513" s="158"/>
      <c r="BF1513" s="129" t="s">
        <v>94</v>
      </c>
      <c r="BG1513" s="129"/>
      <c r="BH1513" s="158"/>
      <c r="BI1513" s="158"/>
      <c r="BJ1513" s="158"/>
      <c r="BK1513" s="158"/>
      <c r="BL1513" s="158"/>
      <c r="BM1513" s="158"/>
    </row>
    <row r="1514" spans="1:65" ht="14.65" customHeight="1" x14ac:dyDescent="0.25">
      <c r="A1514" s="68" t="str">
        <f>CONCATENATE(E1514,"_",X1514)</f>
        <v>20520596233_PCR-LAP0625</v>
      </c>
      <c r="B1514" s="68" t="str">
        <f>CONCATENATE(E1514,"_",Z1514)</f>
        <v>20520596233_</v>
      </c>
      <c r="C1514" s="6">
        <v>44133</v>
      </c>
      <c r="D1514" s="6">
        <v>44163</v>
      </c>
      <c r="E1514" s="192">
        <v>20520596233</v>
      </c>
      <c r="F1514" s="3" t="s">
        <v>4116</v>
      </c>
      <c r="G1514" s="3" t="s">
        <v>5130</v>
      </c>
      <c r="H1514" s="6">
        <v>44133</v>
      </c>
      <c r="I1514" s="6">
        <v>44163</v>
      </c>
      <c r="J1514" s="7"/>
      <c r="K1514" s="8">
        <f ca="1">+TODAY()-I1514</f>
        <v>-26</v>
      </c>
      <c r="L1514" s="9">
        <v>82</v>
      </c>
      <c r="M1514" s="152"/>
      <c r="N1514" s="9" t="str">
        <f>IF(M1514="","Vacio",IF(L1514=M1514,"Igual","Diferente"))</f>
        <v>Vacio</v>
      </c>
      <c r="O1514" s="9"/>
      <c r="P1514" s="152"/>
      <c r="Q1514" s="9" t="str">
        <f>IF(P1514="","Vacio",IF(O1514=P1514,"Igual","Diferente"))</f>
        <v>Vacio</v>
      </c>
      <c r="R1514" s="1">
        <f>+L1514+O1514/3.5</f>
        <v>82</v>
      </c>
      <c r="S1514" s="1">
        <f ca="1">+IF(K1514&gt;=0,IF(K1514&lt;30,R1514*1,IF(60&gt;K1514,R1514*2,IF(90&gt;K1514,R1514*3,IF(120&gt;K1514,R1514*4,IF(150&gt;K1514,R1514*5,IF(180&gt;K1514,R1514*6,IF(210&gt;K1514,R1514*7))))))),0)</f>
        <v>0</v>
      </c>
      <c r="T1514" s="2">
        <f ca="1">+IF(K1514&lt;0,0,IF(K1514&lt;8,$A$1,IF(K1514&lt;15,$B$1,IF(K1514&lt;22,$C$1,IF(K1514&lt;30,$D$1,IF(K1514&lt;60,$G$1,IF(K1514&lt;90,$H$1,IF(K1514&lt;120,$I$1,IF(K1514&lt;150,$J$1,IF(K1514&lt;180,$K$1,IF(K1514&lt;210,$E$1)))))))))))</f>
        <v>0</v>
      </c>
      <c r="U1514" s="119" t="s">
        <v>2947</v>
      </c>
      <c r="V1514" s="86" t="s">
        <v>2956</v>
      </c>
      <c r="W1514" s="133">
        <v>44009</v>
      </c>
      <c r="X1514" s="120" t="s">
        <v>2596</v>
      </c>
      <c r="Y1514" s="12" t="s">
        <v>5248</v>
      </c>
      <c r="Z1514" s="12"/>
      <c r="AA1514" s="120"/>
      <c r="AB1514" s="116"/>
      <c r="AC1514" s="116"/>
      <c r="AD1514" s="116"/>
      <c r="AE1514" s="116"/>
      <c r="AF1514" s="4">
        <f ca="1">+TODAY()-AE1514</f>
        <v>44137</v>
      </c>
      <c r="AG1514" s="116"/>
      <c r="AH1514" s="116"/>
      <c r="AI1514" s="6"/>
      <c r="AJ1514" s="3"/>
      <c r="AK1514" s="6"/>
      <c r="AL1514" s="10"/>
      <c r="AM1514" s="3"/>
      <c r="AN1514" s="3"/>
      <c r="AO1514" s="3"/>
      <c r="AP1514" s="3" t="s">
        <v>62</v>
      </c>
      <c r="AQ1514" s="3"/>
      <c r="AR1514" s="3"/>
      <c r="AS1514" s="3"/>
      <c r="AT1514" s="3"/>
      <c r="AU1514" s="3" t="s">
        <v>4402</v>
      </c>
      <c r="AV1514" s="7" t="s">
        <v>47</v>
      </c>
      <c r="AW1514" s="7" t="s">
        <v>47</v>
      </c>
      <c r="AX1514" s="9" t="str">
        <f>IF(AW1514="","Vacio",IF(AV1514=AW1514,"Igual","Diferente"))</f>
        <v>Igual</v>
      </c>
      <c r="AY1514" s="129"/>
      <c r="AZ1514" s="129"/>
      <c r="BA1514" s="5">
        <f ca="1">+IF(K1514&gt;21,"Revisar",0)</f>
        <v>0</v>
      </c>
      <c r="BB1514" s="129" t="s">
        <v>146</v>
      </c>
      <c r="BC1514" s="129" t="s">
        <v>2919</v>
      </c>
      <c r="BD1514" s="158"/>
      <c r="BE1514" s="158"/>
      <c r="BF1514" s="129" t="s">
        <v>94</v>
      </c>
      <c r="BG1514" s="129"/>
      <c r="BH1514" s="158"/>
      <c r="BI1514" s="158"/>
      <c r="BJ1514" s="158"/>
      <c r="BK1514" s="158"/>
      <c r="BL1514" s="158"/>
      <c r="BM1514" s="158"/>
    </row>
    <row r="1515" spans="1:65" ht="14.65" customHeight="1" x14ac:dyDescent="0.25">
      <c r="A1515" s="68" t="str">
        <f>CONCATENATE(E1515,"_",X1515)</f>
        <v>20520596233_PCR-LAP0626</v>
      </c>
      <c r="B1515" s="68" t="str">
        <f>CONCATENATE(E1515,"_",Z1515)</f>
        <v>20520596233_</v>
      </c>
      <c r="C1515" s="6">
        <v>44133</v>
      </c>
      <c r="D1515" s="6">
        <v>44163</v>
      </c>
      <c r="E1515" s="192">
        <v>20520596233</v>
      </c>
      <c r="F1515" s="3" t="s">
        <v>4116</v>
      </c>
      <c r="G1515" s="3" t="s">
        <v>5130</v>
      </c>
      <c r="H1515" s="6">
        <v>44133</v>
      </c>
      <c r="I1515" s="6">
        <v>44163</v>
      </c>
      <c r="J1515" s="7"/>
      <c r="K1515" s="8">
        <f ca="1">+TODAY()-I1515</f>
        <v>-26</v>
      </c>
      <c r="L1515" s="9">
        <v>82</v>
      </c>
      <c r="M1515" s="152"/>
      <c r="N1515" s="9" t="str">
        <f>IF(M1515="","Vacio",IF(L1515=M1515,"Igual","Diferente"))</f>
        <v>Vacio</v>
      </c>
      <c r="O1515" s="9"/>
      <c r="P1515" s="152"/>
      <c r="Q1515" s="9" t="str">
        <f>IF(P1515="","Vacio",IF(O1515=P1515,"Igual","Diferente"))</f>
        <v>Vacio</v>
      </c>
      <c r="R1515" s="1">
        <f>+L1515+O1515/3.5</f>
        <v>82</v>
      </c>
      <c r="S1515" s="1">
        <f ca="1">+IF(K1515&gt;=0,IF(K1515&lt;30,R1515*1,IF(60&gt;K1515,R1515*2,IF(90&gt;K1515,R1515*3,IF(120&gt;K1515,R1515*4,IF(150&gt;K1515,R1515*5,IF(180&gt;K1515,R1515*6,IF(210&gt;K1515,R1515*7))))))),0)</f>
        <v>0</v>
      </c>
      <c r="T1515" s="2">
        <f ca="1">+IF(K1515&lt;0,0,IF(K1515&lt;8,$A$1,IF(K1515&lt;15,$B$1,IF(K1515&lt;22,$C$1,IF(K1515&lt;30,$D$1,IF(K1515&lt;60,$G$1,IF(K1515&lt;90,$H$1,IF(K1515&lt;120,$I$1,IF(K1515&lt;150,$J$1,IF(K1515&lt;180,$K$1,IF(K1515&lt;210,$E$1)))))))))))</f>
        <v>0</v>
      </c>
      <c r="U1515" s="119" t="s">
        <v>2947</v>
      </c>
      <c r="V1515" s="86" t="s">
        <v>2956</v>
      </c>
      <c r="W1515" s="133">
        <v>44009</v>
      </c>
      <c r="X1515" s="120" t="s">
        <v>2597</v>
      </c>
      <c r="Y1515" s="12" t="s">
        <v>5248</v>
      </c>
      <c r="Z1515" s="12"/>
      <c r="AA1515" s="120"/>
      <c r="AB1515" s="116"/>
      <c r="AC1515" s="116"/>
      <c r="AD1515" s="116"/>
      <c r="AE1515" s="116"/>
      <c r="AF1515" s="4">
        <f ca="1">+TODAY()-AE1515</f>
        <v>44137</v>
      </c>
      <c r="AG1515" s="116"/>
      <c r="AH1515" s="116"/>
      <c r="AI1515" s="6"/>
      <c r="AJ1515" s="3"/>
      <c r="AK1515" s="6"/>
      <c r="AL1515" s="10"/>
      <c r="AM1515" s="3"/>
      <c r="AN1515" s="3"/>
      <c r="AO1515" s="3"/>
      <c r="AP1515" s="3" t="s">
        <v>62</v>
      </c>
      <c r="AQ1515" s="3"/>
      <c r="AR1515" s="3"/>
      <c r="AS1515" s="3"/>
      <c r="AT1515" s="3"/>
      <c r="AU1515" s="3" t="s">
        <v>4402</v>
      </c>
      <c r="AV1515" s="7" t="s">
        <v>47</v>
      </c>
      <c r="AW1515" s="7" t="s">
        <v>47</v>
      </c>
      <c r="AX1515" s="9" t="str">
        <f>IF(AW1515="","Vacio",IF(AV1515=AW1515,"Igual","Diferente"))</f>
        <v>Igual</v>
      </c>
      <c r="AY1515" s="129"/>
      <c r="AZ1515" s="129"/>
      <c r="BA1515" s="5">
        <f ca="1">+IF(K1515&gt;21,"Revisar",0)</f>
        <v>0</v>
      </c>
      <c r="BB1515" s="129" t="s">
        <v>146</v>
      </c>
      <c r="BC1515" s="129" t="s">
        <v>2919</v>
      </c>
      <c r="BD1515" s="158"/>
      <c r="BE1515" s="158"/>
      <c r="BF1515" s="129" t="s">
        <v>94</v>
      </c>
      <c r="BG1515" s="129"/>
      <c r="BH1515" s="158"/>
      <c r="BI1515" s="158"/>
      <c r="BJ1515" s="158"/>
      <c r="BK1515" s="158"/>
      <c r="BL1515" s="158"/>
      <c r="BM1515" s="158"/>
    </row>
    <row r="1516" spans="1:65" ht="14.65" customHeight="1" x14ac:dyDescent="0.25">
      <c r="A1516" s="68" t="str">
        <f>CONCATENATE(E1516,"_",X1516)</f>
        <v>20520596233_PCR-LAP0914</v>
      </c>
      <c r="B1516" s="68" t="str">
        <f>CONCATENATE(E1516,"_",Z1516)</f>
        <v>20520596233_</v>
      </c>
      <c r="C1516" s="6">
        <v>44133</v>
      </c>
      <c r="D1516" s="6">
        <v>44163</v>
      </c>
      <c r="E1516" s="192">
        <v>20520596233</v>
      </c>
      <c r="F1516" s="3" t="s">
        <v>4116</v>
      </c>
      <c r="G1516" s="3" t="s">
        <v>5130</v>
      </c>
      <c r="H1516" s="6">
        <v>44133</v>
      </c>
      <c r="I1516" s="6">
        <v>44163</v>
      </c>
      <c r="J1516" s="7"/>
      <c r="K1516" s="8">
        <f ca="1">+TODAY()-I1516</f>
        <v>-26</v>
      </c>
      <c r="L1516" s="9">
        <v>82</v>
      </c>
      <c r="M1516" s="152"/>
      <c r="N1516" s="9" t="str">
        <f>IF(M1516="","Vacio",IF(L1516=M1516,"Igual","Diferente"))</f>
        <v>Vacio</v>
      </c>
      <c r="O1516" s="9"/>
      <c r="P1516" s="152"/>
      <c r="Q1516" s="9" t="str">
        <f>IF(P1516="","Vacio",IF(O1516=P1516,"Igual","Diferente"))</f>
        <v>Vacio</v>
      </c>
      <c r="R1516" s="1">
        <f>+L1516+O1516/3.5</f>
        <v>82</v>
      </c>
      <c r="S1516" s="1">
        <f ca="1">+IF(K1516&gt;=0,IF(K1516&lt;30,R1516*1,IF(60&gt;K1516,R1516*2,IF(90&gt;K1516,R1516*3,IF(120&gt;K1516,R1516*4,IF(150&gt;K1516,R1516*5,IF(180&gt;K1516,R1516*6,IF(210&gt;K1516,R1516*7))))))),0)</f>
        <v>0</v>
      </c>
      <c r="T1516" s="2">
        <f ca="1">+IF(K1516&lt;0,0,IF(K1516&lt;8,$A$1,IF(K1516&lt;15,$B$1,IF(K1516&lt;22,$C$1,IF(K1516&lt;30,$D$1,IF(K1516&lt;60,$G$1,IF(K1516&lt;90,$H$1,IF(K1516&lt;120,$I$1,IF(K1516&lt;150,$J$1,IF(K1516&lt;180,$K$1,IF(K1516&lt;210,$E$1)))))))))))</f>
        <v>0</v>
      </c>
      <c r="U1516" s="119" t="s">
        <v>2947</v>
      </c>
      <c r="V1516" s="86" t="s">
        <v>2956</v>
      </c>
      <c r="W1516" s="133">
        <v>44009</v>
      </c>
      <c r="X1516" s="121" t="s">
        <v>376</v>
      </c>
      <c r="Y1516" s="12" t="s">
        <v>5248</v>
      </c>
      <c r="Z1516" s="12"/>
      <c r="AA1516" s="120"/>
      <c r="AB1516" s="116"/>
      <c r="AC1516" s="116"/>
      <c r="AD1516" s="116"/>
      <c r="AE1516" s="116"/>
      <c r="AF1516" s="4">
        <f ca="1">+TODAY()-AE1516</f>
        <v>44137</v>
      </c>
      <c r="AG1516" s="116"/>
      <c r="AH1516" s="116"/>
      <c r="AI1516" s="6"/>
      <c r="AJ1516" s="3"/>
      <c r="AK1516" s="6"/>
      <c r="AL1516" s="10"/>
      <c r="AM1516" s="3"/>
      <c r="AN1516" s="3"/>
      <c r="AO1516" s="3"/>
      <c r="AP1516" s="3" t="s">
        <v>62</v>
      </c>
      <c r="AQ1516" s="3"/>
      <c r="AR1516" s="3"/>
      <c r="AS1516" s="3"/>
      <c r="AT1516" s="3"/>
      <c r="AU1516" s="3" t="s">
        <v>4402</v>
      </c>
      <c r="AV1516" s="7" t="s">
        <v>47</v>
      </c>
      <c r="AW1516" s="7" t="s">
        <v>47</v>
      </c>
      <c r="AX1516" s="9" t="str">
        <f>IF(AW1516="","Vacio",IF(AV1516=AW1516,"Igual","Diferente"))</f>
        <v>Igual</v>
      </c>
      <c r="AY1516" s="129"/>
      <c r="AZ1516" s="129"/>
      <c r="BA1516" s="5">
        <f ca="1">+IF(K1516&gt;21,"Revisar",0)</f>
        <v>0</v>
      </c>
      <c r="BB1516" s="129" t="s">
        <v>146</v>
      </c>
      <c r="BC1516" s="129" t="s">
        <v>2919</v>
      </c>
      <c r="BD1516" s="158"/>
      <c r="BE1516" s="158"/>
      <c r="BF1516" s="129" t="s">
        <v>94</v>
      </c>
      <c r="BG1516" s="129"/>
      <c r="BH1516" s="158"/>
      <c r="BI1516" s="158"/>
      <c r="BJ1516" s="158"/>
      <c r="BK1516" s="158"/>
      <c r="BL1516" s="158"/>
      <c r="BM1516" s="158"/>
    </row>
    <row r="1517" spans="1:65" ht="14.65" customHeight="1" x14ac:dyDescent="0.25">
      <c r="A1517" s="68" t="str">
        <f>CONCATENATE(E1517,"_",X1517)</f>
        <v>20520596233_PCR-LAP1075</v>
      </c>
      <c r="B1517" s="68" t="str">
        <f>CONCATENATE(E1517,"_",Z1517)</f>
        <v>20520596233_</v>
      </c>
      <c r="C1517" s="6">
        <v>44133</v>
      </c>
      <c r="D1517" s="6">
        <v>44163</v>
      </c>
      <c r="E1517" s="192">
        <v>20520596233</v>
      </c>
      <c r="F1517" s="3" t="s">
        <v>4116</v>
      </c>
      <c r="G1517" s="3" t="s">
        <v>5130</v>
      </c>
      <c r="H1517" s="6">
        <v>44133</v>
      </c>
      <c r="I1517" s="6">
        <v>44163</v>
      </c>
      <c r="J1517" s="7"/>
      <c r="K1517" s="8">
        <f ca="1">+TODAY()-I1517</f>
        <v>-26</v>
      </c>
      <c r="L1517" s="9">
        <v>82</v>
      </c>
      <c r="M1517" s="152"/>
      <c r="N1517" s="9" t="str">
        <f>IF(M1517="","Vacio",IF(L1517=M1517,"Igual","Diferente"))</f>
        <v>Vacio</v>
      </c>
      <c r="O1517" s="9"/>
      <c r="P1517" s="152"/>
      <c r="Q1517" s="9" t="str">
        <f>IF(P1517="","Vacio",IF(O1517=P1517,"Igual","Diferente"))</f>
        <v>Vacio</v>
      </c>
      <c r="R1517" s="1">
        <f>+L1517+O1517/3.5</f>
        <v>82</v>
      </c>
      <c r="S1517" s="1">
        <f ca="1">+IF(K1517&gt;=0,IF(K1517&lt;30,R1517*1,IF(60&gt;K1517,R1517*2,IF(90&gt;K1517,R1517*3,IF(120&gt;K1517,R1517*4,IF(150&gt;K1517,R1517*5,IF(180&gt;K1517,R1517*6,IF(210&gt;K1517,R1517*7))))))),0)</f>
        <v>0</v>
      </c>
      <c r="T1517" s="2">
        <f ca="1">+IF(K1517&lt;0,0,IF(K1517&lt;8,$A$1,IF(K1517&lt;15,$B$1,IF(K1517&lt;22,$C$1,IF(K1517&lt;30,$D$1,IF(K1517&lt;60,$G$1,IF(K1517&lt;90,$H$1,IF(K1517&lt;120,$I$1,IF(K1517&lt;150,$J$1,IF(K1517&lt;180,$K$1,IF(K1517&lt;210,$E$1)))))))))))</f>
        <v>0</v>
      </c>
      <c r="U1517" s="119" t="s">
        <v>2947</v>
      </c>
      <c r="V1517" s="86" t="s">
        <v>2956</v>
      </c>
      <c r="W1517" s="133">
        <v>44009</v>
      </c>
      <c r="X1517" s="120" t="s">
        <v>2961</v>
      </c>
      <c r="Y1517" s="12" t="s">
        <v>5248</v>
      </c>
      <c r="Z1517" s="12"/>
      <c r="AA1517" s="120"/>
      <c r="AB1517" s="116"/>
      <c r="AC1517" s="116"/>
      <c r="AD1517" s="116"/>
      <c r="AE1517" s="116"/>
      <c r="AF1517" s="4">
        <f ca="1">+TODAY()-AE1517</f>
        <v>44137</v>
      </c>
      <c r="AG1517" s="116"/>
      <c r="AH1517" s="116"/>
      <c r="AI1517" s="6"/>
      <c r="AJ1517" s="3"/>
      <c r="AK1517" s="6"/>
      <c r="AL1517" s="10"/>
      <c r="AM1517" s="3"/>
      <c r="AN1517" s="3"/>
      <c r="AO1517" s="3"/>
      <c r="AP1517" s="3" t="s">
        <v>62</v>
      </c>
      <c r="AQ1517" s="3"/>
      <c r="AR1517" s="3"/>
      <c r="AS1517" s="3"/>
      <c r="AT1517" s="3"/>
      <c r="AU1517" s="3" t="s">
        <v>4402</v>
      </c>
      <c r="AV1517" s="7" t="s">
        <v>47</v>
      </c>
      <c r="AW1517" s="7" t="s">
        <v>47</v>
      </c>
      <c r="AX1517" s="9" t="str">
        <f>IF(AW1517="","Vacio",IF(AV1517=AW1517,"Igual","Diferente"))</f>
        <v>Igual</v>
      </c>
      <c r="AY1517" s="129"/>
      <c r="AZ1517" s="129"/>
      <c r="BA1517" s="5">
        <f ca="1">+IF(K1517&gt;21,"Revisar",0)</f>
        <v>0</v>
      </c>
      <c r="BB1517" s="129" t="s">
        <v>146</v>
      </c>
      <c r="BC1517" s="129" t="s">
        <v>2919</v>
      </c>
      <c r="BD1517" s="158"/>
      <c r="BE1517" s="158"/>
      <c r="BF1517" s="129" t="s">
        <v>94</v>
      </c>
      <c r="BG1517" s="129"/>
      <c r="BH1517" s="158"/>
      <c r="BI1517" s="158"/>
      <c r="BJ1517" s="158"/>
      <c r="BK1517" s="158"/>
      <c r="BL1517" s="158"/>
      <c r="BM1517" s="158"/>
    </row>
    <row r="1518" spans="1:65" ht="14.65" customHeight="1" x14ac:dyDescent="0.25">
      <c r="A1518" s="68" t="str">
        <f>CONCATENATE(E1518,"_",X1518)</f>
        <v>20520596233_PCR-LAP1107</v>
      </c>
      <c r="B1518" s="68" t="str">
        <f>CONCATENATE(E1518,"_",Z1518)</f>
        <v>20520596233_</v>
      </c>
      <c r="C1518" s="6">
        <v>44133</v>
      </c>
      <c r="D1518" s="6">
        <v>44163</v>
      </c>
      <c r="E1518" s="192">
        <v>20520596233</v>
      </c>
      <c r="F1518" s="3" t="s">
        <v>4116</v>
      </c>
      <c r="G1518" s="3" t="s">
        <v>5130</v>
      </c>
      <c r="H1518" s="6">
        <v>44133</v>
      </c>
      <c r="I1518" s="6">
        <v>44163</v>
      </c>
      <c r="J1518" s="7"/>
      <c r="K1518" s="8">
        <f ca="1">+TODAY()-I1518</f>
        <v>-26</v>
      </c>
      <c r="L1518" s="9">
        <v>82</v>
      </c>
      <c r="M1518" s="152"/>
      <c r="N1518" s="9" t="str">
        <f>IF(M1518="","Vacio",IF(L1518=M1518,"Igual","Diferente"))</f>
        <v>Vacio</v>
      </c>
      <c r="O1518" s="9"/>
      <c r="P1518" s="152"/>
      <c r="Q1518" s="9" t="str">
        <f>IF(P1518="","Vacio",IF(O1518=P1518,"Igual","Diferente"))</f>
        <v>Vacio</v>
      </c>
      <c r="R1518" s="1">
        <f>+L1518+O1518/3.5</f>
        <v>82</v>
      </c>
      <c r="S1518" s="1">
        <f ca="1">+IF(K1518&gt;=0,IF(K1518&lt;30,R1518*1,IF(60&gt;K1518,R1518*2,IF(90&gt;K1518,R1518*3,IF(120&gt;K1518,R1518*4,IF(150&gt;K1518,R1518*5,IF(180&gt;K1518,R1518*6,IF(210&gt;K1518,R1518*7))))))),0)</f>
        <v>0</v>
      </c>
      <c r="T1518" s="2">
        <f ca="1">+IF(K1518&lt;0,0,IF(K1518&lt;8,$A$1,IF(K1518&lt;15,$B$1,IF(K1518&lt;22,$C$1,IF(K1518&lt;30,$D$1,IF(K1518&lt;60,$G$1,IF(K1518&lt;90,$H$1,IF(K1518&lt;120,$I$1,IF(K1518&lt;150,$J$1,IF(K1518&lt;180,$K$1,IF(K1518&lt;210,$E$1)))))))))))</f>
        <v>0</v>
      </c>
      <c r="U1518" s="119" t="s">
        <v>2947</v>
      </c>
      <c r="V1518" s="86" t="s">
        <v>2956</v>
      </c>
      <c r="W1518" s="133">
        <v>44009</v>
      </c>
      <c r="X1518" s="120" t="s">
        <v>2629</v>
      </c>
      <c r="Y1518" s="12" t="s">
        <v>5248</v>
      </c>
      <c r="Z1518" s="12"/>
      <c r="AA1518" s="120"/>
      <c r="AB1518" s="116"/>
      <c r="AC1518" s="116"/>
      <c r="AD1518" s="116"/>
      <c r="AE1518" s="116"/>
      <c r="AF1518" s="4">
        <f ca="1">+TODAY()-AE1518</f>
        <v>44137</v>
      </c>
      <c r="AG1518" s="116"/>
      <c r="AH1518" s="116"/>
      <c r="AI1518" s="6"/>
      <c r="AJ1518" s="3"/>
      <c r="AK1518" s="6"/>
      <c r="AL1518" s="10"/>
      <c r="AM1518" s="3"/>
      <c r="AN1518" s="3"/>
      <c r="AO1518" s="3"/>
      <c r="AP1518" s="3" t="s">
        <v>62</v>
      </c>
      <c r="AQ1518" s="3"/>
      <c r="AR1518" s="3"/>
      <c r="AS1518" s="3"/>
      <c r="AT1518" s="3"/>
      <c r="AU1518" s="3" t="s">
        <v>4402</v>
      </c>
      <c r="AV1518" s="7" t="s">
        <v>47</v>
      </c>
      <c r="AW1518" s="7" t="s">
        <v>47</v>
      </c>
      <c r="AX1518" s="9" t="str">
        <f>IF(AW1518="","Vacio",IF(AV1518=AW1518,"Igual","Diferente"))</f>
        <v>Igual</v>
      </c>
      <c r="AY1518" s="129"/>
      <c r="AZ1518" s="129"/>
      <c r="BA1518" s="5">
        <f ca="1">+IF(K1518&gt;21,"Revisar",0)</f>
        <v>0</v>
      </c>
      <c r="BB1518" s="129" t="s">
        <v>146</v>
      </c>
      <c r="BC1518" s="129" t="s">
        <v>2919</v>
      </c>
      <c r="BD1518" s="158"/>
      <c r="BE1518" s="158"/>
      <c r="BF1518" s="129" t="s">
        <v>94</v>
      </c>
      <c r="BG1518" s="129"/>
      <c r="BH1518" s="158"/>
      <c r="BI1518" s="158"/>
      <c r="BJ1518" s="158"/>
      <c r="BK1518" s="158"/>
      <c r="BL1518" s="158"/>
      <c r="BM1518" s="158"/>
    </row>
    <row r="1519" spans="1:65" ht="14.65" customHeight="1" x14ac:dyDescent="0.25">
      <c r="A1519" s="68" t="str">
        <f>CONCATENATE(E1519,"_",X1519)</f>
        <v>20520596233_PCR-LAP1110</v>
      </c>
      <c r="B1519" s="68" t="str">
        <f>CONCATENATE(E1519,"_",Z1519)</f>
        <v>20520596233_</v>
      </c>
      <c r="C1519" s="6">
        <v>44133</v>
      </c>
      <c r="D1519" s="6">
        <v>44163</v>
      </c>
      <c r="E1519" s="192">
        <v>20520596233</v>
      </c>
      <c r="F1519" s="3" t="s">
        <v>4116</v>
      </c>
      <c r="G1519" s="3" t="s">
        <v>5130</v>
      </c>
      <c r="H1519" s="6">
        <v>44133</v>
      </c>
      <c r="I1519" s="6">
        <v>44163</v>
      </c>
      <c r="J1519" s="7"/>
      <c r="K1519" s="8">
        <f ca="1">+TODAY()-I1519</f>
        <v>-26</v>
      </c>
      <c r="L1519" s="9">
        <v>82</v>
      </c>
      <c r="M1519" s="152"/>
      <c r="N1519" s="9" t="str">
        <f>IF(M1519="","Vacio",IF(L1519=M1519,"Igual","Diferente"))</f>
        <v>Vacio</v>
      </c>
      <c r="O1519" s="9"/>
      <c r="P1519" s="152"/>
      <c r="Q1519" s="9" t="str">
        <f>IF(P1519="","Vacio",IF(O1519=P1519,"Igual","Diferente"))</f>
        <v>Vacio</v>
      </c>
      <c r="R1519" s="1">
        <f>+L1519+O1519/3.5</f>
        <v>82</v>
      </c>
      <c r="S1519" s="1">
        <f ca="1">+IF(K1519&gt;=0,IF(K1519&lt;30,R1519*1,IF(60&gt;K1519,R1519*2,IF(90&gt;K1519,R1519*3,IF(120&gt;K1519,R1519*4,IF(150&gt;K1519,R1519*5,IF(180&gt;K1519,R1519*6,IF(210&gt;K1519,R1519*7))))))),0)</f>
        <v>0</v>
      </c>
      <c r="T1519" s="2">
        <f ca="1">+IF(K1519&lt;0,0,IF(K1519&lt;8,$A$1,IF(K1519&lt;15,$B$1,IF(K1519&lt;22,$C$1,IF(K1519&lt;30,$D$1,IF(K1519&lt;60,$G$1,IF(K1519&lt;90,$H$1,IF(K1519&lt;120,$I$1,IF(K1519&lt;150,$J$1,IF(K1519&lt;180,$K$1,IF(K1519&lt;210,$E$1)))))))))))</f>
        <v>0</v>
      </c>
      <c r="U1519" s="119" t="s">
        <v>2947</v>
      </c>
      <c r="V1519" s="86" t="s">
        <v>2956</v>
      </c>
      <c r="W1519" s="133">
        <v>44009</v>
      </c>
      <c r="X1519" s="120" t="s">
        <v>2630</v>
      </c>
      <c r="Y1519" s="12" t="s">
        <v>5248</v>
      </c>
      <c r="Z1519" s="12"/>
      <c r="AA1519" s="120"/>
      <c r="AB1519" s="116"/>
      <c r="AC1519" s="116"/>
      <c r="AD1519" s="116"/>
      <c r="AE1519" s="116"/>
      <c r="AF1519" s="4">
        <f ca="1">+TODAY()-AE1519</f>
        <v>44137</v>
      </c>
      <c r="AG1519" s="116"/>
      <c r="AH1519" s="116"/>
      <c r="AI1519" s="6"/>
      <c r="AJ1519" s="3"/>
      <c r="AK1519" s="6"/>
      <c r="AL1519" s="10"/>
      <c r="AM1519" s="3"/>
      <c r="AN1519" s="3"/>
      <c r="AO1519" s="3"/>
      <c r="AP1519" s="3" t="s">
        <v>62</v>
      </c>
      <c r="AQ1519" s="3"/>
      <c r="AR1519" s="3"/>
      <c r="AS1519" s="3"/>
      <c r="AT1519" s="3"/>
      <c r="AU1519" s="3" t="s">
        <v>4402</v>
      </c>
      <c r="AV1519" s="7" t="s">
        <v>47</v>
      </c>
      <c r="AW1519" s="7" t="s">
        <v>47</v>
      </c>
      <c r="AX1519" s="9" t="str">
        <f>IF(AW1519="","Vacio",IF(AV1519=AW1519,"Igual","Diferente"))</f>
        <v>Igual</v>
      </c>
      <c r="AY1519" s="129"/>
      <c r="AZ1519" s="129"/>
      <c r="BA1519" s="5">
        <f ca="1">+IF(K1519&gt;21,"Revisar",0)</f>
        <v>0</v>
      </c>
      <c r="BB1519" s="129" t="s">
        <v>146</v>
      </c>
      <c r="BC1519" s="129" t="s">
        <v>2919</v>
      </c>
      <c r="BD1519" s="158"/>
      <c r="BE1519" s="158"/>
      <c r="BF1519" s="129" t="s">
        <v>94</v>
      </c>
      <c r="BG1519" s="129"/>
      <c r="BH1519" s="158"/>
      <c r="BI1519" s="158"/>
      <c r="BJ1519" s="158"/>
      <c r="BK1519" s="158"/>
      <c r="BL1519" s="158"/>
      <c r="BM1519" s="158"/>
    </row>
    <row r="1520" spans="1:65" ht="14.65" customHeight="1" x14ac:dyDescent="0.25">
      <c r="A1520" s="68" t="str">
        <f>CONCATENATE(E1520,"_",X1520)</f>
        <v>20520596233_PCR-LAP0848</v>
      </c>
      <c r="B1520" s="68" t="str">
        <f>CONCATENATE(E1520,"_",Z1520)</f>
        <v>20520596233_</v>
      </c>
      <c r="C1520" s="6">
        <v>44133</v>
      </c>
      <c r="D1520" s="6">
        <v>44163</v>
      </c>
      <c r="E1520" s="192">
        <v>20520596233</v>
      </c>
      <c r="F1520" s="3" t="s">
        <v>4116</v>
      </c>
      <c r="G1520" s="3" t="s">
        <v>5130</v>
      </c>
      <c r="H1520" s="6">
        <v>44133</v>
      </c>
      <c r="I1520" s="6">
        <v>44163</v>
      </c>
      <c r="J1520" s="7"/>
      <c r="K1520" s="8">
        <f ca="1">+TODAY()-I1520</f>
        <v>-26</v>
      </c>
      <c r="L1520" s="9">
        <v>82</v>
      </c>
      <c r="M1520" s="152"/>
      <c r="N1520" s="9" t="str">
        <f>IF(M1520="","Vacio",IF(L1520=M1520,"Igual","Diferente"))</f>
        <v>Vacio</v>
      </c>
      <c r="O1520" s="9"/>
      <c r="P1520" s="152"/>
      <c r="Q1520" s="9" t="str">
        <f>IF(P1520="","Vacio",IF(O1520=P1520,"Igual","Diferente"))</f>
        <v>Vacio</v>
      </c>
      <c r="R1520" s="1">
        <f>+L1520+O1520/3.5</f>
        <v>82</v>
      </c>
      <c r="S1520" s="1">
        <f ca="1">+IF(K1520&gt;=0,IF(K1520&lt;30,R1520*1,IF(60&gt;K1520,R1520*2,IF(90&gt;K1520,R1520*3,IF(120&gt;K1520,R1520*4,IF(150&gt;K1520,R1520*5,IF(180&gt;K1520,R1520*6,IF(210&gt;K1520,R1520*7))))))),0)</f>
        <v>0</v>
      </c>
      <c r="T1520" s="2">
        <f ca="1">+IF(K1520&lt;0,0,IF(K1520&lt;8,$A$1,IF(K1520&lt;15,$B$1,IF(K1520&lt;22,$C$1,IF(K1520&lt;30,$D$1,IF(K1520&lt;60,$G$1,IF(K1520&lt;90,$H$1,IF(K1520&lt;120,$I$1,IF(K1520&lt;150,$J$1,IF(K1520&lt;180,$K$1,IF(K1520&lt;210,$E$1)))))))))))</f>
        <v>0</v>
      </c>
      <c r="U1520" s="119" t="s">
        <v>2948</v>
      </c>
      <c r="V1520" s="86" t="s">
        <v>2956</v>
      </c>
      <c r="W1520" s="133">
        <v>44009</v>
      </c>
      <c r="X1520" s="120" t="s">
        <v>1820</v>
      </c>
      <c r="Y1520" s="12" t="s">
        <v>5248</v>
      </c>
      <c r="Z1520" s="12"/>
      <c r="AA1520" s="120"/>
      <c r="AB1520" s="116"/>
      <c r="AC1520" s="116"/>
      <c r="AD1520" s="116"/>
      <c r="AE1520" s="116"/>
      <c r="AF1520" s="4">
        <f ca="1">+TODAY()-AE1520</f>
        <v>44137</v>
      </c>
      <c r="AG1520" s="116"/>
      <c r="AH1520" s="116"/>
      <c r="AI1520" s="6"/>
      <c r="AJ1520" s="3"/>
      <c r="AK1520" s="6"/>
      <c r="AL1520" s="10"/>
      <c r="AM1520" s="3"/>
      <c r="AN1520" s="3"/>
      <c r="AO1520" s="3"/>
      <c r="AP1520" s="3" t="s">
        <v>62</v>
      </c>
      <c r="AQ1520" s="3"/>
      <c r="AR1520" s="3"/>
      <c r="AS1520" s="3"/>
      <c r="AT1520" s="3"/>
      <c r="AU1520" s="3" t="s">
        <v>4402</v>
      </c>
      <c r="AV1520" s="7" t="s">
        <v>47</v>
      </c>
      <c r="AW1520" s="7" t="s">
        <v>47</v>
      </c>
      <c r="AX1520" s="9" t="str">
        <f>IF(AW1520="","Vacio",IF(AV1520=AW1520,"Igual","Diferente"))</f>
        <v>Igual</v>
      </c>
      <c r="AY1520" s="129"/>
      <c r="AZ1520" s="129"/>
      <c r="BA1520" s="5">
        <f ca="1">+IF(K1520&gt;21,"Revisar",0)</f>
        <v>0</v>
      </c>
      <c r="BB1520" s="129" t="s">
        <v>146</v>
      </c>
      <c r="BC1520" s="129" t="s">
        <v>2919</v>
      </c>
      <c r="BD1520" s="158"/>
      <c r="BE1520" s="158"/>
      <c r="BF1520" s="129" t="s">
        <v>94</v>
      </c>
      <c r="BG1520" s="129"/>
      <c r="BH1520" s="158"/>
      <c r="BI1520" s="158"/>
      <c r="BJ1520" s="158"/>
      <c r="BK1520" s="158"/>
      <c r="BL1520" s="158"/>
      <c r="BM1520" s="158"/>
    </row>
    <row r="1521" spans="1:65" ht="14.65" customHeight="1" x14ac:dyDescent="0.25">
      <c r="A1521" s="68" t="str">
        <f>CONCATENATE(E1521,"_",X1521)</f>
        <v>20520596233_PCR-LAP1004</v>
      </c>
      <c r="B1521" s="68" t="str">
        <f>CONCATENATE(E1521,"_",Z1521)</f>
        <v>20520596233_</v>
      </c>
      <c r="C1521" s="6">
        <v>44133</v>
      </c>
      <c r="D1521" s="6">
        <v>44163</v>
      </c>
      <c r="E1521" s="192">
        <v>20520596233</v>
      </c>
      <c r="F1521" s="3" t="s">
        <v>4116</v>
      </c>
      <c r="G1521" s="3" t="s">
        <v>5130</v>
      </c>
      <c r="H1521" s="6">
        <v>44133</v>
      </c>
      <c r="I1521" s="6">
        <v>44163</v>
      </c>
      <c r="J1521" s="7"/>
      <c r="K1521" s="8">
        <f ca="1">+TODAY()-I1521</f>
        <v>-26</v>
      </c>
      <c r="L1521" s="9">
        <v>82</v>
      </c>
      <c r="M1521" s="152"/>
      <c r="N1521" s="9" t="str">
        <f>IF(M1521="","Vacio",IF(L1521=M1521,"Igual","Diferente"))</f>
        <v>Vacio</v>
      </c>
      <c r="O1521" s="9"/>
      <c r="P1521" s="152"/>
      <c r="Q1521" s="9" t="str">
        <f>IF(P1521="","Vacio",IF(O1521=P1521,"Igual","Diferente"))</f>
        <v>Vacio</v>
      </c>
      <c r="R1521" s="1">
        <f>+L1521+O1521/3.5</f>
        <v>82</v>
      </c>
      <c r="S1521" s="1">
        <f ca="1">+IF(K1521&gt;=0,IF(K1521&lt;30,R1521*1,IF(60&gt;K1521,R1521*2,IF(90&gt;K1521,R1521*3,IF(120&gt;K1521,R1521*4,IF(150&gt;K1521,R1521*5,IF(180&gt;K1521,R1521*6,IF(210&gt;K1521,R1521*7))))))),0)</f>
        <v>0</v>
      </c>
      <c r="T1521" s="2">
        <f ca="1">+IF(K1521&lt;0,0,IF(K1521&lt;8,$A$1,IF(K1521&lt;15,$B$1,IF(K1521&lt;22,$C$1,IF(K1521&lt;30,$D$1,IF(K1521&lt;60,$G$1,IF(K1521&lt;90,$H$1,IF(K1521&lt;120,$I$1,IF(K1521&lt;150,$J$1,IF(K1521&lt;180,$K$1,IF(K1521&lt;210,$E$1)))))))))))</f>
        <v>0</v>
      </c>
      <c r="U1521" s="119" t="s">
        <v>2948</v>
      </c>
      <c r="V1521" s="86" t="s">
        <v>2956</v>
      </c>
      <c r="W1521" s="133">
        <v>44009</v>
      </c>
      <c r="X1521" s="120" t="s">
        <v>1695</v>
      </c>
      <c r="Y1521" s="12" t="s">
        <v>5248</v>
      </c>
      <c r="Z1521" s="12"/>
      <c r="AA1521" s="120"/>
      <c r="AB1521" s="116"/>
      <c r="AC1521" s="116"/>
      <c r="AD1521" s="116"/>
      <c r="AE1521" s="116"/>
      <c r="AF1521" s="4">
        <f ca="1">+TODAY()-AE1521</f>
        <v>44137</v>
      </c>
      <c r="AG1521" s="116"/>
      <c r="AH1521" s="116"/>
      <c r="AI1521" s="6"/>
      <c r="AJ1521" s="3"/>
      <c r="AK1521" s="6"/>
      <c r="AL1521" s="10"/>
      <c r="AM1521" s="3"/>
      <c r="AN1521" s="3"/>
      <c r="AO1521" s="3"/>
      <c r="AP1521" s="3" t="s">
        <v>62</v>
      </c>
      <c r="AQ1521" s="3"/>
      <c r="AR1521" s="3"/>
      <c r="AS1521" s="3"/>
      <c r="AT1521" s="3"/>
      <c r="AU1521" s="3" t="s">
        <v>4402</v>
      </c>
      <c r="AV1521" s="7" t="s">
        <v>47</v>
      </c>
      <c r="AW1521" s="7" t="s">
        <v>47</v>
      </c>
      <c r="AX1521" s="9" t="str">
        <f>IF(AW1521="","Vacio",IF(AV1521=AW1521,"Igual","Diferente"))</f>
        <v>Igual</v>
      </c>
      <c r="AY1521" s="129"/>
      <c r="AZ1521" s="129"/>
      <c r="BA1521" s="5">
        <f ca="1">+IF(K1521&gt;21,"Revisar",0)</f>
        <v>0</v>
      </c>
      <c r="BB1521" s="129" t="s">
        <v>146</v>
      </c>
      <c r="BC1521" s="129" t="s">
        <v>2919</v>
      </c>
      <c r="BD1521" s="158"/>
      <c r="BE1521" s="158"/>
      <c r="BF1521" s="129" t="s">
        <v>94</v>
      </c>
      <c r="BG1521" s="129"/>
      <c r="BH1521" s="158"/>
      <c r="BI1521" s="158"/>
      <c r="BJ1521" s="158"/>
      <c r="BK1521" s="158"/>
      <c r="BL1521" s="158"/>
      <c r="BM1521" s="158"/>
    </row>
    <row r="1522" spans="1:65" ht="14.65" customHeight="1" x14ac:dyDescent="0.25">
      <c r="A1522" s="68" t="str">
        <f>CONCATENATE(E1522,"_",X1522)</f>
        <v>20520596233_PCR-LAP0792</v>
      </c>
      <c r="B1522" s="68" t="str">
        <f>CONCATENATE(E1522,"_",Z1522)</f>
        <v>20520596233_</v>
      </c>
      <c r="C1522" s="6">
        <v>44133</v>
      </c>
      <c r="D1522" s="6">
        <v>44163</v>
      </c>
      <c r="E1522" s="192">
        <v>20520596233</v>
      </c>
      <c r="F1522" s="3" t="s">
        <v>4116</v>
      </c>
      <c r="G1522" s="3" t="s">
        <v>5130</v>
      </c>
      <c r="H1522" s="6">
        <v>44133</v>
      </c>
      <c r="I1522" s="6">
        <v>44163</v>
      </c>
      <c r="J1522" s="7"/>
      <c r="K1522" s="8">
        <f ca="1">+TODAY()-I1522</f>
        <v>-26</v>
      </c>
      <c r="L1522" s="9">
        <v>82</v>
      </c>
      <c r="M1522" s="152"/>
      <c r="N1522" s="9" t="str">
        <f>IF(M1522="","Vacio",IF(L1522=M1522,"Igual","Diferente"))</f>
        <v>Vacio</v>
      </c>
      <c r="O1522" s="9"/>
      <c r="P1522" s="152"/>
      <c r="Q1522" s="9" t="str">
        <f>IF(P1522="","Vacio",IF(O1522=P1522,"Igual","Diferente"))</f>
        <v>Vacio</v>
      </c>
      <c r="R1522" s="1">
        <f>+L1522+O1522/3.5</f>
        <v>82</v>
      </c>
      <c r="S1522" s="1">
        <f ca="1">+IF(K1522&gt;=0,IF(K1522&lt;30,R1522*1,IF(60&gt;K1522,R1522*2,IF(90&gt;K1522,R1522*3,IF(120&gt;K1522,R1522*4,IF(150&gt;K1522,R1522*5,IF(180&gt;K1522,R1522*6,IF(210&gt;K1522,R1522*7))))))),0)</f>
        <v>0</v>
      </c>
      <c r="T1522" s="2">
        <f ca="1">+IF(K1522&lt;0,0,IF(K1522&lt;8,$A$1,IF(K1522&lt;15,$B$1,IF(K1522&lt;22,$C$1,IF(K1522&lt;30,$D$1,IF(K1522&lt;60,$G$1,IF(K1522&lt;90,$H$1,IF(K1522&lt;120,$I$1,IF(K1522&lt;150,$J$1,IF(K1522&lt;180,$K$1,IF(K1522&lt;210,$E$1)))))))))))</f>
        <v>0</v>
      </c>
      <c r="U1522" s="119" t="s">
        <v>2949</v>
      </c>
      <c r="V1522" s="86" t="s">
        <v>2956</v>
      </c>
      <c r="W1522" s="133">
        <v>44009</v>
      </c>
      <c r="X1522" s="120" t="s">
        <v>2962</v>
      </c>
      <c r="Y1522" s="12" t="s">
        <v>5248</v>
      </c>
      <c r="Z1522" s="12"/>
      <c r="AA1522" s="120"/>
      <c r="AB1522" s="116"/>
      <c r="AC1522" s="116"/>
      <c r="AD1522" s="116"/>
      <c r="AE1522" s="116"/>
      <c r="AF1522" s="4">
        <f ca="1">+TODAY()-AE1522</f>
        <v>44137</v>
      </c>
      <c r="AG1522" s="116"/>
      <c r="AH1522" s="116"/>
      <c r="AI1522" s="6"/>
      <c r="AJ1522" s="3"/>
      <c r="AK1522" s="6"/>
      <c r="AL1522" s="10"/>
      <c r="AM1522" s="3"/>
      <c r="AN1522" s="3"/>
      <c r="AO1522" s="3"/>
      <c r="AP1522" s="3" t="s">
        <v>62</v>
      </c>
      <c r="AQ1522" s="3"/>
      <c r="AR1522" s="3"/>
      <c r="AS1522" s="3"/>
      <c r="AT1522" s="3"/>
      <c r="AU1522" s="3" t="s">
        <v>4402</v>
      </c>
      <c r="AV1522" s="7" t="s">
        <v>47</v>
      </c>
      <c r="AW1522" s="7" t="s">
        <v>47</v>
      </c>
      <c r="AX1522" s="9" t="str">
        <f>IF(AW1522="","Vacio",IF(AV1522=AW1522,"Igual","Diferente"))</f>
        <v>Igual</v>
      </c>
      <c r="AY1522" s="129"/>
      <c r="AZ1522" s="129"/>
      <c r="BA1522" s="5">
        <f ca="1">+IF(K1522&gt;21,"Revisar",0)</f>
        <v>0</v>
      </c>
      <c r="BB1522" s="129" t="s">
        <v>146</v>
      </c>
      <c r="BC1522" s="129" t="s">
        <v>2919</v>
      </c>
      <c r="BD1522" s="158"/>
      <c r="BE1522" s="158"/>
      <c r="BF1522" s="129" t="s">
        <v>94</v>
      </c>
      <c r="BG1522" s="129"/>
      <c r="BH1522" s="158"/>
      <c r="BI1522" s="158"/>
      <c r="BJ1522" s="158"/>
      <c r="BK1522" s="158"/>
      <c r="BL1522" s="158"/>
      <c r="BM1522" s="158"/>
    </row>
    <row r="1523" spans="1:65" ht="14.65" customHeight="1" x14ac:dyDescent="0.25">
      <c r="A1523" s="68" t="str">
        <f>CONCATENATE(E1523,"_",X1523)</f>
        <v>20520596233_PCR-LAP1235</v>
      </c>
      <c r="B1523" s="68" t="str">
        <f>CONCATENATE(E1523,"_",Z1523)</f>
        <v>20520596233_</v>
      </c>
      <c r="C1523" s="6">
        <v>44133</v>
      </c>
      <c r="D1523" s="6">
        <v>44163</v>
      </c>
      <c r="E1523" s="192">
        <v>20520596233</v>
      </c>
      <c r="F1523" s="3" t="s">
        <v>4116</v>
      </c>
      <c r="G1523" s="3" t="s">
        <v>5130</v>
      </c>
      <c r="H1523" s="6">
        <v>44133</v>
      </c>
      <c r="I1523" s="6">
        <v>44163</v>
      </c>
      <c r="J1523" s="7"/>
      <c r="K1523" s="8">
        <f ca="1">+TODAY()-I1523</f>
        <v>-26</v>
      </c>
      <c r="L1523" s="9">
        <v>82</v>
      </c>
      <c r="M1523" s="152"/>
      <c r="N1523" s="9" t="str">
        <f>IF(M1523="","Vacio",IF(L1523=M1523,"Igual","Diferente"))</f>
        <v>Vacio</v>
      </c>
      <c r="O1523" s="9"/>
      <c r="P1523" s="152"/>
      <c r="Q1523" s="9" t="str">
        <f>IF(P1523="","Vacio",IF(O1523=P1523,"Igual","Diferente"))</f>
        <v>Vacio</v>
      </c>
      <c r="R1523" s="1">
        <f>+L1523+O1523/3.5</f>
        <v>82</v>
      </c>
      <c r="S1523" s="1">
        <f ca="1">+IF(K1523&gt;=0,IF(K1523&lt;30,R1523*1,IF(60&gt;K1523,R1523*2,IF(90&gt;K1523,R1523*3,IF(120&gt;K1523,R1523*4,IF(150&gt;K1523,R1523*5,IF(180&gt;K1523,R1523*6,IF(210&gt;K1523,R1523*7))))))),0)</f>
        <v>0</v>
      </c>
      <c r="T1523" s="2">
        <f ca="1">+IF(K1523&lt;0,0,IF(K1523&lt;8,$A$1,IF(K1523&lt;15,$B$1,IF(K1523&lt;22,$C$1,IF(K1523&lt;30,$D$1,IF(K1523&lt;60,$G$1,IF(K1523&lt;90,$H$1,IF(K1523&lt;120,$I$1,IF(K1523&lt;150,$J$1,IF(K1523&lt;180,$K$1,IF(K1523&lt;210,$E$1)))))))))))</f>
        <v>0</v>
      </c>
      <c r="U1523" s="119" t="s">
        <v>2950</v>
      </c>
      <c r="V1523" s="86" t="s">
        <v>2956</v>
      </c>
      <c r="W1523" s="133">
        <v>44009</v>
      </c>
      <c r="X1523" s="120" t="s">
        <v>2963</v>
      </c>
      <c r="Y1523" s="12" t="s">
        <v>5248</v>
      </c>
      <c r="Z1523" s="12"/>
      <c r="AA1523" s="120"/>
      <c r="AB1523" s="116"/>
      <c r="AC1523" s="116"/>
      <c r="AD1523" s="116"/>
      <c r="AE1523" s="116"/>
      <c r="AF1523" s="4">
        <f ca="1">+TODAY()-AE1523</f>
        <v>44137</v>
      </c>
      <c r="AG1523" s="116"/>
      <c r="AH1523" s="116"/>
      <c r="AI1523" s="6"/>
      <c r="AJ1523" s="3"/>
      <c r="AK1523" s="6"/>
      <c r="AL1523" s="10"/>
      <c r="AM1523" s="3"/>
      <c r="AN1523" s="3"/>
      <c r="AO1523" s="3"/>
      <c r="AP1523" s="3" t="s">
        <v>62</v>
      </c>
      <c r="AQ1523" s="3"/>
      <c r="AR1523" s="3"/>
      <c r="AS1523" s="3"/>
      <c r="AT1523" s="3"/>
      <c r="AU1523" s="3" t="s">
        <v>4402</v>
      </c>
      <c r="AV1523" s="7" t="s">
        <v>47</v>
      </c>
      <c r="AW1523" s="7" t="s">
        <v>47</v>
      </c>
      <c r="AX1523" s="9" t="str">
        <f>IF(AW1523="","Vacio",IF(AV1523=AW1523,"Igual","Diferente"))</f>
        <v>Igual</v>
      </c>
      <c r="AY1523" s="129"/>
      <c r="AZ1523" s="129"/>
      <c r="BA1523" s="5">
        <f ca="1">+IF(K1523&gt;21,"Revisar",0)</f>
        <v>0</v>
      </c>
      <c r="BB1523" s="129" t="s">
        <v>146</v>
      </c>
      <c r="BC1523" s="129" t="s">
        <v>2919</v>
      </c>
      <c r="BD1523" s="158"/>
      <c r="BE1523" s="158"/>
      <c r="BF1523" s="129" t="s">
        <v>94</v>
      </c>
      <c r="BG1523" s="129"/>
      <c r="BH1523" s="158"/>
      <c r="BI1523" s="158"/>
      <c r="BJ1523" s="158"/>
      <c r="BK1523" s="158"/>
      <c r="BL1523" s="158"/>
      <c r="BM1523" s="158"/>
    </row>
    <row r="1524" spans="1:65" ht="14.65" customHeight="1" x14ac:dyDescent="0.25">
      <c r="A1524" s="68" t="str">
        <f>CONCATENATE(E1524,"_",X1524)</f>
        <v>20520596233_PCR-LAP0961</v>
      </c>
      <c r="B1524" s="68" t="str">
        <f>CONCATENATE(E1524,"_",Z1524)</f>
        <v>20520596233_</v>
      </c>
      <c r="C1524" s="6">
        <v>44133</v>
      </c>
      <c r="D1524" s="6">
        <v>44163</v>
      </c>
      <c r="E1524" s="192">
        <v>20520596233</v>
      </c>
      <c r="F1524" s="3" t="s">
        <v>4116</v>
      </c>
      <c r="G1524" s="3" t="s">
        <v>5130</v>
      </c>
      <c r="H1524" s="6">
        <v>44133</v>
      </c>
      <c r="I1524" s="6">
        <v>44163</v>
      </c>
      <c r="J1524" s="7"/>
      <c r="K1524" s="8">
        <f ca="1">+TODAY()-I1524</f>
        <v>-26</v>
      </c>
      <c r="L1524" s="9">
        <v>82</v>
      </c>
      <c r="M1524" s="152"/>
      <c r="N1524" s="9" t="str">
        <f>IF(M1524="","Vacio",IF(L1524=M1524,"Igual","Diferente"))</f>
        <v>Vacio</v>
      </c>
      <c r="O1524" s="9"/>
      <c r="P1524" s="152"/>
      <c r="Q1524" s="9" t="str">
        <f>IF(P1524="","Vacio",IF(O1524=P1524,"Igual","Diferente"))</f>
        <v>Vacio</v>
      </c>
      <c r="R1524" s="1">
        <f>+L1524+O1524/3.5</f>
        <v>82</v>
      </c>
      <c r="S1524" s="1">
        <f ca="1">+IF(K1524&gt;=0,IF(K1524&lt;30,R1524*1,IF(60&gt;K1524,R1524*2,IF(90&gt;K1524,R1524*3,IF(120&gt;K1524,R1524*4,IF(150&gt;K1524,R1524*5,IF(180&gt;K1524,R1524*6,IF(210&gt;K1524,R1524*7))))))),0)</f>
        <v>0</v>
      </c>
      <c r="T1524" s="2">
        <f ca="1">+IF(K1524&lt;0,0,IF(K1524&lt;8,$A$1,IF(K1524&lt;15,$B$1,IF(K1524&lt;22,$C$1,IF(K1524&lt;30,$D$1,IF(K1524&lt;60,$G$1,IF(K1524&lt;90,$H$1,IF(K1524&lt;120,$I$1,IF(K1524&lt;150,$J$1,IF(K1524&lt;180,$K$1,IF(K1524&lt;210,$E$1)))))))))))</f>
        <v>0</v>
      </c>
      <c r="U1524" s="119" t="s">
        <v>2951</v>
      </c>
      <c r="V1524" s="86" t="s">
        <v>2956</v>
      </c>
      <c r="W1524" s="133">
        <v>44009</v>
      </c>
      <c r="X1524" s="120" t="s">
        <v>2964</v>
      </c>
      <c r="Y1524" s="12" t="s">
        <v>5248</v>
      </c>
      <c r="Z1524" s="12"/>
      <c r="AA1524" s="120"/>
      <c r="AB1524" s="116"/>
      <c r="AC1524" s="116"/>
      <c r="AD1524" s="116"/>
      <c r="AE1524" s="116"/>
      <c r="AF1524" s="4">
        <f ca="1">+TODAY()-AE1524</f>
        <v>44137</v>
      </c>
      <c r="AG1524" s="116"/>
      <c r="AH1524" s="116"/>
      <c r="AI1524" s="6"/>
      <c r="AJ1524" s="3"/>
      <c r="AK1524" s="6"/>
      <c r="AL1524" s="10"/>
      <c r="AM1524" s="3"/>
      <c r="AN1524" s="3"/>
      <c r="AO1524" s="3"/>
      <c r="AP1524" s="3" t="s">
        <v>62</v>
      </c>
      <c r="AQ1524" s="3"/>
      <c r="AR1524" s="3"/>
      <c r="AS1524" s="3"/>
      <c r="AT1524" s="3"/>
      <c r="AU1524" s="3" t="s">
        <v>4402</v>
      </c>
      <c r="AV1524" s="7" t="s">
        <v>47</v>
      </c>
      <c r="AW1524" s="7" t="s">
        <v>47</v>
      </c>
      <c r="AX1524" s="9" t="str">
        <f>IF(AW1524="","Vacio",IF(AV1524=AW1524,"Igual","Diferente"))</f>
        <v>Igual</v>
      </c>
      <c r="AY1524" s="129"/>
      <c r="AZ1524" s="129"/>
      <c r="BA1524" s="5">
        <f ca="1">+IF(K1524&gt;21,"Revisar",0)</f>
        <v>0</v>
      </c>
      <c r="BB1524" s="129" t="s">
        <v>146</v>
      </c>
      <c r="BC1524" s="129" t="s">
        <v>2919</v>
      </c>
      <c r="BD1524" s="158"/>
      <c r="BE1524" s="158"/>
      <c r="BF1524" s="129" t="s">
        <v>94</v>
      </c>
      <c r="BG1524" s="129"/>
      <c r="BH1524" s="158"/>
      <c r="BI1524" s="158"/>
      <c r="BJ1524" s="158"/>
      <c r="BK1524" s="158"/>
      <c r="BL1524" s="158"/>
      <c r="BM1524" s="158"/>
    </row>
    <row r="1525" spans="1:65" ht="14.65" customHeight="1" x14ac:dyDescent="0.25">
      <c r="A1525" s="68" t="str">
        <f>CONCATENATE(E1525,"_",X1525)</f>
        <v>20520596233_PCR-LAP1248</v>
      </c>
      <c r="B1525" s="68" t="str">
        <f>CONCATENATE(E1525,"_",Z1525)</f>
        <v>20520596233_PCR-LAP0992</v>
      </c>
      <c r="C1525" s="6">
        <v>44133</v>
      </c>
      <c r="D1525" s="6">
        <v>44163</v>
      </c>
      <c r="E1525" s="192">
        <v>20520596233</v>
      </c>
      <c r="F1525" s="3" t="s">
        <v>4116</v>
      </c>
      <c r="G1525" s="3" t="s">
        <v>5130</v>
      </c>
      <c r="H1525" s="6">
        <v>44133</v>
      </c>
      <c r="I1525" s="6">
        <v>44163</v>
      </c>
      <c r="J1525" s="7"/>
      <c r="K1525" s="8">
        <f ca="1">+TODAY()-I1525</f>
        <v>-26</v>
      </c>
      <c r="L1525" s="9">
        <v>82</v>
      </c>
      <c r="M1525" s="152"/>
      <c r="N1525" s="9" t="str">
        <f>IF(M1525="","Vacio",IF(L1525=M1525,"Igual","Diferente"))</f>
        <v>Vacio</v>
      </c>
      <c r="O1525" s="9"/>
      <c r="P1525" s="152"/>
      <c r="Q1525" s="9" t="str">
        <f>IF(P1525="","Vacio",IF(O1525=P1525,"Igual","Diferente"))</f>
        <v>Vacio</v>
      </c>
      <c r="R1525" s="1">
        <f>+L1525+O1525/3.5</f>
        <v>82</v>
      </c>
      <c r="S1525" s="1">
        <f ca="1">+IF(K1525&gt;=0,IF(K1525&lt;30,R1525*1,IF(60&gt;K1525,R1525*2,IF(90&gt;K1525,R1525*3,IF(120&gt;K1525,R1525*4,IF(150&gt;K1525,R1525*5,IF(180&gt;K1525,R1525*6,IF(210&gt;K1525,R1525*7))))))),0)</f>
        <v>0</v>
      </c>
      <c r="T1525" s="2">
        <f ca="1">+IF(K1525&lt;0,0,IF(K1525&lt;8,$A$1,IF(K1525&lt;15,$B$1,IF(K1525&lt;22,$C$1,IF(K1525&lt;30,$D$1,IF(K1525&lt;60,$G$1,IF(K1525&lt;90,$H$1,IF(K1525&lt;120,$I$1,IF(K1525&lt;150,$J$1,IF(K1525&lt;180,$K$1,IF(K1525&lt;210,$E$1)))))))))))</f>
        <v>0</v>
      </c>
      <c r="U1525" s="119" t="s">
        <v>3174</v>
      </c>
      <c r="V1525" s="86" t="s">
        <v>2956</v>
      </c>
      <c r="W1525" s="133">
        <v>44009</v>
      </c>
      <c r="X1525" s="120" t="s">
        <v>1537</v>
      </c>
      <c r="Y1525" s="12" t="s">
        <v>5248</v>
      </c>
      <c r="Z1525" s="12" t="s">
        <v>2965</v>
      </c>
      <c r="AA1525" s="120"/>
      <c r="AB1525" s="116"/>
      <c r="AC1525" s="116"/>
      <c r="AD1525" s="116"/>
      <c r="AE1525" s="116"/>
      <c r="AF1525" s="4">
        <f ca="1">+TODAY()-AE1525</f>
        <v>44137</v>
      </c>
      <c r="AG1525" s="116"/>
      <c r="AH1525" s="116"/>
      <c r="AI1525" s="6"/>
      <c r="AJ1525" s="3"/>
      <c r="AK1525" s="6"/>
      <c r="AL1525" s="10"/>
      <c r="AM1525" s="3"/>
      <c r="AN1525" s="3"/>
      <c r="AO1525" s="3"/>
      <c r="AP1525" s="3" t="s">
        <v>62</v>
      </c>
      <c r="AQ1525" s="3"/>
      <c r="AR1525" s="3"/>
      <c r="AS1525" s="3"/>
      <c r="AT1525" s="3"/>
      <c r="AU1525" s="3" t="s">
        <v>4402</v>
      </c>
      <c r="AV1525" s="7" t="s">
        <v>47</v>
      </c>
      <c r="AW1525" s="7" t="s">
        <v>47</v>
      </c>
      <c r="AX1525" s="9" t="str">
        <f>IF(AW1525="","Vacio",IF(AV1525=AW1525,"Igual","Diferente"))</f>
        <v>Igual</v>
      </c>
      <c r="AY1525" s="129"/>
      <c r="AZ1525" s="129"/>
      <c r="BA1525" s="5">
        <f ca="1">+IF(K1525&gt;21,"Revisar",0)</f>
        <v>0</v>
      </c>
      <c r="BB1525" s="129" t="s">
        <v>146</v>
      </c>
      <c r="BC1525" s="129" t="s">
        <v>2919</v>
      </c>
      <c r="BD1525" s="158"/>
      <c r="BE1525" s="158"/>
      <c r="BF1525" s="129" t="s">
        <v>94</v>
      </c>
      <c r="BG1525" s="129"/>
      <c r="BH1525" s="158"/>
      <c r="BI1525" s="158"/>
      <c r="BJ1525" s="158"/>
      <c r="BK1525" s="158"/>
      <c r="BL1525" s="158"/>
      <c r="BM1525" s="158"/>
    </row>
    <row r="1526" spans="1:65" ht="14.65" customHeight="1" x14ac:dyDescent="0.25">
      <c r="A1526" s="68" t="str">
        <f>CONCATENATE(E1526,"_",X1526)</f>
        <v>20520596233_PCR-LAP20041290</v>
      </c>
      <c r="B1526" s="68" t="str">
        <f>CONCATENATE(E1526,"_",Z1526)</f>
        <v>20520596233_PCR-LAP0994</v>
      </c>
      <c r="C1526" s="6">
        <v>44133</v>
      </c>
      <c r="D1526" s="6">
        <v>44163</v>
      </c>
      <c r="E1526" s="192">
        <v>20520596233</v>
      </c>
      <c r="F1526" s="3" t="s">
        <v>4116</v>
      </c>
      <c r="G1526" s="3" t="s">
        <v>5130</v>
      </c>
      <c r="H1526" s="6">
        <v>44133</v>
      </c>
      <c r="I1526" s="6">
        <v>44163</v>
      </c>
      <c r="J1526" s="7"/>
      <c r="K1526" s="8">
        <f ca="1">+TODAY()-I1526</f>
        <v>-26</v>
      </c>
      <c r="L1526" s="9">
        <v>82</v>
      </c>
      <c r="M1526" s="152"/>
      <c r="N1526" s="9" t="str">
        <f>IF(M1526="","Vacio",IF(L1526=M1526,"Igual","Diferente"))</f>
        <v>Vacio</v>
      </c>
      <c r="O1526" s="9"/>
      <c r="P1526" s="152"/>
      <c r="Q1526" s="9" t="str">
        <f>IF(P1526="","Vacio",IF(O1526=P1526,"Igual","Diferente"))</f>
        <v>Vacio</v>
      </c>
      <c r="R1526" s="1">
        <f>+L1526+O1526/3.5</f>
        <v>82</v>
      </c>
      <c r="S1526" s="1">
        <f ca="1">+IF(K1526&gt;=0,IF(K1526&lt;30,R1526*1,IF(60&gt;K1526,R1526*2,IF(90&gt;K1526,R1526*3,IF(120&gt;K1526,R1526*4,IF(150&gt;K1526,R1526*5,IF(180&gt;K1526,R1526*6,IF(210&gt;K1526,R1526*7))))))),0)</f>
        <v>0</v>
      </c>
      <c r="T1526" s="2">
        <f ca="1">+IF(K1526&lt;0,0,IF(K1526&lt;8,$A$1,IF(K1526&lt;15,$B$1,IF(K1526&lt;22,$C$1,IF(K1526&lt;30,$D$1,IF(K1526&lt;60,$G$1,IF(K1526&lt;90,$H$1,IF(K1526&lt;120,$I$1,IF(K1526&lt;150,$J$1,IF(K1526&lt;180,$K$1,IF(K1526&lt;210,$E$1)))))))))))</f>
        <v>0</v>
      </c>
      <c r="U1526" s="119" t="s">
        <v>3175</v>
      </c>
      <c r="V1526" s="86" t="s">
        <v>2956</v>
      </c>
      <c r="W1526" s="133">
        <v>44009</v>
      </c>
      <c r="X1526" s="120" t="s">
        <v>3172</v>
      </c>
      <c r="Y1526" s="12" t="s">
        <v>5248</v>
      </c>
      <c r="Z1526" s="12" t="s">
        <v>2966</v>
      </c>
      <c r="AA1526" s="120"/>
      <c r="AB1526" s="116"/>
      <c r="AC1526" s="116"/>
      <c r="AD1526" s="116"/>
      <c r="AE1526" s="116"/>
      <c r="AF1526" s="4">
        <f ca="1">+TODAY()-AE1526</f>
        <v>44137</v>
      </c>
      <c r="AG1526" s="116"/>
      <c r="AH1526" s="116"/>
      <c r="AI1526" s="6"/>
      <c r="AJ1526" s="3"/>
      <c r="AK1526" s="6"/>
      <c r="AL1526" s="10"/>
      <c r="AM1526" s="3"/>
      <c r="AN1526" s="3"/>
      <c r="AO1526" s="3"/>
      <c r="AP1526" s="3" t="s">
        <v>62</v>
      </c>
      <c r="AQ1526" s="3"/>
      <c r="AR1526" s="3"/>
      <c r="AS1526" s="3"/>
      <c r="AT1526" s="3"/>
      <c r="AU1526" s="3" t="s">
        <v>4402</v>
      </c>
      <c r="AV1526" s="7" t="s">
        <v>47</v>
      </c>
      <c r="AW1526" s="7" t="s">
        <v>47</v>
      </c>
      <c r="AX1526" s="9" t="str">
        <f>IF(AW1526="","Vacio",IF(AV1526=AW1526,"Igual","Diferente"))</f>
        <v>Igual</v>
      </c>
      <c r="AY1526" s="129"/>
      <c r="AZ1526" s="129"/>
      <c r="BA1526" s="5">
        <f ca="1">+IF(K1526&gt;21,"Revisar",0)</f>
        <v>0</v>
      </c>
      <c r="BB1526" s="129" t="s">
        <v>146</v>
      </c>
      <c r="BC1526" s="129" t="s">
        <v>2919</v>
      </c>
      <c r="BD1526" s="158"/>
      <c r="BE1526" s="158"/>
      <c r="BF1526" s="129" t="s">
        <v>94</v>
      </c>
      <c r="BG1526" s="129"/>
      <c r="BH1526" s="158"/>
      <c r="BI1526" s="158"/>
      <c r="BJ1526" s="158"/>
      <c r="BK1526" s="158"/>
      <c r="BL1526" s="158"/>
      <c r="BM1526" s="158"/>
    </row>
    <row r="1527" spans="1:65" ht="14.65" customHeight="1" x14ac:dyDescent="0.25">
      <c r="A1527" s="68" t="str">
        <f>CONCATENATE(E1527,"_",X1527)</f>
        <v>20520596233_PCR-LAP1148</v>
      </c>
      <c r="B1527" s="68" t="str">
        <f>CONCATENATE(E1527,"_",Z1527)</f>
        <v>20520596233_</v>
      </c>
      <c r="C1527" s="6">
        <v>44133</v>
      </c>
      <c r="D1527" s="6">
        <v>44163</v>
      </c>
      <c r="E1527" s="192">
        <v>20520596233</v>
      </c>
      <c r="F1527" s="3" t="s">
        <v>4116</v>
      </c>
      <c r="G1527" s="3" t="s">
        <v>5130</v>
      </c>
      <c r="H1527" s="6">
        <v>44133</v>
      </c>
      <c r="I1527" s="6">
        <v>44163</v>
      </c>
      <c r="J1527" s="7"/>
      <c r="K1527" s="8">
        <f ca="1">+TODAY()-I1527</f>
        <v>-26</v>
      </c>
      <c r="L1527" s="9">
        <v>82</v>
      </c>
      <c r="M1527" s="152"/>
      <c r="N1527" s="9" t="str">
        <f>IF(M1527="","Vacio",IF(L1527=M1527,"Igual","Diferente"))</f>
        <v>Vacio</v>
      </c>
      <c r="O1527" s="9"/>
      <c r="P1527" s="152"/>
      <c r="Q1527" s="9" t="str">
        <f>IF(P1527="","Vacio",IF(O1527=P1527,"Igual","Diferente"))</f>
        <v>Vacio</v>
      </c>
      <c r="R1527" s="1">
        <f>+L1527+O1527/3.5</f>
        <v>82</v>
      </c>
      <c r="S1527" s="1">
        <f ca="1">+IF(K1527&gt;=0,IF(K1527&lt;30,R1527*1,IF(60&gt;K1527,R1527*2,IF(90&gt;K1527,R1527*3,IF(120&gt;K1527,R1527*4,IF(150&gt;K1527,R1527*5,IF(180&gt;K1527,R1527*6,IF(210&gt;K1527,R1527*7))))))),0)</f>
        <v>0</v>
      </c>
      <c r="T1527" s="2">
        <f ca="1">+IF(K1527&lt;0,0,IF(K1527&lt;8,$A$1,IF(K1527&lt;15,$B$1,IF(K1527&lt;22,$C$1,IF(K1527&lt;30,$D$1,IF(K1527&lt;60,$G$1,IF(K1527&lt;90,$H$1,IF(K1527&lt;120,$I$1,IF(K1527&lt;150,$J$1,IF(K1527&lt;180,$K$1,IF(K1527&lt;210,$E$1)))))))))))</f>
        <v>0</v>
      </c>
      <c r="U1527" s="119" t="s">
        <v>2952</v>
      </c>
      <c r="V1527" s="86" t="s">
        <v>2956</v>
      </c>
      <c r="W1527" s="133">
        <v>44009</v>
      </c>
      <c r="X1527" s="120" t="s">
        <v>2967</v>
      </c>
      <c r="Y1527" s="12" t="s">
        <v>5248</v>
      </c>
      <c r="Z1527" s="12"/>
      <c r="AA1527" s="120"/>
      <c r="AB1527" s="116"/>
      <c r="AC1527" s="116"/>
      <c r="AD1527" s="116"/>
      <c r="AE1527" s="116"/>
      <c r="AF1527" s="4">
        <f ca="1">+TODAY()-AE1527</f>
        <v>44137</v>
      </c>
      <c r="AG1527" s="116"/>
      <c r="AH1527" s="116"/>
      <c r="AI1527" s="6"/>
      <c r="AJ1527" s="3"/>
      <c r="AK1527" s="6"/>
      <c r="AL1527" s="10"/>
      <c r="AM1527" s="3"/>
      <c r="AN1527" s="3"/>
      <c r="AO1527" s="3"/>
      <c r="AP1527" s="3" t="s">
        <v>62</v>
      </c>
      <c r="AQ1527" s="3"/>
      <c r="AR1527" s="3"/>
      <c r="AS1527" s="3"/>
      <c r="AT1527" s="3"/>
      <c r="AU1527" s="3" t="s">
        <v>4402</v>
      </c>
      <c r="AV1527" s="7" t="s">
        <v>47</v>
      </c>
      <c r="AW1527" s="7" t="s">
        <v>47</v>
      </c>
      <c r="AX1527" s="9" t="str">
        <f>IF(AW1527="","Vacio",IF(AV1527=AW1527,"Igual","Diferente"))</f>
        <v>Igual</v>
      </c>
      <c r="AY1527" s="129"/>
      <c r="AZ1527" s="129"/>
      <c r="BA1527" s="5">
        <f ca="1">+IF(K1527&gt;21,"Revisar",0)</f>
        <v>0</v>
      </c>
      <c r="BB1527" s="129" t="s">
        <v>146</v>
      </c>
      <c r="BC1527" s="129" t="s">
        <v>2919</v>
      </c>
      <c r="BD1527" s="158"/>
      <c r="BE1527" s="158"/>
      <c r="BF1527" s="129" t="s">
        <v>94</v>
      </c>
      <c r="BG1527" s="129"/>
      <c r="BH1527" s="158"/>
      <c r="BI1527" s="158"/>
      <c r="BJ1527" s="158"/>
      <c r="BK1527" s="158"/>
      <c r="BL1527" s="158"/>
      <c r="BM1527" s="158"/>
    </row>
    <row r="1528" spans="1:65" ht="14.65" customHeight="1" x14ac:dyDescent="0.25">
      <c r="A1528" s="68" t="str">
        <f>CONCATENATE(E1528,"_",X1528)</f>
        <v>20520596233_PCR-LAP1304</v>
      </c>
      <c r="B1528" s="68" t="str">
        <f>CONCATENATE(E1528,"_",Z1528)</f>
        <v>20520596233_</v>
      </c>
      <c r="C1528" s="6">
        <v>44133</v>
      </c>
      <c r="D1528" s="6">
        <v>44163</v>
      </c>
      <c r="E1528" s="192">
        <v>20520596233</v>
      </c>
      <c r="F1528" s="3" t="s">
        <v>4116</v>
      </c>
      <c r="G1528" s="3" t="s">
        <v>5130</v>
      </c>
      <c r="H1528" s="6">
        <v>44133</v>
      </c>
      <c r="I1528" s="6">
        <v>44163</v>
      </c>
      <c r="J1528" s="7"/>
      <c r="K1528" s="8">
        <f ca="1">+TODAY()-I1528</f>
        <v>-26</v>
      </c>
      <c r="L1528" s="9">
        <v>82</v>
      </c>
      <c r="M1528" s="152"/>
      <c r="N1528" s="9" t="str">
        <f>IF(M1528="","Vacio",IF(L1528=M1528,"Igual","Diferente"))</f>
        <v>Vacio</v>
      </c>
      <c r="O1528" s="9"/>
      <c r="P1528" s="152"/>
      <c r="Q1528" s="9" t="str">
        <f>IF(P1528="","Vacio",IF(O1528=P1528,"Igual","Diferente"))</f>
        <v>Vacio</v>
      </c>
      <c r="R1528" s="1">
        <f>+L1528+O1528/3.5</f>
        <v>82</v>
      </c>
      <c r="S1528" s="1">
        <f ca="1">+IF(K1528&gt;=0,IF(K1528&lt;30,R1528*1,IF(60&gt;K1528,R1528*2,IF(90&gt;K1528,R1528*3,IF(120&gt;K1528,R1528*4,IF(150&gt;K1528,R1528*5,IF(180&gt;K1528,R1528*6,IF(210&gt;K1528,R1528*7))))))),0)</f>
        <v>0</v>
      </c>
      <c r="T1528" s="2">
        <f ca="1">+IF(K1528&lt;0,0,IF(K1528&lt;8,$A$1,IF(K1528&lt;15,$B$1,IF(K1528&lt;22,$C$1,IF(K1528&lt;30,$D$1,IF(K1528&lt;60,$G$1,IF(K1528&lt;90,$H$1,IF(K1528&lt;120,$I$1,IF(K1528&lt;150,$J$1,IF(K1528&lt;180,$K$1,IF(K1528&lt;210,$E$1)))))))))))</f>
        <v>0</v>
      </c>
      <c r="U1528" s="119" t="s">
        <v>2952</v>
      </c>
      <c r="V1528" s="86" t="s">
        <v>2956</v>
      </c>
      <c r="W1528" s="133">
        <v>44009</v>
      </c>
      <c r="X1528" s="120" t="s">
        <v>2968</v>
      </c>
      <c r="Y1528" s="12" t="s">
        <v>5248</v>
      </c>
      <c r="Z1528" s="12"/>
      <c r="AA1528" s="120"/>
      <c r="AB1528" s="116"/>
      <c r="AC1528" s="116"/>
      <c r="AD1528" s="116"/>
      <c r="AE1528" s="116"/>
      <c r="AF1528" s="4">
        <f ca="1">+TODAY()-AE1528</f>
        <v>44137</v>
      </c>
      <c r="AG1528" s="116"/>
      <c r="AH1528" s="116"/>
      <c r="AI1528" s="6"/>
      <c r="AJ1528" s="3"/>
      <c r="AK1528" s="6"/>
      <c r="AL1528" s="10"/>
      <c r="AM1528" s="3"/>
      <c r="AN1528" s="3"/>
      <c r="AO1528" s="3"/>
      <c r="AP1528" s="3" t="s">
        <v>62</v>
      </c>
      <c r="AQ1528" s="3"/>
      <c r="AR1528" s="3"/>
      <c r="AS1528" s="3"/>
      <c r="AT1528" s="3"/>
      <c r="AU1528" s="3" t="s">
        <v>4402</v>
      </c>
      <c r="AV1528" s="7" t="s">
        <v>47</v>
      </c>
      <c r="AW1528" s="7" t="s">
        <v>47</v>
      </c>
      <c r="AX1528" s="9" t="str">
        <f>IF(AW1528="","Vacio",IF(AV1528=AW1528,"Igual","Diferente"))</f>
        <v>Igual</v>
      </c>
      <c r="AY1528" s="129"/>
      <c r="AZ1528" s="129"/>
      <c r="BA1528" s="5">
        <f ca="1">+IF(K1528&gt;21,"Revisar",0)</f>
        <v>0</v>
      </c>
      <c r="BB1528" s="129" t="s">
        <v>146</v>
      </c>
      <c r="BC1528" s="129" t="s">
        <v>2919</v>
      </c>
      <c r="BD1528" s="158"/>
      <c r="BE1528" s="158"/>
      <c r="BF1528" s="129" t="s">
        <v>94</v>
      </c>
      <c r="BG1528" s="129"/>
      <c r="BH1528" s="158"/>
      <c r="BI1528" s="158"/>
      <c r="BJ1528" s="158"/>
      <c r="BK1528" s="158"/>
      <c r="BL1528" s="158"/>
      <c r="BM1528" s="158"/>
    </row>
    <row r="1529" spans="1:65" ht="14.65" customHeight="1" x14ac:dyDescent="0.25">
      <c r="A1529" s="68" t="str">
        <f>CONCATENATE(E1529,"_",X1529)</f>
        <v>20520596233_PCR-LAP0810</v>
      </c>
      <c r="B1529" s="68" t="str">
        <f>CONCATENATE(E1529,"_",Z1529)</f>
        <v>20520596233_</v>
      </c>
      <c r="C1529" s="6">
        <v>44133</v>
      </c>
      <c r="D1529" s="6">
        <v>44163</v>
      </c>
      <c r="E1529" s="192">
        <v>20520596233</v>
      </c>
      <c r="F1529" s="3" t="s">
        <v>4116</v>
      </c>
      <c r="G1529" s="3" t="s">
        <v>5130</v>
      </c>
      <c r="H1529" s="6">
        <v>44133</v>
      </c>
      <c r="I1529" s="6">
        <v>44163</v>
      </c>
      <c r="J1529" s="7"/>
      <c r="K1529" s="8">
        <f ca="1">+TODAY()-I1529</f>
        <v>-26</v>
      </c>
      <c r="L1529" s="9">
        <v>82</v>
      </c>
      <c r="M1529" s="152"/>
      <c r="N1529" s="9" t="str">
        <f>IF(M1529="","Vacio",IF(L1529=M1529,"Igual","Diferente"))</f>
        <v>Vacio</v>
      </c>
      <c r="O1529" s="9"/>
      <c r="P1529" s="152"/>
      <c r="Q1529" s="9" t="str">
        <f>IF(P1529="","Vacio",IF(O1529=P1529,"Igual","Diferente"))</f>
        <v>Vacio</v>
      </c>
      <c r="R1529" s="1">
        <f>+L1529+O1529/3.5</f>
        <v>82</v>
      </c>
      <c r="S1529" s="1">
        <f ca="1">+IF(K1529&gt;=0,IF(K1529&lt;30,R1529*1,IF(60&gt;K1529,R1529*2,IF(90&gt;K1529,R1529*3,IF(120&gt;K1529,R1529*4,IF(150&gt;K1529,R1529*5,IF(180&gt;K1529,R1529*6,IF(210&gt;K1529,R1529*7))))))),0)</f>
        <v>0</v>
      </c>
      <c r="T1529" s="2">
        <f ca="1">+IF(K1529&lt;0,0,IF(K1529&lt;8,$A$1,IF(K1529&lt;15,$B$1,IF(K1529&lt;22,$C$1,IF(K1529&lt;30,$D$1,IF(K1529&lt;60,$G$1,IF(K1529&lt;90,$H$1,IF(K1529&lt;120,$I$1,IF(K1529&lt;150,$J$1,IF(K1529&lt;180,$K$1,IF(K1529&lt;210,$E$1)))))))))))</f>
        <v>0</v>
      </c>
      <c r="U1529" s="119" t="s">
        <v>2953</v>
      </c>
      <c r="V1529" s="86" t="s">
        <v>2956</v>
      </c>
      <c r="W1529" s="133">
        <v>44009</v>
      </c>
      <c r="X1529" s="120" t="s">
        <v>746</v>
      </c>
      <c r="Y1529" s="12" t="s">
        <v>5248</v>
      </c>
      <c r="Z1529" s="12"/>
      <c r="AA1529" s="120"/>
      <c r="AB1529" s="116"/>
      <c r="AC1529" s="116"/>
      <c r="AD1529" s="116"/>
      <c r="AE1529" s="116"/>
      <c r="AF1529" s="4">
        <f ca="1">+TODAY()-AE1529</f>
        <v>44137</v>
      </c>
      <c r="AG1529" s="116"/>
      <c r="AH1529" s="116"/>
      <c r="AI1529" s="6"/>
      <c r="AJ1529" s="3"/>
      <c r="AK1529" s="6"/>
      <c r="AL1529" s="10"/>
      <c r="AM1529" s="3"/>
      <c r="AN1529" s="3"/>
      <c r="AO1529" s="3"/>
      <c r="AP1529" s="3" t="s">
        <v>62</v>
      </c>
      <c r="AQ1529" s="3"/>
      <c r="AR1529" s="3"/>
      <c r="AS1529" s="3"/>
      <c r="AT1529" s="3"/>
      <c r="AU1529" s="3" t="s">
        <v>4402</v>
      </c>
      <c r="AV1529" s="7" t="s">
        <v>47</v>
      </c>
      <c r="AW1529" s="7" t="s">
        <v>47</v>
      </c>
      <c r="AX1529" s="9" t="str">
        <f>IF(AW1529="","Vacio",IF(AV1529=AW1529,"Igual","Diferente"))</f>
        <v>Igual</v>
      </c>
      <c r="AY1529" s="129"/>
      <c r="AZ1529" s="129"/>
      <c r="BA1529" s="5">
        <f ca="1">+IF(K1529&gt;21,"Revisar",0)</f>
        <v>0</v>
      </c>
      <c r="BB1529" s="129" t="s">
        <v>146</v>
      </c>
      <c r="BC1529" s="129" t="s">
        <v>2919</v>
      </c>
      <c r="BD1529" s="158"/>
      <c r="BE1529" s="158"/>
      <c r="BF1529" s="129" t="s">
        <v>94</v>
      </c>
      <c r="BG1529" s="129"/>
      <c r="BH1529" s="158"/>
      <c r="BI1529" s="158"/>
      <c r="BJ1529" s="158"/>
      <c r="BK1529" s="158"/>
      <c r="BL1529" s="158"/>
      <c r="BM1529" s="158"/>
    </row>
    <row r="1530" spans="1:65" ht="14.65" customHeight="1" x14ac:dyDescent="0.25">
      <c r="A1530" s="68" t="str">
        <f>CONCATENATE(E1530,"_",X1530)</f>
        <v>20520596233_PCR-LAP0857</v>
      </c>
      <c r="B1530" s="68" t="str">
        <f>CONCATENATE(E1530,"_",Z1530)</f>
        <v>20520596233_</v>
      </c>
      <c r="C1530" s="6">
        <v>44133</v>
      </c>
      <c r="D1530" s="6">
        <v>44163</v>
      </c>
      <c r="E1530" s="192">
        <v>20520596233</v>
      </c>
      <c r="F1530" s="3" t="s">
        <v>4116</v>
      </c>
      <c r="G1530" s="3" t="s">
        <v>5130</v>
      </c>
      <c r="H1530" s="6">
        <v>44133</v>
      </c>
      <c r="I1530" s="6">
        <v>44163</v>
      </c>
      <c r="J1530" s="7"/>
      <c r="K1530" s="8">
        <f ca="1">+TODAY()-I1530</f>
        <v>-26</v>
      </c>
      <c r="L1530" s="9">
        <v>82</v>
      </c>
      <c r="M1530" s="152"/>
      <c r="N1530" s="9" t="str">
        <f>IF(M1530="","Vacio",IF(L1530=M1530,"Igual","Diferente"))</f>
        <v>Vacio</v>
      </c>
      <c r="O1530" s="9"/>
      <c r="P1530" s="152"/>
      <c r="Q1530" s="9" t="str">
        <f>IF(P1530="","Vacio",IF(O1530=P1530,"Igual","Diferente"))</f>
        <v>Vacio</v>
      </c>
      <c r="R1530" s="1">
        <f>+L1530+O1530/3.5</f>
        <v>82</v>
      </c>
      <c r="S1530" s="1">
        <f ca="1">+IF(K1530&gt;=0,IF(K1530&lt;30,R1530*1,IF(60&gt;K1530,R1530*2,IF(90&gt;K1530,R1530*3,IF(120&gt;K1530,R1530*4,IF(150&gt;K1530,R1530*5,IF(180&gt;K1530,R1530*6,IF(210&gt;K1530,R1530*7))))))),0)</f>
        <v>0</v>
      </c>
      <c r="T1530" s="2">
        <f ca="1">+IF(K1530&lt;0,0,IF(K1530&lt;8,$A$1,IF(K1530&lt;15,$B$1,IF(K1530&lt;22,$C$1,IF(K1530&lt;30,$D$1,IF(K1530&lt;60,$G$1,IF(K1530&lt;90,$H$1,IF(K1530&lt;120,$I$1,IF(K1530&lt;150,$J$1,IF(K1530&lt;180,$K$1,IF(K1530&lt;210,$E$1)))))))))))</f>
        <v>0</v>
      </c>
      <c r="U1530" s="119" t="s">
        <v>2953</v>
      </c>
      <c r="V1530" s="86" t="s">
        <v>2956</v>
      </c>
      <c r="W1530" s="133">
        <v>44009</v>
      </c>
      <c r="X1530" s="120" t="s">
        <v>2969</v>
      </c>
      <c r="Y1530" s="12" t="s">
        <v>5248</v>
      </c>
      <c r="Z1530" s="12"/>
      <c r="AA1530" s="120"/>
      <c r="AB1530" s="116"/>
      <c r="AC1530" s="116"/>
      <c r="AD1530" s="116"/>
      <c r="AE1530" s="116"/>
      <c r="AF1530" s="4">
        <f ca="1">+TODAY()-AE1530</f>
        <v>44137</v>
      </c>
      <c r="AG1530" s="116"/>
      <c r="AH1530" s="116"/>
      <c r="AI1530" s="6"/>
      <c r="AJ1530" s="3"/>
      <c r="AK1530" s="6"/>
      <c r="AL1530" s="10"/>
      <c r="AM1530" s="3"/>
      <c r="AN1530" s="3"/>
      <c r="AO1530" s="3"/>
      <c r="AP1530" s="3" t="s">
        <v>62</v>
      </c>
      <c r="AQ1530" s="3"/>
      <c r="AR1530" s="3"/>
      <c r="AS1530" s="3"/>
      <c r="AT1530" s="3"/>
      <c r="AU1530" s="3" t="s">
        <v>4402</v>
      </c>
      <c r="AV1530" s="7" t="s">
        <v>47</v>
      </c>
      <c r="AW1530" s="7" t="s">
        <v>47</v>
      </c>
      <c r="AX1530" s="9" t="str">
        <f>IF(AW1530="","Vacio",IF(AV1530=AW1530,"Igual","Diferente"))</f>
        <v>Igual</v>
      </c>
      <c r="AY1530" s="129"/>
      <c r="AZ1530" s="129"/>
      <c r="BA1530" s="5">
        <f ca="1">+IF(K1530&gt;21,"Revisar",0)</f>
        <v>0</v>
      </c>
      <c r="BB1530" s="129" t="s">
        <v>146</v>
      </c>
      <c r="BC1530" s="129" t="s">
        <v>2919</v>
      </c>
      <c r="BD1530" s="158"/>
      <c r="BE1530" s="158"/>
      <c r="BF1530" s="129" t="s">
        <v>94</v>
      </c>
      <c r="BG1530" s="129"/>
      <c r="BH1530" s="158"/>
      <c r="BI1530" s="158"/>
      <c r="BJ1530" s="158"/>
      <c r="BK1530" s="158"/>
      <c r="BL1530" s="158"/>
      <c r="BM1530" s="158"/>
    </row>
    <row r="1531" spans="1:65" ht="14.65" customHeight="1" x14ac:dyDescent="0.25">
      <c r="A1531" s="68" t="str">
        <f>CONCATENATE(E1531,"_",X1531)</f>
        <v>20520596233_PCR-LAP0968</v>
      </c>
      <c r="B1531" s="68" t="str">
        <f>CONCATENATE(E1531,"_",Z1531)</f>
        <v>20520596233_</v>
      </c>
      <c r="C1531" s="6">
        <v>44133</v>
      </c>
      <c r="D1531" s="6">
        <v>44163</v>
      </c>
      <c r="E1531" s="192">
        <v>20520596233</v>
      </c>
      <c r="F1531" s="3" t="s">
        <v>4116</v>
      </c>
      <c r="G1531" s="3" t="s">
        <v>5130</v>
      </c>
      <c r="H1531" s="6">
        <v>44133</v>
      </c>
      <c r="I1531" s="6">
        <v>44163</v>
      </c>
      <c r="J1531" s="7"/>
      <c r="K1531" s="8">
        <f ca="1">+TODAY()-I1531</f>
        <v>-26</v>
      </c>
      <c r="L1531" s="9">
        <v>82</v>
      </c>
      <c r="M1531" s="152"/>
      <c r="N1531" s="9" t="str">
        <f>IF(M1531="","Vacio",IF(L1531=M1531,"Igual","Diferente"))</f>
        <v>Vacio</v>
      </c>
      <c r="O1531" s="9"/>
      <c r="P1531" s="152"/>
      <c r="Q1531" s="9" t="str">
        <f>IF(P1531="","Vacio",IF(O1531=P1531,"Igual","Diferente"))</f>
        <v>Vacio</v>
      </c>
      <c r="R1531" s="1">
        <f>+L1531+O1531/3.5</f>
        <v>82</v>
      </c>
      <c r="S1531" s="1">
        <f ca="1">+IF(K1531&gt;=0,IF(K1531&lt;30,R1531*1,IF(60&gt;K1531,R1531*2,IF(90&gt;K1531,R1531*3,IF(120&gt;K1531,R1531*4,IF(150&gt;K1531,R1531*5,IF(180&gt;K1531,R1531*6,IF(210&gt;K1531,R1531*7))))))),0)</f>
        <v>0</v>
      </c>
      <c r="T1531" s="2">
        <f ca="1">+IF(K1531&lt;0,0,IF(K1531&lt;8,$A$1,IF(K1531&lt;15,$B$1,IF(K1531&lt;22,$C$1,IF(K1531&lt;30,$D$1,IF(K1531&lt;60,$G$1,IF(K1531&lt;90,$H$1,IF(K1531&lt;120,$I$1,IF(K1531&lt;150,$J$1,IF(K1531&lt;180,$K$1,IF(K1531&lt;210,$E$1)))))))))))</f>
        <v>0</v>
      </c>
      <c r="U1531" s="119" t="s">
        <v>2953</v>
      </c>
      <c r="V1531" s="86" t="s">
        <v>2956</v>
      </c>
      <c r="W1531" s="133">
        <v>44009</v>
      </c>
      <c r="X1531" s="120" t="s">
        <v>2736</v>
      </c>
      <c r="Y1531" s="12" t="s">
        <v>5248</v>
      </c>
      <c r="Z1531" s="12"/>
      <c r="AA1531" s="120"/>
      <c r="AB1531" s="116"/>
      <c r="AC1531" s="116"/>
      <c r="AD1531" s="116"/>
      <c r="AE1531" s="116"/>
      <c r="AF1531" s="4">
        <f ca="1">+TODAY()-AE1531</f>
        <v>44137</v>
      </c>
      <c r="AG1531" s="116"/>
      <c r="AH1531" s="116"/>
      <c r="AI1531" s="6"/>
      <c r="AJ1531" s="3"/>
      <c r="AK1531" s="6"/>
      <c r="AL1531" s="10"/>
      <c r="AM1531" s="3"/>
      <c r="AN1531" s="3"/>
      <c r="AO1531" s="3"/>
      <c r="AP1531" s="3" t="s">
        <v>62</v>
      </c>
      <c r="AQ1531" s="3"/>
      <c r="AR1531" s="3"/>
      <c r="AS1531" s="3"/>
      <c r="AT1531" s="3"/>
      <c r="AU1531" s="3" t="s">
        <v>4402</v>
      </c>
      <c r="AV1531" s="7" t="s">
        <v>47</v>
      </c>
      <c r="AW1531" s="7" t="s">
        <v>47</v>
      </c>
      <c r="AX1531" s="9" t="str">
        <f>IF(AW1531="","Vacio",IF(AV1531=AW1531,"Igual","Diferente"))</f>
        <v>Igual</v>
      </c>
      <c r="AY1531" s="129"/>
      <c r="AZ1531" s="129"/>
      <c r="BA1531" s="5">
        <f ca="1">+IF(K1531&gt;21,"Revisar",0)</f>
        <v>0</v>
      </c>
      <c r="BB1531" s="129" t="s">
        <v>146</v>
      </c>
      <c r="BC1531" s="129" t="s">
        <v>2919</v>
      </c>
      <c r="BD1531" s="158"/>
      <c r="BE1531" s="158"/>
      <c r="BF1531" s="129" t="s">
        <v>94</v>
      </c>
      <c r="BG1531" s="129"/>
      <c r="BH1531" s="158"/>
      <c r="BI1531" s="158"/>
      <c r="BJ1531" s="158"/>
      <c r="BK1531" s="158"/>
      <c r="BL1531" s="158"/>
      <c r="BM1531" s="158"/>
    </row>
    <row r="1532" spans="1:65" ht="14.65" customHeight="1" x14ac:dyDescent="0.25">
      <c r="A1532" s="68" t="str">
        <f>CONCATENATE(E1532,"_",X1532)</f>
        <v>20520596233_PCR-LAP1485</v>
      </c>
      <c r="B1532" s="68" t="str">
        <f>CONCATENATE(E1532,"_",Z1532)</f>
        <v>20520596233_</v>
      </c>
      <c r="C1532" s="6">
        <v>44133</v>
      </c>
      <c r="D1532" s="6">
        <v>44163</v>
      </c>
      <c r="E1532" s="192">
        <v>20520596233</v>
      </c>
      <c r="F1532" s="3" t="s">
        <v>4116</v>
      </c>
      <c r="G1532" s="3" t="s">
        <v>5130</v>
      </c>
      <c r="H1532" s="6">
        <v>44133</v>
      </c>
      <c r="I1532" s="6">
        <v>44163</v>
      </c>
      <c r="J1532" s="7"/>
      <c r="K1532" s="8">
        <f ca="1">+TODAY()-I1532</f>
        <v>-26</v>
      </c>
      <c r="L1532" s="9">
        <v>82</v>
      </c>
      <c r="M1532" s="152"/>
      <c r="N1532" s="9" t="str">
        <f>IF(M1532="","Vacio",IF(L1532=M1532,"Igual","Diferente"))</f>
        <v>Vacio</v>
      </c>
      <c r="O1532" s="9"/>
      <c r="P1532" s="152"/>
      <c r="Q1532" s="9" t="str">
        <f>IF(P1532="","Vacio",IF(O1532=P1532,"Igual","Diferente"))</f>
        <v>Vacio</v>
      </c>
      <c r="R1532" s="1">
        <f>+L1532+O1532/3.5</f>
        <v>82</v>
      </c>
      <c r="S1532" s="1">
        <f ca="1">+IF(K1532&gt;=0,IF(K1532&lt;30,R1532*1,IF(60&gt;K1532,R1532*2,IF(90&gt;K1532,R1532*3,IF(120&gt;K1532,R1532*4,IF(150&gt;K1532,R1532*5,IF(180&gt;K1532,R1532*6,IF(210&gt;K1532,R1532*7))))))),0)</f>
        <v>0</v>
      </c>
      <c r="T1532" s="2">
        <f ca="1">+IF(K1532&lt;0,0,IF(K1532&lt;8,$A$1,IF(K1532&lt;15,$B$1,IF(K1532&lt;22,$C$1,IF(K1532&lt;30,$D$1,IF(K1532&lt;60,$G$1,IF(K1532&lt;90,$H$1,IF(K1532&lt;120,$I$1,IF(K1532&lt;150,$J$1,IF(K1532&lt;180,$K$1,IF(K1532&lt;210,$E$1)))))))))))</f>
        <v>0</v>
      </c>
      <c r="U1532" s="119" t="s">
        <v>2954</v>
      </c>
      <c r="V1532" s="86" t="s">
        <v>2956</v>
      </c>
      <c r="W1532" s="133">
        <v>44009</v>
      </c>
      <c r="X1532" s="120" t="s">
        <v>2717</v>
      </c>
      <c r="Y1532" s="12" t="s">
        <v>5248</v>
      </c>
      <c r="Z1532" s="12"/>
      <c r="AA1532" s="120"/>
      <c r="AB1532" s="116"/>
      <c r="AC1532" s="116"/>
      <c r="AD1532" s="116"/>
      <c r="AE1532" s="116"/>
      <c r="AF1532" s="4">
        <f ca="1">+TODAY()-AE1532</f>
        <v>44137</v>
      </c>
      <c r="AG1532" s="116"/>
      <c r="AH1532" s="116"/>
      <c r="AI1532" s="6"/>
      <c r="AJ1532" s="3"/>
      <c r="AK1532" s="6"/>
      <c r="AL1532" s="10"/>
      <c r="AM1532" s="3"/>
      <c r="AN1532" s="3"/>
      <c r="AO1532" s="3"/>
      <c r="AP1532" s="3" t="s">
        <v>62</v>
      </c>
      <c r="AQ1532" s="3"/>
      <c r="AR1532" s="3"/>
      <c r="AS1532" s="3"/>
      <c r="AT1532" s="3"/>
      <c r="AU1532" s="3" t="s">
        <v>4402</v>
      </c>
      <c r="AV1532" s="7" t="s">
        <v>47</v>
      </c>
      <c r="AW1532" s="7" t="s">
        <v>47</v>
      </c>
      <c r="AX1532" s="9" t="str">
        <f>IF(AW1532="","Vacio",IF(AV1532=AW1532,"Igual","Diferente"))</f>
        <v>Igual</v>
      </c>
      <c r="AY1532" s="129"/>
      <c r="AZ1532" s="129"/>
      <c r="BA1532" s="5">
        <f ca="1">+IF(K1532&gt;21,"Revisar",0)</f>
        <v>0</v>
      </c>
      <c r="BB1532" s="129" t="s">
        <v>146</v>
      </c>
      <c r="BC1532" s="129" t="s">
        <v>2919</v>
      </c>
      <c r="BD1532" s="158"/>
      <c r="BE1532" s="158"/>
      <c r="BF1532" s="129" t="s">
        <v>94</v>
      </c>
      <c r="BG1532" s="129"/>
      <c r="BH1532" s="158"/>
      <c r="BI1532" s="158"/>
      <c r="BJ1532" s="158"/>
      <c r="BK1532" s="158"/>
      <c r="BL1532" s="158"/>
      <c r="BM1532" s="158"/>
    </row>
    <row r="1533" spans="1:65" ht="14.65" customHeight="1" x14ac:dyDescent="0.25">
      <c r="A1533" s="68" t="str">
        <f>CONCATENATE(E1533,"_",X1533)</f>
        <v>20520596233_PCR-LAP1488</v>
      </c>
      <c r="B1533" s="68" t="str">
        <f>CONCATENATE(E1533,"_",Z1533)</f>
        <v>20520596233_</v>
      </c>
      <c r="C1533" s="6">
        <v>44133</v>
      </c>
      <c r="D1533" s="6">
        <v>44163</v>
      </c>
      <c r="E1533" s="192">
        <v>20520596233</v>
      </c>
      <c r="F1533" s="3" t="s">
        <v>4116</v>
      </c>
      <c r="G1533" s="3" t="s">
        <v>5130</v>
      </c>
      <c r="H1533" s="6">
        <v>44133</v>
      </c>
      <c r="I1533" s="6">
        <v>44163</v>
      </c>
      <c r="J1533" s="7"/>
      <c r="K1533" s="8">
        <f ca="1">+TODAY()-I1533</f>
        <v>-26</v>
      </c>
      <c r="L1533" s="9">
        <v>82</v>
      </c>
      <c r="M1533" s="152"/>
      <c r="N1533" s="9" t="str">
        <f>IF(M1533="","Vacio",IF(L1533=M1533,"Igual","Diferente"))</f>
        <v>Vacio</v>
      </c>
      <c r="O1533" s="9"/>
      <c r="P1533" s="152"/>
      <c r="Q1533" s="9" t="str">
        <f>IF(P1533="","Vacio",IF(O1533=P1533,"Igual","Diferente"))</f>
        <v>Vacio</v>
      </c>
      <c r="R1533" s="1">
        <f>+L1533+O1533/3.5</f>
        <v>82</v>
      </c>
      <c r="S1533" s="1">
        <f ca="1">+IF(K1533&gt;=0,IF(K1533&lt;30,R1533*1,IF(60&gt;K1533,R1533*2,IF(90&gt;K1533,R1533*3,IF(120&gt;K1533,R1533*4,IF(150&gt;K1533,R1533*5,IF(180&gt;K1533,R1533*6,IF(210&gt;K1533,R1533*7))))))),0)</f>
        <v>0</v>
      </c>
      <c r="T1533" s="2">
        <f ca="1">+IF(K1533&lt;0,0,IF(K1533&lt;8,$A$1,IF(K1533&lt;15,$B$1,IF(K1533&lt;22,$C$1,IF(K1533&lt;30,$D$1,IF(K1533&lt;60,$G$1,IF(K1533&lt;90,$H$1,IF(K1533&lt;120,$I$1,IF(K1533&lt;150,$J$1,IF(K1533&lt;180,$K$1,IF(K1533&lt;210,$E$1)))))))))))</f>
        <v>0</v>
      </c>
      <c r="U1533" s="119" t="s">
        <v>2954</v>
      </c>
      <c r="V1533" s="86" t="s">
        <v>2956</v>
      </c>
      <c r="W1533" s="133">
        <v>44009</v>
      </c>
      <c r="X1533" s="120" t="s">
        <v>2970</v>
      </c>
      <c r="Y1533" s="12" t="s">
        <v>5248</v>
      </c>
      <c r="Z1533" s="12"/>
      <c r="AA1533" s="120"/>
      <c r="AB1533" s="116"/>
      <c r="AC1533" s="116"/>
      <c r="AD1533" s="116"/>
      <c r="AE1533" s="116"/>
      <c r="AF1533" s="4">
        <f ca="1">+TODAY()-AE1533</f>
        <v>44137</v>
      </c>
      <c r="AG1533" s="116"/>
      <c r="AH1533" s="116"/>
      <c r="AI1533" s="6"/>
      <c r="AJ1533" s="3"/>
      <c r="AK1533" s="6"/>
      <c r="AL1533" s="10"/>
      <c r="AM1533" s="3"/>
      <c r="AN1533" s="3"/>
      <c r="AO1533" s="3"/>
      <c r="AP1533" s="3" t="s">
        <v>62</v>
      </c>
      <c r="AQ1533" s="3"/>
      <c r="AR1533" s="3"/>
      <c r="AS1533" s="3"/>
      <c r="AT1533" s="3"/>
      <c r="AU1533" s="3" t="s">
        <v>4402</v>
      </c>
      <c r="AV1533" s="7" t="s">
        <v>47</v>
      </c>
      <c r="AW1533" s="7" t="s">
        <v>47</v>
      </c>
      <c r="AX1533" s="9" t="str">
        <f>IF(AW1533="","Vacio",IF(AV1533=AW1533,"Igual","Diferente"))</f>
        <v>Igual</v>
      </c>
      <c r="AY1533" s="129"/>
      <c r="AZ1533" s="129"/>
      <c r="BA1533" s="5">
        <f ca="1">+IF(K1533&gt;21,"Revisar",0)</f>
        <v>0</v>
      </c>
      <c r="BB1533" s="129" t="s">
        <v>146</v>
      </c>
      <c r="BC1533" s="129" t="s">
        <v>2919</v>
      </c>
      <c r="BD1533" s="158"/>
      <c r="BE1533" s="158"/>
      <c r="BF1533" s="129" t="s">
        <v>94</v>
      </c>
      <c r="BG1533" s="129"/>
      <c r="BH1533" s="158"/>
      <c r="BI1533" s="158"/>
      <c r="BJ1533" s="158"/>
      <c r="BK1533" s="158"/>
      <c r="BL1533" s="158"/>
      <c r="BM1533" s="158"/>
    </row>
    <row r="1534" spans="1:65" ht="14.65" customHeight="1" x14ac:dyDescent="0.25">
      <c r="A1534" s="68" t="str">
        <f>CONCATENATE(E1534,"_",X1534)</f>
        <v>20520596233_PCR-LAP1491</v>
      </c>
      <c r="B1534" s="68" t="str">
        <f>CONCATENATE(E1534,"_",Z1534)</f>
        <v>20520596233_</v>
      </c>
      <c r="C1534" s="6">
        <v>44133</v>
      </c>
      <c r="D1534" s="6">
        <v>44163</v>
      </c>
      <c r="E1534" s="192">
        <v>20520596233</v>
      </c>
      <c r="F1534" s="3" t="s">
        <v>4116</v>
      </c>
      <c r="G1534" s="3" t="s">
        <v>5130</v>
      </c>
      <c r="H1534" s="6">
        <v>44133</v>
      </c>
      <c r="I1534" s="6">
        <v>44163</v>
      </c>
      <c r="J1534" s="7"/>
      <c r="K1534" s="8">
        <f ca="1">+TODAY()-I1534</f>
        <v>-26</v>
      </c>
      <c r="L1534" s="9">
        <v>82</v>
      </c>
      <c r="M1534" s="152"/>
      <c r="N1534" s="9" t="str">
        <f>IF(M1534="","Vacio",IF(L1534=M1534,"Igual","Diferente"))</f>
        <v>Vacio</v>
      </c>
      <c r="O1534" s="9"/>
      <c r="P1534" s="152"/>
      <c r="Q1534" s="9" t="str">
        <f>IF(P1534="","Vacio",IF(O1534=P1534,"Igual","Diferente"))</f>
        <v>Vacio</v>
      </c>
      <c r="R1534" s="1">
        <f>+L1534+O1534/3.5</f>
        <v>82</v>
      </c>
      <c r="S1534" s="1">
        <f ca="1">+IF(K1534&gt;=0,IF(K1534&lt;30,R1534*1,IF(60&gt;K1534,R1534*2,IF(90&gt;K1534,R1534*3,IF(120&gt;K1534,R1534*4,IF(150&gt;K1534,R1534*5,IF(180&gt;K1534,R1534*6,IF(210&gt;K1534,R1534*7))))))),0)</f>
        <v>0</v>
      </c>
      <c r="T1534" s="2">
        <f ca="1">+IF(K1534&lt;0,0,IF(K1534&lt;8,$A$1,IF(K1534&lt;15,$B$1,IF(K1534&lt;22,$C$1,IF(K1534&lt;30,$D$1,IF(K1534&lt;60,$G$1,IF(K1534&lt;90,$H$1,IF(K1534&lt;120,$I$1,IF(K1534&lt;150,$J$1,IF(K1534&lt;180,$K$1,IF(K1534&lt;210,$E$1)))))))))))</f>
        <v>0</v>
      </c>
      <c r="U1534" s="376" t="s">
        <v>2954</v>
      </c>
      <c r="V1534" s="86" t="s">
        <v>2956</v>
      </c>
      <c r="W1534" s="133">
        <v>44009</v>
      </c>
      <c r="X1534" s="120" t="s">
        <v>772</v>
      </c>
      <c r="Y1534" s="12" t="s">
        <v>5248</v>
      </c>
      <c r="Z1534" s="12"/>
      <c r="AA1534" s="120"/>
      <c r="AB1534" s="116"/>
      <c r="AC1534" s="116"/>
      <c r="AD1534" s="116"/>
      <c r="AE1534" s="116"/>
      <c r="AF1534" s="4">
        <f ca="1">+TODAY()-AE1534</f>
        <v>44137</v>
      </c>
      <c r="AG1534" s="116"/>
      <c r="AH1534" s="116"/>
      <c r="AI1534" s="6"/>
      <c r="AJ1534" s="3"/>
      <c r="AK1534" s="6"/>
      <c r="AL1534" s="10"/>
      <c r="AM1534" s="3"/>
      <c r="AN1534" s="3"/>
      <c r="AO1534" s="3"/>
      <c r="AP1534" s="3" t="s">
        <v>62</v>
      </c>
      <c r="AQ1534" s="3"/>
      <c r="AR1534" s="3"/>
      <c r="AS1534" s="3"/>
      <c r="AT1534" s="3"/>
      <c r="AU1534" s="3" t="s">
        <v>4402</v>
      </c>
      <c r="AV1534" s="7" t="s">
        <v>47</v>
      </c>
      <c r="AW1534" s="7" t="s">
        <v>47</v>
      </c>
      <c r="AX1534" s="9" t="str">
        <f>IF(AW1534="","Vacio",IF(AV1534=AW1534,"Igual","Diferente"))</f>
        <v>Igual</v>
      </c>
      <c r="AY1534" s="129"/>
      <c r="AZ1534" s="129"/>
      <c r="BA1534" s="5">
        <f ca="1">+IF(K1534&gt;21,"Revisar",0)</f>
        <v>0</v>
      </c>
      <c r="BB1534" s="129" t="s">
        <v>146</v>
      </c>
      <c r="BC1534" s="129" t="s">
        <v>2919</v>
      </c>
      <c r="BD1534" s="158"/>
      <c r="BE1534" s="158"/>
      <c r="BF1534" s="129" t="s">
        <v>94</v>
      </c>
      <c r="BG1534" s="129"/>
      <c r="BH1534" s="158"/>
      <c r="BI1534" s="158"/>
      <c r="BJ1534" s="158"/>
      <c r="BK1534" s="158"/>
      <c r="BL1534" s="158"/>
      <c r="BM1534" s="158"/>
    </row>
    <row r="1535" spans="1:65" ht="14.65" customHeight="1" x14ac:dyDescent="0.25">
      <c r="A1535" s="68" t="str">
        <f>CONCATENATE(E1535,"_",X1535)</f>
        <v>20520596233_PCR-LAP1493</v>
      </c>
      <c r="B1535" s="68" t="str">
        <f>CONCATENATE(E1535,"_",Z1535)</f>
        <v>20520596233_</v>
      </c>
      <c r="C1535" s="6">
        <v>44133</v>
      </c>
      <c r="D1535" s="6">
        <v>44163</v>
      </c>
      <c r="E1535" s="192">
        <v>20520596233</v>
      </c>
      <c r="F1535" s="3" t="s">
        <v>4116</v>
      </c>
      <c r="G1535" s="3" t="s">
        <v>5130</v>
      </c>
      <c r="H1535" s="6">
        <v>44133</v>
      </c>
      <c r="I1535" s="6">
        <v>44163</v>
      </c>
      <c r="J1535" s="7"/>
      <c r="K1535" s="8">
        <f ca="1">+TODAY()-I1535</f>
        <v>-26</v>
      </c>
      <c r="L1535" s="9">
        <v>82</v>
      </c>
      <c r="M1535" s="152"/>
      <c r="N1535" s="9" t="str">
        <f>IF(M1535="","Vacio",IF(L1535=M1535,"Igual","Diferente"))</f>
        <v>Vacio</v>
      </c>
      <c r="O1535" s="9"/>
      <c r="P1535" s="152"/>
      <c r="Q1535" s="9" t="str">
        <f>IF(P1535="","Vacio",IF(O1535=P1535,"Igual","Diferente"))</f>
        <v>Vacio</v>
      </c>
      <c r="R1535" s="1">
        <f>+L1535+O1535/3.5</f>
        <v>82</v>
      </c>
      <c r="S1535" s="1">
        <f ca="1">+IF(K1535&gt;=0,IF(K1535&lt;30,R1535*1,IF(60&gt;K1535,R1535*2,IF(90&gt;K1535,R1535*3,IF(120&gt;K1535,R1535*4,IF(150&gt;K1535,R1535*5,IF(180&gt;K1535,R1535*6,IF(210&gt;K1535,R1535*7))))))),0)</f>
        <v>0</v>
      </c>
      <c r="T1535" s="2">
        <f ca="1">+IF(K1535&lt;0,0,IF(K1535&lt;8,$A$1,IF(K1535&lt;15,$B$1,IF(K1535&lt;22,$C$1,IF(K1535&lt;30,$D$1,IF(K1535&lt;60,$G$1,IF(K1535&lt;90,$H$1,IF(K1535&lt;120,$I$1,IF(K1535&lt;150,$J$1,IF(K1535&lt;180,$K$1,IF(K1535&lt;210,$E$1)))))))))))</f>
        <v>0</v>
      </c>
      <c r="U1535" s="119" t="s">
        <v>2954</v>
      </c>
      <c r="V1535" s="86" t="s">
        <v>2956</v>
      </c>
      <c r="W1535" s="133">
        <v>44009</v>
      </c>
      <c r="X1535" s="120" t="s">
        <v>2732</v>
      </c>
      <c r="Y1535" s="12" t="s">
        <v>5248</v>
      </c>
      <c r="Z1535" s="12"/>
      <c r="AA1535" s="120"/>
      <c r="AB1535" s="116"/>
      <c r="AC1535" s="116"/>
      <c r="AD1535" s="116"/>
      <c r="AE1535" s="116"/>
      <c r="AF1535" s="4">
        <f ca="1">+TODAY()-AE1535</f>
        <v>44137</v>
      </c>
      <c r="AG1535" s="116"/>
      <c r="AH1535" s="116"/>
      <c r="AI1535" s="6"/>
      <c r="AJ1535" s="3"/>
      <c r="AK1535" s="6"/>
      <c r="AL1535" s="10"/>
      <c r="AM1535" s="3"/>
      <c r="AN1535" s="3"/>
      <c r="AO1535" s="3"/>
      <c r="AP1535" s="3" t="s">
        <v>62</v>
      </c>
      <c r="AQ1535" s="3"/>
      <c r="AR1535" s="3"/>
      <c r="AS1535" s="3"/>
      <c r="AT1535" s="3"/>
      <c r="AU1535" s="3" t="s">
        <v>4402</v>
      </c>
      <c r="AV1535" s="7" t="s">
        <v>47</v>
      </c>
      <c r="AW1535" s="7" t="s">
        <v>47</v>
      </c>
      <c r="AX1535" s="9" t="str">
        <f>IF(AW1535="","Vacio",IF(AV1535=AW1535,"Igual","Diferente"))</f>
        <v>Igual</v>
      </c>
      <c r="AY1535" s="129"/>
      <c r="AZ1535" s="129"/>
      <c r="BA1535" s="5">
        <f ca="1">+IF(K1535&gt;21,"Revisar",0)</f>
        <v>0</v>
      </c>
      <c r="BB1535" s="129" t="s">
        <v>146</v>
      </c>
      <c r="BC1535" s="129" t="s">
        <v>2919</v>
      </c>
      <c r="BD1535" s="158"/>
      <c r="BE1535" s="158"/>
      <c r="BF1535" s="129" t="s">
        <v>94</v>
      </c>
      <c r="BG1535" s="129"/>
      <c r="BH1535" s="158"/>
      <c r="BI1535" s="158"/>
      <c r="BJ1535" s="158"/>
      <c r="BK1535" s="158"/>
      <c r="BL1535" s="158"/>
      <c r="BM1535" s="158"/>
    </row>
    <row r="1536" spans="1:65" ht="14.65" customHeight="1" x14ac:dyDescent="0.25">
      <c r="A1536" s="68" t="str">
        <f>CONCATENATE(E1536,"_",X1536)</f>
        <v>20520596233_PCR-LAP1495</v>
      </c>
      <c r="B1536" s="68" t="str">
        <f>CONCATENATE(E1536,"_",Z1536)</f>
        <v>20520596233_</v>
      </c>
      <c r="C1536" s="6">
        <v>44133</v>
      </c>
      <c r="D1536" s="6">
        <v>44163</v>
      </c>
      <c r="E1536" s="192">
        <v>20520596233</v>
      </c>
      <c r="F1536" s="3" t="s">
        <v>4116</v>
      </c>
      <c r="G1536" s="3" t="s">
        <v>5130</v>
      </c>
      <c r="H1536" s="6">
        <v>44133</v>
      </c>
      <c r="I1536" s="6">
        <v>44163</v>
      </c>
      <c r="J1536" s="7"/>
      <c r="K1536" s="8">
        <f ca="1">+TODAY()-I1536</f>
        <v>-26</v>
      </c>
      <c r="L1536" s="9">
        <v>82</v>
      </c>
      <c r="M1536" s="152"/>
      <c r="N1536" s="9" t="str">
        <f>IF(M1536="","Vacio",IF(L1536=M1536,"Igual","Diferente"))</f>
        <v>Vacio</v>
      </c>
      <c r="O1536" s="9"/>
      <c r="P1536" s="152"/>
      <c r="Q1536" s="9" t="str">
        <f>IF(P1536="","Vacio",IF(O1536=P1536,"Igual","Diferente"))</f>
        <v>Vacio</v>
      </c>
      <c r="R1536" s="1">
        <f>+L1536+O1536/3.5</f>
        <v>82</v>
      </c>
      <c r="S1536" s="1">
        <f ca="1">+IF(K1536&gt;=0,IF(K1536&lt;30,R1536*1,IF(60&gt;K1536,R1536*2,IF(90&gt;K1536,R1536*3,IF(120&gt;K1536,R1536*4,IF(150&gt;K1536,R1536*5,IF(180&gt;K1536,R1536*6,IF(210&gt;K1536,R1536*7))))))),0)</f>
        <v>0</v>
      </c>
      <c r="T1536" s="2">
        <f ca="1">+IF(K1536&lt;0,0,IF(K1536&lt;8,$A$1,IF(K1536&lt;15,$B$1,IF(K1536&lt;22,$C$1,IF(K1536&lt;30,$D$1,IF(K1536&lt;60,$G$1,IF(K1536&lt;90,$H$1,IF(K1536&lt;120,$I$1,IF(K1536&lt;150,$J$1,IF(K1536&lt;180,$K$1,IF(K1536&lt;210,$E$1)))))))))))</f>
        <v>0</v>
      </c>
      <c r="U1536" s="119" t="s">
        <v>2954</v>
      </c>
      <c r="V1536" s="86" t="s">
        <v>2956</v>
      </c>
      <c r="W1536" s="133">
        <v>44009</v>
      </c>
      <c r="X1536" s="120" t="s">
        <v>2971</v>
      </c>
      <c r="Y1536" s="12" t="s">
        <v>5248</v>
      </c>
      <c r="Z1536" s="12"/>
      <c r="AA1536" s="120"/>
      <c r="AB1536" s="116"/>
      <c r="AC1536" s="116"/>
      <c r="AD1536" s="116"/>
      <c r="AE1536" s="116"/>
      <c r="AF1536" s="4">
        <f ca="1">+TODAY()-AE1536</f>
        <v>44137</v>
      </c>
      <c r="AG1536" s="116"/>
      <c r="AH1536" s="116"/>
      <c r="AI1536" s="6"/>
      <c r="AJ1536" s="3"/>
      <c r="AK1536" s="6"/>
      <c r="AL1536" s="10"/>
      <c r="AM1536" s="3"/>
      <c r="AN1536" s="3"/>
      <c r="AO1536" s="3"/>
      <c r="AP1536" s="3" t="s">
        <v>62</v>
      </c>
      <c r="AQ1536" s="3"/>
      <c r="AR1536" s="3"/>
      <c r="AS1536" s="3"/>
      <c r="AT1536" s="3"/>
      <c r="AU1536" s="3" t="s">
        <v>4402</v>
      </c>
      <c r="AV1536" s="7" t="s">
        <v>47</v>
      </c>
      <c r="AW1536" s="7" t="s">
        <v>47</v>
      </c>
      <c r="AX1536" s="9" t="str">
        <f>IF(AW1536="","Vacio",IF(AV1536=AW1536,"Igual","Diferente"))</f>
        <v>Igual</v>
      </c>
      <c r="AY1536" s="129"/>
      <c r="AZ1536" s="129"/>
      <c r="BA1536" s="5">
        <f ca="1">+IF(K1536&gt;21,"Revisar",0)</f>
        <v>0</v>
      </c>
      <c r="BB1536" s="129" t="s">
        <v>146</v>
      </c>
      <c r="BC1536" s="129" t="s">
        <v>2919</v>
      </c>
      <c r="BD1536" s="158"/>
      <c r="BE1536" s="158"/>
      <c r="BF1536" s="129" t="s">
        <v>94</v>
      </c>
      <c r="BG1536" s="129"/>
      <c r="BH1536" s="158"/>
      <c r="BI1536" s="158"/>
      <c r="BJ1536" s="158"/>
      <c r="BK1536" s="158"/>
      <c r="BL1536" s="158"/>
      <c r="BM1536" s="158"/>
    </row>
    <row r="1537" spans="1:65" ht="14.65" customHeight="1" x14ac:dyDescent="0.25">
      <c r="A1537" s="68" t="str">
        <f>CONCATENATE(E1537,"_",X1537)</f>
        <v>20520596233_PCR-LAP1501</v>
      </c>
      <c r="B1537" s="68" t="str">
        <f>CONCATENATE(E1537,"_",Z1537)</f>
        <v>20520596233_</v>
      </c>
      <c r="C1537" s="6">
        <v>44133</v>
      </c>
      <c r="D1537" s="6">
        <v>44163</v>
      </c>
      <c r="E1537" s="192">
        <v>20520596233</v>
      </c>
      <c r="F1537" s="3" t="s">
        <v>4116</v>
      </c>
      <c r="G1537" s="3" t="s">
        <v>5130</v>
      </c>
      <c r="H1537" s="6">
        <v>44133</v>
      </c>
      <c r="I1537" s="6">
        <v>44163</v>
      </c>
      <c r="J1537" s="7"/>
      <c r="K1537" s="8">
        <f ca="1">+TODAY()-I1537</f>
        <v>-26</v>
      </c>
      <c r="L1537" s="9">
        <v>82</v>
      </c>
      <c r="M1537" s="152"/>
      <c r="N1537" s="9" t="str">
        <f>IF(M1537="","Vacio",IF(L1537=M1537,"Igual","Diferente"))</f>
        <v>Vacio</v>
      </c>
      <c r="O1537" s="9"/>
      <c r="P1537" s="152"/>
      <c r="Q1537" s="9" t="str">
        <f>IF(P1537="","Vacio",IF(O1537=P1537,"Igual","Diferente"))</f>
        <v>Vacio</v>
      </c>
      <c r="R1537" s="1">
        <f>+L1537+O1537/3.5</f>
        <v>82</v>
      </c>
      <c r="S1537" s="1">
        <f ca="1">+IF(K1537&gt;=0,IF(K1537&lt;30,R1537*1,IF(60&gt;K1537,R1537*2,IF(90&gt;K1537,R1537*3,IF(120&gt;K1537,R1537*4,IF(150&gt;K1537,R1537*5,IF(180&gt;K1537,R1537*6,IF(210&gt;K1537,R1537*7))))))),0)</f>
        <v>0</v>
      </c>
      <c r="T1537" s="2">
        <f ca="1">+IF(K1537&lt;0,0,IF(K1537&lt;8,$A$1,IF(K1537&lt;15,$B$1,IF(K1537&lt;22,$C$1,IF(K1537&lt;30,$D$1,IF(K1537&lt;60,$G$1,IF(K1537&lt;90,$H$1,IF(K1537&lt;120,$I$1,IF(K1537&lt;150,$J$1,IF(K1537&lt;180,$K$1,IF(K1537&lt;210,$E$1)))))))))))</f>
        <v>0</v>
      </c>
      <c r="U1537" s="119" t="s">
        <v>2954</v>
      </c>
      <c r="V1537" s="86" t="s">
        <v>2956</v>
      </c>
      <c r="W1537" s="133">
        <v>44009</v>
      </c>
      <c r="X1537" s="120" t="s">
        <v>2972</v>
      </c>
      <c r="Y1537" s="12" t="s">
        <v>5248</v>
      </c>
      <c r="Z1537" s="12"/>
      <c r="AA1537" s="120"/>
      <c r="AB1537" s="116"/>
      <c r="AC1537" s="116"/>
      <c r="AD1537" s="116"/>
      <c r="AE1537" s="116"/>
      <c r="AF1537" s="4">
        <f ca="1">+TODAY()-AE1537</f>
        <v>44137</v>
      </c>
      <c r="AG1537" s="116"/>
      <c r="AH1537" s="116"/>
      <c r="AI1537" s="6"/>
      <c r="AJ1537" s="3"/>
      <c r="AK1537" s="6"/>
      <c r="AL1537" s="10"/>
      <c r="AM1537" s="3"/>
      <c r="AN1537" s="3"/>
      <c r="AO1537" s="3"/>
      <c r="AP1537" s="3" t="s">
        <v>62</v>
      </c>
      <c r="AQ1537" s="3"/>
      <c r="AR1537" s="3"/>
      <c r="AS1537" s="3"/>
      <c r="AT1537" s="3"/>
      <c r="AU1537" s="3" t="s">
        <v>4402</v>
      </c>
      <c r="AV1537" s="7" t="s">
        <v>47</v>
      </c>
      <c r="AW1537" s="7" t="s">
        <v>47</v>
      </c>
      <c r="AX1537" s="9" t="str">
        <f>IF(AW1537="","Vacio",IF(AV1537=AW1537,"Igual","Diferente"))</f>
        <v>Igual</v>
      </c>
      <c r="AY1537" s="129"/>
      <c r="AZ1537" s="129"/>
      <c r="BA1537" s="5">
        <f ca="1">+IF(K1537&gt;21,"Revisar",0)</f>
        <v>0</v>
      </c>
      <c r="BB1537" s="129" t="s">
        <v>146</v>
      </c>
      <c r="BC1537" s="129" t="s">
        <v>2919</v>
      </c>
      <c r="BD1537" s="158"/>
      <c r="BE1537" s="158"/>
      <c r="BF1537" s="129" t="s">
        <v>94</v>
      </c>
      <c r="BG1537" s="129"/>
      <c r="BH1537" s="158"/>
      <c r="BI1537" s="158"/>
      <c r="BJ1537" s="158"/>
      <c r="BK1537" s="158"/>
      <c r="BL1537" s="158"/>
      <c r="BM1537" s="158"/>
    </row>
    <row r="1538" spans="1:65" ht="14.65" customHeight="1" x14ac:dyDescent="0.25">
      <c r="A1538" s="68" t="str">
        <f>CONCATENATE(E1538,"_",X1538)</f>
        <v>20520596233_PCR-LAP1512</v>
      </c>
      <c r="B1538" s="68" t="str">
        <f>CONCATENATE(E1538,"_",Z1538)</f>
        <v>20520596233_</v>
      </c>
      <c r="C1538" s="6">
        <v>44133</v>
      </c>
      <c r="D1538" s="6">
        <v>44163</v>
      </c>
      <c r="E1538" s="192">
        <v>20520596233</v>
      </c>
      <c r="F1538" s="3" t="s">
        <v>4116</v>
      </c>
      <c r="G1538" s="3" t="s">
        <v>5130</v>
      </c>
      <c r="H1538" s="6">
        <v>44133</v>
      </c>
      <c r="I1538" s="6">
        <v>44163</v>
      </c>
      <c r="J1538" s="7"/>
      <c r="K1538" s="8">
        <f ca="1">+TODAY()-I1538</f>
        <v>-26</v>
      </c>
      <c r="L1538" s="9">
        <v>82</v>
      </c>
      <c r="M1538" s="152"/>
      <c r="N1538" s="9" t="str">
        <f>IF(M1538="","Vacio",IF(L1538=M1538,"Igual","Diferente"))</f>
        <v>Vacio</v>
      </c>
      <c r="O1538" s="9"/>
      <c r="P1538" s="152"/>
      <c r="Q1538" s="9" t="str">
        <f>IF(P1538="","Vacio",IF(O1538=P1538,"Igual","Diferente"))</f>
        <v>Vacio</v>
      </c>
      <c r="R1538" s="1">
        <f>+L1538+O1538/3.5</f>
        <v>82</v>
      </c>
      <c r="S1538" s="1">
        <f ca="1">+IF(K1538&gt;=0,IF(K1538&lt;30,R1538*1,IF(60&gt;K1538,R1538*2,IF(90&gt;K1538,R1538*3,IF(120&gt;K1538,R1538*4,IF(150&gt;K1538,R1538*5,IF(180&gt;K1538,R1538*6,IF(210&gt;K1538,R1538*7))))))),0)</f>
        <v>0</v>
      </c>
      <c r="T1538" s="2">
        <f ca="1">+IF(K1538&lt;0,0,IF(K1538&lt;8,$A$1,IF(K1538&lt;15,$B$1,IF(K1538&lt;22,$C$1,IF(K1538&lt;30,$D$1,IF(K1538&lt;60,$G$1,IF(K1538&lt;90,$H$1,IF(K1538&lt;120,$I$1,IF(K1538&lt;150,$J$1,IF(K1538&lt;180,$K$1,IF(K1538&lt;210,$E$1)))))))))))</f>
        <v>0</v>
      </c>
      <c r="U1538" s="119" t="s">
        <v>2954</v>
      </c>
      <c r="V1538" s="86" t="s">
        <v>2956</v>
      </c>
      <c r="W1538" s="133">
        <v>44009</v>
      </c>
      <c r="X1538" s="120" t="s">
        <v>2973</v>
      </c>
      <c r="Y1538" s="12" t="s">
        <v>5248</v>
      </c>
      <c r="Z1538" s="12"/>
      <c r="AA1538" s="120"/>
      <c r="AB1538" s="116"/>
      <c r="AC1538" s="116"/>
      <c r="AD1538" s="116"/>
      <c r="AE1538" s="116"/>
      <c r="AF1538" s="4">
        <f ca="1">+TODAY()-AE1538</f>
        <v>44137</v>
      </c>
      <c r="AG1538" s="116"/>
      <c r="AH1538" s="116"/>
      <c r="AI1538" s="6"/>
      <c r="AJ1538" s="3"/>
      <c r="AK1538" s="6"/>
      <c r="AL1538" s="10"/>
      <c r="AM1538" s="3"/>
      <c r="AN1538" s="3"/>
      <c r="AO1538" s="3"/>
      <c r="AP1538" s="3" t="s">
        <v>62</v>
      </c>
      <c r="AQ1538" s="3"/>
      <c r="AR1538" s="3"/>
      <c r="AS1538" s="3"/>
      <c r="AT1538" s="3"/>
      <c r="AU1538" s="3" t="s">
        <v>4402</v>
      </c>
      <c r="AV1538" s="7" t="s">
        <v>47</v>
      </c>
      <c r="AW1538" s="7" t="s">
        <v>47</v>
      </c>
      <c r="AX1538" s="9" t="str">
        <f>IF(AW1538="","Vacio",IF(AV1538=AW1538,"Igual","Diferente"))</f>
        <v>Igual</v>
      </c>
      <c r="AY1538" s="129"/>
      <c r="AZ1538" s="129"/>
      <c r="BA1538" s="5">
        <f ca="1">+IF(K1538&gt;21,"Revisar",0)</f>
        <v>0</v>
      </c>
      <c r="BB1538" s="129" t="s">
        <v>146</v>
      </c>
      <c r="BC1538" s="129" t="s">
        <v>2919</v>
      </c>
      <c r="BD1538" s="158"/>
      <c r="BE1538" s="158"/>
      <c r="BF1538" s="129" t="s">
        <v>94</v>
      </c>
      <c r="BG1538" s="129"/>
      <c r="BH1538" s="158"/>
      <c r="BI1538" s="158"/>
      <c r="BJ1538" s="158"/>
      <c r="BK1538" s="158"/>
      <c r="BL1538" s="158"/>
      <c r="BM1538" s="158"/>
    </row>
    <row r="1539" spans="1:65" ht="14.65" customHeight="1" x14ac:dyDescent="0.25">
      <c r="A1539" s="68" t="str">
        <f>CONCATENATE(E1539,"_",X1539)</f>
        <v>20520596233_PCR-LAP1518</v>
      </c>
      <c r="B1539" s="68" t="str">
        <f>CONCATENATE(E1539,"_",Z1539)</f>
        <v>20520596233_</v>
      </c>
      <c r="C1539" s="6">
        <v>44133</v>
      </c>
      <c r="D1539" s="6">
        <v>44163</v>
      </c>
      <c r="E1539" s="192">
        <v>20520596233</v>
      </c>
      <c r="F1539" s="3" t="s">
        <v>4116</v>
      </c>
      <c r="G1539" s="3" t="s">
        <v>5130</v>
      </c>
      <c r="H1539" s="6">
        <v>44133</v>
      </c>
      <c r="I1539" s="6">
        <v>44163</v>
      </c>
      <c r="J1539" s="7"/>
      <c r="K1539" s="8">
        <f ca="1">+TODAY()-I1539</f>
        <v>-26</v>
      </c>
      <c r="L1539" s="9">
        <v>82</v>
      </c>
      <c r="M1539" s="152"/>
      <c r="N1539" s="9" t="str">
        <f>IF(M1539="","Vacio",IF(L1539=M1539,"Igual","Diferente"))</f>
        <v>Vacio</v>
      </c>
      <c r="O1539" s="9"/>
      <c r="P1539" s="152"/>
      <c r="Q1539" s="9" t="str">
        <f>IF(P1539="","Vacio",IF(O1539=P1539,"Igual","Diferente"))</f>
        <v>Vacio</v>
      </c>
      <c r="R1539" s="1">
        <f>+L1539+O1539/3.5</f>
        <v>82</v>
      </c>
      <c r="S1539" s="1">
        <f ca="1">+IF(K1539&gt;=0,IF(K1539&lt;30,R1539*1,IF(60&gt;K1539,R1539*2,IF(90&gt;K1539,R1539*3,IF(120&gt;K1539,R1539*4,IF(150&gt;K1539,R1539*5,IF(180&gt;K1539,R1539*6,IF(210&gt;K1539,R1539*7))))))),0)</f>
        <v>0</v>
      </c>
      <c r="T1539" s="2">
        <f ca="1">+IF(K1539&lt;0,0,IF(K1539&lt;8,$A$1,IF(K1539&lt;15,$B$1,IF(K1539&lt;22,$C$1,IF(K1539&lt;30,$D$1,IF(K1539&lt;60,$G$1,IF(K1539&lt;90,$H$1,IF(K1539&lt;120,$I$1,IF(K1539&lt;150,$J$1,IF(K1539&lt;180,$K$1,IF(K1539&lt;210,$E$1)))))))))))</f>
        <v>0</v>
      </c>
      <c r="U1539" s="119" t="s">
        <v>2954</v>
      </c>
      <c r="V1539" s="86" t="s">
        <v>2956</v>
      </c>
      <c r="W1539" s="133">
        <v>44009</v>
      </c>
      <c r="X1539" s="120" t="s">
        <v>2974</v>
      </c>
      <c r="Y1539" s="12" t="s">
        <v>5248</v>
      </c>
      <c r="Z1539" s="12"/>
      <c r="AA1539" s="120"/>
      <c r="AB1539" s="116"/>
      <c r="AC1539" s="116"/>
      <c r="AD1539" s="116"/>
      <c r="AE1539" s="116"/>
      <c r="AF1539" s="4">
        <f ca="1">+TODAY()-AE1539</f>
        <v>44137</v>
      </c>
      <c r="AG1539" s="116"/>
      <c r="AH1539" s="116"/>
      <c r="AI1539" s="6"/>
      <c r="AJ1539" s="3"/>
      <c r="AK1539" s="6"/>
      <c r="AL1539" s="10"/>
      <c r="AM1539" s="3"/>
      <c r="AN1539" s="3"/>
      <c r="AO1539" s="3"/>
      <c r="AP1539" s="3" t="s">
        <v>62</v>
      </c>
      <c r="AQ1539" s="3"/>
      <c r="AR1539" s="3"/>
      <c r="AS1539" s="3"/>
      <c r="AT1539" s="3"/>
      <c r="AU1539" s="3" t="s">
        <v>4402</v>
      </c>
      <c r="AV1539" s="7" t="s">
        <v>47</v>
      </c>
      <c r="AW1539" s="7" t="s">
        <v>47</v>
      </c>
      <c r="AX1539" s="9" t="str">
        <f>IF(AW1539="","Vacio",IF(AV1539=AW1539,"Igual","Diferente"))</f>
        <v>Igual</v>
      </c>
      <c r="AY1539" s="129"/>
      <c r="AZ1539" s="129"/>
      <c r="BA1539" s="5">
        <f ca="1">+IF(K1539&gt;21,"Revisar",0)</f>
        <v>0</v>
      </c>
      <c r="BB1539" s="129" t="s">
        <v>146</v>
      </c>
      <c r="BC1539" s="129" t="s">
        <v>2919</v>
      </c>
      <c r="BD1539" s="158"/>
      <c r="BE1539" s="158"/>
      <c r="BF1539" s="129" t="s">
        <v>94</v>
      </c>
      <c r="BG1539" s="129"/>
      <c r="BH1539" s="158"/>
      <c r="BI1539" s="158"/>
      <c r="BJ1539" s="158"/>
      <c r="BK1539" s="158"/>
      <c r="BL1539" s="158"/>
      <c r="BM1539" s="158"/>
    </row>
    <row r="1540" spans="1:65" ht="14.65" customHeight="1" x14ac:dyDescent="0.25">
      <c r="A1540" s="68" t="str">
        <f>CONCATENATE(E1540,"_",X1540)</f>
        <v>20520596233_PCR-LAP19101012</v>
      </c>
      <c r="B1540" s="68" t="str">
        <f>CONCATENATE(E1540,"_",Z1540)</f>
        <v>20520596233_</v>
      </c>
      <c r="C1540" s="6">
        <v>44133</v>
      </c>
      <c r="D1540" s="6">
        <v>44163</v>
      </c>
      <c r="E1540" s="192">
        <v>20520596233</v>
      </c>
      <c r="F1540" s="3" t="s">
        <v>4116</v>
      </c>
      <c r="G1540" s="3" t="s">
        <v>5130</v>
      </c>
      <c r="H1540" s="6">
        <v>44133</v>
      </c>
      <c r="I1540" s="6">
        <v>44163</v>
      </c>
      <c r="J1540" s="7"/>
      <c r="K1540" s="8">
        <f ca="1">+TODAY()-I1540</f>
        <v>-26</v>
      </c>
      <c r="L1540" s="9">
        <v>82</v>
      </c>
      <c r="M1540" s="152"/>
      <c r="N1540" s="9" t="str">
        <f>IF(M1540="","Vacio",IF(L1540=M1540,"Igual","Diferente"))</f>
        <v>Vacio</v>
      </c>
      <c r="O1540" s="9"/>
      <c r="P1540" s="152"/>
      <c r="Q1540" s="9" t="str">
        <f>IF(P1540="","Vacio",IF(O1540=P1540,"Igual","Diferente"))</f>
        <v>Vacio</v>
      </c>
      <c r="R1540" s="1">
        <f>+L1540+O1540/3.5</f>
        <v>82</v>
      </c>
      <c r="S1540" s="1">
        <f ca="1">+IF(K1540&gt;=0,IF(K1540&lt;30,R1540*1,IF(60&gt;K1540,R1540*2,IF(90&gt;K1540,R1540*3,IF(120&gt;K1540,R1540*4,IF(150&gt;K1540,R1540*5,IF(180&gt;K1540,R1540*6,IF(210&gt;K1540,R1540*7))))))),0)</f>
        <v>0</v>
      </c>
      <c r="T1540" s="2">
        <f ca="1">+IF(K1540&lt;0,0,IF(K1540&lt;8,$A$1,IF(K1540&lt;15,$B$1,IF(K1540&lt;22,$C$1,IF(K1540&lt;30,$D$1,IF(K1540&lt;60,$G$1,IF(K1540&lt;90,$H$1,IF(K1540&lt;120,$I$1,IF(K1540&lt;150,$J$1,IF(K1540&lt;180,$K$1,IF(K1540&lt;210,$E$1)))))))))))</f>
        <v>0</v>
      </c>
      <c r="U1540" s="119" t="s">
        <v>2954</v>
      </c>
      <c r="V1540" s="86" t="s">
        <v>2956</v>
      </c>
      <c r="W1540" s="133">
        <v>44009</v>
      </c>
      <c r="X1540" s="120" t="s">
        <v>2735</v>
      </c>
      <c r="Y1540" s="12" t="s">
        <v>5248</v>
      </c>
      <c r="Z1540" s="12"/>
      <c r="AA1540" s="120"/>
      <c r="AB1540" s="116"/>
      <c r="AC1540" s="116"/>
      <c r="AD1540" s="116"/>
      <c r="AE1540" s="116"/>
      <c r="AF1540" s="4">
        <f ca="1">+TODAY()-AE1540</f>
        <v>44137</v>
      </c>
      <c r="AG1540" s="116"/>
      <c r="AH1540" s="116"/>
      <c r="AI1540" s="6"/>
      <c r="AJ1540" s="3"/>
      <c r="AK1540" s="6"/>
      <c r="AL1540" s="10"/>
      <c r="AM1540" s="3"/>
      <c r="AN1540" s="3"/>
      <c r="AO1540" s="3"/>
      <c r="AP1540" s="3" t="s">
        <v>62</v>
      </c>
      <c r="AQ1540" s="3"/>
      <c r="AR1540" s="3"/>
      <c r="AS1540" s="3"/>
      <c r="AT1540" s="3"/>
      <c r="AU1540" s="3" t="s">
        <v>4402</v>
      </c>
      <c r="AV1540" s="7" t="s">
        <v>47</v>
      </c>
      <c r="AW1540" s="7" t="s">
        <v>47</v>
      </c>
      <c r="AX1540" s="9" t="str">
        <f>IF(AW1540="","Vacio",IF(AV1540=AW1540,"Igual","Diferente"))</f>
        <v>Igual</v>
      </c>
      <c r="AY1540" s="129"/>
      <c r="AZ1540" s="129"/>
      <c r="BA1540" s="5">
        <f ca="1">+IF(K1540&gt;21,"Revisar",0)</f>
        <v>0</v>
      </c>
      <c r="BB1540" s="129" t="s">
        <v>146</v>
      </c>
      <c r="BC1540" s="129" t="s">
        <v>2919</v>
      </c>
      <c r="BD1540" s="158"/>
      <c r="BE1540" s="158"/>
      <c r="BF1540" s="129" t="s">
        <v>94</v>
      </c>
      <c r="BG1540" s="129"/>
      <c r="BH1540" s="158"/>
      <c r="BI1540" s="158"/>
      <c r="BJ1540" s="158"/>
      <c r="BK1540" s="158"/>
      <c r="BL1540" s="158"/>
      <c r="BM1540" s="158"/>
    </row>
    <row r="1541" spans="1:65" ht="14.65" customHeight="1" x14ac:dyDescent="0.25">
      <c r="A1541" s="68" t="str">
        <f>CONCATENATE(E1541,"_",X1541)</f>
        <v>20520596233_MOR-LAP19101018</v>
      </c>
      <c r="B1541" s="68" t="str">
        <f>CONCATENATE(E1541,"_",Z1541)</f>
        <v>20520596233_</v>
      </c>
      <c r="C1541" s="6">
        <v>44133</v>
      </c>
      <c r="D1541" s="6">
        <v>44163</v>
      </c>
      <c r="E1541" s="192">
        <v>20520596233</v>
      </c>
      <c r="F1541" s="3" t="s">
        <v>4116</v>
      </c>
      <c r="G1541" s="3" t="s">
        <v>5130</v>
      </c>
      <c r="H1541" s="6">
        <v>44133</v>
      </c>
      <c r="I1541" s="6">
        <v>44163</v>
      </c>
      <c r="J1541" s="7"/>
      <c r="K1541" s="8">
        <f ca="1">+TODAY()-I1541</f>
        <v>-26</v>
      </c>
      <c r="L1541" s="9">
        <v>82</v>
      </c>
      <c r="M1541" s="152"/>
      <c r="N1541" s="9" t="str">
        <f>IF(M1541="","Vacio",IF(L1541=M1541,"Igual","Diferente"))</f>
        <v>Vacio</v>
      </c>
      <c r="O1541" s="9"/>
      <c r="P1541" s="152"/>
      <c r="Q1541" s="9" t="str">
        <f>IF(P1541="","Vacio",IF(O1541=P1541,"Igual","Diferente"))</f>
        <v>Vacio</v>
      </c>
      <c r="R1541" s="1">
        <f>+L1541+O1541/3.5</f>
        <v>82</v>
      </c>
      <c r="S1541" s="1">
        <f ca="1">+IF(K1541&gt;=0,IF(K1541&lt;30,R1541*1,IF(60&gt;K1541,R1541*2,IF(90&gt;K1541,R1541*3,IF(120&gt;K1541,R1541*4,IF(150&gt;K1541,R1541*5,IF(180&gt;K1541,R1541*6,IF(210&gt;K1541,R1541*7))))))),0)</f>
        <v>0</v>
      </c>
      <c r="T1541" s="2">
        <f ca="1">+IF(K1541&lt;0,0,IF(K1541&lt;8,$A$1,IF(K1541&lt;15,$B$1,IF(K1541&lt;22,$C$1,IF(K1541&lt;30,$D$1,IF(K1541&lt;60,$G$1,IF(K1541&lt;90,$H$1,IF(K1541&lt;120,$I$1,IF(K1541&lt;150,$J$1,IF(K1541&lt;180,$K$1,IF(K1541&lt;210,$E$1)))))))))))</f>
        <v>0</v>
      </c>
      <c r="U1541" s="119" t="s">
        <v>2954</v>
      </c>
      <c r="V1541" s="86" t="s">
        <v>2956</v>
      </c>
      <c r="W1541" s="133">
        <v>44009</v>
      </c>
      <c r="X1541" s="120" t="s">
        <v>742</v>
      </c>
      <c r="Y1541" s="12" t="s">
        <v>5248</v>
      </c>
      <c r="Z1541" s="12"/>
      <c r="AA1541" s="120"/>
      <c r="AB1541" s="116"/>
      <c r="AC1541" s="116"/>
      <c r="AD1541" s="116"/>
      <c r="AE1541" s="116"/>
      <c r="AF1541" s="4">
        <f ca="1">+TODAY()-AE1541</f>
        <v>44137</v>
      </c>
      <c r="AG1541" s="116"/>
      <c r="AH1541" s="116"/>
      <c r="AI1541" s="6"/>
      <c r="AJ1541" s="3"/>
      <c r="AK1541" s="6"/>
      <c r="AL1541" s="10"/>
      <c r="AM1541" s="3"/>
      <c r="AN1541" s="3"/>
      <c r="AO1541" s="3"/>
      <c r="AP1541" s="3" t="s">
        <v>62</v>
      </c>
      <c r="AQ1541" s="3"/>
      <c r="AR1541" s="3"/>
      <c r="AS1541" s="3"/>
      <c r="AT1541" s="3"/>
      <c r="AU1541" s="3" t="s">
        <v>4402</v>
      </c>
      <c r="AV1541" s="7" t="s">
        <v>47</v>
      </c>
      <c r="AW1541" s="7" t="s">
        <v>47</v>
      </c>
      <c r="AX1541" s="9" t="str">
        <f>IF(AW1541="","Vacio",IF(AV1541=AW1541,"Igual","Diferente"))</f>
        <v>Igual</v>
      </c>
      <c r="AY1541" s="129"/>
      <c r="AZ1541" s="129"/>
      <c r="BA1541" s="5">
        <f ca="1">+IF(K1541&gt;21,"Revisar",0)</f>
        <v>0</v>
      </c>
      <c r="BB1541" s="129" t="s">
        <v>146</v>
      </c>
      <c r="BC1541" s="129" t="s">
        <v>2919</v>
      </c>
      <c r="BD1541" s="158"/>
      <c r="BE1541" s="158"/>
      <c r="BF1541" s="129" t="s">
        <v>94</v>
      </c>
      <c r="BG1541" s="129"/>
      <c r="BH1541" s="158"/>
      <c r="BI1541" s="158"/>
      <c r="BJ1541" s="158"/>
      <c r="BK1541" s="158"/>
      <c r="BL1541" s="158"/>
      <c r="BM1541" s="158"/>
    </row>
    <row r="1542" spans="1:65" ht="14.65" customHeight="1" x14ac:dyDescent="0.25">
      <c r="A1542" s="68" t="str">
        <f>CONCATENATE(E1542,"_",X1542)</f>
        <v>20520596233_PCR-LAP19101054</v>
      </c>
      <c r="B1542" s="68" t="str">
        <f>CONCATENATE(E1542,"_",Z1542)</f>
        <v>20520596233_</v>
      </c>
      <c r="C1542" s="6">
        <v>44133</v>
      </c>
      <c r="D1542" s="6">
        <v>44163</v>
      </c>
      <c r="E1542" s="192">
        <v>20520596233</v>
      </c>
      <c r="F1542" s="3" t="s">
        <v>4116</v>
      </c>
      <c r="G1542" s="3" t="s">
        <v>5130</v>
      </c>
      <c r="H1542" s="6">
        <v>44133</v>
      </c>
      <c r="I1542" s="6">
        <v>44163</v>
      </c>
      <c r="J1542" s="7"/>
      <c r="K1542" s="8">
        <f ca="1">+TODAY()-I1542</f>
        <v>-26</v>
      </c>
      <c r="L1542" s="9">
        <v>82</v>
      </c>
      <c r="M1542" s="152"/>
      <c r="N1542" s="9" t="str">
        <f>IF(M1542="","Vacio",IF(L1542=M1542,"Igual","Diferente"))</f>
        <v>Vacio</v>
      </c>
      <c r="O1542" s="9"/>
      <c r="P1542" s="152"/>
      <c r="Q1542" s="9" t="str">
        <f>IF(P1542="","Vacio",IF(O1542=P1542,"Igual","Diferente"))</f>
        <v>Vacio</v>
      </c>
      <c r="R1542" s="1">
        <f>+L1542+O1542/3.5</f>
        <v>82</v>
      </c>
      <c r="S1542" s="1">
        <f ca="1">+IF(K1542&gt;=0,IF(K1542&lt;30,R1542*1,IF(60&gt;K1542,R1542*2,IF(90&gt;K1542,R1542*3,IF(120&gt;K1542,R1542*4,IF(150&gt;K1542,R1542*5,IF(180&gt;K1542,R1542*6,IF(210&gt;K1542,R1542*7))))))),0)</f>
        <v>0</v>
      </c>
      <c r="T1542" s="2">
        <f ca="1">+IF(K1542&lt;0,0,IF(K1542&lt;8,$A$1,IF(K1542&lt;15,$B$1,IF(K1542&lt;22,$C$1,IF(K1542&lt;30,$D$1,IF(K1542&lt;60,$G$1,IF(K1542&lt;90,$H$1,IF(K1542&lt;120,$I$1,IF(K1542&lt;150,$J$1,IF(K1542&lt;180,$K$1,IF(K1542&lt;210,$E$1)))))))))))</f>
        <v>0</v>
      </c>
      <c r="U1542" s="119" t="s">
        <v>2954</v>
      </c>
      <c r="V1542" s="86" t="s">
        <v>2956</v>
      </c>
      <c r="W1542" s="133">
        <v>44009</v>
      </c>
      <c r="X1542" s="120" t="s">
        <v>2975</v>
      </c>
      <c r="Y1542" s="12" t="s">
        <v>5248</v>
      </c>
      <c r="Z1542" s="12"/>
      <c r="AA1542" s="120"/>
      <c r="AB1542" s="116"/>
      <c r="AC1542" s="116"/>
      <c r="AD1542" s="116"/>
      <c r="AE1542" s="116"/>
      <c r="AF1542" s="4">
        <f ca="1">+TODAY()-AE1542</f>
        <v>44137</v>
      </c>
      <c r="AG1542" s="116"/>
      <c r="AH1542" s="116"/>
      <c r="AI1542" s="6"/>
      <c r="AJ1542" s="3"/>
      <c r="AK1542" s="6"/>
      <c r="AL1542" s="10"/>
      <c r="AM1542" s="3"/>
      <c r="AN1542" s="3"/>
      <c r="AO1542" s="3"/>
      <c r="AP1542" s="3" t="s">
        <v>62</v>
      </c>
      <c r="AQ1542" s="3"/>
      <c r="AR1542" s="3"/>
      <c r="AS1542" s="3"/>
      <c r="AT1542" s="3"/>
      <c r="AU1542" s="3" t="s">
        <v>4402</v>
      </c>
      <c r="AV1542" s="7" t="s">
        <v>47</v>
      </c>
      <c r="AW1542" s="7" t="s">
        <v>47</v>
      </c>
      <c r="AX1542" s="9" t="str">
        <f>IF(AW1542="","Vacio",IF(AV1542=AW1542,"Igual","Diferente"))</f>
        <v>Igual</v>
      </c>
      <c r="AY1542" s="129"/>
      <c r="AZ1542" s="129"/>
      <c r="BA1542" s="5">
        <f ca="1">+IF(K1542&gt;21,"Revisar",0)</f>
        <v>0</v>
      </c>
      <c r="BB1542" s="129" t="s">
        <v>146</v>
      </c>
      <c r="BC1542" s="129" t="s">
        <v>2919</v>
      </c>
      <c r="BD1542" s="158"/>
      <c r="BE1542" s="158"/>
      <c r="BF1542" s="129" t="s">
        <v>94</v>
      </c>
      <c r="BG1542" s="129"/>
      <c r="BH1542" s="158"/>
      <c r="BI1542" s="158"/>
      <c r="BJ1542" s="158"/>
      <c r="BK1542" s="158"/>
      <c r="BL1542" s="158"/>
      <c r="BM1542" s="158"/>
    </row>
    <row r="1543" spans="1:65" ht="14.65" customHeight="1" x14ac:dyDescent="0.25">
      <c r="A1543" s="68" t="str">
        <f>CONCATENATE(E1543,"_",X1543)</f>
        <v>20520596233_PCR-LAP19111014</v>
      </c>
      <c r="B1543" s="68" t="str">
        <f>CONCATENATE(E1543,"_",Z1543)</f>
        <v>20520596233_</v>
      </c>
      <c r="C1543" s="6">
        <v>44133</v>
      </c>
      <c r="D1543" s="6">
        <v>44163</v>
      </c>
      <c r="E1543" s="192">
        <v>20520596233</v>
      </c>
      <c r="F1543" s="3" t="s">
        <v>4116</v>
      </c>
      <c r="G1543" s="3" t="s">
        <v>5130</v>
      </c>
      <c r="H1543" s="6">
        <v>44133</v>
      </c>
      <c r="I1543" s="6">
        <v>44163</v>
      </c>
      <c r="J1543" s="7"/>
      <c r="K1543" s="8">
        <f ca="1">+TODAY()-I1543</f>
        <v>-26</v>
      </c>
      <c r="L1543" s="9">
        <v>82</v>
      </c>
      <c r="M1543" s="152"/>
      <c r="N1543" s="9" t="str">
        <f>IF(M1543="","Vacio",IF(L1543=M1543,"Igual","Diferente"))</f>
        <v>Vacio</v>
      </c>
      <c r="O1543" s="9"/>
      <c r="P1543" s="152"/>
      <c r="Q1543" s="9" t="str">
        <f>IF(P1543="","Vacio",IF(O1543=P1543,"Igual","Diferente"))</f>
        <v>Vacio</v>
      </c>
      <c r="R1543" s="1">
        <f>+L1543+O1543/3.5</f>
        <v>82</v>
      </c>
      <c r="S1543" s="1">
        <f ca="1">+IF(K1543&gt;=0,IF(K1543&lt;30,R1543*1,IF(60&gt;K1543,R1543*2,IF(90&gt;K1543,R1543*3,IF(120&gt;K1543,R1543*4,IF(150&gt;K1543,R1543*5,IF(180&gt;K1543,R1543*6,IF(210&gt;K1543,R1543*7))))))),0)</f>
        <v>0</v>
      </c>
      <c r="T1543" s="2">
        <f ca="1">+IF(K1543&lt;0,0,IF(K1543&lt;8,$A$1,IF(K1543&lt;15,$B$1,IF(K1543&lt;22,$C$1,IF(K1543&lt;30,$D$1,IF(K1543&lt;60,$G$1,IF(K1543&lt;90,$H$1,IF(K1543&lt;120,$I$1,IF(K1543&lt;150,$J$1,IF(K1543&lt;180,$K$1,IF(K1543&lt;210,$E$1)))))))))))</f>
        <v>0</v>
      </c>
      <c r="U1543" s="119" t="s">
        <v>2954</v>
      </c>
      <c r="V1543" s="86" t="s">
        <v>2956</v>
      </c>
      <c r="W1543" s="133">
        <v>44009</v>
      </c>
      <c r="X1543" s="120" t="s">
        <v>2976</v>
      </c>
      <c r="Y1543" s="12" t="s">
        <v>5248</v>
      </c>
      <c r="Z1543" s="12"/>
      <c r="AA1543" s="120"/>
      <c r="AB1543" s="116"/>
      <c r="AC1543" s="116"/>
      <c r="AD1543" s="116"/>
      <c r="AE1543" s="116"/>
      <c r="AF1543" s="4">
        <f ca="1">+TODAY()-AE1543</f>
        <v>44137</v>
      </c>
      <c r="AG1543" s="116"/>
      <c r="AH1543" s="116"/>
      <c r="AI1543" s="6"/>
      <c r="AJ1543" s="3"/>
      <c r="AK1543" s="6"/>
      <c r="AL1543" s="10"/>
      <c r="AM1543" s="3"/>
      <c r="AN1543" s="3"/>
      <c r="AO1543" s="3"/>
      <c r="AP1543" s="3" t="s">
        <v>62</v>
      </c>
      <c r="AQ1543" s="3"/>
      <c r="AR1543" s="3"/>
      <c r="AS1543" s="3"/>
      <c r="AT1543" s="3"/>
      <c r="AU1543" s="3" t="s">
        <v>4402</v>
      </c>
      <c r="AV1543" s="7" t="s">
        <v>47</v>
      </c>
      <c r="AW1543" s="7" t="s">
        <v>47</v>
      </c>
      <c r="AX1543" s="9" t="str">
        <f>IF(AW1543="","Vacio",IF(AV1543=AW1543,"Igual","Diferente"))</f>
        <v>Igual</v>
      </c>
      <c r="AY1543" s="129"/>
      <c r="AZ1543" s="129"/>
      <c r="BA1543" s="5">
        <f ca="1">+IF(K1543&gt;21,"Revisar",0)</f>
        <v>0</v>
      </c>
      <c r="BB1543" s="129" t="s">
        <v>146</v>
      </c>
      <c r="BC1543" s="129" t="s">
        <v>2919</v>
      </c>
      <c r="BD1543" s="158"/>
      <c r="BE1543" s="158"/>
      <c r="BF1543" s="129" t="s">
        <v>94</v>
      </c>
      <c r="BG1543" s="129"/>
      <c r="BH1543" s="158"/>
      <c r="BI1543" s="158"/>
      <c r="BJ1543" s="158"/>
      <c r="BK1543" s="158"/>
      <c r="BL1543" s="158"/>
      <c r="BM1543" s="158"/>
    </row>
    <row r="1544" spans="1:65" ht="14.65" customHeight="1" x14ac:dyDescent="0.25">
      <c r="A1544" s="68" t="str">
        <f>CONCATENATE(E1544,"_",X1544)</f>
        <v>20520596233_PCR-LAP19111015</v>
      </c>
      <c r="B1544" s="68" t="str">
        <f>CONCATENATE(E1544,"_",Z1544)</f>
        <v>20520596233_</v>
      </c>
      <c r="C1544" s="6">
        <v>44133</v>
      </c>
      <c r="D1544" s="6">
        <v>44163</v>
      </c>
      <c r="E1544" s="192">
        <v>20520596233</v>
      </c>
      <c r="F1544" s="3" t="s">
        <v>4116</v>
      </c>
      <c r="G1544" s="3" t="s">
        <v>5130</v>
      </c>
      <c r="H1544" s="6">
        <v>44133</v>
      </c>
      <c r="I1544" s="6">
        <v>44163</v>
      </c>
      <c r="J1544" s="7"/>
      <c r="K1544" s="8">
        <f ca="1">+TODAY()-I1544</f>
        <v>-26</v>
      </c>
      <c r="L1544" s="9">
        <v>82</v>
      </c>
      <c r="M1544" s="152"/>
      <c r="N1544" s="9" t="str">
        <f>IF(M1544="","Vacio",IF(L1544=M1544,"Igual","Diferente"))</f>
        <v>Vacio</v>
      </c>
      <c r="O1544" s="9"/>
      <c r="P1544" s="152"/>
      <c r="Q1544" s="9" t="str">
        <f>IF(P1544="","Vacio",IF(O1544=P1544,"Igual","Diferente"))</f>
        <v>Vacio</v>
      </c>
      <c r="R1544" s="1">
        <f>+L1544+O1544/3.5</f>
        <v>82</v>
      </c>
      <c r="S1544" s="1">
        <f ca="1">+IF(K1544&gt;=0,IF(K1544&lt;30,R1544*1,IF(60&gt;K1544,R1544*2,IF(90&gt;K1544,R1544*3,IF(120&gt;K1544,R1544*4,IF(150&gt;K1544,R1544*5,IF(180&gt;K1544,R1544*6,IF(210&gt;K1544,R1544*7))))))),0)</f>
        <v>0</v>
      </c>
      <c r="T1544" s="2">
        <f ca="1">+IF(K1544&lt;0,0,IF(K1544&lt;8,$A$1,IF(K1544&lt;15,$B$1,IF(K1544&lt;22,$C$1,IF(K1544&lt;30,$D$1,IF(K1544&lt;60,$G$1,IF(K1544&lt;90,$H$1,IF(K1544&lt;120,$I$1,IF(K1544&lt;150,$J$1,IF(K1544&lt;180,$K$1,IF(K1544&lt;210,$E$1)))))))))))</f>
        <v>0</v>
      </c>
      <c r="U1544" s="119" t="s">
        <v>2954</v>
      </c>
      <c r="V1544" s="86" t="s">
        <v>2956</v>
      </c>
      <c r="W1544" s="133">
        <v>44009</v>
      </c>
      <c r="X1544" s="120" t="s">
        <v>981</v>
      </c>
      <c r="Y1544" s="12" t="s">
        <v>5248</v>
      </c>
      <c r="Z1544" s="12"/>
      <c r="AA1544" s="120"/>
      <c r="AB1544" s="116"/>
      <c r="AC1544" s="116"/>
      <c r="AD1544" s="116"/>
      <c r="AE1544" s="116"/>
      <c r="AF1544" s="4">
        <f ca="1">+TODAY()-AE1544</f>
        <v>44137</v>
      </c>
      <c r="AG1544" s="116"/>
      <c r="AH1544" s="116"/>
      <c r="AI1544" s="6"/>
      <c r="AJ1544" s="3"/>
      <c r="AK1544" s="6"/>
      <c r="AL1544" s="10"/>
      <c r="AM1544" s="3"/>
      <c r="AN1544" s="3"/>
      <c r="AO1544" s="3"/>
      <c r="AP1544" s="3" t="s">
        <v>62</v>
      </c>
      <c r="AQ1544" s="3"/>
      <c r="AR1544" s="3"/>
      <c r="AS1544" s="3"/>
      <c r="AT1544" s="3"/>
      <c r="AU1544" s="3" t="s">
        <v>4402</v>
      </c>
      <c r="AV1544" s="7" t="s">
        <v>47</v>
      </c>
      <c r="AW1544" s="7" t="s">
        <v>47</v>
      </c>
      <c r="AX1544" s="9" t="str">
        <f>IF(AW1544="","Vacio",IF(AV1544=AW1544,"Igual","Diferente"))</f>
        <v>Igual</v>
      </c>
      <c r="AY1544" s="129"/>
      <c r="AZ1544" s="129"/>
      <c r="BA1544" s="5">
        <f ca="1">+IF(K1544&gt;21,"Revisar",0)</f>
        <v>0</v>
      </c>
      <c r="BB1544" s="129" t="s">
        <v>146</v>
      </c>
      <c r="BC1544" s="129" t="s">
        <v>2919</v>
      </c>
      <c r="BD1544" s="158"/>
      <c r="BE1544" s="158"/>
      <c r="BF1544" s="129" t="s">
        <v>94</v>
      </c>
      <c r="BG1544" s="129"/>
      <c r="BH1544" s="158"/>
      <c r="BI1544" s="158"/>
      <c r="BJ1544" s="158"/>
      <c r="BK1544" s="158"/>
      <c r="BL1544" s="158"/>
      <c r="BM1544" s="158"/>
    </row>
    <row r="1545" spans="1:65" ht="14.65" customHeight="1" x14ac:dyDescent="0.25">
      <c r="A1545" s="68" t="str">
        <f>CONCATENATE(E1545,"_",X1545)</f>
        <v>20520596233_PCR-LAP19111024</v>
      </c>
      <c r="B1545" s="68" t="str">
        <f>CONCATENATE(E1545,"_",Z1545)</f>
        <v>20520596233_</v>
      </c>
      <c r="C1545" s="6">
        <v>44133</v>
      </c>
      <c r="D1545" s="6">
        <v>44163</v>
      </c>
      <c r="E1545" s="192">
        <v>20520596233</v>
      </c>
      <c r="F1545" s="3" t="s">
        <v>4116</v>
      </c>
      <c r="G1545" s="3" t="s">
        <v>5130</v>
      </c>
      <c r="H1545" s="6">
        <v>44133</v>
      </c>
      <c r="I1545" s="6">
        <v>44163</v>
      </c>
      <c r="J1545" s="7"/>
      <c r="K1545" s="8">
        <f ca="1">+TODAY()-I1545</f>
        <v>-26</v>
      </c>
      <c r="L1545" s="9">
        <v>82</v>
      </c>
      <c r="M1545" s="152"/>
      <c r="N1545" s="9" t="str">
        <f>IF(M1545="","Vacio",IF(L1545=M1545,"Igual","Diferente"))</f>
        <v>Vacio</v>
      </c>
      <c r="O1545" s="9"/>
      <c r="P1545" s="152"/>
      <c r="Q1545" s="9" t="str">
        <f>IF(P1545="","Vacio",IF(O1545=P1545,"Igual","Diferente"))</f>
        <v>Vacio</v>
      </c>
      <c r="R1545" s="1">
        <f>+L1545+O1545/3.5</f>
        <v>82</v>
      </c>
      <c r="S1545" s="1">
        <f ca="1">+IF(K1545&gt;=0,IF(K1545&lt;30,R1545*1,IF(60&gt;K1545,R1545*2,IF(90&gt;K1545,R1545*3,IF(120&gt;K1545,R1545*4,IF(150&gt;K1545,R1545*5,IF(180&gt;K1545,R1545*6,IF(210&gt;K1545,R1545*7))))))),0)</f>
        <v>0</v>
      </c>
      <c r="T1545" s="2">
        <f ca="1">+IF(K1545&lt;0,0,IF(K1545&lt;8,$A$1,IF(K1545&lt;15,$B$1,IF(K1545&lt;22,$C$1,IF(K1545&lt;30,$D$1,IF(K1545&lt;60,$G$1,IF(K1545&lt;90,$H$1,IF(K1545&lt;120,$I$1,IF(K1545&lt;150,$J$1,IF(K1545&lt;180,$K$1,IF(K1545&lt;210,$E$1)))))))))))</f>
        <v>0</v>
      </c>
      <c r="U1545" s="119" t="s">
        <v>2954</v>
      </c>
      <c r="V1545" s="86" t="s">
        <v>2956</v>
      </c>
      <c r="W1545" s="133">
        <v>44009</v>
      </c>
      <c r="X1545" s="120" t="s">
        <v>982</v>
      </c>
      <c r="Y1545" s="12" t="s">
        <v>5248</v>
      </c>
      <c r="Z1545" s="12"/>
      <c r="AA1545" s="120"/>
      <c r="AB1545" s="116"/>
      <c r="AC1545" s="116"/>
      <c r="AD1545" s="116"/>
      <c r="AE1545" s="116"/>
      <c r="AF1545" s="4">
        <f ca="1">+TODAY()-AE1545</f>
        <v>44137</v>
      </c>
      <c r="AG1545" s="116"/>
      <c r="AH1545" s="116"/>
      <c r="AI1545" s="6"/>
      <c r="AJ1545" s="3"/>
      <c r="AK1545" s="6"/>
      <c r="AL1545" s="10"/>
      <c r="AM1545" s="3"/>
      <c r="AN1545" s="3"/>
      <c r="AO1545" s="3"/>
      <c r="AP1545" s="3" t="s">
        <v>62</v>
      </c>
      <c r="AQ1545" s="3"/>
      <c r="AR1545" s="3"/>
      <c r="AS1545" s="3"/>
      <c r="AT1545" s="3"/>
      <c r="AU1545" s="3" t="s">
        <v>4402</v>
      </c>
      <c r="AV1545" s="7" t="s">
        <v>47</v>
      </c>
      <c r="AW1545" s="7" t="s">
        <v>47</v>
      </c>
      <c r="AX1545" s="9" t="str">
        <f>IF(AW1545="","Vacio",IF(AV1545=AW1545,"Igual","Diferente"))</f>
        <v>Igual</v>
      </c>
      <c r="AY1545" s="129"/>
      <c r="AZ1545" s="129"/>
      <c r="BA1545" s="5">
        <f ca="1">+IF(K1545&gt;21,"Revisar",0)</f>
        <v>0</v>
      </c>
      <c r="BB1545" s="129" t="s">
        <v>146</v>
      </c>
      <c r="BC1545" s="129" t="s">
        <v>2919</v>
      </c>
      <c r="BD1545" s="158"/>
      <c r="BE1545" s="158"/>
      <c r="BF1545" s="129" t="s">
        <v>94</v>
      </c>
      <c r="BG1545" s="129"/>
      <c r="BH1545" s="158"/>
      <c r="BI1545" s="158"/>
      <c r="BJ1545" s="158"/>
      <c r="BK1545" s="158"/>
      <c r="BL1545" s="158"/>
      <c r="BM1545" s="158"/>
    </row>
    <row r="1546" spans="1:65" ht="14.65" customHeight="1" x14ac:dyDescent="0.25">
      <c r="A1546" s="68" t="str">
        <f>CONCATENATE(E1546,"_",X1546)</f>
        <v>20520596233_PCR-LAP20021029</v>
      </c>
      <c r="B1546" s="68" t="str">
        <f>CONCATENATE(E1546,"_",Z1546)</f>
        <v>20520596233_</v>
      </c>
      <c r="C1546" s="6">
        <v>44133</v>
      </c>
      <c r="D1546" s="6">
        <v>44163</v>
      </c>
      <c r="E1546" s="192">
        <v>20520596233</v>
      </c>
      <c r="F1546" s="3" t="s">
        <v>4116</v>
      </c>
      <c r="G1546" s="3" t="s">
        <v>5130</v>
      </c>
      <c r="H1546" s="6">
        <v>44133</v>
      </c>
      <c r="I1546" s="6">
        <v>44163</v>
      </c>
      <c r="J1546" s="7"/>
      <c r="K1546" s="8">
        <f ca="1">+TODAY()-I1546</f>
        <v>-26</v>
      </c>
      <c r="L1546" s="9">
        <v>82</v>
      </c>
      <c r="M1546" s="152"/>
      <c r="N1546" s="9" t="str">
        <f>IF(M1546="","Vacio",IF(L1546=M1546,"Igual","Diferente"))</f>
        <v>Vacio</v>
      </c>
      <c r="O1546" s="9"/>
      <c r="P1546" s="152"/>
      <c r="Q1546" s="9" t="str">
        <f>IF(P1546="","Vacio",IF(O1546=P1546,"Igual","Diferente"))</f>
        <v>Vacio</v>
      </c>
      <c r="R1546" s="1">
        <f>+L1546+O1546/3.5</f>
        <v>82</v>
      </c>
      <c r="S1546" s="1">
        <f ca="1">+IF(K1546&gt;=0,IF(K1546&lt;30,R1546*1,IF(60&gt;K1546,R1546*2,IF(90&gt;K1546,R1546*3,IF(120&gt;K1546,R1546*4,IF(150&gt;K1546,R1546*5,IF(180&gt;K1546,R1546*6,IF(210&gt;K1546,R1546*7))))))),0)</f>
        <v>0</v>
      </c>
      <c r="T1546" s="2">
        <f ca="1">+IF(K1546&lt;0,0,IF(K1546&lt;8,$A$1,IF(K1546&lt;15,$B$1,IF(K1546&lt;22,$C$1,IF(K1546&lt;30,$D$1,IF(K1546&lt;60,$G$1,IF(K1546&lt;90,$H$1,IF(K1546&lt;120,$I$1,IF(K1546&lt;150,$J$1,IF(K1546&lt;180,$K$1,IF(K1546&lt;210,$E$1)))))))))))</f>
        <v>0</v>
      </c>
      <c r="U1546" s="119" t="s">
        <v>2954</v>
      </c>
      <c r="V1546" s="86" t="s">
        <v>2956</v>
      </c>
      <c r="W1546" s="133">
        <v>44009</v>
      </c>
      <c r="X1546" s="120" t="s">
        <v>2977</v>
      </c>
      <c r="Y1546" s="12" t="s">
        <v>5248</v>
      </c>
      <c r="Z1546" s="12"/>
      <c r="AA1546" s="120"/>
      <c r="AB1546" s="116"/>
      <c r="AC1546" s="116"/>
      <c r="AD1546" s="116"/>
      <c r="AE1546" s="116"/>
      <c r="AF1546" s="4">
        <f ca="1">+TODAY()-AE1546</f>
        <v>44137</v>
      </c>
      <c r="AG1546" s="116"/>
      <c r="AH1546" s="116"/>
      <c r="AI1546" s="6"/>
      <c r="AJ1546" s="3"/>
      <c r="AK1546" s="6"/>
      <c r="AL1546" s="10"/>
      <c r="AM1546" s="3"/>
      <c r="AN1546" s="3"/>
      <c r="AO1546" s="3"/>
      <c r="AP1546" s="3" t="s">
        <v>62</v>
      </c>
      <c r="AQ1546" s="3"/>
      <c r="AR1546" s="3"/>
      <c r="AS1546" s="3"/>
      <c r="AT1546" s="3"/>
      <c r="AU1546" s="3" t="s">
        <v>4402</v>
      </c>
      <c r="AV1546" s="7" t="s">
        <v>47</v>
      </c>
      <c r="AW1546" s="7" t="s">
        <v>47</v>
      </c>
      <c r="AX1546" s="9" t="str">
        <f>IF(AW1546="","Vacio",IF(AV1546=AW1546,"Igual","Diferente"))</f>
        <v>Igual</v>
      </c>
      <c r="AY1546" s="129"/>
      <c r="AZ1546" s="129"/>
      <c r="BA1546" s="5">
        <f ca="1">+IF(K1546&gt;21,"Revisar",0)</f>
        <v>0</v>
      </c>
      <c r="BB1546" s="129" t="s">
        <v>146</v>
      </c>
      <c r="BC1546" s="129" t="s">
        <v>2919</v>
      </c>
      <c r="BD1546" s="158"/>
      <c r="BE1546" s="158"/>
      <c r="BF1546" s="129" t="s">
        <v>94</v>
      </c>
      <c r="BG1546" s="129"/>
      <c r="BH1546" s="158"/>
      <c r="BI1546" s="158"/>
      <c r="BJ1546" s="158"/>
      <c r="BK1546" s="158"/>
      <c r="BL1546" s="158"/>
      <c r="BM1546" s="158"/>
    </row>
    <row r="1547" spans="1:65" ht="14.65" customHeight="1" x14ac:dyDescent="0.25">
      <c r="A1547" s="68" t="str">
        <f>CONCATENATE(E1547,"_",X1547)</f>
        <v>20520596233_PCR-LAP20041010</v>
      </c>
      <c r="B1547" s="68" t="str">
        <f>CONCATENATE(E1547,"_",Z1547)</f>
        <v>20520596233_</v>
      </c>
      <c r="C1547" s="6">
        <v>44133</v>
      </c>
      <c r="D1547" s="6">
        <v>44163</v>
      </c>
      <c r="E1547" s="192">
        <v>20520596233</v>
      </c>
      <c r="F1547" s="3" t="s">
        <v>4116</v>
      </c>
      <c r="G1547" s="3" t="s">
        <v>5130</v>
      </c>
      <c r="H1547" s="6">
        <v>44133</v>
      </c>
      <c r="I1547" s="6">
        <v>44163</v>
      </c>
      <c r="J1547" s="7"/>
      <c r="K1547" s="8">
        <f ca="1">+TODAY()-I1547</f>
        <v>-26</v>
      </c>
      <c r="L1547" s="9">
        <v>82</v>
      </c>
      <c r="M1547" s="152"/>
      <c r="N1547" s="9" t="str">
        <f>IF(M1547="","Vacio",IF(L1547=M1547,"Igual","Diferente"))</f>
        <v>Vacio</v>
      </c>
      <c r="O1547" s="9"/>
      <c r="P1547" s="152"/>
      <c r="Q1547" s="9" t="str">
        <f>IF(P1547="","Vacio",IF(O1547=P1547,"Igual","Diferente"))</f>
        <v>Vacio</v>
      </c>
      <c r="R1547" s="1">
        <f>+L1547+O1547/3.5</f>
        <v>82</v>
      </c>
      <c r="S1547" s="1">
        <f ca="1">+IF(K1547&gt;=0,IF(K1547&lt;30,R1547*1,IF(60&gt;K1547,R1547*2,IF(90&gt;K1547,R1547*3,IF(120&gt;K1547,R1547*4,IF(150&gt;K1547,R1547*5,IF(180&gt;K1547,R1547*6,IF(210&gt;K1547,R1547*7))))))),0)</f>
        <v>0</v>
      </c>
      <c r="T1547" s="2">
        <f ca="1">+IF(K1547&lt;0,0,IF(K1547&lt;8,$A$1,IF(K1547&lt;15,$B$1,IF(K1547&lt;22,$C$1,IF(K1547&lt;30,$D$1,IF(K1547&lt;60,$G$1,IF(K1547&lt;90,$H$1,IF(K1547&lt;120,$I$1,IF(K1547&lt;150,$J$1,IF(K1547&lt;180,$K$1,IF(K1547&lt;210,$E$1)))))))))))</f>
        <v>0</v>
      </c>
      <c r="U1547" s="119" t="s">
        <v>2954</v>
      </c>
      <c r="V1547" s="86" t="s">
        <v>2956</v>
      </c>
      <c r="W1547" s="133">
        <v>44009</v>
      </c>
      <c r="X1547" s="120" t="s">
        <v>2978</v>
      </c>
      <c r="Y1547" s="12" t="s">
        <v>5248</v>
      </c>
      <c r="Z1547" s="12"/>
      <c r="AA1547" s="120"/>
      <c r="AB1547" s="116"/>
      <c r="AC1547" s="116"/>
      <c r="AD1547" s="116"/>
      <c r="AE1547" s="116"/>
      <c r="AF1547" s="4">
        <f ca="1">+TODAY()-AE1547</f>
        <v>44137</v>
      </c>
      <c r="AG1547" s="116"/>
      <c r="AH1547" s="116"/>
      <c r="AI1547" s="6"/>
      <c r="AJ1547" s="3"/>
      <c r="AK1547" s="6"/>
      <c r="AL1547" s="10"/>
      <c r="AM1547" s="3"/>
      <c r="AN1547" s="3"/>
      <c r="AO1547" s="3"/>
      <c r="AP1547" s="3" t="s">
        <v>62</v>
      </c>
      <c r="AQ1547" s="3"/>
      <c r="AR1547" s="3"/>
      <c r="AS1547" s="3"/>
      <c r="AT1547" s="3"/>
      <c r="AU1547" s="3" t="s">
        <v>4402</v>
      </c>
      <c r="AV1547" s="7" t="s">
        <v>47</v>
      </c>
      <c r="AW1547" s="7" t="s">
        <v>47</v>
      </c>
      <c r="AX1547" s="9" t="str">
        <f>IF(AW1547="","Vacio",IF(AV1547=AW1547,"Igual","Diferente"))</f>
        <v>Igual</v>
      </c>
      <c r="AY1547" s="129"/>
      <c r="AZ1547" s="129"/>
      <c r="BA1547" s="5">
        <f ca="1">+IF(K1547&gt;21,"Revisar",0)</f>
        <v>0</v>
      </c>
      <c r="BB1547" s="129" t="s">
        <v>146</v>
      </c>
      <c r="BC1547" s="129" t="s">
        <v>2919</v>
      </c>
      <c r="BD1547" s="158"/>
      <c r="BE1547" s="158"/>
      <c r="BF1547" s="129" t="s">
        <v>94</v>
      </c>
      <c r="BG1547" s="129"/>
      <c r="BH1547" s="158"/>
      <c r="BI1547" s="158"/>
      <c r="BJ1547" s="158"/>
      <c r="BK1547" s="158"/>
      <c r="BL1547" s="158"/>
      <c r="BM1547" s="158"/>
    </row>
    <row r="1548" spans="1:65" ht="14.65" customHeight="1" x14ac:dyDescent="0.25">
      <c r="A1548" s="68" t="str">
        <f>CONCATENATE(E1548,"_",X1548)</f>
        <v>20520596233_PCR-LAP20041011</v>
      </c>
      <c r="B1548" s="68" t="str">
        <f>CONCATENATE(E1548,"_",Z1548)</f>
        <v>20520596233_</v>
      </c>
      <c r="C1548" s="6">
        <v>44133</v>
      </c>
      <c r="D1548" s="6">
        <v>44163</v>
      </c>
      <c r="E1548" s="192">
        <v>20520596233</v>
      </c>
      <c r="F1548" s="3" t="s">
        <v>4116</v>
      </c>
      <c r="G1548" s="3" t="s">
        <v>5130</v>
      </c>
      <c r="H1548" s="6">
        <v>44133</v>
      </c>
      <c r="I1548" s="6">
        <v>44163</v>
      </c>
      <c r="J1548" s="7"/>
      <c r="K1548" s="8">
        <f ca="1">+TODAY()-I1548</f>
        <v>-26</v>
      </c>
      <c r="L1548" s="9">
        <v>82</v>
      </c>
      <c r="M1548" s="152"/>
      <c r="N1548" s="9" t="str">
        <f>IF(M1548="","Vacio",IF(L1548=M1548,"Igual","Diferente"))</f>
        <v>Vacio</v>
      </c>
      <c r="O1548" s="9"/>
      <c r="P1548" s="152"/>
      <c r="Q1548" s="9" t="str">
        <f>IF(P1548="","Vacio",IF(O1548=P1548,"Igual","Diferente"))</f>
        <v>Vacio</v>
      </c>
      <c r="R1548" s="1">
        <f>+L1548+O1548/3.5</f>
        <v>82</v>
      </c>
      <c r="S1548" s="1">
        <f ca="1">+IF(K1548&gt;=0,IF(K1548&lt;30,R1548*1,IF(60&gt;K1548,R1548*2,IF(90&gt;K1548,R1548*3,IF(120&gt;K1548,R1548*4,IF(150&gt;K1548,R1548*5,IF(180&gt;K1548,R1548*6,IF(210&gt;K1548,R1548*7))))))),0)</f>
        <v>0</v>
      </c>
      <c r="T1548" s="2">
        <f ca="1">+IF(K1548&lt;0,0,IF(K1548&lt;8,$A$1,IF(K1548&lt;15,$B$1,IF(K1548&lt;22,$C$1,IF(K1548&lt;30,$D$1,IF(K1548&lt;60,$G$1,IF(K1548&lt;90,$H$1,IF(K1548&lt;120,$I$1,IF(K1548&lt;150,$J$1,IF(K1548&lt;180,$K$1,IF(K1548&lt;210,$E$1)))))))))))</f>
        <v>0</v>
      </c>
      <c r="U1548" s="119" t="s">
        <v>2954</v>
      </c>
      <c r="V1548" s="86" t="s">
        <v>2956</v>
      </c>
      <c r="W1548" s="133">
        <v>44009</v>
      </c>
      <c r="X1548" s="120" t="s">
        <v>2979</v>
      </c>
      <c r="Y1548" s="12" t="s">
        <v>5248</v>
      </c>
      <c r="Z1548" s="12"/>
      <c r="AA1548" s="120"/>
      <c r="AB1548" s="116"/>
      <c r="AC1548" s="116"/>
      <c r="AD1548" s="116"/>
      <c r="AE1548" s="116"/>
      <c r="AF1548" s="4">
        <f ca="1">+TODAY()-AE1548</f>
        <v>44137</v>
      </c>
      <c r="AG1548" s="116"/>
      <c r="AH1548" s="116"/>
      <c r="AI1548" s="6"/>
      <c r="AJ1548" s="3"/>
      <c r="AK1548" s="6"/>
      <c r="AL1548" s="10"/>
      <c r="AM1548" s="3"/>
      <c r="AN1548" s="3"/>
      <c r="AO1548" s="3"/>
      <c r="AP1548" s="3" t="s">
        <v>62</v>
      </c>
      <c r="AQ1548" s="3"/>
      <c r="AR1548" s="3"/>
      <c r="AS1548" s="3"/>
      <c r="AT1548" s="3"/>
      <c r="AU1548" s="3" t="s">
        <v>4402</v>
      </c>
      <c r="AV1548" s="7" t="s">
        <v>47</v>
      </c>
      <c r="AW1548" s="7" t="s">
        <v>47</v>
      </c>
      <c r="AX1548" s="9" t="str">
        <f>IF(AW1548="","Vacio",IF(AV1548=AW1548,"Igual","Diferente"))</f>
        <v>Igual</v>
      </c>
      <c r="AY1548" s="129"/>
      <c r="AZ1548" s="129"/>
      <c r="BA1548" s="5">
        <f ca="1">+IF(K1548&gt;21,"Revisar",0)</f>
        <v>0</v>
      </c>
      <c r="BB1548" s="129" t="s">
        <v>146</v>
      </c>
      <c r="BC1548" s="129" t="s">
        <v>2919</v>
      </c>
      <c r="BD1548" s="158"/>
      <c r="BE1548" s="158"/>
      <c r="BF1548" s="129" t="s">
        <v>94</v>
      </c>
      <c r="BG1548" s="129"/>
      <c r="BH1548" s="158"/>
      <c r="BI1548" s="158"/>
      <c r="BJ1548" s="158"/>
      <c r="BK1548" s="158"/>
      <c r="BL1548" s="158"/>
      <c r="BM1548" s="158"/>
    </row>
    <row r="1549" spans="1:65" ht="14.65" customHeight="1" x14ac:dyDescent="0.25">
      <c r="A1549" s="68" t="str">
        <f>CONCATENATE(E1549,"_",X1549)</f>
        <v>20520596233_PCR-LAP20041013</v>
      </c>
      <c r="B1549" s="68" t="str">
        <f>CONCATENATE(E1549,"_",Z1549)</f>
        <v>20520596233_</v>
      </c>
      <c r="C1549" s="6">
        <v>44133</v>
      </c>
      <c r="D1549" s="6">
        <v>44163</v>
      </c>
      <c r="E1549" s="192">
        <v>20520596233</v>
      </c>
      <c r="F1549" s="3" t="s">
        <v>4116</v>
      </c>
      <c r="G1549" s="3" t="s">
        <v>5130</v>
      </c>
      <c r="H1549" s="6">
        <v>44133</v>
      </c>
      <c r="I1549" s="6">
        <v>44163</v>
      </c>
      <c r="J1549" s="7"/>
      <c r="K1549" s="8">
        <f ca="1">+TODAY()-I1549</f>
        <v>-26</v>
      </c>
      <c r="L1549" s="9">
        <v>82</v>
      </c>
      <c r="M1549" s="152"/>
      <c r="N1549" s="9" t="str">
        <f>IF(M1549="","Vacio",IF(L1549=M1549,"Igual","Diferente"))</f>
        <v>Vacio</v>
      </c>
      <c r="O1549" s="9"/>
      <c r="P1549" s="152"/>
      <c r="Q1549" s="9" t="str">
        <f>IF(P1549="","Vacio",IF(O1549=P1549,"Igual","Diferente"))</f>
        <v>Vacio</v>
      </c>
      <c r="R1549" s="1">
        <f>+L1549+O1549/3.5</f>
        <v>82</v>
      </c>
      <c r="S1549" s="1">
        <f ca="1">+IF(K1549&gt;=0,IF(K1549&lt;30,R1549*1,IF(60&gt;K1549,R1549*2,IF(90&gt;K1549,R1549*3,IF(120&gt;K1549,R1549*4,IF(150&gt;K1549,R1549*5,IF(180&gt;K1549,R1549*6,IF(210&gt;K1549,R1549*7))))))),0)</f>
        <v>0</v>
      </c>
      <c r="T1549" s="2">
        <f ca="1">+IF(K1549&lt;0,0,IF(K1549&lt;8,$A$1,IF(K1549&lt;15,$B$1,IF(K1549&lt;22,$C$1,IF(K1549&lt;30,$D$1,IF(K1549&lt;60,$G$1,IF(K1549&lt;90,$H$1,IF(K1549&lt;120,$I$1,IF(K1549&lt;150,$J$1,IF(K1549&lt;180,$K$1,IF(K1549&lt;210,$E$1)))))))))))</f>
        <v>0</v>
      </c>
      <c r="U1549" s="119" t="s">
        <v>2954</v>
      </c>
      <c r="V1549" s="86" t="s">
        <v>2956</v>
      </c>
      <c r="W1549" s="133">
        <v>44009</v>
      </c>
      <c r="X1549" s="120" t="s">
        <v>2980</v>
      </c>
      <c r="Y1549" s="12" t="s">
        <v>5248</v>
      </c>
      <c r="Z1549" s="12"/>
      <c r="AA1549" s="120"/>
      <c r="AB1549" s="116"/>
      <c r="AC1549" s="116"/>
      <c r="AD1549" s="116"/>
      <c r="AE1549" s="116"/>
      <c r="AF1549" s="4">
        <f ca="1">+TODAY()-AE1549</f>
        <v>44137</v>
      </c>
      <c r="AG1549" s="116"/>
      <c r="AH1549" s="116"/>
      <c r="AI1549" s="6"/>
      <c r="AJ1549" s="3"/>
      <c r="AK1549" s="6"/>
      <c r="AL1549" s="10"/>
      <c r="AM1549" s="3"/>
      <c r="AN1549" s="3"/>
      <c r="AO1549" s="3"/>
      <c r="AP1549" s="3" t="s">
        <v>62</v>
      </c>
      <c r="AQ1549" s="3"/>
      <c r="AR1549" s="3"/>
      <c r="AS1549" s="3"/>
      <c r="AT1549" s="3"/>
      <c r="AU1549" s="3" t="s">
        <v>4402</v>
      </c>
      <c r="AV1549" s="7" t="s">
        <v>47</v>
      </c>
      <c r="AW1549" s="7" t="s">
        <v>47</v>
      </c>
      <c r="AX1549" s="9" t="str">
        <f>IF(AW1549="","Vacio",IF(AV1549=AW1549,"Igual","Diferente"))</f>
        <v>Igual</v>
      </c>
      <c r="AY1549" s="129"/>
      <c r="AZ1549" s="129"/>
      <c r="BA1549" s="5">
        <f ca="1">+IF(K1549&gt;21,"Revisar",0)</f>
        <v>0</v>
      </c>
      <c r="BB1549" s="129" t="s">
        <v>146</v>
      </c>
      <c r="BC1549" s="129" t="s">
        <v>2919</v>
      </c>
      <c r="BD1549" s="158"/>
      <c r="BE1549" s="158"/>
      <c r="BF1549" s="129" t="s">
        <v>94</v>
      </c>
      <c r="BG1549" s="129"/>
      <c r="BH1549" s="158"/>
      <c r="BI1549" s="158"/>
      <c r="BJ1549" s="158"/>
      <c r="BK1549" s="158"/>
      <c r="BL1549" s="158"/>
      <c r="BM1549" s="158"/>
    </row>
    <row r="1550" spans="1:65" ht="14.65" customHeight="1" x14ac:dyDescent="0.25">
      <c r="A1550" s="68" t="str">
        <f>CONCATENATE(E1550,"_",X1550)</f>
        <v>20520596233_PCR-LAP20041018</v>
      </c>
      <c r="B1550" s="68" t="str">
        <f>CONCATENATE(E1550,"_",Z1550)</f>
        <v>20520596233_</v>
      </c>
      <c r="C1550" s="6">
        <v>44133</v>
      </c>
      <c r="D1550" s="6">
        <v>44163</v>
      </c>
      <c r="E1550" s="192">
        <v>20520596233</v>
      </c>
      <c r="F1550" s="3" t="s">
        <v>4116</v>
      </c>
      <c r="G1550" s="3" t="s">
        <v>5130</v>
      </c>
      <c r="H1550" s="6">
        <v>44133</v>
      </c>
      <c r="I1550" s="6">
        <v>44163</v>
      </c>
      <c r="J1550" s="7"/>
      <c r="K1550" s="8">
        <f ca="1">+TODAY()-I1550</f>
        <v>-26</v>
      </c>
      <c r="L1550" s="9">
        <v>82</v>
      </c>
      <c r="M1550" s="152"/>
      <c r="N1550" s="9" t="str">
        <f>IF(M1550="","Vacio",IF(L1550=M1550,"Igual","Diferente"))</f>
        <v>Vacio</v>
      </c>
      <c r="O1550" s="9"/>
      <c r="P1550" s="152"/>
      <c r="Q1550" s="9" t="str">
        <f>IF(P1550="","Vacio",IF(O1550=P1550,"Igual","Diferente"))</f>
        <v>Vacio</v>
      </c>
      <c r="R1550" s="1">
        <f>+L1550+O1550/3.5</f>
        <v>82</v>
      </c>
      <c r="S1550" s="1">
        <f ca="1">+IF(K1550&gt;=0,IF(K1550&lt;30,R1550*1,IF(60&gt;K1550,R1550*2,IF(90&gt;K1550,R1550*3,IF(120&gt;K1550,R1550*4,IF(150&gt;K1550,R1550*5,IF(180&gt;K1550,R1550*6,IF(210&gt;K1550,R1550*7))))))),0)</f>
        <v>0</v>
      </c>
      <c r="T1550" s="2">
        <f ca="1">+IF(K1550&lt;0,0,IF(K1550&lt;8,$A$1,IF(K1550&lt;15,$B$1,IF(K1550&lt;22,$C$1,IF(K1550&lt;30,$D$1,IF(K1550&lt;60,$G$1,IF(K1550&lt;90,$H$1,IF(K1550&lt;120,$I$1,IF(K1550&lt;150,$J$1,IF(K1550&lt;180,$K$1,IF(K1550&lt;210,$E$1)))))))))))</f>
        <v>0</v>
      </c>
      <c r="U1550" s="119" t="s">
        <v>2954</v>
      </c>
      <c r="V1550" s="86" t="s">
        <v>2956</v>
      </c>
      <c r="W1550" s="133">
        <v>44009</v>
      </c>
      <c r="X1550" s="120" t="s">
        <v>2981</v>
      </c>
      <c r="Y1550" s="12" t="s">
        <v>5248</v>
      </c>
      <c r="Z1550" s="12"/>
      <c r="AA1550" s="120"/>
      <c r="AB1550" s="116"/>
      <c r="AC1550" s="116"/>
      <c r="AD1550" s="116"/>
      <c r="AE1550" s="116"/>
      <c r="AF1550" s="4">
        <f ca="1">+TODAY()-AE1550</f>
        <v>44137</v>
      </c>
      <c r="AG1550" s="116"/>
      <c r="AH1550" s="116"/>
      <c r="AI1550" s="6"/>
      <c r="AJ1550" s="3"/>
      <c r="AK1550" s="6"/>
      <c r="AL1550" s="10"/>
      <c r="AM1550" s="3"/>
      <c r="AN1550" s="3"/>
      <c r="AO1550" s="3"/>
      <c r="AP1550" s="3" t="s">
        <v>62</v>
      </c>
      <c r="AQ1550" s="3"/>
      <c r="AR1550" s="3"/>
      <c r="AS1550" s="3"/>
      <c r="AT1550" s="3"/>
      <c r="AU1550" s="3" t="s">
        <v>4402</v>
      </c>
      <c r="AV1550" s="7" t="s">
        <v>47</v>
      </c>
      <c r="AW1550" s="7" t="s">
        <v>47</v>
      </c>
      <c r="AX1550" s="9" t="str">
        <f>IF(AW1550="","Vacio",IF(AV1550=AW1550,"Igual","Diferente"))</f>
        <v>Igual</v>
      </c>
      <c r="AY1550" s="129"/>
      <c r="AZ1550" s="129"/>
      <c r="BA1550" s="5">
        <f ca="1">+IF(K1550&gt;21,"Revisar",0)</f>
        <v>0</v>
      </c>
      <c r="BB1550" s="129" t="s">
        <v>146</v>
      </c>
      <c r="BC1550" s="129" t="s">
        <v>2919</v>
      </c>
      <c r="BD1550" s="158"/>
      <c r="BE1550" s="158"/>
      <c r="BF1550" s="129" t="s">
        <v>94</v>
      </c>
      <c r="BG1550" s="129"/>
      <c r="BH1550" s="158"/>
      <c r="BI1550" s="158"/>
      <c r="BJ1550" s="158"/>
      <c r="BK1550" s="158"/>
      <c r="BL1550" s="158"/>
      <c r="BM1550" s="158"/>
    </row>
    <row r="1551" spans="1:65" ht="14.65" customHeight="1" x14ac:dyDescent="0.25">
      <c r="A1551" s="68" t="str">
        <f>CONCATENATE(E1551,"_",X1551)</f>
        <v>20520596233_PCR-LAP20041024</v>
      </c>
      <c r="B1551" s="68" t="str">
        <f>CONCATENATE(E1551,"_",Z1551)</f>
        <v>20520596233_</v>
      </c>
      <c r="C1551" s="6">
        <v>44133</v>
      </c>
      <c r="D1551" s="6">
        <v>44163</v>
      </c>
      <c r="E1551" s="192">
        <v>20520596233</v>
      </c>
      <c r="F1551" s="3" t="s">
        <v>4116</v>
      </c>
      <c r="G1551" s="3" t="s">
        <v>5130</v>
      </c>
      <c r="H1551" s="6">
        <v>44133</v>
      </c>
      <c r="I1551" s="6">
        <v>44163</v>
      </c>
      <c r="J1551" s="7"/>
      <c r="K1551" s="8">
        <f ca="1">+TODAY()-I1551</f>
        <v>-26</v>
      </c>
      <c r="L1551" s="9">
        <v>82</v>
      </c>
      <c r="M1551" s="152"/>
      <c r="N1551" s="9" t="str">
        <f>IF(M1551="","Vacio",IF(L1551=M1551,"Igual","Diferente"))</f>
        <v>Vacio</v>
      </c>
      <c r="O1551" s="9"/>
      <c r="P1551" s="152"/>
      <c r="Q1551" s="9" t="str">
        <f>IF(P1551="","Vacio",IF(O1551=P1551,"Igual","Diferente"))</f>
        <v>Vacio</v>
      </c>
      <c r="R1551" s="1">
        <f>+L1551+O1551/3.5</f>
        <v>82</v>
      </c>
      <c r="S1551" s="1">
        <f ca="1">+IF(K1551&gt;=0,IF(K1551&lt;30,R1551*1,IF(60&gt;K1551,R1551*2,IF(90&gt;K1551,R1551*3,IF(120&gt;K1551,R1551*4,IF(150&gt;K1551,R1551*5,IF(180&gt;K1551,R1551*6,IF(210&gt;K1551,R1551*7))))))),0)</f>
        <v>0</v>
      </c>
      <c r="T1551" s="2">
        <f ca="1">+IF(K1551&lt;0,0,IF(K1551&lt;8,$A$1,IF(K1551&lt;15,$B$1,IF(K1551&lt;22,$C$1,IF(K1551&lt;30,$D$1,IF(K1551&lt;60,$G$1,IF(K1551&lt;90,$H$1,IF(K1551&lt;120,$I$1,IF(K1551&lt;150,$J$1,IF(K1551&lt;180,$K$1,IF(K1551&lt;210,$E$1)))))))))))</f>
        <v>0</v>
      </c>
      <c r="U1551" s="119" t="s">
        <v>2954</v>
      </c>
      <c r="V1551" s="86" t="s">
        <v>2956</v>
      </c>
      <c r="W1551" s="133">
        <v>44009</v>
      </c>
      <c r="X1551" s="120" t="s">
        <v>2982</v>
      </c>
      <c r="Y1551" s="12" t="s">
        <v>5248</v>
      </c>
      <c r="Z1551" s="12"/>
      <c r="AA1551" s="120"/>
      <c r="AB1551" s="116"/>
      <c r="AC1551" s="116"/>
      <c r="AD1551" s="116"/>
      <c r="AE1551" s="116"/>
      <c r="AF1551" s="4">
        <f ca="1">+TODAY()-AE1551</f>
        <v>44137</v>
      </c>
      <c r="AG1551" s="116"/>
      <c r="AH1551" s="116"/>
      <c r="AI1551" s="6"/>
      <c r="AJ1551" s="3"/>
      <c r="AK1551" s="6"/>
      <c r="AL1551" s="10"/>
      <c r="AM1551" s="3"/>
      <c r="AN1551" s="3"/>
      <c r="AO1551" s="3"/>
      <c r="AP1551" s="3" t="s">
        <v>62</v>
      </c>
      <c r="AQ1551" s="3"/>
      <c r="AR1551" s="3"/>
      <c r="AS1551" s="3"/>
      <c r="AT1551" s="3"/>
      <c r="AU1551" s="3" t="s">
        <v>4402</v>
      </c>
      <c r="AV1551" s="7" t="s">
        <v>47</v>
      </c>
      <c r="AW1551" s="7" t="s">
        <v>47</v>
      </c>
      <c r="AX1551" s="9" t="str">
        <f>IF(AW1551="","Vacio",IF(AV1551=AW1551,"Igual","Diferente"))</f>
        <v>Igual</v>
      </c>
      <c r="AY1551" s="129"/>
      <c r="AZ1551" s="129"/>
      <c r="BA1551" s="5">
        <f ca="1">+IF(K1551&gt;21,"Revisar",0)</f>
        <v>0</v>
      </c>
      <c r="BB1551" s="129" t="s">
        <v>146</v>
      </c>
      <c r="BC1551" s="129" t="s">
        <v>2919</v>
      </c>
      <c r="BD1551" s="158"/>
      <c r="BE1551" s="158"/>
      <c r="BF1551" s="129" t="s">
        <v>94</v>
      </c>
      <c r="BG1551" s="129"/>
      <c r="BH1551" s="158"/>
      <c r="BI1551" s="158"/>
      <c r="BJ1551" s="158"/>
      <c r="BK1551" s="158"/>
      <c r="BL1551" s="158"/>
      <c r="BM1551" s="158"/>
    </row>
    <row r="1552" spans="1:65" ht="14.65" customHeight="1" x14ac:dyDescent="0.25">
      <c r="A1552" s="68" t="str">
        <f>CONCATENATE(E1552,"_",X1552)</f>
        <v>20520596233_PCR-LAP20041027</v>
      </c>
      <c r="B1552" s="68" t="str">
        <f>CONCATENATE(E1552,"_",Z1552)</f>
        <v>20520596233_</v>
      </c>
      <c r="C1552" s="6">
        <v>44133</v>
      </c>
      <c r="D1552" s="6">
        <v>44163</v>
      </c>
      <c r="E1552" s="192">
        <v>20520596233</v>
      </c>
      <c r="F1552" s="3" t="s">
        <v>4116</v>
      </c>
      <c r="G1552" s="3" t="s">
        <v>5130</v>
      </c>
      <c r="H1552" s="6">
        <v>44133</v>
      </c>
      <c r="I1552" s="6">
        <v>44163</v>
      </c>
      <c r="J1552" s="7"/>
      <c r="K1552" s="8">
        <f ca="1">+TODAY()-I1552</f>
        <v>-26</v>
      </c>
      <c r="L1552" s="9">
        <v>82</v>
      </c>
      <c r="M1552" s="152"/>
      <c r="N1552" s="9" t="str">
        <f>IF(M1552="","Vacio",IF(L1552=M1552,"Igual","Diferente"))</f>
        <v>Vacio</v>
      </c>
      <c r="O1552" s="9"/>
      <c r="P1552" s="152"/>
      <c r="Q1552" s="9" t="str">
        <f>IF(P1552="","Vacio",IF(O1552=P1552,"Igual","Diferente"))</f>
        <v>Vacio</v>
      </c>
      <c r="R1552" s="1">
        <f>+L1552+O1552/3.5</f>
        <v>82</v>
      </c>
      <c r="S1552" s="1">
        <f ca="1">+IF(K1552&gt;=0,IF(K1552&lt;30,R1552*1,IF(60&gt;K1552,R1552*2,IF(90&gt;K1552,R1552*3,IF(120&gt;K1552,R1552*4,IF(150&gt;K1552,R1552*5,IF(180&gt;K1552,R1552*6,IF(210&gt;K1552,R1552*7))))))),0)</f>
        <v>0</v>
      </c>
      <c r="T1552" s="2">
        <f ca="1">+IF(K1552&lt;0,0,IF(K1552&lt;8,$A$1,IF(K1552&lt;15,$B$1,IF(K1552&lt;22,$C$1,IF(K1552&lt;30,$D$1,IF(K1552&lt;60,$G$1,IF(K1552&lt;90,$H$1,IF(K1552&lt;120,$I$1,IF(K1552&lt;150,$J$1,IF(K1552&lt;180,$K$1,IF(K1552&lt;210,$E$1)))))))))))</f>
        <v>0</v>
      </c>
      <c r="U1552" s="119" t="s">
        <v>2954</v>
      </c>
      <c r="V1552" s="86" t="s">
        <v>2956</v>
      </c>
      <c r="W1552" s="133">
        <v>44009</v>
      </c>
      <c r="X1552" s="120" t="s">
        <v>2983</v>
      </c>
      <c r="Y1552" s="12" t="s">
        <v>5248</v>
      </c>
      <c r="Z1552" s="12"/>
      <c r="AA1552" s="120"/>
      <c r="AB1552" s="116"/>
      <c r="AC1552" s="116"/>
      <c r="AD1552" s="116"/>
      <c r="AE1552" s="116"/>
      <c r="AF1552" s="4">
        <f ca="1">+TODAY()-AE1552</f>
        <v>44137</v>
      </c>
      <c r="AG1552" s="116"/>
      <c r="AH1552" s="116"/>
      <c r="AI1552" s="6"/>
      <c r="AJ1552" s="3"/>
      <c r="AK1552" s="6"/>
      <c r="AL1552" s="10"/>
      <c r="AM1552" s="3"/>
      <c r="AN1552" s="3"/>
      <c r="AO1552" s="3"/>
      <c r="AP1552" s="3" t="s">
        <v>62</v>
      </c>
      <c r="AQ1552" s="3"/>
      <c r="AR1552" s="3"/>
      <c r="AS1552" s="3"/>
      <c r="AT1552" s="3"/>
      <c r="AU1552" s="3" t="s">
        <v>4402</v>
      </c>
      <c r="AV1552" s="7" t="s">
        <v>47</v>
      </c>
      <c r="AW1552" s="7" t="s">
        <v>47</v>
      </c>
      <c r="AX1552" s="9" t="str">
        <f>IF(AW1552="","Vacio",IF(AV1552=AW1552,"Igual","Diferente"))</f>
        <v>Igual</v>
      </c>
      <c r="AY1552" s="129"/>
      <c r="AZ1552" s="129"/>
      <c r="BA1552" s="5">
        <f ca="1">+IF(K1552&gt;21,"Revisar",0)</f>
        <v>0</v>
      </c>
      <c r="BB1552" s="129" t="s">
        <v>146</v>
      </c>
      <c r="BC1552" s="129" t="s">
        <v>2919</v>
      </c>
      <c r="BD1552" s="158"/>
      <c r="BE1552" s="158"/>
      <c r="BF1552" s="129" t="s">
        <v>94</v>
      </c>
      <c r="BG1552" s="129"/>
      <c r="BH1552" s="158"/>
      <c r="BI1552" s="158"/>
      <c r="BJ1552" s="158"/>
      <c r="BK1552" s="158"/>
      <c r="BL1552" s="158"/>
      <c r="BM1552" s="158"/>
    </row>
    <row r="1553" spans="1:65" ht="14.65" customHeight="1" x14ac:dyDescent="0.25">
      <c r="A1553" s="68" t="str">
        <f>CONCATENATE(E1553,"_",X1553)</f>
        <v>20520596233_PCR-LAP20041028</v>
      </c>
      <c r="B1553" s="68" t="str">
        <f>CONCATENATE(E1553,"_",Z1553)</f>
        <v>20520596233_</v>
      </c>
      <c r="C1553" s="6">
        <v>44133</v>
      </c>
      <c r="D1553" s="6">
        <v>44163</v>
      </c>
      <c r="E1553" s="192">
        <v>20520596233</v>
      </c>
      <c r="F1553" s="3" t="s">
        <v>4116</v>
      </c>
      <c r="G1553" s="3" t="s">
        <v>5130</v>
      </c>
      <c r="H1553" s="6">
        <v>44133</v>
      </c>
      <c r="I1553" s="6">
        <v>44163</v>
      </c>
      <c r="J1553" s="7"/>
      <c r="K1553" s="8">
        <f ca="1">+TODAY()-I1553</f>
        <v>-26</v>
      </c>
      <c r="L1553" s="9">
        <v>82</v>
      </c>
      <c r="M1553" s="152"/>
      <c r="N1553" s="9" t="str">
        <f>IF(M1553="","Vacio",IF(L1553=M1553,"Igual","Diferente"))</f>
        <v>Vacio</v>
      </c>
      <c r="O1553" s="9"/>
      <c r="P1553" s="152"/>
      <c r="Q1553" s="9" t="str">
        <f>IF(P1553="","Vacio",IF(O1553=P1553,"Igual","Diferente"))</f>
        <v>Vacio</v>
      </c>
      <c r="R1553" s="1">
        <f>+L1553+O1553/3.5</f>
        <v>82</v>
      </c>
      <c r="S1553" s="1">
        <f ca="1">+IF(K1553&gt;=0,IF(K1553&lt;30,R1553*1,IF(60&gt;K1553,R1553*2,IF(90&gt;K1553,R1553*3,IF(120&gt;K1553,R1553*4,IF(150&gt;K1553,R1553*5,IF(180&gt;K1553,R1553*6,IF(210&gt;K1553,R1553*7))))))),0)</f>
        <v>0</v>
      </c>
      <c r="T1553" s="2">
        <f ca="1">+IF(K1553&lt;0,0,IF(K1553&lt;8,$A$1,IF(K1553&lt;15,$B$1,IF(K1553&lt;22,$C$1,IF(K1553&lt;30,$D$1,IF(K1553&lt;60,$G$1,IF(K1553&lt;90,$H$1,IF(K1553&lt;120,$I$1,IF(K1553&lt;150,$J$1,IF(K1553&lt;180,$K$1,IF(K1553&lt;210,$E$1)))))))))))</f>
        <v>0</v>
      </c>
      <c r="U1553" s="119" t="s">
        <v>2954</v>
      </c>
      <c r="V1553" s="86" t="s">
        <v>2956</v>
      </c>
      <c r="W1553" s="133">
        <v>44009</v>
      </c>
      <c r="X1553" s="120" t="s">
        <v>2984</v>
      </c>
      <c r="Y1553" s="12" t="s">
        <v>5248</v>
      </c>
      <c r="Z1553" s="12"/>
      <c r="AA1553" s="120"/>
      <c r="AB1553" s="116"/>
      <c r="AC1553" s="116"/>
      <c r="AD1553" s="116"/>
      <c r="AE1553" s="116"/>
      <c r="AF1553" s="4">
        <f ca="1">+TODAY()-AE1553</f>
        <v>44137</v>
      </c>
      <c r="AG1553" s="116"/>
      <c r="AH1553" s="116"/>
      <c r="AI1553" s="6"/>
      <c r="AJ1553" s="3"/>
      <c r="AK1553" s="6"/>
      <c r="AL1553" s="10"/>
      <c r="AM1553" s="3"/>
      <c r="AN1553" s="3"/>
      <c r="AO1553" s="3"/>
      <c r="AP1553" s="3" t="s">
        <v>62</v>
      </c>
      <c r="AQ1553" s="3"/>
      <c r="AR1553" s="3"/>
      <c r="AS1553" s="3"/>
      <c r="AT1553" s="3"/>
      <c r="AU1553" s="3" t="s">
        <v>4402</v>
      </c>
      <c r="AV1553" s="7" t="s">
        <v>47</v>
      </c>
      <c r="AW1553" s="7" t="s">
        <v>47</v>
      </c>
      <c r="AX1553" s="9" t="str">
        <f>IF(AW1553="","Vacio",IF(AV1553=AW1553,"Igual","Diferente"))</f>
        <v>Igual</v>
      </c>
      <c r="AY1553" s="129"/>
      <c r="AZ1553" s="129"/>
      <c r="BA1553" s="5">
        <f ca="1">+IF(K1553&gt;21,"Revisar",0)</f>
        <v>0</v>
      </c>
      <c r="BB1553" s="129" t="s">
        <v>146</v>
      </c>
      <c r="BC1553" s="129" t="s">
        <v>2919</v>
      </c>
      <c r="BD1553" s="158"/>
      <c r="BE1553" s="158"/>
      <c r="BF1553" s="129" t="s">
        <v>94</v>
      </c>
      <c r="BG1553" s="129"/>
      <c r="BH1553" s="158"/>
      <c r="BI1553" s="158"/>
      <c r="BJ1553" s="158"/>
      <c r="BK1553" s="158"/>
      <c r="BL1553" s="158"/>
      <c r="BM1553" s="158"/>
    </row>
    <row r="1554" spans="1:65" ht="14.65" customHeight="1" x14ac:dyDescent="0.25">
      <c r="A1554" s="68" t="str">
        <f>CONCATENATE(E1554,"_",X1554)</f>
        <v>20520596233_PCR-LAP20041031</v>
      </c>
      <c r="B1554" s="68" t="str">
        <f>CONCATENATE(E1554,"_",Z1554)</f>
        <v>20520596233_</v>
      </c>
      <c r="C1554" s="6">
        <v>44133</v>
      </c>
      <c r="D1554" s="6">
        <v>44163</v>
      </c>
      <c r="E1554" s="192">
        <v>20520596233</v>
      </c>
      <c r="F1554" s="3" t="s">
        <v>4116</v>
      </c>
      <c r="G1554" s="3" t="s">
        <v>5130</v>
      </c>
      <c r="H1554" s="6">
        <v>44133</v>
      </c>
      <c r="I1554" s="6">
        <v>44163</v>
      </c>
      <c r="J1554" s="7"/>
      <c r="K1554" s="8">
        <f ca="1">+TODAY()-I1554</f>
        <v>-26</v>
      </c>
      <c r="L1554" s="9">
        <v>82</v>
      </c>
      <c r="M1554" s="152"/>
      <c r="N1554" s="9" t="str">
        <f>IF(M1554="","Vacio",IF(L1554=M1554,"Igual","Diferente"))</f>
        <v>Vacio</v>
      </c>
      <c r="O1554" s="9"/>
      <c r="P1554" s="152"/>
      <c r="Q1554" s="9" t="str">
        <f>IF(P1554="","Vacio",IF(O1554=P1554,"Igual","Diferente"))</f>
        <v>Vacio</v>
      </c>
      <c r="R1554" s="1">
        <f>+L1554+O1554/3.5</f>
        <v>82</v>
      </c>
      <c r="S1554" s="1">
        <f ca="1">+IF(K1554&gt;=0,IF(K1554&lt;30,R1554*1,IF(60&gt;K1554,R1554*2,IF(90&gt;K1554,R1554*3,IF(120&gt;K1554,R1554*4,IF(150&gt;K1554,R1554*5,IF(180&gt;K1554,R1554*6,IF(210&gt;K1554,R1554*7))))))),0)</f>
        <v>0</v>
      </c>
      <c r="T1554" s="2">
        <f ca="1">+IF(K1554&lt;0,0,IF(K1554&lt;8,$A$1,IF(K1554&lt;15,$B$1,IF(K1554&lt;22,$C$1,IF(K1554&lt;30,$D$1,IF(K1554&lt;60,$G$1,IF(K1554&lt;90,$H$1,IF(K1554&lt;120,$I$1,IF(K1554&lt;150,$J$1,IF(K1554&lt;180,$K$1,IF(K1554&lt;210,$E$1)))))))))))</f>
        <v>0</v>
      </c>
      <c r="U1554" s="119" t="s">
        <v>2954</v>
      </c>
      <c r="V1554" s="86" t="s">
        <v>2956</v>
      </c>
      <c r="W1554" s="133">
        <v>44009</v>
      </c>
      <c r="X1554" s="120" t="s">
        <v>2985</v>
      </c>
      <c r="Y1554" s="12" t="s">
        <v>5248</v>
      </c>
      <c r="Z1554" s="12"/>
      <c r="AA1554" s="120"/>
      <c r="AB1554" s="116"/>
      <c r="AC1554" s="116"/>
      <c r="AD1554" s="116"/>
      <c r="AE1554" s="116"/>
      <c r="AF1554" s="4">
        <f ca="1">+TODAY()-AE1554</f>
        <v>44137</v>
      </c>
      <c r="AG1554" s="116"/>
      <c r="AH1554" s="116"/>
      <c r="AI1554" s="6"/>
      <c r="AJ1554" s="3"/>
      <c r="AK1554" s="6"/>
      <c r="AL1554" s="10"/>
      <c r="AM1554" s="3"/>
      <c r="AN1554" s="3"/>
      <c r="AO1554" s="3"/>
      <c r="AP1554" s="3" t="s">
        <v>62</v>
      </c>
      <c r="AQ1554" s="3"/>
      <c r="AR1554" s="3"/>
      <c r="AS1554" s="3"/>
      <c r="AT1554" s="3"/>
      <c r="AU1554" s="3" t="s">
        <v>4402</v>
      </c>
      <c r="AV1554" s="7" t="s">
        <v>47</v>
      </c>
      <c r="AW1554" s="7" t="s">
        <v>47</v>
      </c>
      <c r="AX1554" s="9" t="str">
        <f>IF(AW1554="","Vacio",IF(AV1554=AW1554,"Igual","Diferente"))</f>
        <v>Igual</v>
      </c>
      <c r="AY1554" s="129"/>
      <c r="AZ1554" s="129"/>
      <c r="BA1554" s="5">
        <f ca="1">+IF(K1554&gt;21,"Revisar",0)</f>
        <v>0</v>
      </c>
      <c r="BB1554" s="129" t="s">
        <v>146</v>
      </c>
      <c r="BC1554" s="129" t="s">
        <v>2919</v>
      </c>
      <c r="BD1554" s="158"/>
      <c r="BE1554" s="158"/>
      <c r="BF1554" s="129" t="s">
        <v>94</v>
      </c>
      <c r="BG1554" s="129"/>
      <c r="BH1554" s="158"/>
      <c r="BI1554" s="158"/>
      <c r="BJ1554" s="158"/>
      <c r="BK1554" s="158"/>
      <c r="BL1554" s="158"/>
      <c r="BM1554" s="158"/>
    </row>
    <row r="1555" spans="1:65" ht="14.65" customHeight="1" x14ac:dyDescent="0.25">
      <c r="A1555" s="68" t="str">
        <f>CONCATENATE(E1555,"_",X1555)</f>
        <v>20520596233_PCR-LAP20041171</v>
      </c>
      <c r="B1555" s="68" t="str">
        <f>CONCATENATE(E1555,"_",Z1555)</f>
        <v>20520596233_</v>
      </c>
      <c r="C1555" s="6">
        <v>44133</v>
      </c>
      <c r="D1555" s="6">
        <v>44163</v>
      </c>
      <c r="E1555" s="192">
        <v>20520596233</v>
      </c>
      <c r="F1555" s="3" t="s">
        <v>4116</v>
      </c>
      <c r="G1555" s="3" t="s">
        <v>5130</v>
      </c>
      <c r="H1555" s="6">
        <v>44133</v>
      </c>
      <c r="I1555" s="6">
        <v>44163</v>
      </c>
      <c r="J1555" s="7"/>
      <c r="K1555" s="8">
        <f ca="1">+TODAY()-I1555</f>
        <v>-26</v>
      </c>
      <c r="L1555" s="9">
        <v>82</v>
      </c>
      <c r="M1555" s="152"/>
      <c r="N1555" s="9" t="str">
        <f>IF(M1555="","Vacio",IF(L1555=M1555,"Igual","Diferente"))</f>
        <v>Vacio</v>
      </c>
      <c r="O1555" s="9"/>
      <c r="P1555" s="152"/>
      <c r="Q1555" s="9" t="str">
        <f>IF(P1555="","Vacio",IF(O1555=P1555,"Igual","Diferente"))</f>
        <v>Vacio</v>
      </c>
      <c r="R1555" s="1">
        <f>+L1555+O1555/3.5</f>
        <v>82</v>
      </c>
      <c r="S1555" s="1">
        <f ca="1">+IF(K1555&gt;=0,IF(K1555&lt;30,R1555*1,IF(60&gt;K1555,R1555*2,IF(90&gt;K1555,R1555*3,IF(120&gt;K1555,R1555*4,IF(150&gt;K1555,R1555*5,IF(180&gt;K1555,R1555*6,IF(210&gt;K1555,R1555*7))))))),0)</f>
        <v>0</v>
      </c>
      <c r="T1555" s="2">
        <f ca="1">+IF(K1555&lt;0,0,IF(K1555&lt;8,$A$1,IF(K1555&lt;15,$B$1,IF(K1555&lt;22,$C$1,IF(K1555&lt;30,$D$1,IF(K1555&lt;60,$G$1,IF(K1555&lt;90,$H$1,IF(K1555&lt;120,$I$1,IF(K1555&lt;150,$J$1,IF(K1555&lt;180,$K$1,IF(K1555&lt;210,$E$1)))))))))))</f>
        <v>0</v>
      </c>
      <c r="U1555" s="119" t="s">
        <v>2955</v>
      </c>
      <c r="V1555" s="86" t="s">
        <v>2956</v>
      </c>
      <c r="W1555" s="133">
        <v>44009</v>
      </c>
      <c r="X1555" s="120" t="s">
        <v>343</v>
      </c>
      <c r="Y1555" s="12" t="s">
        <v>5248</v>
      </c>
      <c r="Z1555" s="12"/>
      <c r="AA1555" s="120"/>
      <c r="AB1555" s="116"/>
      <c r="AC1555" s="116"/>
      <c r="AD1555" s="116"/>
      <c r="AE1555" s="116"/>
      <c r="AF1555" s="4">
        <f ca="1">+TODAY()-AE1555</f>
        <v>44137</v>
      </c>
      <c r="AG1555" s="116"/>
      <c r="AH1555" s="116"/>
      <c r="AI1555" s="6"/>
      <c r="AJ1555" s="3"/>
      <c r="AK1555" s="6"/>
      <c r="AL1555" s="10"/>
      <c r="AM1555" s="3"/>
      <c r="AN1555" s="3"/>
      <c r="AO1555" s="3"/>
      <c r="AP1555" s="3" t="s">
        <v>62</v>
      </c>
      <c r="AQ1555" s="3"/>
      <c r="AR1555" s="3"/>
      <c r="AS1555" s="3"/>
      <c r="AT1555" s="3"/>
      <c r="AU1555" s="3" t="s">
        <v>4402</v>
      </c>
      <c r="AV1555" s="7" t="s">
        <v>47</v>
      </c>
      <c r="AW1555" s="7" t="s">
        <v>47</v>
      </c>
      <c r="AX1555" s="9" t="str">
        <f>IF(AW1555="","Vacio",IF(AV1555=AW1555,"Igual","Diferente"))</f>
        <v>Igual</v>
      </c>
      <c r="AY1555" s="129"/>
      <c r="AZ1555" s="129"/>
      <c r="BA1555" s="5">
        <f ca="1">+IF(K1555&gt;21,"Revisar",0)</f>
        <v>0</v>
      </c>
      <c r="BB1555" s="129" t="s">
        <v>146</v>
      </c>
      <c r="BC1555" s="129" t="s">
        <v>2919</v>
      </c>
      <c r="BD1555" s="158"/>
      <c r="BE1555" s="158"/>
      <c r="BF1555" s="129" t="s">
        <v>94</v>
      </c>
      <c r="BG1555" s="129"/>
      <c r="BH1555" s="158"/>
      <c r="BI1555" s="158"/>
      <c r="BJ1555" s="158"/>
      <c r="BK1555" s="158"/>
      <c r="BL1555" s="158"/>
      <c r="BM1555" s="158"/>
    </row>
    <row r="1556" spans="1:65" ht="14.65" customHeight="1" x14ac:dyDescent="0.25">
      <c r="A1556" s="68" t="str">
        <f>CONCATENATE(E1556,"_",X1556)</f>
        <v>20520596233_PCR-LAP20041251</v>
      </c>
      <c r="B1556" s="68" t="str">
        <f>CONCATENATE(E1556,"_",Z1556)</f>
        <v>20520596233_</v>
      </c>
      <c r="C1556" s="6">
        <v>44133</v>
      </c>
      <c r="D1556" s="6">
        <v>44163</v>
      </c>
      <c r="E1556" s="192">
        <v>20520596233</v>
      </c>
      <c r="F1556" s="3" t="s">
        <v>4116</v>
      </c>
      <c r="G1556" s="3" t="s">
        <v>5130</v>
      </c>
      <c r="H1556" s="6">
        <v>44133</v>
      </c>
      <c r="I1556" s="6">
        <v>44163</v>
      </c>
      <c r="J1556" s="7"/>
      <c r="K1556" s="8">
        <f ca="1">+TODAY()-I1556</f>
        <v>-26</v>
      </c>
      <c r="L1556" s="9">
        <v>82</v>
      </c>
      <c r="M1556" s="152"/>
      <c r="N1556" s="9" t="str">
        <f>IF(M1556="","Vacio",IF(L1556=M1556,"Igual","Diferente"))</f>
        <v>Vacio</v>
      </c>
      <c r="O1556" s="9"/>
      <c r="P1556" s="152"/>
      <c r="Q1556" s="9" t="str">
        <f>IF(P1556="","Vacio",IF(O1556=P1556,"Igual","Diferente"))</f>
        <v>Vacio</v>
      </c>
      <c r="R1556" s="1">
        <f>+L1556+O1556/3.5</f>
        <v>82</v>
      </c>
      <c r="S1556" s="1">
        <f ca="1">+IF(K1556&gt;=0,IF(K1556&lt;30,R1556*1,IF(60&gt;K1556,R1556*2,IF(90&gt;K1556,R1556*3,IF(120&gt;K1556,R1556*4,IF(150&gt;K1556,R1556*5,IF(180&gt;K1556,R1556*6,IF(210&gt;K1556,R1556*7))))))),0)</f>
        <v>0</v>
      </c>
      <c r="T1556" s="2">
        <f ca="1">+IF(K1556&lt;0,0,IF(K1556&lt;8,$A$1,IF(K1556&lt;15,$B$1,IF(K1556&lt;22,$C$1,IF(K1556&lt;30,$D$1,IF(K1556&lt;60,$G$1,IF(K1556&lt;90,$H$1,IF(K1556&lt;120,$I$1,IF(K1556&lt;150,$J$1,IF(K1556&lt;180,$K$1,IF(K1556&lt;210,$E$1)))))))))))</f>
        <v>0</v>
      </c>
      <c r="U1556" s="119" t="s">
        <v>181</v>
      </c>
      <c r="V1556" s="86" t="s">
        <v>2956</v>
      </c>
      <c r="W1556" s="133">
        <v>44009</v>
      </c>
      <c r="X1556" s="120" t="s">
        <v>2987</v>
      </c>
      <c r="Y1556" s="12" t="s">
        <v>5248</v>
      </c>
      <c r="Z1556" s="12"/>
      <c r="AA1556" s="120"/>
      <c r="AB1556" s="116"/>
      <c r="AC1556" s="116"/>
      <c r="AD1556" s="116"/>
      <c r="AE1556" s="116"/>
      <c r="AF1556" s="4">
        <f ca="1">+TODAY()-AE1556</f>
        <v>44137</v>
      </c>
      <c r="AG1556" s="116"/>
      <c r="AH1556" s="116"/>
      <c r="AI1556" s="6"/>
      <c r="AJ1556" s="3"/>
      <c r="AK1556" s="6"/>
      <c r="AL1556" s="10"/>
      <c r="AM1556" s="3"/>
      <c r="AN1556" s="3"/>
      <c r="AO1556" s="3"/>
      <c r="AP1556" s="3" t="s">
        <v>62</v>
      </c>
      <c r="AQ1556" s="3"/>
      <c r="AR1556" s="3"/>
      <c r="AS1556" s="3"/>
      <c r="AT1556" s="3"/>
      <c r="AU1556" s="3" t="s">
        <v>4402</v>
      </c>
      <c r="AV1556" s="7" t="s">
        <v>47</v>
      </c>
      <c r="AW1556" s="7" t="s">
        <v>47</v>
      </c>
      <c r="AX1556" s="9" t="str">
        <f>IF(AW1556="","Vacio",IF(AV1556=AW1556,"Igual","Diferente"))</f>
        <v>Igual</v>
      </c>
      <c r="AY1556" s="129"/>
      <c r="AZ1556" s="129"/>
      <c r="BA1556" s="5">
        <f ca="1">+IF(K1556&gt;21,"Revisar",0)</f>
        <v>0</v>
      </c>
      <c r="BB1556" s="129" t="s">
        <v>146</v>
      </c>
      <c r="BC1556" s="129" t="s">
        <v>2919</v>
      </c>
      <c r="BD1556" s="158"/>
      <c r="BE1556" s="158"/>
      <c r="BF1556" s="129" t="s">
        <v>94</v>
      </c>
      <c r="BG1556" s="129"/>
      <c r="BH1556" s="158"/>
      <c r="BI1556" s="158"/>
      <c r="BJ1556" s="158"/>
      <c r="BK1556" s="158"/>
      <c r="BL1556" s="158"/>
      <c r="BM1556" s="158"/>
    </row>
    <row r="1557" spans="1:65" ht="14.65" customHeight="1" x14ac:dyDescent="0.25">
      <c r="A1557" s="68" t="str">
        <f>CONCATENATE(E1557,"_",X1557)</f>
        <v>20520596233_PCR-LAP20041252</v>
      </c>
      <c r="B1557" s="68" t="str">
        <f>CONCATENATE(E1557,"_",Z1557)</f>
        <v>20520596233_</v>
      </c>
      <c r="C1557" s="6">
        <v>44133</v>
      </c>
      <c r="D1557" s="6">
        <v>44163</v>
      </c>
      <c r="E1557" s="192">
        <v>20520596233</v>
      </c>
      <c r="F1557" s="3" t="s">
        <v>4116</v>
      </c>
      <c r="G1557" s="3" t="s">
        <v>5130</v>
      </c>
      <c r="H1557" s="6">
        <v>44133</v>
      </c>
      <c r="I1557" s="6">
        <v>44163</v>
      </c>
      <c r="J1557" s="7"/>
      <c r="K1557" s="8">
        <f ca="1">+TODAY()-I1557</f>
        <v>-26</v>
      </c>
      <c r="L1557" s="9">
        <v>82</v>
      </c>
      <c r="M1557" s="152"/>
      <c r="N1557" s="9" t="str">
        <f>IF(M1557="","Vacio",IF(L1557=M1557,"Igual","Diferente"))</f>
        <v>Vacio</v>
      </c>
      <c r="O1557" s="9"/>
      <c r="P1557" s="152"/>
      <c r="Q1557" s="9" t="str">
        <f>IF(P1557="","Vacio",IF(O1557=P1557,"Igual","Diferente"))</f>
        <v>Vacio</v>
      </c>
      <c r="R1557" s="1">
        <f>+L1557+O1557/3.5</f>
        <v>82</v>
      </c>
      <c r="S1557" s="1">
        <f ca="1">+IF(K1557&gt;=0,IF(K1557&lt;30,R1557*1,IF(60&gt;K1557,R1557*2,IF(90&gt;K1557,R1557*3,IF(120&gt;K1557,R1557*4,IF(150&gt;K1557,R1557*5,IF(180&gt;K1557,R1557*6,IF(210&gt;K1557,R1557*7))))))),0)</f>
        <v>0</v>
      </c>
      <c r="T1557" s="2">
        <f ca="1">+IF(K1557&lt;0,0,IF(K1557&lt;8,$A$1,IF(K1557&lt;15,$B$1,IF(K1557&lt;22,$C$1,IF(K1557&lt;30,$D$1,IF(K1557&lt;60,$G$1,IF(K1557&lt;90,$H$1,IF(K1557&lt;120,$I$1,IF(K1557&lt;150,$J$1,IF(K1557&lt;180,$K$1,IF(K1557&lt;210,$E$1)))))))))))</f>
        <v>0</v>
      </c>
      <c r="U1557" s="119" t="s">
        <v>181</v>
      </c>
      <c r="V1557" s="86" t="s">
        <v>2956</v>
      </c>
      <c r="W1557" s="133">
        <v>44009</v>
      </c>
      <c r="X1557" s="120" t="s">
        <v>2988</v>
      </c>
      <c r="Y1557" s="12" t="s">
        <v>5248</v>
      </c>
      <c r="Z1557" s="12"/>
      <c r="AA1557" s="120"/>
      <c r="AB1557" s="116"/>
      <c r="AC1557" s="116"/>
      <c r="AD1557" s="116"/>
      <c r="AE1557" s="116"/>
      <c r="AF1557" s="4">
        <f ca="1">+TODAY()-AE1557</f>
        <v>44137</v>
      </c>
      <c r="AG1557" s="116"/>
      <c r="AH1557" s="116"/>
      <c r="AI1557" s="6"/>
      <c r="AJ1557" s="3"/>
      <c r="AK1557" s="6"/>
      <c r="AL1557" s="10"/>
      <c r="AM1557" s="3"/>
      <c r="AN1557" s="3"/>
      <c r="AO1557" s="3"/>
      <c r="AP1557" s="3" t="s">
        <v>62</v>
      </c>
      <c r="AQ1557" s="3"/>
      <c r="AR1557" s="3"/>
      <c r="AS1557" s="3"/>
      <c r="AT1557" s="3"/>
      <c r="AU1557" s="3" t="s">
        <v>4402</v>
      </c>
      <c r="AV1557" s="7" t="s">
        <v>47</v>
      </c>
      <c r="AW1557" s="7" t="s">
        <v>47</v>
      </c>
      <c r="AX1557" s="9" t="str">
        <f>IF(AW1557="","Vacio",IF(AV1557=AW1557,"Igual","Diferente"))</f>
        <v>Igual</v>
      </c>
      <c r="AY1557" s="129"/>
      <c r="AZ1557" s="129"/>
      <c r="BA1557" s="5">
        <f ca="1">+IF(K1557&gt;21,"Revisar",0)</f>
        <v>0</v>
      </c>
      <c r="BB1557" s="129" t="s">
        <v>146</v>
      </c>
      <c r="BC1557" s="129" t="s">
        <v>2919</v>
      </c>
      <c r="BD1557" s="158"/>
      <c r="BE1557" s="158"/>
      <c r="BF1557" s="129" t="s">
        <v>94</v>
      </c>
      <c r="BG1557" s="129"/>
      <c r="BH1557" s="158"/>
      <c r="BI1557" s="158"/>
      <c r="BJ1557" s="158"/>
      <c r="BK1557" s="158"/>
      <c r="BL1557" s="158"/>
      <c r="BM1557" s="158"/>
    </row>
    <row r="1558" spans="1:65" ht="14.65" customHeight="1" x14ac:dyDescent="0.25">
      <c r="A1558" s="68" t="str">
        <f>CONCATENATE(E1558,"_",X1558)</f>
        <v>20520596233_PCR-LAP20041254</v>
      </c>
      <c r="B1558" s="68" t="str">
        <f>CONCATENATE(E1558,"_",Z1558)</f>
        <v>20520596233_</v>
      </c>
      <c r="C1558" s="6">
        <v>44133</v>
      </c>
      <c r="D1558" s="6">
        <v>44163</v>
      </c>
      <c r="E1558" s="192">
        <v>20520596233</v>
      </c>
      <c r="F1558" s="3" t="s">
        <v>4116</v>
      </c>
      <c r="G1558" s="3" t="s">
        <v>5130</v>
      </c>
      <c r="H1558" s="6">
        <v>44133</v>
      </c>
      <c r="I1558" s="6">
        <v>44163</v>
      </c>
      <c r="J1558" s="7"/>
      <c r="K1558" s="8">
        <f ca="1">+TODAY()-I1558</f>
        <v>-26</v>
      </c>
      <c r="L1558" s="9">
        <v>82</v>
      </c>
      <c r="M1558" s="152"/>
      <c r="N1558" s="9" t="str">
        <f>IF(M1558="","Vacio",IF(L1558=M1558,"Igual","Diferente"))</f>
        <v>Vacio</v>
      </c>
      <c r="O1558" s="9"/>
      <c r="P1558" s="152"/>
      <c r="Q1558" s="9" t="str">
        <f>IF(P1558="","Vacio",IF(O1558=P1558,"Igual","Diferente"))</f>
        <v>Vacio</v>
      </c>
      <c r="R1558" s="1">
        <f>+L1558+O1558/3.5</f>
        <v>82</v>
      </c>
      <c r="S1558" s="1">
        <f ca="1">+IF(K1558&gt;=0,IF(K1558&lt;30,R1558*1,IF(60&gt;K1558,R1558*2,IF(90&gt;K1558,R1558*3,IF(120&gt;K1558,R1558*4,IF(150&gt;K1558,R1558*5,IF(180&gt;K1558,R1558*6,IF(210&gt;K1558,R1558*7))))))),0)</f>
        <v>0</v>
      </c>
      <c r="T1558" s="2">
        <f ca="1">+IF(K1558&lt;0,0,IF(K1558&lt;8,$A$1,IF(K1558&lt;15,$B$1,IF(K1558&lt;22,$C$1,IF(K1558&lt;30,$D$1,IF(K1558&lt;60,$G$1,IF(K1558&lt;90,$H$1,IF(K1558&lt;120,$I$1,IF(K1558&lt;150,$J$1,IF(K1558&lt;180,$K$1,IF(K1558&lt;210,$E$1)))))))))))</f>
        <v>0</v>
      </c>
      <c r="U1558" s="119" t="s">
        <v>181</v>
      </c>
      <c r="V1558" s="86" t="s">
        <v>2956</v>
      </c>
      <c r="W1558" s="133">
        <v>44009</v>
      </c>
      <c r="X1558" s="120" t="s">
        <v>2989</v>
      </c>
      <c r="Y1558" s="12" t="s">
        <v>5248</v>
      </c>
      <c r="Z1558" s="12"/>
      <c r="AA1558" s="120"/>
      <c r="AB1558" s="116"/>
      <c r="AC1558" s="116"/>
      <c r="AD1558" s="116"/>
      <c r="AE1558" s="116"/>
      <c r="AF1558" s="4">
        <f ca="1">+TODAY()-AE1558</f>
        <v>44137</v>
      </c>
      <c r="AG1558" s="116"/>
      <c r="AH1558" s="116"/>
      <c r="AI1558" s="6"/>
      <c r="AJ1558" s="3"/>
      <c r="AK1558" s="6"/>
      <c r="AL1558" s="10"/>
      <c r="AM1558" s="3"/>
      <c r="AN1558" s="3"/>
      <c r="AO1558" s="3"/>
      <c r="AP1558" s="3" t="s">
        <v>62</v>
      </c>
      <c r="AQ1558" s="3"/>
      <c r="AR1558" s="3"/>
      <c r="AS1558" s="3"/>
      <c r="AT1558" s="3"/>
      <c r="AU1558" s="3" t="s">
        <v>4402</v>
      </c>
      <c r="AV1558" s="7" t="s">
        <v>47</v>
      </c>
      <c r="AW1558" s="7" t="s">
        <v>47</v>
      </c>
      <c r="AX1558" s="9" t="str">
        <f>IF(AW1558="","Vacio",IF(AV1558=AW1558,"Igual","Diferente"))</f>
        <v>Igual</v>
      </c>
      <c r="AY1558" s="129"/>
      <c r="AZ1558" s="129"/>
      <c r="BA1558" s="5">
        <f ca="1">+IF(K1558&gt;21,"Revisar",0)</f>
        <v>0</v>
      </c>
      <c r="BB1558" s="129" t="s">
        <v>146</v>
      </c>
      <c r="BC1558" s="129" t="s">
        <v>2919</v>
      </c>
      <c r="BD1558" s="158"/>
      <c r="BE1558" s="158"/>
      <c r="BF1558" s="129" t="s">
        <v>94</v>
      </c>
      <c r="BG1558" s="129"/>
      <c r="BH1558" s="158"/>
      <c r="BI1558" s="158"/>
      <c r="BJ1558" s="158"/>
      <c r="BK1558" s="158"/>
      <c r="BL1558" s="158"/>
      <c r="BM1558" s="158"/>
    </row>
    <row r="1559" spans="1:65" ht="14.65" customHeight="1" x14ac:dyDescent="0.25">
      <c r="A1559" s="68" t="str">
        <f>CONCATENATE(E1559,"_",X1559)</f>
        <v>20520596233_PCR-LAP20041256</v>
      </c>
      <c r="B1559" s="68" t="str">
        <f>CONCATENATE(E1559,"_",Z1559)</f>
        <v>20520596233_</v>
      </c>
      <c r="C1559" s="6">
        <v>44133</v>
      </c>
      <c r="D1559" s="6">
        <v>44163</v>
      </c>
      <c r="E1559" s="192">
        <v>20520596233</v>
      </c>
      <c r="F1559" s="3" t="s">
        <v>4116</v>
      </c>
      <c r="G1559" s="3" t="s">
        <v>5130</v>
      </c>
      <c r="H1559" s="6">
        <v>44133</v>
      </c>
      <c r="I1559" s="6">
        <v>44163</v>
      </c>
      <c r="J1559" s="7"/>
      <c r="K1559" s="8">
        <f ca="1">+TODAY()-I1559</f>
        <v>-26</v>
      </c>
      <c r="L1559" s="9">
        <v>82</v>
      </c>
      <c r="M1559" s="152"/>
      <c r="N1559" s="9" t="str">
        <f>IF(M1559="","Vacio",IF(L1559=M1559,"Igual","Diferente"))</f>
        <v>Vacio</v>
      </c>
      <c r="O1559" s="9"/>
      <c r="P1559" s="152"/>
      <c r="Q1559" s="9" t="str">
        <f>IF(P1559="","Vacio",IF(O1559=P1559,"Igual","Diferente"))</f>
        <v>Vacio</v>
      </c>
      <c r="R1559" s="1">
        <f>+L1559+O1559/3.5</f>
        <v>82</v>
      </c>
      <c r="S1559" s="1">
        <f ca="1">+IF(K1559&gt;=0,IF(K1559&lt;30,R1559*1,IF(60&gt;K1559,R1559*2,IF(90&gt;K1559,R1559*3,IF(120&gt;K1559,R1559*4,IF(150&gt;K1559,R1559*5,IF(180&gt;K1559,R1559*6,IF(210&gt;K1559,R1559*7))))))),0)</f>
        <v>0</v>
      </c>
      <c r="T1559" s="2">
        <f ca="1">+IF(K1559&lt;0,0,IF(K1559&lt;8,$A$1,IF(K1559&lt;15,$B$1,IF(K1559&lt;22,$C$1,IF(K1559&lt;30,$D$1,IF(K1559&lt;60,$G$1,IF(K1559&lt;90,$H$1,IF(K1559&lt;120,$I$1,IF(K1559&lt;150,$J$1,IF(K1559&lt;180,$K$1,IF(K1559&lt;210,$E$1)))))))))))</f>
        <v>0</v>
      </c>
      <c r="U1559" s="119" t="s">
        <v>181</v>
      </c>
      <c r="V1559" s="86" t="s">
        <v>2956</v>
      </c>
      <c r="W1559" s="133">
        <v>44009</v>
      </c>
      <c r="X1559" s="120" t="s">
        <v>2990</v>
      </c>
      <c r="Y1559" s="12" t="s">
        <v>5248</v>
      </c>
      <c r="Z1559" s="12"/>
      <c r="AA1559" s="120"/>
      <c r="AB1559" s="116"/>
      <c r="AC1559" s="116"/>
      <c r="AD1559" s="116"/>
      <c r="AE1559" s="116"/>
      <c r="AF1559" s="4">
        <f ca="1">+TODAY()-AE1559</f>
        <v>44137</v>
      </c>
      <c r="AG1559" s="116"/>
      <c r="AH1559" s="116"/>
      <c r="AI1559" s="6"/>
      <c r="AJ1559" s="3"/>
      <c r="AK1559" s="6"/>
      <c r="AL1559" s="10"/>
      <c r="AM1559" s="3"/>
      <c r="AN1559" s="3"/>
      <c r="AO1559" s="3"/>
      <c r="AP1559" s="3" t="s">
        <v>62</v>
      </c>
      <c r="AQ1559" s="3"/>
      <c r="AR1559" s="3"/>
      <c r="AS1559" s="3"/>
      <c r="AT1559" s="3"/>
      <c r="AU1559" s="3" t="s">
        <v>4402</v>
      </c>
      <c r="AV1559" s="7" t="s">
        <v>47</v>
      </c>
      <c r="AW1559" s="7" t="s">
        <v>47</v>
      </c>
      <c r="AX1559" s="9" t="str">
        <f>IF(AW1559="","Vacio",IF(AV1559=AW1559,"Igual","Diferente"))</f>
        <v>Igual</v>
      </c>
      <c r="AY1559" s="129"/>
      <c r="AZ1559" s="129"/>
      <c r="BA1559" s="5">
        <f ca="1">+IF(K1559&gt;21,"Revisar",0)</f>
        <v>0</v>
      </c>
      <c r="BB1559" s="129" t="s">
        <v>146</v>
      </c>
      <c r="BC1559" s="129" t="s">
        <v>2919</v>
      </c>
      <c r="BD1559" s="158"/>
      <c r="BE1559" s="158"/>
      <c r="BF1559" s="129" t="s">
        <v>94</v>
      </c>
      <c r="BG1559" s="129"/>
      <c r="BH1559" s="158"/>
      <c r="BI1559" s="158"/>
      <c r="BJ1559" s="158"/>
      <c r="BK1559" s="158"/>
      <c r="BL1559" s="158"/>
      <c r="BM1559" s="158"/>
    </row>
    <row r="1560" spans="1:65" ht="14.65" customHeight="1" x14ac:dyDescent="0.25">
      <c r="A1560" s="68" t="str">
        <f>CONCATENATE(E1560,"_",X1560)</f>
        <v>20520596233_PCR-LAP20041258</v>
      </c>
      <c r="B1560" s="68" t="str">
        <f>CONCATENATE(E1560,"_",Z1560)</f>
        <v>20520596233_</v>
      </c>
      <c r="C1560" s="6">
        <v>44133</v>
      </c>
      <c r="D1560" s="6">
        <v>44163</v>
      </c>
      <c r="E1560" s="192">
        <v>20520596233</v>
      </c>
      <c r="F1560" s="3" t="s">
        <v>4116</v>
      </c>
      <c r="G1560" s="3" t="s">
        <v>5130</v>
      </c>
      <c r="H1560" s="6">
        <v>44133</v>
      </c>
      <c r="I1560" s="6">
        <v>44163</v>
      </c>
      <c r="J1560" s="7"/>
      <c r="K1560" s="8">
        <f ca="1">+TODAY()-I1560</f>
        <v>-26</v>
      </c>
      <c r="L1560" s="9">
        <v>82</v>
      </c>
      <c r="M1560" s="152"/>
      <c r="N1560" s="9" t="str">
        <f>IF(M1560="","Vacio",IF(L1560=M1560,"Igual","Diferente"))</f>
        <v>Vacio</v>
      </c>
      <c r="O1560" s="9"/>
      <c r="P1560" s="152"/>
      <c r="Q1560" s="9" t="str">
        <f>IF(P1560="","Vacio",IF(O1560=P1560,"Igual","Diferente"))</f>
        <v>Vacio</v>
      </c>
      <c r="R1560" s="1">
        <f>+L1560+O1560/3.5</f>
        <v>82</v>
      </c>
      <c r="S1560" s="1">
        <f ca="1">+IF(K1560&gt;=0,IF(K1560&lt;30,R1560*1,IF(60&gt;K1560,R1560*2,IF(90&gt;K1560,R1560*3,IF(120&gt;K1560,R1560*4,IF(150&gt;K1560,R1560*5,IF(180&gt;K1560,R1560*6,IF(210&gt;K1560,R1560*7))))))),0)</f>
        <v>0</v>
      </c>
      <c r="T1560" s="2">
        <f ca="1">+IF(K1560&lt;0,0,IF(K1560&lt;8,$A$1,IF(K1560&lt;15,$B$1,IF(K1560&lt;22,$C$1,IF(K1560&lt;30,$D$1,IF(K1560&lt;60,$G$1,IF(K1560&lt;90,$H$1,IF(K1560&lt;120,$I$1,IF(K1560&lt;150,$J$1,IF(K1560&lt;180,$K$1,IF(K1560&lt;210,$E$1)))))))))))</f>
        <v>0</v>
      </c>
      <c r="U1560" s="119" t="s">
        <v>181</v>
      </c>
      <c r="V1560" s="86" t="s">
        <v>2956</v>
      </c>
      <c r="W1560" s="133">
        <v>44009</v>
      </c>
      <c r="X1560" s="120" t="s">
        <v>2991</v>
      </c>
      <c r="Y1560" s="12" t="s">
        <v>5248</v>
      </c>
      <c r="Z1560" s="12"/>
      <c r="AA1560" s="120"/>
      <c r="AB1560" s="116"/>
      <c r="AC1560" s="116"/>
      <c r="AD1560" s="116"/>
      <c r="AE1560" s="116"/>
      <c r="AF1560" s="4">
        <f ca="1">+TODAY()-AE1560</f>
        <v>44137</v>
      </c>
      <c r="AG1560" s="116"/>
      <c r="AH1560" s="116"/>
      <c r="AI1560" s="6"/>
      <c r="AJ1560" s="3"/>
      <c r="AK1560" s="6"/>
      <c r="AL1560" s="10"/>
      <c r="AM1560" s="3"/>
      <c r="AN1560" s="3"/>
      <c r="AO1560" s="3"/>
      <c r="AP1560" s="3" t="s">
        <v>62</v>
      </c>
      <c r="AQ1560" s="3"/>
      <c r="AR1560" s="3"/>
      <c r="AS1560" s="3"/>
      <c r="AT1560" s="3"/>
      <c r="AU1560" s="3" t="s">
        <v>4402</v>
      </c>
      <c r="AV1560" s="7" t="s">
        <v>47</v>
      </c>
      <c r="AW1560" s="7" t="s">
        <v>47</v>
      </c>
      <c r="AX1560" s="9" t="str">
        <f>IF(AW1560="","Vacio",IF(AV1560=AW1560,"Igual","Diferente"))</f>
        <v>Igual</v>
      </c>
      <c r="AY1560" s="129"/>
      <c r="AZ1560" s="129"/>
      <c r="BA1560" s="5">
        <f ca="1">+IF(K1560&gt;21,"Revisar",0)</f>
        <v>0</v>
      </c>
      <c r="BB1560" s="129" t="s">
        <v>146</v>
      </c>
      <c r="BC1560" s="129" t="s">
        <v>2919</v>
      </c>
      <c r="BD1560" s="158"/>
      <c r="BE1560" s="158"/>
      <c r="BF1560" s="129" t="s">
        <v>94</v>
      </c>
      <c r="BG1560" s="129"/>
      <c r="BH1560" s="158"/>
      <c r="BI1560" s="158"/>
      <c r="BJ1560" s="158"/>
      <c r="BK1560" s="158"/>
      <c r="BL1560" s="158"/>
      <c r="BM1560" s="158"/>
    </row>
    <row r="1561" spans="1:65" ht="14.65" customHeight="1" x14ac:dyDescent="0.25">
      <c r="A1561" s="68" t="str">
        <f>CONCATENATE(E1561,"_",X1561)</f>
        <v>20520596233_PCR-LAP20041260</v>
      </c>
      <c r="B1561" s="68" t="str">
        <f>CONCATENATE(E1561,"_",Z1561)</f>
        <v>20520596233_</v>
      </c>
      <c r="C1561" s="6">
        <v>44133</v>
      </c>
      <c r="D1561" s="6">
        <v>44163</v>
      </c>
      <c r="E1561" s="192">
        <v>20520596233</v>
      </c>
      <c r="F1561" s="3" t="s">
        <v>4116</v>
      </c>
      <c r="G1561" s="3" t="s">
        <v>5130</v>
      </c>
      <c r="H1561" s="6">
        <v>44133</v>
      </c>
      <c r="I1561" s="6">
        <v>44163</v>
      </c>
      <c r="J1561" s="7"/>
      <c r="K1561" s="8">
        <f ca="1">+TODAY()-I1561</f>
        <v>-26</v>
      </c>
      <c r="L1561" s="9">
        <v>82</v>
      </c>
      <c r="M1561" s="152"/>
      <c r="N1561" s="9" t="str">
        <f>IF(M1561="","Vacio",IF(L1561=M1561,"Igual","Diferente"))</f>
        <v>Vacio</v>
      </c>
      <c r="O1561" s="9"/>
      <c r="P1561" s="152"/>
      <c r="Q1561" s="9" t="str">
        <f>IF(P1561="","Vacio",IF(O1561=P1561,"Igual","Diferente"))</f>
        <v>Vacio</v>
      </c>
      <c r="R1561" s="1">
        <f>+L1561+O1561/3.5</f>
        <v>82</v>
      </c>
      <c r="S1561" s="1">
        <f ca="1">+IF(K1561&gt;=0,IF(K1561&lt;30,R1561*1,IF(60&gt;K1561,R1561*2,IF(90&gt;K1561,R1561*3,IF(120&gt;K1561,R1561*4,IF(150&gt;K1561,R1561*5,IF(180&gt;K1561,R1561*6,IF(210&gt;K1561,R1561*7))))))),0)</f>
        <v>0</v>
      </c>
      <c r="T1561" s="2">
        <f ca="1">+IF(K1561&lt;0,0,IF(K1561&lt;8,$A$1,IF(K1561&lt;15,$B$1,IF(K1561&lt;22,$C$1,IF(K1561&lt;30,$D$1,IF(K1561&lt;60,$G$1,IF(K1561&lt;90,$H$1,IF(K1561&lt;120,$I$1,IF(K1561&lt;150,$J$1,IF(K1561&lt;180,$K$1,IF(K1561&lt;210,$E$1)))))))))))</f>
        <v>0</v>
      </c>
      <c r="U1561" s="119" t="s">
        <v>181</v>
      </c>
      <c r="V1561" s="86" t="s">
        <v>2956</v>
      </c>
      <c r="W1561" s="133">
        <v>44009</v>
      </c>
      <c r="X1561" s="120" t="s">
        <v>2993</v>
      </c>
      <c r="Y1561" s="12" t="s">
        <v>5248</v>
      </c>
      <c r="Z1561" s="12"/>
      <c r="AA1561" s="120"/>
      <c r="AB1561" s="116"/>
      <c r="AC1561" s="116"/>
      <c r="AD1561" s="116"/>
      <c r="AE1561" s="116"/>
      <c r="AF1561" s="4">
        <f ca="1">+TODAY()-AE1561</f>
        <v>44137</v>
      </c>
      <c r="AG1561" s="116"/>
      <c r="AH1561" s="116"/>
      <c r="AI1561" s="6"/>
      <c r="AJ1561" s="3"/>
      <c r="AK1561" s="6"/>
      <c r="AL1561" s="10"/>
      <c r="AM1561" s="3"/>
      <c r="AN1561" s="3"/>
      <c r="AO1561" s="3"/>
      <c r="AP1561" s="3" t="s">
        <v>62</v>
      </c>
      <c r="AQ1561" s="3"/>
      <c r="AR1561" s="3"/>
      <c r="AS1561" s="3"/>
      <c r="AT1561" s="3"/>
      <c r="AU1561" s="3" t="s">
        <v>4402</v>
      </c>
      <c r="AV1561" s="7" t="s">
        <v>47</v>
      </c>
      <c r="AW1561" s="7" t="s">
        <v>47</v>
      </c>
      <c r="AX1561" s="9" t="str">
        <f>IF(AW1561="","Vacio",IF(AV1561=AW1561,"Igual","Diferente"))</f>
        <v>Igual</v>
      </c>
      <c r="AY1561" s="129"/>
      <c r="AZ1561" s="129"/>
      <c r="BA1561" s="5">
        <f ca="1">+IF(K1561&gt;21,"Revisar",0)</f>
        <v>0</v>
      </c>
      <c r="BB1561" s="129" t="s">
        <v>146</v>
      </c>
      <c r="BC1561" s="129" t="s">
        <v>2919</v>
      </c>
      <c r="BD1561" s="158"/>
      <c r="BE1561" s="158"/>
      <c r="BF1561" s="129" t="s">
        <v>94</v>
      </c>
      <c r="BG1561" s="129"/>
      <c r="BH1561" s="158"/>
      <c r="BI1561" s="158"/>
      <c r="BJ1561" s="158"/>
      <c r="BK1561" s="158"/>
      <c r="BL1561" s="158"/>
      <c r="BM1561" s="158"/>
    </row>
    <row r="1562" spans="1:65" ht="14.65" customHeight="1" x14ac:dyDescent="0.25">
      <c r="A1562" s="68" t="str">
        <f>CONCATENATE(E1562,"_",X1562)</f>
        <v>20520596233_PCR-LAP20041261</v>
      </c>
      <c r="B1562" s="68" t="str">
        <f>CONCATENATE(E1562,"_",Z1562)</f>
        <v>20520596233_</v>
      </c>
      <c r="C1562" s="6">
        <v>44133</v>
      </c>
      <c r="D1562" s="6">
        <v>44163</v>
      </c>
      <c r="E1562" s="192">
        <v>20520596233</v>
      </c>
      <c r="F1562" s="3" t="s">
        <v>4116</v>
      </c>
      <c r="G1562" s="3" t="s">
        <v>5130</v>
      </c>
      <c r="H1562" s="6">
        <v>44133</v>
      </c>
      <c r="I1562" s="6">
        <v>44163</v>
      </c>
      <c r="J1562" s="7"/>
      <c r="K1562" s="8">
        <f ca="1">+TODAY()-I1562</f>
        <v>-26</v>
      </c>
      <c r="L1562" s="9">
        <v>82</v>
      </c>
      <c r="M1562" s="152"/>
      <c r="N1562" s="9" t="str">
        <f>IF(M1562="","Vacio",IF(L1562=M1562,"Igual","Diferente"))</f>
        <v>Vacio</v>
      </c>
      <c r="O1562" s="9"/>
      <c r="P1562" s="152"/>
      <c r="Q1562" s="9" t="str">
        <f>IF(P1562="","Vacio",IF(O1562=P1562,"Igual","Diferente"))</f>
        <v>Vacio</v>
      </c>
      <c r="R1562" s="1">
        <f>+L1562+O1562/3.5</f>
        <v>82</v>
      </c>
      <c r="S1562" s="1">
        <f ca="1">+IF(K1562&gt;=0,IF(K1562&lt;30,R1562*1,IF(60&gt;K1562,R1562*2,IF(90&gt;K1562,R1562*3,IF(120&gt;K1562,R1562*4,IF(150&gt;K1562,R1562*5,IF(180&gt;K1562,R1562*6,IF(210&gt;K1562,R1562*7))))))),0)</f>
        <v>0</v>
      </c>
      <c r="T1562" s="2">
        <f ca="1">+IF(K1562&lt;0,0,IF(K1562&lt;8,$A$1,IF(K1562&lt;15,$B$1,IF(K1562&lt;22,$C$1,IF(K1562&lt;30,$D$1,IF(K1562&lt;60,$G$1,IF(K1562&lt;90,$H$1,IF(K1562&lt;120,$I$1,IF(K1562&lt;150,$J$1,IF(K1562&lt;180,$K$1,IF(K1562&lt;210,$E$1)))))))))))</f>
        <v>0</v>
      </c>
      <c r="U1562" s="119" t="s">
        <v>181</v>
      </c>
      <c r="V1562" s="86" t="s">
        <v>2956</v>
      </c>
      <c r="W1562" s="133">
        <v>44009</v>
      </c>
      <c r="X1562" s="120" t="s">
        <v>2994</v>
      </c>
      <c r="Y1562" s="12" t="s">
        <v>5248</v>
      </c>
      <c r="Z1562" s="12"/>
      <c r="AA1562" s="120"/>
      <c r="AB1562" s="116"/>
      <c r="AC1562" s="116"/>
      <c r="AD1562" s="116"/>
      <c r="AE1562" s="116"/>
      <c r="AF1562" s="4">
        <f ca="1">+TODAY()-AE1562</f>
        <v>44137</v>
      </c>
      <c r="AG1562" s="116"/>
      <c r="AH1562" s="116"/>
      <c r="AI1562" s="6"/>
      <c r="AJ1562" s="3"/>
      <c r="AK1562" s="6"/>
      <c r="AL1562" s="10"/>
      <c r="AM1562" s="3"/>
      <c r="AN1562" s="3"/>
      <c r="AO1562" s="3"/>
      <c r="AP1562" s="3" t="s">
        <v>62</v>
      </c>
      <c r="AQ1562" s="3"/>
      <c r="AR1562" s="3"/>
      <c r="AS1562" s="3"/>
      <c r="AT1562" s="3"/>
      <c r="AU1562" s="3" t="s">
        <v>4402</v>
      </c>
      <c r="AV1562" s="7" t="s">
        <v>47</v>
      </c>
      <c r="AW1562" s="7" t="s">
        <v>47</v>
      </c>
      <c r="AX1562" s="9" t="str">
        <f>IF(AW1562="","Vacio",IF(AV1562=AW1562,"Igual","Diferente"))</f>
        <v>Igual</v>
      </c>
      <c r="AY1562" s="129"/>
      <c r="AZ1562" s="129"/>
      <c r="BA1562" s="5">
        <f ca="1">+IF(K1562&gt;21,"Revisar",0)</f>
        <v>0</v>
      </c>
      <c r="BB1562" s="129" t="s">
        <v>146</v>
      </c>
      <c r="BC1562" s="129" t="s">
        <v>2919</v>
      </c>
      <c r="BD1562" s="158"/>
      <c r="BE1562" s="158"/>
      <c r="BF1562" s="129" t="s">
        <v>94</v>
      </c>
      <c r="BG1562" s="129"/>
      <c r="BH1562" s="158"/>
      <c r="BI1562" s="158"/>
      <c r="BJ1562" s="158"/>
      <c r="BK1562" s="158"/>
      <c r="BL1562" s="158"/>
      <c r="BM1562" s="158"/>
    </row>
    <row r="1563" spans="1:65" ht="14.65" customHeight="1" x14ac:dyDescent="0.25">
      <c r="A1563" s="68" t="str">
        <f>CONCATENATE(E1563,"_",X1563)</f>
        <v>20520596233_PCR-LAP20041264</v>
      </c>
      <c r="B1563" s="68" t="str">
        <f>CONCATENATE(E1563,"_",Z1563)</f>
        <v>20520596233_</v>
      </c>
      <c r="C1563" s="6">
        <v>44133</v>
      </c>
      <c r="D1563" s="6">
        <v>44163</v>
      </c>
      <c r="E1563" s="192">
        <v>20520596233</v>
      </c>
      <c r="F1563" s="3" t="s">
        <v>4116</v>
      </c>
      <c r="G1563" s="3" t="s">
        <v>5130</v>
      </c>
      <c r="H1563" s="6">
        <v>44133</v>
      </c>
      <c r="I1563" s="6">
        <v>44163</v>
      </c>
      <c r="J1563" s="7"/>
      <c r="K1563" s="8">
        <f ca="1">+TODAY()-I1563</f>
        <v>-26</v>
      </c>
      <c r="L1563" s="9">
        <v>82</v>
      </c>
      <c r="M1563" s="152"/>
      <c r="N1563" s="9" t="str">
        <f>IF(M1563="","Vacio",IF(L1563=M1563,"Igual","Diferente"))</f>
        <v>Vacio</v>
      </c>
      <c r="O1563" s="9"/>
      <c r="P1563" s="152"/>
      <c r="Q1563" s="9" t="str">
        <f>IF(P1563="","Vacio",IF(O1563=P1563,"Igual","Diferente"))</f>
        <v>Vacio</v>
      </c>
      <c r="R1563" s="1">
        <f>+L1563+O1563/3.5</f>
        <v>82</v>
      </c>
      <c r="S1563" s="1">
        <f ca="1">+IF(K1563&gt;=0,IF(K1563&lt;30,R1563*1,IF(60&gt;K1563,R1563*2,IF(90&gt;K1563,R1563*3,IF(120&gt;K1563,R1563*4,IF(150&gt;K1563,R1563*5,IF(180&gt;K1563,R1563*6,IF(210&gt;K1563,R1563*7))))))),0)</f>
        <v>0</v>
      </c>
      <c r="T1563" s="2">
        <f ca="1">+IF(K1563&lt;0,0,IF(K1563&lt;8,$A$1,IF(K1563&lt;15,$B$1,IF(K1563&lt;22,$C$1,IF(K1563&lt;30,$D$1,IF(K1563&lt;60,$G$1,IF(K1563&lt;90,$H$1,IF(K1563&lt;120,$I$1,IF(K1563&lt;150,$J$1,IF(K1563&lt;180,$K$1,IF(K1563&lt;210,$E$1)))))))))))</f>
        <v>0</v>
      </c>
      <c r="U1563" s="119" t="s">
        <v>181</v>
      </c>
      <c r="V1563" s="86" t="s">
        <v>2956</v>
      </c>
      <c r="W1563" s="133">
        <v>44009</v>
      </c>
      <c r="X1563" s="120" t="s">
        <v>2995</v>
      </c>
      <c r="Y1563" s="12" t="s">
        <v>5248</v>
      </c>
      <c r="Z1563" s="12"/>
      <c r="AA1563" s="120"/>
      <c r="AB1563" s="116"/>
      <c r="AC1563" s="116"/>
      <c r="AD1563" s="116"/>
      <c r="AE1563" s="116"/>
      <c r="AF1563" s="4">
        <f ca="1">+TODAY()-AE1563</f>
        <v>44137</v>
      </c>
      <c r="AG1563" s="116"/>
      <c r="AH1563" s="116"/>
      <c r="AI1563" s="6"/>
      <c r="AJ1563" s="3"/>
      <c r="AK1563" s="6"/>
      <c r="AL1563" s="10"/>
      <c r="AM1563" s="3"/>
      <c r="AN1563" s="3"/>
      <c r="AO1563" s="3"/>
      <c r="AP1563" s="3" t="s">
        <v>62</v>
      </c>
      <c r="AQ1563" s="3"/>
      <c r="AR1563" s="3"/>
      <c r="AS1563" s="3"/>
      <c r="AT1563" s="3"/>
      <c r="AU1563" s="3" t="s">
        <v>4402</v>
      </c>
      <c r="AV1563" s="7" t="s">
        <v>47</v>
      </c>
      <c r="AW1563" s="7" t="s">
        <v>47</v>
      </c>
      <c r="AX1563" s="9" t="str">
        <f>IF(AW1563="","Vacio",IF(AV1563=AW1563,"Igual","Diferente"))</f>
        <v>Igual</v>
      </c>
      <c r="AY1563" s="129"/>
      <c r="AZ1563" s="129"/>
      <c r="BA1563" s="5">
        <f ca="1">+IF(K1563&gt;21,"Revisar",0)</f>
        <v>0</v>
      </c>
      <c r="BB1563" s="129" t="s">
        <v>146</v>
      </c>
      <c r="BC1563" s="129" t="s">
        <v>2919</v>
      </c>
      <c r="BD1563" s="158"/>
      <c r="BE1563" s="158"/>
      <c r="BF1563" s="129" t="s">
        <v>94</v>
      </c>
      <c r="BG1563" s="129"/>
      <c r="BH1563" s="158"/>
      <c r="BI1563" s="158"/>
      <c r="BJ1563" s="158"/>
      <c r="BK1563" s="158"/>
      <c r="BL1563" s="158"/>
      <c r="BM1563" s="158"/>
    </row>
    <row r="1564" spans="1:65" s="153" customFormat="1" ht="14.65" customHeight="1" x14ac:dyDescent="0.25">
      <c r="A1564" s="68" t="str">
        <f>CONCATENATE(E1564,"_",X1564)</f>
        <v>20520596233_PCR-LAP20041266</v>
      </c>
      <c r="B1564" s="68" t="str">
        <f>CONCATENATE(E1564,"_",Z1564)</f>
        <v>20520596233_</v>
      </c>
      <c r="C1564" s="6">
        <v>44133</v>
      </c>
      <c r="D1564" s="6">
        <v>44163</v>
      </c>
      <c r="E1564" s="192">
        <v>20520596233</v>
      </c>
      <c r="F1564" s="3" t="s">
        <v>4116</v>
      </c>
      <c r="G1564" s="3" t="s">
        <v>5130</v>
      </c>
      <c r="H1564" s="6">
        <v>44133</v>
      </c>
      <c r="I1564" s="6">
        <v>44163</v>
      </c>
      <c r="J1564" s="7"/>
      <c r="K1564" s="8">
        <f ca="1">+TODAY()-I1564</f>
        <v>-26</v>
      </c>
      <c r="L1564" s="9">
        <v>82</v>
      </c>
      <c r="M1564" s="152"/>
      <c r="N1564" s="9" t="str">
        <f>IF(M1564="","Vacio",IF(L1564=M1564,"Igual","Diferente"))</f>
        <v>Vacio</v>
      </c>
      <c r="O1564" s="9"/>
      <c r="P1564" s="152"/>
      <c r="Q1564" s="9" t="str">
        <f>IF(P1564="","Vacio",IF(O1564=P1564,"Igual","Diferente"))</f>
        <v>Vacio</v>
      </c>
      <c r="R1564" s="1">
        <f>+L1564+O1564/3.5</f>
        <v>82</v>
      </c>
      <c r="S1564" s="1">
        <f ca="1">+IF(K1564&gt;=0,IF(K1564&lt;30,R1564*1,IF(60&gt;K1564,R1564*2,IF(90&gt;K1564,R1564*3,IF(120&gt;K1564,R1564*4,IF(150&gt;K1564,R1564*5,IF(180&gt;K1564,R1564*6,IF(210&gt;K1564,R1564*7))))))),0)</f>
        <v>0</v>
      </c>
      <c r="T1564" s="2">
        <f ca="1">+IF(K1564&lt;0,0,IF(K1564&lt;8,$A$1,IF(K1564&lt;15,$B$1,IF(K1564&lt;22,$C$1,IF(K1564&lt;30,$D$1,IF(K1564&lt;60,$G$1,IF(K1564&lt;90,$H$1,IF(K1564&lt;120,$I$1,IF(K1564&lt;150,$J$1,IF(K1564&lt;180,$K$1,IF(K1564&lt;210,$E$1)))))))))))</f>
        <v>0</v>
      </c>
      <c r="U1564" s="119" t="s">
        <v>181</v>
      </c>
      <c r="V1564" s="86" t="s">
        <v>2956</v>
      </c>
      <c r="W1564" s="133">
        <v>44009</v>
      </c>
      <c r="X1564" s="120" t="s">
        <v>2996</v>
      </c>
      <c r="Y1564" s="12" t="s">
        <v>5248</v>
      </c>
      <c r="Z1564" s="12"/>
      <c r="AA1564" s="120"/>
      <c r="AB1564" s="116"/>
      <c r="AC1564" s="116"/>
      <c r="AD1564" s="116"/>
      <c r="AE1564" s="116"/>
      <c r="AF1564" s="4">
        <f ca="1">+TODAY()-AE1564</f>
        <v>44137</v>
      </c>
      <c r="AG1564" s="116"/>
      <c r="AH1564" s="116"/>
      <c r="AI1564" s="6"/>
      <c r="AJ1564" s="3"/>
      <c r="AK1564" s="6"/>
      <c r="AL1564" s="10"/>
      <c r="AM1564" s="3"/>
      <c r="AN1564" s="3"/>
      <c r="AO1564" s="3"/>
      <c r="AP1564" s="3" t="s">
        <v>62</v>
      </c>
      <c r="AQ1564" s="3"/>
      <c r="AR1564" s="3"/>
      <c r="AS1564" s="3"/>
      <c r="AT1564" s="3"/>
      <c r="AU1564" s="3" t="s">
        <v>4402</v>
      </c>
      <c r="AV1564" s="7" t="s">
        <v>47</v>
      </c>
      <c r="AW1564" s="7" t="s">
        <v>47</v>
      </c>
      <c r="AX1564" s="9" t="str">
        <f>IF(AW1564="","Vacio",IF(AV1564=AW1564,"Igual","Diferente"))</f>
        <v>Igual</v>
      </c>
      <c r="AY1564" s="129"/>
      <c r="AZ1564" s="129"/>
      <c r="BA1564" s="5">
        <f ca="1">+IF(K1564&gt;21,"Revisar",0)</f>
        <v>0</v>
      </c>
      <c r="BB1564" s="129" t="s">
        <v>146</v>
      </c>
      <c r="BC1564" s="129" t="s">
        <v>2919</v>
      </c>
      <c r="BD1564" s="158"/>
      <c r="BE1564" s="158"/>
      <c r="BF1564" s="129" t="s">
        <v>94</v>
      </c>
      <c r="BG1564" s="129"/>
      <c r="BH1564" s="158"/>
      <c r="BI1564" s="158"/>
      <c r="BJ1564" s="158"/>
      <c r="BK1564" s="158"/>
      <c r="BL1564" s="158"/>
      <c r="BM1564" s="158"/>
    </row>
    <row r="1565" spans="1:65" s="153" customFormat="1" ht="14.65" customHeight="1" x14ac:dyDescent="0.25">
      <c r="A1565" s="68" t="str">
        <f>CONCATENATE(E1565,"_",X1565)</f>
        <v>20520596233_PCR-LAP20041267</v>
      </c>
      <c r="B1565" s="68" t="str">
        <f>CONCATENATE(E1565,"_",Z1565)</f>
        <v>20520596233_</v>
      </c>
      <c r="C1565" s="6">
        <v>44133</v>
      </c>
      <c r="D1565" s="6">
        <v>44163</v>
      </c>
      <c r="E1565" s="192">
        <v>20520596233</v>
      </c>
      <c r="F1565" s="3" t="s">
        <v>4116</v>
      </c>
      <c r="G1565" s="3" t="s">
        <v>5130</v>
      </c>
      <c r="H1565" s="6">
        <v>44133</v>
      </c>
      <c r="I1565" s="6">
        <v>44163</v>
      </c>
      <c r="J1565" s="7"/>
      <c r="K1565" s="8">
        <f ca="1">+TODAY()-I1565</f>
        <v>-26</v>
      </c>
      <c r="L1565" s="9">
        <v>82</v>
      </c>
      <c r="M1565" s="152"/>
      <c r="N1565" s="9" t="str">
        <f>IF(M1565="","Vacio",IF(L1565=M1565,"Igual","Diferente"))</f>
        <v>Vacio</v>
      </c>
      <c r="O1565" s="9"/>
      <c r="P1565" s="152"/>
      <c r="Q1565" s="9" t="str">
        <f>IF(P1565="","Vacio",IF(O1565=P1565,"Igual","Diferente"))</f>
        <v>Vacio</v>
      </c>
      <c r="R1565" s="1">
        <f>+L1565+O1565/3.5</f>
        <v>82</v>
      </c>
      <c r="S1565" s="1">
        <f ca="1">+IF(K1565&gt;=0,IF(K1565&lt;30,R1565*1,IF(60&gt;K1565,R1565*2,IF(90&gt;K1565,R1565*3,IF(120&gt;K1565,R1565*4,IF(150&gt;K1565,R1565*5,IF(180&gt;K1565,R1565*6,IF(210&gt;K1565,R1565*7))))))),0)</f>
        <v>0</v>
      </c>
      <c r="T1565" s="2">
        <f ca="1">+IF(K1565&lt;0,0,IF(K1565&lt;8,$A$1,IF(K1565&lt;15,$B$1,IF(K1565&lt;22,$C$1,IF(K1565&lt;30,$D$1,IF(K1565&lt;60,$G$1,IF(K1565&lt;90,$H$1,IF(K1565&lt;120,$I$1,IF(K1565&lt;150,$J$1,IF(K1565&lt;180,$K$1,IF(K1565&lt;210,$E$1)))))))))))</f>
        <v>0</v>
      </c>
      <c r="U1565" s="119" t="s">
        <v>181</v>
      </c>
      <c r="V1565" s="86" t="s">
        <v>2956</v>
      </c>
      <c r="W1565" s="133">
        <v>44009</v>
      </c>
      <c r="X1565" s="120" t="s">
        <v>2997</v>
      </c>
      <c r="Y1565" s="12" t="s">
        <v>5248</v>
      </c>
      <c r="Z1565" s="12"/>
      <c r="AA1565" s="120"/>
      <c r="AB1565" s="116"/>
      <c r="AC1565" s="116"/>
      <c r="AD1565" s="116"/>
      <c r="AE1565" s="116"/>
      <c r="AF1565" s="4">
        <f ca="1">+TODAY()-AE1565</f>
        <v>44137</v>
      </c>
      <c r="AG1565" s="116"/>
      <c r="AH1565" s="116"/>
      <c r="AI1565" s="6"/>
      <c r="AJ1565" s="3"/>
      <c r="AK1565" s="6"/>
      <c r="AL1565" s="10"/>
      <c r="AM1565" s="3"/>
      <c r="AN1565" s="3"/>
      <c r="AO1565" s="3"/>
      <c r="AP1565" s="3" t="s">
        <v>62</v>
      </c>
      <c r="AQ1565" s="3"/>
      <c r="AR1565" s="3"/>
      <c r="AS1565" s="3"/>
      <c r="AT1565" s="3"/>
      <c r="AU1565" s="3" t="s">
        <v>4402</v>
      </c>
      <c r="AV1565" s="7" t="s">
        <v>47</v>
      </c>
      <c r="AW1565" s="7" t="s">
        <v>47</v>
      </c>
      <c r="AX1565" s="9" t="str">
        <f>IF(AW1565="","Vacio",IF(AV1565=AW1565,"Igual","Diferente"))</f>
        <v>Igual</v>
      </c>
      <c r="AY1565" s="129"/>
      <c r="AZ1565" s="129"/>
      <c r="BA1565" s="5">
        <f ca="1">+IF(K1565&gt;21,"Revisar",0)</f>
        <v>0</v>
      </c>
      <c r="BB1565" s="129" t="s">
        <v>146</v>
      </c>
      <c r="BC1565" s="129" t="s">
        <v>2919</v>
      </c>
      <c r="BD1565" s="158"/>
      <c r="BE1565" s="158"/>
      <c r="BF1565" s="129" t="s">
        <v>94</v>
      </c>
      <c r="BG1565" s="129"/>
      <c r="BH1565" s="158"/>
      <c r="BI1565" s="158"/>
      <c r="BJ1565" s="158"/>
      <c r="BK1565" s="158"/>
      <c r="BL1565" s="158"/>
      <c r="BM1565" s="158"/>
    </row>
    <row r="1566" spans="1:65" s="153" customFormat="1" ht="14.65" customHeight="1" x14ac:dyDescent="0.25">
      <c r="A1566" s="68" t="str">
        <f>CONCATENATE(E1566,"_",X1566)</f>
        <v>20520596233_PCR-LAP20041268</v>
      </c>
      <c r="B1566" s="68" t="str">
        <f>CONCATENATE(E1566,"_",Z1566)</f>
        <v>20520596233_</v>
      </c>
      <c r="C1566" s="6">
        <v>44133</v>
      </c>
      <c r="D1566" s="6">
        <v>44163</v>
      </c>
      <c r="E1566" s="192">
        <v>20520596233</v>
      </c>
      <c r="F1566" s="3" t="s">
        <v>4116</v>
      </c>
      <c r="G1566" s="3" t="s">
        <v>5130</v>
      </c>
      <c r="H1566" s="6">
        <v>44133</v>
      </c>
      <c r="I1566" s="6">
        <v>44163</v>
      </c>
      <c r="J1566" s="7"/>
      <c r="K1566" s="8">
        <f ca="1">+TODAY()-I1566</f>
        <v>-26</v>
      </c>
      <c r="L1566" s="9">
        <v>82</v>
      </c>
      <c r="M1566" s="152"/>
      <c r="N1566" s="9" t="str">
        <f>IF(M1566="","Vacio",IF(L1566=M1566,"Igual","Diferente"))</f>
        <v>Vacio</v>
      </c>
      <c r="O1566" s="9"/>
      <c r="P1566" s="152"/>
      <c r="Q1566" s="9" t="str">
        <f>IF(P1566="","Vacio",IF(O1566=P1566,"Igual","Diferente"))</f>
        <v>Vacio</v>
      </c>
      <c r="R1566" s="1">
        <f>+L1566+O1566/3.5</f>
        <v>82</v>
      </c>
      <c r="S1566" s="1">
        <f ca="1">+IF(K1566&gt;=0,IF(K1566&lt;30,R1566*1,IF(60&gt;K1566,R1566*2,IF(90&gt;K1566,R1566*3,IF(120&gt;K1566,R1566*4,IF(150&gt;K1566,R1566*5,IF(180&gt;K1566,R1566*6,IF(210&gt;K1566,R1566*7))))))),0)</f>
        <v>0</v>
      </c>
      <c r="T1566" s="2">
        <f ca="1">+IF(K1566&lt;0,0,IF(K1566&lt;8,$A$1,IF(K1566&lt;15,$B$1,IF(K1566&lt;22,$C$1,IF(K1566&lt;30,$D$1,IF(K1566&lt;60,$G$1,IF(K1566&lt;90,$H$1,IF(K1566&lt;120,$I$1,IF(K1566&lt;150,$J$1,IF(K1566&lt;180,$K$1,IF(K1566&lt;210,$E$1)))))))))))</f>
        <v>0</v>
      </c>
      <c r="U1566" s="119" t="s">
        <v>181</v>
      </c>
      <c r="V1566" s="86" t="s">
        <v>2956</v>
      </c>
      <c r="W1566" s="133">
        <v>44009</v>
      </c>
      <c r="X1566" s="120" t="s">
        <v>2998</v>
      </c>
      <c r="Y1566" s="12" t="s">
        <v>5248</v>
      </c>
      <c r="Z1566" s="12"/>
      <c r="AA1566" s="120"/>
      <c r="AB1566" s="116"/>
      <c r="AC1566" s="116"/>
      <c r="AD1566" s="116"/>
      <c r="AE1566" s="116"/>
      <c r="AF1566" s="4">
        <f ca="1">+TODAY()-AE1566</f>
        <v>44137</v>
      </c>
      <c r="AG1566" s="116"/>
      <c r="AH1566" s="116"/>
      <c r="AI1566" s="6"/>
      <c r="AJ1566" s="3"/>
      <c r="AK1566" s="6"/>
      <c r="AL1566" s="10"/>
      <c r="AM1566" s="3"/>
      <c r="AN1566" s="3"/>
      <c r="AO1566" s="3"/>
      <c r="AP1566" s="3" t="s">
        <v>62</v>
      </c>
      <c r="AQ1566" s="3"/>
      <c r="AR1566" s="3"/>
      <c r="AS1566" s="3"/>
      <c r="AT1566" s="3"/>
      <c r="AU1566" s="3" t="s">
        <v>4402</v>
      </c>
      <c r="AV1566" s="7" t="s">
        <v>47</v>
      </c>
      <c r="AW1566" s="7" t="s">
        <v>47</v>
      </c>
      <c r="AX1566" s="9" t="str">
        <f>IF(AW1566="","Vacio",IF(AV1566=AW1566,"Igual","Diferente"))</f>
        <v>Igual</v>
      </c>
      <c r="AY1566" s="129"/>
      <c r="AZ1566" s="129"/>
      <c r="BA1566" s="5">
        <f ca="1">+IF(K1566&gt;21,"Revisar",0)</f>
        <v>0</v>
      </c>
      <c r="BB1566" s="129" t="s">
        <v>146</v>
      </c>
      <c r="BC1566" s="129" t="s">
        <v>2919</v>
      </c>
      <c r="BD1566" s="158"/>
      <c r="BE1566" s="158"/>
      <c r="BF1566" s="129" t="s">
        <v>94</v>
      </c>
      <c r="BG1566" s="129"/>
      <c r="BH1566" s="158"/>
      <c r="BI1566" s="158"/>
      <c r="BJ1566" s="158"/>
      <c r="BK1566" s="158"/>
      <c r="BL1566" s="158"/>
      <c r="BM1566" s="158"/>
    </row>
    <row r="1567" spans="1:65" s="153" customFormat="1" ht="14.65" customHeight="1" x14ac:dyDescent="0.25">
      <c r="A1567" s="68" t="str">
        <f>CONCATENATE(E1567,"_",X1567)</f>
        <v>20520596233_PCR-LAP20041269</v>
      </c>
      <c r="B1567" s="68" t="str">
        <f>CONCATENATE(E1567,"_",Z1567)</f>
        <v>20520596233_</v>
      </c>
      <c r="C1567" s="6">
        <v>44133</v>
      </c>
      <c r="D1567" s="6">
        <v>44163</v>
      </c>
      <c r="E1567" s="192">
        <v>20520596233</v>
      </c>
      <c r="F1567" s="3" t="s">
        <v>4116</v>
      </c>
      <c r="G1567" s="3" t="s">
        <v>5130</v>
      </c>
      <c r="H1567" s="6">
        <v>44133</v>
      </c>
      <c r="I1567" s="6">
        <v>44163</v>
      </c>
      <c r="J1567" s="7"/>
      <c r="K1567" s="8">
        <f ca="1">+TODAY()-I1567</f>
        <v>-26</v>
      </c>
      <c r="L1567" s="9">
        <v>82</v>
      </c>
      <c r="M1567" s="152"/>
      <c r="N1567" s="9" t="str">
        <f>IF(M1567="","Vacio",IF(L1567=M1567,"Igual","Diferente"))</f>
        <v>Vacio</v>
      </c>
      <c r="O1567" s="9"/>
      <c r="P1567" s="152"/>
      <c r="Q1567" s="9" t="str">
        <f>IF(P1567="","Vacio",IF(O1567=P1567,"Igual","Diferente"))</f>
        <v>Vacio</v>
      </c>
      <c r="R1567" s="1">
        <f>+L1567+O1567/3.5</f>
        <v>82</v>
      </c>
      <c r="S1567" s="1">
        <f ca="1">+IF(K1567&gt;=0,IF(K1567&lt;30,R1567*1,IF(60&gt;K1567,R1567*2,IF(90&gt;K1567,R1567*3,IF(120&gt;K1567,R1567*4,IF(150&gt;K1567,R1567*5,IF(180&gt;K1567,R1567*6,IF(210&gt;K1567,R1567*7))))))),0)</f>
        <v>0</v>
      </c>
      <c r="T1567" s="2">
        <f ca="1">+IF(K1567&lt;0,0,IF(K1567&lt;8,$A$1,IF(K1567&lt;15,$B$1,IF(K1567&lt;22,$C$1,IF(K1567&lt;30,$D$1,IF(K1567&lt;60,$G$1,IF(K1567&lt;90,$H$1,IF(K1567&lt;120,$I$1,IF(K1567&lt;150,$J$1,IF(K1567&lt;180,$K$1,IF(K1567&lt;210,$E$1)))))))))))</f>
        <v>0</v>
      </c>
      <c r="U1567" s="119" t="s">
        <v>181</v>
      </c>
      <c r="V1567" s="86" t="s">
        <v>2956</v>
      </c>
      <c r="W1567" s="133">
        <v>44009</v>
      </c>
      <c r="X1567" s="120" t="s">
        <v>2999</v>
      </c>
      <c r="Y1567" s="12" t="s">
        <v>5248</v>
      </c>
      <c r="Z1567" s="12"/>
      <c r="AA1567" s="120"/>
      <c r="AB1567" s="116"/>
      <c r="AC1567" s="116"/>
      <c r="AD1567" s="116"/>
      <c r="AE1567" s="116"/>
      <c r="AF1567" s="4">
        <f ca="1">+TODAY()-AE1567</f>
        <v>44137</v>
      </c>
      <c r="AG1567" s="116"/>
      <c r="AH1567" s="116"/>
      <c r="AI1567" s="6"/>
      <c r="AJ1567" s="3"/>
      <c r="AK1567" s="6"/>
      <c r="AL1567" s="10"/>
      <c r="AM1567" s="3"/>
      <c r="AN1567" s="3"/>
      <c r="AO1567" s="3"/>
      <c r="AP1567" s="3" t="s">
        <v>62</v>
      </c>
      <c r="AQ1567" s="3"/>
      <c r="AR1567" s="3"/>
      <c r="AS1567" s="3"/>
      <c r="AT1567" s="3"/>
      <c r="AU1567" s="3" t="s">
        <v>4402</v>
      </c>
      <c r="AV1567" s="7" t="s">
        <v>47</v>
      </c>
      <c r="AW1567" s="7" t="s">
        <v>47</v>
      </c>
      <c r="AX1567" s="9" t="str">
        <f>IF(AW1567="","Vacio",IF(AV1567=AW1567,"Igual","Diferente"))</f>
        <v>Igual</v>
      </c>
      <c r="AY1567" s="129"/>
      <c r="AZ1567" s="129"/>
      <c r="BA1567" s="5">
        <f ca="1">+IF(K1567&gt;21,"Revisar",0)</f>
        <v>0</v>
      </c>
      <c r="BB1567" s="129" t="s">
        <v>146</v>
      </c>
      <c r="BC1567" s="129" t="s">
        <v>2919</v>
      </c>
      <c r="BD1567" s="158"/>
      <c r="BE1567" s="158"/>
      <c r="BF1567" s="129" t="s">
        <v>94</v>
      </c>
      <c r="BG1567" s="129"/>
      <c r="BH1567" s="158"/>
      <c r="BI1567" s="158"/>
      <c r="BJ1567" s="158"/>
      <c r="BK1567" s="158"/>
      <c r="BL1567" s="158"/>
      <c r="BM1567" s="158"/>
    </row>
    <row r="1568" spans="1:65" s="153" customFormat="1" ht="14.65" customHeight="1" x14ac:dyDescent="0.25">
      <c r="A1568" s="68" t="str">
        <f>CONCATENATE(E1568,"_",X1568)</f>
        <v>20520596233_PCR-LAP20041271</v>
      </c>
      <c r="B1568" s="68" t="str">
        <f>CONCATENATE(E1568,"_",Z1568)</f>
        <v>20520596233_</v>
      </c>
      <c r="C1568" s="6">
        <v>44133</v>
      </c>
      <c r="D1568" s="6">
        <v>44163</v>
      </c>
      <c r="E1568" s="192">
        <v>20520596233</v>
      </c>
      <c r="F1568" s="3" t="s">
        <v>4116</v>
      </c>
      <c r="G1568" s="3" t="s">
        <v>5130</v>
      </c>
      <c r="H1568" s="6">
        <v>44133</v>
      </c>
      <c r="I1568" s="6">
        <v>44163</v>
      </c>
      <c r="J1568" s="7"/>
      <c r="K1568" s="8">
        <f ca="1">+TODAY()-I1568</f>
        <v>-26</v>
      </c>
      <c r="L1568" s="9">
        <v>82</v>
      </c>
      <c r="M1568" s="152"/>
      <c r="N1568" s="9" t="str">
        <f>IF(M1568="","Vacio",IF(L1568=M1568,"Igual","Diferente"))</f>
        <v>Vacio</v>
      </c>
      <c r="O1568" s="9"/>
      <c r="P1568" s="152"/>
      <c r="Q1568" s="9" t="str">
        <f>IF(P1568="","Vacio",IF(O1568=P1568,"Igual","Diferente"))</f>
        <v>Vacio</v>
      </c>
      <c r="R1568" s="1">
        <f>+L1568+O1568/3.5</f>
        <v>82</v>
      </c>
      <c r="S1568" s="1">
        <f ca="1">+IF(K1568&gt;=0,IF(K1568&lt;30,R1568*1,IF(60&gt;K1568,R1568*2,IF(90&gt;K1568,R1568*3,IF(120&gt;K1568,R1568*4,IF(150&gt;K1568,R1568*5,IF(180&gt;K1568,R1568*6,IF(210&gt;K1568,R1568*7))))))),0)</f>
        <v>0</v>
      </c>
      <c r="T1568" s="2">
        <f ca="1">+IF(K1568&lt;0,0,IF(K1568&lt;8,$A$1,IF(K1568&lt;15,$B$1,IF(K1568&lt;22,$C$1,IF(K1568&lt;30,$D$1,IF(K1568&lt;60,$G$1,IF(K1568&lt;90,$H$1,IF(K1568&lt;120,$I$1,IF(K1568&lt;150,$J$1,IF(K1568&lt;180,$K$1,IF(K1568&lt;210,$E$1)))))))))))</f>
        <v>0</v>
      </c>
      <c r="U1568" s="119" t="s">
        <v>181</v>
      </c>
      <c r="V1568" s="86" t="s">
        <v>2956</v>
      </c>
      <c r="W1568" s="133">
        <v>44009</v>
      </c>
      <c r="X1568" s="120" t="s">
        <v>3000</v>
      </c>
      <c r="Y1568" s="12" t="s">
        <v>5248</v>
      </c>
      <c r="Z1568" s="12"/>
      <c r="AA1568" s="120"/>
      <c r="AB1568" s="116"/>
      <c r="AC1568" s="116"/>
      <c r="AD1568" s="116"/>
      <c r="AE1568" s="116"/>
      <c r="AF1568" s="4">
        <f ca="1">+TODAY()-AE1568</f>
        <v>44137</v>
      </c>
      <c r="AG1568" s="116"/>
      <c r="AH1568" s="116"/>
      <c r="AI1568" s="6"/>
      <c r="AJ1568" s="3"/>
      <c r="AK1568" s="6"/>
      <c r="AL1568" s="10"/>
      <c r="AM1568" s="3"/>
      <c r="AN1568" s="3"/>
      <c r="AO1568" s="3"/>
      <c r="AP1568" s="3" t="s">
        <v>62</v>
      </c>
      <c r="AQ1568" s="3"/>
      <c r="AR1568" s="3"/>
      <c r="AS1568" s="3"/>
      <c r="AT1568" s="3"/>
      <c r="AU1568" s="3" t="s">
        <v>4402</v>
      </c>
      <c r="AV1568" s="7" t="s">
        <v>47</v>
      </c>
      <c r="AW1568" s="7" t="s">
        <v>47</v>
      </c>
      <c r="AX1568" s="9" t="str">
        <f>IF(AW1568="","Vacio",IF(AV1568=AW1568,"Igual","Diferente"))</f>
        <v>Igual</v>
      </c>
      <c r="AY1568" s="129"/>
      <c r="AZ1568" s="129"/>
      <c r="BA1568" s="5">
        <f ca="1">+IF(K1568&gt;21,"Revisar",0)</f>
        <v>0</v>
      </c>
      <c r="BB1568" s="129" t="s">
        <v>146</v>
      </c>
      <c r="BC1568" s="129" t="s">
        <v>2919</v>
      </c>
      <c r="BD1568" s="158"/>
      <c r="BE1568" s="158"/>
      <c r="BF1568" s="129" t="s">
        <v>94</v>
      </c>
      <c r="BG1568" s="129"/>
      <c r="BH1568" s="158"/>
      <c r="BI1568" s="158"/>
      <c r="BJ1568" s="158"/>
      <c r="BK1568" s="158"/>
      <c r="BL1568" s="158"/>
      <c r="BM1568" s="158"/>
    </row>
    <row r="1569" spans="1:65" s="153" customFormat="1" ht="14.65" customHeight="1" x14ac:dyDescent="0.25">
      <c r="A1569" s="68" t="str">
        <f>CONCATENATE(E1569,"_",X1569)</f>
        <v>20520596233_PCR-LAP20041273</v>
      </c>
      <c r="B1569" s="68" t="str">
        <f>CONCATENATE(E1569,"_",Z1569)</f>
        <v>20520596233_</v>
      </c>
      <c r="C1569" s="6">
        <v>44133</v>
      </c>
      <c r="D1569" s="6">
        <v>44163</v>
      </c>
      <c r="E1569" s="192">
        <v>20520596233</v>
      </c>
      <c r="F1569" s="3" t="s">
        <v>4116</v>
      </c>
      <c r="G1569" s="3" t="s">
        <v>5130</v>
      </c>
      <c r="H1569" s="6">
        <v>44133</v>
      </c>
      <c r="I1569" s="6">
        <v>44163</v>
      </c>
      <c r="J1569" s="7"/>
      <c r="K1569" s="8">
        <f ca="1">+TODAY()-I1569</f>
        <v>-26</v>
      </c>
      <c r="L1569" s="9">
        <v>82</v>
      </c>
      <c r="M1569" s="152"/>
      <c r="N1569" s="9" t="str">
        <f>IF(M1569="","Vacio",IF(L1569=M1569,"Igual","Diferente"))</f>
        <v>Vacio</v>
      </c>
      <c r="O1569" s="9"/>
      <c r="P1569" s="152"/>
      <c r="Q1569" s="9" t="str">
        <f>IF(P1569="","Vacio",IF(O1569=P1569,"Igual","Diferente"))</f>
        <v>Vacio</v>
      </c>
      <c r="R1569" s="1">
        <f>+L1569+O1569/3.5</f>
        <v>82</v>
      </c>
      <c r="S1569" s="1">
        <f ca="1">+IF(K1569&gt;=0,IF(K1569&lt;30,R1569*1,IF(60&gt;K1569,R1569*2,IF(90&gt;K1569,R1569*3,IF(120&gt;K1569,R1569*4,IF(150&gt;K1569,R1569*5,IF(180&gt;K1569,R1569*6,IF(210&gt;K1569,R1569*7))))))),0)</f>
        <v>0</v>
      </c>
      <c r="T1569" s="2">
        <f ca="1">+IF(K1569&lt;0,0,IF(K1569&lt;8,$A$1,IF(K1569&lt;15,$B$1,IF(K1569&lt;22,$C$1,IF(K1569&lt;30,$D$1,IF(K1569&lt;60,$G$1,IF(K1569&lt;90,$H$1,IF(K1569&lt;120,$I$1,IF(K1569&lt;150,$J$1,IF(K1569&lt;180,$K$1,IF(K1569&lt;210,$E$1)))))))))))</f>
        <v>0</v>
      </c>
      <c r="U1569" s="119" t="s">
        <v>181</v>
      </c>
      <c r="V1569" s="86" t="s">
        <v>2956</v>
      </c>
      <c r="W1569" s="133">
        <v>44009</v>
      </c>
      <c r="X1569" s="120" t="s">
        <v>3001</v>
      </c>
      <c r="Y1569" s="12" t="s">
        <v>5248</v>
      </c>
      <c r="Z1569" s="12"/>
      <c r="AA1569" s="120"/>
      <c r="AB1569" s="116"/>
      <c r="AC1569" s="116"/>
      <c r="AD1569" s="116"/>
      <c r="AE1569" s="116"/>
      <c r="AF1569" s="4">
        <f ca="1">+TODAY()-AE1569</f>
        <v>44137</v>
      </c>
      <c r="AG1569" s="116"/>
      <c r="AH1569" s="116"/>
      <c r="AI1569" s="6"/>
      <c r="AJ1569" s="3"/>
      <c r="AK1569" s="6"/>
      <c r="AL1569" s="10"/>
      <c r="AM1569" s="3"/>
      <c r="AN1569" s="3"/>
      <c r="AO1569" s="3"/>
      <c r="AP1569" s="3" t="s">
        <v>62</v>
      </c>
      <c r="AQ1569" s="3"/>
      <c r="AR1569" s="3"/>
      <c r="AS1569" s="3"/>
      <c r="AT1569" s="3"/>
      <c r="AU1569" s="3" t="s">
        <v>4402</v>
      </c>
      <c r="AV1569" s="7" t="s">
        <v>47</v>
      </c>
      <c r="AW1569" s="7" t="s">
        <v>47</v>
      </c>
      <c r="AX1569" s="9" t="str">
        <f>IF(AW1569="","Vacio",IF(AV1569=AW1569,"Igual","Diferente"))</f>
        <v>Igual</v>
      </c>
      <c r="AY1569" s="129"/>
      <c r="AZ1569" s="129"/>
      <c r="BA1569" s="5">
        <f ca="1">+IF(K1569&gt;21,"Revisar",0)</f>
        <v>0</v>
      </c>
      <c r="BB1569" s="129" t="s">
        <v>146</v>
      </c>
      <c r="BC1569" s="129" t="s">
        <v>2919</v>
      </c>
      <c r="BD1569" s="158"/>
      <c r="BE1569" s="158"/>
      <c r="BF1569" s="129" t="s">
        <v>94</v>
      </c>
      <c r="BG1569" s="129"/>
      <c r="BH1569" s="158"/>
      <c r="BI1569" s="158"/>
      <c r="BJ1569" s="158"/>
      <c r="BK1569" s="158"/>
      <c r="BL1569" s="158"/>
      <c r="BM1569" s="158"/>
    </row>
    <row r="1570" spans="1:65" s="153" customFormat="1" ht="14.65" customHeight="1" x14ac:dyDescent="0.25">
      <c r="A1570" s="68" t="str">
        <f>CONCATENATE(E1570,"_",X1570)</f>
        <v>20520596233_PCR-LAP20041274</v>
      </c>
      <c r="B1570" s="68" t="str">
        <f>CONCATENATE(E1570,"_",Z1570)</f>
        <v>20520596233_</v>
      </c>
      <c r="C1570" s="6">
        <v>44133</v>
      </c>
      <c r="D1570" s="6">
        <v>44163</v>
      </c>
      <c r="E1570" s="192">
        <v>20520596233</v>
      </c>
      <c r="F1570" s="3" t="s">
        <v>4116</v>
      </c>
      <c r="G1570" s="3" t="s">
        <v>5130</v>
      </c>
      <c r="H1570" s="6">
        <v>44133</v>
      </c>
      <c r="I1570" s="6">
        <v>44163</v>
      </c>
      <c r="J1570" s="7"/>
      <c r="K1570" s="8">
        <f ca="1">+TODAY()-I1570</f>
        <v>-26</v>
      </c>
      <c r="L1570" s="9">
        <v>82</v>
      </c>
      <c r="M1570" s="152"/>
      <c r="N1570" s="9" t="str">
        <f>IF(M1570="","Vacio",IF(L1570=M1570,"Igual","Diferente"))</f>
        <v>Vacio</v>
      </c>
      <c r="O1570" s="9"/>
      <c r="P1570" s="152"/>
      <c r="Q1570" s="9" t="str">
        <f>IF(P1570="","Vacio",IF(O1570=P1570,"Igual","Diferente"))</f>
        <v>Vacio</v>
      </c>
      <c r="R1570" s="1">
        <f>+L1570+O1570/3.5</f>
        <v>82</v>
      </c>
      <c r="S1570" s="1">
        <f ca="1">+IF(K1570&gt;=0,IF(K1570&lt;30,R1570*1,IF(60&gt;K1570,R1570*2,IF(90&gt;K1570,R1570*3,IF(120&gt;K1570,R1570*4,IF(150&gt;K1570,R1570*5,IF(180&gt;K1570,R1570*6,IF(210&gt;K1570,R1570*7))))))),0)</f>
        <v>0</v>
      </c>
      <c r="T1570" s="2">
        <f ca="1">+IF(K1570&lt;0,0,IF(K1570&lt;8,$A$1,IF(K1570&lt;15,$B$1,IF(K1570&lt;22,$C$1,IF(K1570&lt;30,$D$1,IF(K1570&lt;60,$G$1,IF(K1570&lt;90,$H$1,IF(K1570&lt;120,$I$1,IF(K1570&lt;150,$J$1,IF(K1570&lt;180,$K$1,IF(K1570&lt;210,$E$1)))))))))))</f>
        <v>0</v>
      </c>
      <c r="U1570" s="119" t="s">
        <v>181</v>
      </c>
      <c r="V1570" s="86" t="s">
        <v>2956</v>
      </c>
      <c r="W1570" s="133">
        <v>44009</v>
      </c>
      <c r="X1570" s="120" t="s">
        <v>3002</v>
      </c>
      <c r="Y1570" s="12" t="s">
        <v>5248</v>
      </c>
      <c r="Z1570" s="12"/>
      <c r="AA1570" s="120"/>
      <c r="AB1570" s="116"/>
      <c r="AC1570" s="116"/>
      <c r="AD1570" s="116"/>
      <c r="AE1570" s="116"/>
      <c r="AF1570" s="4">
        <f ca="1">+TODAY()-AE1570</f>
        <v>44137</v>
      </c>
      <c r="AG1570" s="116"/>
      <c r="AH1570" s="116"/>
      <c r="AI1570" s="6"/>
      <c r="AJ1570" s="3"/>
      <c r="AK1570" s="6"/>
      <c r="AL1570" s="10"/>
      <c r="AM1570" s="3"/>
      <c r="AN1570" s="3"/>
      <c r="AO1570" s="3"/>
      <c r="AP1570" s="3" t="s">
        <v>62</v>
      </c>
      <c r="AQ1570" s="3"/>
      <c r="AR1570" s="3"/>
      <c r="AS1570" s="3"/>
      <c r="AT1570" s="3"/>
      <c r="AU1570" s="3" t="s">
        <v>4402</v>
      </c>
      <c r="AV1570" s="7" t="s">
        <v>47</v>
      </c>
      <c r="AW1570" s="7" t="s">
        <v>47</v>
      </c>
      <c r="AX1570" s="9" t="str">
        <f>IF(AW1570="","Vacio",IF(AV1570=AW1570,"Igual","Diferente"))</f>
        <v>Igual</v>
      </c>
      <c r="AY1570" s="129"/>
      <c r="AZ1570" s="129"/>
      <c r="BA1570" s="5">
        <f ca="1">+IF(K1570&gt;21,"Revisar",0)</f>
        <v>0</v>
      </c>
      <c r="BB1570" s="129" t="s">
        <v>146</v>
      </c>
      <c r="BC1570" s="129" t="s">
        <v>2919</v>
      </c>
      <c r="BD1570" s="158"/>
      <c r="BE1570" s="158"/>
      <c r="BF1570" s="129" t="s">
        <v>94</v>
      </c>
      <c r="BG1570" s="129"/>
      <c r="BH1570" s="158"/>
      <c r="BI1570" s="158"/>
      <c r="BJ1570" s="158"/>
      <c r="BK1570" s="158"/>
      <c r="BL1570" s="158"/>
      <c r="BM1570" s="158"/>
    </row>
    <row r="1571" spans="1:65" s="153" customFormat="1" ht="14.65" customHeight="1" x14ac:dyDescent="0.25">
      <c r="A1571" s="68" t="str">
        <f>CONCATENATE(E1571,"_",X1571)</f>
        <v>20520596233_PCR-LAP20041275</v>
      </c>
      <c r="B1571" s="68" t="str">
        <f>CONCATENATE(E1571,"_",Z1571)</f>
        <v>20520596233_</v>
      </c>
      <c r="C1571" s="6">
        <v>44133</v>
      </c>
      <c r="D1571" s="6">
        <v>44163</v>
      </c>
      <c r="E1571" s="192">
        <v>20520596233</v>
      </c>
      <c r="F1571" s="3" t="s">
        <v>4116</v>
      </c>
      <c r="G1571" s="3" t="s">
        <v>5130</v>
      </c>
      <c r="H1571" s="6">
        <v>44133</v>
      </c>
      <c r="I1571" s="6">
        <v>44163</v>
      </c>
      <c r="J1571" s="7"/>
      <c r="K1571" s="8">
        <f ca="1">+TODAY()-I1571</f>
        <v>-26</v>
      </c>
      <c r="L1571" s="9">
        <v>82</v>
      </c>
      <c r="M1571" s="152"/>
      <c r="N1571" s="9" t="str">
        <f>IF(M1571="","Vacio",IF(L1571=M1571,"Igual","Diferente"))</f>
        <v>Vacio</v>
      </c>
      <c r="O1571" s="9"/>
      <c r="P1571" s="152"/>
      <c r="Q1571" s="9" t="str">
        <f>IF(P1571="","Vacio",IF(O1571=P1571,"Igual","Diferente"))</f>
        <v>Vacio</v>
      </c>
      <c r="R1571" s="1">
        <f>+L1571+O1571/3.5</f>
        <v>82</v>
      </c>
      <c r="S1571" s="1">
        <f ca="1">+IF(K1571&gt;=0,IF(K1571&lt;30,R1571*1,IF(60&gt;K1571,R1571*2,IF(90&gt;K1571,R1571*3,IF(120&gt;K1571,R1571*4,IF(150&gt;K1571,R1571*5,IF(180&gt;K1571,R1571*6,IF(210&gt;K1571,R1571*7))))))),0)</f>
        <v>0</v>
      </c>
      <c r="T1571" s="2">
        <f ca="1">+IF(K1571&lt;0,0,IF(K1571&lt;8,$A$1,IF(K1571&lt;15,$B$1,IF(K1571&lt;22,$C$1,IF(K1571&lt;30,$D$1,IF(K1571&lt;60,$G$1,IF(K1571&lt;90,$H$1,IF(K1571&lt;120,$I$1,IF(K1571&lt;150,$J$1,IF(K1571&lt;180,$K$1,IF(K1571&lt;210,$E$1)))))))))))</f>
        <v>0</v>
      </c>
      <c r="U1571" s="119" t="s">
        <v>181</v>
      </c>
      <c r="V1571" s="86" t="s">
        <v>2956</v>
      </c>
      <c r="W1571" s="133">
        <v>44009</v>
      </c>
      <c r="X1571" s="120" t="s">
        <v>3003</v>
      </c>
      <c r="Y1571" s="12" t="s">
        <v>5248</v>
      </c>
      <c r="Z1571" s="12"/>
      <c r="AA1571" s="120"/>
      <c r="AB1571" s="116"/>
      <c r="AC1571" s="116"/>
      <c r="AD1571" s="116"/>
      <c r="AE1571" s="116"/>
      <c r="AF1571" s="4">
        <f ca="1">+TODAY()-AE1571</f>
        <v>44137</v>
      </c>
      <c r="AG1571" s="116"/>
      <c r="AH1571" s="116"/>
      <c r="AI1571" s="6"/>
      <c r="AJ1571" s="3"/>
      <c r="AK1571" s="6"/>
      <c r="AL1571" s="10"/>
      <c r="AM1571" s="3"/>
      <c r="AN1571" s="3"/>
      <c r="AO1571" s="3"/>
      <c r="AP1571" s="3" t="s">
        <v>62</v>
      </c>
      <c r="AQ1571" s="3"/>
      <c r="AR1571" s="3"/>
      <c r="AS1571" s="3"/>
      <c r="AT1571" s="3"/>
      <c r="AU1571" s="3" t="s">
        <v>4402</v>
      </c>
      <c r="AV1571" s="7" t="s">
        <v>47</v>
      </c>
      <c r="AW1571" s="7" t="s">
        <v>47</v>
      </c>
      <c r="AX1571" s="9" t="str">
        <f>IF(AW1571="","Vacio",IF(AV1571=AW1571,"Igual","Diferente"))</f>
        <v>Igual</v>
      </c>
      <c r="AY1571" s="129"/>
      <c r="AZ1571" s="129"/>
      <c r="BA1571" s="5">
        <f ca="1">+IF(K1571&gt;21,"Revisar",0)</f>
        <v>0</v>
      </c>
      <c r="BB1571" s="129" t="s">
        <v>146</v>
      </c>
      <c r="BC1571" s="129" t="s">
        <v>2919</v>
      </c>
      <c r="BD1571" s="158"/>
      <c r="BE1571" s="158"/>
      <c r="BF1571" s="129" t="s">
        <v>94</v>
      </c>
      <c r="BG1571" s="129"/>
      <c r="BH1571" s="158"/>
      <c r="BI1571" s="158"/>
      <c r="BJ1571" s="158"/>
      <c r="BK1571" s="158"/>
      <c r="BL1571" s="158"/>
      <c r="BM1571" s="158"/>
    </row>
    <row r="1572" spans="1:65" s="153" customFormat="1" ht="14.65" customHeight="1" x14ac:dyDescent="0.25">
      <c r="A1572" s="68" t="str">
        <f>CONCATENATE(E1572,"_",X1572)</f>
        <v>20520596233_PCR-LAP20041276</v>
      </c>
      <c r="B1572" s="68" t="str">
        <f>CONCATENATE(E1572,"_",Z1572)</f>
        <v>20520596233_</v>
      </c>
      <c r="C1572" s="6">
        <v>44133</v>
      </c>
      <c r="D1572" s="6">
        <v>44163</v>
      </c>
      <c r="E1572" s="192">
        <v>20520596233</v>
      </c>
      <c r="F1572" s="3" t="s">
        <v>4116</v>
      </c>
      <c r="G1572" s="3" t="s">
        <v>5130</v>
      </c>
      <c r="H1572" s="6">
        <v>44133</v>
      </c>
      <c r="I1572" s="6">
        <v>44163</v>
      </c>
      <c r="J1572" s="7"/>
      <c r="K1572" s="8">
        <f ca="1">+TODAY()-I1572</f>
        <v>-26</v>
      </c>
      <c r="L1572" s="9">
        <v>82</v>
      </c>
      <c r="M1572" s="152"/>
      <c r="N1572" s="9" t="str">
        <f>IF(M1572="","Vacio",IF(L1572=M1572,"Igual","Diferente"))</f>
        <v>Vacio</v>
      </c>
      <c r="O1572" s="9"/>
      <c r="P1572" s="152"/>
      <c r="Q1572" s="9" t="str">
        <f>IF(P1572="","Vacio",IF(O1572=P1572,"Igual","Diferente"))</f>
        <v>Vacio</v>
      </c>
      <c r="R1572" s="1">
        <f>+L1572+O1572/3.5</f>
        <v>82</v>
      </c>
      <c r="S1572" s="1">
        <f ca="1">+IF(K1572&gt;=0,IF(K1572&lt;30,R1572*1,IF(60&gt;K1572,R1572*2,IF(90&gt;K1572,R1572*3,IF(120&gt;K1572,R1572*4,IF(150&gt;K1572,R1572*5,IF(180&gt;K1572,R1572*6,IF(210&gt;K1572,R1572*7))))))),0)</f>
        <v>0</v>
      </c>
      <c r="T1572" s="2">
        <f ca="1">+IF(K1572&lt;0,0,IF(K1572&lt;8,$A$1,IF(K1572&lt;15,$B$1,IF(K1572&lt;22,$C$1,IF(K1572&lt;30,$D$1,IF(K1572&lt;60,$G$1,IF(K1572&lt;90,$H$1,IF(K1572&lt;120,$I$1,IF(K1572&lt;150,$J$1,IF(K1572&lt;180,$K$1,IF(K1572&lt;210,$E$1)))))))))))</f>
        <v>0</v>
      </c>
      <c r="U1572" s="119" t="s">
        <v>181</v>
      </c>
      <c r="V1572" s="86" t="s">
        <v>2956</v>
      </c>
      <c r="W1572" s="133">
        <v>44009</v>
      </c>
      <c r="X1572" s="120" t="s">
        <v>3004</v>
      </c>
      <c r="Y1572" s="12" t="s">
        <v>5248</v>
      </c>
      <c r="Z1572" s="12"/>
      <c r="AA1572" s="120"/>
      <c r="AB1572" s="116"/>
      <c r="AC1572" s="116"/>
      <c r="AD1572" s="116"/>
      <c r="AE1572" s="116"/>
      <c r="AF1572" s="4">
        <f ca="1">+TODAY()-AE1572</f>
        <v>44137</v>
      </c>
      <c r="AG1572" s="116"/>
      <c r="AH1572" s="116"/>
      <c r="AI1572" s="6"/>
      <c r="AJ1572" s="3"/>
      <c r="AK1572" s="6"/>
      <c r="AL1572" s="10"/>
      <c r="AM1572" s="3"/>
      <c r="AN1572" s="3"/>
      <c r="AO1572" s="3"/>
      <c r="AP1572" s="3" t="s">
        <v>62</v>
      </c>
      <c r="AQ1572" s="3"/>
      <c r="AR1572" s="3"/>
      <c r="AS1572" s="3"/>
      <c r="AT1572" s="3"/>
      <c r="AU1572" s="3" t="s">
        <v>4402</v>
      </c>
      <c r="AV1572" s="7" t="s">
        <v>47</v>
      </c>
      <c r="AW1572" s="7" t="s">
        <v>47</v>
      </c>
      <c r="AX1572" s="9" t="str">
        <f>IF(AW1572="","Vacio",IF(AV1572=AW1572,"Igual","Diferente"))</f>
        <v>Igual</v>
      </c>
      <c r="AY1572" s="129"/>
      <c r="AZ1572" s="129"/>
      <c r="BA1572" s="5">
        <f ca="1">+IF(K1572&gt;21,"Revisar",0)</f>
        <v>0</v>
      </c>
      <c r="BB1572" s="129" t="s">
        <v>146</v>
      </c>
      <c r="BC1572" s="129" t="s">
        <v>2919</v>
      </c>
      <c r="BD1572" s="158"/>
      <c r="BE1572" s="158"/>
      <c r="BF1572" s="129" t="s">
        <v>94</v>
      </c>
      <c r="BG1572" s="129"/>
      <c r="BH1572" s="158"/>
      <c r="BI1572" s="158"/>
      <c r="BJ1572" s="158"/>
      <c r="BK1572" s="158"/>
      <c r="BL1572" s="158"/>
      <c r="BM1572" s="158"/>
    </row>
    <row r="1573" spans="1:65" s="153" customFormat="1" ht="14.65" customHeight="1" x14ac:dyDescent="0.25">
      <c r="A1573" s="68" t="str">
        <f>CONCATENATE(E1573,"_",X1573)</f>
        <v>20520596233_PCR-LAP20041278</v>
      </c>
      <c r="B1573" s="68" t="str">
        <f>CONCATENATE(E1573,"_",Z1573)</f>
        <v>20520596233_</v>
      </c>
      <c r="C1573" s="6">
        <v>44133</v>
      </c>
      <c r="D1573" s="6">
        <v>44163</v>
      </c>
      <c r="E1573" s="192">
        <v>20520596233</v>
      </c>
      <c r="F1573" s="3" t="s">
        <v>4116</v>
      </c>
      <c r="G1573" s="3" t="s">
        <v>5130</v>
      </c>
      <c r="H1573" s="6">
        <v>44133</v>
      </c>
      <c r="I1573" s="6">
        <v>44163</v>
      </c>
      <c r="J1573" s="7"/>
      <c r="K1573" s="8">
        <f ca="1">+TODAY()-I1573</f>
        <v>-26</v>
      </c>
      <c r="L1573" s="9">
        <v>82</v>
      </c>
      <c r="M1573" s="152"/>
      <c r="N1573" s="9" t="str">
        <f>IF(M1573="","Vacio",IF(L1573=M1573,"Igual","Diferente"))</f>
        <v>Vacio</v>
      </c>
      <c r="O1573" s="9"/>
      <c r="P1573" s="152"/>
      <c r="Q1573" s="9" t="str">
        <f>IF(P1573="","Vacio",IF(O1573=P1573,"Igual","Diferente"))</f>
        <v>Vacio</v>
      </c>
      <c r="R1573" s="1">
        <f>+L1573+O1573/3.5</f>
        <v>82</v>
      </c>
      <c r="S1573" s="1">
        <f ca="1">+IF(K1573&gt;=0,IF(K1573&lt;30,R1573*1,IF(60&gt;K1573,R1573*2,IF(90&gt;K1573,R1573*3,IF(120&gt;K1573,R1573*4,IF(150&gt;K1573,R1573*5,IF(180&gt;K1573,R1573*6,IF(210&gt;K1573,R1573*7))))))),0)</f>
        <v>0</v>
      </c>
      <c r="T1573" s="2">
        <f ca="1">+IF(K1573&lt;0,0,IF(K1573&lt;8,$A$1,IF(K1573&lt;15,$B$1,IF(K1573&lt;22,$C$1,IF(K1573&lt;30,$D$1,IF(K1573&lt;60,$G$1,IF(K1573&lt;90,$H$1,IF(K1573&lt;120,$I$1,IF(K1573&lt;150,$J$1,IF(K1573&lt;180,$K$1,IF(K1573&lt;210,$E$1)))))))))))</f>
        <v>0</v>
      </c>
      <c r="U1573" s="119" t="s">
        <v>181</v>
      </c>
      <c r="V1573" s="86" t="s">
        <v>2956</v>
      </c>
      <c r="W1573" s="133">
        <v>44009</v>
      </c>
      <c r="X1573" s="120" t="s">
        <v>3005</v>
      </c>
      <c r="Y1573" s="12" t="s">
        <v>5248</v>
      </c>
      <c r="Z1573" s="12"/>
      <c r="AA1573" s="120"/>
      <c r="AB1573" s="116"/>
      <c r="AC1573" s="116"/>
      <c r="AD1573" s="116"/>
      <c r="AE1573" s="116"/>
      <c r="AF1573" s="4">
        <f ca="1">+TODAY()-AE1573</f>
        <v>44137</v>
      </c>
      <c r="AG1573" s="116"/>
      <c r="AH1573" s="116"/>
      <c r="AI1573" s="6"/>
      <c r="AJ1573" s="3"/>
      <c r="AK1573" s="6"/>
      <c r="AL1573" s="10"/>
      <c r="AM1573" s="3"/>
      <c r="AN1573" s="3"/>
      <c r="AO1573" s="3"/>
      <c r="AP1573" s="3" t="s">
        <v>62</v>
      </c>
      <c r="AQ1573" s="3"/>
      <c r="AR1573" s="3"/>
      <c r="AS1573" s="3"/>
      <c r="AT1573" s="3"/>
      <c r="AU1573" s="3" t="s">
        <v>4402</v>
      </c>
      <c r="AV1573" s="7" t="s">
        <v>47</v>
      </c>
      <c r="AW1573" s="7" t="s">
        <v>47</v>
      </c>
      <c r="AX1573" s="9" t="str">
        <f>IF(AW1573="","Vacio",IF(AV1573=AW1573,"Igual","Diferente"))</f>
        <v>Igual</v>
      </c>
      <c r="AY1573" s="129"/>
      <c r="AZ1573" s="129"/>
      <c r="BA1573" s="5">
        <f ca="1">+IF(K1573&gt;21,"Revisar",0)</f>
        <v>0</v>
      </c>
      <c r="BB1573" s="129" t="s">
        <v>146</v>
      </c>
      <c r="BC1573" s="129" t="s">
        <v>2919</v>
      </c>
      <c r="BD1573" s="158"/>
      <c r="BE1573" s="158"/>
      <c r="BF1573" s="129" t="s">
        <v>94</v>
      </c>
      <c r="BG1573" s="129"/>
      <c r="BH1573" s="158"/>
      <c r="BI1573" s="158"/>
      <c r="BJ1573" s="158"/>
      <c r="BK1573" s="158"/>
      <c r="BL1573" s="158"/>
      <c r="BM1573" s="158"/>
    </row>
    <row r="1574" spans="1:65" s="153" customFormat="1" ht="14.65" customHeight="1" x14ac:dyDescent="0.25">
      <c r="A1574" s="68" t="str">
        <f>CONCATENATE(E1574,"_",X1574)</f>
        <v>20520596233_PCR-LAP20041280</v>
      </c>
      <c r="B1574" s="68" t="str">
        <f>CONCATENATE(E1574,"_",Z1574)</f>
        <v>20520596233_</v>
      </c>
      <c r="C1574" s="6">
        <v>44133</v>
      </c>
      <c r="D1574" s="6">
        <v>44163</v>
      </c>
      <c r="E1574" s="192">
        <v>20520596233</v>
      </c>
      <c r="F1574" s="3" t="s">
        <v>4116</v>
      </c>
      <c r="G1574" s="3" t="s">
        <v>5130</v>
      </c>
      <c r="H1574" s="6">
        <v>44133</v>
      </c>
      <c r="I1574" s="6">
        <v>44163</v>
      </c>
      <c r="J1574" s="7"/>
      <c r="K1574" s="8">
        <f ca="1">+TODAY()-I1574</f>
        <v>-26</v>
      </c>
      <c r="L1574" s="9">
        <v>82</v>
      </c>
      <c r="M1574" s="152"/>
      <c r="N1574" s="9" t="str">
        <f>IF(M1574="","Vacio",IF(L1574=M1574,"Igual","Diferente"))</f>
        <v>Vacio</v>
      </c>
      <c r="O1574" s="9"/>
      <c r="P1574" s="152"/>
      <c r="Q1574" s="9" t="str">
        <f>IF(P1574="","Vacio",IF(O1574=P1574,"Igual","Diferente"))</f>
        <v>Vacio</v>
      </c>
      <c r="R1574" s="1">
        <f>+L1574+O1574/3.5</f>
        <v>82</v>
      </c>
      <c r="S1574" s="1">
        <f ca="1">+IF(K1574&gt;=0,IF(K1574&lt;30,R1574*1,IF(60&gt;K1574,R1574*2,IF(90&gt;K1574,R1574*3,IF(120&gt;K1574,R1574*4,IF(150&gt;K1574,R1574*5,IF(180&gt;K1574,R1574*6,IF(210&gt;K1574,R1574*7))))))),0)</f>
        <v>0</v>
      </c>
      <c r="T1574" s="2">
        <f ca="1">+IF(K1574&lt;0,0,IF(K1574&lt;8,$A$1,IF(K1574&lt;15,$B$1,IF(K1574&lt;22,$C$1,IF(K1574&lt;30,$D$1,IF(K1574&lt;60,$G$1,IF(K1574&lt;90,$H$1,IF(K1574&lt;120,$I$1,IF(K1574&lt;150,$J$1,IF(K1574&lt;180,$K$1,IF(K1574&lt;210,$E$1)))))))))))</f>
        <v>0</v>
      </c>
      <c r="U1574" s="119" t="s">
        <v>181</v>
      </c>
      <c r="V1574" s="86" t="s">
        <v>2956</v>
      </c>
      <c r="W1574" s="133">
        <v>44009</v>
      </c>
      <c r="X1574" s="120" t="s">
        <v>3006</v>
      </c>
      <c r="Y1574" s="12" t="s">
        <v>5248</v>
      </c>
      <c r="Z1574" s="12"/>
      <c r="AA1574" s="120"/>
      <c r="AB1574" s="116"/>
      <c r="AC1574" s="116"/>
      <c r="AD1574" s="116"/>
      <c r="AE1574" s="116"/>
      <c r="AF1574" s="4">
        <f ca="1">+TODAY()-AE1574</f>
        <v>44137</v>
      </c>
      <c r="AG1574" s="116"/>
      <c r="AH1574" s="116"/>
      <c r="AI1574" s="6"/>
      <c r="AJ1574" s="3"/>
      <c r="AK1574" s="6"/>
      <c r="AL1574" s="10"/>
      <c r="AM1574" s="3"/>
      <c r="AN1574" s="3"/>
      <c r="AO1574" s="3"/>
      <c r="AP1574" s="3" t="s">
        <v>62</v>
      </c>
      <c r="AQ1574" s="3"/>
      <c r="AR1574" s="3"/>
      <c r="AS1574" s="3"/>
      <c r="AT1574" s="3"/>
      <c r="AU1574" s="3" t="s">
        <v>4402</v>
      </c>
      <c r="AV1574" s="7" t="s">
        <v>47</v>
      </c>
      <c r="AW1574" s="7" t="s">
        <v>47</v>
      </c>
      <c r="AX1574" s="9" t="str">
        <f>IF(AW1574="","Vacio",IF(AV1574=AW1574,"Igual","Diferente"))</f>
        <v>Igual</v>
      </c>
      <c r="AY1574" s="129"/>
      <c r="AZ1574" s="129"/>
      <c r="BA1574" s="5">
        <f ca="1">+IF(K1574&gt;21,"Revisar",0)</f>
        <v>0</v>
      </c>
      <c r="BB1574" s="129" t="s">
        <v>146</v>
      </c>
      <c r="BC1574" s="129" t="s">
        <v>2919</v>
      </c>
      <c r="BD1574" s="158"/>
      <c r="BE1574" s="158"/>
      <c r="BF1574" s="129" t="s">
        <v>94</v>
      </c>
      <c r="BG1574" s="129"/>
      <c r="BH1574" s="158"/>
      <c r="BI1574" s="158"/>
      <c r="BJ1574" s="158"/>
      <c r="BK1574" s="158"/>
      <c r="BL1574" s="158"/>
      <c r="BM1574" s="158"/>
    </row>
    <row r="1575" spans="1:65" s="153" customFormat="1" ht="14.65" customHeight="1" x14ac:dyDescent="0.25">
      <c r="A1575" s="68" t="str">
        <f>CONCATENATE(E1575,"_",X1575)</f>
        <v>20520596233_PCR-LAP20041282</v>
      </c>
      <c r="B1575" s="68" t="str">
        <f>CONCATENATE(E1575,"_",Z1575)</f>
        <v>20520596233_</v>
      </c>
      <c r="C1575" s="6">
        <v>44133</v>
      </c>
      <c r="D1575" s="6">
        <v>44163</v>
      </c>
      <c r="E1575" s="192">
        <v>20520596233</v>
      </c>
      <c r="F1575" s="3" t="s">
        <v>4116</v>
      </c>
      <c r="G1575" s="3" t="s">
        <v>5130</v>
      </c>
      <c r="H1575" s="6">
        <v>44133</v>
      </c>
      <c r="I1575" s="6">
        <v>44163</v>
      </c>
      <c r="J1575" s="7"/>
      <c r="K1575" s="8">
        <f ca="1">+TODAY()-I1575</f>
        <v>-26</v>
      </c>
      <c r="L1575" s="9">
        <v>82</v>
      </c>
      <c r="M1575" s="152"/>
      <c r="N1575" s="9" t="str">
        <f>IF(M1575="","Vacio",IF(L1575=M1575,"Igual","Diferente"))</f>
        <v>Vacio</v>
      </c>
      <c r="O1575" s="9"/>
      <c r="P1575" s="152"/>
      <c r="Q1575" s="9" t="str">
        <f>IF(P1575="","Vacio",IF(O1575=P1575,"Igual","Diferente"))</f>
        <v>Vacio</v>
      </c>
      <c r="R1575" s="1">
        <f>+L1575+O1575/3.5</f>
        <v>82</v>
      </c>
      <c r="S1575" s="1">
        <f ca="1">+IF(K1575&gt;=0,IF(K1575&lt;30,R1575*1,IF(60&gt;K1575,R1575*2,IF(90&gt;K1575,R1575*3,IF(120&gt;K1575,R1575*4,IF(150&gt;K1575,R1575*5,IF(180&gt;K1575,R1575*6,IF(210&gt;K1575,R1575*7))))))),0)</f>
        <v>0</v>
      </c>
      <c r="T1575" s="2">
        <f ca="1">+IF(K1575&lt;0,0,IF(K1575&lt;8,$A$1,IF(K1575&lt;15,$B$1,IF(K1575&lt;22,$C$1,IF(K1575&lt;30,$D$1,IF(K1575&lt;60,$G$1,IF(K1575&lt;90,$H$1,IF(K1575&lt;120,$I$1,IF(K1575&lt;150,$J$1,IF(K1575&lt;180,$K$1,IF(K1575&lt;210,$E$1)))))))))))</f>
        <v>0</v>
      </c>
      <c r="U1575" s="119" t="s">
        <v>181</v>
      </c>
      <c r="V1575" s="86" t="s">
        <v>2956</v>
      </c>
      <c r="W1575" s="133">
        <v>44009</v>
      </c>
      <c r="X1575" s="120" t="s">
        <v>3007</v>
      </c>
      <c r="Y1575" s="12" t="s">
        <v>5248</v>
      </c>
      <c r="Z1575" s="12"/>
      <c r="AA1575" s="120"/>
      <c r="AB1575" s="116"/>
      <c r="AC1575" s="116"/>
      <c r="AD1575" s="116"/>
      <c r="AE1575" s="116"/>
      <c r="AF1575" s="4">
        <f ca="1">+TODAY()-AE1575</f>
        <v>44137</v>
      </c>
      <c r="AG1575" s="116"/>
      <c r="AH1575" s="116"/>
      <c r="AI1575" s="6"/>
      <c r="AJ1575" s="3"/>
      <c r="AK1575" s="6"/>
      <c r="AL1575" s="10"/>
      <c r="AM1575" s="3"/>
      <c r="AN1575" s="3"/>
      <c r="AO1575" s="3"/>
      <c r="AP1575" s="3" t="s">
        <v>62</v>
      </c>
      <c r="AQ1575" s="3"/>
      <c r="AR1575" s="3"/>
      <c r="AS1575" s="3"/>
      <c r="AT1575" s="3"/>
      <c r="AU1575" s="3" t="s">
        <v>4402</v>
      </c>
      <c r="AV1575" s="7" t="s">
        <v>47</v>
      </c>
      <c r="AW1575" s="7" t="s">
        <v>47</v>
      </c>
      <c r="AX1575" s="9" t="str">
        <f>IF(AW1575="","Vacio",IF(AV1575=AW1575,"Igual","Diferente"))</f>
        <v>Igual</v>
      </c>
      <c r="AY1575" s="129"/>
      <c r="AZ1575" s="129"/>
      <c r="BA1575" s="5">
        <f ca="1">+IF(K1575&gt;21,"Revisar",0)</f>
        <v>0</v>
      </c>
      <c r="BB1575" s="129" t="s">
        <v>146</v>
      </c>
      <c r="BC1575" s="129" t="s">
        <v>2919</v>
      </c>
      <c r="BD1575" s="158"/>
      <c r="BE1575" s="158"/>
      <c r="BF1575" s="129" t="s">
        <v>94</v>
      </c>
      <c r="BG1575" s="129"/>
      <c r="BH1575" s="158"/>
      <c r="BI1575" s="158"/>
      <c r="BJ1575" s="158"/>
      <c r="BK1575" s="158"/>
      <c r="BL1575" s="158"/>
      <c r="BM1575" s="158"/>
    </row>
    <row r="1576" spans="1:65" s="153" customFormat="1" ht="14.65" customHeight="1" x14ac:dyDescent="0.25">
      <c r="A1576" s="68" t="str">
        <f>CONCATENATE(E1576,"_",X1576)</f>
        <v>20520596233_PCR-LAP20041284</v>
      </c>
      <c r="B1576" s="68" t="str">
        <f>CONCATENATE(E1576,"_",Z1576)</f>
        <v>20520596233_</v>
      </c>
      <c r="C1576" s="6">
        <v>44133</v>
      </c>
      <c r="D1576" s="6">
        <v>44163</v>
      </c>
      <c r="E1576" s="192">
        <v>20520596233</v>
      </c>
      <c r="F1576" s="3" t="s">
        <v>4116</v>
      </c>
      <c r="G1576" s="3" t="s">
        <v>5130</v>
      </c>
      <c r="H1576" s="6">
        <v>44133</v>
      </c>
      <c r="I1576" s="6">
        <v>44163</v>
      </c>
      <c r="J1576" s="7"/>
      <c r="K1576" s="8">
        <f ca="1">+TODAY()-I1576</f>
        <v>-26</v>
      </c>
      <c r="L1576" s="9">
        <v>82</v>
      </c>
      <c r="M1576" s="152"/>
      <c r="N1576" s="9" t="str">
        <f>IF(M1576="","Vacio",IF(L1576=M1576,"Igual","Diferente"))</f>
        <v>Vacio</v>
      </c>
      <c r="O1576" s="9"/>
      <c r="P1576" s="152"/>
      <c r="Q1576" s="9" t="str">
        <f>IF(P1576="","Vacio",IF(O1576=P1576,"Igual","Diferente"))</f>
        <v>Vacio</v>
      </c>
      <c r="R1576" s="1">
        <f>+L1576+O1576/3.5</f>
        <v>82</v>
      </c>
      <c r="S1576" s="1">
        <f ca="1">+IF(K1576&gt;=0,IF(K1576&lt;30,R1576*1,IF(60&gt;K1576,R1576*2,IF(90&gt;K1576,R1576*3,IF(120&gt;K1576,R1576*4,IF(150&gt;K1576,R1576*5,IF(180&gt;K1576,R1576*6,IF(210&gt;K1576,R1576*7))))))),0)</f>
        <v>0</v>
      </c>
      <c r="T1576" s="2">
        <f ca="1">+IF(K1576&lt;0,0,IF(K1576&lt;8,$A$1,IF(K1576&lt;15,$B$1,IF(K1576&lt;22,$C$1,IF(K1576&lt;30,$D$1,IF(K1576&lt;60,$G$1,IF(K1576&lt;90,$H$1,IF(K1576&lt;120,$I$1,IF(K1576&lt;150,$J$1,IF(K1576&lt;180,$K$1,IF(K1576&lt;210,$E$1)))))))))))</f>
        <v>0</v>
      </c>
      <c r="U1576" s="119" t="s">
        <v>181</v>
      </c>
      <c r="V1576" s="86" t="s">
        <v>2956</v>
      </c>
      <c r="W1576" s="133">
        <v>44009</v>
      </c>
      <c r="X1576" s="120" t="s">
        <v>3008</v>
      </c>
      <c r="Y1576" s="12" t="s">
        <v>5248</v>
      </c>
      <c r="Z1576" s="12"/>
      <c r="AA1576" s="120"/>
      <c r="AB1576" s="116"/>
      <c r="AC1576" s="116"/>
      <c r="AD1576" s="116"/>
      <c r="AE1576" s="116"/>
      <c r="AF1576" s="4">
        <f ca="1">+TODAY()-AE1576</f>
        <v>44137</v>
      </c>
      <c r="AG1576" s="116"/>
      <c r="AH1576" s="116"/>
      <c r="AI1576" s="6"/>
      <c r="AJ1576" s="3"/>
      <c r="AK1576" s="6"/>
      <c r="AL1576" s="10"/>
      <c r="AM1576" s="3"/>
      <c r="AN1576" s="3"/>
      <c r="AO1576" s="3"/>
      <c r="AP1576" s="3" t="s">
        <v>62</v>
      </c>
      <c r="AQ1576" s="3"/>
      <c r="AR1576" s="3"/>
      <c r="AS1576" s="3"/>
      <c r="AT1576" s="3"/>
      <c r="AU1576" s="3" t="s">
        <v>4402</v>
      </c>
      <c r="AV1576" s="7" t="s">
        <v>47</v>
      </c>
      <c r="AW1576" s="7" t="s">
        <v>47</v>
      </c>
      <c r="AX1576" s="9" t="str">
        <f>IF(AW1576="","Vacio",IF(AV1576=AW1576,"Igual","Diferente"))</f>
        <v>Igual</v>
      </c>
      <c r="AY1576" s="129"/>
      <c r="AZ1576" s="129"/>
      <c r="BA1576" s="5">
        <f ca="1">+IF(K1576&gt;21,"Revisar",0)</f>
        <v>0</v>
      </c>
      <c r="BB1576" s="129" t="s">
        <v>146</v>
      </c>
      <c r="BC1576" s="129" t="s">
        <v>2919</v>
      </c>
      <c r="BD1576" s="158"/>
      <c r="BE1576" s="158"/>
      <c r="BF1576" s="129" t="s">
        <v>94</v>
      </c>
      <c r="BG1576" s="129"/>
      <c r="BH1576" s="158"/>
      <c r="BI1576" s="158"/>
      <c r="BJ1576" s="158"/>
      <c r="BK1576" s="158"/>
      <c r="BL1576" s="158"/>
      <c r="BM1576" s="158"/>
    </row>
    <row r="1577" spans="1:65" s="153" customFormat="1" ht="14.65" customHeight="1" x14ac:dyDescent="0.25">
      <c r="A1577" s="68" t="str">
        <f>CONCATENATE(E1577,"_",X1577)</f>
        <v>20520596233_PCR-LAP20041285</v>
      </c>
      <c r="B1577" s="68" t="str">
        <f>CONCATENATE(E1577,"_",Z1577)</f>
        <v>20520596233_</v>
      </c>
      <c r="C1577" s="6">
        <v>44133</v>
      </c>
      <c r="D1577" s="6">
        <v>44163</v>
      </c>
      <c r="E1577" s="192">
        <v>20520596233</v>
      </c>
      <c r="F1577" s="3" t="s">
        <v>4116</v>
      </c>
      <c r="G1577" s="3" t="s">
        <v>5130</v>
      </c>
      <c r="H1577" s="6">
        <v>44133</v>
      </c>
      <c r="I1577" s="6">
        <v>44163</v>
      </c>
      <c r="J1577" s="7"/>
      <c r="K1577" s="8">
        <f ca="1">+TODAY()-I1577</f>
        <v>-26</v>
      </c>
      <c r="L1577" s="9">
        <v>82</v>
      </c>
      <c r="M1577" s="152"/>
      <c r="N1577" s="9" t="str">
        <f>IF(M1577="","Vacio",IF(L1577=M1577,"Igual","Diferente"))</f>
        <v>Vacio</v>
      </c>
      <c r="O1577" s="9"/>
      <c r="P1577" s="152"/>
      <c r="Q1577" s="9" t="str">
        <f>IF(P1577="","Vacio",IF(O1577=P1577,"Igual","Diferente"))</f>
        <v>Vacio</v>
      </c>
      <c r="R1577" s="1">
        <f>+L1577+O1577/3.5</f>
        <v>82</v>
      </c>
      <c r="S1577" s="1">
        <f ca="1">+IF(K1577&gt;=0,IF(K1577&lt;30,R1577*1,IF(60&gt;K1577,R1577*2,IF(90&gt;K1577,R1577*3,IF(120&gt;K1577,R1577*4,IF(150&gt;K1577,R1577*5,IF(180&gt;K1577,R1577*6,IF(210&gt;K1577,R1577*7))))))),0)</f>
        <v>0</v>
      </c>
      <c r="T1577" s="2">
        <f ca="1">+IF(K1577&lt;0,0,IF(K1577&lt;8,$A$1,IF(K1577&lt;15,$B$1,IF(K1577&lt;22,$C$1,IF(K1577&lt;30,$D$1,IF(K1577&lt;60,$G$1,IF(K1577&lt;90,$H$1,IF(K1577&lt;120,$I$1,IF(K1577&lt;150,$J$1,IF(K1577&lt;180,$K$1,IF(K1577&lt;210,$E$1)))))))))))</f>
        <v>0</v>
      </c>
      <c r="U1577" s="119" t="s">
        <v>181</v>
      </c>
      <c r="V1577" s="86" t="s">
        <v>2956</v>
      </c>
      <c r="W1577" s="133">
        <v>44009</v>
      </c>
      <c r="X1577" s="120" t="s">
        <v>3009</v>
      </c>
      <c r="Y1577" s="12" t="s">
        <v>5248</v>
      </c>
      <c r="Z1577" s="12"/>
      <c r="AA1577" s="120"/>
      <c r="AB1577" s="116"/>
      <c r="AC1577" s="116"/>
      <c r="AD1577" s="116"/>
      <c r="AE1577" s="116"/>
      <c r="AF1577" s="4">
        <f ca="1">+TODAY()-AE1577</f>
        <v>44137</v>
      </c>
      <c r="AG1577" s="116"/>
      <c r="AH1577" s="116"/>
      <c r="AI1577" s="6"/>
      <c r="AJ1577" s="3"/>
      <c r="AK1577" s="6"/>
      <c r="AL1577" s="10"/>
      <c r="AM1577" s="3"/>
      <c r="AN1577" s="3"/>
      <c r="AO1577" s="3"/>
      <c r="AP1577" s="3" t="s">
        <v>62</v>
      </c>
      <c r="AQ1577" s="3"/>
      <c r="AR1577" s="3"/>
      <c r="AS1577" s="3"/>
      <c r="AT1577" s="3"/>
      <c r="AU1577" s="3" t="s">
        <v>4402</v>
      </c>
      <c r="AV1577" s="7" t="s">
        <v>47</v>
      </c>
      <c r="AW1577" s="7" t="s">
        <v>47</v>
      </c>
      <c r="AX1577" s="9" t="str">
        <f>IF(AW1577="","Vacio",IF(AV1577=AW1577,"Igual","Diferente"))</f>
        <v>Igual</v>
      </c>
      <c r="AY1577" s="129"/>
      <c r="AZ1577" s="129"/>
      <c r="BA1577" s="5">
        <f ca="1">+IF(K1577&gt;21,"Revisar",0)</f>
        <v>0</v>
      </c>
      <c r="BB1577" s="129" t="s">
        <v>146</v>
      </c>
      <c r="BC1577" s="129" t="s">
        <v>2919</v>
      </c>
      <c r="BD1577" s="158"/>
      <c r="BE1577" s="158"/>
      <c r="BF1577" s="129" t="s">
        <v>94</v>
      </c>
      <c r="BG1577" s="129"/>
      <c r="BH1577" s="158"/>
      <c r="BI1577" s="158"/>
      <c r="BJ1577" s="158"/>
      <c r="BK1577" s="158"/>
      <c r="BL1577" s="158"/>
      <c r="BM1577" s="158"/>
    </row>
    <row r="1578" spans="1:65" s="153" customFormat="1" ht="14.65" customHeight="1" x14ac:dyDescent="0.25">
      <c r="A1578" s="68" t="str">
        <f>CONCATENATE(E1578,"_",X1578)</f>
        <v>20520596233_PCR-LAP20041287</v>
      </c>
      <c r="B1578" s="68" t="str">
        <f>CONCATENATE(E1578,"_",Z1578)</f>
        <v>20520596233_</v>
      </c>
      <c r="C1578" s="6">
        <v>44133</v>
      </c>
      <c r="D1578" s="6">
        <v>44163</v>
      </c>
      <c r="E1578" s="192">
        <v>20520596233</v>
      </c>
      <c r="F1578" s="3" t="s">
        <v>4116</v>
      </c>
      <c r="G1578" s="3" t="s">
        <v>5130</v>
      </c>
      <c r="H1578" s="6">
        <v>44133</v>
      </c>
      <c r="I1578" s="6">
        <v>44163</v>
      </c>
      <c r="J1578" s="7"/>
      <c r="K1578" s="8">
        <f ca="1">+TODAY()-I1578</f>
        <v>-26</v>
      </c>
      <c r="L1578" s="9">
        <v>82</v>
      </c>
      <c r="M1578" s="152"/>
      <c r="N1578" s="9" t="str">
        <f>IF(M1578="","Vacio",IF(L1578=M1578,"Igual","Diferente"))</f>
        <v>Vacio</v>
      </c>
      <c r="O1578" s="9"/>
      <c r="P1578" s="152"/>
      <c r="Q1578" s="9" t="str">
        <f>IF(P1578="","Vacio",IF(O1578=P1578,"Igual","Diferente"))</f>
        <v>Vacio</v>
      </c>
      <c r="R1578" s="1">
        <f>+L1578+O1578/3.5</f>
        <v>82</v>
      </c>
      <c r="S1578" s="1">
        <f ca="1">+IF(K1578&gt;=0,IF(K1578&lt;30,R1578*1,IF(60&gt;K1578,R1578*2,IF(90&gt;K1578,R1578*3,IF(120&gt;K1578,R1578*4,IF(150&gt;K1578,R1578*5,IF(180&gt;K1578,R1578*6,IF(210&gt;K1578,R1578*7))))))),0)</f>
        <v>0</v>
      </c>
      <c r="T1578" s="2">
        <f ca="1">+IF(K1578&lt;0,0,IF(K1578&lt;8,$A$1,IF(K1578&lt;15,$B$1,IF(K1578&lt;22,$C$1,IF(K1578&lt;30,$D$1,IF(K1578&lt;60,$G$1,IF(K1578&lt;90,$H$1,IF(K1578&lt;120,$I$1,IF(K1578&lt;150,$J$1,IF(K1578&lt;180,$K$1,IF(K1578&lt;210,$E$1)))))))))))</f>
        <v>0</v>
      </c>
      <c r="U1578" s="119" t="s">
        <v>181</v>
      </c>
      <c r="V1578" s="86" t="s">
        <v>2956</v>
      </c>
      <c r="W1578" s="133">
        <v>44009</v>
      </c>
      <c r="X1578" s="120" t="s">
        <v>3010</v>
      </c>
      <c r="Y1578" s="12" t="s">
        <v>5248</v>
      </c>
      <c r="Z1578" s="12"/>
      <c r="AA1578" s="120"/>
      <c r="AB1578" s="116"/>
      <c r="AC1578" s="116"/>
      <c r="AD1578" s="116"/>
      <c r="AE1578" s="116"/>
      <c r="AF1578" s="4">
        <f ca="1">+TODAY()-AE1578</f>
        <v>44137</v>
      </c>
      <c r="AG1578" s="116"/>
      <c r="AH1578" s="116"/>
      <c r="AI1578" s="6"/>
      <c r="AJ1578" s="3"/>
      <c r="AK1578" s="6"/>
      <c r="AL1578" s="10"/>
      <c r="AM1578" s="3"/>
      <c r="AN1578" s="3"/>
      <c r="AO1578" s="3"/>
      <c r="AP1578" s="3" t="s">
        <v>62</v>
      </c>
      <c r="AQ1578" s="3"/>
      <c r="AR1578" s="3"/>
      <c r="AS1578" s="3"/>
      <c r="AT1578" s="3"/>
      <c r="AU1578" s="3" t="s">
        <v>4402</v>
      </c>
      <c r="AV1578" s="7" t="s">
        <v>47</v>
      </c>
      <c r="AW1578" s="7" t="s">
        <v>47</v>
      </c>
      <c r="AX1578" s="9" t="str">
        <f>IF(AW1578="","Vacio",IF(AV1578=AW1578,"Igual","Diferente"))</f>
        <v>Igual</v>
      </c>
      <c r="AY1578" s="129"/>
      <c r="AZ1578" s="129"/>
      <c r="BA1578" s="5">
        <f ca="1">+IF(K1578&gt;21,"Revisar",0)</f>
        <v>0</v>
      </c>
      <c r="BB1578" s="129" t="s">
        <v>146</v>
      </c>
      <c r="BC1578" s="129" t="s">
        <v>2919</v>
      </c>
      <c r="BD1578" s="158"/>
      <c r="BE1578" s="158"/>
      <c r="BF1578" s="129" t="s">
        <v>94</v>
      </c>
      <c r="BG1578" s="129"/>
      <c r="BH1578" s="158"/>
      <c r="BI1578" s="158"/>
      <c r="BJ1578" s="158"/>
      <c r="BK1578" s="158"/>
      <c r="BL1578" s="158"/>
      <c r="BM1578" s="158"/>
    </row>
    <row r="1579" spans="1:65" s="153" customFormat="1" ht="14.65" customHeight="1" x14ac:dyDescent="0.25">
      <c r="A1579" s="68" t="str">
        <f>CONCATENATE(E1579,"_",X1579)</f>
        <v>20520596233_PCR-LAP20041288</v>
      </c>
      <c r="B1579" s="68" t="str">
        <f>CONCATENATE(E1579,"_",Z1579)</f>
        <v>20520596233_</v>
      </c>
      <c r="C1579" s="6">
        <v>44133</v>
      </c>
      <c r="D1579" s="6">
        <v>44163</v>
      </c>
      <c r="E1579" s="192">
        <v>20520596233</v>
      </c>
      <c r="F1579" s="3" t="s">
        <v>4116</v>
      </c>
      <c r="G1579" s="3" t="s">
        <v>5130</v>
      </c>
      <c r="H1579" s="6">
        <v>44133</v>
      </c>
      <c r="I1579" s="6">
        <v>44163</v>
      </c>
      <c r="J1579" s="7"/>
      <c r="K1579" s="8">
        <f ca="1">+TODAY()-I1579</f>
        <v>-26</v>
      </c>
      <c r="L1579" s="9">
        <v>82</v>
      </c>
      <c r="M1579" s="152"/>
      <c r="N1579" s="9" t="str">
        <f>IF(M1579="","Vacio",IF(L1579=M1579,"Igual","Diferente"))</f>
        <v>Vacio</v>
      </c>
      <c r="O1579" s="9"/>
      <c r="P1579" s="152"/>
      <c r="Q1579" s="9" t="str">
        <f>IF(P1579="","Vacio",IF(O1579=P1579,"Igual","Diferente"))</f>
        <v>Vacio</v>
      </c>
      <c r="R1579" s="1">
        <f>+L1579+O1579/3.5</f>
        <v>82</v>
      </c>
      <c r="S1579" s="1">
        <f ca="1">+IF(K1579&gt;=0,IF(K1579&lt;30,R1579*1,IF(60&gt;K1579,R1579*2,IF(90&gt;K1579,R1579*3,IF(120&gt;K1579,R1579*4,IF(150&gt;K1579,R1579*5,IF(180&gt;K1579,R1579*6,IF(210&gt;K1579,R1579*7))))))),0)</f>
        <v>0</v>
      </c>
      <c r="T1579" s="2">
        <f ca="1">+IF(K1579&lt;0,0,IF(K1579&lt;8,$A$1,IF(K1579&lt;15,$B$1,IF(K1579&lt;22,$C$1,IF(K1579&lt;30,$D$1,IF(K1579&lt;60,$G$1,IF(K1579&lt;90,$H$1,IF(K1579&lt;120,$I$1,IF(K1579&lt;150,$J$1,IF(K1579&lt;180,$K$1,IF(K1579&lt;210,$E$1)))))))))))</f>
        <v>0</v>
      </c>
      <c r="U1579" s="119" t="s">
        <v>181</v>
      </c>
      <c r="V1579" s="86" t="s">
        <v>2956</v>
      </c>
      <c r="W1579" s="133">
        <v>44009</v>
      </c>
      <c r="X1579" s="120" t="s">
        <v>3011</v>
      </c>
      <c r="Y1579" s="12" t="s">
        <v>5248</v>
      </c>
      <c r="Z1579" s="12"/>
      <c r="AA1579" s="120"/>
      <c r="AB1579" s="116"/>
      <c r="AC1579" s="116"/>
      <c r="AD1579" s="116"/>
      <c r="AE1579" s="116"/>
      <c r="AF1579" s="4">
        <f ca="1">+TODAY()-AE1579</f>
        <v>44137</v>
      </c>
      <c r="AG1579" s="116"/>
      <c r="AH1579" s="116"/>
      <c r="AI1579" s="6"/>
      <c r="AJ1579" s="3"/>
      <c r="AK1579" s="6"/>
      <c r="AL1579" s="10"/>
      <c r="AM1579" s="3"/>
      <c r="AN1579" s="3"/>
      <c r="AO1579" s="3"/>
      <c r="AP1579" s="3" t="s">
        <v>62</v>
      </c>
      <c r="AQ1579" s="3"/>
      <c r="AR1579" s="3"/>
      <c r="AS1579" s="3"/>
      <c r="AT1579" s="3"/>
      <c r="AU1579" s="3" t="s">
        <v>4402</v>
      </c>
      <c r="AV1579" s="7" t="s">
        <v>47</v>
      </c>
      <c r="AW1579" s="7" t="s">
        <v>47</v>
      </c>
      <c r="AX1579" s="9" t="str">
        <f>IF(AW1579="","Vacio",IF(AV1579=AW1579,"Igual","Diferente"))</f>
        <v>Igual</v>
      </c>
      <c r="AY1579" s="129"/>
      <c r="AZ1579" s="129"/>
      <c r="BA1579" s="5">
        <f ca="1">+IF(K1579&gt;21,"Revisar",0)</f>
        <v>0</v>
      </c>
      <c r="BB1579" s="129" t="s">
        <v>146</v>
      </c>
      <c r="BC1579" s="129" t="s">
        <v>2919</v>
      </c>
      <c r="BD1579" s="158"/>
      <c r="BE1579" s="158"/>
      <c r="BF1579" s="129" t="s">
        <v>94</v>
      </c>
      <c r="BG1579" s="129"/>
      <c r="BH1579" s="158"/>
      <c r="BI1579" s="158"/>
      <c r="BJ1579" s="158"/>
      <c r="BK1579" s="158"/>
      <c r="BL1579" s="158"/>
      <c r="BM1579" s="158"/>
    </row>
    <row r="1580" spans="1:65" s="153" customFormat="1" ht="14.65" customHeight="1" x14ac:dyDescent="0.25">
      <c r="A1580" s="68" t="str">
        <f>CONCATENATE(E1580,"_",X1580)</f>
        <v>20520596233_PCR-LAP20031134</v>
      </c>
      <c r="B1580" s="68" t="str">
        <f>CONCATENATE(E1580,"_",Z1580)</f>
        <v>20520596233_</v>
      </c>
      <c r="C1580" s="6">
        <v>44133</v>
      </c>
      <c r="D1580" s="6">
        <v>44163</v>
      </c>
      <c r="E1580" s="192">
        <v>20520596233</v>
      </c>
      <c r="F1580" s="3" t="s">
        <v>4116</v>
      </c>
      <c r="G1580" s="3" t="s">
        <v>5130</v>
      </c>
      <c r="H1580" s="6">
        <v>44133</v>
      </c>
      <c r="I1580" s="6">
        <v>44163</v>
      </c>
      <c r="J1580" s="7"/>
      <c r="K1580" s="8">
        <f ca="1">+TODAY()-I1580</f>
        <v>-26</v>
      </c>
      <c r="L1580" s="9">
        <v>82</v>
      </c>
      <c r="M1580" s="152"/>
      <c r="N1580" s="9" t="str">
        <f>IF(M1580="","Vacio",IF(L1580=M1580,"Igual","Diferente"))</f>
        <v>Vacio</v>
      </c>
      <c r="O1580" s="9"/>
      <c r="P1580" s="152"/>
      <c r="Q1580" s="9" t="str">
        <f>IF(P1580="","Vacio",IF(O1580=P1580,"Igual","Diferente"))</f>
        <v>Vacio</v>
      </c>
      <c r="R1580" s="1">
        <f>+L1580+O1580/3.5</f>
        <v>82</v>
      </c>
      <c r="S1580" s="1">
        <f ca="1">+IF(K1580&gt;=0,IF(K1580&lt;30,R1580*1,IF(60&gt;K1580,R1580*2,IF(90&gt;K1580,R1580*3,IF(120&gt;K1580,R1580*4,IF(150&gt;K1580,R1580*5,IF(180&gt;K1580,R1580*6,IF(210&gt;K1580,R1580*7))))))),0)</f>
        <v>0</v>
      </c>
      <c r="T1580" s="2">
        <f ca="1">+IF(K1580&lt;0,0,IF(K1580&lt;8,$A$1,IF(K1580&lt;15,$B$1,IF(K1580&lt;22,$C$1,IF(K1580&lt;30,$D$1,IF(K1580&lt;60,$G$1,IF(K1580&lt;90,$H$1,IF(K1580&lt;120,$I$1,IF(K1580&lt;150,$J$1,IF(K1580&lt;180,$K$1,IF(K1580&lt;210,$E$1)))))))))))</f>
        <v>0</v>
      </c>
      <c r="U1580" s="119" t="s">
        <v>2986</v>
      </c>
      <c r="V1580" s="86" t="s">
        <v>2956</v>
      </c>
      <c r="W1580" s="133">
        <v>44009</v>
      </c>
      <c r="X1580" s="120" t="s">
        <v>3012</v>
      </c>
      <c r="Y1580" s="12" t="s">
        <v>5248</v>
      </c>
      <c r="Z1580" s="12"/>
      <c r="AA1580" s="120"/>
      <c r="AB1580" s="116"/>
      <c r="AC1580" s="116"/>
      <c r="AD1580" s="116"/>
      <c r="AE1580" s="116"/>
      <c r="AF1580" s="4">
        <f ca="1">+TODAY()-AE1580</f>
        <v>44137</v>
      </c>
      <c r="AG1580" s="116"/>
      <c r="AH1580" s="116"/>
      <c r="AI1580" s="6"/>
      <c r="AJ1580" s="3"/>
      <c r="AK1580" s="6"/>
      <c r="AL1580" s="10"/>
      <c r="AM1580" s="3"/>
      <c r="AN1580" s="3"/>
      <c r="AO1580" s="3"/>
      <c r="AP1580" s="3" t="s">
        <v>62</v>
      </c>
      <c r="AQ1580" s="3"/>
      <c r="AR1580" s="3"/>
      <c r="AS1580" s="3"/>
      <c r="AT1580" s="3"/>
      <c r="AU1580" s="3" t="s">
        <v>4402</v>
      </c>
      <c r="AV1580" s="7" t="s">
        <v>47</v>
      </c>
      <c r="AW1580" s="7" t="s">
        <v>47</v>
      </c>
      <c r="AX1580" s="9" t="str">
        <f>IF(AW1580="","Vacio",IF(AV1580=AW1580,"Igual","Diferente"))</f>
        <v>Igual</v>
      </c>
      <c r="AY1580" s="129"/>
      <c r="AZ1580" s="129"/>
      <c r="BA1580" s="5">
        <f ca="1">+IF(K1580&gt;21,"Revisar",0)</f>
        <v>0</v>
      </c>
      <c r="BB1580" s="129" t="s">
        <v>146</v>
      </c>
      <c r="BC1580" s="129" t="s">
        <v>2919</v>
      </c>
      <c r="BD1580" s="158"/>
      <c r="BE1580" s="158"/>
      <c r="BF1580" s="129" t="s">
        <v>94</v>
      </c>
      <c r="BG1580" s="129"/>
      <c r="BH1580" s="158"/>
      <c r="BI1580" s="158"/>
      <c r="BJ1580" s="158"/>
      <c r="BK1580" s="158"/>
      <c r="BL1580" s="158"/>
      <c r="BM1580" s="158"/>
    </row>
    <row r="1581" spans="1:65" s="153" customFormat="1" ht="14.65" customHeight="1" x14ac:dyDescent="0.25">
      <c r="A1581" s="68" t="str">
        <f>CONCATENATE(E1581,"_",X1581)</f>
        <v>20520596233_PCR-LAP20031135</v>
      </c>
      <c r="B1581" s="68" t="str">
        <f>CONCATENATE(E1581,"_",Z1581)</f>
        <v>20520596233_</v>
      </c>
      <c r="C1581" s="6">
        <v>44133</v>
      </c>
      <c r="D1581" s="6">
        <v>44163</v>
      </c>
      <c r="E1581" s="192">
        <v>20520596233</v>
      </c>
      <c r="F1581" s="3" t="s">
        <v>4116</v>
      </c>
      <c r="G1581" s="3" t="s">
        <v>5130</v>
      </c>
      <c r="H1581" s="6">
        <v>44133</v>
      </c>
      <c r="I1581" s="6">
        <v>44163</v>
      </c>
      <c r="J1581" s="7"/>
      <c r="K1581" s="8">
        <f ca="1">+TODAY()-I1581</f>
        <v>-26</v>
      </c>
      <c r="L1581" s="9">
        <v>82</v>
      </c>
      <c r="M1581" s="152"/>
      <c r="N1581" s="9" t="str">
        <f>IF(M1581="","Vacio",IF(L1581=M1581,"Igual","Diferente"))</f>
        <v>Vacio</v>
      </c>
      <c r="O1581" s="9"/>
      <c r="P1581" s="152"/>
      <c r="Q1581" s="9" t="str">
        <f>IF(P1581="","Vacio",IF(O1581=P1581,"Igual","Diferente"))</f>
        <v>Vacio</v>
      </c>
      <c r="R1581" s="1">
        <f>+L1581+O1581/3.5</f>
        <v>82</v>
      </c>
      <c r="S1581" s="1">
        <f ca="1">+IF(K1581&gt;=0,IF(K1581&lt;30,R1581*1,IF(60&gt;K1581,R1581*2,IF(90&gt;K1581,R1581*3,IF(120&gt;K1581,R1581*4,IF(150&gt;K1581,R1581*5,IF(180&gt;K1581,R1581*6,IF(210&gt;K1581,R1581*7))))))),0)</f>
        <v>0</v>
      </c>
      <c r="T1581" s="2">
        <f ca="1">+IF(K1581&lt;0,0,IF(K1581&lt;8,$A$1,IF(K1581&lt;15,$B$1,IF(K1581&lt;22,$C$1,IF(K1581&lt;30,$D$1,IF(K1581&lt;60,$G$1,IF(K1581&lt;90,$H$1,IF(K1581&lt;120,$I$1,IF(K1581&lt;150,$J$1,IF(K1581&lt;180,$K$1,IF(K1581&lt;210,$E$1)))))))))))</f>
        <v>0</v>
      </c>
      <c r="U1581" s="119" t="s">
        <v>2986</v>
      </c>
      <c r="V1581" s="86" t="s">
        <v>2956</v>
      </c>
      <c r="W1581" s="133">
        <v>44009</v>
      </c>
      <c r="X1581" s="120" t="s">
        <v>3013</v>
      </c>
      <c r="Y1581" s="12" t="s">
        <v>5248</v>
      </c>
      <c r="Z1581" s="12"/>
      <c r="AA1581" s="120"/>
      <c r="AB1581" s="116"/>
      <c r="AC1581" s="116"/>
      <c r="AD1581" s="116"/>
      <c r="AE1581" s="116"/>
      <c r="AF1581" s="4">
        <f ca="1">+TODAY()-AE1581</f>
        <v>44137</v>
      </c>
      <c r="AG1581" s="116"/>
      <c r="AH1581" s="116"/>
      <c r="AI1581" s="6"/>
      <c r="AJ1581" s="3"/>
      <c r="AK1581" s="6"/>
      <c r="AL1581" s="10"/>
      <c r="AM1581" s="3"/>
      <c r="AN1581" s="3"/>
      <c r="AO1581" s="3"/>
      <c r="AP1581" s="3" t="s">
        <v>62</v>
      </c>
      <c r="AQ1581" s="3"/>
      <c r="AR1581" s="3"/>
      <c r="AS1581" s="3"/>
      <c r="AT1581" s="3"/>
      <c r="AU1581" s="3" t="s">
        <v>4402</v>
      </c>
      <c r="AV1581" s="7" t="s">
        <v>47</v>
      </c>
      <c r="AW1581" s="7" t="s">
        <v>47</v>
      </c>
      <c r="AX1581" s="9" t="str">
        <f>IF(AW1581="","Vacio",IF(AV1581=AW1581,"Igual","Diferente"))</f>
        <v>Igual</v>
      </c>
      <c r="AY1581" s="129"/>
      <c r="AZ1581" s="129"/>
      <c r="BA1581" s="5">
        <f ca="1">+IF(K1581&gt;21,"Revisar",0)</f>
        <v>0</v>
      </c>
      <c r="BB1581" s="129" t="s">
        <v>146</v>
      </c>
      <c r="BC1581" s="129" t="s">
        <v>2919</v>
      </c>
      <c r="BD1581" s="158"/>
      <c r="BE1581" s="158"/>
      <c r="BF1581" s="129" t="s">
        <v>94</v>
      </c>
      <c r="BG1581" s="129"/>
      <c r="BH1581" s="158"/>
      <c r="BI1581" s="158"/>
      <c r="BJ1581" s="158"/>
      <c r="BK1581" s="158"/>
      <c r="BL1581" s="158"/>
      <c r="BM1581" s="158"/>
    </row>
    <row r="1582" spans="1:65" s="153" customFormat="1" ht="14.65" customHeight="1" x14ac:dyDescent="0.25">
      <c r="A1582" s="68" t="str">
        <f>CONCATENATE(E1582,"_",X1582)</f>
        <v>20520596233_PCR-LAP20031142</v>
      </c>
      <c r="B1582" s="68" t="str">
        <f>CONCATENATE(E1582,"_",Z1582)</f>
        <v>20520596233_</v>
      </c>
      <c r="C1582" s="6">
        <v>44133</v>
      </c>
      <c r="D1582" s="6">
        <v>44163</v>
      </c>
      <c r="E1582" s="192">
        <v>20520596233</v>
      </c>
      <c r="F1582" s="3" t="s">
        <v>4116</v>
      </c>
      <c r="G1582" s="3" t="s">
        <v>5130</v>
      </c>
      <c r="H1582" s="6">
        <v>44133</v>
      </c>
      <c r="I1582" s="6">
        <v>44163</v>
      </c>
      <c r="J1582" s="7"/>
      <c r="K1582" s="8">
        <f ca="1">+TODAY()-I1582</f>
        <v>-26</v>
      </c>
      <c r="L1582" s="9">
        <v>82</v>
      </c>
      <c r="M1582" s="152"/>
      <c r="N1582" s="9" t="str">
        <f>IF(M1582="","Vacio",IF(L1582=M1582,"Igual","Diferente"))</f>
        <v>Vacio</v>
      </c>
      <c r="O1582" s="9"/>
      <c r="P1582" s="152"/>
      <c r="Q1582" s="9" t="str">
        <f>IF(P1582="","Vacio",IF(O1582=P1582,"Igual","Diferente"))</f>
        <v>Vacio</v>
      </c>
      <c r="R1582" s="1">
        <f>+L1582+O1582/3.5</f>
        <v>82</v>
      </c>
      <c r="S1582" s="1">
        <f ca="1">+IF(K1582&gt;=0,IF(K1582&lt;30,R1582*1,IF(60&gt;K1582,R1582*2,IF(90&gt;K1582,R1582*3,IF(120&gt;K1582,R1582*4,IF(150&gt;K1582,R1582*5,IF(180&gt;K1582,R1582*6,IF(210&gt;K1582,R1582*7))))))),0)</f>
        <v>0</v>
      </c>
      <c r="T1582" s="2">
        <f ca="1">+IF(K1582&lt;0,0,IF(K1582&lt;8,$A$1,IF(K1582&lt;15,$B$1,IF(K1582&lt;22,$C$1,IF(K1582&lt;30,$D$1,IF(K1582&lt;60,$G$1,IF(K1582&lt;90,$H$1,IF(K1582&lt;120,$I$1,IF(K1582&lt;150,$J$1,IF(K1582&lt;180,$K$1,IF(K1582&lt;210,$E$1)))))))))))</f>
        <v>0</v>
      </c>
      <c r="U1582" s="119" t="s">
        <v>2986</v>
      </c>
      <c r="V1582" s="86" t="s">
        <v>2956</v>
      </c>
      <c r="W1582" s="133">
        <v>44009</v>
      </c>
      <c r="X1582" s="120" t="s">
        <v>3014</v>
      </c>
      <c r="Y1582" s="12" t="s">
        <v>5248</v>
      </c>
      <c r="Z1582" s="12"/>
      <c r="AA1582" s="120"/>
      <c r="AB1582" s="116"/>
      <c r="AC1582" s="116"/>
      <c r="AD1582" s="116"/>
      <c r="AE1582" s="116"/>
      <c r="AF1582" s="4">
        <f ca="1">+TODAY()-AE1582</f>
        <v>44137</v>
      </c>
      <c r="AG1582" s="116"/>
      <c r="AH1582" s="116"/>
      <c r="AI1582" s="6"/>
      <c r="AJ1582" s="3"/>
      <c r="AK1582" s="6"/>
      <c r="AL1582" s="10"/>
      <c r="AM1582" s="3"/>
      <c r="AN1582" s="3"/>
      <c r="AO1582" s="3"/>
      <c r="AP1582" s="3" t="s">
        <v>62</v>
      </c>
      <c r="AQ1582" s="3"/>
      <c r="AR1582" s="3"/>
      <c r="AS1582" s="3"/>
      <c r="AT1582" s="3"/>
      <c r="AU1582" s="3" t="s">
        <v>4402</v>
      </c>
      <c r="AV1582" s="7" t="s">
        <v>47</v>
      </c>
      <c r="AW1582" s="7" t="s">
        <v>47</v>
      </c>
      <c r="AX1582" s="9" t="str">
        <f>IF(AW1582="","Vacio",IF(AV1582=AW1582,"Igual","Diferente"))</f>
        <v>Igual</v>
      </c>
      <c r="AY1582" s="129"/>
      <c r="AZ1582" s="129"/>
      <c r="BA1582" s="5">
        <f ca="1">+IF(K1582&gt;21,"Revisar",0)</f>
        <v>0</v>
      </c>
      <c r="BB1582" s="129" t="s">
        <v>146</v>
      </c>
      <c r="BC1582" s="129" t="s">
        <v>2919</v>
      </c>
      <c r="BD1582" s="158"/>
      <c r="BE1582" s="158"/>
      <c r="BF1582" s="129" t="s">
        <v>94</v>
      </c>
      <c r="BG1582" s="129"/>
      <c r="BH1582" s="158"/>
      <c r="BI1582" s="158"/>
      <c r="BJ1582" s="158"/>
      <c r="BK1582" s="158"/>
      <c r="BL1582" s="158"/>
      <c r="BM1582" s="158"/>
    </row>
    <row r="1583" spans="1:65" s="153" customFormat="1" ht="14.65" customHeight="1" x14ac:dyDescent="0.25">
      <c r="A1583" s="68" t="str">
        <f>CONCATENATE(E1583,"_",X1583)</f>
        <v>20520596233_PCR-LAP20031150</v>
      </c>
      <c r="B1583" s="68" t="str">
        <f>CONCATENATE(E1583,"_",Z1583)</f>
        <v>20520596233_</v>
      </c>
      <c r="C1583" s="6">
        <v>44133</v>
      </c>
      <c r="D1583" s="6">
        <v>44163</v>
      </c>
      <c r="E1583" s="192">
        <v>20520596233</v>
      </c>
      <c r="F1583" s="3" t="s">
        <v>4116</v>
      </c>
      <c r="G1583" s="3" t="s">
        <v>5130</v>
      </c>
      <c r="H1583" s="6">
        <v>44133</v>
      </c>
      <c r="I1583" s="6">
        <v>44163</v>
      </c>
      <c r="J1583" s="7"/>
      <c r="K1583" s="8">
        <f ca="1">+TODAY()-I1583</f>
        <v>-26</v>
      </c>
      <c r="L1583" s="9">
        <v>82</v>
      </c>
      <c r="M1583" s="152"/>
      <c r="N1583" s="9" t="str">
        <f>IF(M1583="","Vacio",IF(L1583=M1583,"Igual","Diferente"))</f>
        <v>Vacio</v>
      </c>
      <c r="O1583" s="9"/>
      <c r="P1583" s="152"/>
      <c r="Q1583" s="9" t="str">
        <f>IF(P1583="","Vacio",IF(O1583=P1583,"Igual","Diferente"))</f>
        <v>Vacio</v>
      </c>
      <c r="R1583" s="1">
        <f>+L1583+O1583/3.5</f>
        <v>82</v>
      </c>
      <c r="S1583" s="1">
        <f ca="1">+IF(K1583&gt;=0,IF(K1583&lt;30,R1583*1,IF(60&gt;K1583,R1583*2,IF(90&gt;K1583,R1583*3,IF(120&gt;K1583,R1583*4,IF(150&gt;K1583,R1583*5,IF(180&gt;K1583,R1583*6,IF(210&gt;K1583,R1583*7))))))),0)</f>
        <v>0</v>
      </c>
      <c r="T1583" s="2">
        <f ca="1">+IF(K1583&lt;0,0,IF(K1583&lt;8,$A$1,IF(K1583&lt;15,$B$1,IF(K1583&lt;22,$C$1,IF(K1583&lt;30,$D$1,IF(K1583&lt;60,$G$1,IF(K1583&lt;90,$H$1,IF(K1583&lt;120,$I$1,IF(K1583&lt;150,$J$1,IF(K1583&lt;180,$K$1,IF(K1583&lt;210,$E$1)))))))))))</f>
        <v>0</v>
      </c>
      <c r="U1583" s="119" t="s">
        <v>2986</v>
      </c>
      <c r="V1583" s="86" t="s">
        <v>2956</v>
      </c>
      <c r="W1583" s="133">
        <v>44009</v>
      </c>
      <c r="X1583" s="120" t="s">
        <v>3015</v>
      </c>
      <c r="Y1583" s="12" t="s">
        <v>5248</v>
      </c>
      <c r="Z1583" s="12"/>
      <c r="AA1583" s="120"/>
      <c r="AB1583" s="116"/>
      <c r="AC1583" s="116"/>
      <c r="AD1583" s="116"/>
      <c r="AE1583" s="116"/>
      <c r="AF1583" s="4">
        <f ca="1">+TODAY()-AE1583</f>
        <v>44137</v>
      </c>
      <c r="AG1583" s="116"/>
      <c r="AH1583" s="116"/>
      <c r="AI1583" s="6"/>
      <c r="AJ1583" s="3"/>
      <c r="AK1583" s="6"/>
      <c r="AL1583" s="10"/>
      <c r="AM1583" s="3"/>
      <c r="AN1583" s="3"/>
      <c r="AO1583" s="3"/>
      <c r="AP1583" s="3" t="s">
        <v>62</v>
      </c>
      <c r="AQ1583" s="3"/>
      <c r="AR1583" s="3"/>
      <c r="AS1583" s="3"/>
      <c r="AT1583" s="3"/>
      <c r="AU1583" s="3" t="s">
        <v>4402</v>
      </c>
      <c r="AV1583" s="7" t="s">
        <v>47</v>
      </c>
      <c r="AW1583" s="7" t="s">
        <v>47</v>
      </c>
      <c r="AX1583" s="9" t="str">
        <f>IF(AW1583="","Vacio",IF(AV1583=AW1583,"Igual","Diferente"))</f>
        <v>Igual</v>
      </c>
      <c r="AY1583" s="129"/>
      <c r="AZ1583" s="129"/>
      <c r="BA1583" s="5">
        <f ca="1">+IF(K1583&gt;21,"Revisar",0)</f>
        <v>0</v>
      </c>
      <c r="BB1583" s="129" t="s">
        <v>146</v>
      </c>
      <c r="BC1583" s="129" t="s">
        <v>2919</v>
      </c>
      <c r="BD1583" s="158"/>
      <c r="BE1583" s="158"/>
      <c r="BF1583" s="129" t="s">
        <v>94</v>
      </c>
      <c r="BG1583" s="129"/>
      <c r="BH1583" s="158"/>
      <c r="BI1583" s="158"/>
      <c r="BJ1583" s="158"/>
      <c r="BK1583" s="158"/>
      <c r="BL1583" s="158"/>
      <c r="BM1583" s="158"/>
    </row>
    <row r="1584" spans="1:65" s="153" customFormat="1" ht="14.65" customHeight="1" x14ac:dyDescent="0.25">
      <c r="A1584" s="68" t="str">
        <f>CONCATENATE(E1584,"_",X1584)</f>
        <v>20520596233_PCR-LAP20031158</v>
      </c>
      <c r="B1584" s="68" t="str">
        <f>CONCATENATE(E1584,"_",Z1584)</f>
        <v>20520596233_</v>
      </c>
      <c r="C1584" s="6">
        <v>44133</v>
      </c>
      <c r="D1584" s="6">
        <v>44163</v>
      </c>
      <c r="E1584" s="192">
        <v>20520596233</v>
      </c>
      <c r="F1584" s="3" t="s">
        <v>4116</v>
      </c>
      <c r="G1584" s="3" t="s">
        <v>5130</v>
      </c>
      <c r="H1584" s="6">
        <v>44133</v>
      </c>
      <c r="I1584" s="6">
        <v>44163</v>
      </c>
      <c r="J1584" s="7"/>
      <c r="K1584" s="8">
        <f ca="1">+TODAY()-I1584</f>
        <v>-26</v>
      </c>
      <c r="L1584" s="9">
        <v>82</v>
      </c>
      <c r="M1584" s="152"/>
      <c r="N1584" s="9" t="str">
        <f>IF(M1584="","Vacio",IF(L1584=M1584,"Igual","Diferente"))</f>
        <v>Vacio</v>
      </c>
      <c r="O1584" s="9"/>
      <c r="P1584" s="152"/>
      <c r="Q1584" s="9" t="str">
        <f>IF(P1584="","Vacio",IF(O1584=P1584,"Igual","Diferente"))</f>
        <v>Vacio</v>
      </c>
      <c r="R1584" s="1">
        <f>+L1584+O1584/3.5</f>
        <v>82</v>
      </c>
      <c r="S1584" s="1">
        <f ca="1">+IF(K1584&gt;=0,IF(K1584&lt;30,R1584*1,IF(60&gt;K1584,R1584*2,IF(90&gt;K1584,R1584*3,IF(120&gt;K1584,R1584*4,IF(150&gt;K1584,R1584*5,IF(180&gt;K1584,R1584*6,IF(210&gt;K1584,R1584*7))))))),0)</f>
        <v>0</v>
      </c>
      <c r="T1584" s="2">
        <f ca="1">+IF(K1584&lt;0,0,IF(K1584&lt;8,$A$1,IF(K1584&lt;15,$B$1,IF(K1584&lt;22,$C$1,IF(K1584&lt;30,$D$1,IF(K1584&lt;60,$G$1,IF(K1584&lt;90,$H$1,IF(K1584&lt;120,$I$1,IF(K1584&lt;150,$J$1,IF(K1584&lt;180,$K$1,IF(K1584&lt;210,$E$1)))))))))))</f>
        <v>0</v>
      </c>
      <c r="U1584" s="119" t="s">
        <v>2986</v>
      </c>
      <c r="V1584" s="86" t="s">
        <v>2956</v>
      </c>
      <c r="W1584" s="133">
        <v>44009</v>
      </c>
      <c r="X1584" s="120" t="s">
        <v>3016</v>
      </c>
      <c r="Y1584" s="12" t="s">
        <v>5248</v>
      </c>
      <c r="Z1584" s="12"/>
      <c r="AA1584" s="120"/>
      <c r="AB1584" s="116"/>
      <c r="AC1584" s="116"/>
      <c r="AD1584" s="116"/>
      <c r="AE1584" s="116"/>
      <c r="AF1584" s="4">
        <f ca="1">+TODAY()-AE1584</f>
        <v>44137</v>
      </c>
      <c r="AG1584" s="116"/>
      <c r="AH1584" s="116"/>
      <c r="AI1584" s="6"/>
      <c r="AJ1584" s="3"/>
      <c r="AK1584" s="6"/>
      <c r="AL1584" s="10"/>
      <c r="AM1584" s="3"/>
      <c r="AN1584" s="3"/>
      <c r="AO1584" s="3"/>
      <c r="AP1584" s="3" t="s">
        <v>62</v>
      </c>
      <c r="AQ1584" s="3"/>
      <c r="AR1584" s="3"/>
      <c r="AS1584" s="3"/>
      <c r="AT1584" s="3"/>
      <c r="AU1584" s="3" t="s">
        <v>4402</v>
      </c>
      <c r="AV1584" s="7" t="s">
        <v>47</v>
      </c>
      <c r="AW1584" s="7" t="s">
        <v>47</v>
      </c>
      <c r="AX1584" s="9" t="str">
        <f>IF(AW1584="","Vacio",IF(AV1584=AW1584,"Igual","Diferente"))</f>
        <v>Igual</v>
      </c>
      <c r="AY1584" s="129"/>
      <c r="AZ1584" s="129"/>
      <c r="BA1584" s="5">
        <f ca="1">+IF(K1584&gt;21,"Revisar",0)</f>
        <v>0</v>
      </c>
      <c r="BB1584" s="129" t="s">
        <v>146</v>
      </c>
      <c r="BC1584" s="129" t="s">
        <v>2919</v>
      </c>
      <c r="BD1584" s="158"/>
      <c r="BE1584" s="158"/>
      <c r="BF1584" s="129" t="s">
        <v>94</v>
      </c>
      <c r="BG1584" s="129"/>
      <c r="BH1584" s="158"/>
      <c r="BI1584" s="158"/>
      <c r="BJ1584" s="158"/>
      <c r="BK1584" s="158"/>
      <c r="BL1584" s="158"/>
      <c r="BM1584" s="158"/>
    </row>
    <row r="1585" spans="1:65" s="153" customFormat="1" ht="14.65" customHeight="1" x14ac:dyDescent="0.25">
      <c r="A1585" s="68" t="str">
        <f>CONCATENATE(E1585,"_",X1585)</f>
        <v>20520596233_PCR-LAP20031159</v>
      </c>
      <c r="B1585" s="68" t="str">
        <f>CONCATENATE(E1585,"_",Z1585)</f>
        <v>20520596233_</v>
      </c>
      <c r="C1585" s="6">
        <v>44133</v>
      </c>
      <c r="D1585" s="6">
        <v>44163</v>
      </c>
      <c r="E1585" s="192">
        <v>20520596233</v>
      </c>
      <c r="F1585" s="3" t="s">
        <v>4116</v>
      </c>
      <c r="G1585" s="3" t="s">
        <v>5130</v>
      </c>
      <c r="H1585" s="6">
        <v>44133</v>
      </c>
      <c r="I1585" s="6">
        <v>44163</v>
      </c>
      <c r="J1585" s="7"/>
      <c r="K1585" s="8">
        <f ca="1">+TODAY()-I1585</f>
        <v>-26</v>
      </c>
      <c r="L1585" s="9">
        <v>82</v>
      </c>
      <c r="M1585" s="152"/>
      <c r="N1585" s="9" t="str">
        <f>IF(M1585="","Vacio",IF(L1585=M1585,"Igual","Diferente"))</f>
        <v>Vacio</v>
      </c>
      <c r="O1585" s="9"/>
      <c r="P1585" s="152"/>
      <c r="Q1585" s="9" t="str">
        <f>IF(P1585="","Vacio",IF(O1585=P1585,"Igual","Diferente"))</f>
        <v>Vacio</v>
      </c>
      <c r="R1585" s="1">
        <f>+L1585+O1585/3.5</f>
        <v>82</v>
      </c>
      <c r="S1585" s="1">
        <f ca="1">+IF(K1585&gt;=0,IF(K1585&lt;30,R1585*1,IF(60&gt;K1585,R1585*2,IF(90&gt;K1585,R1585*3,IF(120&gt;K1585,R1585*4,IF(150&gt;K1585,R1585*5,IF(180&gt;K1585,R1585*6,IF(210&gt;K1585,R1585*7))))))),0)</f>
        <v>0</v>
      </c>
      <c r="T1585" s="2">
        <f ca="1">+IF(K1585&lt;0,0,IF(K1585&lt;8,$A$1,IF(K1585&lt;15,$B$1,IF(K1585&lt;22,$C$1,IF(K1585&lt;30,$D$1,IF(K1585&lt;60,$G$1,IF(K1585&lt;90,$H$1,IF(K1585&lt;120,$I$1,IF(K1585&lt;150,$J$1,IF(K1585&lt;180,$K$1,IF(K1585&lt;210,$E$1)))))))))))</f>
        <v>0</v>
      </c>
      <c r="U1585" s="119" t="s">
        <v>2986</v>
      </c>
      <c r="V1585" s="86" t="s">
        <v>2956</v>
      </c>
      <c r="W1585" s="133">
        <v>44009</v>
      </c>
      <c r="X1585" s="120" t="s">
        <v>3017</v>
      </c>
      <c r="Y1585" s="12" t="s">
        <v>5248</v>
      </c>
      <c r="Z1585" s="12"/>
      <c r="AA1585" s="120"/>
      <c r="AB1585" s="116"/>
      <c r="AC1585" s="116"/>
      <c r="AD1585" s="116"/>
      <c r="AE1585" s="116"/>
      <c r="AF1585" s="4">
        <f ca="1">+TODAY()-AE1585</f>
        <v>44137</v>
      </c>
      <c r="AG1585" s="116"/>
      <c r="AH1585" s="116"/>
      <c r="AI1585" s="6"/>
      <c r="AJ1585" s="3"/>
      <c r="AK1585" s="6"/>
      <c r="AL1585" s="10"/>
      <c r="AM1585" s="3"/>
      <c r="AN1585" s="3"/>
      <c r="AO1585" s="3"/>
      <c r="AP1585" s="3" t="s">
        <v>62</v>
      </c>
      <c r="AQ1585" s="3"/>
      <c r="AR1585" s="3"/>
      <c r="AS1585" s="3"/>
      <c r="AT1585" s="3"/>
      <c r="AU1585" s="3" t="s">
        <v>4402</v>
      </c>
      <c r="AV1585" s="7" t="s">
        <v>47</v>
      </c>
      <c r="AW1585" s="7" t="s">
        <v>47</v>
      </c>
      <c r="AX1585" s="9" t="str">
        <f>IF(AW1585="","Vacio",IF(AV1585=AW1585,"Igual","Diferente"))</f>
        <v>Igual</v>
      </c>
      <c r="AY1585" s="129"/>
      <c r="AZ1585" s="129"/>
      <c r="BA1585" s="5">
        <f ca="1">+IF(K1585&gt;21,"Revisar",0)</f>
        <v>0</v>
      </c>
      <c r="BB1585" s="129" t="s">
        <v>146</v>
      </c>
      <c r="BC1585" s="129" t="s">
        <v>2919</v>
      </c>
      <c r="BD1585" s="158"/>
      <c r="BE1585" s="158"/>
      <c r="BF1585" s="129" t="s">
        <v>94</v>
      </c>
      <c r="BG1585" s="129"/>
      <c r="BH1585" s="158"/>
      <c r="BI1585" s="158"/>
      <c r="BJ1585" s="158"/>
      <c r="BK1585" s="158"/>
      <c r="BL1585" s="158"/>
      <c r="BM1585" s="158"/>
    </row>
    <row r="1586" spans="1:65" s="153" customFormat="1" ht="14.65" customHeight="1" x14ac:dyDescent="0.25">
      <c r="A1586" s="68" t="str">
        <f>CONCATENATE(E1586,"_",X1586)</f>
        <v>20520596233_PCR-LAP20031160</v>
      </c>
      <c r="B1586" s="68" t="str">
        <f>CONCATENATE(E1586,"_",Z1586)</f>
        <v>20520596233_</v>
      </c>
      <c r="C1586" s="6">
        <v>44133</v>
      </c>
      <c r="D1586" s="6">
        <v>44163</v>
      </c>
      <c r="E1586" s="192">
        <v>20520596233</v>
      </c>
      <c r="F1586" s="3" t="s">
        <v>4116</v>
      </c>
      <c r="G1586" s="3" t="s">
        <v>5130</v>
      </c>
      <c r="H1586" s="6">
        <v>44133</v>
      </c>
      <c r="I1586" s="6">
        <v>44163</v>
      </c>
      <c r="J1586" s="7"/>
      <c r="K1586" s="8">
        <f ca="1">+TODAY()-I1586</f>
        <v>-26</v>
      </c>
      <c r="L1586" s="9">
        <v>82</v>
      </c>
      <c r="M1586" s="152"/>
      <c r="N1586" s="9" t="str">
        <f>IF(M1586="","Vacio",IF(L1586=M1586,"Igual","Diferente"))</f>
        <v>Vacio</v>
      </c>
      <c r="O1586" s="9"/>
      <c r="P1586" s="152"/>
      <c r="Q1586" s="9" t="str">
        <f>IF(P1586="","Vacio",IF(O1586=P1586,"Igual","Diferente"))</f>
        <v>Vacio</v>
      </c>
      <c r="R1586" s="1">
        <f>+L1586+O1586/3.5</f>
        <v>82</v>
      </c>
      <c r="S1586" s="1">
        <f ca="1">+IF(K1586&gt;=0,IF(K1586&lt;30,R1586*1,IF(60&gt;K1586,R1586*2,IF(90&gt;K1586,R1586*3,IF(120&gt;K1586,R1586*4,IF(150&gt;K1586,R1586*5,IF(180&gt;K1586,R1586*6,IF(210&gt;K1586,R1586*7))))))),0)</f>
        <v>0</v>
      </c>
      <c r="T1586" s="2">
        <f ca="1">+IF(K1586&lt;0,0,IF(K1586&lt;8,$A$1,IF(K1586&lt;15,$B$1,IF(K1586&lt;22,$C$1,IF(K1586&lt;30,$D$1,IF(K1586&lt;60,$G$1,IF(K1586&lt;90,$H$1,IF(K1586&lt;120,$I$1,IF(K1586&lt;150,$J$1,IF(K1586&lt;180,$K$1,IF(K1586&lt;210,$E$1)))))))))))</f>
        <v>0</v>
      </c>
      <c r="U1586" s="119" t="s">
        <v>2986</v>
      </c>
      <c r="V1586" s="86" t="s">
        <v>2956</v>
      </c>
      <c r="W1586" s="133">
        <v>44009</v>
      </c>
      <c r="X1586" s="120" t="s">
        <v>3018</v>
      </c>
      <c r="Y1586" s="12" t="s">
        <v>5248</v>
      </c>
      <c r="Z1586" s="12"/>
      <c r="AA1586" s="120"/>
      <c r="AB1586" s="116"/>
      <c r="AC1586" s="116"/>
      <c r="AD1586" s="116"/>
      <c r="AE1586" s="116"/>
      <c r="AF1586" s="4">
        <f ca="1">+TODAY()-AE1586</f>
        <v>44137</v>
      </c>
      <c r="AG1586" s="116"/>
      <c r="AH1586" s="116"/>
      <c r="AI1586" s="6"/>
      <c r="AJ1586" s="3"/>
      <c r="AK1586" s="6"/>
      <c r="AL1586" s="10"/>
      <c r="AM1586" s="3"/>
      <c r="AN1586" s="3"/>
      <c r="AO1586" s="3"/>
      <c r="AP1586" s="3" t="s">
        <v>62</v>
      </c>
      <c r="AQ1586" s="3"/>
      <c r="AR1586" s="3"/>
      <c r="AS1586" s="3"/>
      <c r="AT1586" s="3"/>
      <c r="AU1586" s="3" t="s">
        <v>4402</v>
      </c>
      <c r="AV1586" s="7" t="s">
        <v>47</v>
      </c>
      <c r="AW1586" s="7" t="s">
        <v>47</v>
      </c>
      <c r="AX1586" s="9" t="str">
        <f>IF(AW1586="","Vacio",IF(AV1586=AW1586,"Igual","Diferente"))</f>
        <v>Igual</v>
      </c>
      <c r="AY1586" s="129"/>
      <c r="AZ1586" s="129"/>
      <c r="BA1586" s="5">
        <f ca="1">+IF(K1586&gt;21,"Revisar",0)</f>
        <v>0</v>
      </c>
      <c r="BB1586" s="129" t="s">
        <v>146</v>
      </c>
      <c r="BC1586" s="129" t="s">
        <v>2919</v>
      </c>
      <c r="BD1586" s="158"/>
      <c r="BE1586" s="158"/>
      <c r="BF1586" s="129" t="s">
        <v>94</v>
      </c>
      <c r="BG1586" s="129"/>
      <c r="BH1586" s="158"/>
      <c r="BI1586" s="158"/>
      <c r="BJ1586" s="158"/>
      <c r="BK1586" s="158"/>
      <c r="BL1586" s="158"/>
      <c r="BM1586" s="158"/>
    </row>
    <row r="1587" spans="1:65" s="153" customFormat="1" ht="14.65" customHeight="1" x14ac:dyDescent="0.25">
      <c r="A1587" s="68" t="str">
        <f>CONCATENATE(E1587,"_",X1587)</f>
        <v>20520596233_PCR-LAP20031162</v>
      </c>
      <c r="B1587" s="68" t="str">
        <f>CONCATENATE(E1587,"_",Z1587)</f>
        <v>20520596233_</v>
      </c>
      <c r="C1587" s="6">
        <v>44133</v>
      </c>
      <c r="D1587" s="6">
        <v>44163</v>
      </c>
      <c r="E1587" s="192">
        <v>20520596233</v>
      </c>
      <c r="F1587" s="3" t="s">
        <v>4116</v>
      </c>
      <c r="G1587" s="3" t="s">
        <v>5130</v>
      </c>
      <c r="H1587" s="6">
        <v>44133</v>
      </c>
      <c r="I1587" s="6">
        <v>44163</v>
      </c>
      <c r="J1587" s="7"/>
      <c r="K1587" s="8">
        <f ca="1">+TODAY()-I1587</f>
        <v>-26</v>
      </c>
      <c r="L1587" s="9">
        <v>82</v>
      </c>
      <c r="M1587" s="152"/>
      <c r="N1587" s="9" t="str">
        <f>IF(M1587="","Vacio",IF(L1587=M1587,"Igual","Diferente"))</f>
        <v>Vacio</v>
      </c>
      <c r="O1587" s="9"/>
      <c r="P1587" s="152"/>
      <c r="Q1587" s="9" t="str">
        <f>IF(P1587="","Vacio",IF(O1587=P1587,"Igual","Diferente"))</f>
        <v>Vacio</v>
      </c>
      <c r="R1587" s="1">
        <f>+L1587+O1587/3.5</f>
        <v>82</v>
      </c>
      <c r="S1587" s="1">
        <f ca="1">+IF(K1587&gt;=0,IF(K1587&lt;30,R1587*1,IF(60&gt;K1587,R1587*2,IF(90&gt;K1587,R1587*3,IF(120&gt;K1587,R1587*4,IF(150&gt;K1587,R1587*5,IF(180&gt;K1587,R1587*6,IF(210&gt;K1587,R1587*7))))))),0)</f>
        <v>0</v>
      </c>
      <c r="T1587" s="2">
        <f ca="1">+IF(K1587&lt;0,0,IF(K1587&lt;8,$A$1,IF(K1587&lt;15,$B$1,IF(K1587&lt;22,$C$1,IF(K1587&lt;30,$D$1,IF(K1587&lt;60,$G$1,IF(K1587&lt;90,$H$1,IF(K1587&lt;120,$I$1,IF(K1587&lt;150,$J$1,IF(K1587&lt;180,$K$1,IF(K1587&lt;210,$E$1)))))))))))</f>
        <v>0</v>
      </c>
      <c r="U1587" s="119" t="s">
        <v>2986</v>
      </c>
      <c r="V1587" s="86" t="s">
        <v>2956</v>
      </c>
      <c r="W1587" s="133">
        <v>44009</v>
      </c>
      <c r="X1587" s="120" t="s">
        <v>3019</v>
      </c>
      <c r="Y1587" s="12" t="s">
        <v>5248</v>
      </c>
      <c r="Z1587" s="12"/>
      <c r="AA1587" s="120"/>
      <c r="AB1587" s="116"/>
      <c r="AC1587" s="116"/>
      <c r="AD1587" s="116"/>
      <c r="AE1587" s="116"/>
      <c r="AF1587" s="4">
        <f ca="1">+TODAY()-AE1587</f>
        <v>44137</v>
      </c>
      <c r="AG1587" s="116"/>
      <c r="AH1587" s="116"/>
      <c r="AI1587" s="6"/>
      <c r="AJ1587" s="3"/>
      <c r="AK1587" s="6"/>
      <c r="AL1587" s="10"/>
      <c r="AM1587" s="3"/>
      <c r="AN1587" s="3"/>
      <c r="AO1587" s="3"/>
      <c r="AP1587" s="3" t="s">
        <v>62</v>
      </c>
      <c r="AQ1587" s="3"/>
      <c r="AR1587" s="3"/>
      <c r="AS1587" s="3"/>
      <c r="AT1587" s="3"/>
      <c r="AU1587" s="3" t="s">
        <v>4402</v>
      </c>
      <c r="AV1587" s="7" t="s">
        <v>47</v>
      </c>
      <c r="AW1587" s="7" t="s">
        <v>47</v>
      </c>
      <c r="AX1587" s="9" t="str">
        <f>IF(AW1587="","Vacio",IF(AV1587=AW1587,"Igual","Diferente"))</f>
        <v>Igual</v>
      </c>
      <c r="AY1587" s="129"/>
      <c r="AZ1587" s="129"/>
      <c r="BA1587" s="5">
        <f ca="1">+IF(K1587&gt;21,"Revisar",0)</f>
        <v>0</v>
      </c>
      <c r="BB1587" s="129" t="s">
        <v>146</v>
      </c>
      <c r="BC1587" s="129" t="s">
        <v>2919</v>
      </c>
      <c r="BD1587" s="158"/>
      <c r="BE1587" s="158"/>
      <c r="BF1587" s="129" t="s">
        <v>94</v>
      </c>
      <c r="BG1587" s="129"/>
      <c r="BH1587" s="158"/>
      <c r="BI1587" s="158"/>
      <c r="BJ1587" s="158"/>
      <c r="BK1587" s="158"/>
      <c r="BL1587" s="158"/>
      <c r="BM1587" s="158"/>
    </row>
    <row r="1588" spans="1:65" s="153" customFormat="1" ht="14.65" customHeight="1" x14ac:dyDescent="0.25">
      <c r="A1588" s="68" t="str">
        <f>CONCATENATE(E1588,"_",X1588)</f>
        <v>20520596233_PCR-LAP20031163</v>
      </c>
      <c r="B1588" s="68" t="str">
        <f>CONCATENATE(E1588,"_",Z1588)</f>
        <v>20520596233_</v>
      </c>
      <c r="C1588" s="6">
        <v>44133</v>
      </c>
      <c r="D1588" s="6">
        <v>44163</v>
      </c>
      <c r="E1588" s="192">
        <v>20520596233</v>
      </c>
      <c r="F1588" s="3" t="s">
        <v>4116</v>
      </c>
      <c r="G1588" s="3" t="s">
        <v>5130</v>
      </c>
      <c r="H1588" s="6">
        <v>44133</v>
      </c>
      <c r="I1588" s="6">
        <v>44163</v>
      </c>
      <c r="J1588" s="7"/>
      <c r="K1588" s="8">
        <f ca="1">+TODAY()-I1588</f>
        <v>-26</v>
      </c>
      <c r="L1588" s="9">
        <v>82</v>
      </c>
      <c r="M1588" s="152"/>
      <c r="N1588" s="9" t="str">
        <f>IF(M1588="","Vacio",IF(L1588=M1588,"Igual","Diferente"))</f>
        <v>Vacio</v>
      </c>
      <c r="O1588" s="9"/>
      <c r="P1588" s="152"/>
      <c r="Q1588" s="9" t="str">
        <f>IF(P1588="","Vacio",IF(O1588=P1588,"Igual","Diferente"))</f>
        <v>Vacio</v>
      </c>
      <c r="R1588" s="1">
        <f>+L1588+O1588/3.5</f>
        <v>82</v>
      </c>
      <c r="S1588" s="1">
        <f ca="1">+IF(K1588&gt;=0,IF(K1588&lt;30,R1588*1,IF(60&gt;K1588,R1588*2,IF(90&gt;K1588,R1588*3,IF(120&gt;K1588,R1588*4,IF(150&gt;K1588,R1588*5,IF(180&gt;K1588,R1588*6,IF(210&gt;K1588,R1588*7))))))),0)</f>
        <v>0</v>
      </c>
      <c r="T1588" s="2">
        <f ca="1">+IF(K1588&lt;0,0,IF(K1588&lt;8,$A$1,IF(K1588&lt;15,$B$1,IF(K1588&lt;22,$C$1,IF(K1588&lt;30,$D$1,IF(K1588&lt;60,$G$1,IF(K1588&lt;90,$H$1,IF(K1588&lt;120,$I$1,IF(K1588&lt;150,$J$1,IF(K1588&lt;180,$K$1,IF(K1588&lt;210,$E$1)))))))))))</f>
        <v>0</v>
      </c>
      <c r="U1588" s="119" t="s">
        <v>2986</v>
      </c>
      <c r="V1588" s="86" t="s">
        <v>2956</v>
      </c>
      <c r="W1588" s="133">
        <v>44009</v>
      </c>
      <c r="X1588" s="120" t="s">
        <v>3020</v>
      </c>
      <c r="Y1588" s="12" t="s">
        <v>5248</v>
      </c>
      <c r="Z1588" s="12"/>
      <c r="AA1588" s="120"/>
      <c r="AB1588" s="116"/>
      <c r="AC1588" s="116"/>
      <c r="AD1588" s="116"/>
      <c r="AE1588" s="116"/>
      <c r="AF1588" s="4">
        <f ca="1">+TODAY()-AE1588</f>
        <v>44137</v>
      </c>
      <c r="AG1588" s="116"/>
      <c r="AH1588" s="116"/>
      <c r="AI1588" s="6"/>
      <c r="AJ1588" s="3"/>
      <c r="AK1588" s="6"/>
      <c r="AL1588" s="10"/>
      <c r="AM1588" s="3"/>
      <c r="AN1588" s="3"/>
      <c r="AO1588" s="3"/>
      <c r="AP1588" s="3" t="s">
        <v>62</v>
      </c>
      <c r="AQ1588" s="3"/>
      <c r="AR1588" s="3"/>
      <c r="AS1588" s="3"/>
      <c r="AT1588" s="3"/>
      <c r="AU1588" s="3" t="s">
        <v>4402</v>
      </c>
      <c r="AV1588" s="7" t="s">
        <v>47</v>
      </c>
      <c r="AW1588" s="7" t="s">
        <v>47</v>
      </c>
      <c r="AX1588" s="9" t="str">
        <f>IF(AW1588="","Vacio",IF(AV1588=AW1588,"Igual","Diferente"))</f>
        <v>Igual</v>
      </c>
      <c r="AY1588" s="129"/>
      <c r="AZ1588" s="129"/>
      <c r="BA1588" s="5">
        <f ca="1">+IF(K1588&gt;21,"Revisar",0)</f>
        <v>0</v>
      </c>
      <c r="BB1588" s="129" t="s">
        <v>146</v>
      </c>
      <c r="BC1588" s="129" t="s">
        <v>2919</v>
      </c>
      <c r="BD1588" s="158"/>
      <c r="BE1588" s="158"/>
      <c r="BF1588" s="129" t="s">
        <v>94</v>
      </c>
      <c r="BG1588" s="129"/>
      <c r="BH1588" s="158"/>
      <c r="BI1588" s="158"/>
      <c r="BJ1588" s="158"/>
      <c r="BK1588" s="158"/>
      <c r="BL1588" s="158"/>
      <c r="BM1588" s="158"/>
    </row>
    <row r="1589" spans="1:65" s="153" customFormat="1" ht="14.65" customHeight="1" x14ac:dyDescent="0.25">
      <c r="A1589" s="68" t="str">
        <f>CONCATENATE(E1589,"_",X1589)</f>
        <v>20520596233_PCR-LAP20031168</v>
      </c>
      <c r="B1589" s="68" t="str">
        <f>CONCATENATE(E1589,"_",Z1589)</f>
        <v>20520596233_</v>
      </c>
      <c r="C1589" s="6">
        <v>44133</v>
      </c>
      <c r="D1589" s="6">
        <v>44163</v>
      </c>
      <c r="E1589" s="192">
        <v>20520596233</v>
      </c>
      <c r="F1589" s="3" t="s">
        <v>4116</v>
      </c>
      <c r="G1589" s="3" t="s">
        <v>5130</v>
      </c>
      <c r="H1589" s="6">
        <v>44133</v>
      </c>
      <c r="I1589" s="6">
        <v>44163</v>
      </c>
      <c r="J1589" s="7"/>
      <c r="K1589" s="8">
        <f ca="1">+TODAY()-I1589</f>
        <v>-26</v>
      </c>
      <c r="L1589" s="9">
        <v>82</v>
      </c>
      <c r="M1589" s="152"/>
      <c r="N1589" s="9" t="str">
        <f>IF(M1589="","Vacio",IF(L1589=M1589,"Igual","Diferente"))</f>
        <v>Vacio</v>
      </c>
      <c r="O1589" s="9"/>
      <c r="P1589" s="152"/>
      <c r="Q1589" s="9" t="str">
        <f>IF(P1589="","Vacio",IF(O1589=P1589,"Igual","Diferente"))</f>
        <v>Vacio</v>
      </c>
      <c r="R1589" s="1">
        <f>+L1589+O1589/3.5</f>
        <v>82</v>
      </c>
      <c r="S1589" s="1">
        <f ca="1">+IF(K1589&gt;=0,IF(K1589&lt;30,R1589*1,IF(60&gt;K1589,R1589*2,IF(90&gt;K1589,R1589*3,IF(120&gt;K1589,R1589*4,IF(150&gt;K1589,R1589*5,IF(180&gt;K1589,R1589*6,IF(210&gt;K1589,R1589*7))))))),0)</f>
        <v>0</v>
      </c>
      <c r="T1589" s="2">
        <f ca="1">+IF(K1589&lt;0,0,IF(K1589&lt;8,$A$1,IF(K1589&lt;15,$B$1,IF(K1589&lt;22,$C$1,IF(K1589&lt;30,$D$1,IF(K1589&lt;60,$G$1,IF(K1589&lt;90,$H$1,IF(K1589&lt;120,$I$1,IF(K1589&lt;150,$J$1,IF(K1589&lt;180,$K$1,IF(K1589&lt;210,$E$1)))))))))))</f>
        <v>0</v>
      </c>
      <c r="U1589" s="119" t="s">
        <v>2986</v>
      </c>
      <c r="V1589" s="86" t="s">
        <v>2956</v>
      </c>
      <c r="W1589" s="133">
        <v>44009</v>
      </c>
      <c r="X1589" s="120" t="s">
        <v>3021</v>
      </c>
      <c r="Y1589" s="12" t="s">
        <v>5248</v>
      </c>
      <c r="Z1589" s="12"/>
      <c r="AA1589" s="120"/>
      <c r="AB1589" s="116"/>
      <c r="AC1589" s="116"/>
      <c r="AD1589" s="116"/>
      <c r="AE1589" s="116"/>
      <c r="AF1589" s="4">
        <f ca="1">+TODAY()-AE1589</f>
        <v>44137</v>
      </c>
      <c r="AG1589" s="116"/>
      <c r="AH1589" s="116"/>
      <c r="AI1589" s="6"/>
      <c r="AJ1589" s="3"/>
      <c r="AK1589" s="6"/>
      <c r="AL1589" s="10"/>
      <c r="AM1589" s="3"/>
      <c r="AN1589" s="3"/>
      <c r="AO1589" s="3"/>
      <c r="AP1589" s="3" t="s">
        <v>62</v>
      </c>
      <c r="AQ1589" s="3"/>
      <c r="AR1589" s="3"/>
      <c r="AS1589" s="3"/>
      <c r="AT1589" s="3"/>
      <c r="AU1589" s="3" t="s">
        <v>4402</v>
      </c>
      <c r="AV1589" s="7" t="s">
        <v>47</v>
      </c>
      <c r="AW1589" s="7" t="s">
        <v>47</v>
      </c>
      <c r="AX1589" s="9" t="str">
        <f>IF(AW1589="","Vacio",IF(AV1589=AW1589,"Igual","Diferente"))</f>
        <v>Igual</v>
      </c>
      <c r="AY1589" s="129"/>
      <c r="AZ1589" s="129"/>
      <c r="BA1589" s="5">
        <f ca="1">+IF(K1589&gt;21,"Revisar",0)</f>
        <v>0</v>
      </c>
      <c r="BB1589" s="129" t="s">
        <v>146</v>
      </c>
      <c r="BC1589" s="129" t="s">
        <v>2919</v>
      </c>
      <c r="BD1589" s="158"/>
      <c r="BE1589" s="158"/>
      <c r="BF1589" s="129" t="s">
        <v>94</v>
      </c>
      <c r="BG1589" s="129"/>
      <c r="BH1589" s="158"/>
      <c r="BI1589" s="158"/>
      <c r="BJ1589" s="158"/>
      <c r="BK1589" s="158"/>
      <c r="BL1589" s="158"/>
      <c r="BM1589" s="158"/>
    </row>
    <row r="1590" spans="1:65" s="153" customFormat="1" ht="14.65" customHeight="1" x14ac:dyDescent="0.25">
      <c r="A1590" s="68" t="str">
        <f>CONCATENATE(E1590,"_",X1590)</f>
        <v>20520596233_PCR-LAP20031178</v>
      </c>
      <c r="B1590" s="68" t="str">
        <f>CONCATENATE(E1590,"_",Z1590)</f>
        <v>20520596233_</v>
      </c>
      <c r="C1590" s="6">
        <v>44133</v>
      </c>
      <c r="D1590" s="6">
        <v>44163</v>
      </c>
      <c r="E1590" s="192">
        <v>20520596233</v>
      </c>
      <c r="F1590" s="3" t="s">
        <v>4116</v>
      </c>
      <c r="G1590" s="3" t="s">
        <v>5130</v>
      </c>
      <c r="H1590" s="6">
        <v>44133</v>
      </c>
      <c r="I1590" s="6">
        <v>44163</v>
      </c>
      <c r="J1590" s="7"/>
      <c r="K1590" s="8">
        <f ca="1">+TODAY()-I1590</f>
        <v>-26</v>
      </c>
      <c r="L1590" s="9">
        <v>82</v>
      </c>
      <c r="M1590" s="152"/>
      <c r="N1590" s="9" t="str">
        <f>IF(M1590="","Vacio",IF(L1590=M1590,"Igual","Diferente"))</f>
        <v>Vacio</v>
      </c>
      <c r="O1590" s="9"/>
      <c r="P1590" s="152"/>
      <c r="Q1590" s="9" t="str">
        <f>IF(P1590="","Vacio",IF(O1590=P1590,"Igual","Diferente"))</f>
        <v>Vacio</v>
      </c>
      <c r="R1590" s="1">
        <f>+L1590+O1590/3.5</f>
        <v>82</v>
      </c>
      <c r="S1590" s="1">
        <f ca="1">+IF(K1590&gt;=0,IF(K1590&lt;30,R1590*1,IF(60&gt;K1590,R1590*2,IF(90&gt;K1590,R1590*3,IF(120&gt;K1590,R1590*4,IF(150&gt;K1590,R1590*5,IF(180&gt;K1590,R1590*6,IF(210&gt;K1590,R1590*7))))))),0)</f>
        <v>0</v>
      </c>
      <c r="T1590" s="2">
        <f ca="1">+IF(K1590&lt;0,0,IF(K1590&lt;8,$A$1,IF(K1590&lt;15,$B$1,IF(K1590&lt;22,$C$1,IF(K1590&lt;30,$D$1,IF(K1590&lt;60,$G$1,IF(K1590&lt;90,$H$1,IF(K1590&lt;120,$I$1,IF(K1590&lt;150,$J$1,IF(K1590&lt;180,$K$1,IF(K1590&lt;210,$E$1)))))))))))</f>
        <v>0</v>
      </c>
      <c r="U1590" s="119" t="s">
        <v>2986</v>
      </c>
      <c r="V1590" s="86" t="s">
        <v>2956</v>
      </c>
      <c r="W1590" s="133">
        <v>44009</v>
      </c>
      <c r="X1590" s="120" t="s">
        <v>3022</v>
      </c>
      <c r="Y1590" s="12" t="s">
        <v>5248</v>
      </c>
      <c r="Z1590" s="12"/>
      <c r="AA1590" s="120"/>
      <c r="AB1590" s="116"/>
      <c r="AC1590" s="116"/>
      <c r="AD1590" s="116"/>
      <c r="AE1590" s="116"/>
      <c r="AF1590" s="4">
        <f ca="1">+TODAY()-AE1590</f>
        <v>44137</v>
      </c>
      <c r="AG1590" s="116"/>
      <c r="AH1590" s="116"/>
      <c r="AI1590" s="6"/>
      <c r="AJ1590" s="3"/>
      <c r="AK1590" s="6"/>
      <c r="AL1590" s="10"/>
      <c r="AM1590" s="3"/>
      <c r="AN1590" s="3"/>
      <c r="AO1590" s="3"/>
      <c r="AP1590" s="3" t="s">
        <v>62</v>
      </c>
      <c r="AQ1590" s="3"/>
      <c r="AR1590" s="3"/>
      <c r="AS1590" s="3"/>
      <c r="AT1590" s="3"/>
      <c r="AU1590" s="3" t="s">
        <v>4402</v>
      </c>
      <c r="AV1590" s="7" t="s">
        <v>47</v>
      </c>
      <c r="AW1590" s="7" t="s">
        <v>47</v>
      </c>
      <c r="AX1590" s="9" t="str">
        <f>IF(AW1590="","Vacio",IF(AV1590=AW1590,"Igual","Diferente"))</f>
        <v>Igual</v>
      </c>
      <c r="AY1590" s="129"/>
      <c r="AZ1590" s="129"/>
      <c r="BA1590" s="5">
        <f ca="1">+IF(K1590&gt;21,"Revisar",0)</f>
        <v>0</v>
      </c>
      <c r="BB1590" s="129" t="s">
        <v>146</v>
      </c>
      <c r="BC1590" s="129" t="s">
        <v>2919</v>
      </c>
      <c r="BD1590" s="158"/>
      <c r="BE1590" s="158"/>
      <c r="BF1590" s="129" t="s">
        <v>94</v>
      </c>
      <c r="BG1590" s="129"/>
      <c r="BH1590" s="158"/>
      <c r="BI1590" s="158"/>
      <c r="BJ1590" s="158"/>
      <c r="BK1590" s="158"/>
      <c r="BL1590" s="158"/>
      <c r="BM1590" s="158"/>
    </row>
    <row r="1591" spans="1:65" s="153" customFormat="1" ht="14.65" customHeight="1" x14ac:dyDescent="0.25">
      <c r="A1591" s="68" t="str">
        <f>CONCATENATE(E1591,"_",X1591)</f>
        <v>20520596233_PCR-LAP20031181</v>
      </c>
      <c r="B1591" s="68" t="str">
        <f>CONCATENATE(E1591,"_",Z1591)</f>
        <v>20520596233_</v>
      </c>
      <c r="C1591" s="6">
        <v>44133</v>
      </c>
      <c r="D1591" s="6">
        <v>44163</v>
      </c>
      <c r="E1591" s="192">
        <v>20520596233</v>
      </c>
      <c r="F1591" s="3" t="s">
        <v>4116</v>
      </c>
      <c r="G1591" s="3" t="s">
        <v>5130</v>
      </c>
      <c r="H1591" s="6">
        <v>44133</v>
      </c>
      <c r="I1591" s="6">
        <v>44163</v>
      </c>
      <c r="J1591" s="7"/>
      <c r="K1591" s="8">
        <f ca="1">+TODAY()-I1591</f>
        <v>-26</v>
      </c>
      <c r="L1591" s="9">
        <v>82</v>
      </c>
      <c r="M1591" s="152"/>
      <c r="N1591" s="9" t="str">
        <f>IF(M1591="","Vacio",IF(L1591=M1591,"Igual","Diferente"))</f>
        <v>Vacio</v>
      </c>
      <c r="O1591" s="9"/>
      <c r="P1591" s="152"/>
      <c r="Q1591" s="9" t="str">
        <f>IF(P1591="","Vacio",IF(O1591=P1591,"Igual","Diferente"))</f>
        <v>Vacio</v>
      </c>
      <c r="R1591" s="1">
        <f>+L1591+O1591/3.5</f>
        <v>82</v>
      </c>
      <c r="S1591" s="1">
        <f ca="1">+IF(K1591&gt;=0,IF(K1591&lt;30,R1591*1,IF(60&gt;K1591,R1591*2,IF(90&gt;K1591,R1591*3,IF(120&gt;K1591,R1591*4,IF(150&gt;K1591,R1591*5,IF(180&gt;K1591,R1591*6,IF(210&gt;K1591,R1591*7))))))),0)</f>
        <v>0</v>
      </c>
      <c r="T1591" s="2">
        <f ca="1">+IF(K1591&lt;0,0,IF(K1591&lt;8,$A$1,IF(K1591&lt;15,$B$1,IF(K1591&lt;22,$C$1,IF(K1591&lt;30,$D$1,IF(K1591&lt;60,$G$1,IF(K1591&lt;90,$H$1,IF(K1591&lt;120,$I$1,IF(K1591&lt;150,$J$1,IF(K1591&lt;180,$K$1,IF(K1591&lt;210,$E$1)))))))))))</f>
        <v>0</v>
      </c>
      <c r="U1591" s="119" t="s">
        <v>2986</v>
      </c>
      <c r="V1591" s="86" t="s">
        <v>2956</v>
      </c>
      <c r="W1591" s="133">
        <v>44009</v>
      </c>
      <c r="X1591" s="120" t="s">
        <v>3023</v>
      </c>
      <c r="Y1591" s="12" t="s">
        <v>5248</v>
      </c>
      <c r="Z1591" s="12"/>
      <c r="AA1591" s="120"/>
      <c r="AB1591" s="116"/>
      <c r="AC1591" s="116"/>
      <c r="AD1591" s="116"/>
      <c r="AE1591" s="116"/>
      <c r="AF1591" s="4">
        <f ca="1">+TODAY()-AE1591</f>
        <v>44137</v>
      </c>
      <c r="AG1591" s="116"/>
      <c r="AH1591" s="116"/>
      <c r="AI1591" s="6"/>
      <c r="AJ1591" s="3"/>
      <c r="AK1591" s="6"/>
      <c r="AL1591" s="10"/>
      <c r="AM1591" s="3"/>
      <c r="AN1591" s="3"/>
      <c r="AO1591" s="3"/>
      <c r="AP1591" s="3" t="s">
        <v>62</v>
      </c>
      <c r="AQ1591" s="3"/>
      <c r="AR1591" s="3"/>
      <c r="AS1591" s="3"/>
      <c r="AT1591" s="3"/>
      <c r="AU1591" s="3" t="s">
        <v>4402</v>
      </c>
      <c r="AV1591" s="7" t="s">
        <v>47</v>
      </c>
      <c r="AW1591" s="7" t="s">
        <v>47</v>
      </c>
      <c r="AX1591" s="9" t="str">
        <f>IF(AW1591="","Vacio",IF(AV1591=AW1591,"Igual","Diferente"))</f>
        <v>Igual</v>
      </c>
      <c r="AY1591" s="129"/>
      <c r="AZ1591" s="129"/>
      <c r="BA1591" s="5">
        <f ca="1">+IF(K1591&gt;21,"Revisar",0)</f>
        <v>0</v>
      </c>
      <c r="BB1591" s="129" t="s">
        <v>146</v>
      </c>
      <c r="BC1591" s="129" t="s">
        <v>2919</v>
      </c>
      <c r="BD1591" s="158"/>
      <c r="BE1591" s="158"/>
      <c r="BF1591" s="129" t="s">
        <v>94</v>
      </c>
      <c r="BG1591" s="129"/>
      <c r="BH1591" s="158"/>
      <c r="BI1591" s="158"/>
      <c r="BJ1591" s="158"/>
      <c r="BK1591" s="158"/>
      <c r="BL1591" s="158"/>
      <c r="BM1591" s="158"/>
    </row>
    <row r="1592" spans="1:65" s="153" customFormat="1" ht="14.65" customHeight="1" x14ac:dyDescent="0.25">
      <c r="A1592" s="68" t="str">
        <f>CONCATENATE(E1592,"_",X1592)</f>
        <v>20520596233_PCR-LAP20031183</v>
      </c>
      <c r="B1592" s="68" t="str">
        <f>CONCATENATE(E1592,"_",Z1592)</f>
        <v>20520596233_</v>
      </c>
      <c r="C1592" s="6">
        <v>44133</v>
      </c>
      <c r="D1592" s="6">
        <v>44163</v>
      </c>
      <c r="E1592" s="192">
        <v>20520596233</v>
      </c>
      <c r="F1592" s="3" t="s">
        <v>4116</v>
      </c>
      <c r="G1592" s="3" t="s">
        <v>5130</v>
      </c>
      <c r="H1592" s="6">
        <v>44133</v>
      </c>
      <c r="I1592" s="6">
        <v>44163</v>
      </c>
      <c r="J1592" s="7"/>
      <c r="K1592" s="8">
        <f ca="1">+TODAY()-I1592</f>
        <v>-26</v>
      </c>
      <c r="L1592" s="9">
        <v>82</v>
      </c>
      <c r="M1592" s="152"/>
      <c r="N1592" s="9" t="str">
        <f>IF(M1592="","Vacio",IF(L1592=M1592,"Igual","Diferente"))</f>
        <v>Vacio</v>
      </c>
      <c r="O1592" s="9"/>
      <c r="P1592" s="152"/>
      <c r="Q1592" s="9" t="str">
        <f>IF(P1592="","Vacio",IF(O1592=P1592,"Igual","Diferente"))</f>
        <v>Vacio</v>
      </c>
      <c r="R1592" s="1">
        <f>+L1592+O1592/3.5</f>
        <v>82</v>
      </c>
      <c r="S1592" s="1">
        <f ca="1">+IF(K1592&gt;=0,IF(K1592&lt;30,R1592*1,IF(60&gt;K1592,R1592*2,IF(90&gt;K1592,R1592*3,IF(120&gt;K1592,R1592*4,IF(150&gt;K1592,R1592*5,IF(180&gt;K1592,R1592*6,IF(210&gt;K1592,R1592*7))))))),0)</f>
        <v>0</v>
      </c>
      <c r="T1592" s="2">
        <f ca="1">+IF(K1592&lt;0,0,IF(K1592&lt;8,$A$1,IF(K1592&lt;15,$B$1,IF(K1592&lt;22,$C$1,IF(K1592&lt;30,$D$1,IF(K1592&lt;60,$G$1,IF(K1592&lt;90,$H$1,IF(K1592&lt;120,$I$1,IF(K1592&lt;150,$J$1,IF(K1592&lt;180,$K$1,IF(K1592&lt;210,$E$1)))))))))))</f>
        <v>0</v>
      </c>
      <c r="U1592" s="119" t="s">
        <v>2986</v>
      </c>
      <c r="V1592" s="86" t="s">
        <v>2956</v>
      </c>
      <c r="W1592" s="133">
        <v>44009</v>
      </c>
      <c r="X1592" s="120" t="s">
        <v>3024</v>
      </c>
      <c r="Y1592" s="12" t="s">
        <v>5248</v>
      </c>
      <c r="Z1592" s="12"/>
      <c r="AA1592" s="120"/>
      <c r="AB1592" s="116"/>
      <c r="AC1592" s="116"/>
      <c r="AD1592" s="116"/>
      <c r="AE1592" s="116"/>
      <c r="AF1592" s="4">
        <f ca="1">+TODAY()-AE1592</f>
        <v>44137</v>
      </c>
      <c r="AG1592" s="116"/>
      <c r="AH1592" s="116"/>
      <c r="AI1592" s="6"/>
      <c r="AJ1592" s="3"/>
      <c r="AK1592" s="6"/>
      <c r="AL1592" s="10"/>
      <c r="AM1592" s="3"/>
      <c r="AN1592" s="3"/>
      <c r="AO1592" s="3"/>
      <c r="AP1592" s="3" t="s">
        <v>62</v>
      </c>
      <c r="AQ1592" s="3"/>
      <c r="AR1592" s="3"/>
      <c r="AS1592" s="3"/>
      <c r="AT1592" s="3"/>
      <c r="AU1592" s="3" t="s">
        <v>4402</v>
      </c>
      <c r="AV1592" s="7" t="s">
        <v>47</v>
      </c>
      <c r="AW1592" s="7" t="s">
        <v>47</v>
      </c>
      <c r="AX1592" s="9" t="str">
        <f>IF(AW1592="","Vacio",IF(AV1592=AW1592,"Igual","Diferente"))</f>
        <v>Igual</v>
      </c>
      <c r="AY1592" s="129"/>
      <c r="AZ1592" s="129"/>
      <c r="BA1592" s="5">
        <f ca="1">+IF(K1592&gt;21,"Revisar",0)</f>
        <v>0</v>
      </c>
      <c r="BB1592" s="129" t="s">
        <v>146</v>
      </c>
      <c r="BC1592" s="129" t="s">
        <v>2919</v>
      </c>
      <c r="BD1592" s="158"/>
      <c r="BE1592" s="158"/>
      <c r="BF1592" s="129" t="s">
        <v>94</v>
      </c>
      <c r="BG1592" s="129"/>
      <c r="BH1592" s="158"/>
      <c r="BI1592" s="158"/>
      <c r="BJ1592" s="158"/>
      <c r="BK1592" s="158"/>
      <c r="BL1592" s="158"/>
      <c r="BM1592" s="158"/>
    </row>
    <row r="1593" spans="1:65" s="153" customFormat="1" ht="14.65" customHeight="1" x14ac:dyDescent="0.25">
      <c r="A1593" s="68" t="str">
        <f>CONCATENATE(E1593,"_",X1593)</f>
        <v>20520596233_PCR-LAP20031185</v>
      </c>
      <c r="B1593" s="68" t="str">
        <f>CONCATENATE(E1593,"_",Z1593)</f>
        <v>20520596233_</v>
      </c>
      <c r="C1593" s="6">
        <v>44133</v>
      </c>
      <c r="D1593" s="6">
        <v>44163</v>
      </c>
      <c r="E1593" s="192">
        <v>20520596233</v>
      </c>
      <c r="F1593" s="3" t="s">
        <v>4116</v>
      </c>
      <c r="G1593" s="3" t="s">
        <v>5130</v>
      </c>
      <c r="H1593" s="6">
        <v>44133</v>
      </c>
      <c r="I1593" s="6">
        <v>44163</v>
      </c>
      <c r="J1593" s="7"/>
      <c r="K1593" s="8">
        <f ca="1">+TODAY()-I1593</f>
        <v>-26</v>
      </c>
      <c r="L1593" s="9">
        <v>82</v>
      </c>
      <c r="M1593" s="152"/>
      <c r="N1593" s="9" t="str">
        <f>IF(M1593="","Vacio",IF(L1593=M1593,"Igual","Diferente"))</f>
        <v>Vacio</v>
      </c>
      <c r="O1593" s="9"/>
      <c r="P1593" s="152"/>
      <c r="Q1593" s="9" t="str">
        <f>IF(P1593="","Vacio",IF(O1593=P1593,"Igual","Diferente"))</f>
        <v>Vacio</v>
      </c>
      <c r="R1593" s="1">
        <f>+L1593+O1593/3.5</f>
        <v>82</v>
      </c>
      <c r="S1593" s="1">
        <f ca="1">+IF(K1593&gt;=0,IF(K1593&lt;30,R1593*1,IF(60&gt;K1593,R1593*2,IF(90&gt;K1593,R1593*3,IF(120&gt;K1593,R1593*4,IF(150&gt;K1593,R1593*5,IF(180&gt;K1593,R1593*6,IF(210&gt;K1593,R1593*7))))))),0)</f>
        <v>0</v>
      </c>
      <c r="T1593" s="2">
        <f ca="1">+IF(K1593&lt;0,0,IF(K1593&lt;8,$A$1,IF(K1593&lt;15,$B$1,IF(K1593&lt;22,$C$1,IF(K1593&lt;30,$D$1,IF(K1593&lt;60,$G$1,IF(K1593&lt;90,$H$1,IF(K1593&lt;120,$I$1,IF(K1593&lt;150,$J$1,IF(K1593&lt;180,$K$1,IF(K1593&lt;210,$E$1)))))))))))</f>
        <v>0</v>
      </c>
      <c r="U1593" s="119" t="s">
        <v>2986</v>
      </c>
      <c r="V1593" s="86" t="s">
        <v>2956</v>
      </c>
      <c r="W1593" s="133">
        <v>44009</v>
      </c>
      <c r="X1593" s="120" t="s">
        <v>3025</v>
      </c>
      <c r="Y1593" s="12" t="s">
        <v>5248</v>
      </c>
      <c r="Z1593" s="12"/>
      <c r="AA1593" s="120"/>
      <c r="AB1593" s="116"/>
      <c r="AC1593" s="116"/>
      <c r="AD1593" s="116"/>
      <c r="AE1593" s="116"/>
      <c r="AF1593" s="4">
        <f ca="1">+TODAY()-AE1593</f>
        <v>44137</v>
      </c>
      <c r="AG1593" s="116"/>
      <c r="AH1593" s="116"/>
      <c r="AI1593" s="6"/>
      <c r="AJ1593" s="3"/>
      <c r="AK1593" s="6"/>
      <c r="AL1593" s="10"/>
      <c r="AM1593" s="3"/>
      <c r="AN1593" s="3"/>
      <c r="AO1593" s="3"/>
      <c r="AP1593" s="3" t="s">
        <v>62</v>
      </c>
      <c r="AQ1593" s="3"/>
      <c r="AR1593" s="3"/>
      <c r="AS1593" s="3"/>
      <c r="AT1593" s="3"/>
      <c r="AU1593" s="3" t="s">
        <v>4402</v>
      </c>
      <c r="AV1593" s="7" t="s">
        <v>47</v>
      </c>
      <c r="AW1593" s="7" t="s">
        <v>47</v>
      </c>
      <c r="AX1593" s="9" t="str">
        <f>IF(AW1593="","Vacio",IF(AV1593=AW1593,"Igual","Diferente"))</f>
        <v>Igual</v>
      </c>
      <c r="AY1593" s="129"/>
      <c r="AZ1593" s="129"/>
      <c r="BA1593" s="5">
        <f ca="1">+IF(K1593&gt;21,"Revisar",0)</f>
        <v>0</v>
      </c>
      <c r="BB1593" s="129" t="s">
        <v>146</v>
      </c>
      <c r="BC1593" s="129" t="s">
        <v>2919</v>
      </c>
      <c r="BD1593" s="158"/>
      <c r="BE1593" s="158"/>
      <c r="BF1593" s="129" t="s">
        <v>94</v>
      </c>
      <c r="BG1593" s="129"/>
      <c r="BH1593" s="158"/>
      <c r="BI1593" s="158"/>
      <c r="BJ1593" s="158"/>
      <c r="BK1593" s="158"/>
      <c r="BL1593" s="158"/>
      <c r="BM1593" s="158"/>
    </row>
    <row r="1594" spans="1:65" s="153" customFormat="1" ht="14.65" customHeight="1" x14ac:dyDescent="0.25">
      <c r="A1594" s="68" t="str">
        <f>CONCATENATE(E1594,"_",X1594)</f>
        <v>20520596233_PCR-LAP20031193</v>
      </c>
      <c r="B1594" s="68" t="str">
        <f>CONCATENATE(E1594,"_",Z1594)</f>
        <v>20520596233_</v>
      </c>
      <c r="C1594" s="6">
        <v>44133</v>
      </c>
      <c r="D1594" s="6">
        <v>44163</v>
      </c>
      <c r="E1594" s="192">
        <v>20520596233</v>
      </c>
      <c r="F1594" s="3" t="s">
        <v>4116</v>
      </c>
      <c r="G1594" s="3" t="s">
        <v>5130</v>
      </c>
      <c r="H1594" s="6">
        <v>44133</v>
      </c>
      <c r="I1594" s="6">
        <v>44163</v>
      </c>
      <c r="J1594" s="7"/>
      <c r="K1594" s="8">
        <f ca="1">+TODAY()-I1594</f>
        <v>-26</v>
      </c>
      <c r="L1594" s="9">
        <v>82</v>
      </c>
      <c r="M1594" s="152"/>
      <c r="N1594" s="9" t="str">
        <f>IF(M1594="","Vacio",IF(L1594=M1594,"Igual","Diferente"))</f>
        <v>Vacio</v>
      </c>
      <c r="O1594" s="9"/>
      <c r="P1594" s="152"/>
      <c r="Q1594" s="9" t="str">
        <f>IF(P1594="","Vacio",IF(O1594=P1594,"Igual","Diferente"))</f>
        <v>Vacio</v>
      </c>
      <c r="R1594" s="1">
        <f>+L1594+O1594/3.5</f>
        <v>82</v>
      </c>
      <c r="S1594" s="1">
        <f ca="1">+IF(K1594&gt;=0,IF(K1594&lt;30,R1594*1,IF(60&gt;K1594,R1594*2,IF(90&gt;K1594,R1594*3,IF(120&gt;K1594,R1594*4,IF(150&gt;K1594,R1594*5,IF(180&gt;K1594,R1594*6,IF(210&gt;K1594,R1594*7))))))),0)</f>
        <v>0</v>
      </c>
      <c r="T1594" s="2">
        <f ca="1">+IF(K1594&lt;0,0,IF(K1594&lt;8,$A$1,IF(K1594&lt;15,$B$1,IF(K1594&lt;22,$C$1,IF(K1594&lt;30,$D$1,IF(K1594&lt;60,$G$1,IF(K1594&lt;90,$H$1,IF(K1594&lt;120,$I$1,IF(K1594&lt;150,$J$1,IF(K1594&lt;180,$K$1,IF(K1594&lt;210,$E$1)))))))))))</f>
        <v>0</v>
      </c>
      <c r="U1594" s="119" t="s">
        <v>2986</v>
      </c>
      <c r="V1594" s="86" t="s">
        <v>2956</v>
      </c>
      <c r="W1594" s="133">
        <v>44009</v>
      </c>
      <c r="X1594" s="120" t="s">
        <v>3026</v>
      </c>
      <c r="Y1594" s="12" t="s">
        <v>5248</v>
      </c>
      <c r="Z1594" s="12"/>
      <c r="AA1594" s="120"/>
      <c r="AB1594" s="116"/>
      <c r="AC1594" s="116"/>
      <c r="AD1594" s="116"/>
      <c r="AE1594" s="116"/>
      <c r="AF1594" s="4">
        <f ca="1">+TODAY()-AE1594</f>
        <v>44137</v>
      </c>
      <c r="AG1594" s="116"/>
      <c r="AH1594" s="116"/>
      <c r="AI1594" s="6"/>
      <c r="AJ1594" s="3"/>
      <c r="AK1594" s="6"/>
      <c r="AL1594" s="10"/>
      <c r="AM1594" s="3"/>
      <c r="AN1594" s="3"/>
      <c r="AO1594" s="3"/>
      <c r="AP1594" s="3" t="s">
        <v>62</v>
      </c>
      <c r="AQ1594" s="3"/>
      <c r="AR1594" s="3"/>
      <c r="AS1594" s="3"/>
      <c r="AT1594" s="3"/>
      <c r="AU1594" s="3" t="s">
        <v>4402</v>
      </c>
      <c r="AV1594" s="7" t="s">
        <v>47</v>
      </c>
      <c r="AW1594" s="7" t="s">
        <v>47</v>
      </c>
      <c r="AX1594" s="9" t="str">
        <f>IF(AW1594="","Vacio",IF(AV1594=AW1594,"Igual","Diferente"))</f>
        <v>Igual</v>
      </c>
      <c r="AY1594" s="129"/>
      <c r="AZ1594" s="129"/>
      <c r="BA1594" s="5">
        <f ca="1">+IF(K1594&gt;21,"Revisar",0)</f>
        <v>0</v>
      </c>
      <c r="BB1594" s="129" t="s">
        <v>146</v>
      </c>
      <c r="BC1594" s="129" t="s">
        <v>2919</v>
      </c>
      <c r="BD1594" s="158"/>
      <c r="BE1594" s="158"/>
      <c r="BF1594" s="129" t="s">
        <v>94</v>
      </c>
      <c r="BG1594" s="129"/>
      <c r="BH1594" s="158"/>
      <c r="BI1594" s="158"/>
      <c r="BJ1594" s="158"/>
      <c r="BK1594" s="158"/>
      <c r="BL1594" s="158"/>
      <c r="BM1594" s="158"/>
    </row>
    <row r="1595" spans="1:65" s="153" customFormat="1" ht="14.65" customHeight="1" x14ac:dyDescent="0.25">
      <c r="A1595" s="68" t="str">
        <f>CONCATENATE(E1595,"_",X1595)</f>
        <v>20520596233_PCR-LAP20041291</v>
      </c>
      <c r="B1595" s="68" t="str">
        <f>CONCATENATE(E1595,"_",Z1595)</f>
        <v>20520596233_</v>
      </c>
      <c r="C1595" s="6">
        <v>44133</v>
      </c>
      <c r="D1595" s="6">
        <v>44163</v>
      </c>
      <c r="E1595" s="192">
        <v>20520596233</v>
      </c>
      <c r="F1595" s="3" t="s">
        <v>4116</v>
      </c>
      <c r="G1595" s="3" t="s">
        <v>5130</v>
      </c>
      <c r="H1595" s="6">
        <v>44133</v>
      </c>
      <c r="I1595" s="6">
        <v>44163</v>
      </c>
      <c r="J1595" s="7"/>
      <c r="K1595" s="8">
        <f ca="1">+TODAY()-I1595</f>
        <v>-26</v>
      </c>
      <c r="L1595" s="9">
        <v>82</v>
      </c>
      <c r="M1595" s="152"/>
      <c r="N1595" s="9" t="str">
        <f>IF(M1595="","Vacio",IF(L1595=M1595,"Igual","Diferente"))</f>
        <v>Vacio</v>
      </c>
      <c r="O1595" s="9"/>
      <c r="P1595" s="152"/>
      <c r="Q1595" s="9" t="str">
        <f>IF(P1595="","Vacio",IF(O1595=P1595,"Igual","Diferente"))</f>
        <v>Vacio</v>
      </c>
      <c r="R1595" s="1">
        <f>+L1595+O1595/3.5</f>
        <v>82</v>
      </c>
      <c r="S1595" s="1">
        <f ca="1">+IF(K1595&gt;=0,IF(K1595&lt;30,R1595*1,IF(60&gt;K1595,R1595*2,IF(90&gt;K1595,R1595*3,IF(120&gt;K1595,R1595*4,IF(150&gt;K1595,R1595*5,IF(180&gt;K1595,R1595*6,IF(210&gt;K1595,R1595*7))))))),0)</f>
        <v>0</v>
      </c>
      <c r="T1595" s="2">
        <f ca="1">+IF(K1595&lt;0,0,IF(K1595&lt;8,$A$1,IF(K1595&lt;15,$B$1,IF(K1595&lt;22,$C$1,IF(K1595&lt;30,$D$1,IF(K1595&lt;60,$G$1,IF(K1595&lt;90,$H$1,IF(K1595&lt;120,$I$1,IF(K1595&lt;150,$J$1,IF(K1595&lt;180,$K$1,IF(K1595&lt;210,$E$1)))))))))))</f>
        <v>0</v>
      </c>
      <c r="U1595" s="119" t="s">
        <v>3027</v>
      </c>
      <c r="V1595" s="86" t="s">
        <v>2956</v>
      </c>
      <c r="W1595" s="133">
        <v>44009</v>
      </c>
      <c r="X1595" s="120" t="s">
        <v>3028</v>
      </c>
      <c r="Y1595" s="12" t="s">
        <v>5248</v>
      </c>
      <c r="Z1595" s="12"/>
      <c r="AA1595" s="120"/>
      <c r="AB1595" s="116"/>
      <c r="AC1595" s="116"/>
      <c r="AD1595" s="116"/>
      <c r="AE1595" s="116"/>
      <c r="AF1595" s="4">
        <f ca="1">+TODAY()-AE1595</f>
        <v>44137</v>
      </c>
      <c r="AG1595" s="116"/>
      <c r="AH1595" s="116"/>
      <c r="AI1595" s="6"/>
      <c r="AJ1595" s="3"/>
      <c r="AK1595" s="6"/>
      <c r="AL1595" s="10"/>
      <c r="AM1595" s="3"/>
      <c r="AN1595" s="3"/>
      <c r="AO1595" s="3"/>
      <c r="AP1595" s="3" t="s">
        <v>62</v>
      </c>
      <c r="AQ1595" s="3"/>
      <c r="AR1595" s="3"/>
      <c r="AS1595" s="3"/>
      <c r="AT1595" s="3"/>
      <c r="AU1595" s="3" t="s">
        <v>4402</v>
      </c>
      <c r="AV1595" s="7" t="s">
        <v>47</v>
      </c>
      <c r="AW1595" s="7" t="s">
        <v>47</v>
      </c>
      <c r="AX1595" s="9" t="str">
        <f>IF(AW1595="","Vacio",IF(AV1595=AW1595,"Igual","Diferente"))</f>
        <v>Igual</v>
      </c>
      <c r="AY1595" s="129"/>
      <c r="AZ1595" s="129"/>
      <c r="BA1595" s="5">
        <f ca="1">+IF(K1595&gt;21,"Revisar",0)</f>
        <v>0</v>
      </c>
      <c r="BB1595" s="129" t="s">
        <v>146</v>
      </c>
      <c r="BC1595" s="129" t="s">
        <v>2919</v>
      </c>
      <c r="BD1595" s="158"/>
      <c r="BE1595" s="158"/>
      <c r="BF1595" s="129" t="s">
        <v>94</v>
      </c>
      <c r="BG1595" s="129"/>
      <c r="BH1595" s="158"/>
      <c r="BI1595" s="158"/>
      <c r="BJ1595" s="158"/>
      <c r="BK1595" s="158"/>
      <c r="BL1595" s="158"/>
      <c r="BM1595" s="158"/>
    </row>
    <row r="1596" spans="1:65" s="153" customFormat="1" ht="14.65" customHeight="1" x14ac:dyDescent="0.25">
      <c r="A1596" s="68" t="str">
        <f>CONCATENATE(E1596,"_",X1596)</f>
        <v>20520596233_PCR-LAP20041294</v>
      </c>
      <c r="B1596" s="68" t="str">
        <f>CONCATENATE(E1596,"_",Z1596)</f>
        <v>20520596233_</v>
      </c>
      <c r="C1596" s="6">
        <v>44133</v>
      </c>
      <c r="D1596" s="6">
        <v>44163</v>
      </c>
      <c r="E1596" s="192">
        <v>20520596233</v>
      </c>
      <c r="F1596" s="3" t="s">
        <v>4116</v>
      </c>
      <c r="G1596" s="3" t="s">
        <v>5130</v>
      </c>
      <c r="H1596" s="6">
        <v>44133</v>
      </c>
      <c r="I1596" s="6">
        <v>44163</v>
      </c>
      <c r="J1596" s="7"/>
      <c r="K1596" s="8">
        <f ca="1">+TODAY()-I1596</f>
        <v>-26</v>
      </c>
      <c r="L1596" s="9">
        <v>82</v>
      </c>
      <c r="M1596" s="152"/>
      <c r="N1596" s="9" t="str">
        <f>IF(M1596="","Vacio",IF(L1596=M1596,"Igual","Diferente"))</f>
        <v>Vacio</v>
      </c>
      <c r="O1596" s="9"/>
      <c r="P1596" s="152"/>
      <c r="Q1596" s="9" t="str">
        <f>IF(P1596="","Vacio",IF(O1596=P1596,"Igual","Diferente"))</f>
        <v>Vacio</v>
      </c>
      <c r="R1596" s="1">
        <f>+L1596+O1596/3.5</f>
        <v>82</v>
      </c>
      <c r="S1596" s="1">
        <f ca="1">+IF(K1596&gt;=0,IF(K1596&lt;30,R1596*1,IF(60&gt;K1596,R1596*2,IF(90&gt;K1596,R1596*3,IF(120&gt;K1596,R1596*4,IF(150&gt;K1596,R1596*5,IF(180&gt;K1596,R1596*6,IF(210&gt;K1596,R1596*7))))))),0)</f>
        <v>0</v>
      </c>
      <c r="T1596" s="2">
        <f ca="1">+IF(K1596&lt;0,0,IF(K1596&lt;8,$A$1,IF(K1596&lt;15,$B$1,IF(K1596&lt;22,$C$1,IF(K1596&lt;30,$D$1,IF(K1596&lt;60,$G$1,IF(K1596&lt;90,$H$1,IF(K1596&lt;120,$I$1,IF(K1596&lt;150,$J$1,IF(K1596&lt;180,$K$1,IF(K1596&lt;210,$E$1)))))))))))</f>
        <v>0</v>
      </c>
      <c r="U1596" s="119" t="s">
        <v>3027</v>
      </c>
      <c r="V1596" s="86" t="s">
        <v>2956</v>
      </c>
      <c r="W1596" s="133">
        <v>44009</v>
      </c>
      <c r="X1596" s="120" t="s">
        <v>3029</v>
      </c>
      <c r="Y1596" s="12" t="s">
        <v>5248</v>
      </c>
      <c r="Z1596" s="12"/>
      <c r="AA1596" s="120"/>
      <c r="AB1596" s="116"/>
      <c r="AC1596" s="116"/>
      <c r="AD1596" s="116"/>
      <c r="AE1596" s="116"/>
      <c r="AF1596" s="4">
        <f ca="1">+TODAY()-AE1596</f>
        <v>44137</v>
      </c>
      <c r="AG1596" s="116"/>
      <c r="AH1596" s="116"/>
      <c r="AI1596" s="6"/>
      <c r="AJ1596" s="3"/>
      <c r="AK1596" s="6"/>
      <c r="AL1596" s="10"/>
      <c r="AM1596" s="3"/>
      <c r="AN1596" s="3"/>
      <c r="AO1596" s="3"/>
      <c r="AP1596" s="3" t="s">
        <v>62</v>
      </c>
      <c r="AQ1596" s="3"/>
      <c r="AR1596" s="3"/>
      <c r="AS1596" s="3"/>
      <c r="AT1596" s="3"/>
      <c r="AU1596" s="3" t="s">
        <v>4402</v>
      </c>
      <c r="AV1596" s="7" t="s">
        <v>47</v>
      </c>
      <c r="AW1596" s="7" t="s">
        <v>47</v>
      </c>
      <c r="AX1596" s="9" t="str">
        <f>IF(AW1596="","Vacio",IF(AV1596=AW1596,"Igual","Diferente"))</f>
        <v>Igual</v>
      </c>
      <c r="AY1596" s="129"/>
      <c r="AZ1596" s="129"/>
      <c r="BA1596" s="5">
        <f ca="1">+IF(K1596&gt;21,"Revisar",0)</f>
        <v>0</v>
      </c>
      <c r="BB1596" s="129" t="s">
        <v>146</v>
      </c>
      <c r="BC1596" s="129" t="s">
        <v>2919</v>
      </c>
      <c r="BD1596" s="158"/>
      <c r="BE1596" s="158"/>
      <c r="BF1596" s="129" t="s">
        <v>94</v>
      </c>
      <c r="BG1596" s="129"/>
      <c r="BH1596" s="158"/>
      <c r="BI1596" s="158"/>
      <c r="BJ1596" s="158"/>
      <c r="BK1596" s="158"/>
      <c r="BL1596" s="158"/>
      <c r="BM1596" s="158"/>
    </row>
    <row r="1597" spans="1:65" s="153" customFormat="1" ht="14.65" customHeight="1" x14ac:dyDescent="0.25">
      <c r="A1597" s="68" t="str">
        <f>CONCATENATE(E1597,"_",X1597)</f>
        <v>20520596233_PCR-LAP20041295</v>
      </c>
      <c r="B1597" s="68" t="str">
        <f>CONCATENATE(E1597,"_",Z1597)</f>
        <v>20520596233_</v>
      </c>
      <c r="C1597" s="6">
        <v>44133</v>
      </c>
      <c r="D1597" s="6">
        <v>44163</v>
      </c>
      <c r="E1597" s="192">
        <v>20520596233</v>
      </c>
      <c r="F1597" s="3" t="s">
        <v>4116</v>
      </c>
      <c r="G1597" s="3" t="s">
        <v>5130</v>
      </c>
      <c r="H1597" s="6">
        <v>44133</v>
      </c>
      <c r="I1597" s="6">
        <v>44163</v>
      </c>
      <c r="J1597" s="7"/>
      <c r="K1597" s="8">
        <f ca="1">+TODAY()-I1597</f>
        <v>-26</v>
      </c>
      <c r="L1597" s="9">
        <v>82</v>
      </c>
      <c r="M1597" s="152"/>
      <c r="N1597" s="9" t="str">
        <f>IF(M1597="","Vacio",IF(L1597=M1597,"Igual","Diferente"))</f>
        <v>Vacio</v>
      </c>
      <c r="O1597" s="9"/>
      <c r="P1597" s="152"/>
      <c r="Q1597" s="9" t="str">
        <f>IF(P1597="","Vacio",IF(O1597=P1597,"Igual","Diferente"))</f>
        <v>Vacio</v>
      </c>
      <c r="R1597" s="1">
        <f>+L1597+O1597/3.5</f>
        <v>82</v>
      </c>
      <c r="S1597" s="1">
        <f ca="1">+IF(K1597&gt;=0,IF(K1597&lt;30,R1597*1,IF(60&gt;K1597,R1597*2,IF(90&gt;K1597,R1597*3,IF(120&gt;K1597,R1597*4,IF(150&gt;K1597,R1597*5,IF(180&gt;K1597,R1597*6,IF(210&gt;K1597,R1597*7))))))),0)</f>
        <v>0</v>
      </c>
      <c r="T1597" s="2">
        <f ca="1">+IF(K1597&lt;0,0,IF(K1597&lt;8,$A$1,IF(K1597&lt;15,$B$1,IF(K1597&lt;22,$C$1,IF(K1597&lt;30,$D$1,IF(K1597&lt;60,$G$1,IF(K1597&lt;90,$H$1,IF(K1597&lt;120,$I$1,IF(K1597&lt;150,$J$1,IF(K1597&lt;180,$K$1,IF(K1597&lt;210,$E$1)))))))))))</f>
        <v>0</v>
      </c>
      <c r="U1597" s="119" t="s">
        <v>3027</v>
      </c>
      <c r="V1597" s="86" t="s">
        <v>2956</v>
      </c>
      <c r="W1597" s="133">
        <v>44009</v>
      </c>
      <c r="X1597" s="120" t="s">
        <v>3030</v>
      </c>
      <c r="Y1597" s="12" t="s">
        <v>5248</v>
      </c>
      <c r="Z1597" s="12"/>
      <c r="AA1597" s="120"/>
      <c r="AB1597" s="116"/>
      <c r="AC1597" s="116"/>
      <c r="AD1597" s="116"/>
      <c r="AE1597" s="116"/>
      <c r="AF1597" s="4">
        <f ca="1">+TODAY()-AE1597</f>
        <v>44137</v>
      </c>
      <c r="AG1597" s="116"/>
      <c r="AH1597" s="116"/>
      <c r="AI1597" s="6"/>
      <c r="AJ1597" s="3"/>
      <c r="AK1597" s="6"/>
      <c r="AL1597" s="10"/>
      <c r="AM1597" s="3"/>
      <c r="AN1597" s="3"/>
      <c r="AO1597" s="3"/>
      <c r="AP1597" s="3" t="s">
        <v>62</v>
      </c>
      <c r="AQ1597" s="3"/>
      <c r="AR1597" s="3"/>
      <c r="AS1597" s="3"/>
      <c r="AT1597" s="3"/>
      <c r="AU1597" s="3" t="s">
        <v>4402</v>
      </c>
      <c r="AV1597" s="7" t="s">
        <v>47</v>
      </c>
      <c r="AW1597" s="7" t="s">
        <v>47</v>
      </c>
      <c r="AX1597" s="9" t="str">
        <f>IF(AW1597="","Vacio",IF(AV1597=AW1597,"Igual","Diferente"))</f>
        <v>Igual</v>
      </c>
      <c r="AY1597" s="129"/>
      <c r="AZ1597" s="129"/>
      <c r="BA1597" s="5">
        <f ca="1">+IF(K1597&gt;21,"Revisar",0)</f>
        <v>0</v>
      </c>
      <c r="BB1597" s="129" t="s">
        <v>146</v>
      </c>
      <c r="BC1597" s="129" t="s">
        <v>2919</v>
      </c>
      <c r="BD1597" s="158"/>
      <c r="BE1597" s="158"/>
      <c r="BF1597" s="129" t="s">
        <v>94</v>
      </c>
      <c r="BG1597" s="129"/>
      <c r="BH1597" s="158"/>
      <c r="BI1597" s="158"/>
      <c r="BJ1597" s="158"/>
      <c r="BK1597" s="158"/>
      <c r="BL1597" s="158"/>
      <c r="BM1597" s="158"/>
    </row>
    <row r="1598" spans="1:65" s="153" customFormat="1" ht="14.65" customHeight="1" x14ac:dyDescent="0.25">
      <c r="A1598" s="68" t="str">
        <f>CONCATENATE(E1598,"_",X1598)</f>
        <v>20520596233_PCR-LAP20041298</v>
      </c>
      <c r="B1598" s="68" t="str">
        <f>CONCATENATE(E1598,"_",Z1598)</f>
        <v>20520596233_</v>
      </c>
      <c r="C1598" s="6">
        <v>44133</v>
      </c>
      <c r="D1598" s="6">
        <v>44163</v>
      </c>
      <c r="E1598" s="192">
        <v>20520596233</v>
      </c>
      <c r="F1598" s="3" t="s">
        <v>4116</v>
      </c>
      <c r="G1598" s="3" t="s">
        <v>5130</v>
      </c>
      <c r="H1598" s="6">
        <v>44133</v>
      </c>
      <c r="I1598" s="6">
        <v>44163</v>
      </c>
      <c r="J1598" s="7"/>
      <c r="K1598" s="8">
        <f ca="1">+TODAY()-I1598</f>
        <v>-26</v>
      </c>
      <c r="L1598" s="9">
        <v>82</v>
      </c>
      <c r="M1598" s="152"/>
      <c r="N1598" s="9" t="str">
        <f>IF(M1598="","Vacio",IF(L1598=M1598,"Igual","Diferente"))</f>
        <v>Vacio</v>
      </c>
      <c r="O1598" s="9"/>
      <c r="P1598" s="152"/>
      <c r="Q1598" s="9" t="str">
        <f>IF(P1598="","Vacio",IF(O1598=P1598,"Igual","Diferente"))</f>
        <v>Vacio</v>
      </c>
      <c r="R1598" s="1">
        <f>+L1598+O1598/3.5</f>
        <v>82</v>
      </c>
      <c r="S1598" s="1">
        <f ca="1">+IF(K1598&gt;=0,IF(K1598&lt;30,R1598*1,IF(60&gt;K1598,R1598*2,IF(90&gt;K1598,R1598*3,IF(120&gt;K1598,R1598*4,IF(150&gt;K1598,R1598*5,IF(180&gt;K1598,R1598*6,IF(210&gt;K1598,R1598*7))))))),0)</f>
        <v>0</v>
      </c>
      <c r="T1598" s="2">
        <f ca="1">+IF(K1598&lt;0,0,IF(K1598&lt;8,$A$1,IF(K1598&lt;15,$B$1,IF(K1598&lt;22,$C$1,IF(K1598&lt;30,$D$1,IF(K1598&lt;60,$G$1,IF(K1598&lt;90,$H$1,IF(K1598&lt;120,$I$1,IF(K1598&lt;150,$J$1,IF(K1598&lt;180,$K$1,IF(K1598&lt;210,$E$1)))))))))))</f>
        <v>0</v>
      </c>
      <c r="U1598" s="119" t="s">
        <v>3027</v>
      </c>
      <c r="V1598" s="86" t="s">
        <v>2956</v>
      </c>
      <c r="W1598" s="133">
        <v>44009</v>
      </c>
      <c r="X1598" s="120" t="s">
        <v>3031</v>
      </c>
      <c r="Y1598" s="12" t="s">
        <v>5248</v>
      </c>
      <c r="Z1598" s="12"/>
      <c r="AA1598" s="120"/>
      <c r="AB1598" s="116"/>
      <c r="AC1598" s="116"/>
      <c r="AD1598" s="116"/>
      <c r="AE1598" s="116"/>
      <c r="AF1598" s="4">
        <f ca="1">+TODAY()-AE1598</f>
        <v>44137</v>
      </c>
      <c r="AG1598" s="116"/>
      <c r="AH1598" s="116"/>
      <c r="AI1598" s="6"/>
      <c r="AJ1598" s="3"/>
      <c r="AK1598" s="6"/>
      <c r="AL1598" s="10"/>
      <c r="AM1598" s="3"/>
      <c r="AN1598" s="3"/>
      <c r="AO1598" s="3"/>
      <c r="AP1598" s="3" t="s">
        <v>62</v>
      </c>
      <c r="AQ1598" s="3"/>
      <c r="AR1598" s="3"/>
      <c r="AS1598" s="3"/>
      <c r="AT1598" s="3"/>
      <c r="AU1598" s="3" t="s">
        <v>4402</v>
      </c>
      <c r="AV1598" s="7" t="s">
        <v>47</v>
      </c>
      <c r="AW1598" s="7" t="s">
        <v>47</v>
      </c>
      <c r="AX1598" s="9" t="str">
        <f>IF(AW1598="","Vacio",IF(AV1598=AW1598,"Igual","Diferente"))</f>
        <v>Igual</v>
      </c>
      <c r="AY1598" s="129"/>
      <c r="AZ1598" s="129"/>
      <c r="BA1598" s="5">
        <f ca="1">+IF(K1598&gt;21,"Revisar",0)</f>
        <v>0</v>
      </c>
      <c r="BB1598" s="129" t="s">
        <v>146</v>
      </c>
      <c r="BC1598" s="129" t="s">
        <v>2919</v>
      </c>
      <c r="BD1598" s="158"/>
      <c r="BE1598" s="158"/>
      <c r="BF1598" s="129" t="s">
        <v>94</v>
      </c>
      <c r="BG1598" s="129"/>
      <c r="BH1598" s="158"/>
      <c r="BI1598" s="158"/>
      <c r="BJ1598" s="158"/>
      <c r="BK1598" s="158"/>
      <c r="BL1598" s="158"/>
      <c r="BM1598" s="158"/>
    </row>
    <row r="1599" spans="1:65" s="153" customFormat="1" ht="14.65" customHeight="1" x14ac:dyDescent="0.25">
      <c r="A1599" s="68" t="str">
        <f>CONCATENATE(E1599,"_",X1599)</f>
        <v>20520596233_PCR-LAP20041300</v>
      </c>
      <c r="B1599" s="68" t="str">
        <f>CONCATENATE(E1599,"_",Z1599)</f>
        <v>20520596233_</v>
      </c>
      <c r="C1599" s="6">
        <v>44133</v>
      </c>
      <c r="D1599" s="6">
        <v>44163</v>
      </c>
      <c r="E1599" s="192">
        <v>20520596233</v>
      </c>
      <c r="F1599" s="3" t="s">
        <v>4116</v>
      </c>
      <c r="G1599" s="3" t="s">
        <v>5130</v>
      </c>
      <c r="H1599" s="6">
        <v>44133</v>
      </c>
      <c r="I1599" s="6">
        <v>44163</v>
      </c>
      <c r="J1599" s="7"/>
      <c r="K1599" s="8">
        <f ca="1">+TODAY()-I1599</f>
        <v>-26</v>
      </c>
      <c r="L1599" s="9">
        <v>82</v>
      </c>
      <c r="M1599" s="152"/>
      <c r="N1599" s="9" t="str">
        <f>IF(M1599="","Vacio",IF(L1599=M1599,"Igual","Diferente"))</f>
        <v>Vacio</v>
      </c>
      <c r="O1599" s="9"/>
      <c r="P1599" s="152"/>
      <c r="Q1599" s="9" t="str">
        <f>IF(P1599="","Vacio",IF(O1599=P1599,"Igual","Diferente"))</f>
        <v>Vacio</v>
      </c>
      <c r="R1599" s="1">
        <f>+L1599+O1599/3.5</f>
        <v>82</v>
      </c>
      <c r="S1599" s="1">
        <f ca="1">+IF(K1599&gt;=0,IF(K1599&lt;30,R1599*1,IF(60&gt;K1599,R1599*2,IF(90&gt;K1599,R1599*3,IF(120&gt;K1599,R1599*4,IF(150&gt;K1599,R1599*5,IF(180&gt;K1599,R1599*6,IF(210&gt;K1599,R1599*7))))))),0)</f>
        <v>0</v>
      </c>
      <c r="T1599" s="2">
        <f ca="1">+IF(K1599&lt;0,0,IF(K1599&lt;8,$A$1,IF(K1599&lt;15,$B$1,IF(K1599&lt;22,$C$1,IF(K1599&lt;30,$D$1,IF(K1599&lt;60,$G$1,IF(K1599&lt;90,$H$1,IF(K1599&lt;120,$I$1,IF(K1599&lt;150,$J$1,IF(K1599&lt;180,$K$1,IF(K1599&lt;210,$E$1)))))))))))</f>
        <v>0</v>
      </c>
      <c r="U1599" s="119" t="s">
        <v>3027</v>
      </c>
      <c r="V1599" s="86" t="s">
        <v>2956</v>
      </c>
      <c r="W1599" s="133">
        <v>44009</v>
      </c>
      <c r="X1599" s="120" t="s">
        <v>3032</v>
      </c>
      <c r="Y1599" s="12" t="s">
        <v>5248</v>
      </c>
      <c r="Z1599" s="12"/>
      <c r="AA1599" s="120"/>
      <c r="AB1599" s="116"/>
      <c r="AC1599" s="116"/>
      <c r="AD1599" s="116"/>
      <c r="AE1599" s="116"/>
      <c r="AF1599" s="4">
        <f ca="1">+TODAY()-AE1599</f>
        <v>44137</v>
      </c>
      <c r="AG1599" s="116"/>
      <c r="AH1599" s="116"/>
      <c r="AI1599" s="6"/>
      <c r="AJ1599" s="3"/>
      <c r="AK1599" s="6"/>
      <c r="AL1599" s="10"/>
      <c r="AM1599" s="3"/>
      <c r="AN1599" s="3"/>
      <c r="AO1599" s="3"/>
      <c r="AP1599" s="3" t="s">
        <v>62</v>
      </c>
      <c r="AQ1599" s="3"/>
      <c r="AR1599" s="3"/>
      <c r="AS1599" s="3"/>
      <c r="AT1599" s="3"/>
      <c r="AU1599" s="3" t="s">
        <v>4402</v>
      </c>
      <c r="AV1599" s="7" t="s">
        <v>47</v>
      </c>
      <c r="AW1599" s="7" t="s">
        <v>47</v>
      </c>
      <c r="AX1599" s="9" t="str">
        <f>IF(AW1599="","Vacio",IF(AV1599=AW1599,"Igual","Diferente"))</f>
        <v>Igual</v>
      </c>
      <c r="AY1599" s="129"/>
      <c r="AZ1599" s="129"/>
      <c r="BA1599" s="5">
        <f ca="1">+IF(K1599&gt;21,"Revisar",0)</f>
        <v>0</v>
      </c>
      <c r="BB1599" s="129" t="s">
        <v>146</v>
      </c>
      <c r="BC1599" s="129" t="s">
        <v>2919</v>
      </c>
      <c r="BD1599" s="158"/>
      <c r="BE1599" s="158"/>
      <c r="BF1599" s="129" t="s">
        <v>94</v>
      </c>
      <c r="BG1599" s="129"/>
      <c r="BH1599" s="158"/>
      <c r="BI1599" s="158"/>
      <c r="BJ1599" s="158"/>
      <c r="BK1599" s="158"/>
      <c r="BL1599" s="158"/>
      <c r="BM1599" s="158"/>
    </row>
    <row r="1600" spans="1:65" s="153" customFormat="1" ht="14.65" customHeight="1" x14ac:dyDescent="0.25">
      <c r="A1600" s="68" t="str">
        <f>CONCATENATE(E1600,"_",X1600)</f>
        <v>20520596233_PCR-LAP20041303</v>
      </c>
      <c r="B1600" s="68" t="str">
        <f>CONCATENATE(E1600,"_",Z1600)</f>
        <v>20520596233_</v>
      </c>
      <c r="C1600" s="6">
        <v>44133</v>
      </c>
      <c r="D1600" s="6">
        <v>44163</v>
      </c>
      <c r="E1600" s="192">
        <v>20520596233</v>
      </c>
      <c r="F1600" s="3" t="s">
        <v>4116</v>
      </c>
      <c r="G1600" s="3" t="s">
        <v>5130</v>
      </c>
      <c r="H1600" s="6">
        <v>44133</v>
      </c>
      <c r="I1600" s="6">
        <v>44163</v>
      </c>
      <c r="J1600" s="7"/>
      <c r="K1600" s="8">
        <f ca="1">+TODAY()-I1600</f>
        <v>-26</v>
      </c>
      <c r="L1600" s="9">
        <v>82</v>
      </c>
      <c r="M1600" s="152"/>
      <c r="N1600" s="9" t="str">
        <f>IF(M1600="","Vacio",IF(L1600=M1600,"Igual","Diferente"))</f>
        <v>Vacio</v>
      </c>
      <c r="O1600" s="9"/>
      <c r="P1600" s="152"/>
      <c r="Q1600" s="9" t="str">
        <f>IF(P1600="","Vacio",IF(O1600=P1600,"Igual","Diferente"))</f>
        <v>Vacio</v>
      </c>
      <c r="R1600" s="1">
        <f>+L1600+O1600/3.5</f>
        <v>82</v>
      </c>
      <c r="S1600" s="1">
        <f ca="1">+IF(K1600&gt;=0,IF(K1600&lt;30,R1600*1,IF(60&gt;K1600,R1600*2,IF(90&gt;K1600,R1600*3,IF(120&gt;K1600,R1600*4,IF(150&gt;K1600,R1600*5,IF(180&gt;K1600,R1600*6,IF(210&gt;K1600,R1600*7))))))),0)</f>
        <v>0</v>
      </c>
      <c r="T1600" s="2">
        <f ca="1">+IF(K1600&lt;0,0,IF(K1600&lt;8,$A$1,IF(K1600&lt;15,$B$1,IF(K1600&lt;22,$C$1,IF(K1600&lt;30,$D$1,IF(K1600&lt;60,$G$1,IF(K1600&lt;90,$H$1,IF(K1600&lt;120,$I$1,IF(K1600&lt;150,$J$1,IF(K1600&lt;180,$K$1,IF(K1600&lt;210,$E$1)))))))))))</f>
        <v>0</v>
      </c>
      <c r="U1600" s="119" t="s">
        <v>3027</v>
      </c>
      <c r="V1600" s="86" t="s">
        <v>2956</v>
      </c>
      <c r="W1600" s="133">
        <v>44009</v>
      </c>
      <c r="X1600" s="120" t="s">
        <v>3033</v>
      </c>
      <c r="Y1600" s="12" t="s">
        <v>5248</v>
      </c>
      <c r="Z1600" s="12"/>
      <c r="AA1600" s="120"/>
      <c r="AB1600" s="116"/>
      <c r="AC1600" s="116"/>
      <c r="AD1600" s="116"/>
      <c r="AE1600" s="116"/>
      <c r="AF1600" s="4">
        <f ca="1">+TODAY()-AE1600</f>
        <v>44137</v>
      </c>
      <c r="AG1600" s="116"/>
      <c r="AH1600" s="116"/>
      <c r="AI1600" s="6"/>
      <c r="AJ1600" s="3"/>
      <c r="AK1600" s="6"/>
      <c r="AL1600" s="10"/>
      <c r="AM1600" s="3"/>
      <c r="AN1600" s="3"/>
      <c r="AO1600" s="3"/>
      <c r="AP1600" s="3" t="s">
        <v>62</v>
      </c>
      <c r="AQ1600" s="3"/>
      <c r="AR1600" s="3"/>
      <c r="AS1600" s="3"/>
      <c r="AT1600" s="3"/>
      <c r="AU1600" s="3" t="s">
        <v>4402</v>
      </c>
      <c r="AV1600" s="7" t="s">
        <v>47</v>
      </c>
      <c r="AW1600" s="7" t="s">
        <v>47</v>
      </c>
      <c r="AX1600" s="9" t="str">
        <f>IF(AW1600="","Vacio",IF(AV1600=AW1600,"Igual","Diferente"))</f>
        <v>Igual</v>
      </c>
      <c r="AY1600" s="129"/>
      <c r="AZ1600" s="129"/>
      <c r="BA1600" s="5">
        <f ca="1">+IF(K1600&gt;21,"Revisar",0)</f>
        <v>0</v>
      </c>
      <c r="BB1600" s="129" t="s">
        <v>146</v>
      </c>
      <c r="BC1600" s="129" t="s">
        <v>2919</v>
      </c>
      <c r="BD1600" s="158"/>
      <c r="BE1600" s="158"/>
      <c r="BF1600" s="129" t="s">
        <v>94</v>
      </c>
      <c r="BG1600" s="129"/>
      <c r="BH1600" s="158"/>
      <c r="BI1600" s="158"/>
      <c r="BJ1600" s="158"/>
      <c r="BK1600" s="158"/>
      <c r="BL1600" s="158"/>
      <c r="BM1600" s="158"/>
    </row>
    <row r="1601" spans="1:65" s="153" customFormat="1" ht="14.65" customHeight="1" x14ac:dyDescent="0.25">
      <c r="A1601" s="68" t="str">
        <f>CONCATENATE(E1601,"_",X1601)</f>
        <v>20520596233_PCR-LAP20041304</v>
      </c>
      <c r="B1601" s="68" t="str">
        <f>CONCATENATE(E1601,"_",Z1601)</f>
        <v>20520596233_</v>
      </c>
      <c r="C1601" s="6">
        <v>44133</v>
      </c>
      <c r="D1601" s="6">
        <v>44163</v>
      </c>
      <c r="E1601" s="192">
        <v>20520596233</v>
      </c>
      <c r="F1601" s="3" t="s">
        <v>4116</v>
      </c>
      <c r="G1601" s="3" t="s">
        <v>5130</v>
      </c>
      <c r="H1601" s="6">
        <v>44133</v>
      </c>
      <c r="I1601" s="6">
        <v>44163</v>
      </c>
      <c r="J1601" s="7"/>
      <c r="K1601" s="8">
        <f ca="1">+TODAY()-I1601</f>
        <v>-26</v>
      </c>
      <c r="L1601" s="9">
        <v>82</v>
      </c>
      <c r="M1601" s="152"/>
      <c r="N1601" s="9" t="str">
        <f>IF(M1601="","Vacio",IF(L1601=M1601,"Igual","Diferente"))</f>
        <v>Vacio</v>
      </c>
      <c r="O1601" s="9"/>
      <c r="P1601" s="152"/>
      <c r="Q1601" s="9" t="str">
        <f>IF(P1601="","Vacio",IF(O1601=P1601,"Igual","Diferente"))</f>
        <v>Vacio</v>
      </c>
      <c r="R1601" s="1">
        <f>+L1601+O1601/3.5</f>
        <v>82</v>
      </c>
      <c r="S1601" s="1">
        <f ca="1">+IF(K1601&gt;=0,IF(K1601&lt;30,R1601*1,IF(60&gt;K1601,R1601*2,IF(90&gt;K1601,R1601*3,IF(120&gt;K1601,R1601*4,IF(150&gt;K1601,R1601*5,IF(180&gt;K1601,R1601*6,IF(210&gt;K1601,R1601*7))))))),0)</f>
        <v>0</v>
      </c>
      <c r="T1601" s="2">
        <f ca="1">+IF(K1601&lt;0,0,IF(K1601&lt;8,$A$1,IF(K1601&lt;15,$B$1,IF(K1601&lt;22,$C$1,IF(K1601&lt;30,$D$1,IF(K1601&lt;60,$G$1,IF(K1601&lt;90,$H$1,IF(K1601&lt;120,$I$1,IF(K1601&lt;150,$J$1,IF(K1601&lt;180,$K$1,IF(K1601&lt;210,$E$1)))))))))))</f>
        <v>0</v>
      </c>
      <c r="U1601" s="119" t="s">
        <v>3027</v>
      </c>
      <c r="V1601" s="86" t="s">
        <v>2956</v>
      </c>
      <c r="W1601" s="133">
        <v>44009</v>
      </c>
      <c r="X1601" s="120" t="s">
        <v>3034</v>
      </c>
      <c r="Y1601" s="12" t="s">
        <v>5248</v>
      </c>
      <c r="Z1601" s="12"/>
      <c r="AA1601" s="120"/>
      <c r="AB1601" s="116"/>
      <c r="AC1601" s="116"/>
      <c r="AD1601" s="116"/>
      <c r="AE1601" s="116"/>
      <c r="AF1601" s="4">
        <f ca="1">+TODAY()-AE1601</f>
        <v>44137</v>
      </c>
      <c r="AG1601" s="116"/>
      <c r="AH1601" s="116"/>
      <c r="AI1601" s="6"/>
      <c r="AJ1601" s="3"/>
      <c r="AK1601" s="6"/>
      <c r="AL1601" s="10"/>
      <c r="AM1601" s="3"/>
      <c r="AN1601" s="3"/>
      <c r="AO1601" s="3"/>
      <c r="AP1601" s="3" t="s">
        <v>62</v>
      </c>
      <c r="AQ1601" s="3"/>
      <c r="AR1601" s="3"/>
      <c r="AS1601" s="3"/>
      <c r="AT1601" s="3"/>
      <c r="AU1601" s="3" t="s">
        <v>4402</v>
      </c>
      <c r="AV1601" s="7" t="s">
        <v>47</v>
      </c>
      <c r="AW1601" s="7" t="s">
        <v>47</v>
      </c>
      <c r="AX1601" s="9" t="str">
        <f>IF(AW1601="","Vacio",IF(AV1601=AW1601,"Igual","Diferente"))</f>
        <v>Igual</v>
      </c>
      <c r="AY1601" s="129"/>
      <c r="AZ1601" s="129"/>
      <c r="BA1601" s="5">
        <f ca="1">+IF(K1601&gt;21,"Revisar",0)</f>
        <v>0</v>
      </c>
      <c r="BB1601" s="129" t="s">
        <v>146</v>
      </c>
      <c r="BC1601" s="129" t="s">
        <v>2919</v>
      </c>
      <c r="BD1601" s="158"/>
      <c r="BE1601" s="158"/>
      <c r="BF1601" s="129" t="s">
        <v>94</v>
      </c>
      <c r="BG1601" s="129"/>
      <c r="BH1601" s="158"/>
      <c r="BI1601" s="158"/>
      <c r="BJ1601" s="158"/>
      <c r="BK1601" s="158"/>
      <c r="BL1601" s="158"/>
      <c r="BM1601" s="158"/>
    </row>
    <row r="1602" spans="1:65" s="153" customFormat="1" ht="14.65" customHeight="1" x14ac:dyDescent="0.25">
      <c r="A1602" s="68" t="str">
        <f>CONCATENATE(E1602,"_",X1602)</f>
        <v>20520596233_PCR-LAP20041306</v>
      </c>
      <c r="B1602" s="68" t="str">
        <f>CONCATENATE(E1602,"_",Z1602)</f>
        <v>20520596233_</v>
      </c>
      <c r="C1602" s="6">
        <v>44133</v>
      </c>
      <c r="D1602" s="6">
        <v>44163</v>
      </c>
      <c r="E1602" s="192">
        <v>20520596233</v>
      </c>
      <c r="F1602" s="3" t="s">
        <v>4116</v>
      </c>
      <c r="G1602" s="3" t="s">
        <v>5130</v>
      </c>
      <c r="H1602" s="6">
        <v>44133</v>
      </c>
      <c r="I1602" s="6">
        <v>44163</v>
      </c>
      <c r="J1602" s="7"/>
      <c r="K1602" s="8">
        <f ca="1">+TODAY()-I1602</f>
        <v>-26</v>
      </c>
      <c r="L1602" s="9">
        <v>82</v>
      </c>
      <c r="M1602" s="152"/>
      <c r="N1602" s="9" t="str">
        <f>IF(M1602="","Vacio",IF(L1602=M1602,"Igual","Diferente"))</f>
        <v>Vacio</v>
      </c>
      <c r="O1602" s="9"/>
      <c r="P1602" s="152"/>
      <c r="Q1602" s="9" t="str">
        <f>IF(P1602="","Vacio",IF(O1602=P1602,"Igual","Diferente"))</f>
        <v>Vacio</v>
      </c>
      <c r="R1602" s="1">
        <f>+L1602+O1602/3.5</f>
        <v>82</v>
      </c>
      <c r="S1602" s="1">
        <f ca="1">+IF(K1602&gt;=0,IF(K1602&lt;30,R1602*1,IF(60&gt;K1602,R1602*2,IF(90&gt;K1602,R1602*3,IF(120&gt;K1602,R1602*4,IF(150&gt;K1602,R1602*5,IF(180&gt;K1602,R1602*6,IF(210&gt;K1602,R1602*7))))))),0)</f>
        <v>0</v>
      </c>
      <c r="T1602" s="2">
        <f ca="1">+IF(K1602&lt;0,0,IF(K1602&lt;8,$A$1,IF(K1602&lt;15,$B$1,IF(K1602&lt;22,$C$1,IF(K1602&lt;30,$D$1,IF(K1602&lt;60,$G$1,IF(K1602&lt;90,$H$1,IF(K1602&lt;120,$I$1,IF(K1602&lt;150,$J$1,IF(K1602&lt;180,$K$1,IF(K1602&lt;210,$E$1)))))))))))</f>
        <v>0</v>
      </c>
      <c r="U1602" s="119" t="s">
        <v>3027</v>
      </c>
      <c r="V1602" s="86" t="s">
        <v>2956</v>
      </c>
      <c r="W1602" s="133">
        <v>44009</v>
      </c>
      <c r="X1602" s="120" t="s">
        <v>3035</v>
      </c>
      <c r="Y1602" s="12" t="s">
        <v>5248</v>
      </c>
      <c r="Z1602" s="12"/>
      <c r="AA1602" s="120"/>
      <c r="AB1602" s="116"/>
      <c r="AC1602" s="116"/>
      <c r="AD1602" s="116"/>
      <c r="AE1602" s="116"/>
      <c r="AF1602" s="4">
        <f ca="1">+TODAY()-AE1602</f>
        <v>44137</v>
      </c>
      <c r="AG1602" s="116"/>
      <c r="AH1602" s="116"/>
      <c r="AI1602" s="6"/>
      <c r="AJ1602" s="3"/>
      <c r="AK1602" s="6"/>
      <c r="AL1602" s="10"/>
      <c r="AM1602" s="3"/>
      <c r="AN1602" s="3"/>
      <c r="AO1602" s="3"/>
      <c r="AP1602" s="3" t="s">
        <v>62</v>
      </c>
      <c r="AQ1602" s="3"/>
      <c r="AR1602" s="3"/>
      <c r="AS1602" s="3"/>
      <c r="AT1602" s="3"/>
      <c r="AU1602" s="3" t="s">
        <v>4402</v>
      </c>
      <c r="AV1602" s="7" t="s">
        <v>47</v>
      </c>
      <c r="AW1602" s="7" t="s">
        <v>47</v>
      </c>
      <c r="AX1602" s="9" t="str">
        <f>IF(AW1602="","Vacio",IF(AV1602=AW1602,"Igual","Diferente"))</f>
        <v>Igual</v>
      </c>
      <c r="AY1602" s="129"/>
      <c r="AZ1602" s="129"/>
      <c r="BA1602" s="5">
        <f ca="1">+IF(K1602&gt;21,"Revisar",0)</f>
        <v>0</v>
      </c>
      <c r="BB1602" s="129" t="s">
        <v>146</v>
      </c>
      <c r="BC1602" s="129" t="s">
        <v>2919</v>
      </c>
      <c r="BD1602" s="158"/>
      <c r="BE1602" s="158"/>
      <c r="BF1602" s="129" t="s">
        <v>94</v>
      </c>
      <c r="BG1602" s="129"/>
      <c r="BH1602" s="158"/>
      <c r="BI1602" s="158"/>
      <c r="BJ1602" s="158"/>
      <c r="BK1602" s="158"/>
      <c r="BL1602" s="158"/>
      <c r="BM1602" s="158"/>
    </row>
    <row r="1603" spans="1:65" s="153" customFormat="1" ht="14.65" customHeight="1" x14ac:dyDescent="0.25">
      <c r="A1603" s="68" t="str">
        <f>CONCATENATE(E1603,"_",X1603)</f>
        <v>20520596233_PCR-LAP20041308</v>
      </c>
      <c r="B1603" s="68" t="str">
        <f>CONCATENATE(E1603,"_",Z1603)</f>
        <v>20520596233_</v>
      </c>
      <c r="C1603" s="6">
        <v>44133</v>
      </c>
      <c r="D1603" s="6">
        <v>44163</v>
      </c>
      <c r="E1603" s="192">
        <v>20520596233</v>
      </c>
      <c r="F1603" s="3" t="s">
        <v>4116</v>
      </c>
      <c r="G1603" s="3" t="s">
        <v>5130</v>
      </c>
      <c r="H1603" s="6">
        <v>44133</v>
      </c>
      <c r="I1603" s="6">
        <v>44163</v>
      </c>
      <c r="J1603" s="7"/>
      <c r="K1603" s="8">
        <f ca="1">+TODAY()-I1603</f>
        <v>-26</v>
      </c>
      <c r="L1603" s="9">
        <v>82</v>
      </c>
      <c r="M1603" s="152"/>
      <c r="N1603" s="9" t="str">
        <f>IF(M1603="","Vacio",IF(L1603=M1603,"Igual","Diferente"))</f>
        <v>Vacio</v>
      </c>
      <c r="O1603" s="9"/>
      <c r="P1603" s="152"/>
      <c r="Q1603" s="9" t="str">
        <f>IF(P1603="","Vacio",IF(O1603=P1603,"Igual","Diferente"))</f>
        <v>Vacio</v>
      </c>
      <c r="R1603" s="1">
        <f>+L1603+O1603/3.5</f>
        <v>82</v>
      </c>
      <c r="S1603" s="1">
        <f ca="1">+IF(K1603&gt;=0,IF(K1603&lt;30,R1603*1,IF(60&gt;K1603,R1603*2,IF(90&gt;K1603,R1603*3,IF(120&gt;K1603,R1603*4,IF(150&gt;K1603,R1603*5,IF(180&gt;K1603,R1603*6,IF(210&gt;K1603,R1603*7))))))),0)</f>
        <v>0</v>
      </c>
      <c r="T1603" s="2">
        <f ca="1">+IF(K1603&lt;0,0,IF(K1603&lt;8,$A$1,IF(K1603&lt;15,$B$1,IF(K1603&lt;22,$C$1,IF(K1603&lt;30,$D$1,IF(K1603&lt;60,$G$1,IF(K1603&lt;90,$H$1,IF(K1603&lt;120,$I$1,IF(K1603&lt;150,$J$1,IF(K1603&lt;180,$K$1,IF(K1603&lt;210,$E$1)))))))))))</f>
        <v>0</v>
      </c>
      <c r="U1603" s="119" t="s">
        <v>3027</v>
      </c>
      <c r="V1603" s="86" t="s">
        <v>2956</v>
      </c>
      <c r="W1603" s="133">
        <v>44009</v>
      </c>
      <c r="X1603" s="120" t="s">
        <v>3036</v>
      </c>
      <c r="Y1603" s="12" t="s">
        <v>5248</v>
      </c>
      <c r="Z1603" s="12"/>
      <c r="AA1603" s="120"/>
      <c r="AB1603" s="116"/>
      <c r="AC1603" s="116"/>
      <c r="AD1603" s="116"/>
      <c r="AE1603" s="116"/>
      <c r="AF1603" s="4">
        <f ca="1">+TODAY()-AE1603</f>
        <v>44137</v>
      </c>
      <c r="AG1603" s="116"/>
      <c r="AH1603" s="116"/>
      <c r="AI1603" s="6"/>
      <c r="AJ1603" s="3"/>
      <c r="AK1603" s="6"/>
      <c r="AL1603" s="10"/>
      <c r="AM1603" s="3"/>
      <c r="AN1603" s="3"/>
      <c r="AO1603" s="3"/>
      <c r="AP1603" s="3" t="s">
        <v>62</v>
      </c>
      <c r="AQ1603" s="3"/>
      <c r="AR1603" s="3"/>
      <c r="AS1603" s="3"/>
      <c r="AT1603" s="3"/>
      <c r="AU1603" s="3" t="s">
        <v>4402</v>
      </c>
      <c r="AV1603" s="7" t="s">
        <v>47</v>
      </c>
      <c r="AW1603" s="7" t="s">
        <v>47</v>
      </c>
      <c r="AX1603" s="9" t="str">
        <f>IF(AW1603="","Vacio",IF(AV1603=AW1603,"Igual","Diferente"))</f>
        <v>Igual</v>
      </c>
      <c r="AY1603" s="129"/>
      <c r="AZ1603" s="129"/>
      <c r="BA1603" s="5">
        <f ca="1">+IF(K1603&gt;21,"Revisar",0)</f>
        <v>0</v>
      </c>
      <c r="BB1603" s="129" t="s">
        <v>146</v>
      </c>
      <c r="BC1603" s="129" t="s">
        <v>2919</v>
      </c>
      <c r="BD1603" s="158"/>
      <c r="BE1603" s="158"/>
      <c r="BF1603" s="129" t="s">
        <v>94</v>
      </c>
      <c r="BG1603" s="129"/>
      <c r="BH1603" s="158"/>
      <c r="BI1603" s="158"/>
      <c r="BJ1603" s="158"/>
      <c r="BK1603" s="158"/>
      <c r="BL1603" s="158"/>
      <c r="BM1603" s="158"/>
    </row>
    <row r="1604" spans="1:65" s="153" customFormat="1" ht="14.65" customHeight="1" x14ac:dyDescent="0.25">
      <c r="A1604" s="68" t="str">
        <f>CONCATENATE(E1604,"_",X1604)</f>
        <v>20520596233_PCR-LAP20041309</v>
      </c>
      <c r="B1604" s="68" t="str">
        <f>CONCATENATE(E1604,"_",Z1604)</f>
        <v>20520596233_</v>
      </c>
      <c r="C1604" s="6">
        <v>44133</v>
      </c>
      <c r="D1604" s="6">
        <v>44163</v>
      </c>
      <c r="E1604" s="192">
        <v>20520596233</v>
      </c>
      <c r="F1604" s="3" t="s">
        <v>4116</v>
      </c>
      <c r="G1604" s="3" t="s">
        <v>5130</v>
      </c>
      <c r="H1604" s="6">
        <v>44133</v>
      </c>
      <c r="I1604" s="6">
        <v>44163</v>
      </c>
      <c r="J1604" s="7"/>
      <c r="K1604" s="8">
        <f ca="1">+TODAY()-I1604</f>
        <v>-26</v>
      </c>
      <c r="L1604" s="9">
        <v>82</v>
      </c>
      <c r="M1604" s="152"/>
      <c r="N1604" s="9" t="str">
        <f>IF(M1604="","Vacio",IF(L1604=M1604,"Igual","Diferente"))</f>
        <v>Vacio</v>
      </c>
      <c r="O1604" s="9"/>
      <c r="P1604" s="152"/>
      <c r="Q1604" s="9" t="str">
        <f>IF(P1604="","Vacio",IF(O1604=P1604,"Igual","Diferente"))</f>
        <v>Vacio</v>
      </c>
      <c r="R1604" s="1">
        <f>+L1604+O1604/3.5</f>
        <v>82</v>
      </c>
      <c r="S1604" s="1">
        <f ca="1">+IF(K1604&gt;=0,IF(K1604&lt;30,R1604*1,IF(60&gt;K1604,R1604*2,IF(90&gt;K1604,R1604*3,IF(120&gt;K1604,R1604*4,IF(150&gt;K1604,R1604*5,IF(180&gt;K1604,R1604*6,IF(210&gt;K1604,R1604*7))))))),0)</f>
        <v>0</v>
      </c>
      <c r="T1604" s="2">
        <f ca="1">+IF(K1604&lt;0,0,IF(K1604&lt;8,$A$1,IF(K1604&lt;15,$B$1,IF(K1604&lt;22,$C$1,IF(K1604&lt;30,$D$1,IF(K1604&lt;60,$G$1,IF(K1604&lt;90,$H$1,IF(K1604&lt;120,$I$1,IF(K1604&lt;150,$J$1,IF(K1604&lt;180,$K$1,IF(K1604&lt;210,$E$1)))))))))))</f>
        <v>0</v>
      </c>
      <c r="U1604" s="119" t="s">
        <v>3027</v>
      </c>
      <c r="V1604" s="86" t="s">
        <v>2956</v>
      </c>
      <c r="W1604" s="133">
        <v>44009</v>
      </c>
      <c r="X1604" s="120" t="s">
        <v>3037</v>
      </c>
      <c r="Y1604" s="12" t="s">
        <v>5248</v>
      </c>
      <c r="Z1604" s="12"/>
      <c r="AA1604" s="120"/>
      <c r="AB1604" s="116"/>
      <c r="AC1604" s="116"/>
      <c r="AD1604" s="116"/>
      <c r="AE1604" s="116"/>
      <c r="AF1604" s="4">
        <f ca="1">+TODAY()-AE1604</f>
        <v>44137</v>
      </c>
      <c r="AG1604" s="116"/>
      <c r="AH1604" s="116"/>
      <c r="AI1604" s="6"/>
      <c r="AJ1604" s="3"/>
      <c r="AK1604" s="6"/>
      <c r="AL1604" s="10"/>
      <c r="AM1604" s="3"/>
      <c r="AN1604" s="3"/>
      <c r="AO1604" s="3"/>
      <c r="AP1604" s="3" t="s">
        <v>62</v>
      </c>
      <c r="AQ1604" s="3"/>
      <c r="AR1604" s="3"/>
      <c r="AS1604" s="3"/>
      <c r="AT1604" s="3"/>
      <c r="AU1604" s="3" t="s">
        <v>4402</v>
      </c>
      <c r="AV1604" s="7" t="s">
        <v>47</v>
      </c>
      <c r="AW1604" s="7" t="s">
        <v>47</v>
      </c>
      <c r="AX1604" s="9" t="str">
        <f>IF(AW1604="","Vacio",IF(AV1604=AW1604,"Igual","Diferente"))</f>
        <v>Igual</v>
      </c>
      <c r="AY1604" s="129"/>
      <c r="AZ1604" s="129"/>
      <c r="BA1604" s="5">
        <f ca="1">+IF(K1604&gt;21,"Revisar",0)</f>
        <v>0</v>
      </c>
      <c r="BB1604" s="129" t="s">
        <v>146</v>
      </c>
      <c r="BC1604" s="129" t="s">
        <v>2919</v>
      </c>
      <c r="BD1604" s="158"/>
      <c r="BE1604" s="158"/>
      <c r="BF1604" s="129" t="s">
        <v>94</v>
      </c>
      <c r="BG1604" s="129"/>
      <c r="BH1604" s="158"/>
      <c r="BI1604" s="158"/>
      <c r="BJ1604" s="158"/>
      <c r="BK1604" s="158"/>
      <c r="BL1604" s="158"/>
      <c r="BM1604" s="158"/>
    </row>
    <row r="1605" spans="1:65" s="153" customFormat="1" ht="14.65" customHeight="1" x14ac:dyDescent="0.25">
      <c r="A1605" s="68" t="str">
        <f>CONCATENATE(E1605,"_",X1605)</f>
        <v>20520596233_PCR-LAP20041313</v>
      </c>
      <c r="B1605" s="68" t="str">
        <f>CONCATENATE(E1605,"_",Z1605)</f>
        <v>20520596233_</v>
      </c>
      <c r="C1605" s="6">
        <v>44133</v>
      </c>
      <c r="D1605" s="6">
        <v>44163</v>
      </c>
      <c r="E1605" s="192">
        <v>20520596233</v>
      </c>
      <c r="F1605" s="3" t="s">
        <v>4116</v>
      </c>
      <c r="G1605" s="3" t="s">
        <v>5130</v>
      </c>
      <c r="H1605" s="6">
        <v>44133</v>
      </c>
      <c r="I1605" s="6">
        <v>44163</v>
      </c>
      <c r="J1605" s="7"/>
      <c r="K1605" s="8">
        <f ca="1">+TODAY()-I1605</f>
        <v>-26</v>
      </c>
      <c r="L1605" s="9">
        <v>82</v>
      </c>
      <c r="M1605" s="152"/>
      <c r="N1605" s="9" t="str">
        <f>IF(M1605="","Vacio",IF(L1605=M1605,"Igual","Diferente"))</f>
        <v>Vacio</v>
      </c>
      <c r="O1605" s="9"/>
      <c r="P1605" s="152"/>
      <c r="Q1605" s="9" t="str">
        <f>IF(P1605="","Vacio",IF(O1605=P1605,"Igual","Diferente"))</f>
        <v>Vacio</v>
      </c>
      <c r="R1605" s="1">
        <f>+L1605+O1605/3.5</f>
        <v>82</v>
      </c>
      <c r="S1605" s="1">
        <f ca="1">+IF(K1605&gt;=0,IF(K1605&lt;30,R1605*1,IF(60&gt;K1605,R1605*2,IF(90&gt;K1605,R1605*3,IF(120&gt;K1605,R1605*4,IF(150&gt;K1605,R1605*5,IF(180&gt;K1605,R1605*6,IF(210&gt;K1605,R1605*7))))))),0)</f>
        <v>0</v>
      </c>
      <c r="T1605" s="2">
        <f ca="1">+IF(K1605&lt;0,0,IF(K1605&lt;8,$A$1,IF(K1605&lt;15,$B$1,IF(K1605&lt;22,$C$1,IF(K1605&lt;30,$D$1,IF(K1605&lt;60,$G$1,IF(K1605&lt;90,$H$1,IF(K1605&lt;120,$I$1,IF(K1605&lt;150,$J$1,IF(K1605&lt;180,$K$1,IF(K1605&lt;210,$E$1)))))))))))</f>
        <v>0</v>
      </c>
      <c r="U1605" s="119" t="s">
        <v>3027</v>
      </c>
      <c r="V1605" s="86" t="s">
        <v>2956</v>
      </c>
      <c r="W1605" s="133">
        <v>44009</v>
      </c>
      <c r="X1605" s="120" t="s">
        <v>3038</v>
      </c>
      <c r="Y1605" s="12" t="s">
        <v>5248</v>
      </c>
      <c r="Z1605" s="12"/>
      <c r="AA1605" s="120"/>
      <c r="AB1605" s="116"/>
      <c r="AC1605" s="116"/>
      <c r="AD1605" s="116"/>
      <c r="AE1605" s="116"/>
      <c r="AF1605" s="4">
        <f ca="1">+TODAY()-AE1605</f>
        <v>44137</v>
      </c>
      <c r="AG1605" s="116"/>
      <c r="AH1605" s="116"/>
      <c r="AI1605" s="6"/>
      <c r="AJ1605" s="3"/>
      <c r="AK1605" s="6"/>
      <c r="AL1605" s="10"/>
      <c r="AM1605" s="3"/>
      <c r="AN1605" s="3"/>
      <c r="AO1605" s="3"/>
      <c r="AP1605" s="3" t="s">
        <v>62</v>
      </c>
      <c r="AQ1605" s="3"/>
      <c r="AR1605" s="3"/>
      <c r="AS1605" s="3"/>
      <c r="AT1605" s="3"/>
      <c r="AU1605" s="3" t="s">
        <v>4402</v>
      </c>
      <c r="AV1605" s="7" t="s">
        <v>47</v>
      </c>
      <c r="AW1605" s="7" t="s">
        <v>47</v>
      </c>
      <c r="AX1605" s="9" t="str">
        <f>IF(AW1605="","Vacio",IF(AV1605=AW1605,"Igual","Diferente"))</f>
        <v>Igual</v>
      </c>
      <c r="AY1605" s="129"/>
      <c r="AZ1605" s="129"/>
      <c r="BA1605" s="5">
        <f ca="1">+IF(K1605&gt;21,"Revisar",0)</f>
        <v>0</v>
      </c>
      <c r="BB1605" s="129" t="s">
        <v>146</v>
      </c>
      <c r="BC1605" s="129" t="s">
        <v>2919</v>
      </c>
      <c r="BD1605" s="158"/>
      <c r="BE1605" s="158"/>
      <c r="BF1605" s="129" t="s">
        <v>94</v>
      </c>
      <c r="BG1605" s="129"/>
      <c r="BH1605" s="158"/>
      <c r="BI1605" s="158"/>
      <c r="BJ1605" s="158"/>
      <c r="BK1605" s="158"/>
      <c r="BL1605" s="158"/>
      <c r="BM1605" s="158"/>
    </row>
    <row r="1606" spans="1:65" s="153" customFormat="1" ht="14.65" customHeight="1" x14ac:dyDescent="0.25">
      <c r="A1606" s="68" t="str">
        <f>CONCATENATE(E1606,"_",X1606)</f>
        <v>20520596233_PCR-LAP20041314</v>
      </c>
      <c r="B1606" s="68" t="str">
        <f>CONCATENATE(E1606,"_",Z1606)</f>
        <v>20520596233_</v>
      </c>
      <c r="C1606" s="6">
        <v>44133</v>
      </c>
      <c r="D1606" s="6">
        <v>44163</v>
      </c>
      <c r="E1606" s="192">
        <v>20520596233</v>
      </c>
      <c r="F1606" s="3" t="s">
        <v>4116</v>
      </c>
      <c r="G1606" s="3" t="s">
        <v>5130</v>
      </c>
      <c r="H1606" s="6">
        <v>44133</v>
      </c>
      <c r="I1606" s="6">
        <v>44163</v>
      </c>
      <c r="J1606" s="7"/>
      <c r="K1606" s="8">
        <f ca="1">+TODAY()-I1606</f>
        <v>-26</v>
      </c>
      <c r="L1606" s="9">
        <v>82</v>
      </c>
      <c r="M1606" s="152"/>
      <c r="N1606" s="9" t="str">
        <f>IF(M1606="","Vacio",IF(L1606=M1606,"Igual","Diferente"))</f>
        <v>Vacio</v>
      </c>
      <c r="O1606" s="9"/>
      <c r="P1606" s="152"/>
      <c r="Q1606" s="9" t="str">
        <f>IF(P1606="","Vacio",IF(O1606=P1606,"Igual","Diferente"))</f>
        <v>Vacio</v>
      </c>
      <c r="R1606" s="1">
        <f>+L1606+O1606/3.5</f>
        <v>82</v>
      </c>
      <c r="S1606" s="1">
        <f ca="1">+IF(K1606&gt;=0,IF(K1606&lt;30,R1606*1,IF(60&gt;K1606,R1606*2,IF(90&gt;K1606,R1606*3,IF(120&gt;K1606,R1606*4,IF(150&gt;K1606,R1606*5,IF(180&gt;K1606,R1606*6,IF(210&gt;K1606,R1606*7))))))),0)</f>
        <v>0</v>
      </c>
      <c r="T1606" s="2">
        <f ca="1">+IF(K1606&lt;0,0,IF(K1606&lt;8,$A$1,IF(K1606&lt;15,$B$1,IF(K1606&lt;22,$C$1,IF(K1606&lt;30,$D$1,IF(K1606&lt;60,$G$1,IF(K1606&lt;90,$H$1,IF(K1606&lt;120,$I$1,IF(K1606&lt;150,$J$1,IF(K1606&lt;180,$K$1,IF(K1606&lt;210,$E$1)))))))))))</f>
        <v>0</v>
      </c>
      <c r="U1606" s="119" t="s">
        <v>3027</v>
      </c>
      <c r="V1606" s="86" t="s">
        <v>2956</v>
      </c>
      <c r="W1606" s="133">
        <v>44009</v>
      </c>
      <c r="X1606" s="120" t="s">
        <v>3039</v>
      </c>
      <c r="Y1606" s="12" t="s">
        <v>5248</v>
      </c>
      <c r="Z1606" s="12"/>
      <c r="AA1606" s="120"/>
      <c r="AB1606" s="116"/>
      <c r="AC1606" s="116"/>
      <c r="AD1606" s="116"/>
      <c r="AE1606" s="116"/>
      <c r="AF1606" s="4">
        <f ca="1">+TODAY()-AE1606</f>
        <v>44137</v>
      </c>
      <c r="AG1606" s="116"/>
      <c r="AH1606" s="116"/>
      <c r="AI1606" s="6"/>
      <c r="AJ1606" s="3"/>
      <c r="AK1606" s="6"/>
      <c r="AL1606" s="10"/>
      <c r="AM1606" s="3"/>
      <c r="AN1606" s="3"/>
      <c r="AO1606" s="3"/>
      <c r="AP1606" s="3" t="s">
        <v>62</v>
      </c>
      <c r="AQ1606" s="3"/>
      <c r="AR1606" s="3"/>
      <c r="AS1606" s="3"/>
      <c r="AT1606" s="3"/>
      <c r="AU1606" s="3" t="s">
        <v>4402</v>
      </c>
      <c r="AV1606" s="7" t="s">
        <v>47</v>
      </c>
      <c r="AW1606" s="7" t="s">
        <v>47</v>
      </c>
      <c r="AX1606" s="9" t="str">
        <f>IF(AW1606="","Vacio",IF(AV1606=AW1606,"Igual","Diferente"))</f>
        <v>Igual</v>
      </c>
      <c r="AY1606" s="129"/>
      <c r="AZ1606" s="129"/>
      <c r="BA1606" s="5">
        <f ca="1">+IF(K1606&gt;21,"Revisar",0)</f>
        <v>0</v>
      </c>
      <c r="BB1606" s="129" t="s">
        <v>146</v>
      </c>
      <c r="BC1606" s="129" t="s">
        <v>2919</v>
      </c>
      <c r="BD1606" s="158"/>
      <c r="BE1606" s="158"/>
      <c r="BF1606" s="129" t="s">
        <v>94</v>
      </c>
      <c r="BG1606" s="129"/>
      <c r="BH1606" s="158"/>
      <c r="BI1606" s="158"/>
      <c r="BJ1606" s="158"/>
      <c r="BK1606" s="158"/>
      <c r="BL1606" s="158"/>
      <c r="BM1606" s="158"/>
    </row>
    <row r="1607" spans="1:65" s="153" customFormat="1" ht="14.65" customHeight="1" x14ac:dyDescent="0.25">
      <c r="A1607" s="68" t="str">
        <f>CONCATENATE(E1607,"_",X1607)</f>
        <v>20520596233_PCR-LAP20041316</v>
      </c>
      <c r="B1607" s="68" t="str">
        <f>CONCATENATE(E1607,"_",Z1607)</f>
        <v>20520596233_</v>
      </c>
      <c r="C1607" s="6">
        <v>44133</v>
      </c>
      <c r="D1607" s="6">
        <v>44163</v>
      </c>
      <c r="E1607" s="192">
        <v>20520596233</v>
      </c>
      <c r="F1607" s="3" t="s">
        <v>4116</v>
      </c>
      <c r="G1607" s="3" t="s">
        <v>5130</v>
      </c>
      <c r="H1607" s="6">
        <v>44133</v>
      </c>
      <c r="I1607" s="6">
        <v>44163</v>
      </c>
      <c r="J1607" s="7"/>
      <c r="K1607" s="8">
        <f ca="1">+TODAY()-I1607</f>
        <v>-26</v>
      </c>
      <c r="L1607" s="9">
        <v>82</v>
      </c>
      <c r="M1607" s="152"/>
      <c r="N1607" s="9" t="str">
        <f>IF(M1607="","Vacio",IF(L1607=M1607,"Igual","Diferente"))</f>
        <v>Vacio</v>
      </c>
      <c r="O1607" s="9"/>
      <c r="P1607" s="152"/>
      <c r="Q1607" s="9" t="str">
        <f>IF(P1607="","Vacio",IF(O1607=P1607,"Igual","Diferente"))</f>
        <v>Vacio</v>
      </c>
      <c r="R1607" s="1">
        <f>+L1607+O1607/3.5</f>
        <v>82</v>
      </c>
      <c r="S1607" s="1">
        <f ca="1">+IF(K1607&gt;=0,IF(K1607&lt;30,R1607*1,IF(60&gt;K1607,R1607*2,IF(90&gt;K1607,R1607*3,IF(120&gt;K1607,R1607*4,IF(150&gt;K1607,R1607*5,IF(180&gt;K1607,R1607*6,IF(210&gt;K1607,R1607*7))))))),0)</f>
        <v>0</v>
      </c>
      <c r="T1607" s="2">
        <f ca="1">+IF(K1607&lt;0,0,IF(K1607&lt;8,$A$1,IF(K1607&lt;15,$B$1,IF(K1607&lt;22,$C$1,IF(K1607&lt;30,$D$1,IF(K1607&lt;60,$G$1,IF(K1607&lt;90,$H$1,IF(K1607&lt;120,$I$1,IF(K1607&lt;150,$J$1,IF(K1607&lt;180,$K$1,IF(K1607&lt;210,$E$1)))))))))))</f>
        <v>0</v>
      </c>
      <c r="U1607" s="119" t="s">
        <v>3027</v>
      </c>
      <c r="V1607" s="86" t="s">
        <v>2956</v>
      </c>
      <c r="W1607" s="133">
        <v>44009</v>
      </c>
      <c r="X1607" s="120" t="s">
        <v>3040</v>
      </c>
      <c r="Y1607" s="12" t="s">
        <v>5248</v>
      </c>
      <c r="Z1607" s="12"/>
      <c r="AA1607" s="120"/>
      <c r="AB1607" s="116"/>
      <c r="AC1607" s="116"/>
      <c r="AD1607" s="116"/>
      <c r="AE1607" s="116"/>
      <c r="AF1607" s="4">
        <f ca="1">+TODAY()-AE1607</f>
        <v>44137</v>
      </c>
      <c r="AG1607" s="116"/>
      <c r="AH1607" s="116"/>
      <c r="AI1607" s="6"/>
      <c r="AJ1607" s="3"/>
      <c r="AK1607" s="6"/>
      <c r="AL1607" s="10"/>
      <c r="AM1607" s="3"/>
      <c r="AN1607" s="3"/>
      <c r="AO1607" s="3"/>
      <c r="AP1607" s="3" t="s">
        <v>62</v>
      </c>
      <c r="AQ1607" s="3"/>
      <c r="AR1607" s="3"/>
      <c r="AS1607" s="3"/>
      <c r="AT1607" s="3"/>
      <c r="AU1607" s="3" t="s">
        <v>4402</v>
      </c>
      <c r="AV1607" s="7" t="s">
        <v>47</v>
      </c>
      <c r="AW1607" s="7" t="s">
        <v>47</v>
      </c>
      <c r="AX1607" s="9" t="str">
        <f>IF(AW1607="","Vacio",IF(AV1607=AW1607,"Igual","Diferente"))</f>
        <v>Igual</v>
      </c>
      <c r="AY1607" s="129"/>
      <c r="AZ1607" s="129"/>
      <c r="BA1607" s="5">
        <f ca="1">+IF(K1607&gt;21,"Revisar",0)</f>
        <v>0</v>
      </c>
      <c r="BB1607" s="129" t="s">
        <v>146</v>
      </c>
      <c r="BC1607" s="129" t="s">
        <v>2919</v>
      </c>
      <c r="BD1607" s="158"/>
      <c r="BE1607" s="158"/>
      <c r="BF1607" s="129" t="s">
        <v>94</v>
      </c>
      <c r="BG1607" s="129"/>
      <c r="BH1607" s="158"/>
      <c r="BI1607" s="158"/>
      <c r="BJ1607" s="158"/>
      <c r="BK1607" s="158"/>
      <c r="BL1607" s="158"/>
      <c r="BM1607" s="158"/>
    </row>
    <row r="1608" spans="1:65" s="153" customFormat="1" ht="14.65" customHeight="1" x14ac:dyDescent="0.25">
      <c r="A1608" s="68" t="str">
        <f>CONCATENATE(E1608,"_",X1608)</f>
        <v>20520596233_PCR-LAP20041318</v>
      </c>
      <c r="B1608" s="68" t="str">
        <f>CONCATENATE(E1608,"_",Z1608)</f>
        <v>20520596233_</v>
      </c>
      <c r="C1608" s="6">
        <v>44133</v>
      </c>
      <c r="D1608" s="6">
        <v>44163</v>
      </c>
      <c r="E1608" s="192">
        <v>20520596233</v>
      </c>
      <c r="F1608" s="3" t="s">
        <v>4116</v>
      </c>
      <c r="G1608" s="3" t="s">
        <v>5130</v>
      </c>
      <c r="H1608" s="6">
        <v>44133</v>
      </c>
      <c r="I1608" s="6">
        <v>44163</v>
      </c>
      <c r="J1608" s="7"/>
      <c r="K1608" s="8">
        <f ca="1">+TODAY()-I1608</f>
        <v>-26</v>
      </c>
      <c r="L1608" s="9">
        <v>82</v>
      </c>
      <c r="M1608" s="152"/>
      <c r="N1608" s="9" t="str">
        <f>IF(M1608="","Vacio",IF(L1608=M1608,"Igual","Diferente"))</f>
        <v>Vacio</v>
      </c>
      <c r="O1608" s="9"/>
      <c r="P1608" s="152"/>
      <c r="Q1608" s="9" t="str">
        <f>IF(P1608="","Vacio",IF(O1608=P1608,"Igual","Diferente"))</f>
        <v>Vacio</v>
      </c>
      <c r="R1608" s="1">
        <f>+L1608+O1608/3.5</f>
        <v>82</v>
      </c>
      <c r="S1608" s="1">
        <f ca="1">+IF(K1608&gt;=0,IF(K1608&lt;30,R1608*1,IF(60&gt;K1608,R1608*2,IF(90&gt;K1608,R1608*3,IF(120&gt;K1608,R1608*4,IF(150&gt;K1608,R1608*5,IF(180&gt;K1608,R1608*6,IF(210&gt;K1608,R1608*7))))))),0)</f>
        <v>0</v>
      </c>
      <c r="T1608" s="2">
        <f ca="1">+IF(K1608&lt;0,0,IF(K1608&lt;8,$A$1,IF(K1608&lt;15,$B$1,IF(K1608&lt;22,$C$1,IF(K1608&lt;30,$D$1,IF(K1608&lt;60,$G$1,IF(K1608&lt;90,$H$1,IF(K1608&lt;120,$I$1,IF(K1608&lt;150,$J$1,IF(K1608&lt;180,$K$1,IF(K1608&lt;210,$E$1)))))))))))</f>
        <v>0</v>
      </c>
      <c r="U1608" s="119" t="s">
        <v>3027</v>
      </c>
      <c r="V1608" s="86" t="s">
        <v>2956</v>
      </c>
      <c r="W1608" s="133">
        <v>44009</v>
      </c>
      <c r="X1608" s="120" t="s">
        <v>3041</v>
      </c>
      <c r="Y1608" s="12" t="s">
        <v>5248</v>
      </c>
      <c r="Z1608" s="12"/>
      <c r="AA1608" s="120"/>
      <c r="AB1608" s="116"/>
      <c r="AC1608" s="116"/>
      <c r="AD1608" s="116"/>
      <c r="AE1608" s="116"/>
      <c r="AF1608" s="4">
        <f ca="1">+TODAY()-AE1608</f>
        <v>44137</v>
      </c>
      <c r="AG1608" s="116"/>
      <c r="AH1608" s="116"/>
      <c r="AI1608" s="6"/>
      <c r="AJ1608" s="3"/>
      <c r="AK1608" s="6"/>
      <c r="AL1608" s="10"/>
      <c r="AM1608" s="3"/>
      <c r="AN1608" s="3"/>
      <c r="AO1608" s="3"/>
      <c r="AP1608" s="3" t="s">
        <v>62</v>
      </c>
      <c r="AQ1608" s="3"/>
      <c r="AR1608" s="3"/>
      <c r="AS1608" s="3"/>
      <c r="AT1608" s="3"/>
      <c r="AU1608" s="3" t="s">
        <v>4402</v>
      </c>
      <c r="AV1608" s="7" t="s">
        <v>47</v>
      </c>
      <c r="AW1608" s="7" t="s">
        <v>47</v>
      </c>
      <c r="AX1608" s="9" t="str">
        <f>IF(AW1608="","Vacio",IF(AV1608=AW1608,"Igual","Diferente"))</f>
        <v>Igual</v>
      </c>
      <c r="AY1608" s="129"/>
      <c r="AZ1608" s="129"/>
      <c r="BA1608" s="5">
        <f ca="1">+IF(K1608&gt;21,"Revisar",0)</f>
        <v>0</v>
      </c>
      <c r="BB1608" s="129" t="s">
        <v>146</v>
      </c>
      <c r="BC1608" s="129" t="s">
        <v>2919</v>
      </c>
      <c r="BD1608" s="158"/>
      <c r="BE1608" s="158"/>
      <c r="BF1608" s="129" t="s">
        <v>94</v>
      </c>
      <c r="BG1608" s="129"/>
      <c r="BH1608" s="158"/>
      <c r="BI1608" s="158"/>
      <c r="BJ1608" s="158"/>
      <c r="BK1608" s="158"/>
      <c r="BL1608" s="158"/>
      <c r="BM1608" s="158"/>
    </row>
    <row r="1609" spans="1:65" s="153" customFormat="1" ht="14.65" customHeight="1" x14ac:dyDescent="0.25">
      <c r="A1609" s="68" t="str">
        <f>CONCATENATE(E1609,"_",X1609)</f>
        <v>20520596233_PCR-LAP20041321</v>
      </c>
      <c r="B1609" s="68" t="str">
        <f>CONCATENATE(E1609,"_",Z1609)</f>
        <v>20520596233_</v>
      </c>
      <c r="C1609" s="6">
        <v>44133</v>
      </c>
      <c r="D1609" s="6">
        <v>44163</v>
      </c>
      <c r="E1609" s="192">
        <v>20520596233</v>
      </c>
      <c r="F1609" s="3" t="s">
        <v>4116</v>
      </c>
      <c r="G1609" s="3" t="s">
        <v>5130</v>
      </c>
      <c r="H1609" s="6">
        <v>44133</v>
      </c>
      <c r="I1609" s="6">
        <v>44163</v>
      </c>
      <c r="J1609" s="7"/>
      <c r="K1609" s="8">
        <f ca="1">+TODAY()-I1609</f>
        <v>-26</v>
      </c>
      <c r="L1609" s="9">
        <v>82</v>
      </c>
      <c r="M1609" s="152"/>
      <c r="N1609" s="9" t="str">
        <f>IF(M1609="","Vacio",IF(L1609=M1609,"Igual","Diferente"))</f>
        <v>Vacio</v>
      </c>
      <c r="O1609" s="9"/>
      <c r="P1609" s="152"/>
      <c r="Q1609" s="9" t="str">
        <f>IF(P1609="","Vacio",IF(O1609=P1609,"Igual","Diferente"))</f>
        <v>Vacio</v>
      </c>
      <c r="R1609" s="1">
        <f>+L1609+O1609/3.5</f>
        <v>82</v>
      </c>
      <c r="S1609" s="1">
        <f ca="1">+IF(K1609&gt;=0,IF(K1609&lt;30,R1609*1,IF(60&gt;K1609,R1609*2,IF(90&gt;K1609,R1609*3,IF(120&gt;K1609,R1609*4,IF(150&gt;K1609,R1609*5,IF(180&gt;K1609,R1609*6,IF(210&gt;K1609,R1609*7))))))),0)</f>
        <v>0</v>
      </c>
      <c r="T1609" s="2">
        <f ca="1">+IF(K1609&lt;0,0,IF(K1609&lt;8,$A$1,IF(K1609&lt;15,$B$1,IF(K1609&lt;22,$C$1,IF(K1609&lt;30,$D$1,IF(K1609&lt;60,$G$1,IF(K1609&lt;90,$H$1,IF(K1609&lt;120,$I$1,IF(K1609&lt;150,$J$1,IF(K1609&lt;180,$K$1,IF(K1609&lt;210,$E$1)))))))))))</f>
        <v>0</v>
      </c>
      <c r="U1609" s="119" t="s">
        <v>3027</v>
      </c>
      <c r="V1609" s="86" t="s">
        <v>2956</v>
      </c>
      <c r="W1609" s="133">
        <v>44009</v>
      </c>
      <c r="X1609" s="120" t="s">
        <v>3042</v>
      </c>
      <c r="Y1609" s="12" t="s">
        <v>5248</v>
      </c>
      <c r="Z1609" s="12"/>
      <c r="AA1609" s="120"/>
      <c r="AB1609" s="116"/>
      <c r="AC1609" s="116"/>
      <c r="AD1609" s="116"/>
      <c r="AE1609" s="116"/>
      <c r="AF1609" s="4">
        <f ca="1">+TODAY()-AE1609</f>
        <v>44137</v>
      </c>
      <c r="AG1609" s="116"/>
      <c r="AH1609" s="116"/>
      <c r="AI1609" s="6"/>
      <c r="AJ1609" s="3"/>
      <c r="AK1609" s="6"/>
      <c r="AL1609" s="10"/>
      <c r="AM1609" s="3"/>
      <c r="AN1609" s="3"/>
      <c r="AO1609" s="3"/>
      <c r="AP1609" s="3" t="s">
        <v>62</v>
      </c>
      <c r="AQ1609" s="3"/>
      <c r="AR1609" s="3"/>
      <c r="AS1609" s="3"/>
      <c r="AT1609" s="3"/>
      <c r="AU1609" s="3" t="s">
        <v>4402</v>
      </c>
      <c r="AV1609" s="7" t="s">
        <v>47</v>
      </c>
      <c r="AW1609" s="7" t="s">
        <v>47</v>
      </c>
      <c r="AX1609" s="9" t="str">
        <f>IF(AW1609="","Vacio",IF(AV1609=AW1609,"Igual","Diferente"))</f>
        <v>Igual</v>
      </c>
      <c r="AY1609" s="129"/>
      <c r="AZ1609" s="129"/>
      <c r="BA1609" s="5">
        <f ca="1">+IF(K1609&gt;21,"Revisar",0)</f>
        <v>0</v>
      </c>
      <c r="BB1609" s="129" t="s">
        <v>146</v>
      </c>
      <c r="BC1609" s="129" t="s">
        <v>2919</v>
      </c>
      <c r="BD1609" s="158"/>
      <c r="BE1609" s="158"/>
      <c r="BF1609" s="129" t="s">
        <v>94</v>
      </c>
      <c r="BG1609" s="129"/>
      <c r="BH1609" s="158"/>
      <c r="BI1609" s="158"/>
      <c r="BJ1609" s="158"/>
      <c r="BK1609" s="158"/>
      <c r="BL1609" s="158"/>
      <c r="BM1609" s="158"/>
    </row>
    <row r="1610" spans="1:65" s="153" customFormat="1" ht="14.65" customHeight="1" x14ac:dyDescent="0.25">
      <c r="A1610" s="68" t="str">
        <f>CONCATENATE(E1610,"_",X1610)</f>
        <v>20520596233_PCR-LAP20041323</v>
      </c>
      <c r="B1610" s="68" t="str">
        <f>CONCATENATE(E1610,"_",Z1610)</f>
        <v>20520596233_</v>
      </c>
      <c r="C1610" s="6">
        <v>44133</v>
      </c>
      <c r="D1610" s="6">
        <v>44163</v>
      </c>
      <c r="E1610" s="192">
        <v>20520596233</v>
      </c>
      <c r="F1610" s="3" t="s">
        <v>4116</v>
      </c>
      <c r="G1610" s="3" t="s">
        <v>5130</v>
      </c>
      <c r="H1610" s="6">
        <v>44133</v>
      </c>
      <c r="I1610" s="6">
        <v>44163</v>
      </c>
      <c r="J1610" s="7"/>
      <c r="K1610" s="8">
        <f ca="1">+TODAY()-I1610</f>
        <v>-26</v>
      </c>
      <c r="L1610" s="9">
        <v>82</v>
      </c>
      <c r="M1610" s="152"/>
      <c r="N1610" s="9" t="str">
        <f>IF(M1610="","Vacio",IF(L1610=M1610,"Igual","Diferente"))</f>
        <v>Vacio</v>
      </c>
      <c r="O1610" s="9"/>
      <c r="P1610" s="152"/>
      <c r="Q1610" s="9" t="str">
        <f>IF(P1610="","Vacio",IF(O1610=P1610,"Igual","Diferente"))</f>
        <v>Vacio</v>
      </c>
      <c r="R1610" s="1">
        <f>+L1610+O1610/3.5</f>
        <v>82</v>
      </c>
      <c r="S1610" s="1">
        <f ca="1">+IF(K1610&gt;=0,IF(K1610&lt;30,R1610*1,IF(60&gt;K1610,R1610*2,IF(90&gt;K1610,R1610*3,IF(120&gt;K1610,R1610*4,IF(150&gt;K1610,R1610*5,IF(180&gt;K1610,R1610*6,IF(210&gt;K1610,R1610*7))))))),0)</f>
        <v>0</v>
      </c>
      <c r="T1610" s="2">
        <f ca="1">+IF(K1610&lt;0,0,IF(K1610&lt;8,$A$1,IF(K1610&lt;15,$B$1,IF(K1610&lt;22,$C$1,IF(K1610&lt;30,$D$1,IF(K1610&lt;60,$G$1,IF(K1610&lt;90,$H$1,IF(K1610&lt;120,$I$1,IF(K1610&lt;150,$J$1,IF(K1610&lt;180,$K$1,IF(K1610&lt;210,$E$1)))))))))))</f>
        <v>0</v>
      </c>
      <c r="U1610" s="119" t="s">
        <v>3027</v>
      </c>
      <c r="V1610" s="86" t="s">
        <v>2956</v>
      </c>
      <c r="W1610" s="133">
        <v>44009</v>
      </c>
      <c r="X1610" s="120" t="s">
        <v>3043</v>
      </c>
      <c r="Y1610" s="12" t="s">
        <v>5248</v>
      </c>
      <c r="Z1610" s="12"/>
      <c r="AA1610" s="120"/>
      <c r="AB1610" s="116"/>
      <c r="AC1610" s="116"/>
      <c r="AD1610" s="116"/>
      <c r="AE1610" s="116"/>
      <c r="AF1610" s="4">
        <f ca="1">+TODAY()-AE1610</f>
        <v>44137</v>
      </c>
      <c r="AG1610" s="116"/>
      <c r="AH1610" s="116"/>
      <c r="AI1610" s="6"/>
      <c r="AJ1610" s="3"/>
      <c r="AK1610" s="6"/>
      <c r="AL1610" s="10"/>
      <c r="AM1610" s="3"/>
      <c r="AN1610" s="3"/>
      <c r="AO1610" s="3"/>
      <c r="AP1610" s="3" t="s">
        <v>62</v>
      </c>
      <c r="AQ1610" s="3"/>
      <c r="AR1610" s="3"/>
      <c r="AS1610" s="3"/>
      <c r="AT1610" s="3"/>
      <c r="AU1610" s="3" t="s">
        <v>4402</v>
      </c>
      <c r="AV1610" s="7" t="s">
        <v>47</v>
      </c>
      <c r="AW1610" s="7" t="s">
        <v>47</v>
      </c>
      <c r="AX1610" s="9" t="str">
        <f>IF(AW1610="","Vacio",IF(AV1610=AW1610,"Igual","Diferente"))</f>
        <v>Igual</v>
      </c>
      <c r="AY1610" s="129"/>
      <c r="AZ1610" s="129"/>
      <c r="BA1610" s="5">
        <f ca="1">+IF(K1610&gt;21,"Revisar",0)</f>
        <v>0</v>
      </c>
      <c r="BB1610" s="129" t="s">
        <v>146</v>
      </c>
      <c r="BC1610" s="129" t="s">
        <v>2919</v>
      </c>
      <c r="BD1610" s="158"/>
      <c r="BE1610" s="158"/>
      <c r="BF1610" s="129" t="s">
        <v>94</v>
      </c>
      <c r="BG1610" s="129"/>
      <c r="BH1610" s="158"/>
      <c r="BI1610" s="158"/>
      <c r="BJ1610" s="158"/>
      <c r="BK1610" s="158"/>
      <c r="BL1610" s="158"/>
      <c r="BM1610" s="158"/>
    </row>
    <row r="1611" spans="1:65" s="153" customFormat="1" ht="14.65" customHeight="1" x14ac:dyDescent="0.25">
      <c r="A1611" s="68" t="str">
        <f>CONCATENATE(E1611,"_",X1611)</f>
        <v>20520596233_PCR-LAP20041324</v>
      </c>
      <c r="B1611" s="68" t="str">
        <f>CONCATENATE(E1611,"_",Z1611)</f>
        <v>20520596233_</v>
      </c>
      <c r="C1611" s="6">
        <v>44133</v>
      </c>
      <c r="D1611" s="6">
        <v>44163</v>
      </c>
      <c r="E1611" s="192">
        <v>20520596233</v>
      </c>
      <c r="F1611" s="3" t="s">
        <v>4116</v>
      </c>
      <c r="G1611" s="3" t="s">
        <v>5130</v>
      </c>
      <c r="H1611" s="6">
        <v>44133</v>
      </c>
      <c r="I1611" s="6">
        <v>44163</v>
      </c>
      <c r="J1611" s="7"/>
      <c r="K1611" s="8">
        <f ca="1">+TODAY()-I1611</f>
        <v>-26</v>
      </c>
      <c r="L1611" s="9">
        <v>82</v>
      </c>
      <c r="M1611" s="152"/>
      <c r="N1611" s="9" t="str">
        <f>IF(M1611="","Vacio",IF(L1611=M1611,"Igual","Diferente"))</f>
        <v>Vacio</v>
      </c>
      <c r="O1611" s="9"/>
      <c r="P1611" s="152"/>
      <c r="Q1611" s="9" t="str">
        <f>IF(P1611="","Vacio",IF(O1611=P1611,"Igual","Diferente"))</f>
        <v>Vacio</v>
      </c>
      <c r="R1611" s="1">
        <f>+L1611+O1611/3.5</f>
        <v>82</v>
      </c>
      <c r="S1611" s="1">
        <f ca="1">+IF(K1611&gt;=0,IF(K1611&lt;30,R1611*1,IF(60&gt;K1611,R1611*2,IF(90&gt;K1611,R1611*3,IF(120&gt;K1611,R1611*4,IF(150&gt;K1611,R1611*5,IF(180&gt;K1611,R1611*6,IF(210&gt;K1611,R1611*7))))))),0)</f>
        <v>0</v>
      </c>
      <c r="T1611" s="2">
        <f ca="1">+IF(K1611&lt;0,0,IF(K1611&lt;8,$A$1,IF(K1611&lt;15,$B$1,IF(K1611&lt;22,$C$1,IF(K1611&lt;30,$D$1,IF(K1611&lt;60,$G$1,IF(K1611&lt;90,$H$1,IF(K1611&lt;120,$I$1,IF(K1611&lt;150,$J$1,IF(K1611&lt;180,$K$1,IF(K1611&lt;210,$E$1)))))))))))</f>
        <v>0</v>
      </c>
      <c r="U1611" s="119" t="s">
        <v>3027</v>
      </c>
      <c r="V1611" s="86" t="s">
        <v>2956</v>
      </c>
      <c r="W1611" s="133">
        <v>44009</v>
      </c>
      <c r="X1611" s="120" t="s">
        <v>3044</v>
      </c>
      <c r="Y1611" s="12" t="s">
        <v>5248</v>
      </c>
      <c r="Z1611" s="12"/>
      <c r="AA1611" s="120"/>
      <c r="AB1611" s="116"/>
      <c r="AC1611" s="116"/>
      <c r="AD1611" s="116"/>
      <c r="AE1611" s="116"/>
      <c r="AF1611" s="4">
        <f ca="1">+TODAY()-AE1611</f>
        <v>44137</v>
      </c>
      <c r="AG1611" s="116"/>
      <c r="AH1611" s="116"/>
      <c r="AI1611" s="6"/>
      <c r="AJ1611" s="3"/>
      <c r="AK1611" s="6"/>
      <c r="AL1611" s="10"/>
      <c r="AM1611" s="3"/>
      <c r="AN1611" s="3"/>
      <c r="AO1611" s="3"/>
      <c r="AP1611" s="3" t="s">
        <v>62</v>
      </c>
      <c r="AQ1611" s="3"/>
      <c r="AR1611" s="3"/>
      <c r="AS1611" s="3"/>
      <c r="AT1611" s="3"/>
      <c r="AU1611" s="3" t="s">
        <v>4402</v>
      </c>
      <c r="AV1611" s="7" t="s">
        <v>47</v>
      </c>
      <c r="AW1611" s="7" t="s">
        <v>47</v>
      </c>
      <c r="AX1611" s="9" t="str">
        <f>IF(AW1611="","Vacio",IF(AV1611=AW1611,"Igual","Diferente"))</f>
        <v>Igual</v>
      </c>
      <c r="AY1611" s="129"/>
      <c r="AZ1611" s="129"/>
      <c r="BA1611" s="5">
        <f ca="1">+IF(K1611&gt;21,"Revisar",0)</f>
        <v>0</v>
      </c>
      <c r="BB1611" s="129" t="s">
        <v>146</v>
      </c>
      <c r="BC1611" s="129" t="s">
        <v>2919</v>
      </c>
      <c r="BD1611" s="158"/>
      <c r="BE1611" s="158"/>
      <c r="BF1611" s="129" t="s">
        <v>94</v>
      </c>
      <c r="BG1611" s="129"/>
      <c r="BH1611" s="158"/>
      <c r="BI1611" s="158"/>
      <c r="BJ1611" s="158"/>
      <c r="BK1611" s="158"/>
      <c r="BL1611" s="158"/>
      <c r="BM1611" s="158"/>
    </row>
    <row r="1612" spans="1:65" s="153" customFormat="1" ht="14.65" customHeight="1" x14ac:dyDescent="0.25">
      <c r="A1612" s="68" t="str">
        <f>CONCATENATE(E1612,"_",X1612)</f>
        <v>20520596233_PCR-LAP20041325</v>
      </c>
      <c r="B1612" s="68" t="str">
        <f>CONCATENATE(E1612,"_",Z1612)</f>
        <v>20520596233_</v>
      </c>
      <c r="C1612" s="6">
        <v>44133</v>
      </c>
      <c r="D1612" s="6">
        <v>44163</v>
      </c>
      <c r="E1612" s="192">
        <v>20520596233</v>
      </c>
      <c r="F1612" s="3" t="s">
        <v>4116</v>
      </c>
      <c r="G1612" s="3" t="s">
        <v>5130</v>
      </c>
      <c r="H1612" s="6">
        <v>44133</v>
      </c>
      <c r="I1612" s="6">
        <v>44163</v>
      </c>
      <c r="J1612" s="7"/>
      <c r="K1612" s="8">
        <f ca="1">+TODAY()-I1612</f>
        <v>-26</v>
      </c>
      <c r="L1612" s="9">
        <v>82</v>
      </c>
      <c r="M1612" s="152"/>
      <c r="N1612" s="9" t="str">
        <f>IF(M1612="","Vacio",IF(L1612=M1612,"Igual","Diferente"))</f>
        <v>Vacio</v>
      </c>
      <c r="O1612" s="9"/>
      <c r="P1612" s="152"/>
      <c r="Q1612" s="9" t="str">
        <f>IF(P1612="","Vacio",IF(O1612=P1612,"Igual","Diferente"))</f>
        <v>Vacio</v>
      </c>
      <c r="R1612" s="1">
        <f>+L1612+O1612/3.5</f>
        <v>82</v>
      </c>
      <c r="S1612" s="1">
        <f ca="1">+IF(K1612&gt;=0,IF(K1612&lt;30,R1612*1,IF(60&gt;K1612,R1612*2,IF(90&gt;K1612,R1612*3,IF(120&gt;K1612,R1612*4,IF(150&gt;K1612,R1612*5,IF(180&gt;K1612,R1612*6,IF(210&gt;K1612,R1612*7))))))),0)</f>
        <v>0</v>
      </c>
      <c r="T1612" s="2">
        <f ca="1">+IF(K1612&lt;0,0,IF(K1612&lt;8,$A$1,IF(K1612&lt;15,$B$1,IF(K1612&lt;22,$C$1,IF(K1612&lt;30,$D$1,IF(K1612&lt;60,$G$1,IF(K1612&lt;90,$H$1,IF(K1612&lt;120,$I$1,IF(K1612&lt;150,$J$1,IF(K1612&lt;180,$K$1,IF(K1612&lt;210,$E$1)))))))))))</f>
        <v>0</v>
      </c>
      <c r="U1612" s="119" t="s">
        <v>3027</v>
      </c>
      <c r="V1612" s="86" t="s">
        <v>2956</v>
      </c>
      <c r="W1612" s="133">
        <v>44009</v>
      </c>
      <c r="X1612" s="120" t="s">
        <v>3045</v>
      </c>
      <c r="Y1612" s="12" t="s">
        <v>5248</v>
      </c>
      <c r="Z1612" s="12"/>
      <c r="AA1612" s="120"/>
      <c r="AB1612" s="116"/>
      <c r="AC1612" s="116"/>
      <c r="AD1612" s="116"/>
      <c r="AE1612" s="116"/>
      <c r="AF1612" s="4">
        <f ca="1">+TODAY()-AE1612</f>
        <v>44137</v>
      </c>
      <c r="AG1612" s="116"/>
      <c r="AH1612" s="116"/>
      <c r="AI1612" s="6"/>
      <c r="AJ1612" s="3"/>
      <c r="AK1612" s="6"/>
      <c r="AL1612" s="10"/>
      <c r="AM1612" s="3"/>
      <c r="AN1612" s="3"/>
      <c r="AO1612" s="3"/>
      <c r="AP1612" s="3" t="s">
        <v>62</v>
      </c>
      <c r="AQ1612" s="3"/>
      <c r="AR1612" s="3"/>
      <c r="AS1612" s="3"/>
      <c r="AT1612" s="3"/>
      <c r="AU1612" s="3" t="s">
        <v>4402</v>
      </c>
      <c r="AV1612" s="7" t="s">
        <v>47</v>
      </c>
      <c r="AW1612" s="7" t="s">
        <v>47</v>
      </c>
      <c r="AX1612" s="9" t="str">
        <f>IF(AW1612="","Vacio",IF(AV1612=AW1612,"Igual","Diferente"))</f>
        <v>Igual</v>
      </c>
      <c r="AY1612" s="129"/>
      <c r="AZ1612" s="129"/>
      <c r="BA1612" s="5">
        <f ca="1">+IF(K1612&gt;21,"Revisar",0)</f>
        <v>0</v>
      </c>
      <c r="BB1612" s="129" t="s">
        <v>146</v>
      </c>
      <c r="BC1612" s="129" t="s">
        <v>2919</v>
      </c>
      <c r="BD1612" s="158"/>
      <c r="BE1612" s="158"/>
      <c r="BF1612" s="129" t="s">
        <v>94</v>
      </c>
      <c r="BG1612" s="129"/>
      <c r="BH1612" s="158"/>
      <c r="BI1612" s="158"/>
      <c r="BJ1612" s="158"/>
      <c r="BK1612" s="158"/>
      <c r="BL1612" s="158"/>
      <c r="BM1612" s="158"/>
    </row>
    <row r="1613" spans="1:65" s="153" customFormat="1" ht="14.65" customHeight="1" x14ac:dyDescent="0.25">
      <c r="A1613" s="68" t="str">
        <f>CONCATENATE(E1613,"_",X1613)</f>
        <v>20520596233_PCR-LAP20041328</v>
      </c>
      <c r="B1613" s="68" t="str">
        <f>CONCATENATE(E1613,"_",Z1613)</f>
        <v>20520596233_</v>
      </c>
      <c r="C1613" s="6">
        <v>44133</v>
      </c>
      <c r="D1613" s="6">
        <v>44163</v>
      </c>
      <c r="E1613" s="192">
        <v>20520596233</v>
      </c>
      <c r="F1613" s="3" t="s">
        <v>4116</v>
      </c>
      <c r="G1613" s="3" t="s">
        <v>5130</v>
      </c>
      <c r="H1613" s="6">
        <v>44133</v>
      </c>
      <c r="I1613" s="6">
        <v>44163</v>
      </c>
      <c r="J1613" s="7"/>
      <c r="K1613" s="8">
        <f ca="1">+TODAY()-I1613</f>
        <v>-26</v>
      </c>
      <c r="L1613" s="9">
        <v>82</v>
      </c>
      <c r="M1613" s="152"/>
      <c r="N1613" s="9" t="str">
        <f>IF(M1613="","Vacio",IF(L1613=M1613,"Igual","Diferente"))</f>
        <v>Vacio</v>
      </c>
      <c r="O1613" s="9"/>
      <c r="P1613" s="152"/>
      <c r="Q1613" s="9" t="str">
        <f>IF(P1613="","Vacio",IF(O1613=P1613,"Igual","Diferente"))</f>
        <v>Vacio</v>
      </c>
      <c r="R1613" s="1">
        <f>+L1613+O1613/3.5</f>
        <v>82</v>
      </c>
      <c r="S1613" s="1">
        <f ca="1">+IF(K1613&gt;=0,IF(K1613&lt;30,R1613*1,IF(60&gt;K1613,R1613*2,IF(90&gt;K1613,R1613*3,IF(120&gt;K1613,R1613*4,IF(150&gt;K1613,R1613*5,IF(180&gt;K1613,R1613*6,IF(210&gt;K1613,R1613*7))))))),0)</f>
        <v>0</v>
      </c>
      <c r="T1613" s="2">
        <f ca="1">+IF(K1613&lt;0,0,IF(K1613&lt;8,$A$1,IF(K1613&lt;15,$B$1,IF(K1613&lt;22,$C$1,IF(K1613&lt;30,$D$1,IF(K1613&lt;60,$G$1,IF(K1613&lt;90,$H$1,IF(K1613&lt;120,$I$1,IF(K1613&lt;150,$J$1,IF(K1613&lt;180,$K$1,IF(K1613&lt;210,$E$1)))))))))))</f>
        <v>0</v>
      </c>
      <c r="U1613" s="119" t="s">
        <v>3027</v>
      </c>
      <c r="V1613" s="86" t="s">
        <v>2956</v>
      </c>
      <c r="W1613" s="133">
        <v>44009</v>
      </c>
      <c r="X1613" s="120" t="s">
        <v>3046</v>
      </c>
      <c r="Y1613" s="12" t="s">
        <v>5248</v>
      </c>
      <c r="Z1613" s="12"/>
      <c r="AA1613" s="120"/>
      <c r="AB1613" s="116"/>
      <c r="AC1613" s="116"/>
      <c r="AD1613" s="116"/>
      <c r="AE1613" s="116"/>
      <c r="AF1613" s="4">
        <f ca="1">+TODAY()-AE1613</f>
        <v>44137</v>
      </c>
      <c r="AG1613" s="116"/>
      <c r="AH1613" s="116"/>
      <c r="AI1613" s="6"/>
      <c r="AJ1613" s="3"/>
      <c r="AK1613" s="6"/>
      <c r="AL1613" s="10"/>
      <c r="AM1613" s="3"/>
      <c r="AN1613" s="3"/>
      <c r="AO1613" s="3"/>
      <c r="AP1613" s="3" t="s">
        <v>62</v>
      </c>
      <c r="AQ1613" s="3"/>
      <c r="AR1613" s="3"/>
      <c r="AS1613" s="3"/>
      <c r="AT1613" s="3"/>
      <c r="AU1613" s="3" t="s">
        <v>4402</v>
      </c>
      <c r="AV1613" s="7" t="s">
        <v>47</v>
      </c>
      <c r="AW1613" s="7" t="s">
        <v>47</v>
      </c>
      <c r="AX1613" s="9" t="str">
        <f>IF(AW1613="","Vacio",IF(AV1613=AW1613,"Igual","Diferente"))</f>
        <v>Igual</v>
      </c>
      <c r="AY1613" s="129"/>
      <c r="AZ1613" s="129"/>
      <c r="BA1613" s="5">
        <f ca="1">+IF(K1613&gt;21,"Revisar",0)</f>
        <v>0</v>
      </c>
      <c r="BB1613" s="129" t="s">
        <v>146</v>
      </c>
      <c r="BC1613" s="129" t="s">
        <v>2919</v>
      </c>
      <c r="BD1613" s="158"/>
      <c r="BE1613" s="158"/>
      <c r="BF1613" s="129" t="s">
        <v>94</v>
      </c>
      <c r="BG1613" s="129"/>
      <c r="BH1613" s="158"/>
      <c r="BI1613" s="158"/>
      <c r="BJ1613" s="158"/>
      <c r="BK1613" s="158"/>
      <c r="BL1613" s="158"/>
      <c r="BM1613" s="158"/>
    </row>
    <row r="1614" spans="1:65" s="153" customFormat="1" ht="14.65" customHeight="1" x14ac:dyDescent="0.25">
      <c r="A1614" s="68" t="str">
        <f>CONCATENATE(E1614,"_",X1614)</f>
        <v>20520596233_PCR-LAP20041329</v>
      </c>
      <c r="B1614" s="68" t="str">
        <f>CONCATENATE(E1614,"_",Z1614)</f>
        <v>20520596233_</v>
      </c>
      <c r="C1614" s="6">
        <v>44133</v>
      </c>
      <c r="D1614" s="6">
        <v>44163</v>
      </c>
      <c r="E1614" s="192">
        <v>20520596233</v>
      </c>
      <c r="F1614" s="3" t="s">
        <v>4116</v>
      </c>
      <c r="G1614" s="3" t="s">
        <v>5130</v>
      </c>
      <c r="H1614" s="6">
        <v>44133</v>
      </c>
      <c r="I1614" s="6">
        <v>44163</v>
      </c>
      <c r="J1614" s="7"/>
      <c r="K1614" s="8">
        <f ca="1">+TODAY()-I1614</f>
        <v>-26</v>
      </c>
      <c r="L1614" s="9">
        <v>82</v>
      </c>
      <c r="M1614" s="152"/>
      <c r="N1614" s="9" t="str">
        <f>IF(M1614="","Vacio",IF(L1614=M1614,"Igual","Diferente"))</f>
        <v>Vacio</v>
      </c>
      <c r="O1614" s="9"/>
      <c r="P1614" s="152"/>
      <c r="Q1614" s="9" t="str">
        <f>IF(P1614="","Vacio",IF(O1614=P1614,"Igual","Diferente"))</f>
        <v>Vacio</v>
      </c>
      <c r="R1614" s="1">
        <f>+L1614+O1614/3.5</f>
        <v>82</v>
      </c>
      <c r="S1614" s="1">
        <f ca="1">+IF(K1614&gt;=0,IF(K1614&lt;30,R1614*1,IF(60&gt;K1614,R1614*2,IF(90&gt;K1614,R1614*3,IF(120&gt;K1614,R1614*4,IF(150&gt;K1614,R1614*5,IF(180&gt;K1614,R1614*6,IF(210&gt;K1614,R1614*7))))))),0)</f>
        <v>0</v>
      </c>
      <c r="T1614" s="2">
        <f ca="1">+IF(K1614&lt;0,0,IF(K1614&lt;8,$A$1,IF(K1614&lt;15,$B$1,IF(K1614&lt;22,$C$1,IF(K1614&lt;30,$D$1,IF(K1614&lt;60,$G$1,IF(K1614&lt;90,$H$1,IF(K1614&lt;120,$I$1,IF(K1614&lt;150,$J$1,IF(K1614&lt;180,$K$1,IF(K1614&lt;210,$E$1)))))))))))</f>
        <v>0</v>
      </c>
      <c r="U1614" s="119" t="s">
        <v>3027</v>
      </c>
      <c r="V1614" s="86" t="s">
        <v>2956</v>
      </c>
      <c r="W1614" s="133">
        <v>44009</v>
      </c>
      <c r="X1614" s="120" t="s">
        <v>3047</v>
      </c>
      <c r="Y1614" s="12" t="s">
        <v>5248</v>
      </c>
      <c r="Z1614" s="12"/>
      <c r="AA1614" s="120"/>
      <c r="AB1614" s="116"/>
      <c r="AC1614" s="116"/>
      <c r="AD1614" s="116"/>
      <c r="AE1614" s="116"/>
      <c r="AF1614" s="4">
        <f ca="1">+TODAY()-AE1614</f>
        <v>44137</v>
      </c>
      <c r="AG1614" s="116"/>
      <c r="AH1614" s="116"/>
      <c r="AI1614" s="6"/>
      <c r="AJ1614" s="3"/>
      <c r="AK1614" s="6"/>
      <c r="AL1614" s="10"/>
      <c r="AM1614" s="3"/>
      <c r="AN1614" s="3"/>
      <c r="AO1614" s="3"/>
      <c r="AP1614" s="3" t="s">
        <v>62</v>
      </c>
      <c r="AQ1614" s="3"/>
      <c r="AR1614" s="3"/>
      <c r="AS1614" s="3"/>
      <c r="AT1614" s="3"/>
      <c r="AU1614" s="3" t="s">
        <v>4402</v>
      </c>
      <c r="AV1614" s="7" t="s">
        <v>47</v>
      </c>
      <c r="AW1614" s="7" t="s">
        <v>47</v>
      </c>
      <c r="AX1614" s="9" t="str">
        <f>IF(AW1614="","Vacio",IF(AV1614=AW1614,"Igual","Diferente"))</f>
        <v>Igual</v>
      </c>
      <c r="AY1614" s="129"/>
      <c r="AZ1614" s="129"/>
      <c r="BA1614" s="5">
        <f ca="1">+IF(K1614&gt;21,"Revisar",0)</f>
        <v>0</v>
      </c>
      <c r="BB1614" s="129" t="s">
        <v>146</v>
      </c>
      <c r="BC1614" s="129" t="s">
        <v>2919</v>
      </c>
      <c r="BD1614" s="158"/>
      <c r="BE1614" s="158"/>
      <c r="BF1614" s="129" t="s">
        <v>94</v>
      </c>
      <c r="BG1614" s="129"/>
      <c r="BH1614" s="158"/>
      <c r="BI1614" s="158"/>
      <c r="BJ1614" s="158"/>
      <c r="BK1614" s="158"/>
      <c r="BL1614" s="158"/>
      <c r="BM1614" s="158"/>
    </row>
    <row r="1615" spans="1:65" s="153" customFormat="1" ht="14.65" customHeight="1" x14ac:dyDescent="0.25">
      <c r="A1615" s="68" t="str">
        <f>CONCATENATE(E1615,"_",X1615)</f>
        <v>20520596233_PCR-LAP20041330</v>
      </c>
      <c r="B1615" s="68" t="str">
        <f>CONCATENATE(E1615,"_",Z1615)</f>
        <v>20520596233_</v>
      </c>
      <c r="C1615" s="6">
        <v>44133</v>
      </c>
      <c r="D1615" s="6">
        <v>44163</v>
      </c>
      <c r="E1615" s="192">
        <v>20520596233</v>
      </c>
      <c r="F1615" s="3" t="s">
        <v>4116</v>
      </c>
      <c r="G1615" s="3" t="s">
        <v>5130</v>
      </c>
      <c r="H1615" s="6">
        <v>44133</v>
      </c>
      <c r="I1615" s="6">
        <v>44163</v>
      </c>
      <c r="J1615" s="7"/>
      <c r="K1615" s="8">
        <f ca="1">+TODAY()-I1615</f>
        <v>-26</v>
      </c>
      <c r="L1615" s="9">
        <v>82</v>
      </c>
      <c r="M1615" s="152"/>
      <c r="N1615" s="9" t="str">
        <f>IF(M1615="","Vacio",IF(L1615=M1615,"Igual","Diferente"))</f>
        <v>Vacio</v>
      </c>
      <c r="O1615" s="9"/>
      <c r="P1615" s="152"/>
      <c r="Q1615" s="9" t="str">
        <f>IF(P1615="","Vacio",IF(O1615=P1615,"Igual","Diferente"))</f>
        <v>Vacio</v>
      </c>
      <c r="R1615" s="1">
        <f>+L1615+O1615/3.5</f>
        <v>82</v>
      </c>
      <c r="S1615" s="1">
        <f ca="1">+IF(K1615&gt;=0,IF(K1615&lt;30,R1615*1,IF(60&gt;K1615,R1615*2,IF(90&gt;K1615,R1615*3,IF(120&gt;K1615,R1615*4,IF(150&gt;K1615,R1615*5,IF(180&gt;K1615,R1615*6,IF(210&gt;K1615,R1615*7))))))),0)</f>
        <v>0</v>
      </c>
      <c r="T1615" s="2">
        <f ca="1">+IF(K1615&lt;0,0,IF(K1615&lt;8,$A$1,IF(K1615&lt;15,$B$1,IF(K1615&lt;22,$C$1,IF(K1615&lt;30,$D$1,IF(K1615&lt;60,$G$1,IF(K1615&lt;90,$H$1,IF(K1615&lt;120,$I$1,IF(K1615&lt;150,$J$1,IF(K1615&lt;180,$K$1,IF(K1615&lt;210,$E$1)))))))))))</f>
        <v>0</v>
      </c>
      <c r="U1615" s="119" t="s">
        <v>3027</v>
      </c>
      <c r="V1615" s="86" t="s">
        <v>2956</v>
      </c>
      <c r="W1615" s="133">
        <v>44009</v>
      </c>
      <c r="X1615" s="120" t="s">
        <v>3048</v>
      </c>
      <c r="Y1615" s="12" t="s">
        <v>5248</v>
      </c>
      <c r="Z1615" s="12"/>
      <c r="AA1615" s="120"/>
      <c r="AB1615" s="116"/>
      <c r="AC1615" s="116"/>
      <c r="AD1615" s="116"/>
      <c r="AE1615" s="116"/>
      <c r="AF1615" s="4">
        <f ca="1">+TODAY()-AE1615</f>
        <v>44137</v>
      </c>
      <c r="AG1615" s="116"/>
      <c r="AH1615" s="116"/>
      <c r="AI1615" s="6"/>
      <c r="AJ1615" s="3"/>
      <c r="AK1615" s="6"/>
      <c r="AL1615" s="10"/>
      <c r="AM1615" s="3"/>
      <c r="AN1615" s="3"/>
      <c r="AO1615" s="3"/>
      <c r="AP1615" s="3" t="s">
        <v>62</v>
      </c>
      <c r="AQ1615" s="3"/>
      <c r="AR1615" s="3"/>
      <c r="AS1615" s="3"/>
      <c r="AT1615" s="3"/>
      <c r="AU1615" s="3" t="s">
        <v>4402</v>
      </c>
      <c r="AV1615" s="7" t="s">
        <v>47</v>
      </c>
      <c r="AW1615" s="7" t="s">
        <v>47</v>
      </c>
      <c r="AX1615" s="9" t="str">
        <f>IF(AW1615="","Vacio",IF(AV1615=AW1615,"Igual","Diferente"))</f>
        <v>Igual</v>
      </c>
      <c r="AY1615" s="129"/>
      <c r="AZ1615" s="129"/>
      <c r="BA1615" s="5">
        <f ca="1">+IF(K1615&gt;21,"Revisar",0)</f>
        <v>0</v>
      </c>
      <c r="BB1615" s="129" t="s">
        <v>146</v>
      </c>
      <c r="BC1615" s="129" t="s">
        <v>2919</v>
      </c>
      <c r="BD1615" s="158"/>
      <c r="BE1615" s="158"/>
      <c r="BF1615" s="129" t="s">
        <v>94</v>
      </c>
      <c r="BG1615" s="129"/>
      <c r="BH1615" s="158"/>
      <c r="BI1615" s="158"/>
      <c r="BJ1615" s="158"/>
      <c r="BK1615" s="158"/>
      <c r="BL1615" s="158"/>
      <c r="BM1615" s="158"/>
    </row>
    <row r="1616" spans="1:65" s="153" customFormat="1" ht="14.65" customHeight="1" x14ac:dyDescent="0.25">
      <c r="A1616" s="68" t="str">
        <f>CONCATENATE(E1616,"_",X1616)</f>
        <v>20520596233_PCR-LAP20041331</v>
      </c>
      <c r="B1616" s="68" t="str">
        <f>CONCATENATE(E1616,"_",Z1616)</f>
        <v>20520596233_</v>
      </c>
      <c r="C1616" s="6">
        <v>44133</v>
      </c>
      <c r="D1616" s="6">
        <v>44163</v>
      </c>
      <c r="E1616" s="192">
        <v>20520596233</v>
      </c>
      <c r="F1616" s="3" t="s">
        <v>4116</v>
      </c>
      <c r="G1616" s="3" t="s">
        <v>5130</v>
      </c>
      <c r="H1616" s="6">
        <v>44133</v>
      </c>
      <c r="I1616" s="6">
        <v>44163</v>
      </c>
      <c r="J1616" s="7"/>
      <c r="K1616" s="8">
        <f ca="1">+TODAY()-I1616</f>
        <v>-26</v>
      </c>
      <c r="L1616" s="9">
        <v>82</v>
      </c>
      <c r="M1616" s="152"/>
      <c r="N1616" s="9" t="str">
        <f>IF(M1616="","Vacio",IF(L1616=M1616,"Igual","Diferente"))</f>
        <v>Vacio</v>
      </c>
      <c r="O1616" s="9"/>
      <c r="P1616" s="152"/>
      <c r="Q1616" s="9" t="str">
        <f>IF(P1616="","Vacio",IF(O1616=P1616,"Igual","Diferente"))</f>
        <v>Vacio</v>
      </c>
      <c r="R1616" s="1">
        <f>+L1616+O1616/3.5</f>
        <v>82</v>
      </c>
      <c r="S1616" s="1">
        <f ca="1">+IF(K1616&gt;=0,IF(K1616&lt;30,R1616*1,IF(60&gt;K1616,R1616*2,IF(90&gt;K1616,R1616*3,IF(120&gt;K1616,R1616*4,IF(150&gt;K1616,R1616*5,IF(180&gt;K1616,R1616*6,IF(210&gt;K1616,R1616*7))))))),0)</f>
        <v>0</v>
      </c>
      <c r="T1616" s="2">
        <f ca="1">+IF(K1616&lt;0,0,IF(K1616&lt;8,$A$1,IF(K1616&lt;15,$B$1,IF(K1616&lt;22,$C$1,IF(K1616&lt;30,$D$1,IF(K1616&lt;60,$G$1,IF(K1616&lt;90,$H$1,IF(K1616&lt;120,$I$1,IF(K1616&lt;150,$J$1,IF(K1616&lt;180,$K$1,IF(K1616&lt;210,$E$1)))))))))))</f>
        <v>0</v>
      </c>
      <c r="U1616" s="119" t="s">
        <v>3027</v>
      </c>
      <c r="V1616" s="86" t="s">
        <v>2956</v>
      </c>
      <c r="W1616" s="133">
        <v>44009</v>
      </c>
      <c r="X1616" s="120" t="s">
        <v>3049</v>
      </c>
      <c r="Y1616" s="12" t="s">
        <v>5248</v>
      </c>
      <c r="Z1616" s="12"/>
      <c r="AA1616" s="120"/>
      <c r="AB1616" s="116"/>
      <c r="AC1616" s="116"/>
      <c r="AD1616" s="116"/>
      <c r="AE1616" s="116"/>
      <c r="AF1616" s="4">
        <f ca="1">+TODAY()-AE1616</f>
        <v>44137</v>
      </c>
      <c r="AG1616" s="116"/>
      <c r="AH1616" s="116"/>
      <c r="AI1616" s="6"/>
      <c r="AJ1616" s="3"/>
      <c r="AK1616" s="6"/>
      <c r="AL1616" s="10"/>
      <c r="AM1616" s="3"/>
      <c r="AN1616" s="3"/>
      <c r="AO1616" s="3"/>
      <c r="AP1616" s="3" t="s">
        <v>62</v>
      </c>
      <c r="AQ1616" s="3"/>
      <c r="AR1616" s="3"/>
      <c r="AS1616" s="3"/>
      <c r="AT1616" s="3"/>
      <c r="AU1616" s="3" t="s">
        <v>4402</v>
      </c>
      <c r="AV1616" s="7" t="s">
        <v>47</v>
      </c>
      <c r="AW1616" s="7" t="s">
        <v>47</v>
      </c>
      <c r="AX1616" s="9" t="str">
        <f>IF(AW1616="","Vacio",IF(AV1616=AW1616,"Igual","Diferente"))</f>
        <v>Igual</v>
      </c>
      <c r="AY1616" s="129"/>
      <c r="AZ1616" s="129"/>
      <c r="BA1616" s="5">
        <f ca="1">+IF(K1616&gt;21,"Revisar",0)</f>
        <v>0</v>
      </c>
      <c r="BB1616" s="129" t="s">
        <v>146</v>
      </c>
      <c r="BC1616" s="129" t="s">
        <v>2919</v>
      </c>
      <c r="BD1616" s="158"/>
      <c r="BE1616" s="158"/>
      <c r="BF1616" s="129" t="s">
        <v>94</v>
      </c>
      <c r="BG1616" s="129"/>
      <c r="BH1616" s="158"/>
      <c r="BI1616" s="158"/>
      <c r="BJ1616" s="158"/>
      <c r="BK1616" s="158"/>
      <c r="BL1616" s="158"/>
      <c r="BM1616" s="158"/>
    </row>
    <row r="1617" spans="1:65" s="153" customFormat="1" ht="14.65" customHeight="1" x14ac:dyDescent="0.25">
      <c r="A1617" s="68" t="str">
        <f>CONCATENATE(E1617,"_",X1617)</f>
        <v>20520596233_PCR-LAP20041332</v>
      </c>
      <c r="B1617" s="68" t="str">
        <f>CONCATENATE(E1617,"_",Z1617)</f>
        <v>20520596233_</v>
      </c>
      <c r="C1617" s="6">
        <v>44133</v>
      </c>
      <c r="D1617" s="6">
        <v>44163</v>
      </c>
      <c r="E1617" s="192">
        <v>20520596233</v>
      </c>
      <c r="F1617" s="3" t="s">
        <v>4116</v>
      </c>
      <c r="G1617" s="3" t="s">
        <v>5130</v>
      </c>
      <c r="H1617" s="6">
        <v>44133</v>
      </c>
      <c r="I1617" s="6">
        <v>44163</v>
      </c>
      <c r="J1617" s="7"/>
      <c r="K1617" s="8">
        <f ca="1">+TODAY()-I1617</f>
        <v>-26</v>
      </c>
      <c r="L1617" s="9">
        <v>82</v>
      </c>
      <c r="M1617" s="152"/>
      <c r="N1617" s="9" t="str">
        <f>IF(M1617="","Vacio",IF(L1617=M1617,"Igual","Diferente"))</f>
        <v>Vacio</v>
      </c>
      <c r="O1617" s="9"/>
      <c r="P1617" s="152"/>
      <c r="Q1617" s="9" t="str">
        <f>IF(P1617="","Vacio",IF(O1617=P1617,"Igual","Diferente"))</f>
        <v>Vacio</v>
      </c>
      <c r="R1617" s="1">
        <f>+L1617+O1617/3.5</f>
        <v>82</v>
      </c>
      <c r="S1617" s="1">
        <f ca="1">+IF(K1617&gt;=0,IF(K1617&lt;30,R1617*1,IF(60&gt;K1617,R1617*2,IF(90&gt;K1617,R1617*3,IF(120&gt;K1617,R1617*4,IF(150&gt;K1617,R1617*5,IF(180&gt;K1617,R1617*6,IF(210&gt;K1617,R1617*7))))))),0)</f>
        <v>0</v>
      </c>
      <c r="T1617" s="2">
        <f ca="1">+IF(K1617&lt;0,0,IF(K1617&lt;8,$A$1,IF(K1617&lt;15,$B$1,IF(K1617&lt;22,$C$1,IF(K1617&lt;30,$D$1,IF(K1617&lt;60,$G$1,IF(K1617&lt;90,$H$1,IF(K1617&lt;120,$I$1,IF(K1617&lt;150,$J$1,IF(K1617&lt;180,$K$1,IF(K1617&lt;210,$E$1)))))))))))</f>
        <v>0</v>
      </c>
      <c r="U1617" s="119" t="s">
        <v>3027</v>
      </c>
      <c r="V1617" s="86" t="s">
        <v>2956</v>
      </c>
      <c r="W1617" s="133">
        <v>44009</v>
      </c>
      <c r="X1617" s="120" t="s">
        <v>3050</v>
      </c>
      <c r="Y1617" s="12" t="s">
        <v>5248</v>
      </c>
      <c r="Z1617" s="12"/>
      <c r="AA1617" s="120"/>
      <c r="AB1617" s="116"/>
      <c r="AC1617" s="116"/>
      <c r="AD1617" s="116"/>
      <c r="AE1617" s="116"/>
      <c r="AF1617" s="4">
        <f ca="1">+TODAY()-AE1617</f>
        <v>44137</v>
      </c>
      <c r="AG1617" s="116"/>
      <c r="AH1617" s="116"/>
      <c r="AI1617" s="6"/>
      <c r="AJ1617" s="3"/>
      <c r="AK1617" s="6"/>
      <c r="AL1617" s="10"/>
      <c r="AM1617" s="3"/>
      <c r="AN1617" s="3"/>
      <c r="AO1617" s="3"/>
      <c r="AP1617" s="3" t="s">
        <v>62</v>
      </c>
      <c r="AQ1617" s="3"/>
      <c r="AR1617" s="3"/>
      <c r="AS1617" s="3"/>
      <c r="AT1617" s="3"/>
      <c r="AU1617" s="3" t="s">
        <v>4402</v>
      </c>
      <c r="AV1617" s="7" t="s">
        <v>47</v>
      </c>
      <c r="AW1617" s="7" t="s">
        <v>47</v>
      </c>
      <c r="AX1617" s="9" t="str">
        <f>IF(AW1617="","Vacio",IF(AV1617=AW1617,"Igual","Diferente"))</f>
        <v>Igual</v>
      </c>
      <c r="AY1617" s="129"/>
      <c r="AZ1617" s="129"/>
      <c r="BA1617" s="5">
        <f ca="1">+IF(K1617&gt;21,"Revisar",0)</f>
        <v>0</v>
      </c>
      <c r="BB1617" s="129" t="s">
        <v>146</v>
      </c>
      <c r="BC1617" s="129" t="s">
        <v>2919</v>
      </c>
      <c r="BD1617" s="158"/>
      <c r="BE1617" s="158"/>
      <c r="BF1617" s="129" t="s">
        <v>94</v>
      </c>
      <c r="BG1617" s="129"/>
      <c r="BH1617" s="158"/>
      <c r="BI1617" s="158"/>
      <c r="BJ1617" s="158"/>
      <c r="BK1617" s="158"/>
      <c r="BL1617" s="158"/>
      <c r="BM1617" s="158"/>
    </row>
    <row r="1618" spans="1:65" s="153" customFormat="1" ht="14.65" customHeight="1" x14ac:dyDescent="0.25">
      <c r="A1618" s="68" t="str">
        <f>CONCATENATE(E1618,"_",X1618)</f>
        <v>20520596233_PCR-LAP20041333</v>
      </c>
      <c r="B1618" s="68" t="str">
        <f>CONCATENATE(E1618,"_",Z1618)</f>
        <v>20520596233_</v>
      </c>
      <c r="C1618" s="6">
        <v>44133</v>
      </c>
      <c r="D1618" s="6">
        <v>44163</v>
      </c>
      <c r="E1618" s="192">
        <v>20520596233</v>
      </c>
      <c r="F1618" s="3" t="s">
        <v>4116</v>
      </c>
      <c r="G1618" s="3" t="s">
        <v>5130</v>
      </c>
      <c r="H1618" s="6">
        <v>44133</v>
      </c>
      <c r="I1618" s="6">
        <v>44163</v>
      </c>
      <c r="J1618" s="7"/>
      <c r="K1618" s="8">
        <f ca="1">+TODAY()-I1618</f>
        <v>-26</v>
      </c>
      <c r="L1618" s="9">
        <v>82</v>
      </c>
      <c r="M1618" s="152"/>
      <c r="N1618" s="9" t="str">
        <f>IF(M1618="","Vacio",IF(L1618=M1618,"Igual","Diferente"))</f>
        <v>Vacio</v>
      </c>
      <c r="O1618" s="9"/>
      <c r="P1618" s="152"/>
      <c r="Q1618" s="9" t="str">
        <f>IF(P1618="","Vacio",IF(O1618=P1618,"Igual","Diferente"))</f>
        <v>Vacio</v>
      </c>
      <c r="R1618" s="1">
        <f>+L1618+O1618/3.5</f>
        <v>82</v>
      </c>
      <c r="S1618" s="1">
        <f ca="1">+IF(K1618&gt;=0,IF(K1618&lt;30,R1618*1,IF(60&gt;K1618,R1618*2,IF(90&gt;K1618,R1618*3,IF(120&gt;K1618,R1618*4,IF(150&gt;K1618,R1618*5,IF(180&gt;K1618,R1618*6,IF(210&gt;K1618,R1618*7))))))),0)</f>
        <v>0</v>
      </c>
      <c r="T1618" s="2">
        <f ca="1">+IF(K1618&lt;0,0,IF(K1618&lt;8,$A$1,IF(K1618&lt;15,$B$1,IF(K1618&lt;22,$C$1,IF(K1618&lt;30,$D$1,IF(K1618&lt;60,$G$1,IF(K1618&lt;90,$H$1,IF(K1618&lt;120,$I$1,IF(K1618&lt;150,$J$1,IF(K1618&lt;180,$K$1,IF(K1618&lt;210,$E$1)))))))))))</f>
        <v>0</v>
      </c>
      <c r="U1618" s="119" t="s">
        <v>3027</v>
      </c>
      <c r="V1618" s="86" t="s">
        <v>2956</v>
      </c>
      <c r="W1618" s="133">
        <v>44009</v>
      </c>
      <c r="X1618" s="120" t="s">
        <v>3051</v>
      </c>
      <c r="Y1618" s="12" t="s">
        <v>5248</v>
      </c>
      <c r="Z1618" s="12"/>
      <c r="AA1618" s="120"/>
      <c r="AB1618" s="116"/>
      <c r="AC1618" s="116"/>
      <c r="AD1618" s="116"/>
      <c r="AE1618" s="116"/>
      <c r="AF1618" s="4">
        <f ca="1">+TODAY()-AE1618</f>
        <v>44137</v>
      </c>
      <c r="AG1618" s="116"/>
      <c r="AH1618" s="116"/>
      <c r="AI1618" s="6"/>
      <c r="AJ1618" s="3"/>
      <c r="AK1618" s="6"/>
      <c r="AL1618" s="10"/>
      <c r="AM1618" s="3"/>
      <c r="AN1618" s="3"/>
      <c r="AO1618" s="3"/>
      <c r="AP1618" s="3" t="s">
        <v>62</v>
      </c>
      <c r="AQ1618" s="3"/>
      <c r="AR1618" s="3"/>
      <c r="AS1618" s="3"/>
      <c r="AT1618" s="3"/>
      <c r="AU1618" s="3" t="s">
        <v>4402</v>
      </c>
      <c r="AV1618" s="7" t="s">
        <v>47</v>
      </c>
      <c r="AW1618" s="7" t="s">
        <v>47</v>
      </c>
      <c r="AX1618" s="9" t="str">
        <f>IF(AW1618="","Vacio",IF(AV1618=AW1618,"Igual","Diferente"))</f>
        <v>Igual</v>
      </c>
      <c r="AY1618" s="129"/>
      <c r="AZ1618" s="129"/>
      <c r="BA1618" s="5">
        <f ca="1">+IF(K1618&gt;21,"Revisar",0)</f>
        <v>0</v>
      </c>
      <c r="BB1618" s="129" t="s">
        <v>146</v>
      </c>
      <c r="BC1618" s="129" t="s">
        <v>2919</v>
      </c>
      <c r="BD1618" s="158"/>
      <c r="BE1618" s="158"/>
      <c r="BF1618" s="129" t="s">
        <v>94</v>
      </c>
      <c r="BG1618" s="129"/>
      <c r="BH1618" s="158"/>
      <c r="BI1618" s="158"/>
      <c r="BJ1618" s="158"/>
      <c r="BK1618" s="158"/>
      <c r="BL1618" s="158"/>
      <c r="BM1618" s="158"/>
    </row>
    <row r="1619" spans="1:65" s="153" customFormat="1" ht="14.65" customHeight="1" x14ac:dyDescent="0.25">
      <c r="A1619" s="68" t="str">
        <f>CONCATENATE(E1619,"_",X1619)</f>
        <v>20520596233_PCR-LAP20041336</v>
      </c>
      <c r="B1619" s="68" t="str">
        <f>CONCATENATE(E1619,"_",Z1619)</f>
        <v>20520596233_</v>
      </c>
      <c r="C1619" s="6">
        <v>44133</v>
      </c>
      <c r="D1619" s="6">
        <v>44163</v>
      </c>
      <c r="E1619" s="192">
        <v>20520596233</v>
      </c>
      <c r="F1619" s="3" t="s">
        <v>4116</v>
      </c>
      <c r="G1619" s="3" t="s">
        <v>5130</v>
      </c>
      <c r="H1619" s="6">
        <v>44133</v>
      </c>
      <c r="I1619" s="6">
        <v>44163</v>
      </c>
      <c r="J1619" s="7"/>
      <c r="K1619" s="8">
        <f ca="1">+TODAY()-I1619</f>
        <v>-26</v>
      </c>
      <c r="L1619" s="9">
        <v>82</v>
      </c>
      <c r="M1619" s="152"/>
      <c r="N1619" s="9" t="str">
        <f>IF(M1619="","Vacio",IF(L1619=M1619,"Igual","Diferente"))</f>
        <v>Vacio</v>
      </c>
      <c r="O1619" s="9"/>
      <c r="P1619" s="152"/>
      <c r="Q1619" s="9" t="str">
        <f>IF(P1619="","Vacio",IF(O1619=P1619,"Igual","Diferente"))</f>
        <v>Vacio</v>
      </c>
      <c r="R1619" s="1">
        <f>+L1619+O1619/3.5</f>
        <v>82</v>
      </c>
      <c r="S1619" s="1">
        <f ca="1">+IF(K1619&gt;=0,IF(K1619&lt;30,R1619*1,IF(60&gt;K1619,R1619*2,IF(90&gt;K1619,R1619*3,IF(120&gt;K1619,R1619*4,IF(150&gt;K1619,R1619*5,IF(180&gt;K1619,R1619*6,IF(210&gt;K1619,R1619*7))))))),0)</f>
        <v>0</v>
      </c>
      <c r="T1619" s="2">
        <f ca="1">+IF(K1619&lt;0,0,IF(K1619&lt;8,$A$1,IF(K1619&lt;15,$B$1,IF(K1619&lt;22,$C$1,IF(K1619&lt;30,$D$1,IF(K1619&lt;60,$G$1,IF(K1619&lt;90,$H$1,IF(K1619&lt;120,$I$1,IF(K1619&lt;150,$J$1,IF(K1619&lt;180,$K$1,IF(K1619&lt;210,$E$1)))))))))))</f>
        <v>0</v>
      </c>
      <c r="U1619" s="119" t="s">
        <v>3027</v>
      </c>
      <c r="V1619" s="86" t="s">
        <v>2956</v>
      </c>
      <c r="W1619" s="133">
        <v>44009</v>
      </c>
      <c r="X1619" s="120" t="s">
        <v>3052</v>
      </c>
      <c r="Y1619" s="12" t="s">
        <v>5248</v>
      </c>
      <c r="Z1619" s="12"/>
      <c r="AA1619" s="120"/>
      <c r="AB1619" s="116"/>
      <c r="AC1619" s="116"/>
      <c r="AD1619" s="116"/>
      <c r="AE1619" s="116"/>
      <c r="AF1619" s="4">
        <f ca="1">+TODAY()-AE1619</f>
        <v>44137</v>
      </c>
      <c r="AG1619" s="116"/>
      <c r="AH1619" s="116"/>
      <c r="AI1619" s="6"/>
      <c r="AJ1619" s="3"/>
      <c r="AK1619" s="6"/>
      <c r="AL1619" s="10"/>
      <c r="AM1619" s="3"/>
      <c r="AN1619" s="3"/>
      <c r="AO1619" s="3"/>
      <c r="AP1619" s="3" t="s">
        <v>62</v>
      </c>
      <c r="AQ1619" s="3"/>
      <c r="AR1619" s="3"/>
      <c r="AS1619" s="3"/>
      <c r="AT1619" s="3"/>
      <c r="AU1619" s="3" t="s">
        <v>4402</v>
      </c>
      <c r="AV1619" s="7" t="s">
        <v>47</v>
      </c>
      <c r="AW1619" s="7" t="s">
        <v>47</v>
      </c>
      <c r="AX1619" s="9" t="str">
        <f>IF(AW1619="","Vacio",IF(AV1619=AW1619,"Igual","Diferente"))</f>
        <v>Igual</v>
      </c>
      <c r="AY1619" s="129"/>
      <c r="AZ1619" s="129"/>
      <c r="BA1619" s="5">
        <f ca="1">+IF(K1619&gt;21,"Revisar",0)</f>
        <v>0</v>
      </c>
      <c r="BB1619" s="129" t="s">
        <v>146</v>
      </c>
      <c r="BC1619" s="129" t="s">
        <v>2919</v>
      </c>
      <c r="BD1619" s="158"/>
      <c r="BE1619" s="158"/>
      <c r="BF1619" s="129" t="s">
        <v>94</v>
      </c>
      <c r="BG1619" s="129"/>
      <c r="BH1619" s="158"/>
      <c r="BI1619" s="158"/>
      <c r="BJ1619" s="158"/>
      <c r="BK1619" s="158"/>
      <c r="BL1619" s="158"/>
      <c r="BM1619" s="158"/>
    </row>
    <row r="1620" spans="1:65" s="153" customFormat="1" ht="14.65" customHeight="1" x14ac:dyDescent="0.25">
      <c r="A1620" s="68" t="str">
        <f>CONCATENATE(E1620,"_",X1620)</f>
        <v>20520596233_PCR-LAP20041337</v>
      </c>
      <c r="B1620" s="68" t="str">
        <f>CONCATENATE(E1620,"_",Z1620)</f>
        <v>20520596233_</v>
      </c>
      <c r="C1620" s="6">
        <v>44133</v>
      </c>
      <c r="D1620" s="6">
        <v>44163</v>
      </c>
      <c r="E1620" s="192">
        <v>20520596233</v>
      </c>
      <c r="F1620" s="3" t="s">
        <v>4116</v>
      </c>
      <c r="G1620" s="3" t="s">
        <v>5130</v>
      </c>
      <c r="H1620" s="6">
        <v>44133</v>
      </c>
      <c r="I1620" s="6">
        <v>44163</v>
      </c>
      <c r="J1620" s="7"/>
      <c r="K1620" s="8">
        <f ca="1">+TODAY()-I1620</f>
        <v>-26</v>
      </c>
      <c r="L1620" s="9">
        <v>82</v>
      </c>
      <c r="M1620" s="152"/>
      <c r="N1620" s="9" t="str">
        <f>IF(M1620="","Vacio",IF(L1620=M1620,"Igual","Diferente"))</f>
        <v>Vacio</v>
      </c>
      <c r="O1620" s="9"/>
      <c r="P1620" s="152"/>
      <c r="Q1620" s="9" t="str">
        <f>IF(P1620="","Vacio",IF(O1620=P1620,"Igual","Diferente"))</f>
        <v>Vacio</v>
      </c>
      <c r="R1620" s="1">
        <f>+L1620+O1620/3.5</f>
        <v>82</v>
      </c>
      <c r="S1620" s="1">
        <f ca="1">+IF(K1620&gt;=0,IF(K1620&lt;30,R1620*1,IF(60&gt;K1620,R1620*2,IF(90&gt;K1620,R1620*3,IF(120&gt;K1620,R1620*4,IF(150&gt;K1620,R1620*5,IF(180&gt;K1620,R1620*6,IF(210&gt;K1620,R1620*7))))))),0)</f>
        <v>0</v>
      </c>
      <c r="T1620" s="2">
        <f ca="1">+IF(K1620&lt;0,0,IF(K1620&lt;8,$A$1,IF(K1620&lt;15,$B$1,IF(K1620&lt;22,$C$1,IF(K1620&lt;30,$D$1,IF(K1620&lt;60,$G$1,IF(K1620&lt;90,$H$1,IF(K1620&lt;120,$I$1,IF(K1620&lt;150,$J$1,IF(K1620&lt;180,$K$1,IF(K1620&lt;210,$E$1)))))))))))</f>
        <v>0</v>
      </c>
      <c r="U1620" s="119" t="s">
        <v>3027</v>
      </c>
      <c r="V1620" s="86" t="s">
        <v>2956</v>
      </c>
      <c r="W1620" s="133">
        <v>44009</v>
      </c>
      <c r="X1620" s="120" t="s">
        <v>3053</v>
      </c>
      <c r="Y1620" s="12" t="s">
        <v>5248</v>
      </c>
      <c r="Z1620" s="12"/>
      <c r="AA1620" s="120"/>
      <c r="AB1620" s="116"/>
      <c r="AC1620" s="116"/>
      <c r="AD1620" s="116"/>
      <c r="AE1620" s="116"/>
      <c r="AF1620" s="4">
        <f ca="1">+TODAY()-AE1620</f>
        <v>44137</v>
      </c>
      <c r="AG1620" s="116"/>
      <c r="AH1620" s="116"/>
      <c r="AI1620" s="6"/>
      <c r="AJ1620" s="3"/>
      <c r="AK1620" s="6"/>
      <c r="AL1620" s="10"/>
      <c r="AM1620" s="3"/>
      <c r="AN1620" s="3"/>
      <c r="AO1620" s="3"/>
      <c r="AP1620" s="3" t="s">
        <v>62</v>
      </c>
      <c r="AQ1620" s="3"/>
      <c r="AR1620" s="3"/>
      <c r="AS1620" s="3"/>
      <c r="AT1620" s="3"/>
      <c r="AU1620" s="3" t="s">
        <v>4402</v>
      </c>
      <c r="AV1620" s="7" t="s">
        <v>47</v>
      </c>
      <c r="AW1620" s="7" t="s">
        <v>47</v>
      </c>
      <c r="AX1620" s="9" t="str">
        <f>IF(AW1620="","Vacio",IF(AV1620=AW1620,"Igual","Diferente"))</f>
        <v>Igual</v>
      </c>
      <c r="AY1620" s="129"/>
      <c r="AZ1620" s="129"/>
      <c r="BA1620" s="5">
        <f ca="1">+IF(K1620&gt;21,"Revisar",0)</f>
        <v>0</v>
      </c>
      <c r="BB1620" s="129" t="s">
        <v>146</v>
      </c>
      <c r="BC1620" s="129" t="s">
        <v>2919</v>
      </c>
      <c r="BD1620" s="158"/>
      <c r="BE1620" s="158"/>
      <c r="BF1620" s="129" t="s">
        <v>94</v>
      </c>
      <c r="BG1620" s="129"/>
      <c r="BH1620" s="158"/>
      <c r="BI1620" s="158"/>
      <c r="BJ1620" s="158"/>
      <c r="BK1620" s="158"/>
      <c r="BL1620" s="158"/>
      <c r="BM1620" s="158"/>
    </row>
    <row r="1621" spans="1:65" s="153" customFormat="1" ht="14.65" customHeight="1" x14ac:dyDescent="0.25">
      <c r="A1621" s="68" t="str">
        <f>CONCATENATE(E1621,"_",X1621)</f>
        <v>20520596233_PCR-LAP20041340</v>
      </c>
      <c r="B1621" s="68" t="str">
        <f>CONCATENATE(E1621,"_",Z1621)</f>
        <v>20520596233_</v>
      </c>
      <c r="C1621" s="6">
        <v>44133</v>
      </c>
      <c r="D1621" s="6">
        <v>44163</v>
      </c>
      <c r="E1621" s="192">
        <v>20520596233</v>
      </c>
      <c r="F1621" s="3" t="s">
        <v>4116</v>
      </c>
      <c r="G1621" s="3" t="s">
        <v>5130</v>
      </c>
      <c r="H1621" s="6">
        <v>44133</v>
      </c>
      <c r="I1621" s="6">
        <v>44163</v>
      </c>
      <c r="J1621" s="7"/>
      <c r="K1621" s="8">
        <f ca="1">+TODAY()-I1621</f>
        <v>-26</v>
      </c>
      <c r="L1621" s="9">
        <v>82</v>
      </c>
      <c r="M1621" s="152"/>
      <c r="N1621" s="9" t="str">
        <f>IF(M1621="","Vacio",IF(L1621=M1621,"Igual","Diferente"))</f>
        <v>Vacio</v>
      </c>
      <c r="O1621" s="9"/>
      <c r="P1621" s="152"/>
      <c r="Q1621" s="9" t="str">
        <f>IF(P1621="","Vacio",IF(O1621=P1621,"Igual","Diferente"))</f>
        <v>Vacio</v>
      </c>
      <c r="R1621" s="1">
        <f>+L1621+O1621/3.5</f>
        <v>82</v>
      </c>
      <c r="S1621" s="1">
        <f ca="1">+IF(K1621&gt;=0,IF(K1621&lt;30,R1621*1,IF(60&gt;K1621,R1621*2,IF(90&gt;K1621,R1621*3,IF(120&gt;K1621,R1621*4,IF(150&gt;K1621,R1621*5,IF(180&gt;K1621,R1621*6,IF(210&gt;K1621,R1621*7))))))),0)</f>
        <v>0</v>
      </c>
      <c r="T1621" s="2">
        <f ca="1">+IF(K1621&lt;0,0,IF(K1621&lt;8,$A$1,IF(K1621&lt;15,$B$1,IF(K1621&lt;22,$C$1,IF(K1621&lt;30,$D$1,IF(K1621&lt;60,$G$1,IF(K1621&lt;90,$H$1,IF(K1621&lt;120,$I$1,IF(K1621&lt;150,$J$1,IF(K1621&lt;180,$K$1,IF(K1621&lt;210,$E$1)))))))))))</f>
        <v>0</v>
      </c>
      <c r="U1621" s="119" t="s">
        <v>3027</v>
      </c>
      <c r="V1621" s="86" t="s">
        <v>2956</v>
      </c>
      <c r="W1621" s="133">
        <v>44009</v>
      </c>
      <c r="X1621" s="120" t="s">
        <v>3054</v>
      </c>
      <c r="Y1621" s="12" t="s">
        <v>5248</v>
      </c>
      <c r="Z1621" s="12"/>
      <c r="AA1621" s="120"/>
      <c r="AB1621" s="116"/>
      <c r="AC1621" s="116"/>
      <c r="AD1621" s="116"/>
      <c r="AE1621" s="116"/>
      <c r="AF1621" s="4">
        <f ca="1">+TODAY()-AE1621</f>
        <v>44137</v>
      </c>
      <c r="AG1621" s="116"/>
      <c r="AH1621" s="116"/>
      <c r="AI1621" s="6"/>
      <c r="AJ1621" s="3"/>
      <c r="AK1621" s="6"/>
      <c r="AL1621" s="10"/>
      <c r="AM1621" s="3"/>
      <c r="AN1621" s="3"/>
      <c r="AO1621" s="3"/>
      <c r="AP1621" s="3" t="s">
        <v>62</v>
      </c>
      <c r="AQ1621" s="3"/>
      <c r="AR1621" s="3"/>
      <c r="AS1621" s="3"/>
      <c r="AT1621" s="3"/>
      <c r="AU1621" s="3" t="s">
        <v>4402</v>
      </c>
      <c r="AV1621" s="7" t="s">
        <v>47</v>
      </c>
      <c r="AW1621" s="7" t="s">
        <v>47</v>
      </c>
      <c r="AX1621" s="9" t="str">
        <f>IF(AW1621="","Vacio",IF(AV1621=AW1621,"Igual","Diferente"))</f>
        <v>Igual</v>
      </c>
      <c r="AY1621" s="129"/>
      <c r="AZ1621" s="129"/>
      <c r="BA1621" s="5">
        <f ca="1">+IF(K1621&gt;21,"Revisar",0)</f>
        <v>0</v>
      </c>
      <c r="BB1621" s="129" t="s">
        <v>146</v>
      </c>
      <c r="BC1621" s="129" t="s">
        <v>2919</v>
      </c>
      <c r="BD1621" s="158"/>
      <c r="BE1621" s="158"/>
      <c r="BF1621" s="129" t="s">
        <v>94</v>
      </c>
      <c r="BG1621" s="129"/>
      <c r="BH1621" s="158"/>
      <c r="BI1621" s="158"/>
      <c r="BJ1621" s="158"/>
      <c r="BK1621" s="158"/>
      <c r="BL1621" s="158"/>
      <c r="BM1621" s="158"/>
    </row>
    <row r="1622" spans="1:65" s="153" customFormat="1" ht="14.65" customHeight="1" x14ac:dyDescent="0.25">
      <c r="A1622" s="68" t="str">
        <f>CONCATENATE(E1622,"_",X1622)</f>
        <v>20520596233_PCR-LAP20061001</v>
      </c>
      <c r="B1622" s="68" t="str">
        <f>CONCATENATE(E1622,"_",Z1622)</f>
        <v>20520596233_</v>
      </c>
      <c r="C1622" s="6">
        <v>44133</v>
      </c>
      <c r="D1622" s="6">
        <v>44163</v>
      </c>
      <c r="E1622" s="192">
        <v>20520596233</v>
      </c>
      <c r="F1622" s="3" t="s">
        <v>4116</v>
      </c>
      <c r="G1622" s="3" t="s">
        <v>5130</v>
      </c>
      <c r="H1622" s="6">
        <v>44133</v>
      </c>
      <c r="I1622" s="6">
        <v>44163</v>
      </c>
      <c r="J1622" s="7"/>
      <c r="K1622" s="8">
        <f ca="1">+TODAY()-I1622</f>
        <v>-26</v>
      </c>
      <c r="L1622" s="9">
        <v>82</v>
      </c>
      <c r="M1622" s="152"/>
      <c r="N1622" s="9" t="str">
        <f>IF(M1622="","Vacio",IF(L1622=M1622,"Igual","Diferente"))</f>
        <v>Vacio</v>
      </c>
      <c r="O1622" s="9"/>
      <c r="P1622" s="152"/>
      <c r="Q1622" s="9" t="str">
        <f>IF(P1622="","Vacio",IF(O1622=P1622,"Igual","Diferente"))</f>
        <v>Vacio</v>
      </c>
      <c r="R1622" s="1">
        <f>+L1622+O1622/3.5</f>
        <v>82</v>
      </c>
      <c r="S1622" s="1">
        <f ca="1">+IF(K1622&gt;=0,IF(K1622&lt;30,R1622*1,IF(60&gt;K1622,R1622*2,IF(90&gt;K1622,R1622*3,IF(120&gt;K1622,R1622*4,IF(150&gt;K1622,R1622*5,IF(180&gt;K1622,R1622*6,IF(210&gt;K1622,R1622*7))))))),0)</f>
        <v>0</v>
      </c>
      <c r="T1622" s="2">
        <f ca="1">+IF(K1622&lt;0,0,IF(K1622&lt;8,$A$1,IF(K1622&lt;15,$B$1,IF(K1622&lt;22,$C$1,IF(K1622&lt;30,$D$1,IF(K1622&lt;60,$G$1,IF(K1622&lt;90,$H$1,IF(K1622&lt;120,$I$1,IF(K1622&lt;150,$J$1,IF(K1622&lt;180,$K$1,IF(K1622&lt;210,$E$1)))))))))))</f>
        <v>0</v>
      </c>
      <c r="U1622" s="119" t="s">
        <v>3090</v>
      </c>
      <c r="V1622" s="86" t="s">
        <v>2956</v>
      </c>
      <c r="W1622" s="133">
        <v>44009</v>
      </c>
      <c r="X1622" s="120" t="s">
        <v>3055</v>
      </c>
      <c r="Y1622" s="12" t="s">
        <v>5248</v>
      </c>
      <c r="Z1622" s="12"/>
      <c r="AA1622" s="120"/>
      <c r="AB1622" s="116"/>
      <c r="AC1622" s="116"/>
      <c r="AD1622" s="116"/>
      <c r="AE1622" s="116"/>
      <c r="AF1622" s="4">
        <f ca="1">+TODAY()-AE1622</f>
        <v>44137</v>
      </c>
      <c r="AG1622" s="116"/>
      <c r="AH1622" s="116"/>
      <c r="AI1622" s="6"/>
      <c r="AJ1622" s="3"/>
      <c r="AK1622" s="6"/>
      <c r="AL1622" s="10"/>
      <c r="AM1622" s="3"/>
      <c r="AN1622" s="3"/>
      <c r="AO1622" s="3"/>
      <c r="AP1622" s="3" t="s">
        <v>62</v>
      </c>
      <c r="AQ1622" s="3"/>
      <c r="AR1622" s="3"/>
      <c r="AS1622" s="3"/>
      <c r="AT1622" s="3"/>
      <c r="AU1622" s="3" t="s">
        <v>4402</v>
      </c>
      <c r="AV1622" s="7" t="s">
        <v>47</v>
      </c>
      <c r="AW1622" s="7" t="s">
        <v>47</v>
      </c>
      <c r="AX1622" s="9" t="str">
        <f>IF(AW1622="","Vacio",IF(AV1622=AW1622,"Igual","Diferente"))</f>
        <v>Igual</v>
      </c>
      <c r="AY1622" s="129"/>
      <c r="AZ1622" s="129"/>
      <c r="BA1622" s="5">
        <f ca="1">+IF(K1622&gt;21,"Revisar",0)</f>
        <v>0</v>
      </c>
      <c r="BB1622" s="129" t="s">
        <v>146</v>
      </c>
      <c r="BC1622" s="129" t="s">
        <v>2919</v>
      </c>
      <c r="BD1622" s="158"/>
      <c r="BE1622" s="158"/>
      <c r="BF1622" s="129" t="s">
        <v>94</v>
      </c>
      <c r="BG1622" s="129"/>
      <c r="BH1622" s="158"/>
      <c r="BI1622" s="158"/>
      <c r="BJ1622" s="158"/>
      <c r="BK1622" s="158"/>
      <c r="BL1622" s="158"/>
      <c r="BM1622" s="158"/>
    </row>
    <row r="1623" spans="1:65" s="153" customFormat="1" ht="14.65" customHeight="1" x14ac:dyDescent="0.25">
      <c r="A1623" s="68" t="str">
        <f>CONCATENATE(E1623,"_",X1623)</f>
        <v>20520596233_PCR-LAP20061004</v>
      </c>
      <c r="B1623" s="68" t="str">
        <f>CONCATENATE(E1623,"_",Z1623)</f>
        <v>20520596233_</v>
      </c>
      <c r="C1623" s="6">
        <v>44133</v>
      </c>
      <c r="D1623" s="6">
        <v>44163</v>
      </c>
      <c r="E1623" s="192">
        <v>20520596233</v>
      </c>
      <c r="F1623" s="3" t="s">
        <v>4116</v>
      </c>
      <c r="G1623" s="3" t="s">
        <v>5130</v>
      </c>
      <c r="H1623" s="6">
        <v>44133</v>
      </c>
      <c r="I1623" s="6">
        <v>44163</v>
      </c>
      <c r="J1623" s="7"/>
      <c r="K1623" s="8">
        <f ca="1">+TODAY()-I1623</f>
        <v>-26</v>
      </c>
      <c r="L1623" s="9">
        <v>82</v>
      </c>
      <c r="M1623" s="152"/>
      <c r="N1623" s="9" t="str">
        <f>IF(M1623="","Vacio",IF(L1623=M1623,"Igual","Diferente"))</f>
        <v>Vacio</v>
      </c>
      <c r="O1623" s="9"/>
      <c r="P1623" s="152"/>
      <c r="Q1623" s="9" t="str">
        <f>IF(P1623="","Vacio",IF(O1623=P1623,"Igual","Diferente"))</f>
        <v>Vacio</v>
      </c>
      <c r="R1623" s="1">
        <f>+L1623+O1623/3.5</f>
        <v>82</v>
      </c>
      <c r="S1623" s="1">
        <f ca="1">+IF(K1623&gt;=0,IF(K1623&lt;30,R1623*1,IF(60&gt;K1623,R1623*2,IF(90&gt;K1623,R1623*3,IF(120&gt;K1623,R1623*4,IF(150&gt;K1623,R1623*5,IF(180&gt;K1623,R1623*6,IF(210&gt;K1623,R1623*7))))))),0)</f>
        <v>0</v>
      </c>
      <c r="T1623" s="2">
        <f ca="1">+IF(K1623&lt;0,0,IF(K1623&lt;8,$A$1,IF(K1623&lt;15,$B$1,IF(K1623&lt;22,$C$1,IF(K1623&lt;30,$D$1,IF(K1623&lt;60,$G$1,IF(K1623&lt;90,$H$1,IF(K1623&lt;120,$I$1,IF(K1623&lt;150,$J$1,IF(K1623&lt;180,$K$1,IF(K1623&lt;210,$E$1)))))))))))</f>
        <v>0</v>
      </c>
      <c r="U1623" s="119" t="s">
        <v>3090</v>
      </c>
      <c r="V1623" s="86" t="s">
        <v>2956</v>
      </c>
      <c r="W1623" s="133">
        <v>44009</v>
      </c>
      <c r="X1623" s="120" t="s">
        <v>3058</v>
      </c>
      <c r="Y1623" s="12" t="s">
        <v>5248</v>
      </c>
      <c r="Z1623" s="12"/>
      <c r="AA1623" s="120"/>
      <c r="AB1623" s="116"/>
      <c r="AC1623" s="116"/>
      <c r="AD1623" s="116"/>
      <c r="AE1623" s="116"/>
      <c r="AF1623" s="4">
        <f ca="1">+TODAY()-AE1623</f>
        <v>44137</v>
      </c>
      <c r="AG1623" s="116"/>
      <c r="AH1623" s="116"/>
      <c r="AI1623" s="6"/>
      <c r="AJ1623" s="3"/>
      <c r="AK1623" s="6"/>
      <c r="AL1623" s="10"/>
      <c r="AM1623" s="3"/>
      <c r="AN1623" s="3"/>
      <c r="AO1623" s="3"/>
      <c r="AP1623" s="3" t="s">
        <v>62</v>
      </c>
      <c r="AQ1623" s="3"/>
      <c r="AR1623" s="3"/>
      <c r="AS1623" s="3"/>
      <c r="AT1623" s="3"/>
      <c r="AU1623" s="3" t="s">
        <v>4402</v>
      </c>
      <c r="AV1623" s="7" t="s">
        <v>47</v>
      </c>
      <c r="AW1623" s="7" t="s">
        <v>47</v>
      </c>
      <c r="AX1623" s="9" t="str">
        <f>IF(AW1623="","Vacio",IF(AV1623=AW1623,"Igual","Diferente"))</f>
        <v>Igual</v>
      </c>
      <c r="AY1623" s="129"/>
      <c r="AZ1623" s="129"/>
      <c r="BA1623" s="5">
        <f ca="1">+IF(K1623&gt;21,"Revisar",0)</f>
        <v>0</v>
      </c>
      <c r="BB1623" s="129" t="s">
        <v>146</v>
      </c>
      <c r="BC1623" s="129" t="s">
        <v>2919</v>
      </c>
      <c r="BD1623" s="158"/>
      <c r="BE1623" s="158"/>
      <c r="BF1623" s="129" t="s">
        <v>94</v>
      </c>
      <c r="BG1623" s="129"/>
      <c r="BH1623" s="158"/>
      <c r="BI1623" s="158"/>
      <c r="BJ1623" s="158"/>
      <c r="BK1623" s="158"/>
      <c r="BL1623" s="158"/>
      <c r="BM1623" s="158"/>
    </row>
    <row r="1624" spans="1:65" s="153" customFormat="1" ht="14.65" customHeight="1" x14ac:dyDescent="0.25">
      <c r="A1624" s="68" t="str">
        <f>CONCATENATE(E1624,"_",X1624)</f>
        <v>20520596233_PCR-LAP20061005</v>
      </c>
      <c r="B1624" s="68" t="str">
        <f>CONCATENATE(E1624,"_",Z1624)</f>
        <v>20520596233_</v>
      </c>
      <c r="C1624" s="6">
        <v>44133</v>
      </c>
      <c r="D1624" s="6">
        <v>44163</v>
      </c>
      <c r="E1624" s="192">
        <v>20520596233</v>
      </c>
      <c r="F1624" s="3" t="s">
        <v>4116</v>
      </c>
      <c r="G1624" s="3" t="s">
        <v>5130</v>
      </c>
      <c r="H1624" s="6">
        <v>44133</v>
      </c>
      <c r="I1624" s="6">
        <v>44163</v>
      </c>
      <c r="J1624" s="7"/>
      <c r="K1624" s="8">
        <f ca="1">+TODAY()-I1624</f>
        <v>-26</v>
      </c>
      <c r="L1624" s="9">
        <v>82</v>
      </c>
      <c r="M1624" s="152"/>
      <c r="N1624" s="9" t="str">
        <f>IF(M1624="","Vacio",IF(L1624=M1624,"Igual","Diferente"))</f>
        <v>Vacio</v>
      </c>
      <c r="O1624" s="9"/>
      <c r="P1624" s="152"/>
      <c r="Q1624" s="9" t="str">
        <f>IF(P1624="","Vacio",IF(O1624=P1624,"Igual","Diferente"))</f>
        <v>Vacio</v>
      </c>
      <c r="R1624" s="1">
        <f>+L1624+O1624/3.5</f>
        <v>82</v>
      </c>
      <c r="S1624" s="1">
        <f ca="1">+IF(K1624&gt;=0,IF(K1624&lt;30,R1624*1,IF(60&gt;K1624,R1624*2,IF(90&gt;K1624,R1624*3,IF(120&gt;K1624,R1624*4,IF(150&gt;K1624,R1624*5,IF(180&gt;K1624,R1624*6,IF(210&gt;K1624,R1624*7))))))),0)</f>
        <v>0</v>
      </c>
      <c r="T1624" s="2">
        <f ca="1">+IF(K1624&lt;0,0,IF(K1624&lt;8,$A$1,IF(K1624&lt;15,$B$1,IF(K1624&lt;22,$C$1,IF(K1624&lt;30,$D$1,IF(K1624&lt;60,$G$1,IF(K1624&lt;90,$H$1,IF(K1624&lt;120,$I$1,IF(K1624&lt;150,$J$1,IF(K1624&lt;180,$K$1,IF(K1624&lt;210,$E$1)))))))))))</f>
        <v>0</v>
      </c>
      <c r="U1624" s="119" t="s">
        <v>3090</v>
      </c>
      <c r="V1624" s="86" t="s">
        <v>2956</v>
      </c>
      <c r="W1624" s="133">
        <v>44009</v>
      </c>
      <c r="X1624" s="120" t="s">
        <v>3059</v>
      </c>
      <c r="Y1624" s="12" t="s">
        <v>5248</v>
      </c>
      <c r="Z1624" s="12"/>
      <c r="AA1624" s="120"/>
      <c r="AB1624" s="116"/>
      <c r="AC1624" s="116"/>
      <c r="AD1624" s="116"/>
      <c r="AE1624" s="116"/>
      <c r="AF1624" s="4">
        <f ca="1">+TODAY()-AE1624</f>
        <v>44137</v>
      </c>
      <c r="AG1624" s="116"/>
      <c r="AH1624" s="116"/>
      <c r="AI1624" s="6"/>
      <c r="AJ1624" s="3"/>
      <c r="AK1624" s="6"/>
      <c r="AL1624" s="10"/>
      <c r="AM1624" s="3"/>
      <c r="AN1624" s="3"/>
      <c r="AO1624" s="3"/>
      <c r="AP1624" s="3" t="s">
        <v>62</v>
      </c>
      <c r="AQ1624" s="3"/>
      <c r="AR1624" s="3"/>
      <c r="AS1624" s="3"/>
      <c r="AT1624" s="3"/>
      <c r="AU1624" s="3" t="s">
        <v>4402</v>
      </c>
      <c r="AV1624" s="7" t="s">
        <v>47</v>
      </c>
      <c r="AW1624" s="7" t="s">
        <v>47</v>
      </c>
      <c r="AX1624" s="9" t="str">
        <f>IF(AW1624="","Vacio",IF(AV1624=AW1624,"Igual","Diferente"))</f>
        <v>Igual</v>
      </c>
      <c r="AY1624" s="129"/>
      <c r="AZ1624" s="129"/>
      <c r="BA1624" s="5">
        <f ca="1">+IF(K1624&gt;21,"Revisar",0)</f>
        <v>0</v>
      </c>
      <c r="BB1624" s="129" t="s">
        <v>146</v>
      </c>
      <c r="BC1624" s="129" t="s">
        <v>2919</v>
      </c>
      <c r="BD1624" s="158"/>
      <c r="BE1624" s="158"/>
      <c r="BF1624" s="129" t="s">
        <v>94</v>
      </c>
      <c r="BG1624" s="129"/>
      <c r="BH1624" s="158"/>
      <c r="BI1624" s="158"/>
      <c r="BJ1624" s="158"/>
      <c r="BK1624" s="158"/>
      <c r="BL1624" s="158"/>
      <c r="BM1624" s="158"/>
    </row>
    <row r="1625" spans="1:65" s="153" customFormat="1" ht="14.65" customHeight="1" x14ac:dyDescent="0.25">
      <c r="A1625" s="68" t="str">
        <f>CONCATENATE(E1625,"_",X1625)</f>
        <v>20520596233_PCR-LAP20061006</v>
      </c>
      <c r="B1625" s="68" t="str">
        <f>CONCATENATE(E1625,"_",Z1625)</f>
        <v>20520596233_</v>
      </c>
      <c r="C1625" s="6">
        <v>44133</v>
      </c>
      <c r="D1625" s="6">
        <v>44163</v>
      </c>
      <c r="E1625" s="192">
        <v>20520596233</v>
      </c>
      <c r="F1625" s="3" t="s">
        <v>4116</v>
      </c>
      <c r="G1625" s="3" t="s">
        <v>5130</v>
      </c>
      <c r="H1625" s="6">
        <v>44133</v>
      </c>
      <c r="I1625" s="6">
        <v>44163</v>
      </c>
      <c r="J1625" s="7"/>
      <c r="K1625" s="8">
        <f ca="1">+TODAY()-I1625</f>
        <v>-26</v>
      </c>
      <c r="L1625" s="9">
        <v>82</v>
      </c>
      <c r="M1625" s="152"/>
      <c r="N1625" s="9" t="str">
        <f>IF(M1625="","Vacio",IF(L1625=M1625,"Igual","Diferente"))</f>
        <v>Vacio</v>
      </c>
      <c r="O1625" s="9"/>
      <c r="P1625" s="152"/>
      <c r="Q1625" s="9" t="str">
        <f>IF(P1625="","Vacio",IF(O1625=P1625,"Igual","Diferente"))</f>
        <v>Vacio</v>
      </c>
      <c r="R1625" s="1">
        <f>+L1625+O1625/3.5</f>
        <v>82</v>
      </c>
      <c r="S1625" s="1">
        <f ca="1">+IF(K1625&gt;=0,IF(K1625&lt;30,R1625*1,IF(60&gt;K1625,R1625*2,IF(90&gt;K1625,R1625*3,IF(120&gt;K1625,R1625*4,IF(150&gt;K1625,R1625*5,IF(180&gt;K1625,R1625*6,IF(210&gt;K1625,R1625*7))))))),0)</f>
        <v>0</v>
      </c>
      <c r="T1625" s="2">
        <f ca="1">+IF(K1625&lt;0,0,IF(K1625&lt;8,$A$1,IF(K1625&lt;15,$B$1,IF(K1625&lt;22,$C$1,IF(K1625&lt;30,$D$1,IF(K1625&lt;60,$G$1,IF(K1625&lt;90,$H$1,IF(K1625&lt;120,$I$1,IF(K1625&lt;150,$J$1,IF(K1625&lt;180,$K$1,IF(K1625&lt;210,$E$1)))))))))))</f>
        <v>0</v>
      </c>
      <c r="U1625" s="119" t="s">
        <v>3090</v>
      </c>
      <c r="V1625" s="86" t="s">
        <v>2956</v>
      </c>
      <c r="W1625" s="133">
        <v>44009</v>
      </c>
      <c r="X1625" s="120" t="s">
        <v>3060</v>
      </c>
      <c r="Y1625" s="12" t="s">
        <v>5248</v>
      </c>
      <c r="Z1625" s="12"/>
      <c r="AA1625" s="120"/>
      <c r="AB1625" s="116"/>
      <c r="AC1625" s="116"/>
      <c r="AD1625" s="116"/>
      <c r="AE1625" s="116"/>
      <c r="AF1625" s="4">
        <f ca="1">+TODAY()-AE1625</f>
        <v>44137</v>
      </c>
      <c r="AG1625" s="116"/>
      <c r="AH1625" s="116"/>
      <c r="AI1625" s="6"/>
      <c r="AJ1625" s="3"/>
      <c r="AK1625" s="6"/>
      <c r="AL1625" s="10"/>
      <c r="AM1625" s="3"/>
      <c r="AN1625" s="3"/>
      <c r="AO1625" s="3"/>
      <c r="AP1625" s="3" t="s">
        <v>62</v>
      </c>
      <c r="AQ1625" s="3"/>
      <c r="AR1625" s="3"/>
      <c r="AS1625" s="3"/>
      <c r="AT1625" s="3"/>
      <c r="AU1625" s="3" t="s">
        <v>4402</v>
      </c>
      <c r="AV1625" s="7" t="s">
        <v>47</v>
      </c>
      <c r="AW1625" s="7" t="s">
        <v>47</v>
      </c>
      <c r="AX1625" s="9" t="str">
        <f>IF(AW1625="","Vacio",IF(AV1625=AW1625,"Igual","Diferente"))</f>
        <v>Igual</v>
      </c>
      <c r="AY1625" s="129"/>
      <c r="AZ1625" s="129"/>
      <c r="BA1625" s="5">
        <f ca="1">+IF(K1625&gt;21,"Revisar",0)</f>
        <v>0</v>
      </c>
      <c r="BB1625" s="129" t="s">
        <v>146</v>
      </c>
      <c r="BC1625" s="129" t="s">
        <v>2919</v>
      </c>
      <c r="BD1625" s="158"/>
      <c r="BE1625" s="158"/>
      <c r="BF1625" s="129" t="s">
        <v>94</v>
      </c>
      <c r="BG1625" s="129"/>
      <c r="BH1625" s="158"/>
      <c r="BI1625" s="158"/>
      <c r="BJ1625" s="158"/>
      <c r="BK1625" s="158"/>
      <c r="BL1625" s="158"/>
      <c r="BM1625" s="158"/>
    </row>
    <row r="1626" spans="1:65" s="153" customFormat="1" ht="14.65" customHeight="1" x14ac:dyDescent="0.25">
      <c r="A1626" s="68" t="str">
        <f>CONCATENATE(E1626,"_",X1626)</f>
        <v>20520596233_PCR-LAP20061007</v>
      </c>
      <c r="B1626" s="68" t="str">
        <f>CONCATENATE(E1626,"_",Z1626)</f>
        <v>20520596233_</v>
      </c>
      <c r="C1626" s="6">
        <v>44133</v>
      </c>
      <c r="D1626" s="6">
        <v>44163</v>
      </c>
      <c r="E1626" s="192">
        <v>20520596233</v>
      </c>
      <c r="F1626" s="3" t="s">
        <v>4116</v>
      </c>
      <c r="G1626" s="3" t="s">
        <v>5130</v>
      </c>
      <c r="H1626" s="6">
        <v>44133</v>
      </c>
      <c r="I1626" s="6">
        <v>44163</v>
      </c>
      <c r="J1626" s="7"/>
      <c r="K1626" s="8">
        <f ca="1">+TODAY()-I1626</f>
        <v>-26</v>
      </c>
      <c r="L1626" s="9">
        <v>82</v>
      </c>
      <c r="M1626" s="152"/>
      <c r="N1626" s="9" t="str">
        <f>IF(M1626="","Vacio",IF(L1626=M1626,"Igual","Diferente"))</f>
        <v>Vacio</v>
      </c>
      <c r="O1626" s="9"/>
      <c r="P1626" s="152"/>
      <c r="Q1626" s="9" t="str">
        <f>IF(P1626="","Vacio",IF(O1626=P1626,"Igual","Diferente"))</f>
        <v>Vacio</v>
      </c>
      <c r="R1626" s="1">
        <f>+L1626+O1626/3.5</f>
        <v>82</v>
      </c>
      <c r="S1626" s="1">
        <f ca="1">+IF(K1626&gt;=0,IF(K1626&lt;30,R1626*1,IF(60&gt;K1626,R1626*2,IF(90&gt;K1626,R1626*3,IF(120&gt;K1626,R1626*4,IF(150&gt;K1626,R1626*5,IF(180&gt;K1626,R1626*6,IF(210&gt;K1626,R1626*7))))))),0)</f>
        <v>0</v>
      </c>
      <c r="T1626" s="2">
        <f ca="1">+IF(K1626&lt;0,0,IF(K1626&lt;8,$A$1,IF(K1626&lt;15,$B$1,IF(K1626&lt;22,$C$1,IF(K1626&lt;30,$D$1,IF(K1626&lt;60,$G$1,IF(K1626&lt;90,$H$1,IF(K1626&lt;120,$I$1,IF(K1626&lt;150,$J$1,IF(K1626&lt;180,$K$1,IF(K1626&lt;210,$E$1)))))))))))</f>
        <v>0</v>
      </c>
      <c r="U1626" s="119" t="s">
        <v>3090</v>
      </c>
      <c r="V1626" s="86" t="s">
        <v>2956</v>
      </c>
      <c r="W1626" s="133">
        <v>44009</v>
      </c>
      <c r="X1626" s="120" t="s">
        <v>3061</v>
      </c>
      <c r="Y1626" s="12" t="s">
        <v>5248</v>
      </c>
      <c r="Z1626" s="12"/>
      <c r="AA1626" s="120"/>
      <c r="AB1626" s="116"/>
      <c r="AC1626" s="116"/>
      <c r="AD1626" s="116"/>
      <c r="AE1626" s="116"/>
      <c r="AF1626" s="4">
        <f ca="1">+TODAY()-AE1626</f>
        <v>44137</v>
      </c>
      <c r="AG1626" s="116"/>
      <c r="AH1626" s="116"/>
      <c r="AI1626" s="6"/>
      <c r="AJ1626" s="3"/>
      <c r="AK1626" s="6"/>
      <c r="AL1626" s="10"/>
      <c r="AM1626" s="3"/>
      <c r="AN1626" s="3"/>
      <c r="AO1626" s="3"/>
      <c r="AP1626" s="3" t="s">
        <v>62</v>
      </c>
      <c r="AQ1626" s="3"/>
      <c r="AR1626" s="3"/>
      <c r="AS1626" s="3"/>
      <c r="AT1626" s="3"/>
      <c r="AU1626" s="3" t="s">
        <v>4402</v>
      </c>
      <c r="AV1626" s="7" t="s">
        <v>47</v>
      </c>
      <c r="AW1626" s="7" t="s">
        <v>47</v>
      </c>
      <c r="AX1626" s="9" t="str">
        <f>IF(AW1626="","Vacio",IF(AV1626=AW1626,"Igual","Diferente"))</f>
        <v>Igual</v>
      </c>
      <c r="AY1626" s="129"/>
      <c r="AZ1626" s="129"/>
      <c r="BA1626" s="5">
        <f ca="1">+IF(K1626&gt;21,"Revisar",0)</f>
        <v>0</v>
      </c>
      <c r="BB1626" s="129" t="s">
        <v>146</v>
      </c>
      <c r="BC1626" s="129" t="s">
        <v>2919</v>
      </c>
      <c r="BD1626" s="158"/>
      <c r="BE1626" s="158"/>
      <c r="BF1626" s="129" t="s">
        <v>94</v>
      </c>
      <c r="BG1626" s="129"/>
      <c r="BH1626" s="158"/>
      <c r="BI1626" s="158"/>
      <c r="BJ1626" s="158"/>
      <c r="BK1626" s="158"/>
      <c r="BL1626" s="158"/>
      <c r="BM1626" s="158"/>
    </row>
    <row r="1627" spans="1:65" s="153" customFormat="1" ht="14.65" customHeight="1" x14ac:dyDescent="0.25">
      <c r="A1627" s="68" t="str">
        <f>CONCATENATE(E1627,"_",X1627)</f>
        <v>20520596233_PCR-LAP20061008</v>
      </c>
      <c r="B1627" s="68" t="str">
        <f>CONCATENATE(E1627,"_",Z1627)</f>
        <v>20520596233_</v>
      </c>
      <c r="C1627" s="6">
        <v>44133</v>
      </c>
      <c r="D1627" s="6">
        <v>44163</v>
      </c>
      <c r="E1627" s="192">
        <v>20520596233</v>
      </c>
      <c r="F1627" s="3" t="s">
        <v>4116</v>
      </c>
      <c r="G1627" s="3" t="s">
        <v>5130</v>
      </c>
      <c r="H1627" s="6">
        <v>44133</v>
      </c>
      <c r="I1627" s="6">
        <v>44163</v>
      </c>
      <c r="J1627" s="7"/>
      <c r="K1627" s="8">
        <f ca="1">+TODAY()-I1627</f>
        <v>-26</v>
      </c>
      <c r="L1627" s="9">
        <v>82</v>
      </c>
      <c r="M1627" s="152"/>
      <c r="N1627" s="9" t="str">
        <f>IF(M1627="","Vacio",IF(L1627=M1627,"Igual","Diferente"))</f>
        <v>Vacio</v>
      </c>
      <c r="O1627" s="9"/>
      <c r="P1627" s="152"/>
      <c r="Q1627" s="9" t="str">
        <f>IF(P1627="","Vacio",IF(O1627=P1627,"Igual","Diferente"))</f>
        <v>Vacio</v>
      </c>
      <c r="R1627" s="1">
        <f>+L1627+O1627/3.5</f>
        <v>82</v>
      </c>
      <c r="S1627" s="1">
        <f ca="1">+IF(K1627&gt;=0,IF(K1627&lt;30,R1627*1,IF(60&gt;K1627,R1627*2,IF(90&gt;K1627,R1627*3,IF(120&gt;K1627,R1627*4,IF(150&gt;K1627,R1627*5,IF(180&gt;K1627,R1627*6,IF(210&gt;K1627,R1627*7))))))),0)</f>
        <v>0</v>
      </c>
      <c r="T1627" s="2">
        <f ca="1">+IF(K1627&lt;0,0,IF(K1627&lt;8,$A$1,IF(K1627&lt;15,$B$1,IF(K1627&lt;22,$C$1,IF(K1627&lt;30,$D$1,IF(K1627&lt;60,$G$1,IF(K1627&lt;90,$H$1,IF(K1627&lt;120,$I$1,IF(K1627&lt;150,$J$1,IF(K1627&lt;180,$K$1,IF(K1627&lt;210,$E$1)))))))))))</f>
        <v>0</v>
      </c>
      <c r="U1627" s="119" t="s">
        <v>3090</v>
      </c>
      <c r="V1627" s="86" t="s">
        <v>2956</v>
      </c>
      <c r="W1627" s="133">
        <v>44009</v>
      </c>
      <c r="X1627" s="120" t="s">
        <v>3062</v>
      </c>
      <c r="Y1627" s="12" t="s">
        <v>5248</v>
      </c>
      <c r="Z1627" s="12"/>
      <c r="AA1627" s="120"/>
      <c r="AB1627" s="116"/>
      <c r="AC1627" s="116"/>
      <c r="AD1627" s="116"/>
      <c r="AE1627" s="116"/>
      <c r="AF1627" s="4">
        <f ca="1">+TODAY()-AE1627</f>
        <v>44137</v>
      </c>
      <c r="AG1627" s="116"/>
      <c r="AH1627" s="116"/>
      <c r="AI1627" s="6"/>
      <c r="AJ1627" s="3"/>
      <c r="AK1627" s="6"/>
      <c r="AL1627" s="10"/>
      <c r="AM1627" s="3"/>
      <c r="AN1627" s="3"/>
      <c r="AO1627" s="3"/>
      <c r="AP1627" s="3" t="s">
        <v>62</v>
      </c>
      <c r="AQ1627" s="3"/>
      <c r="AR1627" s="3"/>
      <c r="AS1627" s="3"/>
      <c r="AT1627" s="3"/>
      <c r="AU1627" s="3" t="s">
        <v>4402</v>
      </c>
      <c r="AV1627" s="7" t="s">
        <v>47</v>
      </c>
      <c r="AW1627" s="7" t="s">
        <v>47</v>
      </c>
      <c r="AX1627" s="9" t="str">
        <f>IF(AW1627="","Vacio",IF(AV1627=AW1627,"Igual","Diferente"))</f>
        <v>Igual</v>
      </c>
      <c r="AY1627" s="129"/>
      <c r="AZ1627" s="129"/>
      <c r="BA1627" s="5">
        <f ca="1">+IF(K1627&gt;21,"Revisar",0)</f>
        <v>0</v>
      </c>
      <c r="BB1627" s="129" t="s">
        <v>146</v>
      </c>
      <c r="BC1627" s="129" t="s">
        <v>2919</v>
      </c>
      <c r="BD1627" s="158"/>
      <c r="BE1627" s="158"/>
      <c r="BF1627" s="129" t="s">
        <v>94</v>
      </c>
      <c r="BG1627" s="129"/>
      <c r="BH1627" s="158"/>
      <c r="BI1627" s="158"/>
      <c r="BJ1627" s="158"/>
      <c r="BK1627" s="158"/>
      <c r="BL1627" s="158"/>
      <c r="BM1627" s="158"/>
    </row>
    <row r="1628" spans="1:65" s="153" customFormat="1" ht="14.65" customHeight="1" x14ac:dyDescent="0.25">
      <c r="A1628" s="68" t="str">
        <f>CONCATENATE(E1628,"_",X1628)</f>
        <v>20520596233_PCR-LAP20061009</v>
      </c>
      <c r="B1628" s="68" t="str">
        <f>CONCATENATE(E1628,"_",Z1628)</f>
        <v>20520596233_</v>
      </c>
      <c r="C1628" s="6">
        <v>44133</v>
      </c>
      <c r="D1628" s="6">
        <v>44163</v>
      </c>
      <c r="E1628" s="192">
        <v>20520596233</v>
      </c>
      <c r="F1628" s="3" t="s">
        <v>4116</v>
      </c>
      <c r="G1628" s="3" t="s">
        <v>5130</v>
      </c>
      <c r="H1628" s="6">
        <v>44133</v>
      </c>
      <c r="I1628" s="6">
        <v>44163</v>
      </c>
      <c r="J1628" s="7"/>
      <c r="K1628" s="8">
        <f ca="1">+TODAY()-I1628</f>
        <v>-26</v>
      </c>
      <c r="L1628" s="9">
        <v>82</v>
      </c>
      <c r="M1628" s="152"/>
      <c r="N1628" s="9" t="str">
        <f>IF(M1628="","Vacio",IF(L1628=M1628,"Igual","Diferente"))</f>
        <v>Vacio</v>
      </c>
      <c r="O1628" s="9"/>
      <c r="P1628" s="152"/>
      <c r="Q1628" s="9" t="str">
        <f>IF(P1628="","Vacio",IF(O1628=P1628,"Igual","Diferente"))</f>
        <v>Vacio</v>
      </c>
      <c r="R1628" s="1">
        <f>+L1628+O1628/3.5</f>
        <v>82</v>
      </c>
      <c r="S1628" s="1">
        <f ca="1">+IF(K1628&gt;=0,IF(K1628&lt;30,R1628*1,IF(60&gt;K1628,R1628*2,IF(90&gt;K1628,R1628*3,IF(120&gt;K1628,R1628*4,IF(150&gt;K1628,R1628*5,IF(180&gt;K1628,R1628*6,IF(210&gt;K1628,R1628*7))))))),0)</f>
        <v>0</v>
      </c>
      <c r="T1628" s="2">
        <f ca="1">+IF(K1628&lt;0,0,IF(K1628&lt;8,$A$1,IF(K1628&lt;15,$B$1,IF(K1628&lt;22,$C$1,IF(K1628&lt;30,$D$1,IF(K1628&lt;60,$G$1,IF(K1628&lt;90,$H$1,IF(K1628&lt;120,$I$1,IF(K1628&lt;150,$J$1,IF(K1628&lt;180,$K$1,IF(K1628&lt;210,$E$1)))))))))))</f>
        <v>0</v>
      </c>
      <c r="U1628" s="119" t="s">
        <v>3090</v>
      </c>
      <c r="V1628" s="86" t="s">
        <v>2956</v>
      </c>
      <c r="W1628" s="133">
        <v>44009</v>
      </c>
      <c r="X1628" s="120" t="s">
        <v>3063</v>
      </c>
      <c r="Y1628" s="12" t="s">
        <v>5248</v>
      </c>
      <c r="Z1628" s="12"/>
      <c r="AA1628" s="120"/>
      <c r="AB1628" s="116"/>
      <c r="AC1628" s="116"/>
      <c r="AD1628" s="116"/>
      <c r="AE1628" s="116"/>
      <c r="AF1628" s="4">
        <f ca="1">+TODAY()-AE1628</f>
        <v>44137</v>
      </c>
      <c r="AG1628" s="116"/>
      <c r="AH1628" s="116"/>
      <c r="AI1628" s="6"/>
      <c r="AJ1628" s="3"/>
      <c r="AK1628" s="6"/>
      <c r="AL1628" s="10"/>
      <c r="AM1628" s="3"/>
      <c r="AN1628" s="3"/>
      <c r="AO1628" s="3"/>
      <c r="AP1628" s="3" t="s">
        <v>62</v>
      </c>
      <c r="AQ1628" s="3"/>
      <c r="AR1628" s="3"/>
      <c r="AS1628" s="3"/>
      <c r="AT1628" s="3"/>
      <c r="AU1628" s="3" t="s">
        <v>4402</v>
      </c>
      <c r="AV1628" s="7" t="s">
        <v>47</v>
      </c>
      <c r="AW1628" s="7" t="s">
        <v>47</v>
      </c>
      <c r="AX1628" s="9" t="str">
        <f>IF(AW1628="","Vacio",IF(AV1628=AW1628,"Igual","Diferente"))</f>
        <v>Igual</v>
      </c>
      <c r="AY1628" s="129"/>
      <c r="AZ1628" s="129"/>
      <c r="BA1628" s="5">
        <f ca="1">+IF(K1628&gt;21,"Revisar",0)</f>
        <v>0</v>
      </c>
      <c r="BB1628" s="129" t="s">
        <v>146</v>
      </c>
      <c r="BC1628" s="129" t="s">
        <v>2919</v>
      </c>
      <c r="BD1628" s="158"/>
      <c r="BE1628" s="158"/>
      <c r="BF1628" s="129" t="s">
        <v>94</v>
      </c>
      <c r="BG1628" s="129"/>
      <c r="BH1628" s="158"/>
      <c r="BI1628" s="158"/>
      <c r="BJ1628" s="158"/>
      <c r="BK1628" s="158"/>
      <c r="BL1628" s="158"/>
      <c r="BM1628" s="158"/>
    </row>
    <row r="1629" spans="1:65" s="153" customFormat="1" ht="14.65" customHeight="1" x14ac:dyDescent="0.25">
      <c r="A1629" s="68" t="str">
        <f>CONCATENATE(E1629,"_",X1629)</f>
        <v>20520596233_PCR-LAP20061010</v>
      </c>
      <c r="B1629" s="68" t="str">
        <f>CONCATENATE(E1629,"_",Z1629)</f>
        <v>20520596233_</v>
      </c>
      <c r="C1629" s="6">
        <v>44133</v>
      </c>
      <c r="D1629" s="6">
        <v>44163</v>
      </c>
      <c r="E1629" s="192">
        <v>20520596233</v>
      </c>
      <c r="F1629" s="3" t="s">
        <v>4116</v>
      </c>
      <c r="G1629" s="3" t="s">
        <v>5130</v>
      </c>
      <c r="H1629" s="6">
        <v>44133</v>
      </c>
      <c r="I1629" s="6">
        <v>44163</v>
      </c>
      <c r="J1629" s="7"/>
      <c r="K1629" s="8">
        <f ca="1">+TODAY()-I1629</f>
        <v>-26</v>
      </c>
      <c r="L1629" s="9">
        <v>82</v>
      </c>
      <c r="M1629" s="152"/>
      <c r="N1629" s="9" t="str">
        <f>IF(M1629="","Vacio",IF(L1629=M1629,"Igual","Diferente"))</f>
        <v>Vacio</v>
      </c>
      <c r="O1629" s="9"/>
      <c r="P1629" s="152"/>
      <c r="Q1629" s="9" t="str">
        <f>IF(P1629="","Vacio",IF(O1629=P1629,"Igual","Diferente"))</f>
        <v>Vacio</v>
      </c>
      <c r="R1629" s="1">
        <f>+L1629+O1629/3.5</f>
        <v>82</v>
      </c>
      <c r="S1629" s="1">
        <f ca="1">+IF(K1629&gt;=0,IF(K1629&lt;30,R1629*1,IF(60&gt;K1629,R1629*2,IF(90&gt;K1629,R1629*3,IF(120&gt;K1629,R1629*4,IF(150&gt;K1629,R1629*5,IF(180&gt;K1629,R1629*6,IF(210&gt;K1629,R1629*7))))))),0)</f>
        <v>0</v>
      </c>
      <c r="T1629" s="2">
        <f ca="1">+IF(K1629&lt;0,0,IF(K1629&lt;8,$A$1,IF(K1629&lt;15,$B$1,IF(K1629&lt;22,$C$1,IF(K1629&lt;30,$D$1,IF(K1629&lt;60,$G$1,IF(K1629&lt;90,$H$1,IF(K1629&lt;120,$I$1,IF(K1629&lt;150,$J$1,IF(K1629&lt;180,$K$1,IF(K1629&lt;210,$E$1)))))))))))</f>
        <v>0</v>
      </c>
      <c r="U1629" s="119" t="s">
        <v>3090</v>
      </c>
      <c r="V1629" s="86" t="s">
        <v>2956</v>
      </c>
      <c r="W1629" s="133">
        <v>44009</v>
      </c>
      <c r="X1629" s="120" t="s">
        <v>3064</v>
      </c>
      <c r="Y1629" s="12" t="s">
        <v>5248</v>
      </c>
      <c r="Z1629" s="12"/>
      <c r="AA1629" s="120"/>
      <c r="AB1629" s="116"/>
      <c r="AC1629" s="116"/>
      <c r="AD1629" s="116"/>
      <c r="AE1629" s="116"/>
      <c r="AF1629" s="4">
        <f ca="1">+TODAY()-AE1629</f>
        <v>44137</v>
      </c>
      <c r="AG1629" s="116"/>
      <c r="AH1629" s="116"/>
      <c r="AI1629" s="6"/>
      <c r="AJ1629" s="3"/>
      <c r="AK1629" s="6"/>
      <c r="AL1629" s="10"/>
      <c r="AM1629" s="3"/>
      <c r="AN1629" s="3"/>
      <c r="AO1629" s="3"/>
      <c r="AP1629" s="3" t="s">
        <v>62</v>
      </c>
      <c r="AQ1629" s="3"/>
      <c r="AR1629" s="3"/>
      <c r="AS1629" s="3"/>
      <c r="AT1629" s="3"/>
      <c r="AU1629" s="3" t="s">
        <v>4402</v>
      </c>
      <c r="AV1629" s="7" t="s">
        <v>47</v>
      </c>
      <c r="AW1629" s="7" t="s">
        <v>47</v>
      </c>
      <c r="AX1629" s="9" t="str">
        <f>IF(AW1629="","Vacio",IF(AV1629=AW1629,"Igual","Diferente"))</f>
        <v>Igual</v>
      </c>
      <c r="AY1629" s="129"/>
      <c r="AZ1629" s="129"/>
      <c r="BA1629" s="5">
        <f ca="1">+IF(K1629&gt;21,"Revisar",0)</f>
        <v>0</v>
      </c>
      <c r="BB1629" s="129" t="s">
        <v>146</v>
      </c>
      <c r="BC1629" s="129" t="s">
        <v>2919</v>
      </c>
      <c r="BD1629" s="158"/>
      <c r="BE1629" s="158"/>
      <c r="BF1629" s="129" t="s">
        <v>94</v>
      </c>
      <c r="BG1629" s="129"/>
      <c r="BH1629" s="158"/>
      <c r="BI1629" s="158"/>
      <c r="BJ1629" s="158"/>
      <c r="BK1629" s="158"/>
      <c r="BL1629" s="158"/>
      <c r="BM1629" s="158"/>
    </row>
    <row r="1630" spans="1:65" s="153" customFormat="1" ht="14.65" customHeight="1" x14ac:dyDescent="0.25">
      <c r="A1630" s="68" t="str">
        <f>CONCATENATE(E1630,"_",X1630)</f>
        <v>20520596233_PCR-LAP20061012</v>
      </c>
      <c r="B1630" s="68" t="str">
        <f>CONCATENATE(E1630,"_",Z1630)</f>
        <v>20520596233_</v>
      </c>
      <c r="C1630" s="6">
        <v>44133</v>
      </c>
      <c r="D1630" s="6">
        <v>44163</v>
      </c>
      <c r="E1630" s="192">
        <v>20520596233</v>
      </c>
      <c r="F1630" s="3" t="s">
        <v>4116</v>
      </c>
      <c r="G1630" s="3" t="s">
        <v>5130</v>
      </c>
      <c r="H1630" s="6">
        <v>44133</v>
      </c>
      <c r="I1630" s="6">
        <v>44163</v>
      </c>
      <c r="J1630" s="7"/>
      <c r="K1630" s="8">
        <f ca="1">+TODAY()-I1630</f>
        <v>-26</v>
      </c>
      <c r="L1630" s="9">
        <v>82</v>
      </c>
      <c r="M1630" s="152"/>
      <c r="N1630" s="9" t="str">
        <f>IF(M1630="","Vacio",IF(L1630=M1630,"Igual","Diferente"))</f>
        <v>Vacio</v>
      </c>
      <c r="O1630" s="9"/>
      <c r="P1630" s="152"/>
      <c r="Q1630" s="9" t="str">
        <f>IF(P1630="","Vacio",IF(O1630=P1630,"Igual","Diferente"))</f>
        <v>Vacio</v>
      </c>
      <c r="R1630" s="1">
        <f>+L1630+O1630/3.5</f>
        <v>82</v>
      </c>
      <c r="S1630" s="1">
        <f ca="1">+IF(K1630&gt;=0,IF(K1630&lt;30,R1630*1,IF(60&gt;K1630,R1630*2,IF(90&gt;K1630,R1630*3,IF(120&gt;K1630,R1630*4,IF(150&gt;K1630,R1630*5,IF(180&gt;K1630,R1630*6,IF(210&gt;K1630,R1630*7))))))),0)</f>
        <v>0</v>
      </c>
      <c r="T1630" s="2">
        <f ca="1">+IF(K1630&lt;0,0,IF(K1630&lt;8,$A$1,IF(K1630&lt;15,$B$1,IF(K1630&lt;22,$C$1,IF(K1630&lt;30,$D$1,IF(K1630&lt;60,$G$1,IF(K1630&lt;90,$H$1,IF(K1630&lt;120,$I$1,IF(K1630&lt;150,$J$1,IF(K1630&lt;180,$K$1,IF(K1630&lt;210,$E$1)))))))))))</f>
        <v>0</v>
      </c>
      <c r="U1630" s="119" t="s">
        <v>3090</v>
      </c>
      <c r="V1630" s="86" t="s">
        <v>2956</v>
      </c>
      <c r="W1630" s="133">
        <v>44009</v>
      </c>
      <c r="X1630" s="120" t="s">
        <v>3066</v>
      </c>
      <c r="Y1630" s="12" t="s">
        <v>5248</v>
      </c>
      <c r="Z1630" s="12"/>
      <c r="AA1630" s="120"/>
      <c r="AB1630" s="116"/>
      <c r="AC1630" s="116"/>
      <c r="AD1630" s="116"/>
      <c r="AE1630" s="116"/>
      <c r="AF1630" s="4">
        <f ca="1">+TODAY()-AE1630</f>
        <v>44137</v>
      </c>
      <c r="AG1630" s="116"/>
      <c r="AH1630" s="116"/>
      <c r="AI1630" s="6"/>
      <c r="AJ1630" s="3"/>
      <c r="AK1630" s="6"/>
      <c r="AL1630" s="10"/>
      <c r="AM1630" s="3"/>
      <c r="AN1630" s="3"/>
      <c r="AO1630" s="3"/>
      <c r="AP1630" s="3" t="s">
        <v>62</v>
      </c>
      <c r="AQ1630" s="3"/>
      <c r="AR1630" s="3"/>
      <c r="AS1630" s="3"/>
      <c r="AT1630" s="3"/>
      <c r="AU1630" s="3" t="s">
        <v>4402</v>
      </c>
      <c r="AV1630" s="7" t="s">
        <v>47</v>
      </c>
      <c r="AW1630" s="7" t="s">
        <v>47</v>
      </c>
      <c r="AX1630" s="9" t="str">
        <f>IF(AW1630="","Vacio",IF(AV1630=AW1630,"Igual","Diferente"))</f>
        <v>Igual</v>
      </c>
      <c r="AY1630" s="129"/>
      <c r="AZ1630" s="129"/>
      <c r="BA1630" s="5">
        <f ca="1">+IF(K1630&gt;21,"Revisar",0)</f>
        <v>0</v>
      </c>
      <c r="BB1630" s="129" t="s">
        <v>146</v>
      </c>
      <c r="BC1630" s="129" t="s">
        <v>2919</v>
      </c>
      <c r="BD1630" s="158"/>
      <c r="BE1630" s="158"/>
      <c r="BF1630" s="129" t="s">
        <v>94</v>
      </c>
      <c r="BG1630" s="129"/>
      <c r="BH1630" s="158"/>
      <c r="BI1630" s="158"/>
      <c r="BJ1630" s="158"/>
      <c r="BK1630" s="158"/>
      <c r="BL1630" s="158"/>
      <c r="BM1630" s="158"/>
    </row>
    <row r="1631" spans="1:65" s="153" customFormat="1" ht="14.65" customHeight="1" x14ac:dyDescent="0.25">
      <c r="A1631" s="68" t="str">
        <f>CONCATENATE(E1631,"_",X1631)</f>
        <v>20520596233_PCR-LAP20061013</v>
      </c>
      <c r="B1631" s="68" t="str">
        <f>CONCATENATE(E1631,"_",Z1631)</f>
        <v>20520596233_</v>
      </c>
      <c r="C1631" s="6">
        <v>44133</v>
      </c>
      <c r="D1631" s="6">
        <v>44163</v>
      </c>
      <c r="E1631" s="192">
        <v>20520596233</v>
      </c>
      <c r="F1631" s="3" t="s">
        <v>4116</v>
      </c>
      <c r="G1631" s="3" t="s">
        <v>5130</v>
      </c>
      <c r="H1631" s="6">
        <v>44133</v>
      </c>
      <c r="I1631" s="6">
        <v>44163</v>
      </c>
      <c r="J1631" s="7"/>
      <c r="K1631" s="8">
        <f ca="1">+TODAY()-I1631</f>
        <v>-26</v>
      </c>
      <c r="L1631" s="9">
        <v>82</v>
      </c>
      <c r="M1631" s="152"/>
      <c r="N1631" s="9" t="str">
        <f>IF(M1631="","Vacio",IF(L1631=M1631,"Igual","Diferente"))</f>
        <v>Vacio</v>
      </c>
      <c r="O1631" s="9"/>
      <c r="P1631" s="152"/>
      <c r="Q1631" s="9" t="str">
        <f>IF(P1631="","Vacio",IF(O1631=P1631,"Igual","Diferente"))</f>
        <v>Vacio</v>
      </c>
      <c r="R1631" s="1">
        <f>+L1631+O1631/3.5</f>
        <v>82</v>
      </c>
      <c r="S1631" s="1">
        <f ca="1">+IF(K1631&gt;=0,IF(K1631&lt;30,R1631*1,IF(60&gt;K1631,R1631*2,IF(90&gt;K1631,R1631*3,IF(120&gt;K1631,R1631*4,IF(150&gt;K1631,R1631*5,IF(180&gt;K1631,R1631*6,IF(210&gt;K1631,R1631*7))))))),0)</f>
        <v>0</v>
      </c>
      <c r="T1631" s="2">
        <f ca="1">+IF(K1631&lt;0,0,IF(K1631&lt;8,$A$1,IF(K1631&lt;15,$B$1,IF(K1631&lt;22,$C$1,IF(K1631&lt;30,$D$1,IF(K1631&lt;60,$G$1,IF(K1631&lt;90,$H$1,IF(K1631&lt;120,$I$1,IF(K1631&lt;150,$J$1,IF(K1631&lt;180,$K$1,IF(K1631&lt;210,$E$1)))))))))))</f>
        <v>0</v>
      </c>
      <c r="U1631" s="119" t="s">
        <v>3090</v>
      </c>
      <c r="V1631" s="86" t="s">
        <v>2956</v>
      </c>
      <c r="W1631" s="133">
        <v>44009</v>
      </c>
      <c r="X1631" s="120" t="s">
        <v>3067</v>
      </c>
      <c r="Y1631" s="12" t="s">
        <v>5248</v>
      </c>
      <c r="Z1631" s="12"/>
      <c r="AA1631" s="120"/>
      <c r="AB1631" s="116"/>
      <c r="AC1631" s="116"/>
      <c r="AD1631" s="116"/>
      <c r="AE1631" s="116"/>
      <c r="AF1631" s="4">
        <f ca="1">+TODAY()-AE1631</f>
        <v>44137</v>
      </c>
      <c r="AG1631" s="116"/>
      <c r="AH1631" s="116"/>
      <c r="AI1631" s="6"/>
      <c r="AJ1631" s="3"/>
      <c r="AK1631" s="6"/>
      <c r="AL1631" s="10"/>
      <c r="AM1631" s="3"/>
      <c r="AN1631" s="3"/>
      <c r="AO1631" s="3"/>
      <c r="AP1631" s="3" t="s">
        <v>62</v>
      </c>
      <c r="AQ1631" s="3"/>
      <c r="AR1631" s="3"/>
      <c r="AS1631" s="3"/>
      <c r="AT1631" s="3"/>
      <c r="AU1631" s="3" t="s">
        <v>4402</v>
      </c>
      <c r="AV1631" s="7" t="s">
        <v>47</v>
      </c>
      <c r="AW1631" s="7" t="s">
        <v>47</v>
      </c>
      <c r="AX1631" s="9" t="str">
        <f>IF(AW1631="","Vacio",IF(AV1631=AW1631,"Igual","Diferente"))</f>
        <v>Igual</v>
      </c>
      <c r="AY1631" s="129"/>
      <c r="AZ1631" s="129"/>
      <c r="BA1631" s="5">
        <f ca="1">+IF(K1631&gt;21,"Revisar",0)</f>
        <v>0</v>
      </c>
      <c r="BB1631" s="129" t="s">
        <v>146</v>
      </c>
      <c r="BC1631" s="129" t="s">
        <v>2919</v>
      </c>
      <c r="BD1631" s="158"/>
      <c r="BE1631" s="158"/>
      <c r="BF1631" s="129" t="s">
        <v>94</v>
      </c>
      <c r="BG1631" s="129"/>
      <c r="BH1631" s="158"/>
      <c r="BI1631" s="158"/>
      <c r="BJ1631" s="158"/>
      <c r="BK1631" s="158"/>
      <c r="BL1631" s="158"/>
      <c r="BM1631" s="158"/>
    </row>
    <row r="1632" spans="1:65" s="153" customFormat="1" ht="14.65" customHeight="1" x14ac:dyDescent="0.25">
      <c r="A1632" s="68" t="str">
        <f>CONCATENATE(E1632,"_",X1632)</f>
        <v>20520596233_PCR-LAP20061014</v>
      </c>
      <c r="B1632" s="68" t="str">
        <f>CONCATENATE(E1632,"_",Z1632)</f>
        <v>20520596233_</v>
      </c>
      <c r="C1632" s="6">
        <v>44133</v>
      </c>
      <c r="D1632" s="6">
        <v>44163</v>
      </c>
      <c r="E1632" s="192">
        <v>20520596233</v>
      </c>
      <c r="F1632" s="3" t="s">
        <v>4116</v>
      </c>
      <c r="G1632" s="3" t="s">
        <v>5130</v>
      </c>
      <c r="H1632" s="6">
        <v>44133</v>
      </c>
      <c r="I1632" s="6">
        <v>44163</v>
      </c>
      <c r="J1632" s="7"/>
      <c r="K1632" s="8">
        <f ca="1">+TODAY()-I1632</f>
        <v>-26</v>
      </c>
      <c r="L1632" s="9">
        <v>82</v>
      </c>
      <c r="M1632" s="152"/>
      <c r="N1632" s="9" t="str">
        <f>IF(M1632="","Vacio",IF(L1632=M1632,"Igual","Diferente"))</f>
        <v>Vacio</v>
      </c>
      <c r="O1632" s="9"/>
      <c r="P1632" s="152"/>
      <c r="Q1632" s="9" t="str">
        <f>IF(P1632="","Vacio",IF(O1632=P1632,"Igual","Diferente"))</f>
        <v>Vacio</v>
      </c>
      <c r="R1632" s="1">
        <f>+L1632+O1632/3.5</f>
        <v>82</v>
      </c>
      <c r="S1632" s="1">
        <f ca="1">+IF(K1632&gt;=0,IF(K1632&lt;30,R1632*1,IF(60&gt;K1632,R1632*2,IF(90&gt;K1632,R1632*3,IF(120&gt;K1632,R1632*4,IF(150&gt;K1632,R1632*5,IF(180&gt;K1632,R1632*6,IF(210&gt;K1632,R1632*7))))))),0)</f>
        <v>0</v>
      </c>
      <c r="T1632" s="2">
        <f ca="1">+IF(K1632&lt;0,0,IF(K1632&lt;8,$A$1,IF(K1632&lt;15,$B$1,IF(K1632&lt;22,$C$1,IF(K1632&lt;30,$D$1,IF(K1632&lt;60,$G$1,IF(K1632&lt;90,$H$1,IF(K1632&lt;120,$I$1,IF(K1632&lt;150,$J$1,IF(K1632&lt;180,$K$1,IF(K1632&lt;210,$E$1)))))))))))</f>
        <v>0</v>
      </c>
      <c r="U1632" s="119" t="s">
        <v>3090</v>
      </c>
      <c r="V1632" s="86" t="s">
        <v>2956</v>
      </c>
      <c r="W1632" s="133">
        <v>44009</v>
      </c>
      <c r="X1632" s="120" t="s">
        <v>3068</v>
      </c>
      <c r="Y1632" s="12" t="s">
        <v>5248</v>
      </c>
      <c r="Z1632" s="12"/>
      <c r="AA1632" s="120"/>
      <c r="AB1632" s="116"/>
      <c r="AC1632" s="116"/>
      <c r="AD1632" s="116"/>
      <c r="AE1632" s="116"/>
      <c r="AF1632" s="4">
        <f ca="1">+TODAY()-AE1632</f>
        <v>44137</v>
      </c>
      <c r="AG1632" s="116"/>
      <c r="AH1632" s="116"/>
      <c r="AI1632" s="6"/>
      <c r="AJ1632" s="3"/>
      <c r="AK1632" s="6"/>
      <c r="AL1632" s="10"/>
      <c r="AM1632" s="3"/>
      <c r="AN1632" s="3"/>
      <c r="AO1632" s="3"/>
      <c r="AP1632" s="3" t="s">
        <v>62</v>
      </c>
      <c r="AQ1632" s="3"/>
      <c r="AR1632" s="3"/>
      <c r="AS1632" s="3"/>
      <c r="AT1632" s="3"/>
      <c r="AU1632" s="3" t="s">
        <v>4402</v>
      </c>
      <c r="AV1632" s="7" t="s">
        <v>47</v>
      </c>
      <c r="AW1632" s="7" t="s">
        <v>47</v>
      </c>
      <c r="AX1632" s="9" t="str">
        <f>IF(AW1632="","Vacio",IF(AV1632=AW1632,"Igual","Diferente"))</f>
        <v>Igual</v>
      </c>
      <c r="AY1632" s="129"/>
      <c r="AZ1632" s="129"/>
      <c r="BA1632" s="5">
        <f ca="1">+IF(K1632&gt;21,"Revisar",0)</f>
        <v>0</v>
      </c>
      <c r="BB1632" s="129" t="s">
        <v>146</v>
      </c>
      <c r="BC1632" s="129" t="s">
        <v>2919</v>
      </c>
      <c r="BD1632" s="158"/>
      <c r="BE1632" s="158"/>
      <c r="BF1632" s="129" t="s">
        <v>94</v>
      </c>
      <c r="BG1632" s="129"/>
      <c r="BH1632" s="158"/>
      <c r="BI1632" s="158"/>
      <c r="BJ1632" s="158"/>
      <c r="BK1632" s="158"/>
      <c r="BL1632" s="158"/>
      <c r="BM1632" s="158"/>
    </row>
    <row r="1633" spans="1:65" s="153" customFormat="1" ht="14.65" customHeight="1" x14ac:dyDescent="0.25">
      <c r="A1633" s="68" t="str">
        <f>CONCATENATE(E1633,"_",X1633)</f>
        <v>20520596233_PCR-LAP20061015</v>
      </c>
      <c r="B1633" s="68" t="str">
        <f>CONCATENATE(E1633,"_",Z1633)</f>
        <v>20520596233_</v>
      </c>
      <c r="C1633" s="6">
        <v>44133</v>
      </c>
      <c r="D1633" s="6">
        <v>44163</v>
      </c>
      <c r="E1633" s="192">
        <v>20520596233</v>
      </c>
      <c r="F1633" s="3" t="s">
        <v>4116</v>
      </c>
      <c r="G1633" s="3" t="s">
        <v>5130</v>
      </c>
      <c r="H1633" s="6">
        <v>44133</v>
      </c>
      <c r="I1633" s="6">
        <v>44163</v>
      </c>
      <c r="J1633" s="7"/>
      <c r="K1633" s="8">
        <f ca="1">+TODAY()-I1633</f>
        <v>-26</v>
      </c>
      <c r="L1633" s="9">
        <v>82</v>
      </c>
      <c r="M1633" s="152"/>
      <c r="N1633" s="9" t="str">
        <f>IF(M1633="","Vacio",IF(L1633=M1633,"Igual","Diferente"))</f>
        <v>Vacio</v>
      </c>
      <c r="O1633" s="9"/>
      <c r="P1633" s="152"/>
      <c r="Q1633" s="9" t="str">
        <f>IF(P1633="","Vacio",IF(O1633=P1633,"Igual","Diferente"))</f>
        <v>Vacio</v>
      </c>
      <c r="R1633" s="1">
        <f>+L1633+O1633/3.5</f>
        <v>82</v>
      </c>
      <c r="S1633" s="1">
        <f ca="1">+IF(K1633&gt;=0,IF(K1633&lt;30,R1633*1,IF(60&gt;K1633,R1633*2,IF(90&gt;K1633,R1633*3,IF(120&gt;K1633,R1633*4,IF(150&gt;K1633,R1633*5,IF(180&gt;K1633,R1633*6,IF(210&gt;K1633,R1633*7))))))),0)</f>
        <v>0</v>
      </c>
      <c r="T1633" s="2">
        <f ca="1">+IF(K1633&lt;0,0,IF(K1633&lt;8,$A$1,IF(K1633&lt;15,$B$1,IF(K1633&lt;22,$C$1,IF(K1633&lt;30,$D$1,IF(K1633&lt;60,$G$1,IF(K1633&lt;90,$H$1,IF(K1633&lt;120,$I$1,IF(K1633&lt;150,$J$1,IF(K1633&lt;180,$K$1,IF(K1633&lt;210,$E$1)))))))))))</f>
        <v>0</v>
      </c>
      <c r="U1633" s="119" t="s">
        <v>3090</v>
      </c>
      <c r="V1633" s="86" t="s">
        <v>2956</v>
      </c>
      <c r="W1633" s="133">
        <v>44009</v>
      </c>
      <c r="X1633" s="120" t="s">
        <v>3069</v>
      </c>
      <c r="Y1633" s="12" t="s">
        <v>5248</v>
      </c>
      <c r="Z1633" s="12"/>
      <c r="AA1633" s="120"/>
      <c r="AB1633" s="116"/>
      <c r="AC1633" s="116"/>
      <c r="AD1633" s="116"/>
      <c r="AE1633" s="116"/>
      <c r="AF1633" s="4">
        <f ca="1">+TODAY()-AE1633</f>
        <v>44137</v>
      </c>
      <c r="AG1633" s="116"/>
      <c r="AH1633" s="116"/>
      <c r="AI1633" s="6"/>
      <c r="AJ1633" s="3"/>
      <c r="AK1633" s="6"/>
      <c r="AL1633" s="10"/>
      <c r="AM1633" s="3"/>
      <c r="AN1633" s="3"/>
      <c r="AO1633" s="3"/>
      <c r="AP1633" s="3" t="s">
        <v>62</v>
      </c>
      <c r="AQ1633" s="3"/>
      <c r="AR1633" s="3"/>
      <c r="AS1633" s="3"/>
      <c r="AT1633" s="3"/>
      <c r="AU1633" s="3" t="s">
        <v>4402</v>
      </c>
      <c r="AV1633" s="7" t="s">
        <v>47</v>
      </c>
      <c r="AW1633" s="7" t="s">
        <v>47</v>
      </c>
      <c r="AX1633" s="9" t="str">
        <f>IF(AW1633="","Vacio",IF(AV1633=AW1633,"Igual","Diferente"))</f>
        <v>Igual</v>
      </c>
      <c r="AY1633" s="129"/>
      <c r="AZ1633" s="129"/>
      <c r="BA1633" s="5">
        <f ca="1">+IF(K1633&gt;21,"Revisar",0)</f>
        <v>0</v>
      </c>
      <c r="BB1633" s="129" t="s">
        <v>146</v>
      </c>
      <c r="BC1633" s="129" t="s">
        <v>2919</v>
      </c>
      <c r="BD1633" s="158"/>
      <c r="BE1633" s="158"/>
      <c r="BF1633" s="129" t="s">
        <v>94</v>
      </c>
      <c r="BG1633" s="129"/>
      <c r="BH1633" s="158"/>
      <c r="BI1633" s="158"/>
      <c r="BJ1633" s="158"/>
      <c r="BK1633" s="158"/>
      <c r="BL1633" s="158"/>
      <c r="BM1633" s="158"/>
    </row>
    <row r="1634" spans="1:65" s="153" customFormat="1" ht="14.65" customHeight="1" x14ac:dyDescent="0.25">
      <c r="A1634" s="68" t="str">
        <f>CONCATENATE(E1634,"_",X1634)</f>
        <v>20520596233_PCR-LAP20061016</v>
      </c>
      <c r="B1634" s="68" t="str">
        <f>CONCATENATE(E1634,"_",Z1634)</f>
        <v>20520596233_</v>
      </c>
      <c r="C1634" s="6">
        <v>44133</v>
      </c>
      <c r="D1634" s="6">
        <v>44163</v>
      </c>
      <c r="E1634" s="192">
        <v>20520596233</v>
      </c>
      <c r="F1634" s="3" t="s">
        <v>4116</v>
      </c>
      <c r="G1634" s="3" t="s">
        <v>5130</v>
      </c>
      <c r="H1634" s="6">
        <v>44133</v>
      </c>
      <c r="I1634" s="6">
        <v>44163</v>
      </c>
      <c r="J1634" s="7"/>
      <c r="K1634" s="8">
        <f ca="1">+TODAY()-I1634</f>
        <v>-26</v>
      </c>
      <c r="L1634" s="9">
        <v>82</v>
      </c>
      <c r="M1634" s="152"/>
      <c r="N1634" s="9" t="str">
        <f>IF(M1634="","Vacio",IF(L1634=M1634,"Igual","Diferente"))</f>
        <v>Vacio</v>
      </c>
      <c r="O1634" s="9"/>
      <c r="P1634" s="152"/>
      <c r="Q1634" s="9" t="str">
        <f>IF(P1634="","Vacio",IF(O1634=P1634,"Igual","Diferente"))</f>
        <v>Vacio</v>
      </c>
      <c r="R1634" s="1">
        <f>+L1634+O1634/3.5</f>
        <v>82</v>
      </c>
      <c r="S1634" s="1">
        <f ca="1">+IF(K1634&gt;=0,IF(K1634&lt;30,R1634*1,IF(60&gt;K1634,R1634*2,IF(90&gt;K1634,R1634*3,IF(120&gt;K1634,R1634*4,IF(150&gt;K1634,R1634*5,IF(180&gt;K1634,R1634*6,IF(210&gt;K1634,R1634*7))))))),0)</f>
        <v>0</v>
      </c>
      <c r="T1634" s="2">
        <f ca="1">+IF(K1634&lt;0,0,IF(K1634&lt;8,$A$1,IF(K1634&lt;15,$B$1,IF(K1634&lt;22,$C$1,IF(K1634&lt;30,$D$1,IF(K1634&lt;60,$G$1,IF(K1634&lt;90,$H$1,IF(K1634&lt;120,$I$1,IF(K1634&lt;150,$J$1,IF(K1634&lt;180,$K$1,IF(K1634&lt;210,$E$1)))))))))))</f>
        <v>0</v>
      </c>
      <c r="U1634" s="119" t="s">
        <v>3090</v>
      </c>
      <c r="V1634" s="86" t="s">
        <v>2956</v>
      </c>
      <c r="W1634" s="133">
        <v>44009</v>
      </c>
      <c r="X1634" s="120" t="s">
        <v>3070</v>
      </c>
      <c r="Y1634" s="12" t="s">
        <v>5248</v>
      </c>
      <c r="Z1634" s="12"/>
      <c r="AA1634" s="120"/>
      <c r="AB1634" s="116"/>
      <c r="AC1634" s="116"/>
      <c r="AD1634" s="116"/>
      <c r="AE1634" s="116"/>
      <c r="AF1634" s="4">
        <f ca="1">+TODAY()-AE1634</f>
        <v>44137</v>
      </c>
      <c r="AG1634" s="116"/>
      <c r="AH1634" s="116"/>
      <c r="AI1634" s="6"/>
      <c r="AJ1634" s="3"/>
      <c r="AK1634" s="6"/>
      <c r="AL1634" s="10"/>
      <c r="AM1634" s="3"/>
      <c r="AN1634" s="3"/>
      <c r="AO1634" s="3"/>
      <c r="AP1634" s="3" t="s">
        <v>62</v>
      </c>
      <c r="AQ1634" s="3"/>
      <c r="AR1634" s="3"/>
      <c r="AS1634" s="3"/>
      <c r="AT1634" s="3"/>
      <c r="AU1634" s="3" t="s">
        <v>4402</v>
      </c>
      <c r="AV1634" s="7" t="s">
        <v>47</v>
      </c>
      <c r="AW1634" s="7" t="s">
        <v>47</v>
      </c>
      <c r="AX1634" s="9" t="str">
        <f>IF(AW1634="","Vacio",IF(AV1634=AW1634,"Igual","Diferente"))</f>
        <v>Igual</v>
      </c>
      <c r="AY1634" s="129"/>
      <c r="AZ1634" s="129"/>
      <c r="BA1634" s="5">
        <f ca="1">+IF(K1634&gt;21,"Revisar",0)</f>
        <v>0</v>
      </c>
      <c r="BB1634" s="129" t="s">
        <v>146</v>
      </c>
      <c r="BC1634" s="129" t="s">
        <v>2919</v>
      </c>
      <c r="BD1634" s="158"/>
      <c r="BE1634" s="158"/>
      <c r="BF1634" s="129" t="s">
        <v>94</v>
      </c>
      <c r="BG1634" s="129"/>
      <c r="BH1634" s="158"/>
      <c r="BI1634" s="158"/>
      <c r="BJ1634" s="158"/>
      <c r="BK1634" s="158"/>
      <c r="BL1634" s="158"/>
      <c r="BM1634" s="158"/>
    </row>
    <row r="1635" spans="1:65" s="153" customFormat="1" ht="14.65" customHeight="1" x14ac:dyDescent="0.25">
      <c r="A1635" s="68" t="str">
        <f>CONCATENATE(E1635,"_",X1635)</f>
        <v>20520596233_PCR-LAP20061017</v>
      </c>
      <c r="B1635" s="68" t="str">
        <f>CONCATENATE(E1635,"_",Z1635)</f>
        <v>20520596233_</v>
      </c>
      <c r="C1635" s="6">
        <v>44133</v>
      </c>
      <c r="D1635" s="6">
        <v>44163</v>
      </c>
      <c r="E1635" s="192">
        <v>20520596233</v>
      </c>
      <c r="F1635" s="3" t="s">
        <v>4116</v>
      </c>
      <c r="G1635" s="3" t="s">
        <v>5130</v>
      </c>
      <c r="H1635" s="6">
        <v>44133</v>
      </c>
      <c r="I1635" s="6">
        <v>44163</v>
      </c>
      <c r="J1635" s="7"/>
      <c r="K1635" s="8">
        <f ca="1">+TODAY()-I1635</f>
        <v>-26</v>
      </c>
      <c r="L1635" s="9">
        <v>82</v>
      </c>
      <c r="M1635" s="152"/>
      <c r="N1635" s="9" t="str">
        <f>IF(M1635="","Vacio",IF(L1635=M1635,"Igual","Diferente"))</f>
        <v>Vacio</v>
      </c>
      <c r="O1635" s="9"/>
      <c r="P1635" s="152"/>
      <c r="Q1635" s="9" t="str">
        <f>IF(P1635="","Vacio",IF(O1635=P1635,"Igual","Diferente"))</f>
        <v>Vacio</v>
      </c>
      <c r="R1635" s="1">
        <f>+L1635+O1635/3.5</f>
        <v>82</v>
      </c>
      <c r="S1635" s="1">
        <f ca="1">+IF(K1635&gt;=0,IF(K1635&lt;30,R1635*1,IF(60&gt;K1635,R1635*2,IF(90&gt;K1635,R1635*3,IF(120&gt;K1635,R1635*4,IF(150&gt;K1635,R1635*5,IF(180&gt;K1635,R1635*6,IF(210&gt;K1635,R1635*7))))))),0)</f>
        <v>0</v>
      </c>
      <c r="T1635" s="2">
        <f ca="1">+IF(K1635&lt;0,0,IF(K1635&lt;8,$A$1,IF(K1635&lt;15,$B$1,IF(K1635&lt;22,$C$1,IF(K1635&lt;30,$D$1,IF(K1635&lt;60,$G$1,IF(K1635&lt;90,$H$1,IF(K1635&lt;120,$I$1,IF(K1635&lt;150,$J$1,IF(K1635&lt;180,$K$1,IF(K1635&lt;210,$E$1)))))))))))</f>
        <v>0</v>
      </c>
      <c r="U1635" s="119" t="s">
        <v>3090</v>
      </c>
      <c r="V1635" s="86" t="s">
        <v>2956</v>
      </c>
      <c r="W1635" s="133">
        <v>44009</v>
      </c>
      <c r="X1635" s="120" t="s">
        <v>3071</v>
      </c>
      <c r="Y1635" s="12" t="s">
        <v>5248</v>
      </c>
      <c r="Z1635" s="12"/>
      <c r="AA1635" s="120"/>
      <c r="AB1635" s="116"/>
      <c r="AC1635" s="116"/>
      <c r="AD1635" s="116"/>
      <c r="AE1635" s="116"/>
      <c r="AF1635" s="4">
        <f ca="1">+TODAY()-AE1635</f>
        <v>44137</v>
      </c>
      <c r="AG1635" s="116"/>
      <c r="AH1635" s="116"/>
      <c r="AI1635" s="6"/>
      <c r="AJ1635" s="3"/>
      <c r="AK1635" s="6"/>
      <c r="AL1635" s="10"/>
      <c r="AM1635" s="3"/>
      <c r="AN1635" s="3"/>
      <c r="AO1635" s="3"/>
      <c r="AP1635" s="3" t="s">
        <v>62</v>
      </c>
      <c r="AQ1635" s="3"/>
      <c r="AR1635" s="3"/>
      <c r="AS1635" s="3"/>
      <c r="AT1635" s="3"/>
      <c r="AU1635" s="3" t="s">
        <v>4402</v>
      </c>
      <c r="AV1635" s="7" t="s">
        <v>47</v>
      </c>
      <c r="AW1635" s="7" t="s">
        <v>47</v>
      </c>
      <c r="AX1635" s="9" t="str">
        <f>IF(AW1635="","Vacio",IF(AV1635=AW1635,"Igual","Diferente"))</f>
        <v>Igual</v>
      </c>
      <c r="AY1635" s="129"/>
      <c r="AZ1635" s="129"/>
      <c r="BA1635" s="5">
        <f ca="1">+IF(K1635&gt;21,"Revisar",0)</f>
        <v>0</v>
      </c>
      <c r="BB1635" s="129" t="s">
        <v>146</v>
      </c>
      <c r="BC1635" s="129" t="s">
        <v>2919</v>
      </c>
      <c r="BD1635" s="158"/>
      <c r="BE1635" s="158"/>
      <c r="BF1635" s="129" t="s">
        <v>94</v>
      </c>
      <c r="BG1635" s="129"/>
      <c r="BH1635" s="158"/>
      <c r="BI1635" s="158"/>
      <c r="BJ1635" s="158"/>
      <c r="BK1635" s="158"/>
      <c r="BL1635" s="158"/>
      <c r="BM1635" s="158"/>
    </row>
    <row r="1636" spans="1:65" s="153" customFormat="1" ht="14.65" customHeight="1" x14ac:dyDescent="0.25">
      <c r="A1636" s="68" t="str">
        <f>CONCATENATE(E1636,"_",X1636)</f>
        <v>20520596233_PCR-LAP20061018</v>
      </c>
      <c r="B1636" s="68" t="str">
        <f>CONCATENATE(E1636,"_",Z1636)</f>
        <v>20520596233_</v>
      </c>
      <c r="C1636" s="6">
        <v>44133</v>
      </c>
      <c r="D1636" s="6">
        <v>44163</v>
      </c>
      <c r="E1636" s="192">
        <v>20520596233</v>
      </c>
      <c r="F1636" s="3" t="s">
        <v>4116</v>
      </c>
      <c r="G1636" s="3" t="s">
        <v>5130</v>
      </c>
      <c r="H1636" s="6">
        <v>44133</v>
      </c>
      <c r="I1636" s="6">
        <v>44163</v>
      </c>
      <c r="J1636" s="7"/>
      <c r="K1636" s="8">
        <f ca="1">+TODAY()-I1636</f>
        <v>-26</v>
      </c>
      <c r="L1636" s="9">
        <v>82</v>
      </c>
      <c r="M1636" s="152"/>
      <c r="N1636" s="9" t="str">
        <f>IF(M1636="","Vacio",IF(L1636=M1636,"Igual","Diferente"))</f>
        <v>Vacio</v>
      </c>
      <c r="O1636" s="9"/>
      <c r="P1636" s="152"/>
      <c r="Q1636" s="9" t="str">
        <f>IF(P1636="","Vacio",IF(O1636=P1636,"Igual","Diferente"))</f>
        <v>Vacio</v>
      </c>
      <c r="R1636" s="1">
        <f>+L1636+O1636/3.5</f>
        <v>82</v>
      </c>
      <c r="S1636" s="1">
        <f ca="1">+IF(K1636&gt;=0,IF(K1636&lt;30,R1636*1,IF(60&gt;K1636,R1636*2,IF(90&gt;K1636,R1636*3,IF(120&gt;K1636,R1636*4,IF(150&gt;K1636,R1636*5,IF(180&gt;K1636,R1636*6,IF(210&gt;K1636,R1636*7))))))),0)</f>
        <v>0</v>
      </c>
      <c r="T1636" s="2">
        <f ca="1">+IF(K1636&lt;0,0,IF(K1636&lt;8,$A$1,IF(K1636&lt;15,$B$1,IF(K1636&lt;22,$C$1,IF(K1636&lt;30,$D$1,IF(K1636&lt;60,$G$1,IF(K1636&lt;90,$H$1,IF(K1636&lt;120,$I$1,IF(K1636&lt;150,$J$1,IF(K1636&lt;180,$K$1,IF(K1636&lt;210,$E$1)))))))))))</f>
        <v>0</v>
      </c>
      <c r="U1636" s="119" t="s">
        <v>3090</v>
      </c>
      <c r="V1636" s="86" t="s">
        <v>2956</v>
      </c>
      <c r="W1636" s="133">
        <v>44009</v>
      </c>
      <c r="X1636" s="120" t="s">
        <v>3072</v>
      </c>
      <c r="Y1636" s="12" t="s">
        <v>5248</v>
      </c>
      <c r="Z1636" s="12"/>
      <c r="AA1636" s="120"/>
      <c r="AB1636" s="116"/>
      <c r="AC1636" s="116"/>
      <c r="AD1636" s="116"/>
      <c r="AE1636" s="116"/>
      <c r="AF1636" s="4">
        <f ca="1">+TODAY()-AE1636</f>
        <v>44137</v>
      </c>
      <c r="AG1636" s="116"/>
      <c r="AH1636" s="116"/>
      <c r="AI1636" s="6"/>
      <c r="AJ1636" s="3"/>
      <c r="AK1636" s="6"/>
      <c r="AL1636" s="10"/>
      <c r="AM1636" s="3"/>
      <c r="AN1636" s="3"/>
      <c r="AO1636" s="3"/>
      <c r="AP1636" s="3" t="s">
        <v>62</v>
      </c>
      <c r="AQ1636" s="3"/>
      <c r="AR1636" s="3"/>
      <c r="AS1636" s="3"/>
      <c r="AT1636" s="3"/>
      <c r="AU1636" s="3" t="s">
        <v>4402</v>
      </c>
      <c r="AV1636" s="7" t="s">
        <v>47</v>
      </c>
      <c r="AW1636" s="7" t="s">
        <v>47</v>
      </c>
      <c r="AX1636" s="9" t="str">
        <f>IF(AW1636="","Vacio",IF(AV1636=AW1636,"Igual","Diferente"))</f>
        <v>Igual</v>
      </c>
      <c r="AY1636" s="129"/>
      <c r="AZ1636" s="129"/>
      <c r="BA1636" s="5">
        <f ca="1">+IF(K1636&gt;21,"Revisar",0)</f>
        <v>0</v>
      </c>
      <c r="BB1636" s="129" t="s">
        <v>146</v>
      </c>
      <c r="BC1636" s="129" t="s">
        <v>2919</v>
      </c>
      <c r="BD1636" s="158"/>
      <c r="BE1636" s="158"/>
      <c r="BF1636" s="129" t="s">
        <v>94</v>
      </c>
      <c r="BG1636" s="129"/>
      <c r="BH1636" s="158"/>
      <c r="BI1636" s="158"/>
      <c r="BJ1636" s="158"/>
      <c r="BK1636" s="158"/>
      <c r="BL1636" s="158"/>
      <c r="BM1636" s="158"/>
    </row>
    <row r="1637" spans="1:65" s="153" customFormat="1" ht="14.65" customHeight="1" x14ac:dyDescent="0.25">
      <c r="A1637" s="68" t="str">
        <f>CONCATENATE(E1637,"_",X1637)</f>
        <v>20520596233_PCR-LAP20061020</v>
      </c>
      <c r="B1637" s="68" t="str">
        <f>CONCATENATE(E1637,"_",Z1637)</f>
        <v>20520596233_</v>
      </c>
      <c r="C1637" s="6">
        <v>44133</v>
      </c>
      <c r="D1637" s="6">
        <v>44163</v>
      </c>
      <c r="E1637" s="192">
        <v>20520596233</v>
      </c>
      <c r="F1637" s="3" t="s">
        <v>4116</v>
      </c>
      <c r="G1637" s="3" t="s">
        <v>5130</v>
      </c>
      <c r="H1637" s="6">
        <v>44133</v>
      </c>
      <c r="I1637" s="6">
        <v>44163</v>
      </c>
      <c r="J1637" s="7"/>
      <c r="K1637" s="8">
        <f ca="1">+TODAY()-I1637</f>
        <v>-26</v>
      </c>
      <c r="L1637" s="9">
        <v>82</v>
      </c>
      <c r="M1637" s="152"/>
      <c r="N1637" s="9" t="str">
        <f>IF(M1637="","Vacio",IF(L1637=M1637,"Igual","Diferente"))</f>
        <v>Vacio</v>
      </c>
      <c r="O1637" s="9"/>
      <c r="P1637" s="152"/>
      <c r="Q1637" s="9" t="str">
        <f>IF(P1637="","Vacio",IF(O1637=P1637,"Igual","Diferente"))</f>
        <v>Vacio</v>
      </c>
      <c r="R1637" s="1">
        <f>+L1637+O1637/3.5</f>
        <v>82</v>
      </c>
      <c r="S1637" s="1">
        <f ca="1">+IF(K1637&gt;=0,IF(K1637&lt;30,R1637*1,IF(60&gt;K1637,R1637*2,IF(90&gt;K1637,R1637*3,IF(120&gt;K1637,R1637*4,IF(150&gt;K1637,R1637*5,IF(180&gt;K1637,R1637*6,IF(210&gt;K1637,R1637*7))))))),0)</f>
        <v>0</v>
      </c>
      <c r="T1637" s="2">
        <f ca="1">+IF(K1637&lt;0,0,IF(K1637&lt;8,$A$1,IF(K1637&lt;15,$B$1,IF(K1637&lt;22,$C$1,IF(K1637&lt;30,$D$1,IF(K1637&lt;60,$G$1,IF(K1637&lt;90,$H$1,IF(K1637&lt;120,$I$1,IF(K1637&lt;150,$J$1,IF(K1637&lt;180,$K$1,IF(K1637&lt;210,$E$1)))))))))))</f>
        <v>0</v>
      </c>
      <c r="U1637" s="119" t="s">
        <v>3090</v>
      </c>
      <c r="V1637" s="86" t="s">
        <v>2956</v>
      </c>
      <c r="W1637" s="133">
        <v>44009</v>
      </c>
      <c r="X1637" s="120" t="s">
        <v>3074</v>
      </c>
      <c r="Y1637" s="12" t="s">
        <v>5248</v>
      </c>
      <c r="Z1637" s="12"/>
      <c r="AA1637" s="120"/>
      <c r="AB1637" s="116"/>
      <c r="AC1637" s="116"/>
      <c r="AD1637" s="116"/>
      <c r="AE1637" s="116"/>
      <c r="AF1637" s="4">
        <f ca="1">+TODAY()-AE1637</f>
        <v>44137</v>
      </c>
      <c r="AG1637" s="116"/>
      <c r="AH1637" s="116"/>
      <c r="AI1637" s="6"/>
      <c r="AJ1637" s="3"/>
      <c r="AK1637" s="6"/>
      <c r="AL1637" s="10"/>
      <c r="AM1637" s="3"/>
      <c r="AN1637" s="3"/>
      <c r="AO1637" s="3"/>
      <c r="AP1637" s="3" t="s">
        <v>62</v>
      </c>
      <c r="AQ1637" s="3"/>
      <c r="AR1637" s="3"/>
      <c r="AS1637" s="3"/>
      <c r="AT1637" s="3"/>
      <c r="AU1637" s="3" t="s">
        <v>4402</v>
      </c>
      <c r="AV1637" s="7" t="s">
        <v>47</v>
      </c>
      <c r="AW1637" s="7" t="s">
        <v>47</v>
      </c>
      <c r="AX1637" s="9" t="str">
        <f>IF(AW1637="","Vacio",IF(AV1637=AW1637,"Igual","Diferente"))</f>
        <v>Igual</v>
      </c>
      <c r="AY1637" s="129"/>
      <c r="AZ1637" s="129"/>
      <c r="BA1637" s="5">
        <f ca="1">+IF(K1637&gt;21,"Revisar",0)</f>
        <v>0</v>
      </c>
      <c r="BB1637" s="129" t="s">
        <v>146</v>
      </c>
      <c r="BC1637" s="129" t="s">
        <v>2919</v>
      </c>
      <c r="BD1637" s="158"/>
      <c r="BE1637" s="158"/>
      <c r="BF1637" s="129" t="s">
        <v>94</v>
      </c>
      <c r="BG1637" s="129"/>
      <c r="BH1637" s="158"/>
      <c r="BI1637" s="158"/>
      <c r="BJ1637" s="158"/>
      <c r="BK1637" s="158"/>
      <c r="BL1637" s="158"/>
      <c r="BM1637" s="158"/>
    </row>
    <row r="1638" spans="1:65" s="153" customFormat="1" ht="14.65" customHeight="1" x14ac:dyDescent="0.25">
      <c r="A1638" s="68" t="str">
        <f>CONCATENATE(E1638,"_",X1638)</f>
        <v>20520596233_PCR-LAP20061021</v>
      </c>
      <c r="B1638" s="68" t="str">
        <f>CONCATENATE(E1638,"_",Z1638)</f>
        <v>20520596233_</v>
      </c>
      <c r="C1638" s="6">
        <v>44133</v>
      </c>
      <c r="D1638" s="6">
        <v>44163</v>
      </c>
      <c r="E1638" s="192">
        <v>20520596233</v>
      </c>
      <c r="F1638" s="3" t="s">
        <v>4116</v>
      </c>
      <c r="G1638" s="3" t="s">
        <v>5130</v>
      </c>
      <c r="H1638" s="6">
        <v>44133</v>
      </c>
      <c r="I1638" s="6">
        <v>44163</v>
      </c>
      <c r="J1638" s="7"/>
      <c r="K1638" s="8">
        <f ca="1">+TODAY()-I1638</f>
        <v>-26</v>
      </c>
      <c r="L1638" s="9">
        <v>82</v>
      </c>
      <c r="M1638" s="152"/>
      <c r="N1638" s="9" t="str">
        <f>IF(M1638="","Vacio",IF(L1638=M1638,"Igual","Diferente"))</f>
        <v>Vacio</v>
      </c>
      <c r="O1638" s="9"/>
      <c r="P1638" s="152"/>
      <c r="Q1638" s="9" t="str">
        <f>IF(P1638="","Vacio",IF(O1638=P1638,"Igual","Diferente"))</f>
        <v>Vacio</v>
      </c>
      <c r="R1638" s="1">
        <f>+L1638+O1638/3.5</f>
        <v>82</v>
      </c>
      <c r="S1638" s="1">
        <f ca="1">+IF(K1638&gt;=0,IF(K1638&lt;30,R1638*1,IF(60&gt;K1638,R1638*2,IF(90&gt;K1638,R1638*3,IF(120&gt;K1638,R1638*4,IF(150&gt;K1638,R1638*5,IF(180&gt;K1638,R1638*6,IF(210&gt;K1638,R1638*7))))))),0)</f>
        <v>0</v>
      </c>
      <c r="T1638" s="2">
        <f ca="1">+IF(K1638&lt;0,0,IF(K1638&lt;8,$A$1,IF(K1638&lt;15,$B$1,IF(K1638&lt;22,$C$1,IF(K1638&lt;30,$D$1,IF(K1638&lt;60,$G$1,IF(K1638&lt;90,$H$1,IF(K1638&lt;120,$I$1,IF(K1638&lt;150,$J$1,IF(K1638&lt;180,$K$1,IF(K1638&lt;210,$E$1)))))))))))</f>
        <v>0</v>
      </c>
      <c r="U1638" s="119" t="s">
        <v>3090</v>
      </c>
      <c r="V1638" s="86" t="s">
        <v>2956</v>
      </c>
      <c r="W1638" s="133">
        <v>44009</v>
      </c>
      <c r="X1638" s="120" t="s">
        <v>3075</v>
      </c>
      <c r="Y1638" s="12" t="s">
        <v>5248</v>
      </c>
      <c r="Z1638" s="12"/>
      <c r="AA1638" s="120"/>
      <c r="AB1638" s="116"/>
      <c r="AC1638" s="116"/>
      <c r="AD1638" s="116"/>
      <c r="AE1638" s="116"/>
      <c r="AF1638" s="4">
        <f ca="1">+TODAY()-AE1638</f>
        <v>44137</v>
      </c>
      <c r="AG1638" s="116"/>
      <c r="AH1638" s="116"/>
      <c r="AI1638" s="6"/>
      <c r="AJ1638" s="3"/>
      <c r="AK1638" s="6"/>
      <c r="AL1638" s="10"/>
      <c r="AM1638" s="3"/>
      <c r="AN1638" s="3"/>
      <c r="AO1638" s="3"/>
      <c r="AP1638" s="3" t="s">
        <v>62</v>
      </c>
      <c r="AQ1638" s="3"/>
      <c r="AR1638" s="3"/>
      <c r="AS1638" s="3"/>
      <c r="AT1638" s="3"/>
      <c r="AU1638" s="3" t="s">
        <v>4402</v>
      </c>
      <c r="AV1638" s="7" t="s">
        <v>47</v>
      </c>
      <c r="AW1638" s="7" t="s">
        <v>47</v>
      </c>
      <c r="AX1638" s="9" t="str">
        <f>IF(AW1638="","Vacio",IF(AV1638=AW1638,"Igual","Diferente"))</f>
        <v>Igual</v>
      </c>
      <c r="AY1638" s="129"/>
      <c r="AZ1638" s="129"/>
      <c r="BA1638" s="5">
        <f ca="1">+IF(K1638&gt;21,"Revisar",0)</f>
        <v>0</v>
      </c>
      <c r="BB1638" s="129" t="s">
        <v>146</v>
      </c>
      <c r="BC1638" s="129" t="s">
        <v>2919</v>
      </c>
      <c r="BD1638" s="158"/>
      <c r="BE1638" s="158"/>
      <c r="BF1638" s="129" t="s">
        <v>94</v>
      </c>
      <c r="BG1638" s="129"/>
      <c r="BH1638" s="158"/>
      <c r="BI1638" s="158"/>
      <c r="BJ1638" s="158"/>
      <c r="BK1638" s="158"/>
      <c r="BL1638" s="158"/>
      <c r="BM1638" s="158"/>
    </row>
    <row r="1639" spans="1:65" s="153" customFormat="1" ht="14.65" customHeight="1" x14ac:dyDescent="0.25">
      <c r="A1639" s="68" t="str">
        <f>CONCATENATE(E1639,"_",X1639)</f>
        <v>20520596233_PCR-LAP20061022</v>
      </c>
      <c r="B1639" s="68" t="str">
        <f>CONCATENATE(E1639,"_",Z1639)</f>
        <v>20520596233_</v>
      </c>
      <c r="C1639" s="6">
        <v>44133</v>
      </c>
      <c r="D1639" s="6">
        <v>44163</v>
      </c>
      <c r="E1639" s="192">
        <v>20520596233</v>
      </c>
      <c r="F1639" s="3" t="s">
        <v>4116</v>
      </c>
      <c r="G1639" s="3" t="s">
        <v>5130</v>
      </c>
      <c r="H1639" s="6">
        <v>44133</v>
      </c>
      <c r="I1639" s="6">
        <v>44163</v>
      </c>
      <c r="J1639" s="7"/>
      <c r="K1639" s="8">
        <f ca="1">+TODAY()-I1639</f>
        <v>-26</v>
      </c>
      <c r="L1639" s="9">
        <v>82</v>
      </c>
      <c r="M1639" s="152"/>
      <c r="N1639" s="9" t="str">
        <f>IF(M1639="","Vacio",IF(L1639=M1639,"Igual","Diferente"))</f>
        <v>Vacio</v>
      </c>
      <c r="O1639" s="9"/>
      <c r="P1639" s="152"/>
      <c r="Q1639" s="9" t="str">
        <f>IF(P1639="","Vacio",IF(O1639=P1639,"Igual","Diferente"))</f>
        <v>Vacio</v>
      </c>
      <c r="R1639" s="1">
        <f>+L1639+O1639/3.5</f>
        <v>82</v>
      </c>
      <c r="S1639" s="1">
        <f ca="1">+IF(K1639&gt;=0,IF(K1639&lt;30,R1639*1,IF(60&gt;K1639,R1639*2,IF(90&gt;K1639,R1639*3,IF(120&gt;K1639,R1639*4,IF(150&gt;K1639,R1639*5,IF(180&gt;K1639,R1639*6,IF(210&gt;K1639,R1639*7))))))),0)</f>
        <v>0</v>
      </c>
      <c r="T1639" s="2">
        <f ca="1">+IF(K1639&lt;0,0,IF(K1639&lt;8,$A$1,IF(K1639&lt;15,$B$1,IF(K1639&lt;22,$C$1,IF(K1639&lt;30,$D$1,IF(K1639&lt;60,$G$1,IF(K1639&lt;90,$H$1,IF(K1639&lt;120,$I$1,IF(K1639&lt;150,$J$1,IF(K1639&lt;180,$K$1,IF(K1639&lt;210,$E$1)))))))))))</f>
        <v>0</v>
      </c>
      <c r="U1639" s="119" t="s">
        <v>3090</v>
      </c>
      <c r="V1639" s="86" t="s">
        <v>2956</v>
      </c>
      <c r="W1639" s="133">
        <v>44009</v>
      </c>
      <c r="X1639" s="120" t="s">
        <v>3076</v>
      </c>
      <c r="Y1639" s="12" t="s">
        <v>5248</v>
      </c>
      <c r="Z1639" s="12"/>
      <c r="AA1639" s="120"/>
      <c r="AB1639" s="116"/>
      <c r="AC1639" s="116"/>
      <c r="AD1639" s="116"/>
      <c r="AE1639" s="116"/>
      <c r="AF1639" s="4">
        <f ca="1">+TODAY()-AE1639</f>
        <v>44137</v>
      </c>
      <c r="AG1639" s="116"/>
      <c r="AH1639" s="116"/>
      <c r="AI1639" s="6"/>
      <c r="AJ1639" s="3"/>
      <c r="AK1639" s="6"/>
      <c r="AL1639" s="10"/>
      <c r="AM1639" s="3"/>
      <c r="AN1639" s="3"/>
      <c r="AO1639" s="3"/>
      <c r="AP1639" s="3" t="s">
        <v>62</v>
      </c>
      <c r="AQ1639" s="3"/>
      <c r="AR1639" s="3"/>
      <c r="AS1639" s="3"/>
      <c r="AT1639" s="3"/>
      <c r="AU1639" s="3" t="s">
        <v>4402</v>
      </c>
      <c r="AV1639" s="7" t="s">
        <v>47</v>
      </c>
      <c r="AW1639" s="7" t="s">
        <v>47</v>
      </c>
      <c r="AX1639" s="9" t="str">
        <f>IF(AW1639="","Vacio",IF(AV1639=AW1639,"Igual","Diferente"))</f>
        <v>Igual</v>
      </c>
      <c r="AY1639" s="129"/>
      <c r="AZ1639" s="129"/>
      <c r="BA1639" s="5">
        <f ca="1">+IF(K1639&gt;21,"Revisar",0)</f>
        <v>0</v>
      </c>
      <c r="BB1639" s="129" t="s">
        <v>146</v>
      </c>
      <c r="BC1639" s="129" t="s">
        <v>2919</v>
      </c>
      <c r="BD1639" s="158"/>
      <c r="BE1639" s="158"/>
      <c r="BF1639" s="129" t="s">
        <v>94</v>
      </c>
      <c r="BG1639" s="129"/>
      <c r="BH1639" s="158"/>
      <c r="BI1639" s="158"/>
      <c r="BJ1639" s="158"/>
      <c r="BK1639" s="158"/>
      <c r="BL1639" s="158"/>
      <c r="BM1639" s="158"/>
    </row>
    <row r="1640" spans="1:65" s="153" customFormat="1" ht="14.65" customHeight="1" x14ac:dyDescent="0.25">
      <c r="A1640" s="68" t="str">
        <f>CONCATENATE(E1640,"_",X1640)</f>
        <v>20520596233_PCR-LAP20061023</v>
      </c>
      <c r="B1640" s="68" t="str">
        <f>CONCATENATE(E1640,"_",Z1640)</f>
        <v>20520596233_</v>
      </c>
      <c r="C1640" s="6">
        <v>44133</v>
      </c>
      <c r="D1640" s="6">
        <v>44163</v>
      </c>
      <c r="E1640" s="192">
        <v>20520596233</v>
      </c>
      <c r="F1640" s="3" t="s">
        <v>4116</v>
      </c>
      <c r="G1640" s="3" t="s">
        <v>5130</v>
      </c>
      <c r="H1640" s="6">
        <v>44133</v>
      </c>
      <c r="I1640" s="6">
        <v>44163</v>
      </c>
      <c r="J1640" s="7"/>
      <c r="K1640" s="8">
        <f ca="1">+TODAY()-I1640</f>
        <v>-26</v>
      </c>
      <c r="L1640" s="9">
        <v>82</v>
      </c>
      <c r="M1640" s="152"/>
      <c r="N1640" s="9" t="str">
        <f>IF(M1640="","Vacio",IF(L1640=M1640,"Igual","Diferente"))</f>
        <v>Vacio</v>
      </c>
      <c r="O1640" s="9"/>
      <c r="P1640" s="152"/>
      <c r="Q1640" s="9" t="str">
        <f>IF(P1640="","Vacio",IF(O1640=P1640,"Igual","Diferente"))</f>
        <v>Vacio</v>
      </c>
      <c r="R1640" s="1">
        <f>+L1640+O1640/3.5</f>
        <v>82</v>
      </c>
      <c r="S1640" s="1">
        <f ca="1">+IF(K1640&gt;=0,IF(K1640&lt;30,R1640*1,IF(60&gt;K1640,R1640*2,IF(90&gt;K1640,R1640*3,IF(120&gt;K1640,R1640*4,IF(150&gt;K1640,R1640*5,IF(180&gt;K1640,R1640*6,IF(210&gt;K1640,R1640*7))))))),0)</f>
        <v>0</v>
      </c>
      <c r="T1640" s="2">
        <f ca="1">+IF(K1640&lt;0,0,IF(K1640&lt;8,$A$1,IF(K1640&lt;15,$B$1,IF(K1640&lt;22,$C$1,IF(K1640&lt;30,$D$1,IF(K1640&lt;60,$G$1,IF(K1640&lt;90,$H$1,IF(K1640&lt;120,$I$1,IF(K1640&lt;150,$J$1,IF(K1640&lt;180,$K$1,IF(K1640&lt;210,$E$1)))))))))))</f>
        <v>0</v>
      </c>
      <c r="U1640" s="119" t="s">
        <v>3090</v>
      </c>
      <c r="V1640" s="86" t="s">
        <v>2956</v>
      </c>
      <c r="W1640" s="133">
        <v>44009</v>
      </c>
      <c r="X1640" s="120" t="s">
        <v>3077</v>
      </c>
      <c r="Y1640" s="12" t="s">
        <v>5248</v>
      </c>
      <c r="Z1640" s="12"/>
      <c r="AA1640" s="120"/>
      <c r="AB1640" s="116"/>
      <c r="AC1640" s="116"/>
      <c r="AD1640" s="116"/>
      <c r="AE1640" s="116"/>
      <c r="AF1640" s="4">
        <f ca="1">+TODAY()-AE1640</f>
        <v>44137</v>
      </c>
      <c r="AG1640" s="116"/>
      <c r="AH1640" s="116"/>
      <c r="AI1640" s="6"/>
      <c r="AJ1640" s="3"/>
      <c r="AK1640" s="6"/>
      <c r="AL1640" s="10"/>
      <c r="AM1640" s="3"/>
      <c r="AN1640" s="3"/>
      <c r="AO1640" s="3"/>
      <c r="AP1640" s="3" t="s">
        <v>62</v>
      </c>
      <c r="AQ1640" s="3"/>
      <c r="AR1640" s="3"/>
      <c r="AS1640" s="3"/>
      <c r="AT1640" s="3"/>
      <c r="AU1640" s="3" t="s">
        <v>4402</v>
      </c>
      <c r="AV1640" s="7" t="s">
        <v>47</v>
      </c>
      <c r="AW1640" s="7" t="s">
        <v>47</v>
      </c>
      <c r="AX1640" s="9" t="str">
        <f>IF(AW1640="","Vacio",IF(AV1640=AW1640,"Igual","Diferente"))</f>
        <v>Igual</v>
      </c>
      <c r="AY1640" s="129"/>
      <c r="AZ1640" s="129"/>
      <c r="BA1640" s="5">
        <f ca="1">+IF(K1640&gt;21,"Revisar",0)</f>
        <v>0</v>
      </c>
      <c r="BB1640" s="129" t="s">
        <v>146</v>
      </c>
      <c r="BC1640" s="129" t="s">
        <v>2919</v>
      </c>
      <c r="BD1640" s="158"/>
      <c r="BE1640" s="158"/>
      <c r="BF1640" s="129" t="s">
        <v>94</v>
      </c>
      <c r="BG1640" s="129"/>
      <c r="BH1640" s="158"/>
      <c r="BI1640" s="158"/>
      <c r="BJ1640" s="158"/>
      <c r="BK1640" s="158"/>
      <c r="BL1640" s="158"/>
      <c r="BM1640" s="158"/>
    </row>
    <row r="1641" spans="1:65" s="153" customFormat="1" ht="14.65" customHeight="1" x14ac:dyDescent="0.25">
      <c r="A1641" s="68" t="str">
        <f>CONCATENATE(E1641,"_",X1641)</f>
        <v>20520596233_PCR-LAP20061024</v>
      </c>
      <c r="B1641" s="68" t="str">
        <f>CONCATENATE(E1641,"_",Z1641)</f>
        <v>20520596233_</v>
      </c>
      <c r="C1641" s="6">
        <v>44133</v>
      </c>
      <c r="D1641" s="6">
        <v>44163</v>
      </c>
      <c r="E1641" s="192">
        <v>20520596233</v>
      </c>
      <c r="F1641" s="3" t="s">
        <v>4116</v>
      </c>
      <c r="G1641" s="3" t="s">
        <v>5130</v>
      </c>
      <c r="H1641" s="6">
        <v>44133</v>
      </c>
      <c r="I1641" s="6">
        <v>44163</v>
      </c>
      <c r="J1641" s="7"/>
      <c r="K1641" s="8">
        <f ca="1">+TODAY()-I1641</f>
        <v>-26</v>
      </c>
      <c r="L1641" s="9">
        <v>82</v>
      </c>
      <c r="M1641" s="152"/>
      <c r="N1641" s="9" t="str">
        <f>IF(M1641="","Vacio",IF(L1641=M1641,"Igual","Diferente"))</f>
        <v>Vacio</v>
      </c>
      <c r="O1641" s="9"/>
      <c r="P1641" s="152"/>
      <c r="Q1641" s="9" t="str">
        <f>IF(P1641="","Vacio",IF(O1641=P1641,"Igual","Diferente"))</f>
        <v>Vacio</v>
      </c>
      <c r="R1641" s="1">
        <f>+L1641+O1641/3.5</f>
        <v>82</v>
      </c>
      <c r="S1641" s="1">
        <f ca="1">+IF(K1641&gt;=0,IF(K1641&lt;30,R1641*1,IF(60&gt;K1641,R1641*2,IF(90&gt;K1641,R1641*3,IF(120&gt;K1641,R1641*4,IF(150&gt;K1641,R1641*5,IF(180&gt;K1641,R1641*6,IF(210&gt;K1641,R1641*7))))))),0)</f>
        <v>0</v>
      </c>
      <c r="T1641" s="2">
        <f ca="1">+IF(K1641&lt;0,0,IF(K1641&lt;8,$A$1,IF(K1641&lt;15,$B$1,IF(K1641&lt;22,$C$1,IF(K1641&lt;30,$D$1,IF(K1641&lt;60,$G$1,IF(K1641&lt;90,$H$1,IF(K1641&lt;120,$I$1,IF(K1641&lt;150,$J$1,IF(K1641&lt;180,$K$1,IF(K1641&lt;210,$E$1)))))))))))</f>
        <v>0</v>
      </c>
      <c r="U1641" s="119" t="s">
        <v>3090</v>
      </c>
      <c r="V1641" s="86" t="s">
        <v>2956</v>
      </c>
      <c r="W1641" s="133">
        <v>44009</v>
      </c>
      <c r="X1641" s="120" t="s">
        <v>3078</v>
      </c>
      <c r="Y1641" s="12" t="s">
        <v>5248</v>
      </c>
      <c r="Z1641" s="12"/>
      <c r="AA1641" s="120"/>
      <c r="AB1641" s="116"/>
      <c r="AC1641" s="116"/>
      <c r="AD1641" s="116"/>
      <c r="AE1641" s="116"/>
      <c r="AF1641" s="4">
        <f ca="1">+TODAY()-AE1641</f>
        <v>44137</v>
      </c>
      <c r="AG1641" s="116"/>
      <c r="AH1641" s="116"/>
      <c r="AI1641" s="6"/>
      <c r="AJ1641" s="3"/>
      <c r="AK1641" s="6"/>
      <c r="AL1641" s="10"/>
      <c r="AM1641" s="3"/>
      <c r="AN1641" s="3"/>
      <c r="AO1641" s="3"/>
      <c r="AP1641" s="3" t="s">
        <v>62</v>
      </c>
      <c r="AQ1641" s="3"/>
      <c r="AR1641" s="3"/>
      <c r="AS1641" s="3"/>
      <c r="AT1641" s="3"/>
      <c r="AU1641" s="3" t="s">
        <v>4402</v>
      </c>
      <c r="AV1641" s="7" t="s">
        <v>47</v>
      </c>
      <c r="AW1641" s="7" t="s">
        <v>47</v>
      </c>
      <c r="AX1641" s="9" t="str">
        <f>IF(AW1641="","Vacio",IF(AV1641=AW1641,"Igual","Diferente"))</f>
        <v>Igual</v>
      </c>
      <c r="AY1641" s="129"/>
      <c r="AZ1641" s="129"/>
      <c r="BA1641" s="5">
        <f ca="1">+IF(K1641&gt;21,"Revisar",0)</f>
        <v>0</v>
      </c>
      <c r="BB1641" s="129" t="s">
        <v>146</v>
      </c>
      <c r="BC1641" s="129" t="s">
        <v>2919</v>
      </c>
      <c r="BD1641" s="158"/>
      <c r="BE1641" s="158"/>
      <c r="BF1641" s="129" t="s">
        <v>94</v>
      </c>
      <c r="BG1641" s="129"/>
      <c r="BH1641" s="158"/>
      <c r="BI1641" s="158"/>
      <c r="BJ1641" s="158"/>
      <c r="BK1641" s="158"/>
      <c r="BL1641" s="158"/>
      <c r="BM1641" s="158"/>
    </row>
    <row r="1642" spans="1:65" s="153" customFormat="1" ht="14.65" customHeight="1" x14ac:dyDescent="0.25">
      <c r="A1642" s="68" t="str">
        <f>CONCATENATE(E1642,"_",X1642)</f>
        <v>20520596233_PCR-LAP20061025</v>
      </c>
      <c r="B1642" s="68" t="str">
        <f>CONCATENATE(E1642,"_",Z1642)</f>
        <v>20520596233_</v>
      </c>
      <c r="C1642" s="6">
        <v>44133</v>
      </c>
      <c r="D1642" s="6">
        <v>44163</v>
      </c>
      <c r="E1642" s="192">
        <v>20520596233</v>
      </c>
      <c r="F1642" s="3" t="s">
        <v>4116</v>
      </c>
      <c r="G1642" s="3" t="s">
        <v>5130</v>
      </c>
      <c r="H1642" s="6">
        <v>44133</v>
      </c>
      <c r="I1642" s="6">
        <v>44163</v>
      </c>
      <c r="J1642" s="7"/>
      <c r="K1642" s="8">
        <f ca="1">+TODAY()-I1642</f>
        <v>-26</v>
      </c>
      <c r="L1642" s="9">
        <v>82</v>
      </c>
      <c r="M1642" s="152"/>
      <c r="N1642" s="9" t="str">
        <f>IF(M1642="","Vacio",IF(L1642=M1642,"Igual","Diferente"))</f>
        <v>Vacio</v>
      </c>
      <c r="O1642" s="9"/>
      <c r="P1642" s="152"/>
      <c r="Q1642" s="9" t="str">
        <f>IF(P1642="","Vacio",IF(O1642=P1642,"Igual","Diferente"))</f>
        <v>Vacio</v>
      </c>
      <c r="R1642" s="1">
        <f>+L1642+O1642/3.5</f>
        <v>82</v>
      </c>
      <c r="S1642" s="1">
        <f ca="1">+IF(K1642&gt;=0,IF(K1642&lt;30,R1642*1,IF(60&gt;K1642,R1642*2,IF(90&gt;K1642,R1642*3,IF(120&gt;K1642,R1642*4,IF(150&gt;K1642,R1642*5,IF(180&gt;K1642,R1642*6,IF(210&gt;K1642,R1642*7))))))),0)</f>
        <v>0</v>
      </c>
      <c r="T1642" s="2">
        <f ca="1">+IF(K1642&lt;0,0,IF(K1642&lt;8,$A$1,IF(K1642&lt;15,$B$1,IF(K1642&lt;22,$C$1,IF(K1642&lt;30,$D$1,IF(K1642&lt;60,$G$1,IF(K1642&lt;90,$H$1,IF(K1642&lt;120,$I$1,IF(K1642&lt;150,$J$1,IF(K1642&lt;180,$K$1,IF(K1642&lt;210,$E$1)))))))))))</f>
        <v>0</v>
      </c>
      <c r="U1642" s="119" t="s">
        <v>3090</v>
      </c>
      <c r="V1642" s="86" t="s">
        <v>2956</v>
      </c>
      <c r="W1642" s="133">
        <v>44009</v>
      </c>
      <c r="X1642" s="120" t="s">
        <v>3079</v>
      </c>
      <c r="Y1642" s="12" t="s">
        <v>5248</v>
      </c>
      <c r="Z1642" s="12"/>
      <c r="AA1642" s="120"/>
      <c r="AB1642" s="116"/>
      <c r="AC1642" s="116"/>
      <c r="AD1642" s="116"/>
      <c r="AE1642" s="116"/>
      <c r="AF1642" s="4">
        <f ca="1">+TODAY()-AE1642</f>
        <v>44137</v>
      </c>
      <c r="AG1642" s="116"/>
      <c r="AH1642" s="116"/>
      <c r="AI1642" s="6"/>
      <c r="AJ1642" s="3"/>
      <c r="AK1642" s="6"/>
      <c r="AL1642" s="10"/>
      <c r="AM1642" s="3"/>
      <c r="AN1642" s="3"/>
      <c r="AO1642" s="3"/>
      <c r="AP1642" s="3" t="s">
        <v>62</v>
      </c>
      <c r="AQ1642" s="3"/>
      <c r="AR1642" s="3"/>
      <c r="AS1642" s="3"/>
      <c r="AT1642" s="3"/>
      <c r="AU1642" s="3" t="s">
        <v>4402</v>
      </c>
      <c r="AV1642" s="7" t="s">
        <v>47</v>
      </c>
      <c r="AW1642" s="7" t="s">
        <v>47</v>
      </c>
      <c r="AX1642" s="9" t="str">
        <f>IF(AW1642="","Vacio",IF(AV1642=AW1642,"Igual","Diferente"))</f>
        <v>Igual</v>
      </c>
      <c r="AY1642" s="129"/>
      <c r="AZ1642" s="129"/>
      <c r="BA1642" s="5">
        <f ca="1">+IF(K1642&gt;21,"Revisar",0)</f>
        <v>0</v>
      </c>
      <c r="BB1642" s="129" t="s">
        <v>146</v>
      </c>
      <c r="BC1642" s="129" t="s">
        <v>2919</v>
      </c>
      <c r="BD1642" s="158"/>
      <c r="BE1642" s="158"/>
      <c r="BF1642" s="129" t="s">
        <v>94</v>
      </c>
      <c r="BG1642" s="129"/>
      <c r="BH1642" s="158"/>
      <c r="BI1642" s="158"/>
      <c r="BJ1642" s="158"/>
      <c r="BK1642" s="158"/>
      <c r="BL1642" s="158"/>
      <c r="BM1642" s="158"/>
    </row>
    <row r="1643" spans="1:65" s="153" customFormat="1" ht="14.65" customHeight="1" x14ac:dyDescent="0.25">
      <c r="A1643" s="68" t="str">
        <f>CONCATENATE(E1643,"_",X1643)</f>
        <v>20520596233_PCR-LAP20061026</v>
      </c>
      <c r="B1643" s="68" t="str">
        <f>CONCATENATE(E1643,"_",Z1643)</f>
        <v>20520596233_</v>
      </c>
      <c r="C1643" s="6">
        <v>44133</v>
      </c>
      <c r="D1643" s="6">
        <v>44163</v>
      </c>
      <c r="E1643" s="192">
        <v>20520596233</v>
      </c>
      <c r="F1643" s="3" t="s">
        <v>4116</v>
      </c>
      <c r="G1643" s="3" t="s">
        <v>5130</v>
      </c>
      <c r="H1643" s="6">
        <v>44133</v>
      </c>
      <c r="I1643" s="6">
        <v>44163</v>
      </c>
      <c r="J1643" s="7"/>
      <c r="K1643" s="8">
        <f ca="1">+TODAY()-I1643</f>
        <v>-26</v>
      </c>
      <c r="L1643" s="9">
        <v>82</v>
      </c>
      <c r="M1643" s="152"/>
      <c r="N1643" s="9" t="str">
        <f>IF(M1643="","Vacio",IF(L1643=M1643,"Igual","Diferente"))</f>
        <v>Vacio</v>
      </c>
      <c r="O1643" s="9"/>
      <c r="P1643" s="152"/>
      <c r="Q1643" s="9" t="str">
        <f>IF(P1643="","Vacio",IF(O1643=P1643,"Igual","Diferente"))</f>
        <v>Vacio</v>
      </c>
      <c r="R1643" s="1">
        <f>+L1643+O1643/3.5</f>
        <v>82</v>
      </c>
      <c r="S1643" s="1">
        <f ca="1">+IF(K1643&gt;=0,IF(K1643&lt;30,R1643*1,IF(60&gt;K1643,R1643*2,IF(90&gt;K1643,R1643*3,IF(120&gt;K1643,R1643*4,IF(150&gt;K1643,R1643*5,IF(180&gt;K1643,R1643*6,IF(210&gt;K1643,R1643*7))))))),0)</f>
        <v>0</v>
      </c>
      <c r="T1643" s="2">
        <f ca="1">+IF(K1643&lt;0,0,IF(K1643&lt;8,$A$1,IF(K1643&lt;15,$B$1,IF(K1643&lt;22,$C$1,IF(K1643&lt;30,$D$1,IF(K1643&lt;60,$G$1,IF(K1643&lt;90,$H$1,IF(K1643&lt;120,$I$1,IF(K1643&lt;150,$J$1,IF(K1643&lt;180,$K$1,IF(K1643&lt;210,$E$1)))))))))))</f>
        <v>0</v>
      </c>
      <c r="U1643" s="119" t="s">
        <v>3090</v>
      </c>
      <c r="V1643" s="86" t="s">
        <v>2956</v>
      </c>
      <c r="W1643" s="133">
        <v>44009</v>
      </c>
      <c r="X1643" s="120" t="s">
        <v>3080</v>
      </c>
      <c r="Y1643" s="12" t="s">
        <v>5248</v>
      </c>
      <c r="Z1643" s="12"/>
      <c r="AA1643" s="120"/>
      <c r="AB1643" s="116"/>
      <c r="AC1643" s="116"/>
      <c r="AD1643" s="116"/>
      <c r="AE1643" s="116"/>
      <c r="AF1643" s="4">
        <f ca="1">+TODAY()-AE1643</f>
        <v>44137</v>
      </c>
      <c r="AG1643" s="116"/>
      <c r="AH1643" s="116"/>
      <c r="AI1643" s="6"/>
      <c r="AJ1643" s="3"/>
      <c r="AK1643" s="6"/>
      <c r="AL1643" s="10"/>
      <c r="AM1643" s="3"/>
      <c r="AN1643" s="3"/>
      <c r="AO1643" s="3"/>
      <c r="AP1643" s="3" t="s">
        <v>62</v>
      </c>
      <c r="AQ1643" s="3"/>
      <c r="AR1643" s="3"/>
      <c r="AS1643" s="3"/>
      <c r="AT1643" s="3"/>
      <c r="AU1643" s="3" t="s">
        <v>4402</v>
      </c>
      <c r="AV1643" s="7" t="s">
        <v>47</v>
      </c>
      <c r="AW1643" s="7" t="s">
        <v>47</v>
      </c>
      <c r="AX1643" s="9" t="str">
        <f>IF(AW1643="","Vacio",IF(AV1643=AW1643,"Igual","Diferente"))</f>
        <v>Igual</v>
      </c>
      <c r="AY1643" s="129"/>
      <c r="AZ1643" s="129"/>
      <c r="BA1643" s="5">
        <f ca="1">+IF(K1643&gt;21,"Revisar",0)</f>
        <v>0</v>
      </c>
      <c r="BB1643" s="129" t="s">
        <v>146</v>
      </c>
      <c r="BC1643" s="129" t="s">
        <v>2919</v>
      </c>
      <c r="BD1643" s="158"/>
      <c r="BE1643" s="158"/>
      <c r="BF1643" s="129" t="s">
        <v>94</v>
      </c>
      <c r="BG1643" s="129"/>
      <c r="BH1643" s="158"/>
      <c r="BI1643" s="158"/>
      <c r="BJ1643" s="158"/>
      <c r="BK1643" s="158"/>
      <c r="BL1643" s="158"/>
      <c r="BM1643" s="158"/>
    </row>
    <row r="1644" spans="1:65" s="153" customFormat="1" ht="14.65" customHeight="1" x14ac:dyDescent="0.25">
      <c r="A1644" s="68" t="str">
        <f>CONCATENATE(E1644,"_",X1644)</f>
        <v>20520596233_PCR-LAP20061027</v>
      </c>
      <c r="B1644" s="68" t="str">
        <f>CONCATENATE(E1644,"_",Z1644)</f>
        <v>20520596233_</v>
      </c>
      <c r="C1644" s="6">
        <v>44133</v>
      </c>
      <c r="D1644" s="6">
        <v>44163</v>
      </c>
      <c r="E1644" s="192">
        <v>20520596233</v>
      </c>
      <c r="F1644" s="3" t="s">
        <v>4116</v>
      </c>
      <c r="G1644" s="3" t="s">
        <v>5130</v>
      </c>
      <c r="H1644" s="6">
        <v>44133</v>
      </c>
      <c r="I1644" s="6">
        <v>44163</v>
      </c>
      <c r="J1644" s="7"/>
      <c r="K1644" s="8">
        <f ca="1">+TODAY()-I1644</f>
        <v>-26</v>
      </c>
      <c r="L1644" s="9">
        <v>82</v>
      </c>
      <c r="M1644" s="152"/>
      <c r="N1644" s="9" t="str">
        <f>IF(M1644="","Vacio",IF(L1644=M1644,"Igual","Diferente"))</f>
        <v>Vacio</v>
      </c>
      <c r="O1644" s="9"/>
      <c r="P1644" s="152"/>
      <c r="Q1644" s="9" t="str">
        <f>IF(P1644="","Vacio",IF(O1644=P1644,"Igual","Diferente"))</f>
        <v>Vacio</v>
      </c>
      <c r="R1644" s="1">
        <f>+L1644+O1644/3.5</f>
        <v>82</v>
      </c>
      <c r="S1644" s="1">
        <f ca="1">+IF(K1644&gt;=0,IF(K1644&lt;30,R1644*1,IF(60&gt;K1644,R1644*2,IF(90&gt;K1644,R1644*3,IF(120&gt;K1644,R1644*4,IF(150&gt;K1644,R1644*5,IF(180&gt;K1644,R1644*6,IF(210&gt;K1644,R1644*7))))))),0)</f>
        <v>0</v>
      </c>
      <c r="T1644" s="2">
        <f ca="1">+IF(K1644&lt;0,0,IF(K1644&lt;8,$A$1,IF(K1644&lt;15,$B$1,IF(K1644&lt;22,$C$1,IF(K1644&lt;30,$D$1,IF(K1644&lt;60,$G$1,IF(K1644&lt;90,$H$1,IF(K1644&lt;120,$I$1,IF(K1644&lt;150,$J$1,IF(K1644&lt;180,$K$1,IF(K1644&lt;210,$E$1)))))))))))</f>
        <v>0</v>
      </c>
      <c r="U1644" s="119" t="s">
        <v>3090</v>
      </c>
      <c r="V1644" s="86" t="s">
        <v>2956</v>
      </c>
      <c r="W1644" s="133">
        <v>44009</v>
      </c>
      <c r="X1644" s="120" t="s">
        <v>3081</v>
      </c>
      <c r="Y1644" s="12" t="s">
        <v>5248</v>
      </c>
      <c r="Z1644" s="12"/>
      <c r="AA1644" s="120"/>
      <c r="AB1644" s="116"/>
      <c r="AC1644" s="116"/>
      <c r="AD1644" s="116"/>
      <c r="AE1644" s="116"/>
      <c r="AF1644" s="4">
        <f ca="1">+TODAY()-AE1644</f>
        <v>44137</v>
      </c>
      <c r="AG1644" s="116"/>
      <c r="AH1644" s="116"/>
      <c r="AI1644" s="6"/>
      <c r="AJ1644" s="3"/>
      <c r="AK1644" s="6"/>
      <c r="AL1644" s="10"/>
      <c r="AM1644" s="3"/>
      <c r="AN1644" s="3"/>
      <c r="AO1644" s="3"/>
      <c r="AP1644" s="3" t="s">
        <v>62</v>
      </c>
      <c r="AQ1644" s="3"/>
      <c r="AR1644" s="3"/>
      <c r="AS1644" s="3"/>
      <c r="AT1644" s="3"/>
      <c r="AU1644" s="3" t="s">
        <v>4402</v>
      </c>
      <c r="AV1644" s="7" t="s">
        <v>47</v>
      </c>
      <c r="AW1644" s="7" t="s">
        <v>47</v>
      </c>
      <c r="AX1644" s="9" t="str">
        <f>IF(AW1644="","Vacio",IF(AV1644=AW1644,"Igual","Diferente"))</f>
        <v>Igual</v>
      </c>
      <c r="AY1644" s="129"/>
      <c r="AZ1644" s="129"/>
      <c r="BA1644" s="5">
        <f ca="1">+IF(K1644&gt;21,"Revisar",0)</f>
        <v>0</v>
      </c>
      <c r="BB1644" s="129" t="s">
        <v>146</v>
      </c>
      <c r="BC1644" s="129" t="s">
        <v>2919</v>
      </c>
      <c r="BD1644" s="158"/>
      <c r="BE1644" s="158"/>
      <c r="BF1644" s="129" t="s">
        <v>94</v>
      </c>
      <c r="BG1644" s="129"/>
      <c r="BH1644" s="158"/>
      <c r="BI1644" s="158"/>
      <c r="BJ1644" s="158"/>
      <c r="BK1644" s="158"/>
      <c r="BL1644" s="158"/>
      <c r="BM1644" s="158"/>
    </row>
    <row r="1645" spans="1:65" s="153" customFormat="1" ht="14.65" customHeight="1" x14ac:dyDescent="0.25">
      <c r="A1645" s="68" t="str">
        <f>CONCATENATE(E1645,"_",X1645)</f>
        <v>20520596233_PCR-LAP20061028</v>
      </c>
      <c r="B1645" s="68" t="str">
        <f>CONCATENATE(E1645,"_",Z1645)</f>
        <v>20520596233_</v>
      </c>
      <c r="C1645" s="6">
        <v>44133</v>
      </c>
      <c r="D1645" s="6">
        <v>44163</v>
      </c>
      <c r="E1645" s="192">
        <v>20520596233</v>
      </c>
      <c r="F1645" s="3" t="s">
        <v>4116</v>
      </c>
      <c r="G1645" s="3" t="s">
        <v>5130</v>
      </c>
      <c r="H1645" s="6">
        <v>44133</v>
      </c>
      <c r="I1645" s="6">
        <v>44163</v>
      </c>
      <c r="J1645" s="7"/>
      <c r="K1645" s="8">
        <f ca="1">+TODAY()-I1645</f>
        <v>-26</v>
      </c>
      <c r="L1645" s="9">
        <v>82</v>
      </c>
      <c r="M1645" s="152"/>
      <c r="N1645" s="9" t="str">
        <f>IF(M1645="","Vacio",IF(L1645=M1645,"Igual","Diferente"))</f>
        <v>Vacio</v>
      </c>
      <c r="O1645" s="9"/>
      <c r="P1645" s="152"/>
      <c r="Q1645" s="9" t="str">
        <f>IF(P1645="","Vacio",IF(O1645=P1645,"Igual","Diferente"))</f>
        <v>Vacio</v>
      </c>
      <c r="R1645" s="1">
        <f>+L1645+O1645/3.5</f>
        <v>82</v>
      </c>
      <c r="S1645" s="1">
        <f ca="1">+IF(K1645&gt;=0,IF(K1645&lt;30,R1645*1,IF(60&gt;K1645,R1645*2,IF(90&gt;K1645,R1645*3,IF(120&gt;K1645,R1645*4,IF(150&gt;K1645,R1645*5,IF(180&gt;K1645,R1645*6,IF(210&gt;K1645,R1645*7))))))),0)</f>
        <v>0</v>
      </c>
      <c r="T1645" s="2">
        <f ca="1">+IF(K1645&lt;0,0,IF(K1645&lt;8,$A$1,IF(K1645&lt;15,$B$1,IF(K1645&lt;22,$C$1,IF(K1645&lt;30,$D$1,IF(K1645&lt;60,$G$1,IF(K1645&lt;90,$H$1,IF(K1645&lt;120,$I$1,IF(K1645&lt;150,$J$1,IF(K1645&lt;180,$K$1,IF(K1645&lt;210,$E$1)))))))))))</f>
        <v>0</v>
      </c>
      <c r="U1645" s="119" t="s">
        <v>3090</v>
      </c>
      <c r="V1645" s="86" t="s">
        <v>2956</v>
      </c>
      <c r="W1645" s="133">
        <v>44009</v>
      </c>
      <c r="X1645" s="120" t="s">
        <v>3082</v>
      </c>
      <c r="Y1645" s="12" t="s">
        <v>5248</v>
      </c>
      <c r="Z1645" s="12"/>
      <c r="AA1645" s="120"/>
      <c r="AB1645" s="116"/>
      <c r="AC1645" s="116"/>
      <c r="AD1645" s="116"/>
      <c r="AE1645" s="116"/>
      <c r="AF1645" s="4">
        <f ca="1">+TODAY()-AE1645</f>
        <v>44137</v>
      </c>
      <c r="AG1645" s="116"/>
      <c r="AH1645" s="116"/>
      <c r="AI1645" s="6"/>
      <c r="AJ1645" s="3"/>
      <c r="AK1645" s="6"/>
      <c r="AL1645" s="10"/>
      <c r="AM1645" s="3"/>
      <c r="AN1645" s="3"/>
      <c r="AO1645" s="3"/>
      <c r="AP1645" s="3" t="s">
        <v>62</v>
      </c>
      <c r="AQ1645" s="3"/>
      <c r="AR1645" s="3"/>
      <c r="AS1645" s="3"/>
      <c r="AT1645" s="3"/>
      <c r="AU1645" s="3" t="s">
        <v>4402</v>
      </c>
      <c r="AV1645" s="7" t="s">
        <v>47</v>
      </c>
      <c r="AW1645" s="7" t="s">
        <v>47</v>
      </c>
      <c r="AX1645" s="9" t="str">
        <f>IF(AW1645="","Vacio",IF(AV1645=AW1645,"Igual","Diferente"))</f>
        <v>Igual</v>
      </c>
      <c r="AY1645" s="129"/>
      <c r="AZ1645" s="129"/>
      <c r="BA1645" s="5">
        <f ca="1">+IF(K1645&gt;21,"Revisar",0)</f>
        <v>0</v>
      </c>
      <c r="BB1645" s="129" t="s">
        <v>146</v>
      </c>
      <c r="BC1645" s="129" t="s">
        <v>2919</v>
      </c>
      <c r="BD1645" s="158"/>
      <c r="BE1645" s="158"/>
      <c r="BF1645" s="129" t="s">
        <v>94</v>
      </c>
      <c r="BG1645" s="129"/>
      <c r="BH1645" s="158"/>
      <c r="BI1645" s="158"/>
      <c r="BJ1645" s="158"/>
      <c r="BK1645" s="158"/>
      <c r="BL1645" s="158"/>
      <c r="BM1645" s="158"/>
    </row>
    <row r="1646" spans="1:65" s="153" customFormat="1" ht="14.65" customHeight="1" x14ac:dyDescent="0.25">
      <c r="A1646" s="68" t="str">
        <f>CONCATENATE(E1646,"_",X1646)</f>
        <v>20520596233_PCR-LAP20061030</v>
      </c>
      <c r="B1646" s="68" t="str">
        <f>CONCATENATE(E1646,"_",Z1646)</f>
        <v>20520596233_</v>
      </c>
      <c r="C1646" s="6">
        <v>44133</v>
      </c>
      <c r="D1646" s="6">
        <v>44163</v>
      </c>
      <c r="E1646" s="192">
        <v>20520596233</v>
      </c>
      <c r="F1646" s="3" t="s">
        <v>4116</v>
      </c>
      <c r="G1646" s="3" t="s">
        <v>5130</v>
      </c>
      <c r="H1646" s="6">
        <v>44133</v>
      </c>
      <c r="I1646" s="6">
        <v>44163</v>
      </c>
      <c r="J1646" s="7"/>
      <c r="K1646" s="8">
        <f ca="1">+TODAY()-I1646</f>
        <v>-26</v>
      </c>
      <c r="L1646" s="9">
        <v>82</v>
      </c>
      <c r="M1646" s="152"/>
      <c r="N1646" s="9" t="str">
        <f>IF(M1646="","Vacio",IF(L1646=M1646,"Igual","Diferente"))</f>
        <v>Vacio</v>
      </c>
      <c r="O1646" s="9"/>
      <c r="P1646" s="152"/>
      <c r="Q1646" s="9" t="str">
        <f>IF(P1646="","Vacio",IF(O1646=P1646,"Igual","Diferente"))</f>
        <v>Vacio</v>
      </c>
      <c r="R1646" s="1">
        <f>+L1646+O1646/3.5</f>
        <v>82</v>
      </c>
      <c r="S1646" s="1">
        <f ca="1">+IF(K1646&gt;=0,IF(K1646&lt;30,R1646*1,IF(60&gt;K1646,R1646*2,IF(90&gt;K1646,R1646*3,IF(120&gt;K1646,R1646*4,IF(150&gt;K1646,R1646*5,IF(180&gt;K1646,R1646*6,IF(210&gt;K1646,R1646*7))))))),0)</f>
        <v>0</v>
      </c>
      <c r="T1646" s="2">
        <f ca="1">+IF(K1646&lt;0,0,IF(K1646&lt;8,$A$1,IF(K1646&lt;15,$B$1,IF(K1646&lt;22,$C$1,IF(K1646&lt;30,$D$1,IF(K1646&lt;60,$G$1,IF(K1646&lt;90,$H$1,IF(K1646&lt;120,$I$1,IF(K1646&lt;150,$J$1,IF(K1646&lt;180,$K$1,IF(K1646&lt;210,$E$1)))))))))))</f>
        <v>0</v>
      </c>
      <c r="U1646" s="119" t="s">
        <v>3090</v>
      </c>
      <c r="V1646" s="86" t="s">
        <v>2956</v>
      </c>
      <c r="W1646" s="133">
        <v>44009</v>
      </c>
      <c r="X1646" s="120" t="s">
        <v>3084</v>
      </c>
      <c r="Y1646" s="12" t="s">
        <v>5248</v>
      </c>
      <c r="Z1646" s="12"/>
      <c r="AA1646" s="120"/>
      <c r="AB1646" s="116"/>
      <c r="AC1646" s="116"/>
      <c r="AD1646" s="116"/>
      <c r="AE1646" s="116"/>
      <c r="AF1646" s="4">
        <f ca="1">+TODAY()-AE1646</f>
        <v>44137</v>
      </c>
      <c r="AG1646" s="116"/>
      <c r="AH1646" s="116"/>
      <c r="AI1646" s="6"/>
      <c r="AJ1646" s="3"/>
      <c r="AK1646" s="6"/>
      <c r="AL1646" s="10"/>
      <c r="AM1646" s="3"/>
      <c r="AN1646" s="3"/>
      <c r="AO1646" s="3"/>
      <c r="AP1646" s="3" t="s">
        <v>62</v>
      </c>
      <c r="AQ1646" s="3"/>
      <c r="AR1646" s="3"/>
      <c r="AS1646" s="3"/>
      <c r="AT1646" s="3"/>
      <c r="AU1646" s="3" t="s">
        <v>4402</v>
      </c>
      <c r="AV1646" s="7" t="s">
        <v>47</v>
      </c>
      <c r="AW1646" s="7" t="s">
        <v>47</v>
      </c>
      <c r="AX1646" s="9" t="str">
        <f>IF(AW1646="","Vacio",IF(AV1646=AW1646,"Igual","Diferente"))</f>
        <v>Igual</v>
      </c>
      <c r="AY1646" s="129"/>
      <c r="AZ1646" s="129"/>
      <c r="BA1646" s="5">
        <f ca="1">+IF(K1646&gt;21,"Revisar",0)</f>
        <v>0</v>
      </c>
      <c r="BB1646" s="129" t="s">
        <v>146</v>
      </c>
      <c r="BC1646" s="129" t="s">
        <v>2919</v>
      </c>
      <c r="BD1646" s="158"/>
      <c r="BE1646" s="158"/>
      <c r="BF1646" s="129" t="s">
        <v>94</v>
      </c>
      <c r="BG1646" s="129"/>
      <c r="BH1646" s="158"/>
      <c r="BI1646" s="158"/>
      <c r="BJ1646" s="158"/>
      <c r="BK1646" s="158"/>
      <c r="BL1646" s="158"/>
      <c r="BM1646" s="158"/>
    </row>
    <row r="1647" spans="1:65" s="153" customFormat="1" ht="14.65" customHeight="1" x14ac:dyDescent="0.25">
      <c r="A1647" s="68" t="str">
        <f>CONCATENATE(E1647,"_",X1647)</f>
        <v>20520596233_PCR-LAP20061035</v>
      </c>
      <c r="B1647" s="68" t="str">
        <f>CONCATENATE(E1647,"_",Z1647)</f>
        <v>20520596233_</v>
      </c>
      <c r="C1647" s="6">
        <v>44133</v>
      </c>
      <c r="D1647" s="6">
        <v>44163</v>
      </c>
      <c r="E1647" s="192">
        <v>20520596233</v>
      </c>
      <c r="F1647" s="3" t="s">
        <v>4116</v>
      </c>
      <c r="G1647" s="3" t="s">
        <v>5130</v>
      </c>
      <c r="H1647" s="6">
        <v>44133</v>
      </c>
      <c r="I1647" s="6">
        <v>44163</v>
      </c>
      <c r="J1647" s="7"/>
      <c r="K1647" s="8">
        <f ca="1">+TODAY()-I1647</f>
        <v>-26</v>
      </c>
      <c r="L1647" s="9">
        <v>82</v>
      </c>
      <c r="M1647" s="152"/>
      <c r="N1647" s="9" t="str">
        <f>IF(M1647="","Vacio",IF(L1647=M1647,"Igual","Diferente"))</f>
        <v>Vacio</v>
      </c>
      <c r="O1647" s="9"/>
      <c r="P1647" s="152"/>
      <c r="Q1647" s="9" t="str">
        <f>IF(P1647="","Vacio",IF(O1647=P1647,"Igual","Diferente"))</f>
        <v>Vacio</v>
      </c>
      <c r="R1647" s="1">
        <f>+L1647+O1647/3.5</f>
        <v>82</v>
      </c>
      <c r="S1647" s="1">
        <f ca="1">+IF(K1647&gt;=0,IF(K1647&lt;30,R1647*1,IF(60&gt;K1647,R1647*2,IF(90&gt;K1647,R1647*3,IF(120&gt;K1647,R1647*4,IF(150&gt;K1647,R1647*5,IF(180&gt;K1647,R1647*6,IF(210&gt;K1647,R1647*7))))))),0)</f>
        <v>0</v>
      </c>
      <c r="T1647" s="2">
        <f ca="1">+IF(K1647&lt;0,0,IF(K1647&lt;8,$A$1,IF(K1647&lt;15,$B$1,IF(K1647&lt;22,$C$1,IF(K1647&lt;30,$D$1,IF(K1647&lt;60,$G$1,IF(K1647&lt;90,$H$1,IF(K1647&lt;120,$I$1,IF(K1647&lt;150,$J$1,IF(K1647&lt;180,$K$1,IF(K1647&lt;210,$E$1)))))))))))</f>
        <v>0</v>
      </c>
      <c r="U1647" s="119" t="s">
        <v>3090</v>
      </c>
      <c r="V1647" s="86" t="s">
        <v>2956</v>
      </c>
      <c r="W1647" s="133">
        <v>44009</v>
      </c>
      <c r="X1647" s="120" t="s">
        <v>3086</v>
      </c>
      <c r="Y1647" s="12" t="s">
        <v>5248</v>
      </c>
      <c r="Z1647" s="12"/>
      <c r="AA1647" s="120"/>
      <c r="AB1647" s="116"/>
      <c r="AC1647" s="116"/>
      <c r="AD1647" s="116"/>
      <c r="AE1647" s="116"/>
      <c r="AF1647" s="4">
        <f ca="1">+TODAY()-AE1647</f>
        <v>44137</v>
      </c>
      <c r="AG1647" s="116"/>
      <c r="AH1647" s="116"/>
      <c r="AI1647" s="6"/>
      <c r="AJ1647" s="3"/>
      <c r="AK1647" s="6"/>
      <c r="AL1647" s="10"/>
      <c r="AM1647" s="3"/>
      <c r="AN1647" s="3"/>
      <c r="AO1647" s="3"/>
      <c r="AP1647" s="3" t="s">
        <v>62</v>
      </c>
      <c r="AQ1647" s="3"/>
      <c r="AR1647" s="3"/>
      <c r="AS1647" s="3"/>
      <c r="AT1647" s="3"/>
      <c r="AU1647" s="3" t="s">
        <v>4402</v>
      </c>
      <c r="AV1647" s="7" t="s">
        <v>47</v>
      </c>
      <c r="AW1647" s="7" t="s">
        <v>47</v>
      </c>
      <c r="AX1647" s="9" t="str">
        <f>IF(AW1647="","Vacio",IF(AV1647=AW1647,"Igual","Diferente"))</f>
        <v>Igual</v>
      </c>
      <c r="AY1647" s="129"/>
      <c r="AZ1647" s="129"/>
      <c r="BA1647" s="5">
        <f ca="1">+IF(K1647&gt;21,"Revisar",0)</f>
        <v>0</v>
      </c>
      <c r="BB1647" s="129" t="s">
        <v>146</v>
      </c>
      <c r="BC1647" s="129" t="s">
        <v>2919</v>
      </c>
      <c r="BD1647" s="158"/>
      <c r="BE1647" s="158"/>
      <c r="BF1647" s="129" t="s">
        <v>94</v>
      </c>
      <c r="BG1647" s="129"/>
      <c r="BH1647" s="158"/>
      <c r="BI1647" s="158"/>
      <c r="BJ1647" s="158"/>
      <c r="BK1647" s="158"/>
      <c r="BL1647" s="158"/>
      <c r="BM1647" s="158"/>
    </row>
    <row r="1648" spans="1:65" s="153" customFormat="1" ht="14.65" customHeight="1" x14ac:dyDescent="0.25">
      <c r="A1648" s="68" t="str">
        <f>CONCATENATE(E1648,"_",X1648)</f>
        <v>20520596233_PCR-LAP20061036</v>
      </c>
      <c r="B1648" s="68" t="str">
        <f>CONCATENATE(E1648,"_",Z1648)</f>
        <v>20520596233_</v>
      </c>
      <c r="C1648" s="6">
        <v>44133</v>
      </c>
      <c r="D1648" s="6">
        <v>44163</v>
      </c>
      <c r="E1648" s="192">
        <v>20520596233</v>
      </c>
      <c r="F1648" s="3" t="s">
        <v>4116</v>
      </c>
      <c r="G1648" s="3" t="s">
        <v>5130</v>
      </c>
      <c r="H1648" s="6">
        <v>44133</v>
      </c>
      <c r="I1648" s="6">
        <v>44163</v>
      </c>
      <c r="J1648" s="7"/>
      <c r="K1648" s="8">
        <f ca="1">+TODAY()-I1648</f>
        <v>-26</v>
      </c>
      <c r="L1648" s="9">
        <v>82</v>
      </c>
      <c r="M1648" s="152"/>
      <c r="N1648" s="9" t="str">
        <f>IF(M1648="","Vacio",IF(L1648=M1648,"Igual","Diferente"))</f>
        <v>Vacio</v>
      </c>
      <c r="O1648" s="9"/>
      <c r="P1648" s="152"/>
      <c r="Q1648" s="9" t="str">
        <f>IF(P1648="","Vacio",IF(O1648=P1648,"Igual","Diferente"))</f>
        <v>Vacio</v>
      </c>
      <c r="R1648" s="1">
        <f>+L1648+O1648/3.5</f>
        <v>82</v>
      </c>
      <c r="S1648" s="1">
        <f ca="1">+IF(K1648&gt;=0,IF(K1648&lt;30,R1648*1,IF(60&gt;K1648,R1648*2,IF(90&gt;K1648,R1648*3,IF(120&gt;K1648,R1648*4,IF(150&gt;K1648,R1648*5,IF(180&gt;K1648,R1648*6,IF(210&gt;K1648,R1648*7))))))),0)</f>
        <v>0</v>
      </c>
      <c r="T1648" s="2">
        <f ca="1">+IF(K1648&lt;0,0,IF(K1648&lt;8,$A$1,IF(K1648&lt;15,$B$1,IF(K1648&lt;22,$C$1,IF(K1648&lt;30,$D$1,IF(K1648&lt;60,$G$1,IF(K1648&lt;90,$H$1,IF(K1648&lt;120,$I$1,IF(K1648&lt;150,$J$1,IF(K1648&lt;180,$K$1,IF(K1648&lt;210,$E$1)))))))))))</f>
        <v>0</v>
      </c>
      <c r="U1648" s="119" t="s">
        <v>3090</v>
      </c>
      <c r="V1648" s="86" t="s">
        <v>2956</v>
      </c>
      <c r="W1648" s="133">
        <v>44009</v>
      </c>
      <c r="X1648" s="120" t="s">
        <v>3087</v>
      </c>
      <c r="Y1648" s="12" t="s">
        <v>5248</v>
      </c>
      <c r="Z1648" s="12"/>
      <c r="AA1648" s="120"/>
      <c r="AB1648" s="116"/>
      <c r="AC1648" s="116"/>
      <c r="AD1648" s="116"/>
      <c r="AE1648" s="116"/>
      <c r="AF1648" s="4">
        <f ca="1">+TODAY()-AE1648</f>
        <v>44137</v>
      </c>
      <c r="AG1648" s="116"/>
      <c r="AH1648" s="116"/>
      <c r="AI1648" s="6"/>
      <c r="AJ1648" s="3"/>
      <c r="AK1648" s="6"/>
      <c r="AL1648" s="10"/>
      <c r="AM1648" s="3"/>
      <c r="AN1648" s="3"/>
      <c r="AO1648" s="3"/>
      <c r="AP1648" s="3" t="s">
        <v>62</v>
      </c>
      <c r="AQ1648" s="3"/>
      <c r="AR1648" s="3"/>
      <c r="AS1648" s="3"/>
      <c r="AT1648" s="3"/>
      <c r="AU1648" s="3" t="s">
        <v>4402</v>
      </c>
      <c r="AV1648" s="7" t="s">
        <v>47</v>
      </c>
      <c r="AW1648" s="7" t="s">
        <v>47</v>
      </c>
      <c r="AX1648" s="9" t="str">
        <f>IF(AW1648="","Vacio",IF(AV1648=AW1648,"Igual","Diferente"))</f>
        <v>Igual</v>
      </c>
      <c r="AY1648" s="129"/>
      <c r="AZ1648" s="129"/>
      <c r="BA1648" s="5">
        <f ca="1">+IF(K1648&gt;21,"Revisar",0)</f>
        <v>0</v>
      </c>
      <c r="BB1648" s="129" t="s">
        <v>146</v>
      </c>
      <c r="BC1648" s="129" t="s">
        <v>2919</v>
      </c>
      <c r="BD1648" s="158"/>
      <c r="BE1648" s="158"/>
      <c r="BF1648" s="129" t="s">
        <v>94</v>
      </c>
      <c r="BG1648" s="129"/>
      <c r="BH1648" s="158"/>
      <c r="BI1648" s="158"/>
      <c r="BJ1648" s="158"/>
      <c r="BK1648" s="158"/>
      <c r="BL1648" s="158"/>
      <c r="BM1648" s="158"/>
    </row>
    <row r="1649" spans="1:65" s="153" customFormat="1" ht="14.65" customHeight="1" x14ac:dyDescent="0.25">
      <c r="A1649" s="68" t="str">
        <f>CONCATENATE(E1649,"_",X1649)</f>
        <v>20520596233_PCR-LAP20061038</v>
      </c>
      <c r="B1649" s="68" t="str">
        <f>CONCATENATE(E1649,"_",Z1649)</f>
        <v>20520596233_</v>
      </c>
      <c r="C1649" s="6">
        <v>44133</v>
      </c>
      <c r="D1649" s="6">
        <v>44163</v>
      </c>
      <c r="E1649" s="192">
        <v>20520596233</v>
      </c>
      <c r="F1649" s="3" t="s">
        <v>4116</v>
      </c>
      <c r="G1649" s="3" t="s">
        <v>5130</v>
      </c>
      <c r="H1649" s="6">
        <v>44133</v>
      </c>
      <c r="I1649" s="6">
        <v>44163</v>
      </c>
      <c r="J1649" s="7"/>
      <c r="K1649" s="8">
        <f ca="1">+TODAY()-I1649</f>
        <v>-26</v>
      </c>
      <c r="L1649" s="9">
        <v>82</v>
      </c>
      <c r="M1649" s="152"/>
      <c r="N1649" s="9" t="str">
        <f>IF(M1649="","Vacio",IF(L1649=M1649,"Igual","Diferente"))</f>
        <v>Vacio</v>
      </c>
      <c r="O1649" s="9"/>
      <c r="P1649" s="152"/>
      <c r="Q1649" s="9" t="str">
        <f>IF(P1649="","Vacio",IF(O1649=P1649,"Igual","Diferente"))</f>
        <v>Vacio</v>
      </c>
      <c r="R1649" s="1">
        <f>+L1649+O1649/3.5</f>
        <v>82</v>
      </c>
      <c r="S1649" s="1">
        <f ca="1">+IF(K1649&gt;=0,IF(K1649&lt;30,R1649*1,IF(60&gt;K1649,R1649*2,IF(90&gt;K1649,R1649*3,IF(120&gt;K1649,R1649*4,IF(150&gt;K1649,R1649*5,IF(180&gt;K1649,R1649*6,IF(210&gt;K1649,R1649*7))))))),0)</f>
        <v>0</v>
      </c>
      <c r="T1649" s="2">
        <f ca="1">+IF(K1649&lt;0,0,IF(K1649&lt;8,$A$1,IF(K1649&lt;15,$B$1,IF(K1649&lt;22,$C$1,IF(K1649&lt;30,$D$1,IF(K1649&lt;60,$G$1,IF(K1649&lt;90,$H$1,IF(K1649&lt;120,$I$1,IF(K1649&lt;150,$J$1,IF(K1649&lt;180,$K$1,IF(K1649&lt;210,$E$1)))))))))))</f>
        <v>0</v>
      </c>
      <c r="U1649" s="119" t="s">
        <v>3090</v>
      </c>
      <c r="V1649" s="86" t="s">
        <v>2956</v>
      </c>
      <c r="W1649" s="133">
        <v>44009</v>
      </c>
      <c r="X1649" s="120" t="s">
        <v>3089</v>
      </c>
      <c r="Y1649" s="12" t="s">
        <v>5248</v>
      </c>
      <c r="Z1649" s="12"/>
      <c r="AA1649" s="120"/>
      <c r="AB1649" s="116"/>
      <c r="AC1649" s="116"/>
      <c r="AD1649" s="116"/>
      <c r="AE1649" s="116"/>
      <c r="AF1649" s="4">
        <f ca="1">+TODAY()-AE1649</f>
        <v>44137</v>
      </c>
      <c r="AG1649" s="116"/>
      <c r="AH1649" s="116"/>
      <c r="AI1649" s="6"/>
      <c r="AJ1649" s="3"/>
      <c r="AK1649" s="6"/>
      <c r="AL1649" s="10"/>
      <c r="AM1649" s="3"/>
      <c r="AN1649" s="3"/>
      <c r="AO1649" s="3"/>
      <c r="AP1649" s="3" t="s">
        <v>62</v>
      </c>
      <c r="AQ1649" s="3"/>
      <c r="AR1649" s="3"/>
      <c r="AS1649" s="3"/>
      <c r="AT1649" s="3"/>
      <c r="AU1649" s="3" t="s">
        <v>4402</v>
      </c>
      <c r="AV1649" s="7" t="s">
        <v>47</v>
      </c>
      <c r="AW1649" s="7" t="s">
        <v>47</v>
      </c>
      <c r="AX1649" s="9" t="str">
        <f>IF(AW1649="","Vacio",IF(AV1649=AW1649,"Igual","Diferente"))</f>
        <v>Igual</v>
      </c>
      <c r="AY1649" s="129"/>
      <c r="AZ1649" s="129"/>
      <c r="BA1649" s="5">
        <f ca="1">+IF(K1649&gt;21,"Revisar",0)</f>
        <v>0</v>
      </c>
      <c r="BB1649" s="129" t="s">
        <v>146</v>
      </c>
      <c r="BC1649" s="129" t="s">
        <v>2919</v>
      </c>
      <c r="BD1649" s="158"/>
      <c r="BE1649" s="158"/>
      <c r="BF1649" s="129" t="s">
        <v>94</v>
      </c>
      <c r="BG1649" s="129"/>
      <c r="BH1649" s="158"/>
      <c r="BI1649" s="158"/>
      <c r="BJ1649" s="158"/>
      <c r="BK1649" s="158"/>
      <c r="BL1649" s="158"/>
      <c r="BM1649" s="158"/>
    </row>
    <row r="1650" spans="1:65" s="153" customFormat="1" ht="14.65" customHeight="1" x14ac:dyDescent="0.25">
      <c r="A1650" s="68" t="str">
        <f>CONCATENATE(E1650,"_",X1650)</f>
        <v>20520596233_PCR-LAP20064002</v>
      </c>
      <c r="B1650" s="68" t="str">
        <f>CONCATENATE(E1650,"_",Z1650)</f>
        <v>20520596233_</v>
      </c>
      <c r="C1650" s="6">
        <v>44133</v>
      </c>
      <c r="D1650" s="6">
        <v>44163</v>
      </c>
      <c r="E1650" s="192">
        <v>20520596233</v>
      </c>
      <c r="F1650" s="3" t="s">
        <v>4116</v>
      </c>
      <c r="G1650" s="3" t="s">
        <v>5130</v>
      </c>
      <c r="H1650" s="6">
        <v>44133</v>
      </c>
      <c r="I1650" s="6">
        <v>44163</v>
      </c>
      <c r="J1650" s="7"/>
      <c r="K1650" s="8">
        <f ca="1">+TODAY()-I1650</f>
        <v>-26</v>
      </c>
      <c r="L1650" s="9">
        <v>82</v>
      </c>
      <c r="M1650" s="152"/>
      <c r="N1650" s="9" t="str">
        <f>IF(M1650="","Vacio",IF(L1650=M1650,"Igual","Diferente"))</f>
        <v>Vacio</v>
      </c>
      <c r="O1650" s="9"/>
      <c r="P1650" s="152"/>
      <c r="Q1650" s="9" t="str">
        <f>IF(P1650="","Vacio",IF(O1650=P1650,"Igual","Diferente"))</f>
        <v>Vacio</v>
      </c>
      <c r="R1650" s="1">
        <f>+L1650+O1650/3.5</f>
        <v>82</v>
      </c>
      <c r="S1650" s="1">
        <f ca="1">+IF(K1650&gt;=0,IF(K1650&lt;30,R1650*1,IF(60&gt;K1650,R1650*2,IF(90&gt;K1650,R1650*3,IF(120&gt;K1650,R1650*4,IF(150&gt;K1650,R1650*5,IF(180&gt;K1650,R1650*6,IF(210&gt;K1650,R1650*7))))))),0)</f>
        <v>0</v>
      </c>
      <c r="T1650" s="2">
        <f ca="1">+IF(K1650&lt;0,0,IF(K1650&lt;8,$A$1,IF(K1650&lt;15,$B$1,IF(K1650&lt;22,$C$1,IF(K1650&lt;30,$D$1,IF(K1650&lt;60,$G$1,IF(K1650&lt;90,$H$1,IF(K1650&lt;120,$I$1,IF(K1650&lt;150,$J$1,IF(K1650&lt;180,$K$1,IF(K1650&lt;210,$E$1)))))))))))</f>
        <v>0</v>
      </c>
      <c r="U1650" s="119" t="s">
        <v>3119</v>
      </c>
      <c r="V1650" s="86" t="s">
        <v>2956</v>
      </c>
      <c r="W1650" s="133">
        <v>44009</v>
      </c>
      <c r="X1650" s="120" t="s">
        <v>3091</v>
      </c>
      <c r="Y1650" s="12" t="s">
        <v>5248</v>
      </c>
      <c r="Z1650" s="12"/>
      <c r="AA1650" s="120"/>
      <c r="AB1650" s="116"/>
      <c r="AC1650" s="116"/>
      <c r="AD1650" s="116"/>
      <c r="AE1650" s="116"/>
      <c r="AF1650" s="4">
        <f ca="1">+TODAY()-AE1650</f>
        <v>44137</v>
      </c>
      <c r="AG1650" s="116"/>
      <c r="AH1650" s="116"/>
      <c r="AI1650" s="6"/>
      <c r="AJ1650" s="3"/>
      <c r="AK1650" s="6"/>
      <c r="AL1650" s="10"/>
      <c r="AM1650" s="3"/>
      <c r="AN1650" s="3"/>
      <c r="AO1650" s="3"/>
      <c r="AP1650" s="3" t="s">
        <v>62</v>
      </c>
      <c r="AQ1650" s="3"/>
      <c r="AR1650" s="3"/>
      <c r="AS1650" s="3"/>
      <c r="AT1650" s="3"/>
      <c r="AU1650" s="3" t="s">
        <v>4402</v>
      </c>
      <c r="AV1650" s="7" t="s">
        <v>47</v>
      </c>
      <c r="AW1650" s="7" t="s">
        <v>47</v>
      </c>
      <c r="AX1650" s="9" t="str">
        <f>IF(AW1650="","Vacio",IF(AV1650=AW1650,"Igual","Diferente"))</f>
        <v>Igual</v>
      </c>
      <c r="AY1650" s="129"/>
      <c r="AZ1650" s="129"/>
      <c r="BA1650" s="5">
        <f ca="1">+IF(K1650&gt;21,"Revisar",0)</f>
        <v>0</v>
      </c>
      <c r="BB1650" s="129" t="s">
        <v>146</v>
      </c>
      <c r="BC1650" s="129" t="s">
        <v>2919</v>
      </c>
      <c r="BD1650" s="158"/>
      <c r="BE1650" s="158"/>
      <c r="BF1650" s="129" t="s">
        <v>94</v>
      </c>
      <c r="BG1650" s="129"/>
      <c r="BH1650" s="158"/>
      <c r="BI1650" s="158"/>
      <c r="BJ1650" s="158"/>
      <c r="BK1650" s="158"/>
      <c r="BL1650" s="158"/>
      <c r="BM1650" s="158"/>
    </row>
    <row r="1651" spans="1:65" s="153" customFormat="1" ht="14.65" customHeight="1" x14ac:dyDescent="0.25">
      <c r="A1651" s="68" t="str">
        <f>CONCATENATE(E1651,"_",X1651)</f>
        <v>20520596233_PCR-LAP20064012</v>
      </c>
      <c r="B1651" s="68" t="str">
        <f>CONCATENATE(E1651,"_",Z1651)</f>
        <v>20520596233_</v>
      </c>
      <c r="C1651" s="6">
        <v>44133</v>
      </c>
      <c r="D1651" s="6">
        <v>44163</v>
      </c>
      <c r="E1651" s="192">
        <v>20520596233</v>
      </c>
      <c r="F1651" s="3" t="s">
        <v>4116</v>
      </c>
      <c r="G1651" s="3" t="s">
        <v>5130</v>
      </c>
      <c r="H1651" s="6">
        <v>44133</v>
      </c>
      <c r="I1651" s="6">
        <v>44163</v>
      </c>
      <c r="J1651" s="7"/>
      <c r="K1651" s="8">
        <f ca="1">+TODAY()-I1651</f>
        <v>-26</v>
      </c>
      <c r="L1651" s="9">
        <v>82</v>
      </c>
      <c r="M1651" s="152"/>
      <c r="N1651" s="9" t="str">
        <f>IF(M1651="","Vacio",IF(L1651=M1651,"Igual","Diferente"))</f>
        <v>Vacio</v>
      </c>
      <c r="O1651" s="9"/>
      <c r="P1651" s="152"/>
      <c r="Q1651" s="9" t="str">
        <f>IF(P1651="","Vacio",IF(O1651=P1651,"Igual","Diferente"))</f>
        <v>Vacio</v>
      </c>
      <c r="R1651" s="1">
        <f>+L1651+O1651/3.5</f>
        <v>82</v>
      </c>
      <c r="S1651" s="1">
        <f ca="1">+IF(K1651&gt;=0,IF(K1651&lt;30,R1651*1,IF(60&gt;K1651,R1651*2,IF(90&gt;K1651,R1651*3,IF(120&gt;K1651,R1651*4,IF(150&gt;K1651,R1651*5,IF(180&gt;K1651,R1651*6,IF(210&gt;K1651,R1651*7))))))),0)</f>
        <v>0</v>
      </c>
      <c r="T1651" s="2">
        <f ca="1">+IF(K1651&lt;0,0,IF(K1651&lt;8,$A$1,IF(K1651&lt;15,$B$1,IF(K1651&lt;22,$C$1,IF(K1651&lt;30,$D$1,IF(K1651&lt;60,$G$1,IF(K1651&lt;90,$H$1,IF(K1651&lt;120,$I$1,IF(K1651&lt;150,$J$1,IF(K1651&lt;180,$K$1,IF(K1651&lt;210,$E$1)))))))))))</f>
        <v>0</v>
      </c>
      <c r="U1651" s="119" t="s">
        <v>3119</v>
      </c>
      <c r="V1651" s="86" t="s">
        <v>2956</v>
      </c>
      <c r="W1651" s="133">
        <v>44009</v>
      </c>
      <c r="X1651" s="120" t="s">
        <v>3092</v>
      </c>
      <c r="Y1651" s="12" t="s">
        <v>5248</v>
      </c>
      <c r="Z1651" s="12"/>
      <c r="AA1651" s="120"/>
      <c r="AB1651" s="116"/>
      <c r="AC1651" s="116"/>
      <c r="AD1651" s="116"/>
      <c r="AE1651" s="116"/>
      <c r="AF1651" s="4">
        <f ca="1">+TODAY()-AE1651</f>
        <v>44137</v>
      </c>
      <c r="AG1651" s="116"/>
      <c r="AH1651" s="116"/>
      <c r="AI1651" s="6"/>
      <c r="AJ1651" s="3"/>
      <c r="AK1651" s="6"/>
      <c r="AL1651" s="10"/>
      <c r="AM1651" s="3"/>
      <c r="AN1651" s="3"/>
      <c r="AO1651" s="3"/>
      <c r="AP1651" s="3" t="s">
        <v>62</v>
      </c>
      <c r="AQ1651" s="3"/>
      <c r="AR1651" s="3"/>
      <c r="AS1651" s="3"/>
      <c r="AT1651" s="3"/>
      <c r="AU1651" s="3" t="s">
        <v>4402</v>
      </c>
      <c r="AV1651" s="7" t="s">
        <v>47</v>
      </c>
      <c r="AW1651" s="7" t="s">
        <v>47</v>
      </c>
      <c r="AX1651" s="9" t="str">
        <f>IF(AW1651="","Vacio",IF(AV1651=AW1651,"Igual","Diferente"))</f>
        <v>Igual</v>
      </c>
      <c r="AY1651" s="129"/>
      <c r="AZ1651" s="129"/>
      <c r="BA1651" s="5">
        <f ca="1">+IF(K1651&gt;21,"Revisar",0)</f>
        <v>0</v>
      </c>
      <c r="BB1651" s="129" t="s">
        <v>146</v>
      </c>
      <c r="BC1651" s="129" t="s">
        <v>2919</v>
      </c>
      <c r="BD1651" s="158"/>
      <c r="BE1651" s="158"/>
      <c r="BF1651" s="129" t="s">
        <v>94</v>
      </c>
      <c r="BG1651" s="129"/>
      <c r="BH1651" s="158"/>
      <c r="BI1651" s="158"/>
      <c r="BJ1651" s="158"/>
      <c r="BK1651" s="158"/>
      <c r="BL1651" s="158"/>
      <c r="BM1651" s="158"/>
    </row>
    <row r="1652" spans="1:65" s="153" customFormat="1" ht="14.65" customHeight="1" x14ac:dyDescent="0.25">
      <c r="A1652" s="68" t="str">
        <f>CONCATENATE(E1652,"_",X1652)</f>
        <v>20520596233_PCR-LAP20064013</v>
      </c>
      <c r="B1652" s="68" t="str">
        <f>CONCATENATE(E1652,"_",Z1652)</f>
        <v>20520596233_</v>
      </c>
      <c r="C1652" s="6">
        <v>44133</v>
      </c>
      <c r="D1652" s="6">
        <v>44163</v>
      </c>
      <c r="E1652" s="192">
        <v>20520596233</v>
      </c>
      <c r="F1652" s="3" t="s">
        <v>4116</v>
      </c>
      <c r="G1652" s="3" t="s">
        <v>5130</v>
      </c>
      <c r="H1652" s="6">
        <v>44133</v>
      </c>
      <c r="I1652" s="6">
        <v>44163</v>
      </c>
      <c r="J1652" s="7"/>
      <c r="K1652" s="8">
        <f ca="1">+TODAY()-I1652</f>
        <v>-26</v>
      </c>
      <c r="L1652" s="9">
        <v>82</v>
      </c>
      <c r="M1652" s="152"/>
      <c r="N1652" s="9" t="str">
        <f>IF(M1652="","Vacio",IF(L1652=M1652,"Igual","Diferente"))</f>
        <v>Vacio</v>
      </c>
      <c r="O1652" s="9"/>
      <c r="P1652" s="152"/>
      <c r="Q1652" s="9" t="str">
        <f>IF(P1652="","Vacio",IF(O1652=P1652,"Igual","Diferente"))</f>
        <v>Vacio</v>
      </c>
      <c r="R1652" s="1">
        <f>+L1652+O1652/3.5</f>
        <v>82</v>
      </c>
      <c r="S1652" s="1">
        <f ca="1">+IF(K1652&gt;=0,IF(K1652&lt;30,R1652*1,IF(60&gt;K1652,R1652*2,IF(90&gt;K1652,R1652*3,IF(120&gt;K1652,R1652*4,IF(150&gt;K1652,R1652*5,IF(180&gt;K1652,R1652*6,IF(210&gt;K1652,R1652*7))))))),0)</f>
        <v>0</v>
      </c>
      <c r="T1652" s="2">
        <f ca="1">+IF(K1652&lt;0,0,IF(K1652&lt;8,$A$1,IF(K1652&lt;15,$B$1,IF(K1652&lt;22,$C$1,IF(K1652&lt;30,$D$1,IF(K1652&lt;60,$G$1,IF(K1652&lt;90,$H$1,IF(K1652&lt;120,$I$1,IF(K1652&lt;150,$J$1,IF(K1652&lt;180,$K$1,IF(K1652&lt;210,$E$1)))))))))))</f>
        <v>0</v>
      </c>
      <c r="U1652" s="119" t="s">
        <v>3119</v>
      </c>
      <c r="V1652" s="86" t="s">
        <v>2956</v>
      </c>
      <c r="W1652" s="133">
        <v>44009</v>
      </c>
      <c r="X1652" s="120" t="s">
        <v>3093</v>
      </c>
      <c r="Y1652" s="12" t="s">
        <v>5248</v>
      </c>
      <c r="Z1652" s="12"/>
      <c r="AA1652" s="120"/>
      <c r="AB1652" s="116"/>
      <c r="AC1652" s="116"/>
      <c r="AD1652" s="116"/>
      <c r="AE1652" s="116"/>
      <c r="AF1652" s="4">
        <f ca="1">+TODAY()-AE1652</f>
        <v>44137</v>
      </c>
      <c r="AG1652" s="116"/>
      <c r="AH1652" s="116"/>
      <c r="AI1652" s="6"/>
      <c r="AJ1652" s="3"/>
      <c r="AK1652" s="6"/>
      <c r="AL1652" s="10"/>
      <c r="AM1652" s="3"/>
      <c r="AN1652" s="3"/>
      <c r="AO1652" s="3"/>
      <c r="AP1652" s="3" t="s">
        <v>62</v>
      </c>
      <c r="AQ1652" s="3"/>
      <c r="AR1652" s="3"/>
      <c r="AS1652" s="3"/>
      <c r="AT1652" s="3"/>
      <c r="AU1652" s="3" t="s">
        <v>4402</v>
      </c>
      <c r="AV1652" s="7" t="s">
        <v>47</v>
      </c>
      <c r="AW1652" s="7" t="s">
        <v>47</v>
      </c>
      <c r="AX1652" s="9" t="str">
        <f>IF(AW1652="","Vacio",IF(AV1652=AW1652,"Igual","Diferente"))</f>
        <v>Igual</v>
      </c>
      <c r="AY1652" s="129"/>
      <c r="AZ1652" s="129"/>
      <c r="BA1652" s="5">
        <f ca="1">+IF(K1652&gt;21,"Revisar",0)</f>
        <v>0</v>
      </c>
      <c r="BB1652" s="129" t="s">
        <v>146</v>
      </c>
      <c r="BC1652" s="129" t="s">
        <v>2919</v>
      </c>
      <c r="BD1652" s="158"/>
      <c r="BE1652" s="158"/>
      <c r="BF1652" s="129" t="s">
        <v>94</v>
      </c>
      <c r="BG1652" s="129"/>
      <c r="BH1652" s="158"/>
      <c r="BI1652" s="158"/>
      <c r="BJ1652" s="158"/>
      <c r="BK1652" s="158"/>
      <c r="BL1652" s="158"/>
      <c r="BM1652" s="158"/>
    </row>
    <row r="1653" spans="1:65" s="153" customFormat="1" ht="14.65" customHeight="1" x14ac:dyDescent="0.25">
      <c r="A1653" s="68" t="str">
        <f>CONCATENATE(E1653,"_",X1653)</f>
        <v>20520596233_PCR-LAP20064014</v>
      </c>
      <c r="B1653" s="68" t="str">
        <f>CONCATENATE(E1653,"_",Z1653)</f>
        <v>20520596233_</v>
      </c>
      <c r="C1653" s="6">
        <v>44133</v>
      </c>
      <c r="D1653" s="6">
        <v>44163</v>
      </c>
      <c r="E1653" s="192">
        <v>20520596233</v>
      </c>
      <c r="F1653" s="3" t="s">
        <v>4116</v>
      </c>
      <c r="G1653" s="3" t="s">
        <v>5130</v>
      </c>
      <c r="H1653" s="6">
        <v>44133</v>
      </c>
      <c r="I1653" s="6">
        <v>44163</v>
      </c>
      <c r="J1653" s="7"/>
      <c r="K1653" s="8">
        <f ca="1">+TODAY()-I1653</f>
        <v>-26</v>
      </c>
      <c r="L1653" s="9">
        <v>82</v>
      </c>
      <c r="M1653" s="152"/>
      <c r="N1653" s="9" t="str">
        <f>IF(M1653="","Vacio",IF(L1653=M1653,"Igual","Diferente"))</f>
        <v>Vacio</v>
      </c>
      <c r="O1653" s="9"/>
      <c r="P1653" s="152"/>
      <c r="Q1653" s="9" t="str">
        <f>IF(P1653="","Vacio",IF(O1653=P1653,"Igual","Diferente"))</f>
        <v>Vacio</v>
      </c>
      <c r="R1653" s="1">
        <f>+L1653+O1653/3.5</f>
        <v>82</v>
      </c>
      <c r="S1653" s="1">
        <f ca="1">+IF(K1653&gt;=0,IF(K1653&lt;30,R1653*1,IF(60&gt;K1653,R1653*2,IF(90&gt;K1653,R1653*3,IF(120&gt;K1653,R1653*4,IF(150&gt;K1653,R1653*5,IF(180&gt;K1653,R1653*6,IF(210&gt;K1653,R1653*7))))))),0)</f>
        <v>0</v>
      </c>
      <c r="T1653" s="2">
        <f ca="1">+IF(K1653&lt;0,0,IF(K1653&lt;8,$A$1,IF(K1653&lt;15,$B$1,IF(K1653&lt;22,$C$1,IF(K1653&lt;30,$D$1,IF(K1653&lt;60,$G$1,IF(K1653&lt;90,$H$1,IF(K1653&lt;120,$I$1,IF(K1653&lt;150,$J$1,IF(K1653&lt;180,$K$1,IF(K1653&lt;210,$E$1)))))))))))</f>
        <v>0</v>
      </c>
      <c r="U1653" s="119" t="s">
        <v>3119</v>
      </c>
      <c r="V1653" s="86" t="s">
        <v>2956</v>
      </c>
      <c r="W1653" s="133">
        <v>44009</v>
      </c>
      <c r="X1653" s="120" t="s">
        <v>3094</v>
      </c>
      <c r="Y1653" s="12" t="s">
        <v>5248</v>
      </c>
      <c r="Z1653" s="12"/>
      <c r="AA1653" s="120"/>
      <c r="AB1653" s="116"/>
      <c r="AC1653" s="116"/>
      <c r="AD1653" s="116"/>
      <c r="AE1653" s="116"/>
      <c r="AF1653" s="4">
        <f ca="1">+TODAY()-AE1653</f>
        <v>44137</v>
      </c>
      <c r="AG1653" s="116"/>
      <c r="AH1653" s="116"/>
      <c r="AI1653" s="6"/>
      <c r="AJ1653" s="3"/>
      <c r="AK1653" s="6"/>
      <c r="AL1653" s="10"/>
      <c r="AM1653" s="3"/>
      <c r="AN1653" s="3"/>
      <c r="AO1653" s="3"/>
      <c r="AP1653" s="3" t="s">
        <v>62</v>
      </c>
      <c r="AQ1653" s="3"/>
      <c r="AR1653" s="3"/>
      <c r="AS1653" s="3"/>
      <c r="AT1653" s="3"/>
      <c r="AU1653" s="3" t="s">
        <v>4402</v>
      </c>
      <c r="AV1653" s="7" t="s">
        <v>47</v>
      </c>
      <c r="AW1653" s="7" t="s">
        <v>47</v>
      </c>
      <c r="AX1653" s="9" t="str">
        <f>IF(AW1653="","Vacio",IF(AV1653=AW1653,"Igual","Diferente"))</f>
        <v>Igual</v>
      </c>
      <c r="AY1653" s="129"/>
      <c r="AZ1653" s="129"/>
      <c r="BA1653" s="5">
        <f ca="1">+IF(K1653&gt;21,"Revisar",0)</f>
        <v>0</v>
      </c>
      <c r="BB1653" s="129" t="s">
        <v>146</v>
      </c>
      <c r="BC1653" s="129" t="s">
        <v>2919</v>
      </c>
      <c r="BD1653" s="158"/>
      <c r="BE1653" s="158"/>
      <c r="BF1653" s="129" t="s">
        <v>94</v>
      </c>
      <c r="BG1653" s="129"/>
      <c r="BH1653" s="158"/>
      <c r="BI1653" s="158"/>
      <c r="BJ1653" s="158"/>
      <c r="BK1653" s="158"/>
      <c r="BL1653" s="158"/>
      <c r="BM1653" s="158"/>
    </row>
    <row r="1654" spans="1:65" s="153" customFormat="1" ht="14.65" customHeight="1" x14ac:dyDescent="0.25">
      <c r="A1654" s="68" t="str">
        <f>CONCATENATE(E1654,"_",X1654)</f>
        <v>20520596233_PCR-LAP20064017</v>
      </c>
      <c r="B1654" s="68" t="str">
        <f>CONCATENATE(E1654,"_",Z1654)</f>
        <v>20520596233_</v>
      </c>
      <c r="C1654" s="6">
        <v>44133</v>
      </c>
      <c r="D1654" s="6">
        <v>44163</v>
      </c>
      <c r="E1654" s="192">
        <v>20520596233</v>
      </c>
      <c r="F1654" s="3" t="s">
        <v>4116</v>
      </c>
      <c r="G1654" s="3" t="s">
        <v>5130</v>
      </c>
      <c r="H1654" s="6">
        <v>44133</v>
      </c>
      <c r="I1654" s="6">
        <v>44163</v>
      </c>
      <c r="J1654" s="7"/>
      <c r="K1654" s="8">
        <f ca="1">+TODAY()-I1654</f>
        <v>-26</v>
      </c>
      <c r="L1654" s="9">
        <v>82</v>
      </c>
      <c r="M1654" s="152"/>
      <c r="N1654" s="9" t="str">
        <f>IF(M1654="","Vacio",IF(L1654=M1654,"Igual","Diferente"))</f>
        <v>Vacio</v>
      </c>
      <c r="O1654" s="9"/>
      <c r="P1654" s="152"/>
      <c r="Q1654" s="9" t="str">
        <f>IF(P1654="","Vacio",IF(O1654=P1654,"Igual","Diferente"))</f>
        <v>Vacio</v>
      </c>
      <c r="R1654" s="1">
        <f>+L1654+O1654/3.5</f>
        <v>82</v>
      </c>
      <c r="S1654" s="1">
        <f ca="1">+IF(K1654&gt;=0,IF(K1654&lt;30,R1654*1,IF(60&gt;K1654,R1654*2,IF(90&gt;K1654,R1654*3,IF(120&gt;K1654,R1654*4,IF(150&gt;K1654,R1654*5,IF(180&gt;K1654,R1654*6,IF(210&gt;K1654,R1654*7))))))),0)</f>
        <v>0</v>
      </c>
      <c r="T1654" s="2">
        <f ca="1">+IF(K1654&lt;0,0,IF(K1654&lt;8,$A$1,IF(K1654&lt;15,$B$1,IF(K1654&lt;22,$C$1,IF(K1654&lt;30,$D$1,IF(K1654&lt;60,$G$1,IF(K1654&lt;90,$H$1,IF(K1654&lt;120,$I$1,IF(K1654&lt;150,$J$1,IF(K1654&lt;180,$K$1,IF(K1654&lt;210,$E$1)))))))))))</f>
        <v>0</v>
      </c>
      <c r="U1654" s="119" t="s">
        <v>3119</v>
      </c>
      <c r="V1654" s="86" t="s">
        <v>2956</v>
      </c>
      <c r="W1654" s="133">
        <v>44009</v>
      </c>
      <c r="X1654" s="120" t="s">
        <v>3095</v>
      </c>
      <c r="Y1654" s="12" t="s">
        <v>5248</v>
      </c>
      <c r="Z1654" s="12"/>
      <c r="AA1654" s="120"/>
      <c r="AB1654" s="116"/>
      <c r="AC1654" s="116"/>
      <c r="AD1654" s="116"/>
      <c r="AE1654" s="116"/>
      <c r="AF1654" s="4">
        <f ca="1">+TODAY()-AE1654</f>
        <v>44137</v>
      </c>
      <c r="AG1654" s="116"/>
      <c r="AH1654" s="116"/>
      <c r="AI1654" s="6"/>
      <c r="AJ1654" s="3"/>
      <c r="AK1654" s="6"/>
      <c r="AL1654" s="10"/>
      <c r="AM1654" s="3"/>
      <c r="AN1654" s="3"/>
      <c r="AO1654" s="3"/>
      <c r="AP1654" s="3" t="s">
        <v>62</v>
      </c>
      <c r="AQ1654" s="3"/>
      <c r="AR1654" s="3"/>
      <c r="AS1654" s="3"/>
      <c r="AT1654" s="3"/>
      <c r="AU1654" s="3" t="s">
        <v>4402</v>
      </c>
      <c r="AV1654" s="7" t="s">
        <v>47</v>
      </c>
      <c r="AW1654" s="7" t="s">
        <v>47</v>
      </c>
      <c r="AX1654" s="9" t="str">
        <f>IF(AW1654="","Vacio",IF(AV1654=AW1654,"Igual","Diferente"))</f>
        <v>Igual</v>
      </c>
      <c r="AY1654" s="129"/>
      <c r="AZ1654" s="129"/>
      <c r="BA1654" s="5">
        <f ca="1">+IF(K1654&gt;21,"Revisar",0)</f>
        <v>0</v>
      </c>
      <c r="BB1654" s="129" t="s">
        <v>146</v>
      </c>
      <c r="BC1654" s="129" t="s">
        <v>2919</v>
      </c>
      <c r="BD1654" s="158"/>
      <c r="BE1654" s="158"/>
      <c r="BF1654" s="129" t="s">
        <v>94</v>
      </c>
      <c r="BG1654" s="129"/>
      <c r="BH1654" s="158"/>
      <c r="BI1654" s="158"/>
      <c r="BJ1654" s="158"/>
      <c r="BK1654" s="158"/>
      <c r="BL1654" s="158"/>
      <c r="BM1654" s="158"/>
    </row>
    <row r="1655" spans="1:65" s="153" customFormat="1" ht="14.65" customHeight="1" x14ac:dyDescent="0.25">
      <c r="A1655" s="68" t="str">
        <f>CONCATENATE(E1655,"_",X1655)</f>
        <v>20520596233_PCR-LAP20064019</v>
      </c>
      <c r="B1655" s="68" t="str">
        <f>CONCATENATE(E1655,"_",Z1655)</f>
        <v>20520596233_</v>
      </c>
      <c r="C1655" s="6">
        <v>44133</v>
      </c>
      <c r="D1655" s="6">
        <v>44163</v>
      </c>
      <c r="E1655" s="192">
        <v>20520596233</v>
      </c>
      <c r="F1655" s="3" t="s">
        <v>4116</v>
      </c>
      <c r="G1655" s="3" t="s">
        <v>5130</v>
      </c>
      <c r="H1655" s="6">
        <v>44133</v>
      </c>
      <c r="I1655" s="6">
        <v>44163</v>
      </c>
      <c r="J1655" s="7"/>
      <c r="K1655" s="8">
        <f ca="1">+TODAY()-I1655</f>
        <v>-26</v>
      </c>
      <c r="L1655" s="9">
        <v>82</v>
      </c>
      <c r="M1655" s="152"/>
      <c r="N1655" s="9" t="str">
        <f>IF(M1655="","Vacio",IF(L1655=M1655,"Igual","Diferente"))</f>
        <v>Vacio</v>
      </c>
      <c r="O1655" s="9"/>
      <c r="P1655" s="152"/>
      <c r="Q1655" s="9" t="str">
        <f>IF(P1655="","Vacio",IF(O1655=P1655,"Igual","Diferente"))</f>
        <v>Vacio</v>
      </c>
      <c r="R1655" s="1">
        <f>+L1655+O1655/3.5</f>
        <v>82</v>
      </c>
      <c r="S1655" s="1">
        <f ca="1">+IF(K1655&gt;=0,IF(K1655&lt;30,R1655*1,IF(60&gt;K1655,R1655*2,IF(90&gt;K1655,R1655*3,IF(120&gt;K1655,R1655*4,IF(150&gt;K1655,R1655*5,IF(180&gt;K1655,R1655*6,IF(210&gt;K1655,R1655*7))))))),0)</f>
        <v>0</v>
      </c>
      <c r="T1655" s="2">
        <f ca="1">+IF(K1655&lt;0,0,IF(K1655&lt;8,$A$1,IF(K1655&lt;15,$B$1,IF(K1655&lt;22,$C$1,IF(K1655&lt;30,$D$1,IF(K1655&lt;60,$G$1,IF(K1655&lt;90,$H$1,IF(K1655&lt;120,$I$1,IF(K1655&lt;150,$J$1,IF(K1655&lt;180,$K$1,IF(K1655&lt;210,$E$1)))))))))))</f>
        <v>0</v>
      </c>
      <c r="U1655" s="119" t="s">
        <v>3119</v>
      </c>
      <c r="V1655" s="86" t="s">
        <v>2956</v>
      </c>
      <c r="W1655" s="133">
        <v>44009</v>
      </c>
      <c r="X1655" s="120" t="s">
        <v>3096</v>
      </c>
      <c r="Y1655" s="12" t="s">
        <v>5248</v>
      </c>
      <c r="Z1655" s="12"/>
      <c r="AA1655" s="120"/>
      <c r="AB1655" s="116"/>
      <c r="AC1655" s="116"/>
      <c r="AD1655" s="116"/>
      <c r="AE1655" s="116"/>
      <c r="AF1655" s="4">
        <f ca="1">+TODAY()-AE1655</f>
        <v>44137</v>
      </c>
      <c r="AG1655" s="116"/>
      <c r="AH1655" s="116"/>
      <c r="AI1655" s="6"/>
      <c r="AJ1655" s="3"/>
      <c r="AK1655" s="6"/>
      <c r="AL1655" s="10"/>
      <c r="AM1655" s="3"/>
      <c r="AN1655" s="3"/>
      <c r="AO1655" s="3"/>
      <c r="AP1655" s="3" t="s">
        <v>62</v>
      </c>
      <c r="AQ1655" s="3"/>
      <c r="AR1655" s="3"/>
      <c r="AS1655" s="3"/>
      <c r="AT1655" s="3"/>
      <c r="AU1655" s="3" t="s">
        <v>4402</v>
      </c>
      <c r="AV1655" s="7" t="s">
        <v>47</v>
      </c>
      <c r="AW1655" s="7" t="s">
        <v>47</v>
      </c>
      <c r="AX1655" s="9" t="str">
        <f>IF(AW1655="","Vacio",IF(AV1655=AW1655,"Igual","Diferente"))</f>
        <v>Igual</v>
      </c>
      <c r="AY1655" s="129"/>
      <c r="AZ1655" s="129"/>
      <c r="BA1655" s="5">
        <f ca="1">+IF(K1655&gt;21,"Revisar",0)</f>
        <v>0</v>
      </c>
      <c r="BB1655" s="129" t="s">
        <v>146</v>
      </c>
      <c r="BC1655" s="129" t="s">
        <v>2919</v>
      </c>
      <c r="BD1655" s="158"/>
      <c r="BE1655" s="158"/>
      <c r="BF1655" s="129" t="s">
        <v>94</v>
      </c>
      <c r="BG1655" s="129"/>
      <c r="BH1655" s="158"/>
      <c r="BI1655" s="158"/>
      <c r="BJ1655" s="158"/>
      <c r="BK1655" s="158"/>
      <c r="BL1655" s="158"/>
      <c r="BM1655" s="158"/>
    </row>
    <row r="1656" spans="1:65" s="153" customFormat="1" ht="14.65" customHeight="1" x14ac:dyDescent="0.25">
      <c r="A1656" s="68" t="str">
        <f>CONCATENATE(E1656,"_",X1656)</f>
        <v>20520596233_PCR-LAP20064022</v>
      </c>
      <c r="B1656" s="68" t="str">
        <f>CONCATENATE(E1656,"_",Z1656)</f>
        <v>20520596233_</v>
      </c>
      <c r="C1656" s="6">
        <v>44133</v>
      </c>
      <c r="D1656" s="6">
        <v>44163</v>
      </c>
      <c r="E1656" s="192">
        <v>20520596233</v>
      </c>
      <c r="F1656" s="3" t="s">
        <v>4116</v>
      </c>
      <c r="G1656" s="3" t="s">
        <v>5130</v>
      </c>
      <c r="H1656" s="6">
        <v>44133</v>
      </c>
      <c r="I1656" s="6">
        <v>44163</v>
      </c>
      <c r="J1656" s="7"/>
      <c r="K1656" s="8">
        <f ca="1">+TODAY()-I1656</f>
        <v>-26</v>
      </c>
      <c r="L1656" s="9">
        <v>82</v>
      </c>
      <c r="M1656" s="152"/>
      <c r="N1656" s="9" t="str">
        <f>IF(M1656="","Vacio",IF(L1656=M1656,"Igual","Diferente"))</f>
        <v>Vacio</v>
      </c>
      <c r="O1656" s="9"/>
      <c r="P1656" s="152"/>
      <c r="Q1656" s="9" t="str">
        <f>IF(P1656="","Vacio",IF(O1656=P1656,"Igual","Diferente"))</f>
        <v>Vacio</v>
      </c>
      <c r="R1656" s="1">
        <f>+L1656+O1656/3.5</f>
        <v>82</v>
      </c>
      <c r="S1656" s="1">
        <f ca="1">+IF(K1656&gt;=0,IF(K1656&lt;30,R1656*1,IF(60&gt;K1656,R1656*2,IF(90&gt;K1656,R1656*3,IF(120&gt;K1656,R1656*4,IF(150&gt;K1656,R1656*5,IF(180&gt;K1656,R1656*6,IF(210&gt;K1656,R1656*7))))))),0)</f>
        <v>0</v>
      </c>
      <c r="T1656" s="2">
        <f ca="1">+IF(K1656&lt;0,0,IF(K1656&lt;8,$A$1,IF(K1656&lt;15,$B$1,IF(K1656&lt;22,$C$1,IF(K1656&lt;30,$D$1,IF(K1656&lt;60,$G$1,IF(K1656&lt;90,$H$1,IF(K1656&lt;120,$I$1,IF(K1656&lt;150,$J$1,IF(K1656&lt;180,$K$1,IF(K1656&lt;210,$E$1)))))))))))</f>
        <v>0</v>
      </c>
      <c r="U1656" s="119" t="s">
        <v>3119</v>
      </c>
      <c r="V1656" s="86" t="s">
        <v>2956</v>
      </c>
      <c r="W1656" s="133">
        <v>44009</v>
      </c>
      <c r="X1656" s="120" t="s">
        <v>3097</v>
      </c>
      <c r="Y1656" s="12" t="s">
        <v>5248</v>
      </c>
      <c r="Z1656" s="12"/>
      <c r="AA1656" s="120"/>
      <c r="AB1656" s="116"/>
      <c r="AC1656" s="116"/>
      <c r="AD1656" s="116"/>
      <c r="AE1656" s="116"/>
      <c r="AF1656" s="4">
        <f ca="1">+TODAY()-AE1656</f>
        <v>44137</v>
      </c>
      <c r="AG1656" s="116"/>
      <c r="AH1656" s="116"/>
      <c r="AI1656" s="6"/>
      <c r="AJ1656" s="3"/>
      <c r="AK1656" s="6"/>
      <c r="AL1656" s="10"/>
      <c r="AM1656" s="3"/>
      <c r="AN1656" s="3"/>
      <c r="AO1656" s="3"/>
      <c r="AP1656" s="3" t="s">
        <v>62</v>
      </c>
      <c r="AQ1656" s="3"/>
      <c r="AR1656" s="3"/>
      <c r="AS1656" s="3"/>
      <c r="AT1656" s="3"/>
      <c r="AU1656" s="3" t="s">
        <v>4402</v>
      </c>
      <c r="AV1656" s="7" t="s">
        <v>47</v>
      </c>
      <c r="AW1656" s="7" t="s">
        <v>47</v>
      </c>
      <c r="AX1656" s="9" t="str">
        <f>IF(AW1656="","Vacio",IF(AV1656=AW1656,"Igual","Diferente"))</f>
        <v>Igual</v>
      </c>
      <c r="AY1656" s="129"/>
      <c r="AZ1656" s="129"/>
      <c r="BA1656" s="5">
        <f ca="1">+IF(K1656&gt;21,"Revisar",0)</f>
        <v>0</v>
      </c>
      <c r="BB1656" s="129" t="s">
        <v>146</v>
      </c>
      <c r="BC1656" s="129" t="s">
        <v>2919</v>
      </c>
      <c r="BD1656" s="158"/>
      <c r="BE1656" s="158"/>
      <c r="BF1656" s="129" t="s">
        <v>94</v>
      </c>
      <c r="BG1656" s="129"/>
      <c r="BH1656" s="158"/>
      <c r="BI1656" s="158"/>
      <c r="BJ1656" s="158"/>
      <c r="BK1656" s="158"/>
      <c r="BL1656" s="158"/>
      <c r="BM1656" s="158"/>
    </row>
    <row r="1657" spans="1:65" s="153" customFormat="1" ht="14.65" customHeight="1" x14ac:dyDescent="0.25">
      <c r="A1657" s="68" t="str">
        <f>CONCATENATE(E1657,"_",X1657)</f>
        <v>20520596233_PCR-LAP20064025</v>
      </c>
      <c r="B1657" s="68" t="str">
        <f>CONCATENATE(E1657,"_",Z1657)</f>
        <v>20520596233_</v>
      </c>
      <c r="C1657" s="6">
        <v>44133</v>
      </c>
      <c r="D1657" s="6">
        <v>44163</v>
      </c>
      <c r="E1657" s="192">
        <v>20520596233</v>
      </c>
      <c r="F1657" s="3" t="s">
        <v>4116</v>
      </c>
      <c r="G1657" s="3" t="s">
        <v>5130</v>
      </c>
      <c r="H1657" s="6">
        <v>44133</v>
      </c>
      <c r="I1657" s="6">
        <v>44163</v>
      </c>
      <c r="J1657" s="7"/>
      <c r="K1657" s="8">
        <f ca="1">+TODAY()-I1657</f>
        <v>-26</v>
      </c>
      <c r="L1657" s="9">
        <v>82</v>
      </c>
      <c r="M1657" s="152"/>
      <c r="N1657" s="9" t="str">
        <f>IF(M1657="","Vacio",IF(L1657=M1657,"Igual","Diferente"))</f>
        <v>Vacio</v>
      </c>
      <c r="O1657" s="9"/>
      <c r="P1657" s="152"/>
      <c r="Q1657" s="9" t="str">
        <f>IF(P1657="","Vacio",IF(O1657=P1657,"Igual","Diferente"))</f>
        <v>Vacio</v>
      </c>
      <c r="R1657" s="1">
        <f>+L1657+O1657/3.5</f>
        <v>82</v>
      </c>
      <c r="S1657" s="1">
        <f ca="1">+IF(K1657&gt;=0,IF(K1657&lt;30,R1657*1,IF(60&gt;K1657,R1657*2,IF(90&gt;K1657,R1657*3,IF(120&gt;K1657,R1657*4,IF(150&gt;K1657,R1657*5,IF(180&gt;K1657,R1657*6,IF(210&gt;K1657,R1657*7))))))),0)</f>
        <v>0</v>
      </c>
      <c r="T1657" s="2">
        <f ca="1">+IF(K1657&lt;0,0,IF(K1657&lt;8,$A$1,IF(K1657&lt;15,$B$1,IF(K1657&lt;22,$C$1,IF(K1657&lt;30,$D$1,IF(K1657&lt;60,$G$1,IF(K1657&lt;90,$H$1,IF(K1657&lt;120,$I$1,IF(K1657&lt;150,$J$1,IF(K1657&lt;180,$K$1,IF(K1657&lt;210,$E$1)))))))))))</f>
        <v>0</v>
      </c>
      <c r="U1657" s="119" t="s">
        <v>3119</v>
      </c>
      <c r="V1657" s="86" t="s">
        <v>2956</v>
      </c>
      <c r="W1657" s="133">
        <v>44009</v>
      </c>
      <c r="X1657" s="120" t="s">
        <v>3098</v>
      </c>
      <c r="Y1657" s="12" t="s">
        <v>5248</v>
      </c>
      <c r="Z1657" s="12"/>
      <c r="AA1657" s="120"/>
      <c r="AB1657" s="116"/>
      <c r="AC1657" s="116"/>
      <c r="AD1657" s="116"/>
      <c r="AE1657" s="116"/>
      <c r="AF1657" s="4">
        <f ca="1">+TODAY()-AE1657</f>
        <v>44137</v>
      </c>
      <c r="AG1657" s="116"/>
      <c r="AH1657" s="116"/>
      <c r="AI1657" s="6"/>
      <c r="AJ1657" s="3"/>
      <c r="AK1657" s="6"/>
      <c r="AL1657" s="10"/>
      <c r="AM1657" s="3"/>
      <c r="AN1657" s="3"/>
      <c r="AO1657" s="3"/>
      <c r="AP1657" s="3" t="s">
        <v>62</v>
      </c>
      <c r="AQ1657" s="3"/>
      <c r="AR1657" s="3"/>
      <c r="AS1657" s="3"/>
      <c r="AT1657" s="3"/>
      <c r="AU1657" s="3" t="s">
        <v>4402</v>
      </c>
      <c r="AV1657" s="7" t="s">
        <v>47</v>
      </c>
      <c r="AW1657" s="7" t="s">
        <v>47</v>
      </c>
      <c r="AX1657" s="9" t="str">
        <f>IF(AW1657="","Vacio",IF(AV1657=AW1657,"Igual","Diferente"))</f>
        <v>Igual</v>
      </c>
      <c r="AY1657" s="129"/>
      <c r="AZ1657" s="129"/>
      <c r="BA1657" s="5">
        <f ca="1">+IF(K1657&gt;21,"Revisar",0)</f>
        <v>0</v>
      </c>
      <c r="BB1657" s="129" t="s">
        <v>146</v>
      </c>
      <c r="BC1657" s="129" t="s">
        <v>2919</v>
      </c>
      <c r="BD1657" s="158"/>
      <c r="BE1657" s="158"/>
      <c r="BF1657" s="129" t="s">
        <v>94</v>
      </c>
      <c r="BG1657" s="129"/>
      <c r="BH1657" s="158"/>
      <c r="BI1657" s="158"/>
      <c r="BJ1657" s="158"/>
      <c r="BK1657" s="158"/>
      <c r="BL1657" s="158"/>
      <c r="BM1657" s="158"/>
    </row>
    <row r="1658" spans="1:65" s="153" customFormat="1" ht="14.65" customHeight="1" x14ac:dyDescent="0.25">
      <c r="A1658" s="68" t="str">
        <f>CONCATENATE(E1658,"_",X1658)</f>
        <v>20520596233_PCR-LAP20064026</v>
      </c>
      <c r="B1658" s="68" t="str">
        <f>CONCATENATE(E1658,"_",Z1658)</f>
        <v>20520596233_</v>
      </c>
      <c r="C1658" s="6">
        <v>44133</v>
      </c>
      <c r="D1658" s="6">
        <v>44163</v>
      </c>
      <c r="E1658" s="192">
        <v>20520596233</v>
      </c>
      <c r="F1658" s="3" t="s">
        <v>4116</v>
      </c>
      <c r="G1658" s="3" t="s">
        <v>5130</v>
      </c>
      <c r="H1658" s="6">
        <v>44133</v>
      </c>
      <c r="I1658" s="6">
        <v>44163</v>
      </c>
      <c r="J1658" s="7"/>
      <c r="K1658" s="8">
        <f ca="1">+TODAY()-I1658</f>
        <v>-26</v>
      </c>
      <c r="L1658" s="9">
        <v>82</v>
      </c>
      <c r="M1658" s="152"/>
      <c r="N1658" s="9" t="str">
        <f>IF(M1658="","Vacio",IF(L1658=M1658,"Igual","Diferente"))</f>
        <v>Vacio</v>
      </c>
      <c r="O1658" s="9"/>
      <c r="P1658" s="152"/>
      <c r="Q1658" s="9" t="str">
        <f>IF(P1658="","Vacio",IF(O1658=P1658,"Igual","Diferente"))</f>
        <v>Vacio</v>
      </c>
      <c r="R1658" s="1">
        <f>+L1658+O1658/3.5</f>
        <v>82</v>
      </c>
      <c r="S1658" s="1">
        <f ca="1">+IF(K1658&gt;=0,IF(K1658&lt;30,R1658*1,IF(60&gt;K1658,R1658*2,IF(90&gt;K1658,R1658*3,IF(120&gt;K1658,R1658*4,IF(150&gt;K1658,R1658*5,IF(180&gt;K1658,R1658*6,IF(210&gt;K1658,R1658*7))))))),0)</f>
        <v>0</v>
      </c>
      <c r="T1658" s="2">
        <f ca="1">+IF(K1658&lt;0,0,IF(K1658&lt;8,$A$1,IF(K1658&lt;15,$B$1,IF(K1658&lt;22,$C$1,IF(K1658&lt;30,$D$1,IF(K1658&lt;60,$G$1,IF(K1658&lt;90,$H$1,IF(K1658&lt;120,$I$1,IF(K1658&lt;150,$J$1,IF(K1658&lt;180,$K$1,IF(K1658&lt;210,$E$1)))))))))))</f>
        <v>0</v>
      </c>
      <c r="U1658" s="119" t="s">
        <v>3119</v>
      </c>
      <c r="V1658" s="86" t="s">
        <v>2956</v>
      </c>
      <c r="W1658" s="133">
        <v>44009</v>
      </c>
      <c r="X1658" s="120" t="s">
        <v>3099</v>
      </c>
      <c r="Y1658" s="12" t="s">
        <v>5248</v>
      </c>
      <c r="Z1658" s="12"/>
      <c r="AA1658" s="120"/>
      <c r="AB1658" s="116"/>
      <c r="AC1658" s="116"/>
      <c r="AD1658" s="116"/>
      <c r="AE1658" s="116"/>
      <c r="AF1658" s="4">
        <f ca="1">+TODAY()-AE1658</f>
        <v>44137</v>
      </c>
      <c r="AG1658" s="116"/>
      <c r="AH1658" s="116"/>
      <c r="AI1658" s="6"/>
      <c r="AJ1658" s="3"/>
      <c r="AK1658" s="6"/>
      <c r="AL1658" s="10"/>
      <c r="AM1658" s="3"/>
      <c r="AN1658" s="3"/>
      <c r="AO1658" s="3"/>
      <c r="AP1658" s="3" t="s">
        <v>62</v>
      </c>
      <c r="AQ1658" s="3"/>
      <c r="AR1658" s="3"/>
      <c r="AS1658" s="3"/>
      <c r="AT1658" s="3"/>
      <c r="AU1658" s="3" t="s">
        <v>4402</v>
      </c>
      <c r="AV1658" s="7" t="s">
        <v>47</v>
      </c>
      <c r="AW1658" s="7" t="s">
        <v>47</v>
      </c>
      <c r="AX1658" s="9" t="str">
        <f>IF(AW1658="","Vacio",IF(AV1658=AW1658,"Igual","Diferente"))</f>
        <v>Igual</v>
      </c>
      <c r="AY1658" s="129"/>
      <c r="AZ1658" s="129"/>
      <c r="BA1658" s="5">
        <f ca="1">+IF(K1658&gt;21,"Revisar",0)</f>
        <v>0</v>
      </c>
      <c r="BB1658" s="129" t="s">
        <v>146</v>
      </c>
      <c r="BC1658" s="129" t="s">
        <v>2919</v>
      </c>
      <c r="BD1658" s="158"/>
      <c r="BE1658" s="158"/>
      <c r="BF1658" s="129" t="s">
        <v>94</v>
      </c>
      <c r="BG1658" s="129"/>
      <c r="BH1658" s="158"/>
      <c r="BI1658" s="158"/>
      <c r="BJ1658" s="158"/>
      <c r="BK1658" s="158"/>
      <c r="BL1658" s="158"/>
      <c r="BM1658" s="158"/>
    </row>
    <row r="1659" spans="1:65" s="153" customFormat="1" ht="14.65" customHeight="1" x14ac:dyDescent="0.25">
      <c r="A1659" s="68" t="str">
        <f>CONCATENATE(E1659,"_",X1659)</f>
        <v>20520596233_PCR-LAP20064027</v>
      </c>
      <c r="B1659" s="68" t="str">
        <f>CONCATENATE(E1659,"_",Z1659)</f>
        <v>20520596233_</v>
      </c>
      <c r="C1659" s="6">
        <v>44133</v>
      </c>
      <c r="D1659" s="6">
        <v>44163</v>
      </c>
      <c r="E1659" s="192">
        <v>20520596233</v>
      </c>
      <c r="F1659" s="3" t="s">
        <v>4116</v>
      </c>
      <c r="G1659" s="3" t="s">
        <v>5130</v>
      </c>
      <c r="H1659" s="6">
        <v>44133</v>
      </c>
      <c r="I1659" s="6">
        <v>44163</v>
      </c>
      <c r="J1659" s="7"/>
      <c r="K1659" s="8">
        <f ca="1">+TODAY()-I1659</f>
        <v>-26</v>
      </c>
      <c r="L1659" s="9">
        <v>82</v>
      </c>
      <c r="M1659" s="152"/>
      <c r="N1659" s="9" t="str">
        <f>IF(M1659="","Vacio",IF(L1659=M1659,"Igual","Diferente"))</f>
        <v>Vacio</v>
      </c>
      <c r="O1659" s="9"/>
      <c r="P1659" s="152"/>
      <c r="Q1659" s="9" t="str">
        <f>IF(P1659="","Vacio",IF(O1659=P1659,"Igual","Diferente"))</f>
        <v>Vacio</v>
      </c>
      <c r="R1659" s="1">
        <f>+L1659+O1659/3.5</f>
        <v>82</v>
      </c>
      <c r="S1659" s="1">
        <f ca="1">+IF(K1659&gt;=0,IF(K1659&lt;30,R1659*1,IF(60&gt;K1659,R1659*2,IF(90&gt;K1659,R1659*3,IF(120&gt;K1659,R1659*4,IF(150&gt;K1659,R1659*5,IF(180&gt;K1659,R1659*6,IF(210&gt;K1659,R1659*7))))))),0)</f>
        <v>0</v>
      </c>
      <c r="T1659" s="2">
        <f ca="1">+IF(K1659&lt;0,0,IF(K1659&lt;8,$A$1,IF(K1659&lt;15,$B$1,IF(K1659&lt;22,$C$1,IF(K1659&lt;30,$D$1,IF(K1659&lt;60,$G$1,IF(K1659&lt;90,$H$1,IF(K1659&lt;120,$I$1,IF(K1659&lt;150,$J$1,IF(K1659&lt;180,$K$1,IF(K1659&lt;210,$E$1)))))))))))</f>
        <v>0</v>
      </c>
      <c r="U1659" s="119" t="s">
        <v>3119</v>
      </c>
      <c r="V1659" s="86" t="s">
        <v>2956</v>
      </c>
      <c r="W1659" s="133">
        <v>44009</v>
      </c>
      <c r="X1659" s="120" t="s">
        <v>3100</v>
      </c>
      <c r="Y1659" s="12" t="s">
        <v>5248</v>
      </c>
      <c r="Z1659" s="12"/>
      <c r="AA1659" s="120"/>
      <c r="AB1659" s="116"/>
      <c r="AC1659" s="116"/>
      <c r="AD1659" s="116"/>
      <c r="AE1659" s="116"/>
      <c r="AF1659" s="4">
        <f ca="1">+TODAY()-AE1659</f>
        <v>44137</v>
      </c>
      <c r="AG1659" s="116"/>
      <c r="AH1659" s="116"/>
      <c r="AI1659" s="6"/>
      <c r="AJ1659" s="3"/>
      <c r="AK1659" s="6"/>
      <c r="AL1659" s="10"/>
      <c r="AM1659" s="3"/>
      <c r="AN1659" s="3"/>
      <c r="AO1659" s="3"/>
      <c r="AP1659" s="3" t="s">
        <v>62</v>
      </c>
      <c r="AQ1659" s="3"/>
      <c r="AR1659" s="3"/>
      <c r="AS1659" s="3"/>
      <c r="AT1659" s="3"/>
      <c r="AU1659" s="3" t="s">
        <v>4402</v>
      </c>
      <c r="AV1659" s="7" t="s">
        <v>47</v>
      </c>
      <c r="AW1659" s="7" t="s">
        <v>47</v>
      </c>
      <c r="AX1659" s="9" t="str">
        <f>IF(AW1659="","Vacio",IF(AV1659=AW1659,"Igual","Diferente"))</f>
        <v>Igual</v>
      </c>
      <c r="AY1659" s="129"/>
      <c r="AZ1659" s="129"/>
      <c r="BA1659" s="5">
        <f ca="1">+IF(K1659&gt;21,"Revisar",0)</f>
        <v>0</v>
      </c>
      <c r="BB1659" s="129" t="s">
        <v>146</v>
      </c>
      <c r="BC1659" s="129" t="s">
        <v>2919</v>
      </c>
      <c r="BD1659" s="158"/>
      <c r="BE1659" s="158"/>
      <c r="BF1659" s="129" t="s">
        <v>94</v>
      </c>
      <c r="BG1659" s="129"/>
      <c r="BH1659" s="158"/>
      <c r="BI1659" s="158"/>
      <c r="BJ1659" s="158"/>
      <c r="BK1659" s="158"/>
      <c r="BL1659" s="158"/>
      <c r="BM1659" s="158"/>
    </row>
    <row r="1660" spans="1:65" s="153" customFormat="1" ht="14.65" customHeight="1" x14ac:dyDescent="0.25">
      <c r="A1660" s="68" t="str">
        <f>CONCATENATE(E1660,"_",X1660)</f>
        <v>20520596233_PCR-LAP20064028</v>
      </c>
      <c r="B1660" s="68" t="str">
        <f>CONCATENATE(E1660,"_",Z1660)</f>
        <v>20520596233_</v>
      </c>
      <c r="C1660" s="6">
        <v>44133</v>
      </c>
      <c r="D1660" s="6">
        <v>44163</v>
      </c>
      <c r="E1660" s="192">
        <v>20520596233</v>
      </c>
      <c r="F1660" s="3" t="s">
        <v>4116</v>
      </c>
      <c r="G1660" s="3" t="s">
        <v>5130</v>
      </c>
      <c r="H1660" s="6">
        <v>44133</v>
      </c>
      <c r="I1660" s="6">
        <v>44163</v>
      </c>
      <c r="J1660" s="7"/>
      <c r="K1660" s="8">
        <f ca="1">+TODAY()-I1660</f>
        <v>-26</v>
      </c>
      <c r="L1660" s="9">
        <v>82</v>
      </c>
      <c r="M1660" s="152"/>
      <c r="N1660" s="9" t="str">
        <f>IF(M1660="","Vacio",IF(L1660=M1660,"Igual","Diferente"))</f>
        <v>Vacio</v>
      </c>
      <c r="O1660" s="9"/>
      <c r="P1660" s="152"/>
      <c r="Q1660" s="9" t="str">
        <f>IF(P1660="","Vacio",IF(O1660=P1660,"Igual","Diferente"))</f>
        <v>Vacio</v>
      </c>
      <c r="R1660" s="1">
        <f>+L1660+O1660/3.5</f>
        <v>82</v>
      </c>
      <c r="S1660" s="1">
        <f ca="1">+IF(K1660&gt;=0,IF(K1660&lt;30,R1660*1,IF(60&gt;K1660,R1660*2,IF(90&gt;K1660,R1660*3,IF(120&gt;K1660,R1660*4,IF(150&gt;K1660,R1660*5,IF(180&gt;K1660,R1660*6,IF(210&gt;K1660,R1660*7))))))),0)</f>
        <v>0</v>
      </c>
      <c r="T1660" s="2">
        <f ca="1">+IF(K1660&lt;0,0,IF(K1660&lt;8,$A$1,IF(K1660&lt;15,$B$1,IF(K1660&lt;22,$C$1,IF(K1660&lt;30,$D$1,IF(K1660&lt;60,$G$1,IF(K1660&lt;90,$H$1,IF(K1660&lt;120,$I$1,IF(K1660&lt;150,$J$1,IF(K1660&lt;180,$K$1,IF(K1660&lt;210,$E$1)))))))))))</f>
        <v>0</v>
      </c>
      <c r="U1660" s="119" t="s">
        <v>3119</v>
      </c>
      <c r="V1660" s="86" t="s">
        <v>2956</v>
      </c>
      <c r="W1660" s="133">
        <v>44009</v>
      </c>
      <c r="X1660" s="120" t="s">
        <v>3101</v>
      </c>
      <c r="Y1660" s="12" t="s">
        <v>5248</v>
      </c>
      <c r="Z1660" s="12"/>
      <c r="AA1660" s="120"/>
      <c r="AB1660" s="116"/>
      <c r="AC1660" s="116"/>
      <c r="AD1660" s="116"/>
      <c r="AE1660" s="116"/>
      <c r="AF1660" s="4">
        <f ca="1">+TODAY()-AE1660</f>
        <v>44137</v>
      </c>
      <c r="AG1660" s="116"/>
      <c r="AH1660" s="116"/>
      <c r="AI1660" s="6"/>
      <c r="AJ1660" s="3"/>
      <c r="AK1660" s="6"/>
      <c r="AL1660" s="10"/>
      <c r="AM1660" s="3"/>
      <c r="AN1660" s="3"/>
      <c r="AO1660" s="3"/>
      <c r="AP1660" s="3" t="s">
        <v>62</v>
      </c>
      <c r="AQ1660" s="3"/>
      <c r="AR1660" s="3"/>
      <c r="AS1660" s="3"/>
      <c r="AT1660" s="3"/>
      <c r="AU1660" s="3" t="s">
        <v>4402</v>
      </c>
      <c r="AV1660" s="7" t="s">
        <v>47</v>
      </c>
      <c r="AW1660" s="7" t="s">
        <v>47</v>
      </c>
      <c r="AX1660" s="9" t="str">
        <f>IF(AW1660="","Vacio",IF(AV1660=AW1660,"Igual","Diferente"))</f>
        <v>Igual</v>
      </c>
      <c r="AY1660" s="129"/>
      <c r="AZ1660" s="129"/>
      <c r="BA1660" s="5">
        <f ca="1">+IF(K1660&gt;21,"Revisar",0)</f>
        <v>0</v>
      </c>
      <c r="BB1660" s="129" t="s">
        <v>146</v>
      </c>
      <c r="BC1660" s="129" t="s">
        <v>2919</v>
      </c>
      <c r="BD1660" s="158"/>
      <c r="BE1660" s="158"/>
      <c r="BF1660" s="129" t="s">
        <v>94</v>
      </c>
      <c r="BG1660" s="129"/>
      <c r="BH1660" s="158"/>
      <c r="BI1660" s="158"/>
      <c r="BJ1660" s="158"/>
      <c r="BK1660" s="158"/>
      <c r="BL1660" s="158"/>
      <c r="BM1660" s="158"/>
    </row>
    <row r="1661" spans="1:65" s="153" customFormat="1" ht="14.65" customHeight="1" x14ac:dyDescent="0.25">
      <c r="A1661" s="68" t="str">
        <f>CONCATENATE(E1661,"_",X1661)</f>
        <v>20520596233_PCR-LAP20064029</v>
      </c>
      <c r="B1661" s="68" t="str">
        <f>CONCATENATE(E1661,"_",Z1661)</f>
        <v>20520596233_</v>
      </c>
      <c r="C1661" s="6">
        <v>44133</v>
      </c>
      <c r="D1661" s="6">
        <v>44163</v>
      </c>
      <c r="E1661" s="192">
        <v>20520596233</v>
      </c>
      <c r="F1661" s="3" t="s">
        <v>4116</v>
      </c>
      <c r="G1661" s="3" t="s">
        <v>5130</v>
      </c>
      <c r="H1661" s="6">
        <v>44133</v>
      </c>
      <c r="I1661" s="6">
        <v>44163</v>
      </c>
      <c r="J1661" s="7"/>
      <c r="K1661" s="8">
        <f ca="1">+TODAY()-I1661</f>
        <v>-26</v>
      </c>
      <c r="L1661" s="9">
        <v>82</v>
      </c>
      <c r="M1661" s="152"/>
      <c r="N1661" s="9" t="str">
        <f>IF(M1661="","Vacio",IF(L1661=M1661,"Igual","Diferente"))</f>
        <v>Vacio</v>
      </c>
      <c r="O1661" s="9"/>
      <c r="P1661" s="152"/>
      <c r="Q1661" s="9" t="str">
        <f>IF(P1661="","Vacio",IF(O1661=P1661,"Igual","Diferente"))</f>
        <v>Vacio</v>
      </c>
      <c r="R1661" s="1">
        <f>+L1661+O1661/3.5</f>
        <v>82</v>
      </c>
      <c r="S1661" s="1">
        <f ca="1">+IF(K1661&gt;=0,IF(K1661&lt;30,R1661*1,IF(60&gt;K1661,R1661*2,IF(90&gt;K1661,R1661*3,IF(120&gt;K1661,R1661*4,IF(150&gt;K1661,R1661*5,IF(180&gt;K1661,R1661*6,IF(210&gt;K1661,R1661*7))))))),0)</f>
        <v>0</v>
      </c>
      <c r="T1661" s="2">
        <f ca="1">+IF(K1661&lt;0,0,IF(K1661&lt;8,$A$1,IF(K1661&lt;15,$B$1,IF(K1661&lt;22,$C$1,IF(K1661&lt;30,$D$1,IF(K1661&lt;60,$G$1,IF(K1661&lt;90,$H$1,IF(K1661&lt;120,$I$1,IF(K1661&lt;150,$J$1,IF(K1661&lt;180,$K$1,IF(K1661&lt;210,$E$1)))))))))))</f>
        <v>0</v>
      </c>
      <c r="U1661" s="119" t="s">
        <v>3119</v>
      </c>
      <c r="V1661" s="86" t="s">
        <v>2956</v>
      </c>
      <c r="W1661" s="133">
        <v>44009</v>
      </c>
      <c r="X1661" s="120" t="s">
        <v>3102</v>
      </c>
      <c r="Y1661" s="12" t="s">
        <v>5248</v>
      </c>
      <c r="Z1661" s="12"/>
      <c r="AA1661" s="120"/>
      <c r="AB1661" s="116"/>
      <c r="AC1661" s="116"/>
      <c r="AD1661" s="116"/>
      <c r="AE1661" s="116"/>
      <c r="AF1661" s="4">
        <f ca="1">+TODAY()-AE1661</f>
        <v>44137</v>
      </c>
      <c r="AG1661" s="116"/>
      <c r="AH1661" s="116"/>
      <c r="AI1661" s="6"/>
      <c r="AJ1661" s="3"/>
      <c r="AK1661" s="6"/>
      <c r="AL1661" s="10"/>
      <c r="AM1661" s="3"/>
      <c r="AN1661" s="3"/>
      <c r="AO1661" s="3"/>
      <c r="AP1661" s="3" t="s">
        <v>62</v>
      </c>
      <c r="AQ1661" s="3"/>
      <c r="AR1661" s="3"/>
      <c r="AS1661" s="3"/>
      <c r="AT1661" s="3"/>
      <c r="AU1661" s="3" t="s">
        <v>4402</v>
      </c>
      <c r="AV1661" s="7" t="s">
        <v>47</v>
      </c>
      <c r="AW1661" s="7" t="s">
        <v>47</v>
      </c>
      <c r="AX1661" s="9" t="str">
        <f>IF(AW1661="","Vacio",IF(AV1661=AW1661,"Igual","Diferente"))</f>
        <v>Igual</v>
      </c>
      <c r="AY1661" s="129"/>
      <c r="AZ1661" s="129"/>
      <c r="BA1661" s="5">
        <f ca="1">+IF(K1661&gt;21,"Revisar",0)</f>
        <v>0</v>
      </c>
      <c r="BB1661" s="129" t="s">
        <v>146</v>
      </c>
      <c r="BC1661" s="129" t="s">
        <v>2919</v>
      </c>
      <c r="BD1661" s="158"/>
      <c r="BE1661" s="158"/>
      <c r="BF1661" s="129" t="s">
        <v>94</v>
      </c>
      <c r="BG1661" s="129"/>
      <c r="BH1661" s="158"/>
      <c r="BI1661" s="158"/>
      <c r="BJ1661" s="158"/>
      <c r="BK1661" s="158"/>
      <c r="BL1661" s="158"/>
      <c r="BM1661" s="158"/>
    </row>
    <row r="1662" spans="1:65" s="153" customFormat="1" ht="14.65" customHeight="1" x14ac:dyDescent="0.25">
      <c r="A1662" s="68" t="str">
        <f>CONCATENATE(E1662,"_",X1662)</f>
        <v>20520596233_PCR-LAP20064032</v>
      </c>
      <c r="B1662" s="68" t="str">
        <f>CONCATENATE(E1662,"_",Z1662)</f>
        <v>20520596233_</v>
      </c>
      <c r="C1662" s="6">
        <v>44133</v>
      </c>
      <c r="D1662" s="6">
        <v>44163</v>
      </c>
      <c r="E1662" s="192">
        <v>20520596233</v>
      </c>
      <c r="F1662" s="3" t="s">
        <v>4116</v>
      </c>
      <c r="G1662" s="3" t="s">
        <v>5130</v>
      </c>
      <c r="H1662" s="6">
        <v>44133</v>
      </c>
      <c r="I1662" s="6">
        <v>44163</v>
      </c>
      <c r="J1662" s="7"/>
      <c r="K1662" s="8">
        <f ca="1">+TODAY()-I1662</f>
        <v>-26</v>
      </c>
      <c r="L1662" s="9">
        <v>82</v>
      </c>
      <c r="M1662" s="152"/>
      <c r="N1662" s="9" t="str">
        <f>IF(M1662="","Vacio",IF(L1662=M1662,"Igual","Diferente"))</f>
        <v>Vacio</v>
      </c>
      <c r="O1662" s="9"/>
      <c r="P1662" s="152"/>
      <c r="Q1662" s="9" t="str">
        <f>IF(P1662="","Vacio",IF(O1662=P1662,"Igual","Diferente"))</f>
        <v>Vacio</v>
      </c>
      <c r="R1662" s="1">
        <f>+L1662+O1662/3.5</f>
        <v>82</v>
      </c>
      <c r="S1662" s="1">
        <f ca="1">+IF(K1662&gt;=0,IF(K1662&lt;30,R1662*1,IF(60&gt;K1662,R1662*2,IF(90&gt;K1662,R1662*3,IF(120&gt;K1662,R1662*4,IF(150&gt;K1662,R1662*5,IF(180&gt;K1662,R1662*6,IF(210&gt;K1662,R1662*7))))))),0)</f>
        <v>0</v>
      </c>
      <c r="T1662" s="2">
        <f ca="1">+IF(K1662&lt;0,0,IF(K1662&lt;8,$A$1,IF(K1662&lt;15,$B$1,IF(K1662&lt;22,$C$1,IF(K1662&lt;30,$D$1,IF(K1662&lt;60,$G$1,IF(K1662&lt;90,$H$1,IF(K1662&lt;120,$I$1,IF(K1662&lt;150,$J$1,IF(K1662&lt;180,$K$1,IF(K1662&lt;210,$E$1)))))))))))</f>
        <v>0</v>
      </c>
      <c r="U1662" s="119" t="s">
        <v>3119</v>
      </c>
      <c r="V1662" s="86" t="s">
        <v>2956</v>
      </c>
      <c r="W1662" s="133">
        <v>44009</v>
      </c>
      <c r="X1662" s="120" t="s">
        <v>3103</v>
      </c>
      <c r="Y1662" s="12" t="s">
        <v>5248</v>
      </c>
      <c r="Z1662" s="12"/>
      <c r="AA1662" s="120"/>
      <c r="AB1662" s="116"/>
      <c r="AC1662" s="116"/>
      <c r="AD1662" s="116"/>
      <c r="AE1662" s="116"/>
      <c r="AF1662" s="4">
        <f ca="1">+TODAY()-AE1662</f>
        <v>44137</v>
      </c>
      <c r="AG1662" s="116"/>
      <c r="AH1662" s="116"/>
      <c r="AI1662" s="6"/>
      <c r="AJ1662" s="3"/>
      <c r="AK1662" s="6"/>
      <c r="AL1662" s="10"/>
      <c r="AM1662" s="3"/>
      <c r="AN1662" s="3"/>
      <c r="AO1662" s="3"/>
      <c r="AP1662" s="3" t="s">
        <v>62</v>
      </c>
      <c r="AQ1662" s="3"/>
      <c r="AR1662" s="3"/>
      <c r="AS1662" s="3"/>
      <c r="AT1662" s="3"/>
      <c r="AU1662" s="3" t="s">
        <v>4402</v>
      </c>
      <c r="AV1662" s="7" t="s">
        <v>47</v>
      </c>
      <c r="AW1662" s="7" t="s">
        <v>47</v>
      </c>
      <c r="AX1662" s="9" t="str">
        <f>IF(AW1662="","Vacio",IF(AV1662=AW1662,"Igual","Diferente"))</f>
        <v>Igual</v>
      </c>
      <c r="AY1662" s="129"/>
      <c r="AZ1662" s="129"/>
      <c r="BA1662" s="5">
        <f ca="1">+IF(K1662&gt;21,"Revisar",0)</f>
        <v>0</v>
      </c>
      <c r="BB1662" s="129" t="s">
        <v>146</v>
      </c>
      <c r="BC1662" s="129" t="s">
        <v>2919</v>
      </c>
      <c r="BD1662" s="158"/>
      <c r="BE1662" s="158"/>
      <c r="BF1662" s="129" t="s">
        <v>94</v>
      </c>
      <c r="BG1662" s="129"/>
      <c r="BH1662" s="158"/>
      <c r="BI1662" s="158"/>
      <c r="BJ1662" s="158"/>
      <c r="BK1662" s="158"/>
      <c r="BL1662" s="158"/>
      <c r="BM1662" s="158"/>
    </row>
    <row r="1663" spans="1:65" s="153" customFormat="1" ht="14.65" customHeight="1" x14ac:dyDescent="0.25">
      <c r="A1663" s="68" t="str">
        <f>CONCATENATE(E1663,"_",X1663)</f>
        <v>20520596233_PCR-LAP20064034</v>
      </c>
      <c r="B1663" s="68" t="str">
        <f>CONCATENATE(E1663,"_",Z1663)</f>
        <v>20520596233_</v>
      </c>
      <c r="C1663" s="6">
        <v>44133</v>
      </c>
      <c r="D1663" s="6">
        <v>44163</v>
      </c>
      <c r="E1663" s="192">
        <v>20520596233</v>
      </c>
      <c r="F1663" s="3" t="s">
        <v>4116</v>
      </c>
      <c r="G1663" s="3" t="s">
        <v>5130</v>
      </c>
      <c r="H1663" s="6">
        <v>44133</v>
      </c>
      <c r="I1663" s="6">
        <v>44163</v>
      </c>
      <c r="J1663" s="7"/>
      <c r="K1663" s="8">
        <f ca="1">+TODAY()-I1663</f>
        <v>-26</v>
      </c>
      <c r="L1663" s="9">
        <v>82</v>
      </c>
      <c r="M1663" s="152"/>
      <c r="N1663" s="9" t="str">
        <f>IF(M1663="","Vacio",IF(L1663=M1663,"Igual","Diferente"))</f>
        <v>Vacio</v>
      </c>
      <c r="O1663" s="9"/>
      <c r="P1663" s="152"/>
      <c r="Q1663" s="9" t="str">
        <f>IF(P1663="","Vacio",IF(O1663=P1663,"Igual","Diferente"))</f>
        <v>Vacio</v>
      </c>
      <c r="R1663" s="1">
        <f>+L1663+O1663/3.5</f>
        <v>82</v>
      </c>
      <c r="S1663" s="1">
        <f ca="1">+IF(K1663&gt;=0,IF(K1663&lt;30,R1663*1,IF(60&gt;K1663,R1663*2,IF(90&gt;K1663,R1663*3,IF(120&gt;K1663,R1663*4,IF(150&gt;K1663,R1663*5,IF(180&gt;K1663,R1663*6,IF(210&gt;K1663,R1663*7))))))),0)</f>
        <v>0</v>
      </c>
      <c r="T1663" s="2">
        <f ca="1">+IF(K1663&lt;0,0,IF(K1663&lt;8,$A$1,IF(K1663&lt;15,$B$1,IF(K1663&lt;22,$C$1,IF(K1663&lt;30,$D$1,IF(K1663&lt;60,$G$1,IF(K1663&lt;90,$H$1,IF(K1663&lt;120,$I$1,IF(K1663&lt;150,$J$1,IF(K1663&lt;180,$K$1,IF(K1663&lt;210,$E$1)))))))))))</f>
        <v>0</v>
      </c>
      <c r="U1663" s="119" t="s">
        <v>3119</v>
      </c>
      <c r="V1663" s="86" t="s">
        <v>2956</v>
      </c>
      <c r="W1663" s="133">
        <v>44009</v>
      </c>
      <c r="X1663" s="120" t="s">
        <v>3104</v>
      </c>
      <c r="Y1663" s="12" t="s">
        <v>5248</v>
      </c>
      <c r="Z1663" s="12"/>
      <c r="AA1663" s="120"/>
      <c r="AB1663" s="116"/>
      <c r="AC1663" s="116"/>
      <c r="AD1663" s="116"/>
      <c r="AE1663" s="116"/>
      <c r="AF1663" s="4">
        <f ca="1">+TODAY()-AE1663</f>
        <v>44137</v>
      </c>
      <c r="AG1663" s="116"/>
      <c r="AH1663" s="116"/>
      <c r="AI1663" s="6"/>
      <c r="AJ1663" s="3"/>
      <c r="AK1663" s="6"/>
      <c r="AL1663" s="10"/>
      <c r="AM1663" s="3"/>
      <c r="AN1663" s="3"/>
      <c r="AO1663" s="3"/>
      <c r="AP1663" s="3" t="s">
        <v>62</v>
      </c>
      <c r="AQ1663" s="3"/>
      <c r="AR1663" s="3"/>
      <c r="AS1663" s="3"/>
      <c r="AT1663" s="3"/>
      <c r="AU1663" s="3" t="s">
        <v>4402</v>
      </c>
      <c r="AV1663" s="7" t="s">
        <v>47</v>
      </c>
      <c r="AW1663" s="7" t="s">
        <v>47</v>
      </c>
      <c r="AX1663" s="9" t="str">
        <f>IF(AW1663="","Vacio",IF(AV1663=AW1663,"Igual","Diferente"))</f>
        <v>Igual</v>
      </c>
      <c r="AY1663" s="129"/>
      <c r="AZ1663" s="129"/>
      <c r="BA1663" s="5">
        <f ca="1">+IF(K1663&gt;21,"Revisar",0)</f>
        <v>0</v>
      </c>
      <c r="BB1663" s="129" t="s">
        <v>146</v>
      </c>
      <c r="BC1663" s="129" t="s">
        <v>2919</v>
      </c>
      <c r="BD1663" s="158"/>
      <c r="BE1663" s="158"/>
      <c r="BF1663" s="129" t="s">
        <v>94</v>
      </c>
      <c r="BG1663" s="129"/>
      <c r="BH1663" s="158"/>
      <c r="BI1663" s="158"/>
      <c r="BJ1663" s="158"/>
      <c r="BK1663" s="158"/>
      <c r="BL1663" s="158"/>
      <c r="BM1663" s="158"/>
    </row>
    <row r="1664" spans="1:65" s="158" customFormat="1" ht="14.65" customHeight="1" x14ac:dyDescent="0.25">
      <c r="A1664" s="68" t="str">
        <f>CONCATENATE(E1664,"_",X1664)</f>
        <v>20520596233_PCR-LAP20064035</v>
      </c>
      <c r="B1664" s="68" t="str">
        <f>CONCATENATE(E1664,"_",Z1664)</f>
        <v>20520596233_</v>
      </c>
      <c r="C1664" s="6">
        <v>44133</v>
      </c>
      <c r="D1664" s="6">
        <v>44163</v>
      </c>
      <c r="E1664" s="192">
        <v>20520596233</v>
      </c>
      <c r="F1664" s="3" t="s">
        <v>4116</v>
      </c>
      <c r="G1664" s="3" t="s">
        <v>5130</v>
      </c>
      <c r="H1664" s="6">
        <v>44133</v>
      </c>
      <c r="I1664" s="6">
        <v>44163</v>
      </c>
      <c r="J1664" s="7"/>
      <c r="K1664" s="8">
        <f ca="1">+TODAY()-I1664</f>
        <v>-26</v>
      </c>
      <c r="L1664" s="9">
        <v>82</v>
      </c>
      <c r="M1664" s="152"/>
      <c r="N1664" s="9" t="str">
        <f>IF(M1664="","Vacio",IF(L1664=M1664,"Igual","Diferente"))</f>
        <v>Vacio</v>
      </c>
      <c r="O1664" s="9"/>
      <c r="P1664" s="152"/>
      <c r="Q1664" s="9" t="str">
        <f>IF(P1664="","Vacio",IF(O1664=P1664,"Igual","Diferente"))</f>
        <v>Vacio</v>
      </c>
      <c r="R1664" s="1">
        <f>+L1664+O1664/3.5</f>
        <v>82</v>
      </c>
      <c r="S1664" s="1">
        <f ca="1">+IF(K1664&gt;=0,IF(K1664&lt;30,R1664*1,IF(60&gt;K1664,R1664*2,IF(90&gt;K1664,R1664*3,IF(120&gt;K1664,R1664*4,IF(150&gt;K1664,R1664*5,IF(180&gt;K1664,R1664*6,IF(210&gt;K1664,R1664*7))))))),0)</f>
        <v>0</v>
      </c>
      <c r="T1664" s="2">
        <f ca="1">+IF(K1664&lt;0,0,IF(K1664&lt;8,$A$1,IF(K1664&lt;15,$B$1,IF(K1664&lt;22,$C$1,IF(K1664&lt;30,$D$1,IF(K1664&lt;60,$G$1,IF(K1664&lt;90,$H$1,IF(K1664&lt;120,$I$1,IF(K1664&lt;150,$J$1,IF(K1664&lt;180,$K$1,IF(K1664&lt;210,$E$1)))))))))))</f>
        <v>0</v>
      </c>
      <c r="U1664" s="119" t="s">
        <v>3119</v>
      </c>
      <c r="V1664" s="86" t="s">
        <v>2956</v>
      </c>
      <c r="W1664" s="133">
        <v>44009</v>
      </c>
      <c r="X1664" s="120" t="s">
        <v>3105</v>
      </c>
      <c r="Y1664" s="12" t="s">
        <v>5248</v>
      </c>
      <c r="Z1664" s="12"/>
      <c r="AA1664" s="120"/>
      <c r="AB1664" s="116"/>
      <c r="AC1664" s="116"/>
      <c r="AD1664" s="116"/>
      <c r="AE1664" s="116"/>
      <c r="AF1664" s="4">
        <f ca="1">+TODAY()-AE1664</f>
        <v>44137</v>
      </c>
      <c r="AG1664" s="116"/>
      <c r="AH1664" s="116"/>
      <c r="AI1664" s="6"/>
      <c r="AJ1664" s="3"/>
      <c r="AK1664" s="6"/>
      <c r="AL1664" s="10"/>
      <c r="AM1664" s="3"/>
      <c r="AN1664" s="3"/>
      <c r="AO1664" s="3"/>
      <c r="AP1664" s="3" t="s">
        <v>62</v>
      </c>
      <c r="AQ1664" s="3"/>
      <c r="AR1664" s="3"/>
      <c r="AS1664" s="3"/>
      <c r="AT1664" s="3"/>
      <c r="AU1664" s="3" t="s">
        <v>4402</v>
      </c>
      <c r="AV1664" s="7" t="s">
        <v>47</v>
      </c>
      <c r="AW1664" s="7" t="s">
        <v>47</v>
      </c>
      <c r="AX1664" s="9" t="str">
        <f>IF(AW1664="","Vacio",IF(AV1664=AW1664,"Igual","Diferente"))</f>
        <v>Igual</v>
      </c>
      <c r="AY1664" s="129"/>
      <c r="AZ1664" s="129"/>
      <c r="BA1664" s="5">
        <f ca="1">+IF(K1664&gt;21,"Revisar",0)</f>
        <v>0</v>
      </c>
      <c r="BB1664" s="129" t="s">
        <v>146</v>
      </c>
      <c r="BC1664" s="129" t="s">
        <v>2919</v>
      </c>
      <c r="BF1664" s="129" t="s">
        <v>94</v>
      </c>
      <c r="BG1664" s="129"/>
    </row>
    <row r="1665" spans="1:65" s="158" customFormat="1" ht="14.65" customHeight="1" x14ac:dyDescent="0.25">
      <c r="A1665" s="68" t="str">
        <f>CONCATENATE(E1665,"_",X1665)</f>
        <v>20520596233_PCR-LAP20064038</v>
      </c>
      <c r="B1665" s="68" t="str">
        <f>CONCATENATE(E1665,"_",Z1665)</f>
        <v>20520596233_</v>
      </c>
      <c r="C1665" s="6">
        <v>44133</v>
      </c>
      <c r="D1665" s="6">
        <v>44163</v>
      </c>
      <c r="E1665" s="192">
        <v>20520596233</v>
      </c>
      <c r="F1665" s="3" t="s">
        <v>4116</v>
      </c>
      <c r="G1665" s="3" t="s">
        <v>5130</v>
      </c>
      <c r="H1665" s="6">
        <v>44133</v>
      </c>
      <c r="I1665" s="6">
        <v>44163</v>
      </c>
      <c r="J1665" s="7"/>
      <c r="K1665" s="8">
        <f ca="1">+TODAY()-I1665</f>
        <v>-26</v>
      </c>
      <c r="L1665" s="9">
        <v>82</v>
      </c>
      <c r="M1665" s="152"/>
      <c r="N1665" s="9" t="str">
        <f>IF(M1665="","Vacio",IF(L1665=M1665,"Igual","Diferente"))</f>
        <v>Vacio</v>
      </c>
      <c r="O1665" s="9"/>
      <c r="P1665" s="152"/>
      <c r="Q1665" s="9" t="str">
        <f>IF(P1665="","Vacio",IF(O1665=P1665,"Igual","Diferente"))</f>
        <v>Vacio</v>
      </c>
      <c r="R1665" s="1">
        <f>+L1665+O1665/3.5</f>
        <v>82</v>
      </c>
      <c r="S1665" s="1">
        <f ca="1">+IF(K1665&gt;=0,IF(K1665&lt;30,R1665*1,IF(60&gt;K1665,R1665*2,IF(90&gt;K1665,R1665*3,IF(120&gt;K1665,R1665*4,IF(150&gt;K1665,R1665*5,IF(180&gt;K1665,R1665*6,IF(210&gt;K1665,R1665*7))))))),0)</f>
        <v>0</v>
      </c>
      <c r="T1665" s="2">
        <f ca="1">+IF(K1665&lt;0,0,IF(K1665&lt;8,$A$1,IF(K1665&lt;15,$B$1,IF(K1665&lt;22,$C$1,IF(K1665&lt;30,$D$1,IF(K1665&lt;60,$G$1,IF(K1665&lt;90,$H$1,IF(K1665&lt;120,$I$1,IF(K1665&lt;150,$J$1,IF(K1665&lt;180,$K$1,IF(K1665&lt;210,$E$1)))))))))))</f>
        <v>0</v>
      </c>
      <c r="U1665" s="119" t="s">
        <v>3119</v>
      </c>
      <c r="V1665" s="86" t="s">
        <v>2956</v>
      </c>
      <c r="W1665" s="133">
        <v>44009</v>
      </c>
      <c r="X1665" s="120" t="s">
        <v>3106</v>
      </c>
      <c r="Y1665" s="12" t="s">
        <v>5248</v>
      </c>
      <c r="Z1665" s="12"/>
      <c r="AA1665" s="120"/>
      <c r="AB1665" s="116"/>
      <c r="AC1665" s="116"/>
      <c r="AD1665" s="116"/>
      <c r="AE1665" s="116"/>
      <c r="AF1665" s="4">
        <f ca="1">+TODAY()-AE1665</f>
        <v>44137</v>
      </c>
      <c r="AG1665" s="116"/>
      <c r="AH1665" s="116"/>
      <c r="AI1665" s="6"/>
      <c r="AJ1665" s="3"/>
      <c r="AK1665" s="6"/>
      <c r="AL1665" s="10"/>
      <c r="AM1665" s="3"/>
      <c r="AN1665" s="3"/>
      <c r="AO1665" s="3"/>
      <c r="AP1665" s="3" t="s">
        <v>62</v>
      </c>
      <c r="AQ1665" s="3"/>
      <c r="AR1665" s="3"/>
      <c r="AS1665" s="3"/>
      <c r="AT1665" s="3"/>
      <c r="AU1665" s="3" t="s">
        <v>4402</v>
      </c>
      <c r="AV1665" s="7" t="s">
        <v>47</v>
      </c>
      <c r="AW1665" s="7" t="s">
        <v>47</v>
      </c>
      <c r="AX1665" s="9" t="str">
        <f>IF(AW1665="","Vacio",IF(AV1665=AW1665,"Igual","Diferente"))</f>
        <v>Igual</v>
      </c>
      <c r="AY1665" s="129"/>
      <c r="AZ1665" s="129"/>
      <c r="BA1665" s="5">
        <f ca="1">+IF(K1665&gt;21,"Revisar",0)</f>
        <v>0</v>
      </c>
      <c r="BB1665" s="129" t="s">
        <v>146</v>
      </c>
      <c r="BC1665" s="129" t="s">
        <v>2919</v>
      </c>
      <c r="BF1665" s="129" t="s">
        <v>94</v>
      </c>
      <c r="BG1665" s="129"/>
    </row>
    <row r="1666" spans="1:65" s="158" customFormat="1" ht="14.65" customHeight="1" x14ac:dyDescent="0.25">
      <c r="A1666" s="68" t="str">
        <f>CONCATENATE(E1666,"_",X1666)</f>
        <v>20520596233_PCR-LAP20064039</v>
      </c>
      <c r="B1666" s="68" t="str">
        <f>CONCATENATE(E1666,"_",Z1666)</f>
        <v>20520596233_</v>
      </c>
      <c r="C1666" s="6">
        <v>44133</v>
      </c>
      <c r="D1666" s="6">
        <v>44163</v>
      </c>
      <c r="E1666" s="192">
        <v>20520596233</v>
      </c>
      <c r="F1666" s="3" t="s">
        <v>4116</v>
      </c>
      <c r="G1666" s="3" t="s">
        <v>5130</v>
      </c>
      <c r="H1666" s="6">
        <v>44133</v>
      </c>
      <c r="I1666" s="6">
        <v>44163</v>
      </c>
      <c r="J1666" s="7"/>
      <c r="K1666" s="8">
        <f ca="1">+TODAY()-I1666</f>
        <v>-26</v>
      </c>
      <c r="L1666" s="9">
        <v>82</v>
      </c>
      <c r="M1666" s="152"/>
      <c r="N1666" s="9" t="str">
        <f>IF(M1666="","Vacio",IF(L1666=M1666,"Igual","Diferente"))</f>
        <v>Vacio</v>
      </c>
      <c r="O1666" s="9"/>
      <c r="P1666" s="152"/>
      <c r="Q1666" s="9" t="str">
        <f>IF(P1666="","Vacio",IF(O1666=P1666,"Igual","Diferente"))</f>
        <v>Vacio</v>
      </c>
      <c r="R1666" s="1">
        <f>+L1666+O1666/3.5</f>
        <v>82</v>
      </c>
      <c r="S1666" s="1">
        <f ca="1">+IF(K1666&gt;=0,IF(K1666&lt;30,R1666*1,IF(60&gt;K1666,R1666*2,IF(90&gt;K1666,R1666*3,IF(120&gt;K1666,R1666*4,IF(150&gt;K1666,R1666*5,IF(180&gt;K1666,R1666*6,IF(210&gt;K1666,R1666*7))))))),0)</f>
        <v>0</v>
      </c>
      <c r="T1666" s="2">
        <f ca="1">+IF(K1666&lt;0,0,IF(K1666&lt;8,$A$1,IF(K1666&lt;15,$B$1,IF(K1666&lt;22,$C$1,IF(K1666&lt;30,$D$1,IF(K1666&lt;60,$G$1,IF(K1666&lt;90,$H$1,IF(K1666&lt;120,$I$1,IF(K1666&lt;150,$J$1,IF(K1666&lt;180,$K$1,IF(K1666&lt;210,$E$1)))))))))))</f>
        <v>0</v>
      </c>
      <c r="U1666" s="119" t="s">
        <v>3119</v>
      </c>
      <c r="V1666" s="86" t="s">
        <v>2956</v>
      </c>
      <c r="W1666" s="133">
        <v>44009</v>
      </c>
      <c r="X1666" s="120" t="s">
        <v>3107</v>
      </c>
      <c r="Y1666" s="12" t="s">
        <v>5248</v>
      </c>
      <c r="Z1666" s="12"/>
      <c r="AA1666" s="120"/>
      <c r="AB1666" s="116"/>
      <c r="AC1666" s="116"/>
      <c r="AD1666" s="116"/>
      <c r="AE1666" s="116"/>
      <c r="AF1666" s="4">
        <f ca="1">+TODAY()-AE1666</f>
        <v>44137</v>
      </c>
      <c r="AG1666" s="116"/>
      <c r="AH1666" s="116"/>
      <c r="AI1666" s="6"/>
      <c r="AJ1666" s="3"/>
      <c r="AK1666" s="6"/>
      <c r="AL1666" s="10"/>
      <c r="AM1666" s="3"/>
      <c r="AN1666" s="3"/>
      <c r="AO1666" s="3"/>
      <c r="AP1666" s="3" t="s">
        <v>62</v>
      </c>
      <c r="AQ1666" s="3"/>
      <c r="AR1666" s="3"/>
      <c r="AS1666" s="3"/>
      <c r="AT1666" s="3"/>
      <c r="AU1666" s="3" t="s">
        <v>4402</v>
      </c>
      <c r="AV1666" s="7" t="s">
        <v>47</v>
      </c>
      <c r="AW1666" s="7" t="s">
        <v>47</v>
      </c>
      <c r="AX1666" s="9" t="str">
        <f>IF(AW1666="","Vacio",IF(AV1666=AW1666,"Igual","Diferente"))</f>
        <v>Igual</v>
      </c>
      <c r="AY1666" s="129"/>
      <c r="AZ1666" s="129"/>
      <c r="BA1666" s="5">
        <f ca="1">+IF(K1666&gt;21,"Revisar",0)</f>
        <v>0</v>
      </c>
      <c r="BB1666" s="129" t="s">
        <v>146</v>
      </c>
      <c r="BC1666" s="129" t="s">
        <v>2919</v>
      </c>
      <c r="BF1666" s="129" t="s">
        <v>94</v>
      </c>
      <c r="BG1666" s="129"/>
    </row>
    <row r="1667" spans="1:65" s="158" customFormat="1" ht="14.65" customHeight="1" x14ac:dyDescent="0.25">
      <c r="A1667" s="68" t="str">
        <f>CONCATENATE(E1667,"_",X1667)</f>
        <v>20520596233_PCR-LAP20064041</v>
      </c>
      <c r="B1667" s="68" t="str">
        <f>CONCATENATE(E1667,"_",Z1667)</f>
        <v>20520596233_</v>
      </c>
      <c r="C1667" s="6">
        <v>44133</v>
      </c>
      <c r="D1667" s="6">
        <v>44163</v>
      </c>
      <c r="E1667" s="192">
        <v>20520596233</v>
      </c>
      <c r="F1667" s="3" t="s">
        <v>4116</v>
      </c>
      <c r="G1667" s="3" t="s">
        <v>5130</v>
      </c>
      <c r="H1667" s="6">
        <v>44133</v>
      </c>
      <c r="I1667" s="6">
        <v>44163</v>
      </c>
      <c r="J1667" s="7"/>
      <c r="K1667" s="8">
        <f ca="1">+TODAY()-I1667</f>
        <v>-26</v>
      </c>
      <c r="L1667" s="9">
        <v>82</v>
      </c>
      <c r="M1667" s="152"/>
      <c r="N1667" s="9" t="str">
        <f>IF(M1667="","Vacio",IF(L1667=M1667,"Igual","Diferente"))</f>
        <v>Vacio</v>
      </c>
      <c r="O1667" s="9"/>
      <c r="P1667" s="152"/>
      <c r="Q1667" s="9" t="str">
        <f>IF(P1667="","Vacio",IF(O1667=P1667,"Igual","Diferente"))</f>
        <v>Vacio</v>
      </c>
      <c r="R1667" s="1">
        <f>+L1667+O1667/3.5</f>
        <v>82</v>
      </c>
      <c r="S1667" s="1">
        <f ca="1">+IF(K1667&gt;=0,IF(K1667&lt;30,R1667*1,IF(60&gt;K1667,R1667*2,IF(90&gt;K1667,R1667*3,IF(120&gt;K1667,R1667*4,IF(150&gt;K1667,R1667*5,IF(180&gt;K1667,R1667*6,IF(210&gt;K1667,R1667*7))))))),0)</f>
        <v>0</v>
      </c>
      <c r="T1667" s="2">
        <f ca="1">+IF(K1667&lt;0,0,IF(K1667&lt;8,$A$1,IF(K1667&lt;15,$B$1,IF(K1667&lt;22,$C$1,IF(K1667&lt;30,$D$1,IF(K1667&lt;60,$G$1,IF(K1667&lt;90,$H$1,IF(K1667&lt;120,$I$1,IF(K1667&lt;150,$J$1,IF(K1667&lt;180,$K$1,IF(K1667&lt;210,$E$1)))))))))))</f>
        <v>0</v>
      </c>
      <c r="U1667" s="119" t="s">
        <v>3119</v>
      </c>
      <c r="V1667" s="86" t="s">
        <v>2956</v>
      </c>
      <c r="W1667" s="133">
        <v>44009</v>
      </c>
      <c r="X1667" s="120" t="s">
        <v>3108</v>
      </c>
      <c r="Y1667" s="12" t="s">
        <v>5248</v>
      </c>
      <c r="Z1667" s="12"/>
      <c r="AA1667" s="120"/>
      <c r="AB1667" s="116"/>
      <c r="AC1667" s="116"/>
      <c r="AD1667" s="116"/>
      <c r="AE1667" s="116"/>
      <c r="AF1667" s="4">
        <f ca="1">+TODAY()-AE1667</f>
        <v>44137</v>
      </c>
      <c r="AG1667" s="116"/>
      <c r="AH1667" s="116"/>
      <c r="AI1667" s="6"/>
      <c r="AJ1667" s="3"/>
      <c r="AK1667" s="6"/>
      <c r="AL1667" s="10"/>
      <c r="AM1667" s="3"/>
      <c r="AN1667" s="3"/>
      <c r="AO1667" s="3"/>
      <c r="AP1667" s="3" t="s">
        <v>62</v>
      </c>
      <c r="AQ1667" s="3"/>
      <c r="AR1667" s="3"/>
      <c r="AS1667" s="3"/>
      <c r="AT1667" s="3"/>
      <c r="AU1667" s="3" t="s">
        <v>4402</v>
      </c>
      <c r="AV1667" s="7" t="s">
        <v>47</v>
      </c>
      <c r="AW1667" s="7" t="s">
        <v>47</v>
      </c>
      <c r="AX1667" s="9" t="str">
        <f>IF(AW1667="","Vacio",IF(AV1667=AW1667,"Igual","Diferente"))</f>
        <v>Igual</v>
      </c>
      <c r="AY1667" s="129"/>
      <c r="AZ1667" s="129"/>
      <c r="BA1667" s="5">
        <f ca="1">+IF(K1667&gt;21,"Revisar",0)</f>
        <v>0</v>
      </c>
      <c r="BB1667" s="129" t="s">
        <v>146</v>
      </c>
      <c r="BC1667" s="129" t="s">
        <v>2919</v>
      </c>
      <c r="BF1667" s="129" t="s">
        <v>94</v>
      </c>
      <c r="BG1667" s="129"/>
    </row>
    <row r="1668" spans="1:65" s="158" customFormat="1" ht="14.65" customHeight="1" x14ac:dyDescent="0.25">
      <c r="A1668" s="68" t="str">
        <f>CONCATENATE(E1668,"_",X1668)</f>
        <v>20520596233_PCR-LAP20064043</v>
      </c>
      <c r="B1668" s="68" t="str">
        <f>CONCATENATE(E1668,"_",Z1668)</f>
        <v>20520596233_</v>
      </c>
      <c r="C1668" s="6">
        <v>44133</v>
      </c>
      <c r="D1668" s="6">
        <v>44163</v>
      </c>
      <c r="E1668" s="192">
        <v>20520596233</v>
      </c>
      <c r="F1668" s="3" t="s">
        <v>4116</v>
      </c>
      <c r="G1668" s="3" t="s">
        <v>5130</v>
      </c>
      <c r="H1668" s="6">
        <v>44133</v>
      </c>
      <c r="I1668" s="6">
        <v>44163</v>
      </c>
      <c r="J1668" s="7"/>
      <c r="K1668" s="8">
        <f ca="1">+TODAY()-I1668</f>
        <v>-26</v>
      </c>
      <c r="L1668" s="9">
        <v>82</v>
      </c>
      <c r="M1668" s="152"/>
      <c r="N1668" s="9" t="str">
        <f>IF(M1668="","Vacio",IF(L1668=M1668,"Igual","Diferente"))</f>
        <v>Vacio</v>
      </c>
      <c r="O1668" s="9"/>
      <c r="P1668" s="152"/>
      <c r="Q1668" s="9" t="str">
        <f>IF(P1668="","Vacio",IF(O1668=P1668,"Igual","Diferente"))</f>
        <v>Vacio</v>
      </c>
      <c r="R1668" s="1">
        <f>+L1668+O1668/3.5</f>
        <v>82</v>
      </c>
      <c r="S1668" s="1">
        <f ca="1">+IF(K1668&gt;=0,IF(K1668&lt;30,R1668*1,IF(60&gt;K1668,R1668*2,IF(90&gt;K1668,R1668*3,IF(120&gt;K1668,R1668*4,IF(150&gt;K1668,R1668*5,IF(180&gt;K1668,R1668*6,IF(210&gt;K1668,R1668*7))))))),0)</f>
        <v>0</v>
      </c>
      <c r="T1668" s="2">
        <f ca="1">+IF(K1668&lt;0,0,IF(K1668&lt;8,$A$1,IF(K1668&lt;15,$B$1,IF(K1668&lt;22,$C$1,IF(K1668&lt;30,$D$1,IF(K1668&lt;60,$G$1,IF(K1668&lt;90,$H$1,IF(K1668&lt;120,$I$1,IF(K1668&lt;150,$J$1,IF(K1668&lt;180,$K$1,IF(K1668&lt;210,$E$1)))))))))))</f>
        <v>0</v>
      </c>
      <c r="U1668" s="119" t="s">
        <v>3119</v>
      </c>
      <c r="V1668" s="86" t="s">
        <v>2956</v>
      </c>
      <c r="W1668" s="133">
        <v>44009</v>
      </c>
      <c r="X1668" s="120" t="s">
        <v>3109</v>
      </c>
      <c r="Y1668" s="12" t="s">
        <v>5248</v>
      </c>
      <c r="Z1668" s="12"/>
      <c r="AA1668" s="120"/>
      <c r="AB1668" s="116"/>
      <c r="AC1668" s="116"/>
      <c r="AD1668" s="116"/>
      <c r="AE1668" s="116"/>
      <c r="AF1668" s="4">
        <f ca="1">+TODAY()-AE1668</f>
        <v>44137</v>
      </c>
      <c r="AG1668" s="116"/>
      <c r="AH1668" s="116"/>
      <c r="AI1668" s="6"/>
      <c r="AJ1668" s="3"/>
      <c r="AK1668" s="6"/>
      <c r="AL1668" s="10"/>
      <c r="AM1668" s="3"/>
      <c r="AN1668" s="3"/>
      <c r="AO1668" s="3"/>
      <c r="AP1668" s="3" t="s">
        <v>62</v>
      </c>
      <c r="AQ1668" s="3"/>
      <c r="AR1668" s="3"/>
      <c r="AS1668" s="3"/>
      <c r="AT1668" s="3"/>
      <c r="AU1668" s="3" t="s">
        <v>4402</v>
      </c>
      <c r="AV1668" s="7" t="s">
        <v>47</v>
      </c>
      <c r="AW1668" s="7" t="s">
        <v>47</v>
      </c>
      <c r="AX1668" s="9" t="str">
        <f>IF(AW1668="","Vacio",IF(AV1668=AW1668,"Igual","Diferente"))</f>
        <v>Igual</v>
      </c>
      <c r="AY1668" s="129"/>
      <c r="AZ1668" s="129"/>
      <c r="BA1668" s="5">
        <f ca="1">+IF(K1668&gt;21,"Revisar",0)</f>
        <v>0</v>
      </c>
      <c r="BB1668" s="129" t="s">
        <v>146</v>
      </c>
      <c r="BC1668" s="129" t="s">
        <v>2919</v>
      </c>
      <c r="BF1668" s="129" t="s">
        <v>94</v>
      </c>
      <c r="BG1668" s="129"/>
    </row>
    <row r="1669" spans="1:65" s="158" customFormat="1" ht="14.65" customHeight="1" x14ac:dyDescent="0.25">
      <c r="A1669" s="68" t="str">
        <f>CONCATENATE(E1669,"_",X1669)</f>
        <v>20520596233_PCR-LAP20064046</v>
      </c>
      <c r="B1669" s="68" t="str">
        <f>CONCATENATE(E1669,"_",Z1669)</f>
        <v>20520596233_</v>
      </c>
      <c r="C1669" s="6">
        <v>44133</v>
      </c>
      <c r="D1669" s="6">
        <v>44163</v>
      </c>
      <c r="E1669" s="192">
        <v>20520596233</v>
      </c>
      <c r="F1669" s="3" t="s">
        <v>4116</v>
      </c>
      <c r="G1669" s="3" t="s">
        <v>5130</v>
      </c>
      <c r="H1669" s="6">
        <v>44133</v>
      </c>
      <c r="I1669" s="6">
        <v>44163</v>
      </c>
      <c r="J1669" s="7"/>
      <c r="K1669" s="8">
        <f ca="1">+TODAY()-I1669</f>
        <v>-26</v>
      </c>
      <c r="L1669" s="9">
        <v>82</v>
      </c>
      <c r="M1669" s="152"/>
      <c r="N1669" s="9" t="str">
        <f>IF(M1669="","Vacio",IF(L1669=M1669,"Igual","Diferente"))</f>
        <v>Vacio</v>
      </c>
      <c r="O1669" s="9"/>
      <c r="P1669" s="152"/>
      <c r="Q1669" s="9" t="str">
        <f>IF(P1669="","Vacio",IF(O1669=P1669,"Igual","Diferente"))</f>
        <v>Vacio</v>
      </c>
      <c r="R1669" s="1">
        <f>+L1669+O1669/3.5</f>
        <v>82</v>
      </c>
      <c r="S1669" s="1">
        <f ca="1">+IF(K1669&gt;=0,IF(K1669&lt;30,R1669*1,IF(60&gt;K1669,R1669*2,IF(90&gt;K1669,R1669*3,IF(120&gt;K1669,R1669*4,IF(150&gt;K1669,R1669*5,IF(180&gt;K1669,R1669*6,IF(210&gt;K1669,R1669*7))))))),0)</f>
        <v>0</v>
      </c>
      <c r="T1669" s="2">
        <f ca="1">+IF(K1669&lt;0,0,IF(K1669&lt;8,$A$1,IF(K1669&lt;15,$B$1,IF(K1669&lt;22,$C$1,IF(K1669&lt;30,$D$1,IF(K1669&lt;60,$G$1,IF(K1669&lt;90,$H$1,IF(K1669&lt;120,$I$1,IF(K1669&lt;150,$J$1,IF(K1669&lt;180,$K$1,IF(K1669&lt;210,$E$1)))))))))))</f>
        <v>0</v>
      </c>
      <c r="U1669" s="119" t="s">
        <v>3119</v>
      </c>
      <c r="V1669" s="86" t="s">
        <v>2956</v>
      </c>
      <c r="W1669" s="133">
        <v>44009</v>
      </c>
      <c r="X1669" s="120" t="s">
        <v>3110</v>
      </c>
      <c r="Y1669" s="12" t="s">
        <v>5248</v>
      </c>
      <c r="Z1669" s="12"/>
      <c r="AA1669" s="120"/>
      <c r="AB1669" s="116"/>
      <c r="AC1669" s="116"/>
      <c r="AD1669" s="116"/>
      <c r="AE1669" s="116"/>
      <c r="AF1669" s="4">
        <f ca="1">+TODAY()-AE1669</f>
        <v>44137</v>
      </c>
      <c r="AG1669" s="116"/>
      <c r="AH1669" s="116"/>
      <c r="AI1669" s="6"/>
      <c r="AJ1669" s="3"/>
      <c r="AK1669" s="6"/>
      <c r="AL1669" s="10"/>
      <c r="AM1669" s="3"/>
      <c r="AN1669" s="3"/>
      <c r="AO1669" s="3"/>
      <c r="AP1669" s="3" t="s">
        <v>62</v>
      </c>
      <c r="AQ1669" s="3"/>
      <c r="AR1669" s="3"/>
      <c r="AS1669" s="3"/>
      <c r="AT1669" s="3"/>
      <c r="AU1669" s="3" t="s">
        <v>4402</v>
      </c>
      <c r="AV1669" s="7" t="s">
        <v>47</v>
      </c>
      <c r="AW1669" s="7" t="s">
        <v>47</v>
      </c>
      <c r="AX1669" s="9" t="str">
        <f>IF(AW1669="","Vacio",IF(AV1669=AW1669,"Igual","Diferente"))</f>
        <v>Igual</v>
      </c>
      <c r="AY1669" s="129"/>
      <c r="AZ1669" s="129"/>
      <c r="BA1669" s="5">
        <f ca="1">+IF(K1669&gt;21,"Revisar",0)</f>
        <v>0</v>
      </c>
      <c r="BB1669" s="129" t="s">
        <v>146</v>
      </c>
      <c r="BC1669" s="129" t="s">
        <v>2919</v>
      </c>
      <c r="BF1669" s="129" t="s">
        <v>94</v>
      </c>
      <c r="BG1669" s="129"/>
    </row>
    <row r="1670" spans="1:65" s="158" customFormat="1" ht="14.65" customHeight="1" x14ac:dyDescent="0.25">
      <c r="A1670" s="68" t="str">
        <f>CONCATENATE(E1670,"_",X1670)</f>
        <v>20520596233_PCR-LAP20064049</v>
      </c>
      <c r="B1670" s="68" t="str">
        <f>CONCATENATE(E1670,"_",Z1670)</f>
        <v>20520596233_</v>
      </c>
      <c r="C1670" s="6">
        <v>44133</v>
      </c>
      <c r="D1670" s="6">
        <v>44163</v>
      </c>
      <c r="E1670" s="192">
        <v>20520596233</v>
      </c>
      <c r="F1670" s="3" t="s">
        <v>4116</v>
      </c>
      <c r="G1670" s="3" t="s">
        <v>5130</v>
      </c>
      <c r="H1670" s="6">
        <v>44133</v>
      </c>
      <c r="I1670" s="6">
        <v>44163</v>
      </c>
      <c r="J1670" s="7"/>
      <c r="K1670" s="8">
        <f ca="1">+TODAY()-I1670</f>
        <v>-26</v>
      </c>
      <c r="L1670" s="9">
        <v>82</v>
      </c>
      <c r="M1670" s="152"/>
      <c r="N1670" s="9" t="str">
        <f>IF(M1670="","Vacio",IF(L1670=M1670,"Igual","Diferente"))</f>
        <v>Vacio</v>
      </c>
      <c r="O1670" s="9"/>
      <c r="P1670" s="152"/>
      <c r="Q1670" s="9" t="str">
        <f>IF(P1670="","Vacio",IF(O1670=P1670,"Igual","Diferente"))</f>
        <v>Vacio</v>
      </c>
      <c r="R1670" s="1">
        <f>+L1670+O1670/3.5</f>
        <v>82</v>
      </c>
      <c r="S1670" s="1">
        <f ca="1">+IF(K1670&gt;=0,IF(K1670&lt;30,R1670*1,IF(60&gt;K1670,R1670*2,IF(90&gt;K1670,R1670*3,IF(120&gt;K1670,R1670*4,IF(150&gt;K1670,R1670*5,IF(180&gt;K1670,R1670*6,IF(210&gt;K1670,R1670*7))))))),0)</f>
        <v>0</v>
      </c>
      <c r="T1670" s="2">
        <f ca="1">+IF(K1670&lt;0,0,IF(K1670&lt;8,$A$1,IF(K1670&lt;15,$B$1,IF(K1670&lt;22,$C$1,IF(K1670&lt;30,$D$1,IF(K1670&lt;60,$G$1,IF(K1670&lt;90,$H$1,IF(K1670&lt;120,$I$1,IF(K1670&lt;150,$J$1,IF(K1670&lt;180,$K$1,IF(K1670&lt;210,$E$1)))))))))))</f>
        <v>0</v>
      </c>
      <c r="U1670" s="119" t="s">
        <v>3119</v>
      </c>
      <c r="V1670" s="86" t="s">
        <v>2956</v>
      </c>
      <c r="W1670" s="133">
        <v>44009</v>
      </c>
      <c r="X1670" s="120" t="s">
        <v>3111</v>
      </c>
      <c r="Y1670" s="12" t="s">
        <v>5248</v>
      </c>
      <c r="Z1670" s="12"/>
      <c r="AA1670" s="120"/>
      <c r="AB1670" s="116"/>
      <c r="AC1670" s="116"/>
      <c r="AD1670" s="116"/>
      <c r="AE1670" s="116"/>
      <c r="AF1670" s="4">
        <f ca="1">+TODAY()-AE1670</f>
        <v>44137</v>
      </c>
      <c r="AG1670" s="116"/>
      <c r="AH1670" s="116"/>
      <c r="AI1670" s="6"/>
      <c r="AJ1670" s="3"/>
      <c r="AK1670" s="6"/>
      <c r="AL1670" s="10"/>
      <c r="AM1670" s="3"/>
      <c r="AN1670" s="3"/>
      <c r="AO1670" s="3"/>
      <c r="AP1670" s="3" t="s">
        <v>62</v>
      </c>
      <c r="AQ1670" s="3"/>
      <c r="AR1670" s="3"/>
      <c r="AS1670" s="3"/>
      <c r="AT1670" s="3"/>
      <c r="AU1670" s="3" t="s">
        <v>4402</v>
      </c>
      <c r="AV1670" s="7" t="s">
        <v>47</v>
      </c>
      <c r="AW1670" s="7" t="s">
        <v>47</v>
      </c>
      <c r="AX1670" s="9" t="str">
        <f>IF(AW1670="","Vacio",IF(AV1670=AW1670,"Igual","Diferente"))</f>
        <v>Igual</v>
      </c>
      <c r="AY1670" s="129"/>
      <c r="AZ1670" s="129"/>
      <c r="BA1670" s="5">
        <f ca="1">+IF(K1670&gt;21,"Revisar",0)</f>
        <v>0</v>
      </c>
      <c r="BB1670" s="129" t="s">
        <v>146</v>
      </c>
      <c r="BC1670" s="129" t="s">
        <v>2919</v>
      </c>
      <c r="BF1670" s="129" t="s">
        <v>94</v>
      </c>
      <c r="BG1670" s="129"/>
    </row>
    <row r="1671" spans="1:65" s="158" customFormat="1" ht="14.65" customHeight="1" x14ac:dyDescent="0.25">
      <c r="A1671" s="68" t="str">
        <f>CONCATENATE(E1671,"_",X1671)</f>
        <v>20520596233_PCR-LAP20064051</v>
      </c>
      <c r="B1671" s="68" t="str">
        <f>CONCATENATE(E1671,"_",Z1671)</f>
        <v>20520596233_</v>
      </c>
      <c r="C1671" s="6">
        <v>44133</v>
      </c>
      <c r="D1671" s="6">
        <v>44163</v>
      </c>
      <c r="E1671" s="192">
        <v>20520596233</v>
      </c>
      <c r="F1671" s="3" t="s">
        <v>4116</v>
      </c>
      <c r="G1671" s="3" t="s">
        <v>5130</v>
      </c>
      <c r="H1671" s="6">
        <v>44133</v>
      </c>
      <c r="I1671" s="6">
        <v>44163</v>
      </c>
      <c r="J1671" s="7"/>
      <c r="K1671" s="8">
        <f ca="1">+TODAY()-I1671</f>
        <v>-26</v>
      </c>
      <c r="L1671" s="9">
        <v>82</v>
      </c>
      <c r="M1671" s="152"/>
      <c r="N1671" s="9" t="str">
        <f>IF(M1671="","Vacio",IF(L1671=M1671,"Igual","Diferente"))</f>
        <v>Vacio</v>
      </c>
      <c r="O1671" s="9"/>
      <c r="P1671" s="152"/>
      <c r="Q1671" s="9" t="str">
        <f>IF(P1671="","Vacio",IF(O1671=P1671,"Igual","Diferente"))</f>
        <v>Vacio</v>
      </c>
      <c r="R1671" s="1">
        <f>+L1671+O1671/3.5</f>
        <v>82</v>
      </c>
      <c r="S1671" s="1">
        <f ca="1">+IF(K1671&gt;=0,IF(K1671&lt;30,R1671*1,IF(60&gt;K1671,R1671*2,IF(90&gt;K1671,R1671*3,IF(120&gt;K1671,R1671*4,IF(150&gt;K1671,R1671*5,IF(180&gt;K1671,R1671*6,IF(210&gt;K1671,R1671*7))))))),0)</f>
        <v>0</v>
      </c>
      <c r="T1671" s="2">
        <f ca="1">+IF(K1671&lt;0,0,IF(K1671&lt;8,$A$1,IF(K1671&lt;15,$B$1,IF(K1671&lt;22,$C$1,IF(K1671&lt;30,$D$1,IF(K1671&lt;60,$G$1,IF(K1671&lt;90,$H$1,IF(K1671&lt;120,$I$1,IF(K1671&lt;150,$J$1,IF(K1671&lt;180,$K$1,IF(K1671&lt;210,$E$1)))))))))))</f>
        <v>0</v>
      </c>
      <c r="U1671" s="119" t="s">
        <v>3119</v>
      </c>
      <c r="V1671" s="86" t="s">
        <v>2956</v>
      </c>
      <c r="W1671" s="133">
        <v>44009</v>
      </c>
      <c r="X1671" s="120" t="s">
        <v>3112</v>
      </c>
      <c r="Y1671" s="12" t="s">
        <v>5248</v>
      </c>
      <c r="Z1671" s="12"/>
      <c r="AA1671" s="120"/>
      <c r="AB1671" s="116"/>
      <c r="AC1671" s="116"/>
      <c r="AD1671" s="116"/>
      <c r="AE1671" s="116"/>
      <c r="AF1671" s="4">
        <f ca="1">+TODAY()-AE1671</f>
        <v>44137</v>
      </c>
      <c r="AG1671" s="116"/>
      <c r="AH1671" s="116"/>
      <c r="AI1671" s="6"/>
      <c r="AJ1671" s="3"/>
      <c r="AK1671" s="6"/>
      <c r="AL1671" s="10"/>
      <c r="AM1671" s="3"/>
      <c r="AN1671" s="3"/>
      <c r="AO1671" s="3"/>
      <c r="AP1671" s="3" t="s">
        <v>62</v>
      </c>
      <c r="AQ1671" s="3"/>
      <c r="AR1671" s="3"/>
      <c r="AS1671" s="3"/>
      <c r="AT1671" s="3"/>
      <c r="AU1671" s="3" t="s">
        <v>4402</v>
      </c>
      <c r="AV1671" s="7" t="s">
        <v>47</v>
      </c>
      <c r="AW1671" s="7" t="s">
        <v>47</v>
      </c>
      <c r="AX1671" s="9" t="str">
        <f>IF(AW1671="","Vacio",IF(AV1671=AW1671,"Igual","Diferente"))</f>
        <v>Igual</v>
      </c>
      <c r="AY1671" s="129"/>
      <c r="AZ1671" s="129"/>
      <c r="BA1671" s="5">
        <f ca="1">+IF(K1671&gt;21,"Revisar",0)</f>
        <v>0</v>
      </c>
      <c r="BB1671" s="129" t="s">
        <v>146</v>
      </c>
      <c r="BC1671" s="129" t="s">
        <v>2919</v>
      </c>
      <c r="BF1671" s="129" t="s">
        <v>94</v>
      </c>
      <c r="BG1671" s="129"/>
    </row>
    <row r="1672" spans="1:65" s="158" customFormat="1" ht="14.65" customHeight="1" x14ac:dyDescent="0.25">
      <c r="A1672" s="68" t="str">
        <f>CONCATENATE(E1672,"_",X1672)</f>
        <v>20520596233_PCR-LAP20064053</v>
      </c>
      <c r="B1672" s="68" t="str">
        <f>CONCATENATE(E1672,"_",Z1672)</f>
        <v>20520596233_</v>
      </c>
      <c r="C1672" s="6">
        <v>44133</v>
      </c>
      <c r="D1672" s="6">
        <v>44163</v>
      </c>
      <c r="E1672" s="192">
        <v>20520596233</v>
      </c>
      <c r="F1672" s="3" t="s">
        <v>4116</v>
      </c>
      <c r="G1672" s="3" t="s">
        <v>5130</v>
      </c>
      <c r="H1672" s="6">
        <v>44133</v>
      </c>
      <c r="I1672" s="6">
        <v>44163</v>
      </c>
      <c r="J1672" s="7"/>
      <c r="K1672" s="8">
        <f ca="1">+TODAY()-I1672</f>
        <v>-26</v>
      </c>
      <c r="L1672" s="9">
        <v>82</v>
      </c>
      <c r="M1672" s="152"/>
      <c r="N1672" s="9" t="str">
        <f>IF(M1672="","Vacio",IF(L1672=M1672,"Igual","Diferente"))</f>
        <v>Vacio</v>
      </c>
      <c r="O1672" s="9"/>
      <c r="P1672" s="152"/>
      <c r="Q1672" s="9" t="str">
        <f>IF(P1672="","Vacio",IF(O1672=P1672,"Igual","Diferente"))</f>
        <v>Vacio</v>
      </c>
      <c r="R1672" s="1">
        <f>+L1672+O1672/3.5</f>
        <v>82</v>
      </c>
      <c r="S1672" s="1">
        <f ca="1">+IF(K1672&gt;=0,IF(K1672&lt;30,R1672*1,IF(60&gt;K1672,R1672*2,IF(90&gt;K1672,R1672*3,IF(120&gt;K1672,R1672*4,IF(150&gt;K1672,R1672*5,IF(180&gt;K1672,R1672*6,IF(210&gt;K1672,R1672*7))))))),0)</f>
        <v>0</v>
      </c>
      <c r="T1672" s="2">
        <f ca="1">+IF(K1672&lt;0,0,IF(K1672&lt;8,$A$1,IF(K1672&lt;15,$B$1,IF(K1672&lt;22,$C$1,IF(K1672&lt;30,$D$1,IF(K1672&lt;60,$G$1,IF(K1672&lt;90,$H$1,IF(K1672&lt;120,$I$1,IF(K1672&lt;150,$J$1,IF(K1672&lt;180,$K$1,IF(K1672&lt;210,$E$1)))))))))))</f>
        <v>0</v>
      </c>
      <c r="U1672" s="119" t="s">
        <v>3119</v>
      </c>
      <c r="V1672" s="86" t="s">
        <v>2956</v>
      </c>
      <c r="W1672" s="133">
        <v>44009</v>
      </c>
      <c r="X1672" s="121" t="s">
        <v>3113</v>
      </c>
      <c r="Y1672" s="12" t="s">
        <v>5248</v>
      </c>
      <c r="Z1672" s="12"/>
      <c r="AA1672" s="120"/>
      <c r="AB1672" s="116"/>
      <c r="AC1672" s="116"/>
      <c r="AD1672" s="116"/>
      <c r="AE1672" s="116"/>
      <c r="AF1672" s="4">
        <f ca="1">+TODAY()-AE1672</f>
        <v>44137</v>
      </c>
      <c r="AG1672" s="116"/>
      <c r="AH1672" s="116"/>
      <c r="AI1672" s="6"/>
      <c r="AJ1672" s="3"/>
      <c r="AK1672" s="6"/>
      <c r="AL1672" s="10"/>
      <c r="AM1672" s="3"/>
      <c r="AN1672" s="3"/>
      <c r="AO1672" s="3"/>
      <c r="AP1672" s="3" t="s">
        <v>62</v>
      </c>
      <c r="AQ1672" s="3"/>
      <c r="AR1672" s="3"/>
      <c r="AS1672" s="3"/>
      <c r="AT1672" s="3"/>
      <c r="AU1672" s="3" t="s">
        <v>4402</v>
      </c>
      <c r="AV1672" s="7" t="s">
        <v>47</v>
      </c>
      <c r="AW1672" s="7" t="s">
        <v>47</v>
      </c>
      <c r="AX1672" s="9" t="str">
        <f>IF(AW1672="","Vacio",IF(AV1672=AW1672,"Igual","Diferente"))</f>
        <v>Igual</v>
      </c>
      <c r="AY1672" s="129"/>
      <c r="AZ1672" s="129"/>
      <c r="BA1672" s="5">
        <f ca="1">+IF(K1672&gt;21,"Revisar",0)</f>
        <v>0</v>
      </c>
      <c r="BB1672" s="129" t="s">
        <v>146</v>
      </c>
      <c r="BC1672" s="129" t="s">
        <v>2919</v>
      </c>
      <c r="BF1672" s="129" t="s">
        <v>94</v>
      </c>
      <c r="BG1672" s="129"/>
    </row>
    <row r="1673" spans="1:65" s="158" customFormat="1" ht="14.65" customHeight="1" x14ac:dyDescent="0.25">
      <c r="A1673" s="68" t="str">
        <f>CONCATENATE(E1673,"_",X1673)</f>
        <v>20520596233_PCR-LAP20064054</v>
      </c>
      <c r="B1673" s="68" t="str">
        <f>CONCATENATE(E1673,"_",Z1673)</f>
        <v>20520596233_</v>
      </c>
      <c r="C1673" s="6">
        <v>44133</v>
      </c>
      <c r="D1673" s="6">
        <v>44163</v>
      </c>
      <c r="E1673" s="192">
        <v>20520596233</v>
      </c>
      <c r="F1673" s="3" t="s">
        <v>4116</v>
      </c>
      <c r="G1673" s="3" t="s">
        <v>5130</v>
      </c>
      <c r="H1673" s="6">
        <v>44133</v>
      </c>
      <c r="I1673" s="6">
        <v>44163</v>
      </c>
      <c r="J1673" s="7"/>
      <c r="K1673" s="8">
        <f ca="1">+TODAY()-I1673</f>
        <v>-26</v>
      </c>
      <c r="L1673" s="9">
        <v>82</v>
      </c>
      <c r="M1673" s="152"/>
      <c r="N1673" s="9" t="str">
        <f>IF(M1673="","Vacio",IF(L1673=M1673,"Igual","Diferente"))</f>
        <v>Vacio</v>
      </c>
      <c r="O1673" s="9"/>
      <c r="P1673" s="152"/>
      <c r="Q1673" s="9" t="str">
        <f>IF(P1673="","Vacio",IF(O1673=P1673,"Igual","Diferente"))</f>
        <v>Vacio</v>
      </c>
      <c r="R1673" s="1">
        <f>+L1673+O1673/3.5</f>
        <v>82</v>
      </c>
      <c r="S1673" s="1">
        <f ca="1">+IF(K1673&gt;=0,IF(K1673&lt;30,R1673*1,IF(60&gt;K1673,R1673*2,IF(90&gt;K1673,R1673*3,IF(120&gt;K1673,R1673*4,IF(150&gt;K1673,R1673*5,IF(180&gt;K1673,R1673*6,IF(210&gt;K1673,R1673*7))))))),0)</f>
        <v>0</v>
      </c>
      <c r="T1673" s="2">
        <f ca="1">+IF(K1673&lt;0,0,IF(K1673&lt;8,$A$1,IF(K1673&lt;15,$B$1,IF(K1673&lt;22,$C$1,IF(K1673&lt;30,$D$1,IF(K1673&lt;60,$G$1,IF(K1673&lt;90,$H$1,IF(K1673&lt;120,$I$1,IF(K1673&lt;150,$J$1,IF(K1673&lt;180,$K$1,IF(K1673&lt;210,$E$1)))))))))))</f>
        <v>0</v>
      </c>
      <c r="U1673" s="119" t="s">
        <v>3119</v>
      </c>
      <c r="V1673" s="86" t="s">
        <v>2956</v>
      </c>
      <c r="W1673" s="133">
        <v>44009</v>
      </c>
      <c r="X1673" s="120" t="s">
        <v>3114</v>
      </c>
      <c r="Y1673" s="12" t="s">
        <v>5248</v>
      </c>
      <c r="Z1673" s="12"/>
      <c r="AA1673" s="120"/>
      <c r="AB1673" s="116"/>
      <c r="AC1673" s="116"/>
      <c r="AD1673" s="116"/>
      <c r="AE1673" s="116"/>
      <c r="AF1673" s="4">
        <f ca="1">+TODAY()-AE1673</f>
        <v>44137</v>
      </c>
      <c r="AG1673" s="116"/>
      <c r="AH1673" s="116"/>
      <c r="AI1673" s="6"/>
      <c r="AJ1673" s="3"/>
      <c r="AK1673" s="6"/>
      <c r="AL1673" s="10"/>
      <c r="AM1673" s="3"/>
      <c r="AN1673" s="3"/>
      <c r="AO1673" s="3"/>
      <c r="AP1673" s="3" t="s">
        <v>62</v>
      </c>
      <c r="AQ1673" s="3"/>
      <c r="AR1673" s="3"/>
      <c r="AS1673" s="3"/>
      <c r="AT1673" s="3"/>
      <c r="AU1673" s="3" t="s">
        <v>4402</v>
      </c>
      <c r="AV1673" s="7" t="s">
        <v>47</v>
      </c>
      <c r="AW1673" s="7" t="s">
        <v>47</v>
      </c>
      <c r="AX1673" s="9" t="str">
        <f>IF(AW1673="","Vacio",IF(AV1673=AW1673,"Igual","Diferente"))</f>
        <v>Igual</v>
      </c>
      <c r="AY1673" s="129"/>
      <c r="AZ1673" s="129"/>
      <c r="BA1673" s="5">
        <f ca="1">+IF(K1673&gt;21,"Revisar",0)</f>
        <v>0</v>
      </c>
      <c r="BB1673" s="129" t="s">
        <v>146</v>
      </c>
      <c r="BC1673" s="129" t="s">
        <v>2919</v>
      </c>
      <c r="BF1673" s="129" t="s">
        <v>94</v>
      </c>
      <c r="BG1673" s="129"/>
    </row>
    <row r="1674" spans="1:65" s="158" customFormat="1" ht="14.65" customHeight="1" x14ac:dyDescent="0.25">
      <c r="A1674" s="68" t="str">
        <f>CONCATENATE(E1674,"_",X1674)</f>
        <v>20520596233_PCR-LAP20064055</v>
      </c>
      <c r="B1674" s="68" t="str">
        <f>CONCATENATE(E1674,"_",Z1674)</f>
        <v>20520596233_</v>
      </c>
      <c r="C1674" s="6">
        <v>44133</v>
      </c>
      <c r="D1674" s="6">
        <v>44163</v>
      </c>
      <c r="E1674" s="192">
        <v>20520596233</v>
      </c>
      <c r="F1674" s="3" t="s">
        <v>4116</v>
      </c>
      <c r="G1674" s="3" t="s">
        <v>5130</v>
      </c>
      <c r="H1674" s="6">
        <v>44133</v>
      </c>
      <c r="I1674" s="6">
        <v>44163</v>
      </c>
      <c r="J1674" s="7"/>
      <c r="K1674" s="8">
        <f ca="1">+TODAY()-I1674</f>
        <v>-26</v>
      </c>
      <c r="L1674" s="9">
        <v>82</v>
      </c>
      <c r="M1674" s="152"/>
      <c r="N1674" s="9" t="str">
        <f>IF(M1674="","Vacio",IF(L1674=M1674,"Igual","Diferente"))</f>
        <v>Vacio</v>
      </c>
      <c r="O1674" s="9"/>
      <c r="P1674" s="152"/>
      <c r="Q1674" s="9" t="str">
        <f>IF(P1674="","Vacio",IF(O1674=P1674,"Igual","Diferente"))</f>
        <v>Vacio</v>
      </c>
      <c r="R1674" s="1">
        <f>+L1674+O1674/3.5</f>
        <v>82</v>
      </c>
      <c r="S1674" s="1">
        <f ca="1">+IF(K1674&gt;=0,IF(K1674&lt;30,R1674*1,IF(60&gt;K1674,R1674*2,IF(90&gt;K1674,R1674*3,IF(120&gt;K1674,R1674*4,IF(150&gt;K1674,R1674*5,IF(180&gt;K1674,R1674*6,IF(210&gt;K1674,R1674*7))))))),0)</f>
        <v>0</v>
      </c>
      <c r="T1674" s="2">
        <f ca="1">+IF(K1674&lt;0,0,IF(K1674&lt;8,$A$1,IF(K1674&lt;15,$B$1,IF(K1674&lt;22,$C$1,IF(K1674&lt;30,$D$1,IF(K1674&lt;60,$G$1,IF(K1674&lt;90,$H$1,IF(K1674&lt;120,$I$1,IF(K1674&lt;150,$J$1,IF(K1674&lt;180,$K$1,IF(K1674&lt;210,$E$1)))))))))))</f>
        <v>0</v>
      </c>
      <c r="U1674" s="119" t="s">
        <v>3119</v>
      </c>
      <c r="V1674" s="86" t="s">
        <v>2956</v>
      </c>
      <c r="W1674" s="133">
        <v>44009</v>
      </c>
      <c r="X1674" s="120" t="s">
        <v>3115</v>
      </c>
      <c r="Y1674" s="12" t="s">
        <v>5248</v>
      </c>
      <c r="Z1674" s="12"/>
      <c r="AA1674" s="120"/>
      <c r="AB1674" s="116"/>
      <c r="AC1674" s="116"/>
      <c r="AD1674" s="116"/>
      <c r="AE1674" s="116"/>
      <c r="AF1674" s="4">
        <f ca="1">+TODAY()-AE1674</f>
        <v>44137</v>
      </c>
      <c r="AG1674" s="116"/>
      <c r="AH1674" s="116"/>
      <c r="AI1674" s="6"/>
      <c r="AJ1674" s="3"/>
      <c r="AK1674" s="6"/>
      <c r="AL1674" s="10"/>
      <c r="AM1674" s="3"/>
      <c r="AN1674" s="3"/>
      <c r="AO1674" s="3"/>
      <c r="AP1674" s="3" t="s">
        <v>62</v>
      </c>
      <c r="AQ1674" s="3"/>
      <c r="AR1674" s="3"/>
      <c r="AS1674" s="3"/>
      <c r="AT1674" s="3"/>
      <c r="AU1674" s="3" t="s">
        <v>4402</v>
      </c>
      <c r="AV1674" s="7" t="s">
        <v>47</v>
      </c>
      <c r="AW1674" s="7" t="s">
        <v>47</v>
      </c>
      <c r="AX1674" s="9" t="str">
        <f>IF(AW1674="","Vacio",IF(AV1674=AW1674,"Igual","Diferente"))</f>
        <v>Igual</v>
      </c>
      <c r="AY1674" s="129"/>
      <c r="AZ1674" s="129"/>
      <c r="BA1674" s="5">
        <f ca="1">+IF(K1674&gt;21,"Revisar",0)</f>
        <v>0</v>
      </c>
      <c r="BB1674" s="129" t="s">
        <v>146</v>
      </c>
      <c r="BC1674" s="129" t="s">
        <v>2919</v>
      </c>
      <c r="BF1674" s="129" t="s">
        <v>94</v>
      </c>
      <c r="BG1674" s="129"/>
    </row>
    <row r="1675" spans="1:65" s="158" customFormat="1" ht="14.65" customHeight="1" x14ac:dyDescent="0.25">
      <c r="A1675" s="68" t="str">
        <f>CONCATENATE(E1675,"_",X1675)</f>
        <v>20520596233_PCR-LAP20064056</v>
      </c>
      <c r="B1675" s="68" t="str">
        <f>CONCATENATE(E1675,"_",Z1675)</f>
        <v>20520596233_</v>
      </c>
      <c r="C1675" s="6">
        <v>44133</v>
      </c>
      <c r="D1675" s="6">
        <v>44163</v>
      </c>
      <c r="E1675" s="192">
        <v>20520596233</v>
      </c>
      <c r="F1675" s="3" t="s">
        <v>4116</v>
      </c>
      <c r="G1675" s="3" t="s">
        <v>5130</v>
      </c>
      <c r="H1675" s="6">
        <v>44133</v>
      </c>
      <c r="I1675" s="6">
        <v>44163</v>
      </c>
      <c r="J1675" s="7"/>
      <c r="K1675" s="8">
        <f ca="1">+TODAY()-I1675</f>
        <v>-26</v>
      </c>
      <c r="L1675" s="9">
        <v>82</v>
      </c>
      <c r="M1675" s="152"/>
      <c r="N1675" s="9" t="str">
        <f>IF(M1675="","Vacio",IF(L1675=M1675,"Igual","Diferente"))</f>
        <v>Vacio</v>
      </c>
      <c r="O1675" s="9"/>
      <c r="P1675" s="152"/>
      <c r="Q1675" s="9" t="str">
        <f>IF(P1675="","Vacio",IF(O1675=P1675,"Igual","Diferente"))</f>
        <v>Vacio</v>
      </c>
      <c r="R1675" s="1">
        <f>+L1675+O1675/3.5</f>
        <v>82</v>
      </c>
      <c r="S1675" s="1">
        <f ca="1">+IF(K1675&gt;=0,IF(K1675&lt;30,R1675*1,IF(60&gt;K1675,R1675*2,IF(90&gt;K1675,R1675*3,IF(120&gt;K1675,R1675*4,IF(150&gt;K1675,R1675*5,IF(180&gt;K1675,R1675*6,IF(210&gt;K1675,R1675*7))))))),0)</f>
        <v>0</v>
      </c>
      <c r="T1675" s="2">
        <f ca="1">+IF(K1675&lt;0,0,IF(K1675&lt;8,$A$1,IF(K1675&lt;15,$B$1,IF(K1675&lt;22,$C$1,IF(K1675&lt;30,$D$1,IF(K1675&lt;60,$G$1,IF(K1675&lt;90,$H$1,IF(K1675&lt;120,$I$1,IF(K1675&lt;150,$J$1,IF(K1675&lt;180,$K$1,IF(K1675&lt;210,$E$1)))))))))))</f>
        <v>0</v>
      </c>
      <c r="U1675" s="119" t="s">
        <v>3119</v>
      </c>
      <c r="V1675" s="86" t="s">
        <v>2956</v>
      </c>
      <c r="W1675" s="133">
        <v>44009</v>
      </c>
      <c r="X1675" s="120" t="s">
        <v>3116</v>
      </c>
      <c r="Y1675" s="12" t="s">
        <v>5248</v>
      </c>
      <c r="Z1675" s="12"/>
      <c r="AA1675" s="120"/>
      <c r="AB1675" s="116"/>
      <c r="AC1675" s="116"/>
      <c r="AD1675" s="116"/>
      <c r="AE1675" s="116"/>
      <c r="AF1675" s="4">
        <f ca="1">+TODAY()-AE1675</f>
        <v>44137</v>
      </c>
      <c r="AG1675" s="116"/>
      <c r="AH1675" s="116"/>
      <c r="AI1675" s="6"/>
      <c r="AJ1675" s="3"/>
      <c r="AK1675" s="6"/>
      <c r="AL1675" s="10"/>
      <c r="AM1675" s="3"/>
      <c r="AN1675" s="3"/>
      <c r="AO1675" s="3"/>
      <c r="AP1675" s="3" t="s">
        <v>62</v>
      </c>
      <c r="AQ1675" s="3"/>
      <c r="AR1675" s="3"/>
      <c r="AS1675" s="3"/>
      <c r="AT1675" s="3"/>
      <c r="AU1675" s="3" t="s">
        <v>4402</v>
      </c>
      <c r="AV1675" s="7" t="s">
        <v>47</v>
      </c>
      <c r="AW1675" s="7" t="s">
        <v>47</v>
      </c>
      <c r="AX1675" s="9" t="str">
        <f>IF(AW1675="","Vacio",IF(AV1675=AW1675,"Igual","Diferente"))</f>
        <v>Igual</v>
      </c>
      <c r="AY1675" s="129"/>
      <c r="AZ1675" s="129"/>
      <c r="BA1675" s="5">
        <f ca="1">+IF(K1675&gt;21,"Revisar",0)</f>
        <v>0</v>
      </c>
      <c r="BB1675" s="129" t="s">
        <v>146</v>
      </c>
      <c r="BC1675" s="129" t="s">
        <v>2919</v>
      </c>
      <c r="BF1675" s="129" t="s">
        <v>94</v>
      </c>
      <c r="BG1675" s="129"/>
    </row>
    <row r="1676" spans="1:65" s="158" customFormat="1" ht="14.65" customHeight="1" x14ac:dyDescent="0.25">
      <c r="A1676" s="68" t="str">
        <f>CONCATENATE(E1676,"_",X1676)</f>
        <v>20520596233_PCR-LAP20064060</v>
      </c>
      <c r="B1676" s="68" t="str">
        <f>CONCATENATE(E1676,"_",Z1676)</f>
        <v>20520596233_</v>
      </c>
      <c r="C1676" s="6">
        <v>44133</v>
      </c>
      <c r="D1676" s="6">
        <v>44163</v>
      </c>
      <c r="E1676" s="192">
        <v>20520596233</v>
      </c>
      <c r="F1676" s="3" t="s">
        <v>4116</v>
      </c>
      <c r="G1676" s="3" t="s">
        <v>5130</v>
      </c>
      <c r="H1676" s="6">
        <v>44133</v>
      </c>
      <c r="I1676" s="6">
        <v>44163</v>
      </c>
      <c r="J1676" s="7"/>
      <c r="K1676" s="8">
        <f ca="1">+TODAY()-I1676</f>
        <v>-26</v>
      </c>
      <c r="L1676" s="9">
        <v>82</v>
      </c>
      <c r="M1676" s="152"/>
      <c r="N1676" s="9" t="str">
        <f>IF(M1676="","Vacio",IF(L1676=M1676,"Igual","Diferente"))</f>
        <v>Vacio</v>
      </c>
      <c r="O1676" s="9"/>
      <c r="P1676" s="152"/>
      <c r="Q1676" s="9" t="str">
        <f>IF(P1676="","Vacio",IF(O1676=P1676,"Igual","Diferente"))</f>
        <v>Vacio</v>
      </c>
      <c r="R1676" s="1">
        <f>+L1676+O1676/3.5</f>
        <v>82</v>
      </c>
      <c r="S1676" s="1">
        <f ca="1">+IF(K1676&gt;=0,IF(K1676&lt;30,R1676*1,IF(60&gt;K1676,R1676*2,IF(90&gt;K1676,R1676*3,IF(120&gt;K1676,R1676*4,IF(150&gt;K1676,R1676*5,IF(180&gt;K1676,R1676*6,IF(210&gt;K1676,R1676*7))))))),0)</f>
        <v>0</v>
      </c>
      <c r="T1676" s="2">
        <f ca="1">+IF(K1676&lt;0,0,IF(K1676&lt;8,$A$1,IF(K1676&lt;15,$B$1,IF(K1676&lt;22,$C$1,IF(K1676&lt;30,$D$1,IF(K1676&lt;60,$G$1,IF(K1676&lt;90,$H$1,IF(K1676&lt;120,$I$1,IF(K1676&lt;150,$J$1,IF(K1676&lt;180,$K$1,IF(K1676&lt;210,$E$1)))))))))))</f>
        <v>0</v>
      </c>
      <c r="U1676" s="119" t="s">
        <v>3119</v>
      </c>
      <c r="V1676" s="86" t="s">
        <v>2956</v>
      </c>
      <c r="W1676" s="133">
        <v>44009</v>
      </c>
      <c r="X1676" s="120" t="s">
        <v>3117</v>
      </c>
      <c r="Y1676" s="12" t="s">
        <v>5248</v>
      </c>
      <c r="Z1676" s="12"/>
      <c r="AA1676" s="120"/>
      <c r="AB1676" s="116"/>
      <c r="AC1676" s="116"/>
      <c r="AD1676" s="116"/>
      <c r="AE1676" s="116"/>
      <c r="AF1676" s="4">
        <f ca="1">+TODAY()-AE1676</f>
        <v>44137</v>
      </c>
      <c r="AG1676" s="116"/>
      <c r="AH1676" s="116"/>
      <c r="AI1676" s="6"/>
      <c r="AJ1676" s="3"/>
      <c r="AK1676" s="6"/>
      <c r="AL1676" s="10"/>
      <c r="AM1676" s="3"/>
      <c r="AN1676" s="3"/>
      <c r="AO1676" s="3"/>
      <c r="AP1676" s="3" t="s">
        <v>62</v>
      </c>
      <c r="AQ1676" s="3"/>
      <c r="AR1676" s="3"/>
      <c r="AS1676" s="3"/>
      <c r="AT1676" s="3"/>
      <c r="AU1676" s="3" t="s">
        <v>4402</v>
      </c>
      <c r="AV1676" s="7" t="s">
        <v>47</v>
      </c>
      <c r="AW1676" s="7" t="s">
        <v>47</v>
      </c>
      <c r="AX1676" s="9" t="str">
        <f>IF(AW1676="","Vacio",IF(AV1676=AW1676,"Igual","Diferente"))</f>
        <v>Igual</v>
      </c>
      <c r="AY1676" s="129"/>
      <c r="AZ1676" s="129"/>
      <c r="BA1676" s="5">
        <f ca="1">+IF(K1676&gt;21,"Revisar",0)</f>
        <v>0</v>
      </c>
      <c r="BB1676" s="129" t="s">
        <v>146</v>
      </c>
      <c r="BC1676" s="129" t="s">
        <v>2919</v>
      </c>
      <c r="BF1676" s="129" t="s">
        <v>94</v>
      </c>
      <c r="BG1676" s="129"/>
    </row>
    <row r="1677" spans="1:65" s="158" customFormat="1" ht="14.65" customHeight="1" x14ac:dyDescent="0.25">
      <c r="A1677" s="68" t="str">
        <f>CONCATENATE(E1677,"_",X1677)</f>
        <v>20520596233_PCR-LAP20064061</v>
      </c>
      <c r="B1677" s="68" t="str">
        <f>CONCATENATE(E1677,"_",Z1677)</f>
        <v>20520596233_</v>
      </c>
      <c r="C1677" s="6">
        <v>44133</v>
      </c>
      <c r="D1677" s="6">
        <v>44163</v>
      </c>
      <c r="E1677" s="192">
        <v>20520596233</v>
      </c>
      <c r="F1677" s="3" t="s">
        <v>4116</v>
      </c>
      <c r="G1677" s="3" t="s">
        <v>5130</v>
      </c>
      <c r="H1677" s="6">
        <v>44133</v>
      </c>
      <c r="I1677" s="6">
        <v>44163</v>
      </c>
      <c r="J1677" s="7"/>
      <c r="K1677" s="8">
        <f ca="1">+TODAY()-I1677</f>
        <v>-26</v>
      </c>
      <c r="L1677" s="9">
        <v>82</v>
      </c>
      <c r="M1677" s="152"/>
      <c r="N1677" s="9" t="str">
        <f>IF(M1677="","Vacio",IF(L1677=M1677,"Igual","Diferente"))</f>
        <v>Vacio</v>
      </c>
      <c r="O1677" s="9"/>
      <c r="P1677" s="152"/>
      <c r="Q1677" s="9" t="str">
        <f>IF(P1677="","Vacio",IF(O1677=P1677,"Igual","Diferente"))</f>
        <v>Vacio</v>
      </c>
      <c r="R1677" s="1">
        <f>+L1677+O1677/3.5</f>
        <v>82</v>
      </c>
      <c r="S1677" s="1">
        <f ca="1">+IF(K1677&gt;=0,IF(K1677&lt;30,R1677*1,IF(60&gt;K1677,R1677*2,IF(90&gt;K1677,R1677*3,IF(120&gt;K1677,R1677*4,IF(150&gt;K1677,R1677*5,IF(180&gt;K1677,R1677*6,IF(210&gt;K1677,R1677*7))))))),0)</f>
        <v>0</v>
      </c>
      <c r="T1677" s="2">
        <f ca="1">+IF(K1677&lt;0,0,IF(K1677&lt;8,$A$1,IF(K1677&lt;15,$B$1,IF(K1677&lt;22,$C$1,IF(K1677&lt;30,$D$1,IF(K1677&lt;60,$G$1,IF(K1677&lt;90,$H$1,IF(K1677&lt;120,$I$1,IF(K1677&lt;150,$J$1,IF(K1677&lt;180,$K$1,IF(K1677&lt;210,$E$1)))))))))))</f>
        <v>0</v>
      </c>
      <c r="U1677" s="119" t="s">
        <v>3119</v>
      </c>
      <c r="V1677" s="86" t="s">
        <v>2956</v>
      </c>
      <c r="W1677" s="133">
        <v>44009</v>
      </c>
      <c r="X1677" s="120" t="s">
        <v>3118</v>
      </c>
      <c r="Y1677" s="12" t="s">
        <v>5248</v>
      </c>
      <c r="Z1677" s="12"/>
      <c r="AA1677" s="120"/>
      <c r="AB1677" s="116"/>
      <c r="AC1677" s="116"/>
      <c r="AD1677" s="116"/>
      <c r="AE1677" s="116"/>
      <c r="AF1677" s="4">
        <f ca="1">+TODAY()-AE1677</f>
        <v>44137</v>
      </c>
      <c r="AG1677" s="116"/>
      <c r="AH1677" s="116"/>
      <c r="AI1677" s="6"/>
      <c r="AJ1677" s="3"/>
      <c r="AK1677" s="6"/>
      <c r="AL1677" s="10"/>
      <c r="AM1677" s="3"/>
      <c r="AN1677" s="3"/>
      <c r="AO1677" s="3"/>
      <c r="AP1677" s="3" t="s">
        <v>62</v>
      </c>
      <c r="AQ1677" s="3"/>
      <c r="AR1677" s="3"/>
      <c r="AS1677" s="3"/>
      <c r="AT1677" s="3"/>
      <c r="AU1677" s="3" t="s">
        <v>4402</v>
      </c>
      <c r="AV1677" s="7" t="s">
        <v>47</v>
      </c>
      <c r="AW1677" s="7" t="s">
        <v>47</v>
      </c>
      <c r="AX1677" s="9" t="str">
        <f>IF(AW1677="","Vacio",IF(AV1677=AW1677,"Igual","Diferente"))</f>
        <v>Igual</v>
      </c>
      <c r="AY1677" s="129"/>
      <c r="AZ1677" s="129"/>
      <c r="BA1677" s="5">
        <f ca="1">+IF(K1677&gt;21,"Revisar",0)</f>
        <v>0</v>
      </c>
      <c r="BB1677" s="129" t="s">
        <v>146</v>
      </c>
      <c r="BC1677" s="129" t="s">
        <v>2919</v>
      </c>
      <c r="BF1677" s="129" t="s">
        <v>94</v>
      </c>
      <c r="BG1677" s="129"/>
    </row>
    <row r="1678" spans="1:65" s="158" customFormat="1" ht="14.65" customHeight="1" x14ac:dyDescent="0.25">
      <c r="A1678" s="68" t="str">
        <f>CONCATENATE(E1678,"_",X1678)</f>
        <v>20601380758_PCR-LAP20085001</v>
      </c>
      <c r="B1678" s="68" t="str">
        <f>CONCATENATE(E1678,"_",Z1678)</f>
        <v>20601380758_PCR-LAP0860</v>
      </c>
      <c r="C1678" s="6">
        <v>44105</v>
      </c>
      <c r="D1678" s="6">
        <v>44135</v>
      </c>
      <c r="E1678" s="192">
        <v>20601380758</v>
      </c>
      <c r="F1678" s="3" t="s">
        <v>4117</v>
      </c>
      <c r="G1678" s="3" t="s">
        <v>4598</v>
      </c>
      <c r="H1678" s="6">
        <v>44105</v>
      </c>
      <c r="I1678" s="6">
        <v>44135</v>
      </c>
      <c r="J1678" s="122"/>
      <c r="K1678" s="8">
        <f ca="1">+TODAY()-I1678</f>
        <v>2</v>
      </c>
      <c r="L1678" s="9">
        <v>136</v>
      </c>
      <c r="M1678" s="135"/>
      <c r="N1678" s="9" t="str">
        <f>IF(M1678="","Vacio",IF(L1678=M1678,"Igual","Diferente"))</f>
        <v>Vacio</v>
      </c>
      <c r="O1678" s="9"/>
      <c r="P1678" s="135"/>
      <c r="Q1678" s="9" t="str">
        <f>IF(P1678="","Vacio",IF(O1678=P1678,"Igual","Diferente"))</f>
        <v>Vacio</v>
      </c>
      <c r="R1678" s="1">
        <f>+L1678+O1678/3.5</f>
        <v>136</v>
      </c>
      <c r="S1678" s="1">
        <f ca="1">+IF(K1678&gt;=0,IF(K1678&lt;30,R1678*1,IF(60&gt;K1678,R1678*2,IF(90&gt;K1678,R1678*3,IF(120&gt;K1678,R1678*4,IF(150&gt;K1678,R1678*5,IF(180&gt;K1678,R1678*6,IF(210&gt;K1678,R1678*7))))))),0)</f>
        <v>136</v>
      </c>
      <c r="T1678" s="2" t="str">
        <f ca="1">+IF(K1678&lt;0,0,IF(K1678&lt;8,$A$1,IF(K1678&lt;15,$B$1,IF(K1678&lt;22,$C$1,IF(K1678&lt;30,$D$1,IF(K1678&lt;60,$G$1,IF(K1678&lt;90,$H$1,IF(K1678&lt;120,$I$1,IF(K1678&lt;150,$J$1,IF(K1678&lt;180,$K$1,IF(K1678&lt;210,$E$1)))))))))))</f>
        <v>1° Semana</v>
      </c>
      <c r="U1678" s="3" t="s">
        <v>3579</v>
      </c>
      <c r="V1678" s="10" t="s">
        <v>2554</v>
      </c>
      <c r="W1678" s="6">
        <v>43843</v>
      </c>
      <c r="X1678" s="12" t="s">
        <v>3561</v>
      </c>
      <c r="Y1678" s="12" t="s">
        <v>5248</v>
      </c>
      <c r="Z1678" s="12" t="s">
        <v>3129</v>
      </c>
      <c r="AA1678" s="12"/>
      <c r="AB1678" s="12"/>
      <c r="AC1678" s="15"/>
      <c r="AD1678" s="15"/>
      <c r="AE1678" s="15"/>
      <c r="AF1678" s="4">
        <f ca="1">+TODAY()-AE1678</f>
        <v>44137</v>
      </c>
      <c r="AG1678" s="15"/>
      <c r="AH1678" s="15"/>
      <c r="AI1678" s="6"/>
      <c r="AJ1678" s="6"/>
      <c r="AK1678" s="3"/>
      <c r="AL1678" s="6"/>
      <c r="AM1678" s="10">
        <v>1</v>
      </c>
      <c r="AN1678" s="3" t="s">
        <v>44</v>
      </c>
      <c r="AO1678" s="3"/>
      <c r="AP1678" s="3" t="s">
        <v>483</v>
      </c>
      <c r="AQ1678" s="3"/>
      <c r="AR1678" s="3"/>
      <c r="AS1678" s="3"/>
      <c r="AT1678" s="3"/>
      <c r="AU1678" s="291" t="s">
        <v>3450</v>
      </c>
      <c r="AV1678" s="7" t="s">
        <v>47</v>
      </c>
      <c r="AW1678" s="7" t="s">
        <v>47</v>
      </c>
      <c r="AX1678" s="9" t="str">
        <f>IF(AW1678="","Vacio",IF(AV1678=AW1678,"Igual","Diferente"))</f>
        <v>Igual</v>
      </c>
      <c r="AY1678" s="129"/>
      <c r="AZ1678" s="129"/>
      <c r="BA1678" s="5">
        <f ca="1">+IF(K1678&gt;21,"Revisar",0)</f>
        <v>0</v>
      </c>
      <c r="BB1678" s="68" t="s">
        <v>146</v>
      </c>
      <c r="BC1678" s="129" t="s">
        <v>2919</v>
      </c>
      <c r="BD1678"/>
      <c r="BE1678"/>
      <c r="BF1678" s="129" t="s">
        <v>94</v>
      </c>
      <c r="BG1678" s="129"/>
      <c r="BH1678"/>
      <c r="BI1678"/>
      <c r="BJ1678"/>
      <c r="BK1678"/>
      <c r="BL1678"/>
      <c r="BM1678"/>
    </row>
    <row r="1679" spans="1:65" s="158" customFormat="1" ht="14.65" customHeight="1" x14ac:dyDescent="0.25">
      <c r="A1679" s="68" t="str">
        <f>CONCATENATE(E1679,"_",X1679)</f>
        <v>20601380758_PCR-LAP0910</v>
      </c>
      <c r="B1679" s="68" t="str">
        <f>CONCATENATE(E1679,"_",Z1679)</f>
        <v>20601380758_PCR-LAP1418</v>
      </c>
      <c r="C1679" s="6">
        <v>44105</v>
      </c>
      <c r="D1679" s="6">
        <v>44135</v>
      </c>
      <c r="E1679" s="192">
        <v>20601380758</v>
      </c>
      <c r="F1679" s="3" t="s">
        <v>4117</v>
      </c>
      <c r="G1679" s="3" t="s">
        <v>4598</v>
      </c>
      <c r="H1679" s="6">
        <v>44105</v>
      </c>
      <c r="I1679" s="6">
        <v>44135</v>
      </c>
      <c r="J1679" s="122"/>
      <c r="K1679" s="8">
        <f ca="1">+TODAY()-I1679</f>
        <v>2</v>
      </c>
      <c r="L1679" s="9">
        <v>60</v>
      </c>
      <c r="M1679" s="135"/>
      <c r="N1679" s="9" t="str">
        <f>IF(M1679="","Vacio",IF(L1679=M1679,"Igual","Diferente"))</f>
        <v>Vacio</v>
      </c>
      <c r="O1679" s="9"/>
      <c r="P1679" s="135"/>
      <c r="Q1679" s="9" t="str">
        <f>IF(P1679="","Vacio",IF(O1679=P1679,"Igual","Diferente"))</f>
        <v>Vacio</v>
      </c>
      <c r="R1679" s="1">
        <f>+L1679+O1679/3.5</f>
        <v>60</v>
      </c>
      <c r="S1679" s="1">
        <f ca="1">+IF(K1679&gt;=0,IF(K1679&lt;30,R1679*1,IF(60&gt;K1679,R1679*2,IF(90&gt;K1679,R1679*3,IF(120&gt;K1679,R1679*4,IF(150&gt;K1679,R1679*5,IF(180&gt;K1679,R1679*6,IF(210&gt;K1679,R1679*7))))))),0)</f>
        <v>60</v>
      </c>
      <c r="T1679" s="2" t="str">
        <f ca="1">+IF(K1679&lt;0,0,IF(K1679&lt;8,$A$1,IF(K1679&lt;15,$B$1,IF(K1679&lt;22,$C$1,IF(K1679&lt;30,$D$1,IF(K1679&lt;60,$G$1,IF(K1679&lt;90,$H$1,IF(K1679&lt;120,$I$1,IF(K1679&lt;150,$J$1,IF(K1679&lt;180,$K$1,IF(K1679&lt;210,$E$1)))))))))))</f>
        <v>1° Semana</v>
      </c>
      <c r="U1679" s="3" t="s">
        <v>2538</v>
      </c>
      <c r="V1679" s="10" t="s">
        <v>2539</v>
      </c>
      <c r="W1679" s="6">
        <v>43663</v>
      </c>
      <c r="X1679" s="12" t="s">
        <v>2540</v>
      </c>
      <c r="Y1679" s="12" t="s">
        <v>5248</v>
      </c>
      <c r="Z1679" s="12" t="s">
        <v>1231</v>
      </c>
      <c r="AA1679" s="12"/>
      <c r="AB1679" s="15"/>
      <c r="AC1679" s="15"/>
      <c r="AD1679" s="15"/>
      <c r="AE1679" s="15"/>
      <c r="AF1679" s="4">
        <f ca="1">+TODAY()-AE1679</f>
        <v>44137</v>
      </c>
      <c r="AG1679" s="15"/>
      <c r="AH1679" s="15"/>
      <c r="AI1679" s="6"/>
      <c r="AJ1679" s="6"/>
      <c r="AK1679" s="3" t="s">
        <v>56</v>
      </c>
      <c r="AL1679" s="6"/>
      <c r="AM1679" s="10">
        <v>1</v>
      </c>
      <c r="AN1679" s="3" t="s">
        <v>44</v>
      </c>
      <c r="AO1679" s="3"/>
      <c r="AP1679" s="3" t="s">
        <v>151</v>
      </c>
      <c r="AQ1679" s="3"/>
      <c r="AR1679" s="3"/>
      <c r="AS1679" s="3"/>
      <c r="AT1679" s="3"/>
      <c r="AU1679" s="291" t="s">
        <v>3450</v>
      </c>
      <c r="AV1679" s="7" t="s">
        <v>47</v>
      </c>
      <c r="AW1679" s="7" t="s">
        <v>47</v>
      </c>
      <c r="AX1679" s="9" t="str">
        <f>IF(AW1679="","Vacio",IF(AV1679=AW1679,"Igual","Diferente"))</f>
        <v>Igual</v>
      </c>
      <c r="AY1679" s="129"/>
      <c r="AZ1679" s="129"/>
      <c r="BA1679" s="5">
        <f ca="1">+IF(K1679&gt;21,"Revisar",0)</f>
        <v>0</v>
      </c>
      <c r="BB1679" s="68" t="s">
        <v>146</v>
      </c>
      <c r="BC1679" s="129" t="s">
        <v>2919</v>
      </c>
      <c r="BD1679"/>
      <c r="BE1679"/>
      <c r="BF1679" s="129" t="s">
        <v>94</v>
      </c>
      <c r="BG1679" s="129"/>
      <c r="BH1679"/>
      <c r="BI1679"/>
      <c r="BJ1679"/>
      <c r="BK1679"/>
      <c r="BL1679"/>
      <c r="BM1679"/>
    </row>
    <row r="1680" spans="1:65" s="158" customFormat="1" ht="14.65" customHeight="1" x14ac:dyDescent="0.25">
      <c r="A1680" s="68" t="str">
        <f>CONCATENATE(E1680,"_",X1680)</f>
        <v>20601380758_PCR-LAP1391</v>
      </c>
      <c r="B1680" s="68" t="str">
        <f>CONCATENATE(E1680,"_",Z1680)</f>
        <v>20601380758_PCR-LAP1410</v>
      </c>
      <c r="C1680" s="6">
        <v>44105</v>
      </c>
      <c r="D1680" s="6">
        <v>44135</v>
      </c>
      <c r="E1680" s="192">
        <v>20601380758</v>
      </c>
      <c r="F1680" s="3" t="s">
        <v>4117</v>
      </c>
      <c r="G1680" s="3" t="s">
        <v>4598</v>
      </c>
      <c r="H1680" s="6">
        <v>44105</v>
      </c>
      <c r="I1680" s="6">
        <v>44135</v>
      </c>
      <c r="J1680" s="7"/>
      <c r="K1680" s="8">
        <f ca="1">+TODAY()-I1680</f>
        <v>2</v>
      </c>
      <c r="L1680" s="9">
        <v>80</v>
      </c>
      <c r="M1680" s="135"/>
      <c r="N1680" s="9" t="str">
        <f>IF(M1680="","Vacio",IF(L1680=M1680,"Igual","Diferente"))</f>
        <v>Vacio</v>
      </c>
      <c r="O1680" s="9"/>
      <c r="P1680" s="135"/>
      <c r="Q1680" s="9" t="str">
        <f>IF(P1680="","Vacio",IF(O1680=P1680,"Igual","Diferente"))</f>
        <v>Vacio</v>
      </c>
      <c r="R1680" s="1">
        <f>+L1680+O1680/3.5</f>
        <v>80</v>
      </c>
      <c r="S1680" s="1">
        <f ca="1">+IF(K1680&gt;=0,IF(K1680&lt;30,R1680*1,IF(60&gt;K1680,R1680*2,IF(90&gt;K1680,R1680*3,IF(120&gt;K1680,R1680*4,IF(150&gt;K1680,R1680*5,IF(180&gt;K1680,R1680*6,IF(210&gt;K1680,R1680*7))))))),0)</f>
        <v>80</v>
      </c>
      <c r="T1680" s="2" t="str">
        <f ca="1">+IF(K1680&lt;0,0,IF(K1680&lt;8,$A$1,IF(K1680&lt;15,$B$1,IF(K1680&lt;22,$C$1,IF(K1680&lt;30,$D$1,IF(K1680&lt;60,$G$1,IF(K1680&lt;90,$H$1,IF(K1680&lt;120,$I$1,IF(K1680&lt;150,$J$1,IF(K1680&lt;180,$K$1,IF(K1680&lt;210,$E$1)))))))))))</f>
        <v>1° Semana</v>
      </c>
      <c r="U1680" s="3" t="s">
        <v>2527</v>
      </c>
      <c r="V1680" s="10" t="s">
        <v>2528</v>
      </c>
      <c r="W1680" s="6">
        <v>43602</v>
      </c>
      <c r="X1680" s="12" t="s">
        <v>2529</v>
      </c>
      <c r="Y1680" s="12" t="s">
        <v>5248</v>
      </c>
      <c r="Z1680" s="12" t="s">
        <v>2530</v>
      </c>
      <c r="AA1680" s="12"/>
      <c r="AB1680" s="15"/>
      <c r="AC1680" s="15"/>
      <c r="AD1680" s="15"/>
      <c r="AE1680" s="15"/>
      <c r="AF1680" s="4">
        <f ca="1">+TODAY()-AE1680</f>
        <v>44137</v>
      </c>
      <c r="AG1680" s="15"/>
      <c r="AH1680" s="15"/>
      <c r="AI1680" s="6"/>
      <c r="AJ1680" s="6"/>
      <c r="AK1680" s="3" t="s">
        <v>56</v>
      </c>
      <c r="AL1680" s="6"/>
      <c r="AM1680" s="10">
        <v>1</v>
      </c>
      <c r="AN1680" s="3" t="s">
        <v>44</v>
      </c>
      <c r="AO1680" s="3"/>
      <c r="AP1680" s="3" t="s">
        <v>45</v>
      </c>
      <c r="AQ1680" s="3"/>
      <c r="AR1680" s="3"/>
      <c r="AS1680" s="3"/>
      <c r="AT1680" s="3"/>
      <c r="AU1680" s="291" t="s">
        <v>3450</v>
      </c>
      <c r="AV1680" s="7" t="s">
        <v>47</v>
      </c>
      <c r="AW1680" s="7" t="s">
        <v>47</v>
      </c>
      <c r="AX1680" s="9" t="str">
        <f>IF(AW1680="","Vacio",IF(AV1680=AW1680,"Igual","Diferente"))</f>
        <v>Igual</v>
      </c>
      <c r="AY1680" s="129"/>
      <c r="AZ1680" s="129"/>
      <c r="BA1680" s="5">
        <f ca="1">+IF(K1680&gt;21,"Revisar",0)</f>
        <v>0</v>
      </c>
      <c r="BB1680" s="68" t="s">
        <v>146</v>
      </c>
      <c r="BC1680" s="129" t="s">
        <v>2919</v>
      </c>
      <c r="BD1680"/>
      <c r="BE1680"/>
      <c r="BF1680" s="129" t="s">
        <v>94</v>
      </c>
      <c r="BG1680" s="129"/>
      <c r="BH1680"/>
      <c r="BI1680"/>
      <c r="BJ1680"/>
      <c r="BK1680"/>
      <c r="BL1680"/>
      <c r="BM1680"/>
    </row>
    <row r="1681" spans="1:65" s="158" customFormat="1" ht="14.65" customHeight="1" x14ac:dyDescent="0.25">
      <c r="A1681" s="68" t="str">
        <f>CONCATENATE(E1681,"_",X1681)</f>
        <v>20601380758_PCR-LAP1394</v>
      </c>
      <c r="B1681" s="68" t="str">
        <f>CONCATENATE(E1681,"_",Z1681)</f>
        <v>20601380758_</v>
      </c>
      <c r="C1681" s="6">
        <v>44122</v>
      </c>
      <c r="D1681" s="6">
        <v>44152</v>
      </c>
      <c r="E1681" s="192">
        <v>20601380758</v>
      </c>
      <c r="F1681" s="3" t="s">
        <v>4117</v>
      </c>
      <c r="G1681" s="3" t="s">
        <v>4598</v>
      </c>
      <c r="H1681" s="6">
        <v>44122</v>
      </c>
      <c r="I1681" s="6">
        <v>44152</v>
      </c>
      <c r="J1681" s="7"/>
      <c r="K1681" s="8">
        <f ca="1">+TODAY()-I1681</f>
        <v>-15</v>
      </c>
      <c r="L1681" s="9">
        <v>80</v>
      </c>
      <c r="M1681" s="135"/>
      <c r="N1681" s="9" t="str">
        <f>IF(M1681="","Vacio",IF(L1681=M1681,"Igual","Diferente"))</f>
        <v>Vacio</v>
      </c>
      <c r="O1681" s="9"/>
      <c r="P1681" s="135"/>
      <c r="Q1681" s="9" t="str">
        <f>IF(P1681="","Vacio",IF(O1681=P1681,"Igual","Diferente"))</f>
        <v>Vacio</v>
      </c>
      <c r="R1681" s="1">
        <f>+L1681+O1681/3.5</f>
        <v>80</v>
      </c>
      <c r="S1681" s="1">
        <f ca="1">+IF(K1681&gt;=0,IF(K1681&lt;30,R1681*1,IF(60&gt;K1681,R1681*2,IF(90&gt;K1681,R1681*3,IF(120&gt;K1681,R1681*4,IF(150&gt;K1681,R1681*5,IF(180&gt;K1681,R1681*6,IF(210&gt;K1681,R1681*7))))))),0)</f>
        <v>0</v>
      </c>
      <c r="T1681" s="2">
        <f ca="1">+IF(K1681&lt;0,0,IF(K1681&lt;8,$A$1,IF(K1681&lt;15,$B$1,IF(K1681&lt;22,$C$1,IF(K1681&lt;30,$D$1,IF(K1681&lt;60,$G$1,IF(K1681&lt;90,$H$1,IF(K1681&lt;120,$I$1,IF(K1681&lt;150,$J$1,IF(K1681&lt;180,$K$1,IF(K1681&lt;210,$E$1)))))))))))</f>
        <v>0</v>
      </c>
      <c r="U1681" s="3" t="s">
        <v>3604</v>
      </c>
      <c r="V1681" s="10" t="s">
        <v>3603</v>
      </c>
      <c r="W1681" s="6">
        <v>44061</v>
      </c>
      <c r="X1681" s="12" t="s">
        <v>3562</v>
      </c>
      <c r="Y1681" s="12" t="s">
        <v>5248</v>
      </c>
      <c r="Z1681" s="12"/>
      <c r="AA1681" s="12"/>
      <c r="AB1681" s="15"/>
      <c r="AC1681" s="15"/>
      <c r="AD1681" s="15"/>
      <c r="AE1681" s="15"/>
      <c r="AF1681" s="4">
        <f ca="1">+TODAY()-AE1681</f>
        <v>44137</v>
      </c>
      <c r="AG1681" s="15"/>
      <c r="AH1681" s="15"/>
      <c r="AI1681" s="6"/>
      <c r="AJ1681" s="6"/>
      <c r="AK1681" s="3"/>
      <c r="AL1681" s="6"/>
      <c r="AM1681" s="10">
        <v>1</v>
      </c>
      <c r="AN1681" s="3" t="s">
        <v>44</v>
      </c>
      <c r="AO1681" s="3"/>
      <c r="AP1681" s="3" t="s">
        <v>62</v>
      </c>
      <c r="AQ1681" s="3"/>
      <c r="AR1681" s="3"/>
      <c r="AS1681" s="3"/>
      <c r="AT1681" s="3"/>
      <c r="AU1681" s="291" t="s">
        <v>3450</v>
      </c>
      <c r="AV1681" s="7" t="s">
        <v>47</v>
      </c>
      <c r="AW1681" s="7" t="s">
        <v>47</v>
      </c>
      <c r="AX1681" s="9" t="str">
        <f>IF(AW1681="","Vacio",IF(AV1681=AW1681,"Igual","Diferente"))</f>
        <v>Igual</v>
      </c>
      <c r="AY1681" s="129"/>
      <c r="AZ1681" s="129"/>
      <c r="BA1681" s="5">
        <f ca="1">+IF(K1681&gt;21,"Revisar",0)</f>
        <v>0</v>
      </c>
      <c r="BB1681" s="68" t="s">
        <v>146</v>
      </c>
      <c r="BC1681" s="129" t="s">
        <v>2919</v>
      </c>
      <c r="BD1681"/>
      <c r="BE1681"/>
      <c r="BF1681" s="129" t="s">
        <v>94</v>
      </c>
      <c r="BG1681" s="129"/>
      <c r="BH1681"/>
      <c r="BI1681"/>
      <c r="BJ1681"/>
      <c r="BK1681"/>
      <c r="BL1681"/>
      <c r="BM1681"/>
    </row>
    <row r="1682" spans="1:65" s="158" customFormat="1" ht="14.65" customHeight="1" x14ac:dyDescent="0.25">
      <c r="A1682" s="68" t="str">
        <f>CONCATENATE(E1682,"_",X1682)</f>
        <v>20601380758_PCR-LAP1425</v>
      </c>
      <c r="B1682" s="68" t="str">
        <f>CONCATENATE(E1682,"_",Z1682)</f>
        <v>20601380758_</v>
      </c>
      <c r="C1682" s="6">
        <v>44105</v>
      </c>
      <c r="D1682" s="6">
        <v>44135</v>
      </c>
      <c r="E1682" s="192">
        <v>20601380758</v>
      </c>
      <c r="F1682" s="3" t="s">
        <v>4117</v>
      </c>
      <c r="G1682" s="3" t="s">
        <v>4598</v>
      </c>
      <c r="H1682" s="6">
        <v>44105</v>
      </c>
      <c r="I1682" s="6">
        <v>44135</v>
      </c>
      <c r="J1682" s="7"/>
      <c r="K1682" s="8">
        <f ca="1">+TODAY()-I1682</f>
        <v>2</v>
      </c>
      <c r="L1682" s="9">
        <v>80</v>
      </c>
      <c r="M1682" s="135"/>
      <c r="N1682" s="9" t="str">
        <f>IF(M1682="","Vacio",IF(L1682=M1682,"Igual","Diferente"))</f>
        <v>Vacio</v>
      </c>
      <c r="O1682" s="9"/>
      <c r="P1682" s="135"/>
      <c r="Q1682" s="9" t="str">
        <f>IF(P1682="","Vacio",IF(O1682=P1682,"Igual","Diferente"))</f>
        <v>Vacio</v>
      </c>
      <c r="R1682" s="1">
        <f>+L1682+O1682/3.5</f>
        <v>80</v>
      </c>
      <c r="S1682" s="1">
        <f ca="1">+IF(K1682&gt;=0,IF(K1682&lt;30,R1682*1,IF(60&gt;K1682,R1682*2,IF(90&gt;K1682,R1682*3,IF(120&gt;K1682,R1682*4,IF(150&gt;K1682,R1682*5,IF(180&gt;K1682,R1682*6,IF(210&gt;K1682,R1682*7))))))),0)</f>
        <v>80</v>
      </c>
      <c r="T1682" s="2" t="str">
        <f ca="1">+IF(K1682&lt;0,0,IF(K1682&lt;8,$A$1,IF(K1682&lt;15,$B$1,IF(K1682&lt;22,$C$1,IF(K1682&lt;30,$D$1,IF(K1682&lt;60,$G$1,IF(K1682&lt;90,$H$1,IF(K1682&lt;120,$I$1,IF(K1682&lt;150,$J$1,IF(K1682&lt;180,$K$1,IF(K1682&lt;210,$E$1)))))))))))</f>
        <v>1° Semana</v>
      </c>
      <c r="U1682" s="3" t="s">
        <v>2531</v>
      </c>
      <c r="V1682" s="10" t="s">
        <v>2534</v>
      </c>
      <c r="W1682" s="6">
        <v>43629</v>
      </c>
      <c r="X1682" s="12" t="s">
        <v>2535</v>
      </c>
      <c r="Y1682" s="12" t="s">
        <v>5248</v>
      </c>
      <c r="Z1682" s="12"/>
      <c r="AA1682" s="12"/>
      <c r="AB1682" s="15"/>
      <c r="AC1682" s="15"/>
      <c r="AD1682" s="15"/>
      <c r="AE1682" s="15"/>
      <c r="AF1682" s="4">
        <f ca="1">+TODAY()-AE1682</f>
        <v>44137</v>
      </c>
      <c r="AG1682" s="15"/>
      <c r="AH1682" s="15"/>
      <c r="AI1682" s="6"/>
      <c r="AJ1682" s="6"/>
      <c r="AK1682" s="3" t="s">
        <v>56</v>
      </c>
      <c r="AL1682" s="6"/>
      <c r="AM1682" s="10">
        <v>1</v>
      </c>
      <c r="AN1682" s="3" t="s">
        <v>44</v>
      </c>
      <c r="AO1682" s="3"/>
      <c r="AP1682" s="3" t="s">
        <v>62</v>
      </c>
      <c r="AQ1682" s="3"/>
      <c r="AR1682" s="3"/>
      <c r="AS1682" s="3"/>
      <c r="AT1682" s="3"/>
      <c r="AU1682" s="291" t="s">
        <v>3450</v>
      </c>
      <c r="AV1682" s="7" t="s">
        <v>47</v>
      </c>
      <c r="AW1682" s="7" t="s">
        <v>47</v>
      </c>
      <c r="AX1682" s="9" t="str">
        <f>IF(AW1682="","Vacio",IF(AV1682=AW1682,"Igual","Diferente"))</f>
        <v>Igual</v>
      </c>
      <c r="AY1682" s="129"/>
      <c r="AZ1682" s="129"/>
      <c r="BA1682" s="5">
        <f ca="1">+IF(K1682&gt;21,"Revisar",0)</f>
        <v>0</v>
      </c>
      <c r="BB1682" s="68" t="s">
        <v>146</v>
      </c>
      <c r="BC1682" s="129" t="s">
        <v>2919</v>
      </c>
      <c r="BD1682"/>
      <c r="BE1682"/>
      <c r="BF1682" s="129" t="s">
        <v>94</v>
      </c>
      <c r="BG1682" s="129"/>
      <c r="BH1682"/>
      <c r="BI1682"/>
      <c r="BJ1682"/>
      <c r="BK1682"/>
      <c r="BL1682"/>
      <c r="BM1682"/>
    </row>
    <row r="1683" spans="1:65" s="158" customFormat="1" ht="14.65" customHeight="1" x14ac:dyDescent="0.25">
      <c r="A1683" s="68" t="str">
        <f>CONCATENATE(E1683,"_",X1683)</f>
        <v>20601380758_PCR-LAP1427</v>
      </c>
      <c r="B1683" s="68" t="str">
        <f>CONCATENATE(E1683,"_",Z1683)</f>
        <v>20601380758_</v>
      </c>
      <c r="C1683" s="6">
        <v>44105</v>
      </c>
      <c r="D1683" s="6">
        <v>44135</v>
      </c>
      <c r="E1683" s="192">
        <v>20601380758</v>
      </c>
      <c r="F1683" s="3" t="s">
        <v>4117</v>
      </c>
      <c r="G1683" s="3" t="s">
        <v>4598</v>
      </c>
      <c r="H1683" s="6">
        <v>44105</v>
      </c>
      <c r="I1683" s="6">
        <v>44135</v>
      </c>
      <c r="J1683" s="7"/>
      <c r="K1683" s="8">
        <f ca="1">+TODAY()-I1683</f>
        <v>2</v>
      </c>
      <c r="L1683" s="9">
        <v>80</v>
      </c>
      <c r="M1683" s="135"/>
      <c r="N1683" s="9" t="str">
        <f>IF(M1683="","Vacio",IF(L1683=M1683,"Igual","Diferente"))</f>
        <v>Vacio</v>
      </c>
      <c r="O1683" s="9"/>
      <c r="P1683" s="135"/>
      <c r="Q1683" s="9" t="str">
        <f>IF(P1683="","Vacio",IF(O1683=P1683,"Igual","Diferente"))</f>
        <v>Vacio</v>
      </c>
      <c r="R1683" s="1">
        <f>+L1683+O1683/3.5</f>
        <v>80</v>
      </c>
      <c r="S1683" s="1">
        <f ca="1">+IF(K1683&gt;=0,IF(K1683&lt;30,R1683*1,IF(60&gt;K1683,R1683*2,IF(90&gt;K1683,R1683*3,IF(120&gt;K1683,R1683*4,IF(150&gt;K1683,R1683*5,IF(180&gt;K1683,R1683*6,IF(210&gt;K1683,R1683*7))))))),0)</f>
        <v>80</v>
      </c>
      <c r="T1683" s="2" t="str">
        <f ca="1">+IF(K1683&lt;0,0,IF(K1683&lt;8,$A$1,IF(K1683&lt;15,$B$1,IF(K1683&lt;22,$C$1,IF(K1683&lt;30,$D$1,IF(K1683&lt;60,$G$1,IF(K1683&lt;90,$H$1,IF(K1683&lt;120,$I$1,IF(K1683&lt;150,$J$1,IF(K1683&lt;180,$K$1,IF(K1683&lt;210,$E$1)))))))))))</f>
        <v>1° Semana</v>
      </c>
      <c r="U1683" s="3" t="s">
        <v>2531</v>
      </c>
      <c r="V1683" s="10" t="s">
        <v>2532</v>
      </c>
      <c r="W1683" s="6">
        <v>43615</v>
      </c>
      <c r="X1683" s="12" t="s">
        <v>2533</v>
      </c>
      <c r="Y1683" s="12" t="s">
        <v>5248</v>
      </c>
      <c r="Z1683" s="12"/>
      <c r="AA1683" s="12"/>
      <c r="AB1683" s="15"/>
      <c r="AC1683" s="15"/>
      <c r="AD1683" s="15"/>
      <c r="AE1683" s="15"/>
      <c r="AF1683" s="4">
        <f ca="1">+TODAY()-AE1683</f>
        <v>44137</v>
      </c>
      <c r="AG1683" s="15"/>
      <c r="AH1683" s="15"/>
      <c r="AI1683" s="6"/>
      <c r="AJ1683" s="6"/>
      <c r="AK1683" s="3" t="s">
        <v>56</v>
      </c>
      <c r="AL1683" s="6"/>
      <c r="AM1683" s="10">
        <v>1</v>
      </c>
      <c r="AN1683" s="3" t="s">
        <v>44</v>
      </c>
      <c r="AO1683" s="3"/>
      <c r="AP1683" s="3" t="s">
        <v>62</v>
      </c>
      <c r="AQ1683" s="3"/>
      <c r="AR1683" s="3"/>
      <c r="AS1683" s="3"/>
      <c r="AT1683" s="3"/>
      <c r="AU1683" s="291" t="s">
        <v>3450</v>
      </c>
      <c r="AV1683" s="7" t="s">
        <v>47</v>
      </c>
      <c r="AW1683" s="7" t="s">
        <v>47</v>
      </c>
      <c r="AX1683" s="9" t="str">
        <f>IF(AW1683="","Vacio",IF(AV1683=AW1683,"Igual","Diferente"))</f>
        <v>Igual</v>
      </c>
      <c r="AY1683" s="129"/>
      <c r="AZ1683" s="129"/>
      <c r="BA1683" s="5">
        <f ca="1">+IF(K1683&gt;21,"Revisar",0)</f>
        <v>0</v>
      </c>
      <c r="BB1683" s="68" t="s">
        <v>146</v>
      </c>
      <c r="BC1683" s="129" t="s">
        <v>2919</v>
      </c>
      <c r="BD1683"/>
      <c r="BE1683"/>
      <c r="BF1683" s="129" t="s">
        <v>94</v>
      </c>
      <c r="BG1683" s="129"/>
      <c r="BH1683"/>
      <c r="BI1683"/>
      <c r="BJ1683"/>
      <c r="BK1683"/>
      <c r="BL1683"/>
      <c r="BM1683"/>
    </row>
    <row r="1684" spans="1:65" s="158" customFormat="1" ht="14.65" customHeight="1" x14ac:dyDescent="0.25">
      <c r="A1684" s="68" t="str">
        <f>CONCATENATE(E1684,"_",X1684)</f>
        <v>20601380758_PCR-LAP1438</v>
      </c>
      <c r="B1684" s="68" t="str">
        <f>CONCATENATE(E1684,"_",Z1684)</f>
        <v>20601380758_</v>
      </c>
      <c r="C1684" s="6">
        <v>44095</v>
      </c>
      <c r="D1684" s="6">
        <v>44135</v>
      </c>
      <c r="E1684" s="192">
        <v>20601380758</v>
      </c>
      <c r="F1684" s="3" t="s">
        <v>4117</v>
      </c>
      <c r="G1684" s="3" t="s">
        <v>4598</v>
      </c>
      <c r="H1684" s="6">
        <v>44095</v>
      </c>
      <c r="I1684" s="6">
        <v>44135</v>
      </c>
      <c r="J1684" s="122"/>
      <c r="K1684" s="8">
        <f ca="1">+TODAY()-I1684</f>
        <v>2</v>
      </c>
      <c r="L1684" s="9">
        <v>80</v>
      </c>
      <c r="M1684" s="135"/>
      <c r="N1684" s="9" t="str">
        <f>IF(M1684="","Vacio",IF(L1684=M1684,"Igual","Diferente"))</f>
        <v>Vacio</v>
      </c>
      <c r="O1684" s="9"/>
      <c r="P1684" s="135"/>
      <c r="Q1684" s="9" t="str">
        <f>IF(P1684="","Vacio",IF(O1684=P1684,"Igual","Diferente"))</f>
        <v>Vacio</v>
      </c>
      <c r="R1684" s="1">
        <f>+L1684+O1684/3.5</f>
        <v>80</v>
      </c>
      <c r="S1684" s="1">
        <f ca="1">+IF(K1684&gt;=0,IF(K1684&lt;30,R1684*1,IF(60&gt;K1684,R1684*2,IF(90&gt;K1684,R1684*3,IF(120&gt;K1684,R1684*4,IF(150&gt;K1684,R1684*5,IF(180&gt;K1684,R1684*6,IF(210&gt;K1684,R1684*7))))))),0)</f>
        <v>80</v>
      </c>
      <c r="T1684" s="2" t="str">
        <f ca="1">+IF(K1684&lt;0,0,IF(K1684&lt;8,$A$1,IF(K1684&lt;15,$B$1,IF(K1684&lt;22,$C$1,IF(K1684&lt;30,$D$1,IF(K1684&lt;60,$G$1,IF(K1684&lt;90,$H$1,IF(K1684&lt;120,$I$1,IF(K1684&lt;150,$J$1,IF(K1684&lt;180,$K$1,IF(K1684&lt;210,$E$1)))))))))))</f>
        <v>1° Semana</v>
      </c>
      <c r="U1684" s="3" t="s">
        <v>2538</v>
      </c>
      <c r="V1684" s="10" t="s">
        <v>2541</v>
      </c>
      <c r="W1684" s="6">
        <v>43728</v>
      </c>
      <c r="X1684" s="12" t="s">
        <v>2542</v>
      </c>
      <c r="Y1684" s="12" t="s">
        <v>5248</v>
      </c>
      <c r="Z1684" s="12"/>
      <c r="AA1684" s="12"/>
      <c r="AB1684" s="15"/>
      <c r="AC1684" s="15"/>
      <c r="AD1684" s="15"/>
      <c r="AE1684" s="15"/>
      <c r="AF1684" s="4">
        <f ca="1">+TODAY()-AE1684</f>
        <v>44137</v>
      </c>
      <c r="AG1684" s="15"/>
      <c r="AH1684" s="15"/>
      <c r="AI1684" s="6"/>
      <c r="AJ1684" s="6"/>
      <c r="AK1684" s="3" t="s">
        <v>56</v>
      </c>
      <c r="AL1684" s="6"/>
      <c r="AM1684" s="10">
        <v>1</v>
      </c>
      <c r="AN1684" s="3" t="s">
        <v>44</v>
      </c>
      <c r="AO1684" s="3"/>
      <c r="AP1684" s="3" t="s">
        <v>151</v>
      </c>
      <c r="AQ1684" s="3"/>
      <c r="AR1684" s="3"/>
      <c r="AS1684" s="3"/>
      <c r="AT1684" s="3"/>
      <c r="AU1684" s="291" t="s">
        <v>3450</v>
      </c>
      <c r="AV1684" s="7" t="s">
        <v>47</v>
      </c>
      <c r="AW1684" s="7" t="s">
        <v>47</v>
      </c>
      <c r="AX1684" s="9" t="str">
        <f>IF(AW1684="","Vacio",IF(AV1684=AW1684,"Igual","Diferente"))</f>
        <v>Igual</v>
      </c>
      <c r="AY1684" s="129"/>
      <c r="AZ1684" s="129"/>
      <c r="BA1684" s="5">
        <f ca="1">+IF(K1684&gt;21,"Revisar",0)</f>
        <v>0</v>
      </c>
      <c r="BB1684" s="68" t="s">
        <v>146</v>
      </c>
      <c r="BC1684" s="129" t="s">
        <v>2919</v>
      </c>
      <c r="BD1684"/>
      <c r="BE1684"/>
      <c r="BF1684" s="129" t="s">
        <v>94</v>
      </c>
      <c r="BG1684" s="129"/>
      <c r="BH1684"/>
      <c r="BI1684"/>
      <c r="BJ1684"/>
      <c r="BK1684"/>
      <c r="BL1684"/>
      <c r="BM1684"/>
    </row>
    <row r="1685" spans="1:65" s="158" customFormat="1" ht="14.65" customHeight="1" x14ac:dyDescent="0.25">
      <c r="A1685" s="68" t="str">
        <f>CONCATENATE(E1685,"_",X1685)</f>
        <v>20601380758_PCR-LAP1439</v>
      </c>
      <c r="B1685" s="68" t="str">
        <f>CONCATENATE(E1685,"_",Z1685)</f>
        <v>20601380758_</v>
      </c>
      <c r="C1685" s="6">
        <v>44105</v>
      </c>
      <c r="D1685" s="6">
        <v>44135</v>
      </c>
      <c r="E1685" s="192">
        <v>20601380758</v>
      </c>
      <c r="F1685" s="3" t="s">
        <v>4117</v>
      </c>
      <c r="G1685" s="3" t="s">
        <v>4598</v>
      </c>
      <c r="H1685" s="6">
        <v>44105</v>
      </c>
      <c r="I1685" s="6">
        <v>44135</v>
      </c>
      <c r="J1685" s="7"/>
      <c r="K1685" s="8">
        <f ca="1">+TODAY()-I1685</f>
        <v>2</v>
      </c>
      <c r="L1685" s="9">
        <v>80</v>
      </c>
      <c r="M1685" s="135"/>
      <c r="N1685" s="9" t="str">
        <f>IF(M1685="","Vacio",IF(L1685=M1685,"Igual","Diferente"))</f>
        <v>Vacio</v>
      </c>
      <c r="O1685" s="9"/>
      <c r="P1685" s="135"/>
      <c r="Q1685" s="9" t="str">
        <f>IF(P1685="","Vacio",IF(O1685=P1685,"Igual","Diferente"))</f>
        <v>Vacio</v>
      </c>
      <c r="R1685" s="1">
        <f>+L1685+O1685/3.5</f>
        <v>80</v>
      </c>
      <c r="S1685" s="1">
        <f ca="1">+IF(K1685&gt;=0,IF(K1685&lt;30,R1685*1,IF(60&gt;K1685,R1685*2,IF(90&gt;K1685,R1685*3,IF(120&gt;K1685,R1685*4,IF(150&gt;K1685,R1685*5,IF(180&gt;K1685,R1685*6,IF(210&gt;K1685,R1685*7))))))),0)</f>
        <v>80</v>
      </c>
      <c r="T1685" s="2" t="str">
        <f ca="1">+IF(K1685&lt;0,0,IF(K1685&lt;8,$A$1,IF(K1685&lt;15,$B$1,IF(K1685&lt;22,$C$1,IF(K1685&lt;30,$D$1,IF(K1685&lt;60,$G$1,IF(K1685&lt;90,$H$1,IF(K1685&lt;120,$I$1,IF(K1685&lt;150,$J$1,IF(K1685&lt;180,$K$1,IF(K1685&lt;210,$E$1)))))))))))</f>
        <v>1° Semana</v>
      </c>
      <c r="U1685" s="3" t="s">
        <v>2531</v>
      </c>
      <c r="V1685" s="10"/>
      <c r="W1685" s="6"/>
      <c r="X1685" s="12" t="s">
        <v>2537</v>
      </c>
      <c r="Y1685" s="12" t="s">
        <v>5248</v>
      </c>
      <c r="Z1685" s="12"/>
      <c r="AA1685" s="12"/>
      <c r="AB1685" s="15"/>
      <c r="AC1685" s="15"/>
      <c r="AD1685" s="15"/>
      <c r="AE1685" s="15"/>
      <c r="AF1685" s="4">
        <f ca="1">+TODAY()-AE1685</f>
        <v>44137</v>
      </c>
      <c r="AG1685" s="15"/>
      <c r="AH1685" s="15"/>
      <c r="AI1685" s="6"/>
      <c r="AJ1685" s="6"/>
      <c r="AK1685" s="3" t="s">
        <v>56</v>
      </c>
      <c r="AL1685" s="6"/>
      <c r="AM1685" s="10">
        <v>1</v>
      </c>
      <c r="AN1685" s="3" t="s">
        <v>44</v>
      </c>
      <c r="AO1685" s="3"/>
      <c r="AP1685" s="3" t="s">
        <v>62</v>
      </c>
      <c r="AQ1685" s="3"/>
      <c r="AR1685" s="3"/>
      <c r="AS1685" s="3"/>
      <c r="AT1685" s="3"/>
      <c r="AU1685" s="291" t="s">
        <v>3450</v>
      </c>
      <c r="AV1685" s="7" t="s">
        <v>47</v>
      </c>
      <c r="AW1685" s="7" t="s">
        <v>47</v>
      </c>
      <c r="AX1685" s="9" t="str">
        <f>IF(AW1685="","Vacio",IF(AV1685=AW1685,"Igual","Diferente"))</f>
        <v>Igual</v>
      </c>
      <c r="AY1685" s="129"/>
      <c r="AZ1685" s="129"/>
      <c r="BA1685" s="5">
        <f ca="1">+IF(K1685&gt;21,"Revisar",0)</f>
        <v>0</v>
      </c>
      <c r="BB1685" s="68" t="s">
        <v>146</v>
      </c>
      <c r="BC1685" s="129" t="s">
        <v>2919</v>
      </c>
      <c r="BD1685"/>
      <c r="BE1685"/>
      <c r="BF1685" s="129" t="s">
        <v>94</v>
      </c>
      <c r="BG1685" s="129"/>
      <c r="BH1685"/>
      <c r="BI1685"/>
      <c r="BJ1685"/>
      <c r="BK1685"/>
      <c r="BL1685"/>
      <c r="BM1685"/>
    </row>
    <row r="1686" spans="1:65" s="158" customFormat="1" ht="14.65" customHeight="1" x14ac:dyDescent="0.25">
      <c r="A1686" s="68" t="str">
        <f>CONCATENATE(E1686,"_",X1686)</f>
        <v>20601380758_PCR-LAP1440</v>
      </c>
      <c r="B1686" s="68" t="str">
        <f>CONCATENATE(E1686,"_",Z1686)</f>
        <v>20601380758_</v>
      </c>
      <c r="C1686" s="6">
        <v>44105</v>
      </c>
      <c r="D1686" s="6">
        <v>44135</v>
      </c>
      <c r="E1686" s="192">
        <v>20601380758</v>
      </c>
      <c r="F1686" s="3" t="s">
        <v>4117</v>
      </c>
      <c r="G1686" s="3" t="s">
        <v>4598</v>
      </c>
      <c r="H1686" s="6">
        <v>44105</v>
      </c>
      <c r="I1686" s="6">
        <v>44135</v>
      </c>
      <c r="J1686" s="7"/>
      <c r="K1686" s="8">
        <f ca="1">+TODAY()-I1686</f>
        <v>2</v>
      </c>
      <c r="L1686" s="9">
        <v>80</v>
      </c>
      <c r="M1686" s="135"/>
      <c r="N1686" s="9" t="str">
        <f>IF(M1686="","Vacio",IF(L1686=M1686,"Igual","Diferente"))</f>
        <v>Vacio</v>
      </c>
      <c r="O1686" s="9"/>
      <c r="P1686" s="135"/>
      <c r="Q1686" s="9" t="str">
        <f>IF(P1686="","Vacio",IF(O1686=P1686,"Igual","Diferente"))</f>
        <v>Vacio</v>
      </c>
      <c r="R1686" s="1">
        <f>+L1686+O1686/3.5</f>
        <v>80</v>
      </c>
      <c r="S1686" s="1">
        <f ca="1">+IF(K1686&gt;=0,IF(K1686&lt;30,R1686*1,IF(60&gt;K1686,R1686*2,IF(90&gt;K1686,R1686*3,IF(120&gt;K1686,R1686*4,IF(150&gt;K1686,R1686*5,IF(180&gt;K1686,R1686*6,IF(210&gt;K1686,R1686*7))))))),0)</f>
        <v>80</v>
      </c>
      <c r="T1686" s="2" t="str">
        <f ca="1">+IF(K1686&lt;0,0,IF(K1686&lt;8,$A$1,IF(K1686&lt;15,$B$1,IF(K1686&lt;22,$C$1,IF(K1686&lt;30,$D$1,IF(K1686&lt;60,$G$1,IF(K1686&lt;90,$H$1,IF(K1686&lt;120,$I$1,IF(K1686&lt;150,$J$1,IF(K1686&lt;180,$K$1,IF(K1686&lt;210,$E$1)))))))))))</f>
        <v>1° Semana</v>
      </c>
      <c r="U1686" s="3" t="s">
        <v>2531</v>
      </c>
      <c r="V1686" s="10"/>
      <c r="W1686" s="6"/>
      <c r="X1686" s="12" t="s">
        <v>2536</v>
      </c>
      <c r="Y1686" s="12" t="s">
        <v>5248</v>
      </c>
      <c r="Z1686" s="12"/>
      <c r="AA1686" s="12"/>
      <c r="AB1686" s="15"/>
      <c r="AC1686" s="15"/>
      <c r="AD1686" s="15"/>
      <c r="AE1686" s="15"/>
      <c r="AF1686" s="4">
        <f ca="1">+TODAY()-AE1686</f>
        <v>44137</v>
      </c>
      <c r="AG1686" s="15"/>
      <c r="AH1686" s="15"/>
      <c r="AI1686" s="6"/>
      <c r="AJ1686" s="6"/>
      <c r="AK1686" s="3" t="s">
        <v>56</v>
      </c>
      <c r="AL1686" s="6"/>
      <c r="AM1686" s="10">
        <v>1</v>
      </c>
      <c r="AN1686" s="3" t="s">
        <v>44</v>
      </c>
      <c r="AO1686" s="3"/>
      <c r="AP1686" s="3" t="s">
        <v>62</v>
      </c>
      <c r="AQ1686" s="3"/>
      <c r="AR1686" s="3"/>
      <c r="AS1686" s="3"/>
      <c r="AT1686" s="3"/>
      <c r="AU1686" s="291" t="s">
        <v>3450</v>
      </c>
      <c r="AV1686" s="7" t="s">
        <v>47</v>
      </c>
      <c r="AW1686" s="7" t="s">
        <v>47</v>
      </c>
      <c r="AX1686" s="9" t="str">
        <f>IF(AW1686="","Vacio",IF(AV1686=AW1686,"Igual","Diferente"))</f>
        <v>Igual</v>
      </c>
      <c r="AY1686" s="129"/>
      <c r="AZ1686" s="129"/>
      <c r="BA1686" s="5">
        <f ca="1">+IF(K1686&gt;21,"Revisar",0)</f>
        <v>0</v>
      </c>
      <c r="BB1686" s="68" t="s">
        <v>146</v>
      </c>
      <c r="BC1686" s="129" t="s">
        <v>2919</v>
      </c>
      <c r="BD1686"/>
      <c r="BE1686"/>
      <c r="BF1686" s="129" t="s">
        <v>94</v>
      </c>
      <c r="BG1686" s="129"/>
      <c r="BH1686"/>
      <c r="BI1686"/>
      <c r="BJ1686"/>
      <c r="BK1686"/>
      <c r="BL1686"/>
      <c r="BM1686"/>
    </row>
    <row r="1687" spans="1:65" s="158" customFormat="1" ht="14.65" customHeight="1" x14ac:dyDescent="0.25">
      <c r="A1687" s="68" t="str">
        <f>CONCATENATE(E1687,"_",X1687)</f>
        <v>20601380758_PCR-LAP19091027</v>
      </c>
      <c r="B1687" s="68" t="str">
        <f>CONCATENATE(E1687,"_",Z1687)</f>
        <v>20601380758_</v>
      </c>
      <c r="C1687" s="6">
        <v>44105</v>
      </c>
      <c r="D1687" s="6">
        <v>44135</v>
      </c>
      <c r="E1687" s="192">
        <v>20601380758</v>
      </c>
      <c r="F1687" s="3" t="s">
        <v>4117</v>
      </c>
      <c r="G1687" s="3" t="s">
        <v>4598</v>
      </c>
      <c r="H1687" s="6">
        <v>44105</v>
      </c>
      <c r="I1687" s="6">
        <v>44135</v>
      </c>
      <c r="J1687" s="122"/>
      <c r="K1687" s="8">
        <f ca="1">+TODAY()-I1687</f>
        <v>2</v>
      </c>
      <c r="L1687" s="9">
        <v>80</v>
      </c>
      <c r="M1687" s="135"/>
      <c r="N1687" s="9" t="str">
        <f>IF(M1687="","Vacio",IF(L1687=M1687,"Igual","Diferente"))</f>
        <v>Vacio</v>
      </c>
      <c r="O1687" s="9"/>
      <c r="P1687" s="135"/>
      <c r="Q1687" s="9" t="str">
        <f>IF(P1687="","Vacio",IF(O1687=P1687,"Igual","Diferente"))</f>
        <v>Vacio</v>
      </c>
      <c r="R1687" s="1">
        <f>+L1687+O1687/3.5</f>
        <v>80</v>
      </c>
      <c r="S1687" s="1">
        <f ca="1">+IF(K1687&gt;=0,IF(K1687&lt;30,R1687*1,IF(60&gt;K1687,R1687*2,IF(90&gt;K1687,R1687*3,IF(120&gt;K1687,R1687*4,IF(150&gt;K1687,R1687*5,IF(180&gt;K1687,R1687*6,IF(210&gt;K1687,R1687*7))))))),0)</f>
        <v>80</v>
      </c>
      <c r="T1687" s="2" t="str">
        <f ca="1">+IF(K1687&lt;0,0,IF(K1687&lt;8,$A$1,IF(K1687&lt;15,$B$1,IF(K1687&lt;22,$C$1,IF(K1687&lt;30,$D$1,IF(K1687&lt;60,$G$1,IF(K1687&lt;90,$H$1,IF(K1687&lt;120,$I$1,IF(K1687&lt;150,$J$1,IF(K1687&lt;180,$K$1,IF(K1687&lt;210,$E$1)))))))))))</f>
        <v>1° Semana</v>
      </c>
      <c r="U1687" s="3" t="s">
        <v>2538</v>
      </c>
      <c r="V1687" s="10" t="s">
        <v>2543</v>
      </c>
      <c r="W1687" s="6">
        <v>43735</v>
      </c>
      <c r="X1687" s="12" t="s">
        <v>2544</v>
      </c>
      <c r="Y1687" s="12" t="s">
        <v>5248</v>
      </c>
      <c r="Z1687" s="12"/>
      <c r="AA1687" s="12"/>
      <c r="AB1687" s="15"/>
      <c r="AC1687" s="15"/>
      <c r="AD1687" s="15"/>
      <c r="AE1687" s="15"/>
      <c r="AF1687" s="4">
        <f ca="1">+TODAY()-AE1687</f>
        <v>44137</v>
      </c>
      <c r="AG1687" s="15"/>
      <c r="AH1687" s="15"/>
      <c r="AI1687" s="6"/>
      <c r="AJ1687" s="6"/>
      <c r="AK1687" s="3" t="s">
        <v>56</v>
      </c>
      <c r="AL1687" s="6"/>
      <c r="AM1687" s="10">
        <v>1</v>
      </c>
      <c r="AN1687" s="3" t="s">
        <v>2545</v>
      </c>
      <c r="AO1687" s="3"/>
      <c r="AP1687" s="3" t="s">
        <v>151</v>
      </c>
      <c r="AQ1687" s="3"/>
      <c r="AR1687" s="3"/>
      <c r="AS1687" s="3"/>
      <c r="AT1687" s="3"/>
      <c r="AU1687" s="291" t="s">
        <v>3450</v>
      </c>
      <c r="AV1687" s="7" t="s">
        <v>47</v>
      </c>
      <c r="AW1687" s="7" t="s">
        <v>47</v>
      </c>
      <c r="AX1687" s="9" t="str">
        <f>IF(AW1687="","Vacio",IF(AV1687=AW1687,"Igual","Diferente"))</f>
        <v>Igual</v>
      </c>
      <c r="AY1687" s="129"/>
      <c r="AZ1687" s="129"/>
      <c r="BA1687" s="5">
        <f ca="1">+IF(K1687&gt;21,"Revisar",0)</f>
        <v>0</v>
      </c>
      <c r="BB1687" s="68" t="s">
        <v>146</v>
      </c>
      <c r="BC1687" s="129" t="s">
        <v>2919</v>
      </c>
      <c r="BD1687"/>
      <c r="BE1687"/>
      <c r="BF1687" s="129" t="s">
        <v>94</v>
      </c>
      <c r="BG1687" s="129"/>
      <c r="BH1687"/>
      <c r="BI1687"/>
      <c r="BJ1687"/>
      <c r="BK1687"/>
      <c r="BL1687"/>
      <c r="BM1687"/>
    </row>
    <row r="1688" spans="1:65" s="158" customFormat="1" ht="14.65" customHeight="1" x14ac:dyDescent="0.25">
      <c r="A1688" s="68" t="str">
        <f>CONCATENATE(E1688,"_",X1688)</f>
        <v>20601380758_PCR-LAP19105039</v>
      </c>
      <c r="B1688" s="68" t="str">
        <f>CONCATENATE(E1688,"_",Z1688)</f>
        <v>20601380758_</v>
      </c>
      <c r="C1688" s="6">
        <v>44105</v>
      </c>
      <c r="D1688" s="6">
        <v>44135</v>
      </c>
      <c r="E1688" s="192">
        <v>20601380758</v>
      </c>
      <c r="F1688" s="3" t="s">
        <v>4117</v>
      </c>
      <c r="G1688" s="3" t="s">
        <v>4598</v>
      </c>
      <c r="H1688" s="6">
        <v>44105</v>
      </c>
      <c r="I1688" s="6">
        <v>44135</v>
      </c>
      <c r="J1688" s="122"/>
      <c r="K1688" s="8">
        <f ca="1">+TODAY()-I1688</f>
        <v>2</v>
      </c>
      <c r="L1688" s="9">
        <v>106</v>
      </c>
      <c r="M1688" s="135"/>
      <c r="N1688" s="9" t="str">
        <f>IF(M1688="","Vacio",IF(L1688=M1688,"Igual","Diferente"))</f>
        <v>Vacio</v>
      </c>
      <c r="O1688" s="9"/>
      <c r="P1688" s="135"/>
      <c r="Q1688" s="9" t="str">
        <f>IF(P1688="","Vacio",IF(O1688=P1688,"Igual","Diferente"))</f>
        <v>Vacio</v>
      </c>
      <c r="R1688" s="1">
        <f>+L1688+O1688/3.5</f>
        <v>106</v>
      </c>
      <c r="S1688" s="1">
        <f ca="1">+IF(K1688&gt;=0,IF(K1688&lt;30,R1688*1,IF(60&gt;K1688,R1688*2,IF(90&gt;K1688,R1688*3,IF(120&gt;K1688,R1688*4,IF(150&gt;K1688,R1688*5,IF(180&gt;K1688,R1688*6,IF(210&gt;K1688,R1688*7))))))),0)</f>
        <v>106</v>
      </c>
      <c r="T1688" s="2" t="str">
        <f ca="1">+IF(K1688&lt;0,0,IF(K1688&lt;8,$A$1,IF(K1688&lt;15,$B$1,IF(K1688&lt;22,$C$1,IF(K1688&lt;30,$D$1,IF(K1688&lt;60,$G$1,IF(K1688&lt;90,$H$1,IF(K1688&lt;120,$I$1,IF(K1688&lt;150,$J$1,IF(K1688&lt;180,$K$1,IF(K1688&lt;210,$E$1)))))))))))</f>
        <v>1° Semana</v>
      </c>
      <c r="U1688" s="3" t="s">
        <v>2546</v>
      </c>
      <c r="V1688" s="10" t="s">
        <v>2547</v>
      </c>
      <c r="W1688" s="6">
        <v>43768</v>
      </c>
      <c r="X1688" s="12" t="s">
        <v>2548</v>
      </c>
      <c r="Y1688" s="12" t="s">
        <v>5248</v>
      </c>
      <c r="Z1688" s="12"/>
      <c r="AA1688" s="12"/>
      <c r="AB1688" s="15"/>
      <c r="AC1688" s="15"/>
      <c r="AD1688" s="15"/>
      <c r="AE1688" s="15"/>
      <c r="AF1688" s="4">
        <f ca="1">+TODAY()-AE1688</f>
        <v>44137</v>
      </c>
      <c r="AG1688" s="15"/>
      <c r="AH1688" s="15"/>
      <c r="AI1688" s="6"/>
      <c r="AJ1688" s="6"/>
      <c r="AK1688" s="3"/>
      <c r="AL1688" s="6"/>
      <c r="AM1688" s="10">
        <v>1</v>
      </c>
      <c r="AN1688" s="3" t="s">
        <v>44</v>
      </c>
      <c r="AO1688" s="3"/>
      <c r="AP1688" s="3" t="s">
        <v>483</v>
      </c>
      <c r="AQ1688" s="3"/>
      <c r="AR1688" s="3"/>
      <c r="AS1688" s="3"/>
      <c r="AT1688" s="3"/>
      <c r="AU1688" s="291" t="s">
        <v>3450</v>
      </c>
      <c r="AV1688" s="7" t="s">
        <v>47</v>
      </c>
      <c r="AW1688" s="7" t="s">
        <v>47</v>
      </c>
      <c r="AX1688" s="9" t="str">
        <f>IF(AW1688="","Vacio",IF(AV1688=AW1688,"Igual","Diferente"))</f>
        <v>Igual</v>
      </c>
      <c r="AY1688" s="129"/>
      <c r="AZ1688" s="129"/>
      <c r="BA1688" s="5">
        <f ca="1">+IF(K1688&gt;21,"Revisar",0)</f>
        <v>0</v>
      </c>
      <c r="BB1688" s="68" t="s">
        <v>146</v>
      </c>
      <c r="BC1688" s="129" t="s">
        <v>2919</v>
      </c>
      <c r="BD1688"/>
      <c r="BE1688"/>
      <c r="BF1688" s="129" t="s">
        <v>94</v>
      </c>
      <c r="BG1688" s="129"/>
      <c r="BH1688"/>
      <c r="BI1688"/>
      <c r="BJ1688"/>
      <c r="BK1688"/>
      <c r="BL1688"/>
      <c r="BM1688"/>
    </row>
    <row r="1689" spans="1:65" s="158" customFormat="1" ht="14.65" customHeight="1" x14ac:dyDescent="0.25">
      <c r="A1689" s="68" t="str">
        <f>CONCATENATE(E1689,"_",X1689)</f>
        <v>20601380758_PCR-LAP19115051</v>
      </c>
      <c r="B1689" s="68" t="str">
        <f>CONCATENATE(E1689,"_",Z1689)</f>
        <v>20601380758_</v>
      </c>
      <c r="C1689" s="6">
        <v>44105</v>
      </c>
      <c r="D1689" s="6">
        <v>44135</v>
      </c>
      <c r="E1689" s="192">
        <v>20601380758</v>
      </c>
      <c r="F1689" s="3" t="s">
        <v>4117</v>
      </c>
      <c r="G1689" s="3" t="s">
        <v>4598</v>
      </c>
      <c r="H1689" s="6">
        <v>44105</v>
      </c>
      <c r="I1689" s="6">
        <v>44135</v>
      </c>
      <c r="J1689" s="122"/>
      <c r="K1689" s="8">
        <f ca="1">+TODAY()-I1689</f>
        <v>2</v>
      </c>
      <c r="L1689" s="9">
        <v>106</v>
      </c>
      <c r="M1689" s="135"/>
      <c r="N1689" s="9" t="str">
        <f>IF(M1689="","Vacio",IF(L1689=M1689,"Igual","Diferente"))</f>
        <v>Vacio</v>
      </c>
      <c r="O1689" s="9"/>
      <c r="P1689" s="135"/>
      <c r="Q1689" s="9" t="str">
        <f>IF(P1689="","Vacio",IF(O1689=P1689,"Igual","Diferente"))</f>
        <v>Vacio</v>
      </c>
      <c r="R1689" s="1">
        <f>+L1689+O1689/3.5</f>
        <v>106</v>
      </c>
      <c r="S1689" s="1">
        <f ca="1">+IF(K1689&gt;=0,IF(K1689&lt;30,R1689*1,IF(60&gt;K1689,R1689*2,IF(90&gt;K1689,R1689*3,IF(120&gt;K1689,R1689*4,IF(150&gt;K1689,R1689*5,IF(180&gt;K1689,R1689*6,IF(210&gt;K1689,R1689*7))))))),0)</f>
        <v>106</v>
      </c>
      <c r="T1689" s="2" t="str">
        <f ca="1">+IF(K1689&lt;0,0,IF(K1689&lt;8,$A$1,IF(K1689&lt;15,$B$1,IF(K1689&lt;22,$C$1,IF(K1689&lt;30,$D$1,IF(K1689&lt;60,$G$1,IF(K1689&lt;90,$H$1,IF(K1689&lt;120,$I$1,IF(K1689&lt;150,$J$1,IF(K1689&lt;180,$K$1,IF(K1689&lt;210,$E$1)))))))))))</f>
        <v>1° Semana</v>
      </c>
      <c r="U1689" s="3" t="s">
        <v>2546</v>
      </c>
      <c r="V1689" s="10" t="s">
        <v>2549</v>
      </c>
      <c r="W1689" s="6">
        <v>43788</v>
      </c>
      <c r="X1689" s="12" t="s">
        <v>2550</v>
      </c>
      <c r="Y1689" s="12" t="s">
        <v>5248</v>
      </c>
      <c r="Z1689" s="12"/>
      <c r="AA1689" s="12"/>
      <c r="AB1689" s="15"/>
      <c r="AC1689" s="15"/>
      <c r="AD1689" s="15"/>
      <c r="AE1689" s="15"/>
      <c r="AF1689" s="4">
        <f ca="1">+TODAY()-AE1689</f>
        <v>44137</v>
      </c>
      <c r="AG1689" s="15"/>
      <c r="AH1689" s="15"/>
      <c r="AI1689" s="6"/>
      <c r="AJ1689" s="6"/>
      <c r="AK1689" s="3"/>
      <c r="AL1689" s="6"/>
      <c r="AM1689" s="10">
        <v>1</v>
      </c>
      <c r="AN1689" s="3" t="s">
        <v>44</v>
      </c>
      <c r="AO1689" s="3"/>
      <c r="AP1689" s="3" t="s">
        <v>483</v>
      </c>
      <c r="AQ1689" s="3"/>
      <c r="AR1689" s="3"/>
      <c r="AS1689" s="3"/>
      <c r="AT1689" s="3"/>
      <c r="AU1689" s="291" t="s">
        <v>3450</v>
      </c>
      <c r="AV1689" s="7" t="s">
        <v>47</v>
      </c>
      <c r="AW1689" s="7" t="s">
        <v>47</v>
      </c>
      <c r="AX1689" s="9" t="str">
        <f>IF(AW1689="","Vacio",IF(AV1689=AW1689,"Igual","Diferente"))</f>
        <v>Igual</v>
      </c>
      <c r="AY1689" s="129"/>
      <c r="AZ1689" s="129"/>
      <c r="BA1689" s="5">
        <f ca="1">+IF(K1689&gt;21,"Revisar",0)</f>
        <v>0</v>
      </c>
      <c r="BB1689" s="68" t="s">
        <v>146</v>
      </c>
      <c r="BC1689" s="129" t="s">
        <v>2919</v>
      </c>
      <c r="BD1689"/>
      <c r="BE1689"/>
      <c r="BF1689" s="129" t="s">
        <v>94</v>
      </c>
      <c r="BG1689" s="129"/>
      <c r="BH1689"/>
      <c r="BI1689"/>
      <c r="BJ1689"/>
      <c r="BK1689"/>
      <c r="BL1689"/>
      <c r="BM1689"/>
    </row>
    <row r="1690" spans="1:65" s="158" customFormat="1" ht="14.65" customHeight="1" x14ac:dyDescent="0.25">
      <c r="A1690" s="68" t="str">
        <f>CONCATENATE(E1690,"_",X1690)</f>
        <v>20601380758_PCR-LAP19125006</v>
      </c>
      <c r="B1690" s="68" t="str">
        <f>CONCATENATE(E1690,"_",Z1690)</f>
        <v>20601380758_</v>
      </c>
      <c r="C1690" s="6">
        <v>44105</v>
      </c>
      <c r="D1690" s="6">
        <v>44135</v>
      </c>
      <c r="E1690" s="192">
        <v>20601380758</v>
      </c>
      <c r="F1690" s="3" t="s">
        <v>4117</v>
      </c>
      <c r="G1690" s="3" t="s">
        <v>4598</v>
      </c>
      <c r="H1690" s="6">
        <v>44105</v>
      </c>
      <c r="I1690" s="6">
        <v>44135</v>
      </c>
      <c r="J1690" s="122"/>
      <c r="K1690" s="8">
        <f ca="1">+TODAY()-I1690</f>
        <v>2</v>
      </c>
      <c r="L1690" s="9">
        <v>106</v>
      </c>
      <c r="M1690" s="135"/>
      <c r="N1690" s="9" t="str">
        <f>IF(M1690="","Vacio",IF(L1690=M1690,"Igual","Diferente"))</f>
        <v>Vacio</v>
      </c>
      <c r="O1690" s="9"/>
      <c r="P1690" s="135"/>
      <c r="Q1690" s="9" t="str">
        <f>IF(P1690="","Vacio",IF(O1690=P1690,"Igual","Diferente"))</f>
        <v>Vacio</v>
      </c>
      <c r="R1690" s="1">
        <f>+L1690+O1690/3.5</f>
        <v>106</v>
      </c>
      <c r="S1690" s="1">
        <f ca="1">+IF(K1690&gt;=0,IF(K1690&lt;30,R1690*1,IF(60&gt;K1690,R1690*2,IF(90&gt;K1690,R1690*3,IF(120&gt;K1690,R1690*4,IF(150&gt;K1690,R1690*5,IF(180&gt;K1690,R1690*6,IF(210&gt;K1690,R1690*7))))))),0)</f>
        <v>106</v>
      </c>
      <c r="T1690" s="2" t="str">
        <f ca="1">+IF(K1690&lt;0,0,IF(K1690&lt;8,$A$1,IF(K1690&lt;15,$B$1,IF(K1690&lt;22,$C$1,IF(K1690&lt;30,$D$1,IF(K1690&lt;60,$G$1,IF(K1690&lt;90,$H$1,IF(K1690&lt;120,$I$1,IF(K1690&lt;150,$J$1,IF(K1690&lt;180,$K$1,IF(K1690&lt;210,$E$1)))))))))))</f>
        <v>1° Semana</v>
      </c>
      <c r="U1690" s="3" t="s">
        <v>2551</v>
      </c>
      <c r="V1690" s="10" t="s">
        <v>2552</v>
      </c>
      <c r="W1690" s="6">
        <v>43829</v>
      </c>
      <c r="X1690" s="12" t="s">
        <v>2553</v>
      </c>
      <c r="Y1690" s="12" t="s">
        <v>5248</v>
      </c>
      <c r="Z1690" s="12"/>
      <c r="AA1690" s="12"/>
      <c r="AB1690" s="15"/>
      <c r="AC1690" s="15"/>
      <c r="AD1690" s="15"/>
      <c r="AE1690" s="15"/>
      <c r="AF1690" s="4">
        <f ca="1">+TODAY()-AE1690</f>
        <v>44137</v>
      </c>
      <c r="AG1690" s="15"/>
      <c r="AH1690" s="15"/>
      <c r="AI1690" s="6"/>
      <c r="AJ1690" s="6"/>
      <c r="AK1690" s="3"/>
      <c r="AL1690" s="6"/>
      <c r="AM1690" s="10">
        <v>1</v>
      </c>
      <c r="AN1690" s="3" t="s">
        <v>44</v>
      </c>
      <c r="AO1690" s="3"/>
      <c r="AP1690" s="3" t="s">
        <v>483</v>
      </c>
      <c r="AQ1690" s="3"/>
      <c r="AR1690" s="3"/>
      <c r="AS1690" s="3"/>
      <c r="AT1690" s="3"/>
      <c r="AU1690" s="291" t="s">
        <v>3450</v>
      </c>
      <c r="AV1690" s="7" t="s">
        <v>47</v>
      </c>
      <c r="AW1690" s="7" t="s">
        <v>47</v>
      </c>
      <c r="AX1690" s="9" t="str">
        <f>IF(AW1690="","Vacio",IF(AV1690=AW1690,"Igual","Diferente"))</f>
        <v>Igual</v>
      </c>
      <c r="AY1690" s="129"/>
      <c r="AZ1690" s="129"/>
      <c r="BA1690" s="5">
        <f ca="1">+IF(K1690&gt;21,"Revisar",0)</f>
        <v>0</v>
      </c>
      <c r="BB1690" s="68" t="s">
        <v>146</v>
      </c>
      <c r="BC1690" s="129" t="s">
        <v>2919</v>
      </c>
      <c r="BD1690"/>
      <c r="BE1690"/>
      <c r="BF1690" s="129" t="s">
        <v>94</v>
      </c>
      <c r="BG1690" s="129"/>
      <c r="BH1690"/>
      <c r="BI1690"/>
      <c r="BJ1690"/>
      <c r="BK1690"/>
      <c r="BL1690"/>
      <c r="BM1690"/>
    </row>
    <row r="1691" spans="1:65" s="158" customFormat="1" ht="14.65" customHeight="1" x14ac:dyDescent="0.25">
      <c r="A1691" s="68" t="str">
        <f>CONCATENATE(E1691,"_",X1691)</f>
        <v>20601380758_PCR-LAP20014015</v>
      </c>
      <c r="B1691" s="68" t="str">
        <f>CONCATENATE(E1691,"_",Z1691)</f>
        <v>20601380758_</v>
      </c>
      <c r="C1691" s="6">
        <v>44105</v>
      </c>
      <c r="D1691" s="6">
        <v>44135</v>
      </c>
      <c r="E1691" s="192">
        <v>20601380758</v>
      </c>
      <c r="F1691" s="3" t="s">
        <v>4117</v>
      </c>
      <c r="G1691" s="3" t="s">
        <v>4598</v>
      </c>
      <c r="H1691" s="6">
        <v>44105</v>
      </c>
      <c r="I1691" s="6">
        <v>44135</v>
      </c>
      <c r="J1691" s="122"/>
      <c r="K1691" s="8">
        <f ca="1">+TODAY()-I1691</f>
        <v>2</v>
      </c>
      <c r="L1691" s="9">
        <v>96</v>
      </c>
      <c r="M1691" s="135"/>
      <c r="N1691" s="9" t="str">
        <f>IF(M1691="","Vacio",IF(L1691=M1691,"Igual","Diferente"))</f>
        <v>Vacio</v>
      </c>
      <c r="O1691" s="9"/>
      <c r="P1691" s="135"/>
      <c r="Q1691" s="9" t="str">
        <f>IF(P1691="","Vacio",IF(O1691=P1691,"Igual","Diferente"))</f>
        <v>Vacio</v>
      </c>
      <c r="R1691" s="1">
        <f>+L1691+O1691/3.5</f>
        <v>96</v>
      </c>
      <c r="S1691" s="1">
        <f ca="1">+IF(K1691&gt;=0,IF(K1691&lt;30,R1691*1,IF(60&gt;K1691,R1691*2,IF(90&gt;K1691,R1691*3,IF(120&gt;K1691,R1691*4,IF(150&gt;K1691,R1691*5,IF(180&gt;K1691,R1691*6,IF(210&gt;K1691,R1691*7))))))),0)</f>
        <v>96</v>
      </c>
      <c r="T1691" s="2" t="str">
        <f ca="1">+IF(K1691&lt;0,0,IF(K1691&lt;8,$A$1,IF(K1691&lt;15,$B$1,IF(K1691&lt;22,$C$1,IF(K1691&lt;30,$D$1,IF(K1691&lt;60,$G$1,IF(K1691&lt;90,$H$1,IF(K1691&lt;120,$I$1,IF(K1691&lt;150,$J$1,IF(K1691&lt;180,$K$1,IF(K1691&lt;210,$E$1)))))))))))</f>
        <v>1° Semana</v>
      </c>
      <c r="U1691" s="3" t="s">
        <v>2556</v>
      </c>
      <c r="V1691" s="10" t="s">
        <v>2557</v>
      </c>
      <c r="W1691" s="6">
        <v>43850</v>
      </c>
      <c r="X1691" s="12" t="s">
        <v>2558</v>
      </c>
      <c r="Y1691" s="12" t="s">
        <v>5248</v>
      </c>
      <c r="Z1691" s="12"/>
      <c r="AA1691" s="12"/>
      <c r="AB1691" s="15"/>
      <c r="AC1691" s="15"/>
      <c r="AD1691" s="15"/>
      <c r="AE1691" s="15"/>
      <c r="AF1691" s="4">
        <f ca="1">+TODAY()-AE1691</f>
        <v>44137</v>
      </c>
      <c r="AG1691" s="15"/>
      <c r="AH1691" s="15"/>
      <c r="AI1691" s="6"/>
      <c r="AJ1691" s="6"/>
      <c r="AK1691" s="3"/>
      <c r="AL1691" s="6"/>
      <c r="AM1691" s="10">
        <v>1</v>
      </c>
      <c r="AN1691" s="3" t="s">
        <v>44</v>
      </c>
      <c r="AO1691" s="3"/>
      <c r="AP1691" s="3" t="s">
        <v>483</v>
      </c>
      <c r="AQ1691" s="3"/>
      <c r="AR1691" s="3"/>
      <c r="AS1691" s="3"/>
      <c r="AT1691" s="3"/>
      <c r="AU1691" s="291" t="s">
        <v>3450</v>
      </c>
      <c r="AV1691" s="7" t="s">
        <v>47</v>
      </c>
      <c r="AW1691" s="7" t="s">
        <v>47</v>
      </c>
      <c r="AX1691" s="9" t="str">
        <f>IF(AW1691="","Vacio",IF(AV1691=AW1691,"Igual","Diferente"))</f>
        <v>Igual</v>
      </c>
      <c r="AY1691" s="129"/>
      <c r="AZ1691" s="129"/>
      <c r="BA1691" s="5">
        <f ca="1">+IF(K1691&gt;21,"Revisar",0)</f>
        <v>0</v>
      </c>
      <c r="BB1691" s="68" t="s">
        <v>146</v>
      </c>
      <c r="BC1691" s="129" t="s">
        <v>2919</v>
      </c>
      <c r="BD1691"/>
      <c r="BE1691"/>
      <c r="BF1691" s="129" t="s">
        <v>94</v>
      </c>
      <c r="BG1691" s="129"/>
      <c r="BH1691"/>
      <c r="BI1691"/>
      <c r="BJ1691"/>
      <c r="BK1691"/>
      <c r="BL1691"/>
      <c r="BM1691"/>
    </row>
    <row r="1692" spans="1:65" s="158" customFormat="1" ht="14.65" customHeight="1" x14ac:dyDescent="0.25">
      <c r="A1692" s="68" t="str">
        <f>CONCATENATE(E1692,"_",X1692)</f>
        <v>20601380758_PCR-LAP20014016</v>
      </c>
      <c r="B1692" s="68" t="str">
        <f>CONCATENATE(E1692,"_",Z1692)</f>
        <v>20601380758_</v>
      </c>
      <c r="C1692" s="6">
        <v>44105</v>
      </c>
      <c r="D1692" s="6">
        <v>44135</v>
      </c>
      <c r="E1692" s="192">
        <v>20601380758</v>
      </c>
      <c r="F1692" s="3" t="s">
        <v>4117</v>
      </c>
      <c r="G1692" s="3" t="s">
        <v>4598</v>
      </c>
      <c r="H1692" s="6">
        <v>44105</v>
      </c>
      <c r="I1692" s="6">
        <v>44135</v>
      </c>
      <c r="J1692" s="122"/>
      <c r="K1692" s="8">
        <f ca="1">+TODAY()-I1692</f>
        <v>2</v>
      </c>
      <c r="L1692" s="9">
        <v>96</v>
      </c>
      <c r="M1692" s="135"/>
      <c r="N1692" s="9" t="str">
        <f>IF(M1692="","Vacio",IF(L1692=M1692,"Igual","Diferente"))</f>
        <v>Vacio</v>
      </c>
      <c r="O1692" s="9"/>
      <c r="P1692" s="135"/>
      <c r="Q1692" s="9" t="str">
        <f>IF(P1692="","Vacio",IF(O1692=P1692,"Igual","Diferente"))</f>
        <v>Vacio</v>
      </c>
      <c r="R1692" s="1">
        <f>+L1692+O1692/3.5</f>
        <v>96</v>
      </c>
      <c r="S1692" s="1">
        <f ca="1">+IF(K1692&gt;=0,IF(K1692&lt;30,R1692*1,IF(60&gt;K1692,R1692*2,IF(90&gt;K1692,R1692*3,IF(120&gt;K1692,R1692*4,IF(150&gt;K1692,R1692*5,IF(180&gt;K1692,R1692*6,IF(210&gt;K1692,R1692*7))))))),0)</f>
        <v>96</v>
      </c>
      <c r="T1692" s="2" t="str">
        <f ca="1">+IF(K1692&lt;0,0,IF(K1692&lt;8,$A$1,IF(K1692&lt;15,$B$1,IF(K1692&lt;22,$C$1,IF(K1692&lt;30,$D$1,IF(K1692&lt;60,$G$1,IF(K1692&lt;90,$H$1,IF(K1692&lt;120,$I$1,IF(K1692&lt;150,$J$1,IF(K1692&lt;180,$K$1,IF(K1692&lt;210,$E$1)))))))))))</f>
        <v>1° Semana</v>
      </c>
      <c r="U1692" s="3" t="s">
        <v>2556</v>
      </c>
      <c r="V1692" s="10" t="s">
        <v>2559</v>
      </c>
      <c r="W1692" s="6">
        <v>43859</v>
      </c>
      <c r="X1692" s="12" t="s">
        <v>2560</v>
      </c>
      <c r="Y1692" s="12" t="s">
        <v>5248</v>
      </c>
      <c r="Z1692" s="12"/>
      <c r="AA1692" s="12"/>
      <c r="AB1692" s="15"/>
      <c r="AC1692" s="15"/>
      <c r="AD1692" s="15"/>
      <c r="AE1692" s="15"/>
      <c r="AF1692" s="4">
        <f ca="1">+TODAY()-AE1692</f>
        <v>44137</v>
      </c>
      <c r="AG1692" s="15"/>
      <c r="AH1692" s="15"/>
      <c r="AI1692" s="6"/>
      <c r="AJ1692" s="6"/>
      <c r="AK1692" s="3"/>
      <c r="AL1692" s="6"/>
      <c r="AM1692" s="10">
        <v>1</v>
      </c>
      <c r="AN1692" s="3" t="s">
        <v>44</v>
      </c>
      <c r="AO1692" s="3"/>
      <c r="AP1692" s="3" t="s">
        <v>483</v>
      </c>
      <c r="AQ1692" s="3"/>
      <c r="AR1692" s="3"/>
      <c r="AS1692" s="3"/>
      <c r="AT1692" s="3"/>
      <c r="AU1692" s="291" t="s">
        <v>3450</v>
      </c>
      <c r="AV1692" s="7" t="s">
        <v>47</v>
      </c>
      <c r="AW1692" s="7" t="s">
        <v>47</v>
      </c>
      <c r="AX1692" s="9" t="str">
        <f>IF(AW1692="","Vacio",IF(AV1692=AW1692,"Igual","Diferente"))</f>
        <v>Igual</v>
      </c>
      <c r="AY1692" s="129"/>
      <c r="AZ1692" s="129"/>
      <c r="BA1692" s="5">
        <f ca="1">+IF(K1692&gt;21,"Revisar",0)</f>
        <v>0</v>
      </c>
      <c r="BB1692" s="68" t="s">
        <v>146</v>
      </c>
      <c r="BC1692" s="129" t="s">
        <v>2919</v>
      </c>
      <c r="BD1692"/>
      <c r="BE1692"/>
      <c r="BF1692" s="129" t="s">
        <v>94</v>
      </c>
      <c r="BG1692" s="129"/>
      <c r="BH1692"/>
      <c r="BI1692"/>
      <c r="BJ1692"/>
      <c r="BK1692"/>
      <c r="BL1692"/>
      <c r="BM1692"/>
    </row>
    <row r="1693" spans="1:65" s="158" customFormat="1" ht="14.65" customHeight="1" x14ac:dyDescent="0.25">
      <c r="A1693" s="68" t="str">
        <f>CONCATENATE(E1693,"_",X1693)</f>
        <v>20601380758_PCR-LAP20015008</v>
      </c>
      <c r="B1693" s="68" t="str">
        <f>CONCATENATE(E1693,"_",Z1693)</f>
        <v>20601380758_PCR-LAP19102025</v>
      </c>
      <c r="C1693" s="6">
        <v>44105</v>
      </c>
      <c r="D1693" s="6">
        <v>44135</v>
      </c>
      <c r="E1693" s="192">
        <v>20601380758</v>
      </c>
      <c r="F1693" s="3" t="s">
        <v>4117</v>
      </c>
      <c r="G1693" s="3" t="s">
        <v>4598</v>
      </c>
      <c r="H1693" s="6">
        <v>44105</v>
      </c>
      <c r="I1693" s="6">
        <v>44135</v>
      </c>
      <c r="J1693" s="122"/>
      <c r="K1693" s="8">
        <f ca="1">+TODAY()-I1693</f>
        <v>2</v>
      </c>
      <c r="L1693" s="9">
        <v>127</v>
      </c>
      <c r="M1693" s="135"/>
      <c r="N1693" s="9" t="str">
        <f>IF(M1693="","Vacio",IF(L1693=M1693,"Igual","Diferente"))</f>
        <v>Vacio</v>
      </c>
      <c r="O1693" s="9"/>
      <c r="P1693" s="135"/>
      <c r="Q1693" s="9" t="str">
        <f>IF(P1693="","Vacio",IF(O1693=P1693,"Igual","Diferente"))</f>
        <v>Vacio</v>
      </c>
      <c r="R1693" s="1">
        <f>+L1693+O1693/3.5</f>
        <v>127</v>
      </c>
      <c r="S1693" s="1">
        <f ca="1">+IF(K1693&gt;=0,IF(K1693&lt;30,R1693*1,IF(60&gt;K1693,R1693*2,IF(90&gt;K1693,R1693*3,IF(120&gt;K1693,R1693*4,IF(150&gt;K1693,R1693*5,IF(180&gt;K1693,R1693*6,IF(210&gt;K1693,R1693*7))))))),0)</f>
        <v>127</v>
      </c>
      <c r="T1693" s="2" t="str">
        <f ca="1">+IF(K1693&lt;0,0,IF(K1693&lt;8,$A$1,IF(K1693&lt;15,$B$1,IF(K1693&lt;22,$C$1,IF(K1693&lt;30,$D$1,IF(K1693&lt;60,$G$1,IF(K1693&lt;90,$H$1,IF(K1693&lt;120,$I$1,IF(K1693&lt;150,$J$1,IF(K1693&lt;180,$K$1,IF(K1693&lt;210,$E$1)))))))))))</f>
        <v>1° Semana</v>
      </c>
      <c r="U1693" s="3" t="s">
        <v>4515</v>
      </c>
      <c r="V1693" s="10" t="s">
        <v>2554</v>
      </c>
      <c r="W1693" s="6">
        <v>43843</v>
      </c>
      <c r="X1693" s="12" t="s">
        <v>2555</v>
      </c>
      <c r="Y1693" s="12" t="s">
        <v>5248</v>
      </c>
      <c r="Z1693" s="12" t="s">
        <v>4258</v>
      </c>
      <c r="AA1693" s="12"/>
      <c r="AB1693" s="12"/>
      <c r="AC1693" s="15"/>
      <c r="AD1693" s="15"/>
      <c r="AE1693" s="15"/>
      <c r="AF1693" s="4">
        <f ca="1">+TODAY()-AE1693</f>
        <v>44137</v>
      </c>
      <c r="AG1693" s="15"/>
      <c r="AH1693" s="15"/>
      <c r="AI1693" s="6"/>
      <c r="AJ1693" s="6"/>
      <c r="AK1693" s="3"/>
      <c r="AL1693" s="6"/>
      <c r="AM1693" s="10">
        <v>1</v>
      </c>
      <c r="AN1693" s="3" t="s">
        <v>44</v>
      </c>
      <c r="AO1693" s="3"/>
      <c r="AP1693" s="3" t="s">
        <v>483</v>
      </c>
      <c r="AQ1693" s="3"/>
      <c r="AR1693" s="3"/>
      <c r="AS1693" s="3"/>
      <c r="AT1693" s="3"/>
      <c r="AU1693" s="291" t="s">
        <v>3450</v>
      </c>
      <c r="AV1693" s="7" t="s">
        <v>47</v>
      </c>
      <c r="AW1693" s="7" t="s">
        <v>47</v>
      </c>
      <c r="AX1693" s="9" t="str">
        <f>IF(AW1693="","Vacio",IF(AV1693=AW1693,"Igual","Diferente"))</f>
        <v>Igual</v>
      </c>
      <c r="AY1693" s="129" t="s">
        <v>4397</v>
      </c>
      <c r="AZ1693" s="129"/>
      <c r="BA1693" s="5">
        <f ca="1">+IF(K1693&gt;21,"Revisar",0)</f>
        <v>0</v>
      </c>
      <c r="BB1693" s="68" t="s">
        <v>146</v>
      </c>
      <c r="BC1693" s="129" t="s">
        <v>2919</v>
      </c>
      <c r="BD1693"/>
      <c r="BE1693"/>
      <c r="BF1693" s="129" t="s">
        <v>94</v>
      </c>
      <c r="BG1693" s="129"/>
      <c r="BH1693"/>
      <c r="BI1693"/>
      <c r="BJ1693"/>
      <c r="BK1693"/>
      <c r="BL1693"/>
      <c r="BM1693"/>
    </row>
    <row r="1694" spans="1:65" s="158" customFormat="1" ht="14.65" customHeight="1" x14ac:dyDescent="0.25">
      <c r="A1694" s="68" t="str">
        <f>CONCATENATE(E1694,"_",X1694)</f>
        <v>20601380758_PCR-LAP20025002</v>
      </c>
      <c r="B1694" s="68" t="str">
        <f>CONCATENATE(E1694,"_",Z1694)</f>
        <v>20601380758_</v>
      </c>
      <c r="C1694" s="6">
        <v>44105</v>
      </c>
      <c r="D1694" s="6">
        <v>44135</v>
      </c>
      <c r="E1694" s="192">
        <v>20601380758</v>
      </c>
      <c r="F1694" s="3" t="s">
        <v>4117</v>
      </c>
      <c r="G1694" s="3" t="s">
        <v>4598</v>
      </c>
      <c r="H1694" s="6">
        <v>44105</v>
      </c>
      <c r="I1694" s="6">
        <v>44135</v>
      </c>
      <c r="J1694" s="122"/>
      <c r="K1694" s="8">
        <f ca="1">+TODAY()-I1694</f>
        <v>2</v>
      </c>
      <c r="L1694" s="9">
        <v>96</v>
      </c>
      <c r="M1694" s="135"/>
      <c r="N1694" s="9" t="str">
        <f>IF(M1694="","Vacio",IF(L1694=M1694,"Igual","Diferente"))</f>
        <v>Vacio</v>
      </c>
      <c r="O1694" s="9"/>
      <c r="P1694" s="135"/>
      <c r="Q1694" s="9" t="str">
        <f>IF(P1694="","Vacio",IF(O1694=P1694,"Igual","Diferente"))</f>
        <v>Vacio</v>
      </c>
      <c r="R1694" s="1">
        <f>+L1694+O1694/3.5</f>
        <v>96</v>
      </c>
      <c r="S1694" s="1">
        <f ca="1">+IF(K1694&gt;=0,IF(K1694&lt;30,R1694*1,IF(60&gt;K1694,R1694*2,IF(90&gt;K1694,R1694*3,IF(120&gt;K1694,R1694*4,IF(150&gt;K1694,R1694*5,IF(180&gt;K1694,R1694*6,IF(210&gt;K1694,R1694*7))))))),0)</f>
        <v>96</v>
      </c>
      <c r="T1694" s="2" t="str">
        <f ca="1">+IF(K1694&lt;0,0,IF(K1694&lt;8,$A$1,IF(K1694&lt;15,$B$1,IF(K1694&lt;22,$C$1,IF(K1694&lt;30,$D$1,IF(K1694&lt;60,$G$1,IF(K1694&lt;90,$H$1,IF(K1694&lt;120,$I$1,IF(K1694&lt;150,$J$1,IF(K1694&lt;180,$K$1,IF(K1694&lt;210,$E$1)))))))))))</f>
        <v>1° Semana</v>
      </c>
      <c r="U1694" s="3" t="s">
        <v>2561</v>
      </c>
      <c r="V1694" s="10" t="s">
        <v>2562</v>
      </c>
      <c r="W1694" s="6">
        <v>43867</v>
      </c>
      <c r="X1694" s="12" t="s">
        <v>2563</v>
      </c>
      <c r="Y1694" s="12" t="s">
        <v>5248</v>
      </c>
      <c r="Z1694" s="12"/>
      <c r="AA1694" s="12"/>
      <c r="AB1694" s="15"/>
      <c r="AC1694" s="15"/>
      <c r="AD1694" s="15"/>
      <c r="AE1694" s="15"/>
      <c r="AF1694" s="4">
        <f ca="1">+TODAY()-AE1694</f>
        <v>44137</v>
      </c>
      <c r="AG1694" s="15"/>
      <c r="AH1694" s="15"/>
      <c r="AI1694" s="6"/>
      <c r="AJ1694" s="6"/>
      <c r="AK1694" s="3"/>
      <c r="AL1694" s="6"/>
      <c r="AM1694" s="10">
        <v>1</v>
      </c>
      <c r="AN1694" s="3" t="s">
        <v>44</v>
      </c>
      <c r="AO1694" s="3"/>
      <c r="AP1694" s="3" t="s">
        <v>483</v>
      </c>
      <c r="AQ1694" s="3"/>
      <c r="AR1694" s="3"/>
      <c r="AS1694" s="3"/>
      <c r="AT1694" s="3"/>
      <c r="AU1694" s="291" t="s">
        <v>3450</v>
      </c>
      <c r="AV1694" s="7" t="s">
        <v>47</v>
      </c>
      <c r="AW1694" s="7" t="s">
        <v>47</v>
      </c>
      <c r="AX1694" s="9" t="str">
        <f>IF(AW1694="","Vacio",IF(AV1694=AW1694,"Igual","Diferente"))</f>
        <v>Igual</v>
      </c>
      <c r="AY1694" s="129"/>
      <c r="AZ1694" s="129"/>
      <c r="BA1694" s="5">
        <f ca="1">+IF(K1694&gt;21,"Revisar",0)</f>
        <v>0</v>
      </c>
      <c r="BB1694" s="68" t="s">
        <v>146</v>
      </c>
      <c r="BC1694" s="129" t="s">
        <v>2919</v>
      </c>
      <c r="BD1694"/>
      <c r="BE1694"/>
      <c r="BF1694" s="129" t="s">
        <v>94</v>
      </c>
      <c r="BG1694" s="129"/>
      <c r="BH1694"/>
      <c r="BI1694"/>
      <c r="BJ1694"/>
      <c r="BK1694"/>
      <c r="BL1694"/>
      <c r="BM1694"/>
    </row>
    <row r="1695" spans="1:65" s="158" customFormat="1" ht="14.65" customHeight="1" x14ac:dyDescent="0.25">
      <c r="A1695" s="68" t="str">
        <f>CONCATENATE(E1695,"_",X1695)</f>
        <v>20601380758_PCR-LAP20035043</v>
      </c>
      <c r="B1695" s="68" t="str">
        <f>CONCATENATE(E1695,"_",Z1695)</f>
        <v>20601380758_</v>
      </c>
      <c r="C1695" s="6">
        <v>44105</v>
      </c>
      <c r="D1695" s="6">
        <v>44135</v>
      </c>
      <c r="E1695" s="192">
        <v>20601380758</v>
      </c>
      <c r="F1695" s="3" t="s">
        <v>4117</v>
      </c>
      <c r="G1695" s="3" t="s">
        <v>4598</v>
      </c>
      <c r="H1695" s="6">
        <v>44105</v>
      </c>
      <c r="I1695" s="6">
        <v>44135</v>
      </c>
      <c r="J1695" s="122"/>
      <c r="K1695" s="8">
        <f ca="1">+TODAY()-I1695</f>
        <v>2</v>
      </c>
      <c r="L1695" s="9">
        <v>96</v>
      </c>
      <c r="M1695" s="135"/>
      <c r="N1695" s="9" t="str">
        <f>IF(M1695="","Vacio",IF(L1695=M1695,"Igual","Diferente"))</f>
        <v>Vacio</v>
      </c>
      <c r="O1695" s="9"/>
      <c r="P1695" s="135"/>
      <c r="Q1695" s="9" t="str">
        <f>IF(P1695="","Vacio",IF(O1695=P1695,"Igual","Diferente"))</f>
        <v>Vacio</v>
      </c>
      <c r="R1695" s="1">
        <f>+L1695+O1695/3.5</f>
        <v>96</v>
      </c>
      <c r="S1695" s="1">
        <f ca="1">+IF(K1695&gt;=0,IF(K1695&lt;30,R1695*1,IF(60&gt;K1695,R1695*2,IF(90&gt;K1695,R1695*3,IF(120&gt;K1695,R1695*4,IF(150&gt;K1695,R1695*5,IF(180&gt;K1695,R1695*6,IF(210&gt;K1695,R1695*7))))))),0)</f>
        <v>96</v>
      </c>
      <c r="T1695" s="2" t="str">
        <f ca="1">+IF(K1695&lt;0,0,IF(K1695&lt;8,$A$1,IF(K1695&lt;15,$B$1,IF(K1695&lt;22,$C$1,IF(K1695&lt;30,$D$1,IF(K1695&lt;60,$G$1,IF(K1695&lt;90,$H$1,IF(K1695&lt;120,$I$1,IF(K1695&lt;150,$J$1,IF(K1695&lt;180,$K$1,IF(K1695&lt;210,$E$1)))))))))))</f>
        <v>1° Semana</v>
      </c>
      <c r="U1695" s="3" t="s">
        <v>2564</v>
      </c>
      <c r="V1695" s="10"/>
      <c r="W1695" s="6">
        <v>43906</v>
      </c>
      <c r="X1695" s="12" t="s">
        <v>2565</v>
      </c>
      <c r="Y1695" s="12" t="s">
        <v>5248</v>
      </c>
      <c r="Z1695" s="12"/>
      <c r="AA1695" s="12"/>
      <c r="AB1695" s="15"/>
      <c r="AC1695" s="15"/>
      <c r="AD1695" s="15"/>
      <c r="AE1695" s="15"/>
      <c r="AF1695" s="4">
        <f ca="1">+TODAY()-AE1695</f>
        <v>44137</v>
      </c>
      <c r="AG1695" s="15"/>
      <c r="AH1695" s="15"/>
      <c r="AI1695" s="6"/>
      <c r="AJ1695" s="6"/>
      <c r="AK1695" s="3"/>
      <c r="AL1695" s="6"/>
      <c r="AM1695" s="10">
        <v>1</v>
      </c>
      <c r="AN1695" s="3" t="s">
        <v>44</v>
      </c>
      <c r="AO1695" s="3"/>
      <c r="AP1695" s="3" t="s">
        <v>483</v>
      </c>
      <c r="AQ1695" s="3"/>
      <c r="AR1695" s="3"/>
      <c r="AS1695" s="3"/>
      <c r="AT1695" s="3"/>
      <c r="AU1695" s="291" t="s">
        <v>3450</v>
      </c>
      <c r="AV1695" s="7" t="s">
        <v>47</v>
      </c>
      <c r="AW1695" s="7" t="s">
        <v>47</v>
      </c>
      <c r="AX1695" s="9" t="str">
        <f>IF(AW1695="","Vacio",IF(AV1695=AW1695,"Igual","Diferente"))</f>
        <v>Igual</v>
      </c>
      <c r="AY1695" s="129"/>
      <c r="AZ1695" s="129"/>
      <c r="BA1695" s="5">
        <f ca="1">+IF(K1695&gt;21,"Revisar",0)</f>
        <v>0</v>
      </c>
      <c r="BB1695" s="68" t="s">
        <v>146</v>
      </c>
      <c r="BC1695" s="129" t="s">
        <v>2919</v>
      </c>
      <c r="BD1695"/>
      <c r="BE1695"/>
      <c r="BF1695" s="129" t="s">
        <v>94</v>
      </c>
      <c r="BG1695" s="129"/>
      <c r="BH1695"/>
      <c r="BI1695"/>
      <c r="BJ1695"/>
      <c r="BK1695"/>
      <c r="BL1695"/>
      <c r="BM1695"/>
    </row>
    <row r="1696" spans="1:65" s="158" customFormat="1" ht="14.65" customHeight="1" x14ac:dyDescent="0.25">
      <c r="A1696" s="68" t="str">
        <f>CONCATENATE(E1696,"_",X1696)</f>
        <v>20601380758_PCR-LAP20072001</v>
      </c>
      <c r="B1696" s="68" t="str">
        <f>CONCATENATE(E1696,"_",Z1696)</f>
        <v>20601380758_</v>
      </c>
      <c r="C1696" s="6">
        <v>44117</v>
      </c>
      <c r="D1696" s="6">
        <v>44147</v>
      </c>
      <c r="E1696" s="192">
        <v>20601380758</v>
      </c>
      <c r="F1696" s="3" t="s">
        <v>4117</v>
      </c>
      <c r="G1696" s="3" t="s">
        <v>4598</v>
      </c>
      <c r="H1696" s="6">
        <v>44117</v>
      </c>
      <c r="I1696" s="6">
        <v>44147</v>
      </c>
      <c r="J1696" s="122"/>
      <c r="K1696" s="8">
        <f ca="1">+TODAY()-I1696</f>
        <v>-10</v>
      </c>
      <c r="L1696" s="9">
        <v>80</v>
      </c>
      <c r="M1696" s="135"/>
      <c r="N1696" s="9" t="str">
        <f>IF(M1696="","Vacio",IF(L1696=M1696,"Igual","Diferente"))</f>
        <v>Vacio</v>
      </c>
      <c r="O1696" s="9"/>
      <c r="P1696" s="135"/>
      <c r="Q1696" s="9" t="str">
        <f>IF(P1696="","Vacio",IF(O1696=P1696,"Igual","Diferente"))</f>
        <v>Vacio</v>
      </c>
      <c r="R1696" s="1">
        <f>+L1696+O1696/3.5</f>
        <v>80</v>
      </c>
      <c r="S1696" s="1">
        <f ca="1">+IF(K1696&gt;=0,IF(K1696&lt;30,R1696*1,IF(60&gt;K1696,R1696*2,IF(90&gt;K1696,R1696*3,IF(120&gt;K1696,R1696*4,IF(150&gt;K1696,R1696*5,IF(180&gt;K1696,R1696*6,IF(210&gt;K1696,R1696*7))))))),0)</f>
        <v>0</v>
      </c>
      <c r="T1696" s="2">
        <f ca="1">+IF(K1696&lt;0,0,IF(K1696&lt;8,$A$1,IF(K1696&lt;15,$B$1,IF(K1696&lt;22,$C$1,IF(K1696&lt;30,$D$1,IF(K1696&lt;60,$G$1,IF(K1696&lt;90,$H$1,IF(K1696&lt;120,$I$1,IF(K1696&lt;150,$J$1,IF(K1696&lt;180,$K$1,IF(K1696&lt;210,$E$1)))))))))))</f>
        <v>0</v>
      </c>
      <c r="U1696" s="3" t="s">
        <v>3213</v>
      </c>
      <c r="V1696" s="10" t="s">
        <v>3214</v>
      </c>
      <c r="W1696" s="6">
        <v>44023</v>
      </c>
      <c r="X1696" s="12" t="s">
        <v>3215</v>
      </c>
      <c r="Y1696" s="12" t="s">
        <v>5248</v>
      </c>
      <c r="Z1696" s="12"/>
      <c r="AA1696" s="12"/>
      <c r="AB1696" s="15"/>
      <c r="AC1696" s="15"/>
      <c r="AD1696" s="15"/>
      <c r="AE1696" s="15"/>
      <c r="AF1696" s="4">
        <f ca="1">+TODAY()-AE1696</f>
        <v>44137</v>
      </c>
      <c r="AG1696" s="15"/>
      <c r="AH1696" s="15"/>
      <c r="AI1696" s="6"/>
      <c r="AJ1696" s="6"/>
      <c r="AK1696" s="3"/>
      <c r="AL1696" s="6"/>
      <c r="AM1696" s="10">
        <v>1</v>
      </c>
      <c r="AN1696" s="3" t="s">
        <v>44</v>
      </c>
      <c r="AO1696" s="3"/>
      <c r="AP1696" s="3" t="s">
        <v>483</v>
      </c>
      <c r="AQ1696" s="3"/>
      <c r="AR1696" s="3"/>
      <c r="AS1696" s="3"/>
      <c r="AT1696" s="3"/>
      <c r="AU1696" s="291" t="s">
        <v>3450</v>
      </c>
      <c r="AV1696" s="7" t="s">
        <v>47</v>
      </c>
      <c r="AW1696" s="7" t="s">
        <v>47</v>
      </c>
      <c r="AX1696" s="9" t="str">
        <f>IF(AW1696="","Vacio",IF(AV1696=AW1696,"Igual","Diferente"))</f>
        <v>Igual</v>
      </c>
      <c r="AY1696" s="129"/>
      <c r="AZ1696" s="129"/>
      <c r="BA1696" s="5">
        <f ca="1">+IF(K1696&gt;21,"Revisar",0)</f>
        <v>0</v>
      </c>
      <c r="BB1696" s="68" t="s">
        <v>146</v>
      </c>
      <c r="BC1696" s="129" t="s">
        <v>2919</v>
      </c>
      <c r="BD1696"/>
      <c r="BE1696"/>
      <c r="BF1696" s="129" t="s">
        <v>94</v>
      </c>
      <c r="BG1696" s="129"/>
      <c r="BH1696"/>
      <c r="BI1696"/>
      <c r="BJ1696"/>
      <c r="BK1696"/>
      <c r="BL1696"/>
      <c r="BM1696"/>
    </row>
    <row r="1697" spans="1:65" s="158" customFormat="1" ht="14.65" customHeight="1" x14ac:dyDescent="0.25">
      <c r="A1697" s="68" t="str">
        <f>CONCATENATE(E1697,"_",X1697)</f>
        <v xml:space="preserve">	2052329353_MOR-LAP19101023</v>
      </c>
      <c r="B1697" s="68" t="str">
        <f>CONCATENATE(E1697,"_",Z1697)</f>
        <v xml:space="preserve">	2052329353_PCR-LAP1536</v>
      </c>
      <c r="C1697" s="6">
        <v>44105</v>
      </c>
      <c r="D1697" s="6">
        <v>44135</v>
      </c>
      <c r="E1697" s="192" t="s">
        <v>2918</v>
      </c>
      <c r="F1697" s="3" t="s">
        <v>2566</v>
      </c>
      <c r="G1697" s="3" t="s">
        <v>4633</v>
      </c>
      <c r="H1697" s="6">
        <v>44105</v>
      </c>
      <c r="I1697" s="6">
        <v>44135</v>
      </c>
      <c r="J1697" s="122" t="s">
        <v>2567</v>
      </c>
      <c r="K1697" s="8">
        <f ca="1">+TODAY()-I1697</f>
        <v>2</v>
      </c>
      <c r="L1697" s="9">
        <v>105</v>
      </c>
      <c r="M1697" s="135"/>
      <c r="N1697" s="9" t="str">
        <f>IF(M1697="","Vacio",IF(L1697=M1697,"Igual","Diferente"))</f>
        <v>Vacio</v>
      </c>
      <c r="O1697" s="9"/>
      <c r="P1697" s="135"/>
      <c r="Q1697" s="9" t="str">
        <f>IF(P1697="","Vacio",IF(O1697=P1697,"Igual","Diferente"))</f>
        <v>Vacio</v>
      </c>
      <c r="R1697" s="1">
        <f>+L1697+O1697/3.5</f>
        <v>105</v>
      </c>
      <c r="S1697" s="1">
        <f ca="1">+IF(K1697&gt;=0,IF(K1697&lt;30,R1697*1,IF(60&gt;K1697,R1697*2,IF(90&gt;K1697,R1697*3,IF(120&gt;K1697,R1697*4,IF(150&gt;K1697,R1697*5,IF(180&gt;K1697,R1697*6,IF(210&gt;K1697,R1697*7))))))),0)</f>
        <v>105</v>
      </c>
      <c r="T1697" s="2" t="str">
        <f ca="1">+IF(K1697&lt;0,0,IF(K1697&lt;8,$A$1,IF(K1697&lt;15,$B$1,IF(K1697&lt;22,$C$1,IF(K1697&lt;30,$D$1,IF(K1697&lt;60,$G$1,IF(K1697&lt;90,$H$1,IF(K1697&lt;120,$I$1,IF(K1697&lt;150,$J$1,IF(K1697&lt;180,$K$1,IF(K1697&lt;210,$E$1)))))))))))</f>
        <v>1° Semana</v>
      </c>
      <c r="U1697" s="3" t="s">
        <v>3240</v>
      </c>
      <c r="V1697" s="10" t="s">
        <v>3241</v>
      </c>
      <c r="W1697" s="6">
        <v>43551</v>
      </c>
      <c r="X1697" s="12" t="s">
        <v>1098</v>
      </c>
      <c r="Y1697" s="12" t="s">
        <v>5248</v>
      </c>
      <c r="Z1697" s="12" t="s">
        <v>3311</v>
      </c>
      <c r="AA1697" s="12"/>
      <c r="AB1697" s="15"/>
      <c r="AC1697" s="15"/>
      <c r="AD1697" s="15"/>
      <c r="AE1697" s="15"/>
      <c r="AF1697" s="4">
        <f ca="1">+TODAY()-AE1697</f>
        <v>44137</v>
      </c>
      <c r="AG1697" s="15"/>
      <c r="AH1697" s="15"/>
      <c r="AI1697" s="6"/>
      <c r="AJ1697" s="6"/>
      <c r="AK1697" s="3" t="s">
        <v>56</v>
      </c>
      <c r="AL1697" s="6"/>
      <c r="AM1697" s="66">
        <v>1</v>
      </c>
      <c r="AN1697" s="63" t="s">
        <v>44</v>
      </c>
      <c r="AO1697" s="3"/>
      <c r="AP1697" s="3" t="s">
        <v>62</v>
      </c>
      <c r="AQ1697" s="3" t="s">
        <v>2569</v>
      </c>
      <c r="AR1697" s="3"/>
      <c r="AS1697" s="3"/>
      <c r="AT1697" s="3"/>
      <c r="AU1697" s="3" t="s">
        <v>5235</v>
      </c>
      <c r="AV1697" s="7" t="s">
        <v>47</v>
      </c>
      <c r="AW1697" s="7" t="s">
        <v>47</v>
      </c>
      <c r="AX1697" s="9" t="str">
        <f>IF(AW1697="","Vacio",IF(AV1697=AW1697,"Igual","Diferente"))</f>
        <v>Igual</v>
      </c>
      <c r="AY1697" s="68"/>
      <c r="AZ1697" s="68"/>
      <c r="BA1697" s="5">
        <f ca="1">+IF(K1697&gt;21,"Revisar",0)</f>
        <v>0</v>
      </c>
      <c r="BB1697" s="68" t="s">
        <v>146</v>
      </c>
      <c r="BC1697" s="129" t="s">
        <v>2919</v>
      </c>
      <c r="BD1697"/>
      <c r="BE1697"/>
      <c r="BF1697" s="129" t="s">
        <v>94</v>
      </c>
      <c r="BG1697" s="129"/>
      <c r="BH1697"/>
      <c r="BI1697"/>
      <c r="BJ1697"/>
      <c r="BK1697"/>
      <c r="BL1697"/>
      <c r="BM1697"/>
    </row>
    <row r="1698" spans="1:65" s="158" customFormat="1" ht="14.65" customHeight="1" x14ac:dyDescent="0.25">
      <c r="A1698" s="68" t="str">
        <f>CONCATENATE(E1698,"_",X1698)</f>
        <v>20603277202_PCR-LAP20041240</v>
      </c>
      <c r="B1698" s="68" t="str">
        <f>CONCATENATE(E1698,"_",Z1698)</f>
        <v>20603277202_PCR-LAP20074001</v>
      </c>
      <c r="C1698" s="6">
        <v>44106</v>
      </c>
      <c r="D1698" s="6">
        <v>44136</v>
      </c>
      <c r="E1698" s="192">
        <v>20603277202</v>
      </c>
      <c r="F1698" s="3" t="s">
        <v>2571</v>
      </c>
      <c r="G1698" s="3" t="s">
        <v>4913</v>
      </c>
      <c r="H1698" s="6">
        <v>44106</v>
      </c>
      <c r="I1698" s="6">
        <v>44136</v>
      </c>
      <c r="J1698" s="122"/>
      <c r="K1698" s="8">
        <f ca="1">+TODAY()-I1698</f>
        <v>1</v>
      </c>
      <c r="L1698" s="9">
        <v>55</v>
      </c>
      <c r="M1698" s="135"/>
      <c r="N1698" s="9" t="str">
        <f>IF(M1698="","Vacio",IF(L1698=M1698,"Igual","Diferente"))</f>
        <v>Vacio</v>
      </c>
      <c r="O1698" s="9"/>
      <c r="P1698" s="135"/>
      <c r="Q1698" s="9" t="str">
        <f>IF(P1698="","Vacio",IF(O1698=P1698,"Igual","Diferente"))</f>
        <v>Vacio</v>
      </c>
      <c r="R1698" s="1">
        <f>+L1698+O1698/3.5</f>
        <v>55</v>
      </c>
      <c r="S1698" s="1">
        <f ca="1">+IF(K1698&gt;=0,IF(K1698&lt;30,R1698*1,IF(60&gt;K1698,R1698*2,IF(90&gt;K1698,R1698*3,IF(120&gt;K1698,R1698*4,IF(150&gt;K1698,R1698*5,IF(180&gt;K1698,R1698*6,IF(210&gt;K1698,R1698*7))))))),0)</f>
        <v>55</v>
      </c>
      <c r="T1698" s="2" t="str">
        <f ca="1">+IF(K1698&lt;0,0,IF(K1698&lt;8,$A$1,IF(K1698&lt;15,$B$1,IF(K1698&lt;22,$C$1,IF(K1698&lt;30,$D$1,IF(K1698&lt;60,$G$1,IF(K1698&lt;90,$H$1,IF(K1698&lt;120,$I$1,IF(K1698&lt;150,$J$1,IF(K1698&lt;180,$K$1,IF(K1698&lt;210,$E$1)))))))))))</f>
        <v>1° Semana</v>
      </c>
      <c r="U1698" s="3" t="s">
        <v>4165</v>
      </c>
      <c r="V1698" s="10" t="s">
        <v>2572</v>
      </c>
      <c r="W1698" s="6">
        <v>43892</v>
      </c>
      <c r="X1698" s="12" t="s">
        <v>4164</v>
      </c>
      <c r="Y1698" s="12" t="s">
        <v>5248</v>
      </c>
      <c r="Z1698" s="12" t="s">
        <v>3315</v>
      </c>
      <c r="AA1698" s="12"/>
      <c r="AB1698" s="12"/>
      <c r="AC1698" s="15"/>
      <c r="AD1698" s="15"/>
      <c r="AE1698" s="15"/>
      <c r="AF1698" s="4">
        <f ca="1">+TODAY()-AE1698</f>
        <v>44137</v>
      </c>
      <c r="AG1698" s="15"/>
      <c r="AH1698" s="15"/>
      <c r="AI1698" s="6"/>
      <c r="AJ1698" s="6"/>
      <c r="AK1698" s="3"/>
      <c r="AL1698" s="6"/>
      <c r="AM1698" s="66">
        <v>1</v>
      </c>
      <c r="AN1698" s="63" t="s">
        <v>44</v>
      </c>
      <c r="AO1698" s="3"/>
      <c r="AP1698" s="3" t="s">
        <v>712</v>
      </c>
      <c r="AQ1698" s="3"/>
      <c r="AR1698" s="3"/>
      <c r="AS1698" s="3"/>
      <c r="AT1698" s="3"/>
      <c r="AU1698" s="3" t="s">
        <v>4401</v>
      </c>
      <c r="AV1698" s="7" t="s">
        <v>47</v>
      </c>
      <c r="AW1698" s="7" t="s">
        <v>47</v>
      </c>
      <c r="AX1698" s="9" t="str">
        <f>IF(AW1698="","Vacio",IF(AV1698=AW1698,"Igual","Diferente"))</f>
        <v>Igual</v>
      </c>
      <c r="AY1698" s="129"/>
      <c r="AZ1698" s="129"/>
      <c r="BA1698" s="5">
        <f ca="1">+IF(K1698&gt;21,"Revisar",0)</f>
        <v>0</v>
      </c>
      <c r="BB1698" s="68" t="s">
        <v>146</v>
      </c>
      <c r="BC1698" s="129" t="s">
        <v>2919</v>
      </c>
      <c r="BD1698"/>
      <c r="BE1698"/>
      <c r="BF1698" s="129" t="s">
        <v>94</v>
      </c>
      <c r="BG1698" s="129">
        <v>7.13</v>
      </c>
      <c r="BH1698"/>
      <c r="BI1698"/>
      <c r="BJ1698"/>
      <c r="BK1698"/>
      <c r="BL1698"/>
      <c r="BM1698"/>
    </row>
    <row r="1699" spans="1:65" s="158" customFormat="1" ht="14.65" customHeight="1" x14ac:dyDescent="0.25">
      <c r="A1699" s="68" t="str">
        <f>CONCATENATE(E1699,"_",X1699)</f>
        <v>20603277202_PCR-LAP1499</v>
      </c>
      <c r="B1699" s="68" t="str">
        <f>CONCATENATE(E1699,"_",Z1699)</f>
        <v>20603277202_PCR-LAP0932</v>
      </c>
      <c r="C1699" s="6">
        <v>44106</v>
      </c>
      <c r="D1699" s="6">
        <v>44136</v>
      </c>
      <c r="E1699" s="192">
        <v>20603277202</v>
      </c>
      <c r="F1699" s="3" t="s">
        <v>2571</v>
      </c>
      <c r="G1699" s="3" t="s">
        <v>4913</v>
      </c>
      <c r="H1699" s="6">
        <v>44106</v>
      </c>
      <c r="I1699" s="6">
        <v>44136</v>
      </c>
      <c r="J1699" s="122"/>
      <c r="K1699" s="8">
        <f ca="1">+TODAY()-I1699</f>
        <v>1</v>
      </c>
      <c r="L1699" s="9">
        <v>55</v>
      </c>
      <c r="M1699" s="135"/>
      <c r="N1699" s="9" t="str">
        <f>IF(M1699="","Vacio",IF(L1699=M1699,"Igual","Diferente"))</f>
        <v>Vacio</v>
      </c>
      <c r="O1699" s="9"/>
      <c r="P1699" s="135"/>
      <c r="Q1699" s="9" t="str">
        <f>IF(P1699="","Vacio",IF(O1699=P1699,"Igual","Diferente"))</f>
        <v>Vacio</v>
      </c>
      <c r="R1699" s="1">
        <f>+L1699+O1699/3.5</f>
        <v>55</v>
      </c>
      <c r="S1699" s="1">
        <f ca="1">+IF(K1699&gt;=0,IF(K1699&lt;30,R1699*1,IF(60&gt;K1699,R1699*2,IF(90&gt;K1699,R1699*3,IF(120&gt;K1699,R1699*4,IF(150&gt;K1699,R1699*5,IF(180&gt;K1699,R1699*6,IF(210&gt;K1699,R1699*7))))))),0)</f>
        <v>55</v>
      </c>
      <c r="T1699" s="2" t="str">
        <f ca="1">+IF(K1699&lt;0,0,IF(K1699&lt;8,$A$1,IF(K1699&lt;15,$B$1,IF(K1699&lt;22,$C$1,IF(K1699&lt;30,$D$1,IF(K1699&lt;60,$G$1,IF(K1699&lt;90,$H$1,IF(K1699&lt;120,$I$1,IF(K1699&lt;150,$J$1,IF(K1699&lt;180,$K$1,IF(K1699&lt;210,$E$1)))))))))))</f>
        <v>1° Semana</v>
      </c>
      <c r="U1699" s="3" t="s">
        <v>3424</v>
      </c>
      <c r="V1699" s="10" t="s">
        <v>2572</v>
      </c>
      <c r="W1699" s="6">
        <v>43892</v>
      </c>
      <c r="X1699" s="12" t="s">
        <v>3425</v>
      </c>
      <c r="Y1699" s="12" t="s">
        <v>5248</v>
      </c>
      <c r="Z1699" s="12" t="s">
        <v>2574</v>
      </c>
      <c r="AA1699" s="12"/>
      <c r="AB1699" s="12"/>
      <c r="AC1699" s="15"/>
      <c r="AD1699" s="15"/>
      <c r="AE1699" s="15"/>
      <c r="AF1699" s="4">
        <f ca="1">+TODAY()-AE1699</f>
        <v>44137</v>
      </c>
      <c r="AG1699" s="15"/>
      <c r="AH1699" s="15"/>
      <c r="AI1699" s="6"/>
      <c r="AJ1699" s="6"/>
      <c r="AK1699" s="3"/>
      <c r="AL1699" s="6"/>
      <c r="AM1699" s="66">
        <v>1</v>
      </c>
      <c r="AN1699" s="63" t="s">
        <v>44</v>
      </c>
      <c r="AO1699" s="3"/>
      <c r="AP1699" s="3" t="s">
        <v>2214</v>
      </c>
      <c r="AQ1699" s="3"/>
      <c r="AR1699" s="3"/>
      <c r="AS1699" s="3"/>
      <c r="AT1699" s="3"/>
      <c r="AU1699" s="3" t="s">
        <v>4401</v>
      </c>
      <c r="AV1699" s="7" t="s">
        <v>47</v>
      </c>
      <c r="AW1699" s="7" t="s">
        <v>47</v>
      </c>
      <c r="AX1699" s="9" t="str">
        <f>IF(AW1699="","Vacio",IF(AV1699=AW1699,"Igual","Diferente"))</f>
        <v>Igual</v>
      </c>
      <c r="AY1699" s="129"/>
      <c r="AZ1699" s="129"/>
      <c r="BA1699" s="5">
        <f ca="1">+IF(K1699&gt;21,"Revisar",0)</f>
        <v>0</v>
      </c>
      <c r="BB1699" s="68" t="s">
        <v>146</v>
      </c>
      <c r="BC1699" s="129" t="s">
        <v>2919</v>
      </c>
      <c r="BD1699"/>
      <c r="BE1699"/>
      <c r="BF1699" s="129" t="s">
        <v>94</v>
      </c>
      <c r="BG1699" s="129">
        <v>7.13</v>
      </c>
      <c r="BH1699"/>
      <c r="BI1699"/>
      <c r="BJ1699"/>
      <c r="BK1699"/>
      <c r="BL1699"/>
      <c r="BM1699"/>
    </row>
    <row r="1700" spans="1:65" s="158" customFormat="1" ht="14.65" customHeight="1" x14ac:dyDescent="0.25">
      <c r="A1700" s="68" t="str">
        <f>CONCATENATE(E1700,"_",X1700)</f>
        <v>20603277202_PCR-LAP20041257</v>
      </c>
      <c r="B1700" s="68" t="str">
        <f>CONCATENATE(E1700,"_",Z1700)</f>
        <v>20603277202_</v>
      </c>
      <c r="C1700" s="6">
        <v>44125</v>
      </c>
      <c r="D1700" s="6">
        <v>44155</v>
      </c>
      <c r="E1700" s="192">
        <v>20603277202</v>
      </c>
      <c r="F1700" s="3" t="s">
        <v>2571</v>
      </c>
      <c r="G1700" s="3" t="s">
        <v>4995</v>
      </c>
      <c r="H1700" s="6">
        <v>44125</v>
      </c>
      <c r="I1700" s="6">
        <v>44155</v>
      </c>
      <c r="J1700" s="122"/>
      <c r="K1700" s="8">
        <f ca="1">+TODAY()-I1700</f>
        <v>-18</v>
      </c>
      <c r="L1700" s="9">
        <v>61</v>
      </c>
      <c r="M1700" s="135"/>
      <c r="N1700" s="9" t="str">
        <f>IF(M1700="","Vacio",IF(L1700=M1700,"Igual","Diferente"))</f>
        <v>Vacio</v>
      </c>
      <c r="O1700" s="9"/>
      <c r="P1700" s="135"/>
      <c r="Q1700" s="9" t="str">
        <f>IF(P1700="","Vacio",IF(O1700=P1700,"Igual","Diferente"))</f>
        <v>Vacio</v>
      </c>
      <c r="R1700" s="1">
        <f>+L1700+O1700/3.5</f>
        <v>61</v>
      </c>
      <c r="S1700" s="1">
        <f ca="1">+IF(K1700&gt;=0,IF(K1700&lt;30,R1700*1,IF(60&gt;K1700,R1700*2,IF(90&gt;K1700,R1700*3,IF(120&gt;K1700,R1700*4,IF(150&gt;K1700,R1700*5,IF(180&gt;K1700,R1700*6,IF(210&gt;K1700,R1700*7))))))),0)</f>
        <v>0</v>
      </c>
      <c r="T1700" s="2">
        <f ca="1">+IF(K1700&lt;0,0,IF(K1700&lt;8,$A$1,IF(K1700&lt;15,$B$1,IF(K1700&lt;22,$C$1,IF(K1700&lt;30,$D$1,IF(K1700&lt;60,$G$1,IF(K1700&lt;90,$H$1,IF(K1700&lt;120,$I$1,IF(K1700&lt;150,$J$1,IF(K1700&lt;180,$K$1,IF(K1700&lt;210,$E$1)))))))))))</f>
        <v>0</v>
      </c>
      <c r="U1700" s="3" t="s">
        <v>4981</v>
      </c>
      <c r="V1700" s="10" t="s">
        <v>4982</v>
      </c>
      <c r="W1700" s="6">
        <v>44125</v>
      </c>
      <c r="X1700" s="12" t="s">
        <v>4983</v>
      </c>
      <c r="Y1700" s="12" t="s">
        <v>5248</v>
      </c>
      <c r="Z1700" s="12"/>
      <c r="AA1700" s="12"/>
      <c r="AB1700" s="15"/>
      <c r="AC1700" s="15"/>
      <c r="AD1700" s="15"/>
      <c r="AE1700" s="15"/>
      <c r="AF1700" s="4">
        <f ca="1">+TODAY()-AE1700</f>
        <v>44137</v>
      </c>
      <c r="AG1700" s="15"/>
      <c r="AH1700" s="15"/>
      <c r="AI1700" s="6"/>
      <c r="AJ1700" s="6"/>
      <c r="AK1700" s="3"/>
      <c r="AL1700" s="6"/>
      <c r="AM1700" s="66"/>
      <c r="AN1700" s="63"/>
      <c r="AO1700" s="3"/>
      <c r="AP1700" s="3" t="s">
        <v>62</v>
      </c>
      <c r="AQ1700" s="296" t="s">
        <v>888</v>
      </c>
      <c r="AR1700" s="3"/>
      <c r="AS1700" s="3"/>
      <c r="AT1700" s="3"/>
      <c r="AU1700" s="3" t="s">
        <v>4401</v>
      </c>
      <c r="AV1700" s="7" t="s">
        <v>47</v>
      </c>
      <c r="AW1700" s="7" t="s">
        <v>47</v>
      </c>
      <c r="AX1700" s="9" t="str">
        <f>IF(AW1700="","Vacio",IF(AV1700=AW1700,"Igual","Diferente"))</f>
        <v>Igual</v>
      </c>
      <c r="AY1700" s="129"/>
      <c r="AZ1700" s="129"/>
      <c r="BA1700" s="5">
        <f ca="1">+IF(K1700&gt;21,"Revisar",0)</f>
        <v>0</v>
      </c>
      <c r="BB1700" s="68" t="s">
        <v>146</v>
      </c>
      <c r="BC1700" s="129" t="s">
        <v>2919</v>
      </c>
      <c r="BD1700"/>
      <c r="BE1700"/>
      <c r="BF1700" s="129"/>
      <c r="BG1700" s="129">
        <v>7.13</v>
      </c>
      <c r="BH1700"/>
      <c r="BI1700"/>
      <c r="BJ1700"/>
      <c r="BK1700"/>
      <c r="BL1700"/>
      <c r="BM1700"/>
    </row>
    <row r="1701" spans="1:65" s="158" customFormat="1" ht="14.65" customHeight="1" x14ac:dyDescent="0.25">
      <c r="A1701" s="68" t="str">
        <f>CONCATENATE(E1701,"_",X1701)</f>
        <v>20537735679_PCR-LAP19102030</v>
      </c>
      <c r="B1701" s="68" t="str">
        <f>CONCATENATE(E1701,"_",Z1701)</f>
        <v>20537735679_PCR-LAP0361</v>
      </c>
      <c r="C1701" s="6">
        <v>44125</v>
      </c>
      <c r="D1701" s="6">
        <v>44155</v>
      </c>
      <c r="E1701" s="192">
        <v>20537735679</v>
      </c>
      <c r="F1701" s="3" t="s">
        <v>3624</v>
      </c>
      <c r="G1701" s="3" t="s">
        <v>5012</v>
      </c>
      <c r="H1701" s="6">
        <v>44125</v>
      </c>
      <c r="I1701" s="6">
        <v>44155</v>
      </c>
      <c r="J1701" s="122"/>
      <c r="K1701" s="8">
        <f ca="1">+TODAY()-I1701</f>
        <v>-18</v>
      </c>
      <c r="L1701" s="9">
        <v>40</v>
      </c>
      <c r="M1701" s="135"/>
      <c r="N1701" s="9" t="str">
        <f>IF(M1701="","Vacio",IF(L1701=M1701,"Igual","Diferente"))</f>
        <v>Vacio</v>
      </c>
      <c r="O1701" s="9"/>
      <c r="P1701" s="135"/>
      <c r="Q1701" s="9" t="str">
        <f>IF(P1701="","Vacio",IF(O1701=P1701,"Igual","Diferente"))</f>
        <v>Vacio</v>
      </c>
      <c r="R1701" s="1">
        <f>+L1701+O1701/3.5</f>
        <v>40</v>
      </c>
      <c r="S1701" s="1">
        <f ca="1">+IF(K1701&gt;=0,IF(K1701&lt;30,R1701*1,IF(60&gt;K1701,R1701*2,IF(90&gt;K1701,R1701*3,IF(120&gt;K1701,R1701*4,IF(150&gt;K1701,R1701*5,IF(180&gt;K1701,R1701*6,IF(210&gt;K1701,R1701*7))))))),0)</f>
        <v>0</v>
      </c>
      <c r="T1701" s="2">
        <f ca="1">+IF(K1701&lt;0,0,IF(K1701&lt;8,$A$1,IF(K1701&lt;15,$B$1,IF(K1701&lt;22,$C$1,IF(K1701&lt;30,$D$1,IF(K1701&lt;60,$G$1,IF(K1701&lt;90,$H$1,IF(K1701&lt;120,$I$1,IF(K1701&lt;150,$J$1,IF(K1701&lt;180,$K$1,IF(K1701&lt;210,$E$1)))))))))))</f>
        <v>0</v>
      </c>
      <c r="U1701" s="3" t="s">
        <v>4574</v>
      </c>
      <c r="V1701" s="10" t="s">
        <v>3626</v>
      </c>
      <c r="W1701" s="6">
        <v>44064</v>
      </c>
      <c r="X1701" s="12" t="s">
        <v>4573</v>
      </c>
      <c r="Y1701" s="12" t="s">
        <v>5248</v>
      </c>
      <c r="Z1701" s="12" t="s">
        <v>1248</v>
      </c>
      <c r="AA1701" s="12"/>
      <c r="AB1701" s="15"/>
      <c r="AC1701" s="15"/>
      <c r="AD1701" s="15"/>
      <c r="AE1701" s="15"/>
      <c r="AF1701" s="4">
        <f ca="1">+TODAY()-AE1701</f>
        <v>44137</v>
      </c>
      <c r="AG1701" s="15"/>
      <c r="AH1701" s="15"/>
      <c r="AI1701" s="6"/>
      <c r="AJ1701" s="6"/>
      <c r="AK1701" s="3"/>
      <c r="AL1701" s="6"/>
      <c r="AM1701" s="66">
        <v>1</v>
      </c>
      <c r="AN1701" s="63" t="s">
        <v>44</v>
      </c>
      <c r="AO1701" s="3"/>
      <c r="AP1701" s="3" t="s">
        <v>62</v>
      </c>
      <c r="AQ1701" s="296" t="s">
        <v>888</v>
      </c>
      <c r="AR1701" s="3"/>
      <c r="AS1701" s="3"/>
      <c r="AT1701" s="3"/>
      <c r="AU1701" s="288" t="s">
        <v>4686</v>
      </c>
      <c r="AV1701" s="7" t="s">
        <v>47</v>
      </c>
      <c r="AW1701" s="7" t="s">
        <v>47</v>
      </c>
      <c r="AX1701" s="9" t="str">
        <f>IF(AW1701="","Vacio",IF(AV1701=AW1701,"Igual","Diferente"))</f>
        <v>Igual</v>
      </c>
      <c r="AY1701" s="129"/>
      <c r="AZ1701" s="129"/>
      <c r="BA1701" s="5">
        <f ca="1">+IF(K1701&gt;21,"Revisar",0)</f>
        <v>0</v>
      </c>
      <c r="BB1701" s="68" t="s">
        <v>146</v>
      </c>
      <c r="BC1701" s="129" t="s">
        <v>2919</v>
      </c>
      <c r="BD1701"/>
      <c r="BE1701"/>
      <c r="BF1701" s="129" t="s">
        <v>94</v>
      </c>
      <c r="BG1701" s="129">
        <v>7.13</v>
      </c>
      <c r="BH1701"/>
      <c r="BI1701"/>
      <c r="BJ1701"/>
      <c r="BK1701"/>
      <c r="BL1701"/>
      <c r="BM1701"/>
    </row>
    <row r="1702" spans="1:65" s="158" customFormat="1" ht="14.65" customHeight="1" x14ac:dyDescent="0.25">
      <c r="A1702" s="68" t="str">
        <f>CONCATENATE(E1702,"_",X1702)</f>
        <v>20537735679_PCR-LAP0256</v>
      </c>
      <c r="B1702" s="68" t="str">
        <f>CONCATENATE(E1702,"_",Z1702)</f>
        <v>20537735679_</v>
      </c>
      <c r="C1702" s="6">
        <v>44125</v>
      </c>
      <c r="D1702" s="6">
        <v>44155</v>
      </c>
      <c r="E1702" s="192">
        <v>20537735679</v>
      </c>
      <c r="F1702" s="3" t="s">
        <v>3624</v>
      </c>
      <c r="G1702" s="3" t="s">
        <v>5012</v>
      </c>
      <c r="H1702" s="6">
        <v>44125</v>
      </c>
      <c r="I1702" s="6">
        <v>44155</v>
      </c>
      <c r="J1702" s="122"/>
      <c r="K1702" s="8">
        <f ca="1">+TODAY()-I1702</f>
        <v>-18</v>
      </c>
      <c r="L1702" s="9">
        <v>40</v>
      </c>
      <c r="M1702" s="135"/>
      <c r="N1702" s="9" t="str">
        <f>IF(M1702="","Vacio",IF(L1702=M1702,"Igual","Diferente"))</f>
        <v>Vacio</v>
      </c>
      <c r="O1702" s="9"/>
      <c r="P1702" s="135"/>
      <c r="Q1702" s="9" t="str">
        <f>IF(P1702="","Vacio",IF(O1702=P1702,"Igual","Diferente"))</f>
        <v>Vacio</v>
      </c>
      <c r="R1702" s="1">
        <f>+L1702+O1702/3.5</f>
        <v>40</v>
      </c>
      <c r="S1702" s="1">
        <f ca="1">+IF(K1702&gt;=0,IF(K1702&lt;30,R1702*1,IF(60&gt;K1702,R1702*2,IF(90&gt;K1702,R1702*3,IF(120&gt;K1702,R1702*4,IF(150&gt;K1702,R1702*5,IF(180&gt;K1702,R1702*6,IF(210&gt;K1702,R1702*7))))))),0)</f>
        <v>0</v>
      </c>
      <c r="T1702" s="2">
        <f ca="1">+IF(K1702&lt;0,0,IF(K1702&lt;8,$A$1,IF(K1702&lt;15,$B$1,IF(K1702&lt;22,$C$1,IF(K1702&lt;30,$D$1,IF(K1702&lt;60,$G$1,IF(K1702&lt;90,$H$1,IF(K1702&lt;120,$I$1,IF(K1702&lt;150,$J$1,IF(K1702&lt;180,$K$1,IF(K1702&lt;210,$E$1)))))))))))</f>
        <v>0</v>
      </c>
      <c r="U1702" s="3" t="s">
        <v>3625</v>
      </c>
      <c r="V1702" s="10" t="s">
        <v>3626</v>
      </c>
      <c r="W1702" s="6">
        <v>44064</v>
      </c>
      <c r="X1702" s="12" t="s">
        <v>704</v>
      </c>
      <c r="Y1702" s="12" t="s">
        <v>5248</v>
      </c>
      <c r="Z1702" s="12"/>
      <c r="AA1702" s="12"/>
      <c r="AB1702" s="15"/>
      <c r="AC1702" s="15"/>
      <c r="AD1702" s="15"/>
      <c r="AE1702" s="15"/>
      <c r="AF1702" s="4">
        <f ca="1">+TODAY()-AE1702</f>
        <v>44137</v>
      </c>
      <c r="AG1702" s="15"/>
      <c r="AH1702" s="15"/>
      <c r="AI1702" s="6"/>
      <c r="AJ1702" s="6"/>
      <c r="AK1702" s="3"/>
      <c r="AL1702" s="6"/>
      <c r="AM1702" s="66">
        <v>1</v>
      </c>
      <c r="AN1702" s="63" t="s">
        <v>44</v>
      </c>
      <c r="AO1702" s="3"/>
      <c r="AP1702" s="3" t="s">
        <v>62</v>
      </c>
      <c r="AQ1702" s="296" t="s">
        <v>888</v>
      </c>
      <c r="AR1702" s="3"/>
      <c r="AS1702" s="3"/>
      <c r="AT1702" s="3"/>
      <c r="AU1702" s="288" t="s">
        <v>4686</v>
      </c>
      <c r="AV1702" s="7" t="s">
        <v>47</v>
      </c>
      <c r="AW1702" s="7" t="s">
        <v>47</v>
      </c>
      <c r="AX1702" s="9" t="str">
        <f>IF(AW1702="","Vacio",IF(AV1702=AW1702,"Igual","Diferente"))</f>
        <v>Igual</v>
      </c>
      <c r="AY1702" s="129"/>
      <c r="AZ1702" s="129"/>
      <c r="BA1702" s="5">
        <f ca="1">+IF(K1702&gt;21,"Revisar",0)</f>
        <v>0</v>
      </c>
      <c r="BB1702" s="68" t="s">
        <v>146</v>
      </c>
      <c r="BC1702" s="129" t="s">
        <v>2919</v>
      </c>
      <c r="BD1702"/>
      <c r="BE1702"/>
      <c r="BF1702" s="129" t="s">
        <v>94</v>
      </c>
      <c r="BG1702" s="129">
        <f>VLOOKUP(X1702,'[2]Costos office 365'!$A$1:$B$180,2,FALSE)</f>
        <v>7.13</v>
      </c>
      <c r="BH1702"/>
      <c r="BI1702"/>
      <c r="BJ1702"/>
      <c r="BK1702"/>
      <c r="BL1702"/>
      <c r="BM1702"/>
    </row>
    <row r="1703" spans="1:65" s="158" customFormat="1" ht="14.65" customHeight="1" x14ac:dyDescent="0.25">
      <c r="A1703" s="68" t="str">
        <f>CONCATENATE(E1703,"_",X1703)</f>
        <v>20600306091_PCR-LAP20072067</v>
      </c>
      <c r="B1703" s="68" t="str">
        <f>CONCATENATE(E1703,"_",Z1703)</f>
        <v>20600306091_</v>
      </c>
      <c r="C1703" s="64">
        <v>44119</v>
      </c>
      <c r="D1703" s="64">
        <v>44149</v>
      </c>
      <c r="E1703" s="192">
        <v>20600306091</v>
      </c>
      <c r="F1703" s="63" t="s">
        <v>4819</v>
      </c>
      <c r="G1703" s="63" t="s">
        <v>4820</v>
      </c>
      <c r="H1703" s="64">
        <v>44119</v>
      </c>
      <c r="I1703" s="64">
        <v>44149</v>
      </c>
      <c r="J1703" s="65"/>
      <c r="K1703" s="8">
        <f ca="1">+TODAY()-I1703</f>
        <v>-12</v>
      </c>
      <c r="L1703" s="9">
        <v>50</v>
      </c>
      <c r="M1703" s="135"/>
      <c r="N1703" s="9" t="str">
        <f>IF(M1703="","Vacio",IF(L1703=M1703,"Igual","Diferente"))</f>
        <v>Vacio</v>
      </c>
      <c r="O1703" s="9"/>
      <c r="P1703" s="135"/>
      <c r="Q1703" s="9" t="str">
        <f>IF(P1703="","Vacio",IF(O1703=P1703,"Igual","Diferente"))</f>
        <v>Vacio</v>
      </c>
      <c r="R1703" s="1">
        <f>+L1703+O1703/3.5</f>
        <v>50</v>
      </c>
      <c r="S1703" s="1">
        <f ca="1">+IF(K1703&gt;=0,IF(K1703&lt;30,R1703*1,IF(60&gt;K1703,R1703*2,IF(90&gt;K1703,R1703*3,IF(120&gt;K1703,R1703*4,IF(150&gt;K1703,R1703*5,IF(180&gt;K1703,R1703*6,IF(210&gt;K1703,R1703*7))))))),0)</f>
        <v>0</v>
      </c>
      <c r="T1703" s="2">
        <f ca="1">+IF(K1703&lt;0,0,IF(K1703&lt;8,$A$1,IF(K1703&lt;15,$B$1,IF(K1703&lt;22,$C$1,IF(K1703&lt;30,$D$1,IF(K1703&lt;60,$G$1,IF(K1703&lt;90,$H$1,IF(K1703&lt;120,$I$1,IF(K1703&lt;150,$J$1,IF(K1703&lt;180,$K$1,IF(K1703&lt;210,$E$1)))))))))))</f>
        <v>0</v>
      </c>
      <c r="U1703" s="63" t="s">
        <v>4499</v>
      </c>
      <c r="V1703" s="66" t="s">
        <v>4886</v>
      </c>
      <c r="W1703" s="64">
        <v>44119</v>
      </c>
      <c r="X1703" s="12" t="s">
        <v>4483</v>
      </c>
      <c r="Y1703" s="12" t="s">
        <v>5248</v>
      </c>
      <c r="Z1703" s="12"/>
      <c r="AA1703" s="12"/>
      <c r="AB1703" s="102"/>
      <c r="AC1703" s="102"/>
      <c r="AD1703" s="102"/>
      <c r="AE1703" s="102"/>
      <c r="AF1703" s="4">
        <f ca="1">+TODAY()-AE1703</f>
        <v>44137</v>
      </c>
      <c r="AG1703" s="102"/>
      <c r="AH1703" s="102"/>
      <c r="AI1703" s="64"/>
      <c r="AJ1703" s="64"/>
      <c r="AK1703" s="63"/>
      <c r="AL1703" s="64"/>
      <c r="AM1703" s="66">
        <v>1</v>
      </c>
      <c r="AN1703" s="63" t="s">
        <v>44</v>
      </c>
      <c r="AO1703" s="63"/>
      <c r="AP1703" s="63" t="s">
        <v>2214</v>
      </c>
      <c r="AQ1703" s="63"/>
      <c r="AR1703" s="63"/>
      <c r="AS1703" s="63"/>
      <c r="AT1703" s="63"/>
      <c r="AU1703" s="3" t="s">
        <v>46</v>
      </c>
      <c r="AV1703" s="65" t="s">
        <v>47</v>
      </c>
      <c r="AW1703" s="7" t="s">
        <v>47</v>
      </c>
      <c r="AX1703" s="9" t="str">
        <f>IF(AW1703="","Vacio",IF(AV1703=AW1703,"Igual","Diferente"))</f>
        <v>Igual</v>
      </c>
      <c r="AY1703" s="68"/>
      <c r="AZ1703" s="68"/>
      <c r="BA1703" s="5">
        <f ca="1">+IF(K1703&gt;21,"Revisar",0)</f>
        <v>0</v>
      </c>
      <c r="BB1703" s="68" t="s">
        <v>146</v>
      </c>
      <c r="BC1703" s="129" t="s">
        <v>2919</v>
      </c>
      <c r="BD1703"/>
      <c r="BE1703"/>
      <c r="BF1703" s="129"/>
      <c r="BG1703" s="129"/>
      <c r="BH1703"/>
      <c r="BI1703"/>
      <c r="BJ1703"/>
      <c r="BK1703"/>
      <c r="BL1703"/>
      <c r="BM1703"/>
    </row>
    <row r="1704" spans="1:65" s="158" customFormat="1" ht="14.65" customHeight="1" x14ac:dyDescent="0.25">
      <c r="A1704" s="68" t="str">
        <f>CONCATENATE(E1704,"_",X1704)</f>
        <v>20600306091_PCR-LAP20072075</v>
      </c>
      <c r="B1704" s="68" t="str">
        <f>CONCATENATE(E1704,"_",Z1704)</f>
        <v>20600306091_</v>
      </c>
      <c r="C1704" s="64">
        <v>44119</v>
      </c>
      <c r="D1704" s="64">
        <v>44149</v>
      </c>
      <c r="E1704" s="192">
        <v>20600306091</v>
      </c>
      <c r="F1704" s="63" t="s">
        <v>4819</v>
      </c>
      <c r="G1704" s="63" t="s">
        <v>4820</v>
      </c>
      <c r="H1704" s="64">
        <v>44119</v>
      </c>
      <c r="I1704" s="64">
        <v>44149</v>
      </c>
      <c r="J1704" s="65"/>
      <c r="K1704" s="8">
        <f ca="1">+TODAY()-I1704</f>
        <v>-12</v>
      </c>
      <c r="L1704" s="9">
        <v>50</v>
      </c>
      <c r="M1704" s="135"/>
      <c r="N1704" s="9" t="str">
        <f>IF(M1704="","Vacio",IF(L1704=M1704,"Igual","Diferente"))</f>
        <v>Vacio</v>
      </c>
      <c r="O1704" s="9"/>
      <c r="P1704" s="135"/>
      <c r="Q1704" s="9" t="str">
        <f>IF(P1704="","Vacio",IF(O1704=P1704,"Igual","Diferente"))</f>
        <v>Vacio</v>
      </c>
      <c r="R1704" s="1">
        <f>+L1704+O1704/3.5</f>
        <v>50</v>
      </c>
      <c r="S1704" s="1">
        <f ca="1">+IF(K1704&gt;=0,IF(K1704&lt;30,R1704*1,IF(60&gt;K1704,R1704*2,IF(90&gt;K1704,R1704*3,IF(120&gt;K1704,R1704*4,IF(150&gt;K1704,R1704*5,IF(180&gt;K1704,R1704*6,IF(210&gt;K1704,R1704*7))))))),0)</f>
        <v>0</v>
      </c>
      <c r="T1704" s="2">
        <f ca="1">+IF(K1704&lt;0,0,IF(K1704&lt;8,$A$1,IF(K1704&lt;15,$B$1,IF(K1704&lt;22,$C$1,IF(K1704&lt;30,$D$1,IF(K1704&lt;60,$G$1,IF(K1704&lt;90,$H$1,IF(K1704&lt;120,$I$1,IF(K1704&lt;150,$J$1,IF(K1704&lt;180,$K$1,IF(K1704&lt;210,$E$1)))))))))))</f>
        <v>0</v>
      </c>
      <c r="U1704" s="63" t="s">
        <v>4499</v>
      </c>
      <c r="V1704" s="66" t="s">
        <v>4886</v>
      </c>
      <c r="W1704" s="64">
        <v>44119</v>
      </c>
      <c r="X1704" s="12" t="s">
        <v>4486</v>
      </c>
      <c r="Y1704" s="12" t="s">
        <v>5248</v>
      </c>
      <c r="Z1704" s="12"/>
      <c r="AA1704" s="12"/>
      <c r="AB1704" s="102"/>
      <c r="AC1704" s="102"/>
      <c r="AD1704" s="102"/>
      <c r="AE1704" s="102"/>
      <c r="AF1704" s="4">
        <f ca="1">+TODAY()-AE1704</f>
        <v>44137</v>
      </c>
      <c r="AG1704" s="102"/>
      <c r="AH1704" s="102"/>
      <c r="AI1704" s="64"/>
      <c r="AJ1704" s="64"/>
      <c r="AK1704" s="63"/>
      <c r="AL1704" s="64"/>
      <c r="AM1704" s="66">
        <v>1</v>
      </c>
      <c r="AN1704" s="63" t="s">
        <v>44</v>
      </c>
      <c r="AO1704" s="63"/>
      <c r="AP1704" s="63" t="s">
        <v>2214</v>
      </c>
      <c r="AQ1704" s="63"/>
      <c r="AR1704" s="63"/>
      <c r="AS1704" s="63"/>
      <c r="AT1704" s="63"/>
      <c r="AU1704" s="3" t="s">
        <v>46</v>
      </c>
      <c r="AV1704" s="65" t="s">
        <v>47</v>
      </c>
      <c r="AW1704" s="7" t="s">
        <v>47</v>
      </c>
      <c r="AX1704" s="9" t="str">
        <f>IF(AW1704="","Vacio",IF(AV1704=AW1704,"Igual","Diferente"))</f>
        <v>Igual</v>
      </c>
      <c r="AY1704" s="68"/>
      <c r="AZ1704" s="68"/>
      <c r="BA1704" s="5">
        <f ca="1">+IF(K1704&gt;21,"Revisar",0)</f>
        <v>0</v>
      </c>
      <c r="BB1704" s="68" t="s">
        <v>146</v>
      </c>
      <c r="BC1704" s="129" t="s">
        <v>2919</v>
      </c>
      <c r="BD1704"/>
      <c r="BE1704"/>
      <c r="BF1704" s="129"/>
      <c r="BG1704" s="129"/>
      <c r="BH1704"/>
      <c r="BI1704"/>
      <c r="BJ1704"/>
      <c r="BK1704"/>
      <c r="BL1704"/>
      <c r="BM1704"/>
    </row>
    <row r="1705" spans="1:65" s="158" customFormat="1" ht="14.65" customHeight="1" x14ac:dyDescent="0.25">
      <c r="A1705" s="68" t="str">
        <f>CONCATENATE(E1705,"_",X1705)</f>
        <v>20562982745_PCR-LAP20041297</v>
      </c>
      <c r="B1705" s="68" t="str">
        <f>CONCATENATE(E1705,"_",Z1705)</f>
        <v>20562982745_</v>
      </c>
      <c r="C1705" s="64">
        <v>44125</v>
      </c>
      <c r="D1705" s="64">
        <v>44155</v>
      </c>
      <c r="E1705" s="192">
        <v>20562982745</v>
      </c>
      <c r="F1705" s="63" t="s">
        <v>4984</v>
      </c>
      <c r="G1705" s="63" t="s">
        <v>4998</v>
      </c>
      <c r="H1705" s="64">
        <v>44125</v>
      </c>
      <c r="I1705" s="64">
        <v>44155</v>
      </c>
      <c r="J1705" s="65"/>
      <c r="K1705" s="8">
        <f ca="1">+TODAY()-I1705</f>
        <v>-18</v>
      </c>
      <c r="L1705" s="9"/>
      <c r="M1705" s="135"/>
      <c r="N1705" s="9" t="str">
        <f>IF(M1705="","Vacio",IF(L1705=M1705,"Igual","Diferente"))</f>
        <v>Vacio</v>
      </c>
      <c r="O1705" s="9">
        <v>216</v>
      </c>
      <c r="P1705" s="135"/>
      <c r="Q1705" s="9" t="str">
        <f>IF(P1705="","Vacio",IF(O1705=P1705,"Igual","Diferente"))</f>
        <v>Vacio</v>
      </c>
      <c r="R1705" s="1">
        <f>+L1705+O1705/3.5</f>
        <v>61.714285714285715</v>
      </c>
      <c r="S1705" s="1">
        <f ca="1">+IF(K1705&gt;=0,IF(K1705&lt;30,R1705*1,IF(60&gt;K1705,R1705*2,IF(90&gt;K1705,R1705*3,IF(120&gt;K1705,R1705*4,IF(150&gt;K1705,R1705*5,IF(180&gt;K1705,R1705*6,IF(210&gt;K1705,R1705*7))))))),0)</f>
        <v>0</v>
      </c>
      <c r="T1705" s="2">
        <f ca="1">+IF(K1705&lt;0,0,IF(K1705&lt;8,$A$1,IF(K1705&lt;15,$B$1,IF(K1705&lt;22,$C$1,IF(K1705&lt;30,$D$1,IF(K1705&lt;60,$G$1,IF(K1705&lt;90,$H$1,IF(K1705&lt;120,$I$1,IF(K1705&lt;150,$J$1,IF(K1705&lt;180,$K$1,IF(K1705&lt;210,$E$1)))))))))))</f>
        <v>0</v>
      </c>
      <c r="U1705" s="63" t="s">
        <v>4985</v>
      </c>
      <c r="V1705" s="66" t="s">
        <v>4986</v>
      </c>
      <c r="W1705" s="64">
        <v>44125</v>
      </c>
      <c r="X1705" s="12" t="s">
        <v>4987</v>
      </c>
      <c r="Y1705" s="12" t="s">
        <v>5248</v>
      </c>
      <c r="Z1705" s="12"/>
      <c r="AA1705" s="12"/>
      <c r="AB1705" s="102"/>
      <c r="AC1705" s="102"/>
      <c r="AD1705" s="102"/>
      <c r="AE1705" s="102"/>
      <c r="AF1705" s="4">
        <f ca="1">+TODAY()-AE1705</f>
        <v>44137</v>
      </c>
      <c r="AG1705" s="102"/>
      <c r="AH1705" s="102"/>
      <c r="AI1705" s="64"/>
      <c r="AJ1705" s="64"/>
      <c r="AK1705" s="63"/>
      <c r="AL1705" s="64"/>
      <c r="AM1705" s="66"/>
      <c r="AN1705" s="63"/>
      <c r="AO1705" s="63"/>
      <c r="AP1705" s="3" t="s">
        <v>62</v>
      </c>
      <c r="AQ1705" s="63"/>
      <c r="AR1705" s="63"/>
      <c r="AS1705" s="63"/>
      <c r="AT1705" s="63"/>
      <c r="AU1705" s="3" t="s">
        <v>4401</v>
      </c>
      <c r="AV1705" s="65" t="s">
        <v>47</v>
      </c>
      <c r="AW1705" s="7" t="s">
        <v>47</v>
      </c>
      <c r="AX1705" s="9" t="str">
        <f>IF(AW1705="","Vacio",IF(AV1705=AW1705,"Igual","Diferente"))</f>
        <v>Igual</v>
      </c>
      <c r="AY1705" s="68"/>
      <c r="AZ1705" s="68"/>
      <c r="BA1705" s="5">
        <f ca="1">+IF(K1705&gt;21,"Revisar",0)</f>
        <v>0</v>
      </c>
      <c r="BB1705" s="68" t="s">
        <v>146</v>
      </c>
      <c r="BC1705" s="129" t="s">
        <v>2919</v>
      </c>
      <c r="BD1705"/>
      <c r="BE1705"/>
      <c r="BF1705" s="129"/>
      <c r="BG1705" s="129"/>
      <c r="BH1705"/>
      <c r="BI1705"/>
      <c r="BJ1705"/>
      <c r="BK1705"/>
      <c r="BL1705"/>
      <c r="BM1705"/>
    </row>
    <row r="1706" spans="1:65" s="158" customFormat="1" ht="14.65" customHeight="1" x14ac:dyDescent="0.25">
      <c r="A1706" s="68" t="str">
        <f>CONCATENATE(E1706,"_",X1706)</f>
        <v>20417573705_MOR-LAP19101005</v>
      </c>
      <c r="B1706" s="68" t="str">
        <f>CONCATENATE(E1706,"_",Z1706)</f>
        <v>20417573705_</v>
      </c>
      <c r="C1706" s="64">
        <v>44105</v>
      </c>
      <c r="D1706" s="64">
        <v>44135</v>
      </c>
      <c r="E1706" s="192">
        <v>20417573705</v>
      </c>
      <c r="F1706" s="63" t="s">
        <v>39</v>
      </c>
      <c r="G1706" s="63" t="s">
        <v>5135</v>
      </c>
      <c r="H1706" s="64">
        <v>44105</v>
      </c>
      <c r="I1706" s="64">
        <v>44135</v>
      </c>
      <c r="J1706" s="65">
        <v>247544</v>
      </c>
      <c r="K1706" s="8">
        <f ca="1">+TODAY()-I1706</f>
        <v>2</v>
      </c>
      <c r="L1706" s="9">
        <v>70</v>
      </c>
      <c r="M1706" s="152"/>
      <c r="N1706" s="9" t="str">
        <f>IF(M1706="","Vacio",IF(L1706=M1706,"Igual","Diferente"))</f>
        <v>Vacio</v>
      </c>
      <c r="O1706" s="9"/>
      <c r="P1706" s="152"/>
      <c r="Q1706" s="9" t="str">
        <f>IF(P1706="","Vacio",IF(O1706=P1706,"Igual","Diferente"))</f>
        <v>Vacio</v>
      </c>
      <c r="R1706" s="1">
        <f>+L1706+O1706/3.5</f>
        <v>70</v>
      </c>
      <c r="S1706" s="1">
        <f ca="1">+IF(K1706&gt;=0,IF(K1706&lt;30,R1706*1,IF(60&gt;K1706,R1706*2,IF(90&gt;K1706,R1706*3,IF(120&gt;K1706,R1706*4,IF(150&gt;K1706,R1706*5,IF(180&gt;K1706,R1706*6,IF(210&gt;K1706,R1706*7))))))),0)</f>
        <v>70</v>
      </c>
      <c r="T1706" s="2" t="str">
        <f ca="1">+IF(K1706&lt;0,0,IF(K1706&lt;8,$A$1,IF(K1706&lt;15,$B$1,IF(K1706&lt;22,$C$1,IF(K1706&lt;30,$D$1,IF(K1706&lt;60,$G$1,IF(K1706&lt;90,$H$1,IF(K1706&lt;120,$I$1,IF(K1706&lt;150,$J$1,IF(K1706&lt;180,$K$1,IF(K1706&lt;210,$E$1)))))))))))</f>
        <v>1° Semana</v>
      </c>
      <c r="U1706" s="3" t="s">
        <v>52</v>
      </c>
      <c r="V1706" s="10" t="s">
        <v>53</v>
      </c>
      <c r="W1706" s="6">
        <v>43840</v>
      </c>
      <c r="X1706" s="12" t="s">
        <v>2584</v>
      </c>
      <c r="Y1706" s="12" t="s">
        <v>5248</v>
      </c>
      <c r="Z1706" s="12"/>
      <c r="AA1706" s="12"/>
      <c r="AB1706" s="15"/>
      <c r="AC1706" s="15"/>
      <c r="AD1706" s="15"/>
      <c r="AE1706" s="15"/>
      <c r="AF1706" s="4">
        <f ca="1">+TODAY()-AE1706</f>
        <v>44137</v>
      </c>
      <c r="AG1706" s="15"/>
      <c r="AH1706" s="15"/>
      <c r="AI1706" s="6"/>
      <c r="AJ1706" s="6"/>
      <c r="AK1706" s="3"/>
      <c r="AL1706" s="6"/>
      <c r="AM1706" s="66">
        <v>1</v>
      </c>
      <c r="AN1706" s="63" t="s">
        <v>44</v>
      </c>
      <c r="AO1706" s="3"/>
      <c r="AP1706" s="3" t="s">
        <v>45</v>
      </c>
      <c r="AQ1706" s="3"/>
      <c r="AR1706" s="3"/>
      <c r="AS1706" s="3"/>
      <c r="AT1706" s="3"/>
      <c r="AU1706" s="3" t="s">
        <v>46</v>
      </c>
      <c r="AV1706" s="7" t="s">
        <v>47</v>
      </c>
      <c r="AW1706" s="7" t="s">
        <v>47</v>
      </c>
      <c r="AX1706" s="9" t="str">
        <f>IF(AW1706="","Vacio",IF(AV1706=AW1706,"Igual","Diferente"))</f>
        <v>Igual</v>
      </c>
      <c r="AY1706" s="129"/>
      <c r="AZ1706" s="129"/>
      <c r="BA1706" s="5">
        <f ca="1">+IF(K1706&gt;21,"Revisar",0)</f>
        <v>0</v>
      </c>
      <c r="BB1706" s="129" t="s">
        <v>146</v>
      </c>
      <c r="BC1706" s="129" t="s">
        <v>2919</v>
      </c>
      <c r="BD1706" s="153"/>
      <c r="BE1706" s="153"/>
      <c r="BF1706" s="129" t="s">
        <v>94</v>
      </c>
      <c r="BG1706" s="129"/>
      <c r="BH1706" s="153"/>
      <c r="BI1706" s="153"/>
      <c r="BJ1706" s="153"/>
      <c r="BK1706" s="153"/>
      <c r="BL1706" s="153"/>
      <c r="BM1706" s="153"/>
    </row>
    <row r="1707" spans="1:65" s="158" customFormat="1" ht="14.65" customHeight="1" x14ac:dyDescent="0.25">
      <c r="A1707" s="68" t="str">
        <f>CONCATENATE(E1707,"_",X1707)</f>
        <v>20417573705_MOR-LAP19101004</v>
      </c>
      <c r="B1707" s="68" t="str">
        <f>CONCATENATE(E1707,"_",Z1707)</f>
        <v>20417573705_MOR-LAP19101009</v>
      </c>
      <c r="C1707" s="6">
        <v>44058</v>
      </c>
      <c r="D1707" s="6">
        <v>44179</v>
      </c>
      <c r="E1707" s="192">
        <v>20417573705</v>
      </c>
      <c r="F1707" s="63" t="s">
        <v>39</v>
      </c>
      <c r="G1707" s="3" t="s">
        <v>3592</v>
      </c>
      <c r="H1707" s="6">
        <v>44058</v>
      </c>
      <c r="I1707" s="6">
        <v>44179</v>
      </c>
      <c r="J1707" s="65"/>
      <c r="K1707" s="8">
        <f ca="1">+TODAY()-I1707</f>
        <v>-42</v>
      </c>
      <c r="L1707" s="9">
        <v>65</v>
      </c>
      <c r="M1707" s="152"/>
      <c r="N1707" s="9" t="str">
        <f>IF(M1707="","Vacio",IF(L1707=M1707,"Igual","Diferente"))</f>
        <v>Vacio</v>
      </c>
      <c r="O1707" s="9"/>
      <c r="P1707" s="152"/>
      <c r="Q1707" s="9" t="str">
        <f>IF(P1707="","Vacio",IF(O1707=P1707,"Igual","Diferente"))</f>
        <v>Vacio</v>
      </c>
      <c r="R1707" s="1">
        <f>+L1707+O1707/3.5</f>
        <v>65</v>
      </c>
      <c r="S1707" s="1">
        <f ca="1">+IF(K1707&gt;=0,IF(K1707&lt;30,R1707*1,IF(60&gt;K1707,R1707*2,IF(90&gt;K1707,R1707*3,IF(120&gt;K1707,R1707*4,IF(150&gt;K1707,R1707*5,IF(180&gt;K1707,R1707*6,IF(210&gt;K1707,R1707*7))))))),0)</f>
        <v>0</v>
      </c>
      <c r="T1707" s="2">
        <f ca="1">+IF(K1707&lt;0,0,IF(K1707&lt;8,$A$1,IF(K1707&lt;15,$B$1,IF(K1707&lt;22,$C$1,IF(K1707&lt;30,$D$1,IF(K1707&lt;60,$G$1,IF(K1707&lt;90,$H$1,IF(K1707&lt;120,$I$1,IF(K1707&lt;150,$J$1,IF(K1707&lt;180,$K$1,IF(K1707&lt;210,$E$1)))))))))))</f>
        <v>0</v>
      </c>
      <c r="U1707" s="63" t="s">
        <v>4297</v>
      </c>
      <c r="V1707" s="66" t="s">
        <v>3559</v>
      </c>
      <c r="W1707" s="64">
        <v>44057</v>
      </c>
      <c r="X1707" s="12" t="s">
        <v>250</v>
      </c>
      <c r="Y1707" s="12" t="s">
        <v>5248</v>
      </c>
      <c r="Z1707" s="12" t="s">
        <v>927</v>
      </c>
      <c r="AA1707" s="12"/>
      <c r="AB1707" s="12"/>
      <c r="AC1707" s="102"/>
      <c r="AD1707" s="102"/>
      <c r="AE1707" s="102"/>
      <c r="AF1707" s="4">
        <f ca="1">+TODAY()-AE1707</f>
        <v>44137</v>
      </c>
      <c r="AG1707" s="102"/>
      <c r="AH1707" s="102"/>
      <c r="AI1707" s="64"/>
      <c r="AJ1707" s="64"/>
      <c r="AK1707" s="63"/>
      <c r="AL1707" s="64"/>
      <c r="AM1707" s="66">
        <v>1</v>
      </c>
      <c r="AN1707" s="63" t="s">
        <v>44</v>
      </c>
      <c r="AO1707" s="63"/>
      <c r="AP1707" s="63" t="s">
        <v>45</v>
      </c>
      <c r="AQ1707" s="63"/>
      <c r="AR1707" s="63"/>
      <c r="AS1707" s="63"/>
      <c r="AT1707" s="63"/>
      <c r="AU1707" s="3" t="s">
        <v>46</v>
      </c>
      <c r="AV1707" s="65" t="s">
        <v>47</v>
      </c>
      <c r="AW1707" s="7" t="s">
        <v>47</v>
      </c>
      <c r="AX1707" s="9" t="str">
        <f>IF(AW1707="","Vacio",IF(AV1707=AW1707,"Igual","Diferente"))</f>
        <v>Igual</v>
      </c>
      <c r="AY1707" s="129"/>
      <c r="AZ1707" s="129"/>
      <c r="BA1707" s="5">
        <f ca="1">+IF(K1707&gt;21,"Revisar",0)</f>
        <v>0</v>
      </c>
      <c r="BB1707" s="129" t="s">
        <v>146</v>
      </c>
      <c r="BC1707" s="129" t="s">
        <v>2919</v>
      </c>
      <c r="BD1707" s="153"/>
      <c r="BE1707" s="153"/>
      <c r="BF1707" s="129" t="s">
        <v>94</v>
      </c>
      <c r="BG1707" s="129"/>
      <c r="BH1707" s="153"/>
      <c r="BI1707" s="153"/>
      <c r="BJ1707" s="153"/>
      <c r="BK1707" s="153"/>
      <c r="BL1707" s="153"/>
      <c r="BM1707" s="153"/>
    </row>
    <row r="1708" spans="1:65" s="158" customFormat="1" ht="14.65" customHeight="1" x14ac:dyDescent="0.25">
      <c r="A1708" s="68" t="str">
        <f>CONCATENATE(E1708,"_",X1708)</f>
        <v>20417573705_MOR-LAP19101015</v>
      </c>
      <c r="B1708" s="68" t="str">
        <f>CONCATENATE(E1708,"_",Z1708)</f>
        <v>20417573705_</v>
      </c>
      <c r="C1708" s="6">
        <v>44105</v>
      </c>
      <c r="D1708" s="6">
        <v>44135</v>
      </c>
      <c r="E1708" s="192">
        <v>20417573705</v>
      </c>
      <c r="F1708" s="63" t="s">
        <v>39</v>
      </c>
      <c r="G1708" s="3" t="s">
        <v>5135</v>
      </c>
      <c r="H1708" s="6">
        <v>44105</v>
      </c>
      <c r="I1708" s="6">
        <v>44135</v>
      </c>
      <c r="J1708" s="65">
        <v>247106</v>
      </c>
      <c r="K1708" s="8">
        <f ca="1">+TODAY()-I1708</f>
        <v>2</v>
      </c>
      <c r="L1708" s="9">
        <v>70</v>
      </c>
      <c r="M1708" s="152"/>
      <c r="N1708" s="9" t="str">
        <f>IF(M1708="","Vacio",IF(L1708=M1708,"Igual","Diferente"))</f>
        <v>Vacio</v>
      </c>
      <c r="O1708" s="9"/>
      <c r="P1708" s="152"/>
      <c r="Q1708" s="9" t="str">
        <f>IF(P1708="","Vacio",IF(O1708=P1708,"Igual","Diferente"))</f>
        <v>Vacio</v>
      </c>
      <c r="R1708" s="1">
        <f>+L1708+O1708/3.5</f>
        <v>70</v>
      </c>
      <c r="S1708" s="1">
        <f ca="1">+IF(K1708&gt;=0,IF(K1708&lt;30,R1708*1,IF(60&gt;K1708,R1708*2,IF(90&gt;K1708,R1708*3,IF(120&gt;K1708,R1708*4,IF(150&gt;K1708,R1708*5,IF(180&gt;K1708,R1708*6,IF(210&gt;K1708,R1708*7))))))),0)</f>
        <v>70</v>
      </c>
      <c r="T1708" s="2" t="str">
        <f ca="1">+IF(K1708&lt;0,0,IF(K1708&lt;8,$A$1,IF(K1708&lt;15,$B$1,IF(K1708&lt;22,$C$1,IF(K1708&lt;30,$D$1,IF(K1708&lt;60,$G$1,IF(K1708&lt;90,$H$1,IF(K1708&lt;120,$I$1,IF(K1708&lt;150,$J$1,IF(K1708&lt;180,$K$1,IF(K1708&lt;210,$E$1)))))))))))</f>
        <v>1° Semana</v>
      </c>
      <c r="U1708" s="63" t="s">
        <v>52</v>
      </c>
      <c r="V1708" s="66" t="s">
        <v>2586</v>
      </c>
      <c r="W1708" s="64">
        <v>43901</v>
      </c>
      <c r="X1708" s="12" t="s">
        <v>2587</v>
      </c>
      <c r="Y1708" s="12" t="s">
        <v>5248</v>
      </c>
      <c r="Z1708" s="12"/>
      <c r="AA1708" s="12"/>
      <c r="AB1708" s="102"/>
      <c r="AC1708" s="102"/>
      <c r="AD1708" s="102"/>
      <c r="AE1708" s="102"/>
      <c r="AF1708" s="4">
        <f ca="1">+TODAY()-AE1708</f>
        <v>44137</v>
      </c>
      <c r="AG1708" s="102"/>
      <c r="AH1708" s="102"/>
      <c r="AI1708" s="64"/>
      <c r="AJ1708" s="64"/>
      <c r="AK1708" s="63" t="s">
        <v>56</v>
      </c>
      <c r="AL1708" s="64"/>
      <c r="AM1708" s="66">
        <v>1</v>
      </c>
      <c r="AN1708" s="63" t="s">
        <v>44</v>
      </c>
      <c r="AO1708" s="63"/>
      <c r="AP1708" s="63" t="s">
        <v>45</v>
      </c>
      <c r="AQ1708" s="63"/>
      <c r="AR1708" s="63"/>
      <c r="AS1708" s="63"/>
      <c r="AT1708" s="63"/>
      <c r="AU1708" s="3" t="s">
        <v>46</v>
      </c>
      <c r="AV1708" s="65" t="s">
        <v>47</v>
      </c>
      <c r="AW1708" s="7" t="s">
        <v>47</v>
      </c>
      <c r="AX1708" s="9" t="str">
        <f>IF(AW1708="","Vacio",IF(AV1708=AW1708,"Igual","Diferente"))</f>
        <v>Igual</v>
      </c>
      <c r="AY1708" s="129"/>
      <c r="AZ1708" s="129"/>
      <c r="BA1708" s="5">
        <f ca="1">+IF(K1708&gt;21,"Revisar",0)</f>
        <v>0</v>
      </c>
      <c r="BB1708" s="129" t="s">
        <v>146</v>
      </c>
      <c r="BC1708" s="129" t="s">
        <v>2919</v>
      </c>
      <c r="BD1708" s="153"/>
      <c r="BE1708" s="153"/>
      <c r="BF1708" s="129" t="s">
        <v>94</v>
      </c>
      <c r="BG1708" s="129"/>
      <c r="BH1708" s="153"/>
      <c r="BI1708" s="153"/>
      <c r="BJ1708" s="153"/>
      <c r="BK1708" s="153"/>
      <c r="BL1708" s="153"/>
      <c r="BM1708" s="153"/>
    </row>
    <row r="1709" spans="1:65" s="158" customFormat="1" ht="14.65" customHeight="1" x14ac:dyDescent="0.25">
      <c r="A1709" s="68" t="str">
        <f>CONCATENATE(E1709,"_",X1709)</f>
        <v>20417573705_MOR-LAP19101040</v>
      </c>
      <c r="B1709" s="68" t="str">
        <f>CONCATENATE(E1709,"_",Z1709)</f>
        <v>20417573705_</v>
      </c>
      <c r="C1709" s="6">
        <v>44068</v>
      </c>
      <c r="D1709" s="6">
        <v>44189</v>
      </c>
      <c r="E1709" s="192">
        <v>20417573705</v>
      </c>
      <c r="F1709" s="63" t="s">
        <v>39</v>
      </c>
      <c r="G1709" s="3" t="s">
        <v>3788</v>
      </c>
      <c r="H1709" s="6">
        <v>44068</v>
      </c>
      <c r="I1709" s="6">
        <v>44189</v>
      </c>
      <c r="J1709" s="65"/>
      <c r="K1709" s="8">
        <f ca="1">+TODAY()-I1709</f>
        <v>-52</v>
      </c>
      <c r="L1709" s="9">
        <v>65</v>
      </c>
      <c r="M1709" s="152"/>
      <c r="N1709" s="9" t="str">
        <f>IF(M1709="","Vacio",IF(L1709=M1709,"Igual","Diferente"))</f>
        <v>Vacio</v>
      </c>
      <c r="O1709" s="9"/>
      <c r="P1709" s="152"/>
      <c r="Q1709" s="9" t="str">
        <f>IF(P1709="","Vacio",IF(O1709=P1709,"Igual","Diferente"))</f>
        <v>Vacio</v>
      </c>
      <c r="R1709" s="1">
        <f>+L1709+O1709/3.5</f>
        <v>65</v>
      </c>
      <c r="S1709" s="1">
        <f ca="1">+IF(K1709&gt;=0,IF(K1709&lt;30,R1709*1,IF(60&gt;K1709,R1709*2,IF(90&gt;K1709,R1709*3,IF(120&gt;K1709,R1709*4,IF(150&gt;K1709,R1709*5,IF(180&gt;K1709,R1709*6,IF(210&gt;K1709,R1709*7))))))),0)</f>
        <v>0</v>
      </c>
      <c r="T1709" s="2">
        <f ca="1">+IF(K1709&lt;0,0,IF(K1709&lt;8,$A$1,IF(K1709&lt;15,$B$1,IF(K1709&lt;22,$C$1,IF(K1709&lt;30,$D$1,IF(K1709&lt;60,$G$1,IF(K1709&lt;90,$H$1,IF(K1709&lt;120,$I$1,IF(K1709&lt;150,$J$1,IF(K1709&lt;180,$K$1,IF(K1709&lt;210,$E$1)))))))))))</f>
        <v>0</v>
      </c>
      <c r="U1709" s="63" t="s">
        <v>1805</v>
      </c>
      <c r="V1709" s="66" t="s">
        <v>3701</v>
      </c>
      <c r="W1709" s="64">
        <v>44067</v>
      </c>
      <c r="X1709" s="12" t="s">
        <v>3700</v>
      </c>
      <c r="Y1709" s="12" t="s">
        <v>5248</v>
      </c>
      <c r="Z1709" s="12"/>
      <c r="AA1709" s="12"/>
      <c r="AB1709" s="102"/>
      <c r="AC1709" s="102"/>
      <c r="AD1709" s="102"/>
      <c r="AE1709" s="102"/>
      <c r="AF1709" s="4">
        <f ca="1">+TODAY()-AE1709</f>
        <v>44137</v>
      </c>
      <c r="AG1709" s="102"/>
      <c r="AH1709" s="102"/>
      <c r="AI1709" s="64"/>
      <c r="AJ1709" s="64"/>
      <c r="AK1709" s="63"/>
      <c r="AL1709" s="64"/>
      <c r="AM1709" s="66">
        <v>1</v>
      </c>
      <c r="AN1709" s="63" t="s">
        <v>44</v>
      </c>
      <c r="AO1709" s="63"/>
      <c r="AP1709" s="63" t="s">
        <v>45</v>
      </c>
      <c r="AQ1709" s="63"/>
      <c r="AR1709" s="63"/>
      <c r="AS1709" s="63"/>
      <c r="AT1709" s="63"/>
      <c r="AU1709" s="3" t="s">
        <v>46</v>
      </c>
      <c r="AV1709" s="65" t="s">
        <v>47</v>
      </c>
      <c r="AW1709" s="7" t="s">
        <v>47</v>
      </c>
      <c r="AX1709" s="9" t="str">
        <f>IF(AW1709="","Vacio",IF(AV1709=AW1709,"Igual","Diferente"))</f>
        <v>Igual</v>
      </c>
      <c r="AY1709" s="129"/>
      <c r="AZ1709" s="129"/>
      <c r="BA1709" s="5">
        <f ca="1">+IF(K1709&gt;21,"Revisar",0)</f>
        <v>0</v>
      </c>
      <c r="BB1709" s="129" t="s">
        <v>146</v>
      </c>
      <c r="BC1709" s="129" t="s">
        <v>2919</v>
      </c>
      <c r="BD1709" s="153"/>
      <c r="BE1709" s="153"/>
      <c r="BF1709" s="129" t="s">
        <v>94</v>
      </c>
      <c r="BG1709" s="129"/>
      <c r="BH1709" s="153"/>
      <c r="BI1709" s="153"/>
      <c r="BJ1709" s="153"/>
      <c r="BK1709" s="153"/>
      <c r="BL1709" s="153"/>
      <c r="BM1709" s="153"/>
    </row>
    <row r="1710" spans="1:65" s="158" customFormat="1" ht="14.65" customHeight="1" x14ac:dyDescent="0.25">
      <c r="A1710" s="68" t="str">
        <f>CONCATENATE(E1710,"_",X1710)</f>
        <v>20417573705_PCR-LAP0472</v>
      </c>
      <c r="B1710" s="68" t="str">
        <f>CONCATENATE(E1710,"_",Z1710)</f>
        <v>20417573705_</v>
      </c>
      <c r="C1710" s="64">
        <v>44105</v>
      </c>
      <c r="D1710" s="64">
        <v>44135</v>
      </c>
      <c r="E1710" s="192">
        <v>20417573705</v>
      </c>
      <c r="F1710" s="63" t="s">
        <v>39</v>
      </c>
      <c r="G1710" s="63" t="s">
        <v>5135</v>
      </c>
      <c r="H1710" s="64">
        <v>44105</v>
      </c>
      <c r="I1710" s="64">
        <v>44135</v>
      </c>
      <c r="J1710" s="65">
        <v>247544</v>
      </c>
      <c r="K1710" s="8">
        <f ca="1">+TODAY()-I1710</f>
        <v>2</v>
      </c>
      <c r="L1710" s="9">
        <v>70</v>
      </c>
      <c r="M1710" s="152"/>
      <c r="N1710" s="9" t="str">
        <f>IF(M1710="","Vacio",IF(L1710=M1710,"Igual","Diferente"))</f>
        <v>Vacio</v>
      </c>
      <c r="O1710" s="9"/>
      <c r="P1710" s="152"/>
      <c r="Q1710" s="9" t="str">
        <f>IF(P1710="","Vacio",IF(O1710=P1710,"Igual","Diferente"))</f>
        <v>Vacio</v>
      </c>
      <c r="R1710" s="1">
        <f>+L1710+O1710/3.5</f>
        <v>70</v>
      </c>
      <c r="S1710" s="1">
        <f ca="1">+IF(K1710&gt;=0,IF(K1710&lt;30,R1710*1,IF(60&gt;K1710,R1710*2,IF(90&gt;K1710,R1710*3,IF(120&gt;K1710,R1710*4,IF(150&gt;K1710,R1710*5,IF(180&gt;K1710,R1710*6,IF(210&gt;K1710,R1710*7))))))),0)</f>
        <v>70</v>
      </c>
      <c r="T1710" s="2" t="str">
        <f ca="1">+IF(K1710&lt;0,0,IF(K1710&lt;8,$A$1,IF(K1710&lt;15,$B$1,IF(K1710&lt;22,$C$1,IF(K1710&lt;30,$D$1,IF(K1710&lt;60,$G$1,IF(K1710&lt;90,$H$1,IF(K1710&lt;120,$I$1,IF(K1710&lt;150,$J$1,IF(K1710&lt;180,$K$1,IF(K1710&lt;210,$E$1)))))))))))</f>
        <v>1° Semana</v>
      </c>
      <c r="U1710" s="3" t="s">
        <v>54</v>
      </c>
      <c r="V1710" s="10" t="s">
        <v>55</v>
      </c>
      <c r="W1710" s="6">
        <v>43321</v>
      </c>
      <c r="X1710" s="12" t="s">
        <v>2590</v>
      </c>
      <c r="Y1710" s="12" t="s">
        <v>5248</v>
      </c>
      <c r="Z1710" s="12"/>
      <c r="AA1710" s="12"/>
      <c r="AB1710" s="15"/>
      <c r="AC1710" s="15"/>
      <c r="AD1710" s="15"/>
      <c r="AE1710" s="15"/>
      <c r="AF1710" s="4">
        <f ca="1">+TODAY()-AE1710</f>
        <v>44137</v>
      </c>
      <c r="AG1710" s="15"/>
      <c r="AH1710" s="15"/>
      <c r="AI1710" s="6"/>
      <c r="AJ1710" s="6"/>
      <c r="AK1710" s="3" t="s">
        <v>56</v>
      </c>
      <c r="AL1710" s="6"/>
      <c r="AM1710" s="66">
        <v>1</v>
      </c>
      <c r="AN1710" s="63" t="s">
        <v>44</v>
      </c>
      <c r="AO1710" s="3"/>
      <c r="AP1710" s="3" t="s">
        <v>45</v>
      </c>
      <c r="AQ1710" s="3"/>
      <c r="AR1710" s="3"/>
      <c r="AS1710" s="3"/>
      <c r="AT1710" s="3"/>
      <c r="AU1710" s="3" t="s">
        <v>46</v>
      </c>
      <c r="AV1710" s="7" t="s">
        <v>47</v>
      </c>
      <c r="AW1710" s="7" t="s">
        <v>47</v>
      </c>
      <c r="AX1710" s="9" t="str">
        <f>IF(AW1710="","Vacio",IF(AV1710=AW1710,"Igual","Diferente"))</f>
        <v>Igual</v>
      </c>
      <c r="AY1710" s="129"/>
      <c r="AZ1710" s="129"/>
      <c r="BA1710" s="5">
        <f ca="1">+IF(K1710&gt;21,"Revisar",0)</f>
        <v>0</v>
      </c>
      <c r="BB1710" s="129" t="s">
        <v>146</v>
      </c>
      <c r="BC1710" s="129" t="s">
        <v>2919</v>
      </c>
      <c r="BD1710" s="153"/>
      <c r="BE1710" s="153"/>
      <c r="BF1710" s="129" t="s">
        <v>94</v>
      </c>
      <c r="BG1710" s="129"/>
      <c r="BH1710" s="153"/>
      <c r="BI1710" s="153"/>
      <c r="BJ1710" s="153"/>
      <c r="BK1710" s="153"/>
      <c r="BL1710" s="153"/>
      <c r="BM1710" s="153"/>
    </row>
    <row r="1711" spans="1:65" s="158" customFormat="1" ht="14.65" customHeight="1" x14ac:dyDescent="0.25">
      <c r="A1711" s="68" t="str">
        <f>CONCATENATE(E1711,"_",X1711)</f>
        <v>20417573705_PCR-LAP1149</v>
      </c>
      <c r="B1711" s="68" t="str">
        <f>CONCATENATE(E1711,"_",Z1711)</f>
        <v>20417573705_PCR-LAP0673</v>
      </c>
      <c r="C1711" s="6">
        <v>44105</v>
      </c>
      <c r="D1711" s="6">
        <v>44135</v>
      </c>
      <c r="E1711" s="192">
        <v>20417573705</v>
      </c>
      <c r="F1711" s="3" t="s">
        <v>39</v>
      </c>
      <c r="G1711" s="3" t="s">
        <v>5135</v>
      </c>
      <c r="H1711" s="6">
        <v>44105</v>
      </c>
      <c r="I1711" s="6">
        <v>44135</v>
      </c>
      <c r="J1711" s="7">
        <v>247256</v>
      </c>
      <c r="K1711" s="8">
        <f ca="1">+TODAY()-I1711</f>
        <v>2</v>
      </c>
      <c r="L1711" s="9">
        <v>70</v>
      </c>
      <c r="M1711" s="152"/>
      <c r="N1711" s="9" t="str">
        <f>IF(M1711="","Vacio",IF(L1711=M1711,"Igual","Diferente"))</f>
        <v>Vacio</v>
      </c>
      <c r="O1711" s="9"/>
      <c r="P1711" s="152"/>
      <c r="Q1711" s="9" t="str">
        <f>IF(P1711="","Vacio",IF(O1711=P1711,"Igual","Diferente"))</f>
        <v>Vacio</v>
      </c>
      <c r="R1711" s="1">
        <f>+L1711+O1711/3.5</f>
        <v>70</v>
      </c>
      <c r="S1711" s="1">
        <f ca="1">+IF(K1711&gt;=0,IF(K1711&lt;30,R1711*1,IF(60&gt;K1711,R1711*2,IF(90&gt;K1711,R1711*3,IF(120&gt;K1711,R1711*4,IF(150&gt;K1711,R1711*5,IF(180&gt;K1711,R1711*6,IF(210&gt;K1711,R1711*7))))))),0)</f>
        <v>70</v>
      </c>
      <c r="T1711" s="2" t="str">
        <f ca="1">+IF(K1711&lt;0,0,IF(K1711&lt;8,$A$1,IF(K1711&lt;15,$B$1,IF(K1711&lt;22,$C$1,IF(K1711&lt;30,$D$1,IF(K1711&lt;60,$G$1,IF(K1711&lt;90,$H$1,IF(K1711&lt;120,$I$1,IF(K1711&lt;150,$J$1,IF(K1711&lt;180,$K$1,IF(K1711&lt;210,$E$1)))))))))))</f>
        <v>1° Semana</v>
      </c>
      <c r="U1711" s="3" t="s">
        <v>3703</v>
      </c>
      <c r="V1711" s="10" t="s">
        <v>2598</v>
      </c>
      <c r="W1711" s="6">
        <v>43097</v>
      </c>
      <c r="X1711" s="12" t="s">
        <v>3702</v>
      </c>
      <c r="Y1711" s="12" t="s">
        <v>5248</v>
      </c>
      <c r="Z1711" s="12" t="s">
        <v>2599</v>
      </c>
      <c r="AA1711" s="12"/>
      <c r="AB1711" s="30"/>
      <c r="AC1711" s="15"/>
      <c r="AD1711" s="15"/>
      <c r="AE1711" s="15"/>
      <c r="AF1711" s="4">
        <f ca="1">+TODAY()-AE1711</f>
        <v>44137</v>
      </c>
      <c r="AG1711" s="15"/>
      <c r="AH1711" s="15"/>
      <c r="AI1711" s="6"/>
      <c r="AJ1711" s="6"/>
      <c r="AK1711" s="3" t="s">
        <v>43</v>
      </c>
      <c r="AL1711" s="6"/>
      <c r="AM1711" s="10">
        <v>1</v>
      </c>
      <c r="AN1711" s="3" t="s">
        <v>44</v>
      </c>
      <c r="AO1711" s="3"/>
      <c r="AP1711" s="3" t="s">
        <v>62</v>
      </c>
      <c r="AQ1711" s="3" t="s">
        <v>63</v>
      </c>
      <c r="AR1711" s="3"/>
      <c r="AS1711" s="3"/>
      <c r="AT1711" s="3"/>
      <c r="AU1711" s="3" t="s">
        <v>46</v>
      </c>
      <c r="AV1711" s="7" t="s">
        <v>47</v>
      </c>
      <c r="AW1711" s="7" t="s">
        <v>47</v>
      </c>
      <c r="AX1711" s="9" t="str">
        <f>IF(AW1711="","Vacio",IF(AV1711=AW1711,"Igual","Diferente"))</f>
        <v>Igual</v>
      </c>
      <c r="AY1711" s="129" t="s">
        <v>4182</v>
      </c>
      <c r="AZ1711" s="129"/>
      <c r="BA1711" s="5">
        <f ca="1">+IF(K1711&gt;21,"Revisar",0)</f>
        <v>0</v>
      </c>
      <c r="BB1711" s="129" t="s">
        <v>146</v>
      </c>
      <c r="BC1711" s="129" t="s">
        <v>2919</v>
      </c>
      <c r="BD1711" s="153"/>
      <c r="BE1711" s="153"/>
      <c r="BF1711" s="129" t="s">
        <v>94</v>
      </c>
      <c r="BG1711" s="129"/>
      <c r="BH1711" s="153"/>
      <c r="BI1711" s="153"/>
      <c r="BJ1711" s="153"/>
      <c r="BK1711" s="153"/>
      <c r="BL1711" s="153"/>
      <c r="BM1711" s="153"/>
    </row>
    <row r="1712" spans="1:65" s="158" customFormat="1" ht="14.65" customHeight="1" x14ac:dyDescent="0.25">
      <c r="A1712" s="68" t="str">
        <f>CONCATENATE(E1712,"_",X1712)</f>
        <v>20417573705_PCR-LAP0846</v>
      </c>
      <c r="B1712" s="68" t="str">
        <f>CONCATENATE(E1712,"_",Z1712)</f>
        <v>20417573705_</v>
      </c>
      <c r="C1712" s="6">
        <v>44105</v>
      </c>
      <c r="D1712" s="6">
        <v>44135</v>
      </c>
      <c r="E1712" s="192">
        <v>20417573705</v>
      </c>
      <c r="F1712" s="3" t="s">
        <v>39</v>
      </c>
      <c r="G1712" s="3" t="s">
        <v>5135</v>
      </c>
      <c r="H1712" s="6">
        <v>44105</v>
      </c>
      <c r="I1712" s="6">
        <v>44135</v>
      </c>
      <c r="J1712" s="7">
        <v>247256</v>
      </c>
      <c r="K1712" s="8">
        <f ca="1">+TODAY()-I1712</f>
        <v>2</v>
      </c>
      <c r="L1712" s="9">
        <v>70</v>
      </c>
      <c r="M1712" s="152"/>
      <c r="N1712" s="9" t="str">
        <f>IF(M1712="","Vacio",IF(L1712=M1712,"Igual","Diferente"))</f>
        <v>Vacio</v>
      </c>
      <c r="O1712" s="9"/>
      <c r="P1712" s="152"/>
      <c r="Q1712" s="9" t="str">
        <f>IF(P1712="","Vacio",IF(O1712=P1712,"Igual","Diferente"))</f>
        <v>Vacio</v>
      </c>
      <c r="R1712" s="1">
        <f>+L1712+O1712/3.5</f>
        <v>70</v>
      </c>
      <c r="S1712" s="1">
        <f ca="1">+IF(K1712&gt;=0,IF(K1712&lt;30,R1712*1,IF(60&gt;K1712,R1712*2,IF(90&gt;K1712,R1712*3,IF(120&gt;K1712,R1712*4,IF(150&gt;K1712,R1712*5,IF(180&gt;K1712,R1712*6,IF(210&gt;K1712,R1712*7))))))),0)</f>
        <v>70</v>
      </c>
      <c r="T1712" s="2" t="str">
        <f ca="1">+IF(K1712&lt;0,0,IF(K1712&lt;8,$A$1,IF(K1712&lt;15,$B$1,IF(K1712&lt;22,$C$1,IF(K1712&lt;30,$D$1,IF(K1712&lt;60,$G$1,IF(K1712&lt;90,$H$1,IF(K1712&lt;120,$I$1,IF(K1712&lt;150,$J$1,IF(K1712&lt;180,$K$1,IF(K1712&lt;210,$E$1)))))))))))</f>
        <v>1° Semana</v>
      </c>
      <c r="U1712" s="3" t="s">
        <v>2602</v>
      </c>
      <c r="V1712" s="10" t="s">
        <v>2603</v>
      </c>
      <c r="W1712" s="6">
        <v>43298</v>
      </c>
      <c r="X1712" s="12" t="s">
        <v>2604</v>
      </c>
      <c r="Y1712" s="12" t="s">
        <v>5248</v>
      </c>
      <c r="Z1712" s="12"/>
      <c r="AA1712" s="12"/>
      <c r="AB1712" s="15"/>
      <c r="AC1712" s="15"/>
      <c r="AD1712" s="15"/>
      <c r="AE1712" s="15"/>
      <c r="AF1712" s="4">
        <f ca="1">+TODAY()-AE1712</f>
        <v>44137</v>
      </c>
      <c r="AG1712" s="15"/>
      <c r="AH1712" s="15"/>
      <c r="AI1712" s="6"/>
      <c r="AJ1712" s="6"/>
      <c r="AK1712" s="3" t="s">
        <v>43</v>
      </c>
      <c r="AL1712" s="6"/>
      <c r="AM1712" s="10">
        <v>1</v>
      </c>
      <c r="AN1712" s="3" t="s">
        <v>44</v>
      </c>
      <c r="AO1712" s="3"/>
      <c r="AP1712" s="3" t="s">
        <v>62</v>
      </c>
      <c r="AQ1712" s="3" t="s">
        <v>63</v>
      </c>
      <c r="AR1712" s="3"/>
      <c r="AS1712" s="3"/>
      <c r="AT1712" s="3"/>
      <c r="AU1712" s="3" t="s">
        <v>46</v>
      </c>
      <c r="AV1712" s="7" t="s">
        <v>47</v>
      </c>
      <c r="AW1712" s="7" t="s">
        <v>47</v>
      </c>
      <c r="AX1712" s="9" t="str">
        <f>IF(AW1712="","Vacio",IF(AV1712=AW1712,"Igual","Diferente"))</f>
        <v>Igual</v>
      </c>
      <c r="AY1712" s="129"/>
      <c r="AZ1712" s="129"/>
      <c r="BA1712" s="5">
        <f ca="1">+IF(K1712&gt;21,"Revisar",0)</f>
        <v>0</v>
      </c>
      <c r="BB1712" s="129" t="s">
        <v>146</v>
      </c>
      <c r="BC1712" s="129" t="s">
        <v>2919</v>
      </c>
      <c r="BD1712" s="153"/>
      <c r="BE1712" s="153"/>
      <c r="BF1712" s="129" t="s">
        <v>94</v>
      </c>
      <c r="BG1712" s="129"/>
      <c r="BH1712" s="153"/>
      <c r="BI1712" s="153"/>
      <c r="BJ1712" s="153"/>
      <c r="BK1712" s="153"/>
      <c r="BL1712" s="153"/>
      <c r="BM1712" s="153"/>
    </row>
    <row r="1713" spans="1:65" s="158" customFormat="1" ht="14.65" customHeight="1" x14ac:dyDescent="0.25">
      <c r="A1713" s="68" t="str">
        <f>CONCATENATE(E1713,"_",X1713)</f>
        <v>20417573705_PCR-LAP0862</v>
      </c>
      <c r="B1713" s="68" t="str">
        <f>CONCATENATE(E1713,"_",Z1713)</f>
        <v>20417573705_</v>
      </c>
      <c r="C1713" s="6">
        <v>44105</v>
      </c>
      <c r="D1713" s="6">
        <v>44135</v>
      </c>
      <c r="E1713" s="192">
        <v>20417573705</v>
      </c>
      <c r="F1713" s="3" t="s">
        <v>39</v>
      </c>
      <c r="G1713" s="3" t="s">
        <v>5135</v>
      </c>
      <c r="H1713" s="6">
        <v>44105</v>
      </c>
      <c r="I1713" s="6">
        <v>44135</v>
      </c>
      <c r="J1713" s="7">
        <v>247256</v>
      </c>
      <c r="K1713" s="8">
        <f ca="1">+TODAY()-I1713</f>
        <v>2</v>
      </c>
      <c r="L1713" s="9">
        <v>70</v>
      </c>
      <c r="M1713" s="152"/>
      <c r="N1713" s="9" t="str">
        <f>IF(M1713="","Vacio",IF(L1713=M1713,"Igual","Diferente"))</f>
        <v>Vacio</v>
      </c>
      <c r="O1713" s="9"/>
      <c r="P1713" s="152"/>
      <c r="Q1713" s="9" t="str">
        <f>IF(P1713="","Vacio",IF(O1713=P1713,"Igual","Diferente"))</f>
        <v>Vacio</v>
      </c>
      <c r="R1713" s="1">
        <f>+L1713+O1713/3.5</f>
        <v>70</v>
      </c>
      <c r="S1713" s="1">
        <f ca="1">+IF(K1713&gt;=0,IF(K1713&lt;30,R1713*1,IF(60&gt;K1713,R1713*2,IF(90&gt;K1713,R1713*3,IF(120&gt;K1713,R1713*4,IF(150&gt;K1713,R1713*5,IF(180&gt;K1713,R1713*6,IF(210&gt;K1713,R1713*7))))))),0)</f>
        <v>70</v>
      </c>
      <c r="T1713" s="2" t="str">
        <f ca="1">+IF(K1713&lt;0,0,IF(K1713&lt;8,$A$1,IF(K1713&lt;15,$B$1,IF(K1713&lt;22,$C$1,IF(K1713&lt;30,$D$1,IF(K1713&lt;60,$G$1,IF(K1713&lt;90,$H$1,IF(K1713&lt;120,$I$1,IF(K1713&lt;150,$J$1,IF(K1713&lt;180,$K$1,IF(K1713&lt;210,$E$1)))))))))))</f>
        <v>1° Semana</v>
      </c>
      <c r="U1713" s="3" t="s">
        <v>2605</v>
      </c>
      <c r="V1713" s="10" t="s">
        <v>2606</v>
      </c>
      <c r="W1713" s="6">
        <v>43290</v>
      </c>
      <c r="X1713" s="12" t="s">
        <v>2607</v>
      </c>
      <c r="Y1713" s="12" t="s">
        <v>5248</v>
      </c>
      <c r="Z1713" s="12"/>
      <c r="AA1713" s="12"/>
      <c r="AB1713" s="15"/>
      <c r="AC1713" s="15"/>
      <c r="AD1713" s="15"/>
      <c r="AE1713" s="15"/>
      <c r="AF1713" s="4">
        <f ca="1">+TODAY()-AE1713</f>
        <v>44137</v>
      </c>
      <c r="AG1713" s="15"/>
      <c r="AH1713" s="15"/>
      <c r="AI1713" s="6"/>
      <c r="AJ1713" s="6"/>
      <c r="AK1713" s="3" t="s">
        <v>43</v>
      </c>
      <c r="AL1713" s="6"/>
      <c r="AM1713" s="10">
        <v>1</v>
      </c>
      <c r="AN1713" s="3" t="s">
        <v>44</v>
      </c>
      <c r="AO1713" s="3"/>
      <c r="AP1713" s="3" t="s">
        <v>2608</v>
      </c>
      <c r="AQ1713" s="3"/>
      <c r="AR1713" s="3"/>
      <c r="AS1713" s="3"/>
      <c r="AT1713" s="3"/>
      <c r="AU1713" s="3" t="s">
        <v>46</v>
      </c>
      <c r="AV1713" s="7" t="s">
        <v>47</v>
      </c>
      <c r="AW1713" s="7" t="s">
        <v>47</v>
      </c>
      <c r="AX1713" s="9" t="str">
        <f>IF(AW1713="","Vacio",IF(AV1713=AW1713,"Igual","Diferente"))</f>
        <v>Igual</v>
      </c>
      <c r="AY1713" s="129"/>
      <c r="AZ1713" s="129"/>
      <c r="BA1713" s="5">
        <f ca="1">+IF(K1713&gt;21,"Revisar",0)</f>
        <v>0</v>
      </c>
      <c r="BB1713" s="129" t="s">
        <v>146</v>
      </c>
      <c r="BC1713" s="129" t="s">
        <v>2919</v>
      </c>
      <c r="BD1713" s="153"/>
      <c r="BE1713" s="153"/>
      <c r="BF1713" s="129" t="s">
        <v>94</v>
      </c>
      <c r="BG1713" s="129"/>
      <c r="BH1713" s="153"/>
      <c r="BI1713" s="153"/>
      <c r="BJ1713" s="153"/>
      <c r="BK1713" s="153"/>
      <c r="BL1713" s="153"/>
      <c r="BM1713" s="153"/>
    </row>
    <row r="1714" spans="1:65" s="158" customFormat="1" ht="14.65" customHeight="1" x14ac:dyDescent="0.25">
      <c r="A1714" s="68" t="str">
        <f>CONCATENATE(E1714,"_",X1714)</f>
        <v>20417573705_PCR-LAP0865</v>
      </c>
      <c r="B1714" s="68" t="str">
        <f>CONCATENATE(E1714,"_",Z1714)</f>
        <v>20417573705_</v>
      </c>
      <c r="C1714" s="6">
        <v>44105</v>
      </c>
      <c r="D1714" s="6">
        <v>44135</v>
      </c>
      <c r="E1714" s="192">
        <v>20417573705</v>
      </c>
      <c r="F1714" s="3" t="s">
        <v>39</v>
      </c>
      <c r="G1714" s="3" t="s">
        <v>5135</v>
      </c>
      <c r="H1714" s="6">
        <v>44105</v>
      </c>
      <c r="I1714" s="6">
        <v>44135</v>
      </c>
      <c r="J1714" s="7">
        <v>247256</v>
      </c>
      <c r="K1714" s="8">
        <f ca="1">+TODAY()-I1714</f>
        <v>2</v>
      </c>
      <c r="L1714" s="9">
        <v>70</v>
      </c>
      <c r="M1714" s="152"/>
      <c r="N1714" s="9" t="str">
        <f>IF(M1714="","Vacio",IF(L1714=M1714,"Igual","Diferente"))</f>
        <v>Vacio</v>
      </c>
      <c r="O1714" s="9"/>
      <c r="P1714" s="152"/>
      <c r="Q1714" s="9" t="str">
        <f>IF(P1714="","Vacio",IF(O1714=P1714,"Igual","Diferente"))</f>
        <v>Vacio</v>
      </c>
      <c r="R1714" s="1">
        <f>+L1714+O1714/3.5</f>
        <v>70</v>
      </c>
      <c r="S1714" s="1">
        <f ca="1">+IF(K1714&gt;=0,IF(K1714&lt;30,R1714*1,IF(60&gt;K1714,R1714*2,IF(90&gt;K1714,R1714*3,IF(120&gt;K1714,R1714*4,IF(150&gt;K1714,R1714*5,IF(180&gt;K1714,R1714*6,IF(210&gt;K1714,R1714*7))))))),0)</f>
        <v>70</v>
      </c>
      <c r="T1714" s="2" t="str">
        <f ca="1">+IF(K1714&lt;0,0,IF(K1714&lt;8,$A$1,IF(K1714&lt;15,$B$1,IF(K1714&lt;22,$C$1,IF(K1714&lt;30,$D$1,IF(K1714&lt;60,$G$1,IF(K1714&lt;90,$H$1,IF(K1714&lt;120,$I$1,IF(K1714&lt;150,$J$1,IF(K1714&lt;180,$K$1,IF(K1714&lt;210,$E$1)))))))))))</f>
        <v>1° Semana</v>
      </c>
      <c r="U1714" s="3" t="s">
        <v>2605</v>
      </c>
      <c r="V1714" s="10" t="s">
        <v>2606</v>
      </c>
      <c r="W1714" s="6">
        <v>43290</v>
      </c>
      <c r="X1714" s="12" t="s">
        <v>2609</v>
      </c>
      <c r="Y1714" s="12" t="s">
        <v>5248</v>
      </c>
      <c r="Z1714" s="12"/>
      <c r="AA1714" s="12"/>
      <c r="AB1714" s="15"/>
      <c r="AC1714" s="15"/>
      <c r="AD1714" s="15"/>
      <c r="AE1714" s="15"/>
      <c r="AF1714" s="4">
        <f ca="1">+TODAY()-AE1714</f>
        <v>44137</v>
      </c>
      <c r="AG1714" s="15"/>
      <c r="AH1714" s="15"/>
      <c r="AI1714" s="6"/>
      <c r="AJ1714" s="6"/>
      <c r="AK1714" s="3" t="s">
        <v>43</v>
      </c>
      <c r="AL1714" s="6"/>
      <c r="AM1714" s="10">
        <v>1</v>
      </c>
      <c r="AN1714" s="3" t="s">
        <v>44</v>
      </c>
      <c r="AO1714" s="3"/>
      <c r="AP1714" s="3" t="s">
        <v>2608</v>
      </c>
      <c r="AQ1714" s="3"/>
      <c r="AR1714" s="3"/>
      <c r="AS1714" s="3"/>
      <c r="AT1714" s="3"/>
      <c r="AU1714" s="3" t="s">
        <v>46</v>
      </c>
      <c r="AV1714" s="7" t="s">
        <v>47</v>
      </c>
      <c r="AW1714" s="7" t="s">
        <v>47</v>
      </c>
      <c r="AX1714" s="9" t="str">
        <f>IF(AW1714="","Vacio",IF(AV1714=AW1714,"Igual","Diferente"))</f>
        <v>Igual</v>
      </c>
      <c r="AY1714" s="129"/>
      <c r="AZ1714" s="129"/>
      <c r="BA1714" s="5">
        <f ca="1">+IF(K1714&gt;21,"Revisar",0)</f>
        <v>0</v>
      </c>
      <c r="BB1714" s="129" t="s">
        <v>146</v>
      </c>
      <c r="BC1714" s="129" t="s">
        <v>2919</v>
      </c>
      <c r="BD1714" s="153"/>
      <c r="BE1714" s="153"/>
      <c r="BF1714" s="129" t="s">
        <v>94</v>
      </c>
      <c r="BG1714" s="129"/>
      <c r="BH1714" s="153"/>
      <c r="BI1714" s="153"/>
      <c r="BJ1714" s="153"/>
      <c r="BK1714" s="153"/>
      <c r="BL1714" s="153"/>
      <c r="BM1714" s="153"/>
    </row>
    <row r="1715" spans="1:65" s="158" customFormat="1" ht="14.65" customHeight="1" x14ac:dyDescent="0.25">
      <c r="A1715" s="68" t="str">
        <f>CONCATENATE(E1715,"_",X1715)</f>
        <v>20417573705_PCR-LAP0873</v>
      </c>
      <c r="B1715" s="68" t="str">
        <f>CONCATENATE(E1715,"_",Z1715)</f>
        <v>20417573705_</v>
      </c>
      <c r="C1715" s="6">
        <v>44105</v>
      </c>
      <c r="D1715" s="6">
        <v>44135</v>
      </c>
      <c r="E1715" s="192">
        <v>20417573705</v>
      </c>
      <c r="F1715" s="3" t="s">
        <v>39</v>
      </c>
      <c r="G1715" s="3" t="s">
        <v>5135</v>
      </c>
      <c r="H1715" s="6">
        <v>44105</v>
      </c>
      <c r="I1715" s="6">
        <v>44135</v>
      </c>
      <c r="J1715" s="7">
        <v>247256</v>
      </c>
      <c r="K1715" s="8">
        <f ca="1">+TODAY()-I1715</f>
        <v>2</v>
      </c>
      <c r="L1715" s="9">
        <v>70</v>
      </c>
      <c r="M1715" s="152"/>
      <c r="N1715" s="9" t="str">
        <f>IF(M1715="","Vacio",IF(L1715=M1715,"Igual","Diferente"))</f>
        <v>Vacio</v>
      </c>
      <c r="O1715" s="9"/>
      <c r="P1715" s="152"/>
      <c r="Q1715" s="9" t="str">
        <f>IF(P1715="","Vacio",IF(O1715=P1715,"Igual","Diferente"))</f>
        <v>Vacio</v>
      </c>
      <c r="R1715" s="1">
        <f>+L1715+O1715/3.5</f>
        <v>70</v>
      </c>
      <c r="S1715" s="1">
        <f ca="1">+IF(K1715&gt;=0,IF(K1715&lt;30,R1715*1,IF(60&gt;K1715,R1715*2,IF(90&gt;K1715,R1715*3,IF(120&gt;K1715,R1715*4,IF(150&gt;K1715,R1715*5,IF(180&gt;K1715,R1715*6,IF(210&gt;K1715,R1715*7))))))),0)</f>
        <v>70</v>
      </c>
      <c r="T1715" s="2" t="str">
        <f ca="1">+IF(K1715&lt;0,0,IF(K1715&lt;8,$A$1,IF(K1715&lt;15,$B$1,IF(K1715&lt;22,$C$1,IF(K1715&lt;30,$D$1,IF(K1715&lt;60,$G$1,IF(K1715&lt;90,$H$1,IF(K1715&lt;120,$I$1,IF(K1715&lt;150,$J$1,IF(K1715&lt;180,$K$1,IF(K1715&lt;210,$E$1)))))))))))</f>
        <v>1° Semana</v>
      </c>
      <c r="U1715" s="3" t="s">
        <v>2610</v>
      </c>
      <c r="V1715" s="10" t="s">
        <v>2611</v>
      </c>
      <c r="W1715" s="6">
        <v>43305</v>
      </c>
      <c r="X1715" s="12" t="s">
        <v>2613</v>
      </c>
      <c r="Y1715" s="12" t="s">
        <v>5248</v>
      </c>
      <c r="Z1715" s="12"/>
      <c r="AA1715" s="12"/>
      <c r="AB1715" s="15"/>
      <c r="AC1715" s="15"/>
      <c r="AD1715" s="15"/>
      <c r="AE1715" s="15"/>
      <c r="AF1715" s="4">
        <f ca="1">+TODAY()-AE1715</f>
        <v>44137</v>
      </c>
      <c r="AG1715" s="15"/>
      <c r="AH1715" s="15"/>
      <c r="AI1715" s="6"/>
      <c r="AJ1715" s="6"/>
      <c r="AK1715" s="3" t="s">
        <v>56</v>
      </c>
      <c r="AL1715" s="6"/>
      <c r="AM1715" s="10">
        <v>1</v>
      </c>
      <c r="AN1715" s="3" t="s">
        <v>44</v>
      </c>
      <c r="AO1715" s="3"/>
      <c r="AP1715" s="3" t="s">
        <v>45</v>
      </c>
      <c r="AQ1715" s="3"/>
      <c r="AR1715" s="3"/>
      <c r="AS1715" s="3"/>
      <c r="AT1715" s="3"/>
      <c r="AU1715" s="3" t="s">
        <v>46</v>
      </c>
      <c r="AV1715" s="7" t="s">
        <v>47</v>
      </c>
      <c r="AW1715" s="7" t="s">
        <v>47</v>
      </c>
      <c r="AX1715" s="9" t="str">
        <f>IF(AW1715="","Vacio",IF(AV1715=AW1715,"Igual","Diferente"))</f>
        <v>Igual</v>
      </c>
      <c r="AY1715" s="129"/>
      <c r="AZ1715" s="129"/>
      <c r="BA1715" s="5">
        <f ca="1">+IF(K1715&gt;21,"Revisar",0)</f>
        <v>0</v>
      </c>
      <c r="BB1715" s="129" t="s">
        <v>146</v>
      </c>
      <c r="BC1715" s="129" t="s">
        <v>2919</v>
      </c>
      <c r="BD1715" s="153"/>
      <c r="BE1715" s="153"/>
      <c r="BF1715" s="129" t="s">
        <v>94</v>
      </c>
      <c r="BG1715" s="129"/>
      <c r="BH1715" s="153"/>
      <c r="BI1715" s="153"/>
      <c r="BJ1715" s="153"/>
      <c r="BK1715" s="153"/>
      <c r="BL1715" s="153"/>
      <c r="BM1715" s="153"/>
    </row>
    <row r="1716" spans="1:65" s="158" customFormat="1" ht="14.65" customHeight="1" x14ac:dyDescent="0.25">
      <c r="A1716" s="68" t="str">
        <f>CONCATENATE(E1716,"_",X1716)</f>
        <v>20417573705_PCR-LAP0876</v>
      </c>
      <c r="B1716" s="68" t="str">
        <f>CONCATENATE(E1716,"_",Z1716)</f>
        <v>20417573705_</v>
      </c>
      <c r="C1716" s="6">
        <v>44105</v>
      </c>
      <c r="D1716" s="6">
        <v>44135</v>
      </c>
      <c r="E1716" s="192">
        <v>20417573705</v>
      </c>
      <c r="F1716" s="3" t="s">
        <v>39</v>
      </c>
      <c r="G1716" s="3" t="s">
        <v>5135</v>
      </c>
      <c r="H1716" s="6">
        <v>44105</v>
      </c>
      <c r="I1716" s="6">
        <v>44135</v>
      </c>
      <c r="J1716" s="7">
        <v>247256</v>
      </c>
      <c r="K1716" s="8">
        <f ca="1">+TODAY()-I1716</f>
        <v>2</v>
      </c>
      <c r="L1716" s="9">
        <v>70</v>
      </c>
      <c r="M1716" s="152"/>
      <c r="N1716" s="9" t="str">
        <f>IF(M1716="","Vacio",IF(L1716=M1716,"Igual","Diferente"))</f>
        <v>Vacio</v>
      </c>
      <c r="O1716" s="9"/>
      <c r="P1716" s="152"/>
      <c r="Q1716" s="9" t="str">
        <f>IF(P1716="","Vacio",IF(O1716=P1716,"Igual","Diferente"))</f>
        <v>Vacio</v>
      </c>
      <c r="R1716" s="1">
        <f>+L1716+O1716/3.5</f>
        <v>70</v>
      </c>
      <c r="S1716" s="1">
        <f ca="1">+IF(K1716&gt;=0,IF(K1716&lt;30,R1716*1,IF(60&gt;K1716,R1716*2,IF(90&gt;K1716,R1716*3,IF(120&gt;K1716,R1716*4,IF(150&gt;K1716,R1716*5,IF(180&gt;K1716,R1716*6,IF(210&gt;K1716,R1716*7))))))),0)</f>
        <v>70</v>
      </c>
      <c r="T1716" s="2" t="str">
        <f ca="1">+IF(K1716&lt;0,0,IF(K1716&lt;8,$A$1,IF(K1716&lt;15,$B$1,IF(K1716&lt;22,$C$1,IF(K1716&lt;30,$D$1,IF(K1716&lt;60,$G$1,IF(K1716&lt;90,$H$1,IF(K1716&lt;120,$I$1,IF(K1716&lt;150,$J$1,IF(K1716&lt;180,$K$1,IF(K1716&lt;210,$E$1)))))))))))</f>
        <v>1° Semana</v>
      </c>
      <c r="U1716" s="3" t="s">
        <v>2610</v>
      </c>
      <c r="V1716" s="10" t="s">
        <v>2611</v>
      </c>
      <c r="W1716" s="6">
        <v>43305</v>
      </c>
      <c r="X1716" s="12" t="s">
        <v>2614</v>
      </c>
      <c r="Y1716" s="12" t="s">
        <v>5248</v>
      </c>
      <c r="Z1716" s="12"/>
      <c r="AA1716" s="12"/>
      <c r="AB1716" s="15"/>
      <c r="AC1716" s="15"/>
      <c r="AD1716" s="15"/>
      <c r="AE1716" s="15"/>
      <c r="AF1716" s="4">
        <f ca="1">+TODAY()-AE1716</f>
        <v>44137</v>
      </c>
      <c r="AG1716" s="15"/>
      <c r="AH1716" s="15"/>
      <c r="AI1716" s="6"/>
      <c r="AJ1716" s="6"/>
      <c r="AK1716" s="3" t="s">
        <v>56</v>
      </c>
      <c r="AL1716" s="6"/>
      <c r="AM1716" s="10">
        <v>1</v>
      </c>
      <c r="AN1716" s="3" t="s">
        <v>44</v>
      </c>
      <c r="AO1716" s="3"/>
      <c r="AP1716" s="3" t="s">
        <v>45</v>
      </c>
      <c r="AQ1716" s="3"/>
      <c r="AR1716" s="3"/>
      <c r="AS1716" s="3"/>
      <c r="AT1716" s="3"/>
      <c r="AU1716" s="3" t="s">
        <v>46</v>
      </c>
      <c r="AV1716" s="7" t="s">
        <v>47</v>
      </c>
      <c r="AW1716" s="7" t="s">
        <v>47</v>
      </c>
      <c r="AX1716" s="9" t="str">
        <f>IF(AW1716="","Vacio",IF(AV1716=AW1716,"Igual","Diferente"))</f>
        <v>Igual</v>
      </c>
      <c r="AY1716" s="129"/>
      <c r="AZ1716" s="129"/>
      <c r="BA1716" s="5">
        <f ca="1">+IF(K1716&gt;21,"Revisar",0)</f>
        <v>0</v>
      </c>
      <c r="BB1716" s="129" t="s">
        <v>146</v>
      </c>
      <c r="BC1716" s="129" t="s">
        <v>2919</v>
      </c>
      <c r="BD1716" s="153"/>
      <c r="BE1716" s="153"/>
      <c r="BF1716" s="129" t="s">
        <v>94</v>
      </c>
      <c r="BG1716" s="129"/>
      <c r="BH1716" s="153"/>
      <c r="BI1716" s="153"/>
      <c r="BJ1716" s="153"/>
      <c r="BK1716" s="153"/>
      <c r="BL1716" s="153"/>
      <c r="BM1716" s="153"/>
    </row>
    <row r="1717" spans="1:65" s="158" customFormat="1" ht="14.65" customHeight="1" x14ac:dyDescent="0.25">
      <c r="A1717" s="68" t="str">
        <f>CONCATENATE(E1717,"_",X1717)</f>
        <v>20417573705_PCR-LAP0894</v>
      </c>
      <c r="B1717" s="68" t="str">
        <f>CONCATENATE(E1717,"_",Z1717)</f>
        <v>20417573705_</v>
      </c>
      <c r="C1717" s="6">
        <v>44105</v>
      </c>
      <c r="D1717" s="6">
        <v>44135</v>
      </c>
      <c r="E1717" s="192">
        <v>20417573705</v>
      </c>
      <c r="F1717" s="3" t="s">
        <v>39</v>
      </c>
      <c r="G1717" s="3" t="s">
        <v>5135</v>
      </c>
      <c r="H1717" s="6">
        <v>44105</v>
      </c>
      <c r="I1717" s="6">
        <v>44135</v>
      </c>
      <c r="J1717" s="7"/>
      <c r="K1717" s="8">
        <f ca="1">+TODAY()-I1717</f>
        <v>2</v>
      </c>
      <c r="L1717" s="9">
        <v>65</v>
      </c>
      <c r="M1717" s="152"/>
      <c r="N1717" s="9" t="str">
        <f>IF(M1717="","Vacio",IF(L1717=M1717,"Igual","Diferente"))</f>
        <v>Vacio</v>
      </c>
      <c r="O1717" s="9"/>
      <c r="P1717" s="152"/>
      <c r="Q1717" s="9" t="str">
        <f>IF(P1717="","Vacio",IF(O1717=P1717,"Igual","Diferente"))</f>
        <v>Vacio</v>
      </c>
      <c r="R1717" s="1">
        <f>+L1717+O1717/3.5</f>
        <v>65</v>
      </c>
      <c r="S1717" s="1">
        <f ca="1">+IF(K1717&gt;=0,IF(K1717&lt;30,R1717*1,IF(60&gt;K1717,R1717*2,IF(90&gt;K1717,R1717*3,IF(120&gt;K1717,R1717*4,IF(150&gt;K1717,R1717*5,IF(180&gt;K1717,R1717*6,IF(210&gt;K1717,R1717*7))))))),0)</f>
        <v>65</v>
      </c>
      <c r="T1717" s="2" t="str">
        <f ca="1">+IF(K1717&lt;0,0,IF(K1717&lt;8,$A$1,IF(K1717&lt;15,$B$1,IF(K1717&lt;22,$C$1,IF(K1717&lt;30,$D$1,IF(K1717&lt;60,$G$1,IF(K1717&lt;90,$H$1,IF(K1717&lt;120,$I$1,IF(K1717&lt;150,$J$1,IF(K1717&lt;180,$K$1,IF(K1717&lt;210,$E$1)))))))))))</f>
        <v>1° Semana</v>
      </c>
      <c r="U1717" s="3" t="s">
        <v>3181</v>
      </c>
      <c r="V1717" s="10" t="s">
        <v>3178</v>
      </c>
      <c r="W1717" s="6">
        <v>44019</v>
      </c>
      <c r="X1717" s="12" t="s">
        <v>1016</v>
      </c>
      <c r="Y1717" s="12" t="s">
        <v>5248</v>
      </c>
      <c r="Z1717" s="12"/>
      <c r="AA1717" s="12"/>
      <c r="AB1717" s="15"/>
      <c r="AC1717" s="15"/>
      <c r="AD1717" s="15"/>
      <c r="AE1717" s="15"/>
      <c r="AF1717" s="4">
        <f ca="1">+TODAY()-AE1717</f>
        <v>44137</v>
      </c>
      <c r="AG1717" s="15"/>
      <c r="AH1717" s="15"/>
      <c r="AI1717" s="6"/>
      <c r="AJ1717" s="6"/>
      <c r="AK1717" s="3" t="s">
        <v>56</v>
      </c>
      <c r="AL1717" s="6"/>
      <c r="AM1717" s="10">
        <v>1</v>
      </c>
      <c r="AN1717" s="3" t="s">
        <v>44</v>
      </c>
      <c r="AO1717" s="3"/>
      <c r="AP1717" s="3" t="s">
        <v>45</v>
      </c>
      <c r="AQ1717" s="3"/>
      <c r="AR1717" s="3"/>
      <c r="AS1717" s="3"/>
      <c r="AT1717" s="3"/>
      <c r="AU1717" s="3" t="s">
        <v>46</v>
      </c>
      <c r="AV1717" s="7" t="s">
        <v>47</v>
      </c>
      <c r="AW1717" s="7" t="s">
        <v>47</v>
      </c>
      <c r="AX1717" s="9" t="str">
        <f>IF(AW1717="","Vacio",IF(AV1717=AW1717,"Igual","Diferente"))</f>
        <v>Igual</v>
      </c>
      <c r="AY1717" s="129"/>
      <c r="AZ1717" s="129"/>
      <c r="BA1717" s="5">
        <f ca="1">+IF(K1717&gt;21,"Revisar",0)</f>
        <v>0</v>
      </c>
      <c r="BB1717" s="129" t="s">
        <v>146</v>
      </c>
      <c r="BC1717" s="129" t="s">
        <v>2919</v>
      </c>
      <c r="BD1717" s="153"/>
      <c r="BE1717" s="153"/>
      <c r="BF1717" s="129" t="s">
        <v>94</v>
      </c>
      <c r="BG1717" s="129"/>
      <c r="BH1717" s="153"/>
      <c r="BI1717" s="153"/>
      <c r="BJ1717" s="153"/>
      <c r="BK1717" s="153"/>
      <c r="BL1717" s="153"/>
      <c r="BM1717" s="153"/>
    </row>
    <row r="1718" spans="1:65" s="158" customFormat="1" ht="14.65" customHeight="1" x14ac:dyDescent="0.25">
      <c r="A1718" s="68" t="str">
        <f>CONCATENATE(E1718,"_",X1718)</f>
        <v>20417573705_PCR-LAP0897</v>
      </c>
      <c r="B1718" s="68" t="str">
        <f>CONCATENATE(E1718,"_",Z1718)</f>
        <v>20417573705_</v>
      </c>
      <c r="C1718" s="6">
        <v>44105</v>
      </c>
      <c r="D1718" s="6">
        <v>44135</v>
      </c>
      <c r="E1718" s="192">
        <v>20417573705</v>
      </c>
      <c r="F1718" s="3" t="s">
        <v>39</v>
      </c>
      <c r="G1718" s="3" t="s">
        <v>5135</v>
      </c>
      <c r="H1718" s="6">
        <v>44105</v>
      </c>
      <c r="I1718" s="6">
        <v>44135</v>
      </c>
      <c r="J1718" s="7">
        <v>247256</v>
      </c>
      <c r="K1718" s="8">
        <f ca="1">+TODAY()-I1718</f>
        <v>2</v>
      </c>
      <c r="L1718" s="9">
        <v>70</v>
      </c>
      <c r="M1718" s="152"/>
      <c r="N1718" s="9" t="str">
        <f>IF(M1718="","Vacio",IF(L1718=M1718,"Igual","Diferente"))</f>
        <v>Vacio</v>
      </c>
      <c r="O1718" s="9"/>
      <c r="P1718" s="152"/>
      <c r="Q1718" s="9" t="str">
        <f>IF(P1718="","Vacio",IF(O1718=P1718,"Igual","Diferente"))</f>
        <v>Vacio</v>
      </c>
      <c r="R1718" s="1">
        <f>+L1718+O1718/3.5</f>
        <v>70</v>
      </c>
      <c r="S1718" s="1">
        <f ca="1">+IF(K1718&gt;=0,IF(K1718&lt;30,R1718*1,IF(60&gt;K1718,R1718*2,IF(90&gt;K1718,R1718*3,IF(120&gt;K1718,R1718*4,IF(150&gt;K1718,R1718*5,IF(180&gt;K1718,R1718*6,IF(210&gt;K1718,R1718*7))))))),0)</f>
        <v>70</v>
      </c>
      <c r="T1718" s="2" t="str">
        <f ca="1">+IF(K1718&lt;0,0,IF(K1718&lt;8,$A$1,IF(K1718&lt;15,$B$1,IF(K1718&lt;22,$C$1,IF(K1718&lt;30,$D$1,IF(K1718&lt;60,$G$1,IF(K1718&lt;90,$H$1,IF(K1718&lt;120,$I$1,IF(K1718&lt;150,$J$1,IF(K1718&lt;180,$K$1,IF(K1718&lt;210,$E$1)))))))))))</f>
        <v>1° Semana</v>
      </c>
      <c r="U1718" s="3" t="s">
        <v>52</v>
      </c>
      <c r="V1718" s="10" t="s">
        <v>2595</v>
      </c>
      <c r="W1718" s="6">
        <v>43668</v>
      </c>
      <c r="X1718" s="12" t="s">
        <v>2615</v>
      </c>
      <c r="Y1718" s="12" t="s">
        <v>5248</v>
      </c>
      <c r="Z1718" s="12"/>
      <c r="AA1718" s="12"/>
      <c r="AB1718" s="15"/>
      <c r="AC1718" s="15"/>
      <c r="AD1718" s="15"/>
      <c r="AE1718" s="15"/>
      <c r="AF1718" s="4">
        <f ca="1">+TODAY()-AE1718</f>
        <v>44137</v>
      </c>
      <c r="AG1718" s="15"/>
      <c r="AH1718" s="15"/>
      <c r="AI1718" s="6"/>
      <c r="AJ1718" s="6"/>
      <c r="AK1718" s="3" t="s">
        <v>56</v>
      </c>
      <c r="AL1718" s="6"/>
      <c r="AM1718" s="10">
        <v>1</v>
      </c>
      <c r="AN1718" s="3" t="s">
        <v>44</v>
      </c>
      <c r="AO1718" s="3"/>
      <c r="AP1718" s="3" t="s">
        <v>320</v>
      </c>
      <c r="AQ1718" s="3"/>
      <c r="AR1718" s="3"/>
      <c r="AS1718" s="3"/>
      <c r="AT1718" s="3"/>
      <c r="AU1718" s="3" t="s">
        <v>46</v>
      </c>
      <c r="AV1718" s="7" t="s">
        <v>47</v>
      </c>
      <c r="AW1718" s="7" t="s">
        <v>47</v>
      </c>
      <c r="AX1718" s="9" t="str">
        <f>IF(AW1718="","Vacio",IF(AV1718=AW1718,"Igual","Diferente"))</f>
        <v>Igual</v>
      </c>
      <c r="AY1718" s="129"/>
      <c r="AZ1718" s="129"/>
      <c r="BA1718" s="5">
        <f ca="1">+IF(K1718&gt;21,"Revisar",0)</f>
        <v>0</v>
      </c>
      <c r="BB1718" s="129" t="s">
        <v>146</v>
      </c>
      <c r="BC1718" s="129" t="s">
        <v>2919</v>
      </c>
      <c r="BD1718" s="153"/>
      <c r="BE1718" s="153"/>
      <c r="BF1718" s="129" t="s">
        <v>94</v>
      </c>
      <c r="BG1718" s="129"/>
      <c r="BH1718" s="153"/>
      <c r="BI1718" s="153"/>
      <c r="BJ1718" s="153"/>
      <c r="BK1718" s="153"/>
      <c r="BL1718" s="153"/>
      <c r="BM1718" s="153"/>
    </row>
    <row r="1719" spans="1:65" s="158" customFormat="1" ht="14.65" customHeight="1" x14ac:dyDescent="0.25">
      <c r="A1719" s="68" t="str">
        <f>CONCATENATE(E1719,"_",X1719)</f>
        <v>20417573705_PCR-LAP0928</v>
      </c>
      <c r="B1719" s="68" t="str">
        <f>CONCATENATE(E1719,"_",Z1719)</f>
        <v>20417573705_</v>
      </c>
      <c r="C1719" s="6">
        <v>44105</v>
      </c>
      <c r="D1719" s="6">
        <v>44135</v>
      </c>
      <c r="E1719" s="192">
        <v>20417573705</v>
      </c>
      <c r="F1719" s="3" t="s">
        <v>39</v>
      </c>
      <c r="G1719" s="3" t="s">
        <v>5135</v>
      </c>
      <c r="H1719" s="6">
        <v>44105</v>
      </c>
      <c r="I1719" s="6">
        <v>44135</v>
      </c>
      <c r="J1719" s="7">
        <v>247256</v>
      </c>
      <c r="K1719" s="8">
        <f ca="1">+TODAY()-I1719</f>
        <v>2</v>
      </c>
      <c r="L1719" s="9">
        <v>70</v>
      </c>
      <c r="M1719" s="152"/>
      <c r="N1719" s="9" t="str">
        <f>IF(M1719="","Vacio",IF(L1719=M1719,"Igual","Diferente"))</f>
        <v>Vacio</v>
      </c>
      <c r="O1719" s="9"/>
      <c r="P1719" s="152"/>
      <c r="Q1719" s="9" t="str">
        <f>IF(P1719="","Vacio",IF(O1719=P1719,"Igual","Diferente"))</f>
        <v>Vacio</v>
      </c>
      <c r="R1719" s="1">
        <f>+L1719+O1719/3.5</f>
        <v>70</v>
      </c>
      <c r="S1719" s="1">
        <f ca="1">+IF(K1719&gt;=0,IF(K1719&lt;30,R1719*1,IF(60&gt;K1719,R1719*2,IF(90&gt;K1719,R1719*3,IF(120&gt;K1719,R1719*4,IF(150&gt;K1719,R1719*5,IF(180&gt;K1719,R1719*6,IF(210&gt;K1719,R1719*7))))))),0)</f>
        <v>70</v>
      </c>
      <c r="T1719" s="2" t="str">
        <f ca="1">+IF(K1719&lt;0,0,IF(K1719&lt;8,$A$1,IF(K1719&lt;15,$B$1,IF(K1719&lt;22,$C$1,IF(K1719&lt;30,$D$1,IF(K1719&lt;60,$G$1,IF(K1719&lt;90,$H$1,IF(K1719&lt;120,$I$1,IF(K1719&lt;150,$J$1,IF(K1719&lt;180,$K$1,IF(K1719&lt;210,$E$1)))))))))))</f>
        <v>1° Semana</v>
      </c>
      <c r="U1719" s="3" t="s">
        <v>2617</v>
      </c>
      <c r="V1719" s="10" t="s">
        <v>2618</v>
      </c>
      <c r="W1719" s="6">
        <v>43335</v>
      </c>
      <c r="X1719" s="12" t="s">
        <v>2619</v>
      </c>
      <c r="Y1719" s="12" t="s">
        <v>5248</v>
      </c>
      <c r="Z1719" s="12"/>
      <c r="AA1719" s="12"/>
      <c r="AB1719" s="15"/>
      <c r="AC1719" s="15"/>
      <c r="AD1719" s="15"/>
      <c r="AE1719" s="15"/>
      <c r="AF1719" s="4">
        <f ca="1">+TODAY()-AE1719</f>
        <v>44137</v>
      </c>
      <c r="AG1719" s="15"/>
      <c r="AH1719" s="15"/>
      <c r="AI1719" s="6"/>
      <c r="AJ1719" s="6"/>
      <c r="AK1719" s="3" t="s">
        <v>43</v>
      </c>
      <c r="AL1719" s="6"/>
      <c r="AM1719" s="10">
        <v>1</v>
      </c>
      <c r="AN1719" s="3" t="s">
        <v>44</v>
      </c>
      <c r="AO1719" s="3"/>
      <c r="AP1719" s="3" t="s">
        <v>45</v>
      </c>
      <c r="AQ1719" s="3"/>
      <c r="AR1719" s="3"/>
      <c r="AS1719" s="3"/>
      <c r="AT1719" s="3"/>
      <c r="AU1719" s="3" t="s">
        <v>46</v>
      </c>
      <c r="AV1719" s="7" t="s">
        <v>47</v>
      </c>
      <c r="AW1719" s="7" t="s">
        <v>47</v>
      </c>
      <c r="AX1719" s="9" t="str">
        <f>IF(AW1719="","Vacio",IF(AV1719=AW1719,"Igual","Diferente"))</f>
        <v>Igual</v>
      </c>
      <c r="AY1719" s="129"/>
      <c r="AZ1719" s="129"/>
      <c r="BA1719" s="5">
        <f ca="1">+IF(K1719&gt;21,"Revisar",0)</f>
        <v>0</v>
      </c>
      <c r="BB1719" s="129" t="s">
        <v>146</v>
      </c>
      <c r="BC1719" s="129" t="s">
        <v>2919</v>
      </c>
      <c r="BD1719" s="153"/>
      <c r="BE1719" s="153"/>
      <c r="BF1719" s="129" t="s">
        <v>94</v>
      </c>
      <c r="BG1719" s="129"/>
      <c r="BH1719" s="153"/>
      <c r="BI1719" s="153"/>
      <c r="BJ1719" s="153"/>
      <c r="BK1719" s="153"/>
      <c r="BL1719" s="153"/>
      <c r="BM1719" s="153"/>
    </row>
    <row r="1720" spans="1:65" s="158" customFormat="1" ht="14.65" customHeight="1" x14ac:dyDescent="0.25">
      <c r="A1720" s="68" t="str">
        <f>CONCATENATE(E1720,"_",X1720)</f>
        <v>20417573705_PCR-LAP0933</v>
      </c>
      <c r="B1720" s="68" t="str">
        <f>CONCATENATE(E1720,"_",Z1720)</f>
        <v>20417573705_</v>
      </c>
      <c r="C1720" s="6">
        <v>44105</v>
      </c>
      <c r="D1720" s="6">
        <v>44135</v>
      </c>
      <c r="E1720" s="192">
        <v>20417573705</v>
      </c>
      <c r="F1720" s="3" t="s">
        <v>39</v>
      </c>
      <c r="G1720" s="3" t="s">
        <v>5135</v>
      </c>
      <c r="H1720" s="6">
        <v>44105</v>
      </c>
      <c r="I1720" s="6">
        <v>44135</v>
      </c>
      <c r="J1720" s="7"/>
      <c r="K1720" s="8">
        <f ca="1">+TODAY()-I1720</f>
        <v>2</v>
      </c>
      <c r="L1720" s="9">
        <v>65</v>
      </c>
      <c r="M1720" s="152"/>
      <c r="N1720" s="9" t="str">
        <f>IF(M1720="","Vacio",IF(L1720=M1720,"Igual","Diferente"))</f>
        <v>Vacio</v>
      </c>
      <c r="O1720" s="9"/>
      <c r="P1720" s="152"/>
      <c r="Q1720" s="9" t="str">
        <f>IF(P1720="","Vacio",IF(O1720=P1720,"Igual","Diferente"))</f>
        <v>Vacio</v>
      </c>
      <c r="R1720" s="1">
        <f>+L1720+O1720/3.5</f>
        <v>65</v>
      </c>
      <c r="S1720" s="1">
        <f ca="1">+IF(K1720&gt;=0,IF(K1720&lt;30,R1720*1,IF(60&gt;K1720,R1720*2,IF(90&gt;K1720,R1720*3,IF(120&gt;K1720,R1720*4,IF(150&gt;K1720,R1720*5,IF(180&gt;K1720,R1720*6,IF(210&gt;K1720,R1720*7))))))),0)</f>
        <v>65</v>
      </c>
      <c r="T1720" s="2" t="str">
        <f ca="1">+IF(K1720&lt;0,0,IF(K1720&lt;8,$A$1,IF(K1720&lt;15,$B$1,IF(K1720&lt;22,$C$1,IF(K1720&lt;30,$D$1,IF(K1720&lt;60,$G$1,IF(K1720&lt;90,$H$1,IF(K1720&lt;120,$I$1,IF(K1720&lt;150,$J$1,IF(K1720&lt;180,$K$1,IF(K1720&lt;210,$E$1)))))))))))</f>
        <v>1° Semana</v>
      </c>
      <c r="U1720" s="3" t="s">
        <v>3363</v>
      </c>
      <c r="V1720" s="10" t="s">
        <v>3362</v>
      </c>
      <c r="W1720" s="6">
        <v>44033</v>
      </c>
      <c r="X1720" s="12" t="s">
        <v>2573</v>
      </c>
      <c r="Y1720" s="12" t="s">
        <v>5248</v>
      </c>
      <c r="Z1720" s="12"/>
      <c r="AA1720" s="12"/>
      <c r="AB1720" s="15"/>
      <c r="AC1720" s="15"/>
      <c r="AD1720" s="15"/>
      <c r="AE1720" s="15"/>
      <c r="AF1720" s="4">
        <f ca="1">+TODAY()-AE1720</f>
        <v>44137</v>
      </c>
      <c r="AG1720" s="15"/>
      <c r="AH1720" s="15"/>
      <c r="AI1720" s="6"/>
      <c r="AJ1720" s="6"/>
      <c r="AK1720" s="3" t="s">
        <v>56</v>
      </c>
      <c r="AL1720" s="6"/>
      <c r="AM1720" s="10">
        <v>1</v>
      </c>
      <c r="AN1720" s="3" t="s">
        <v>44</v>
      </c>
      <c r="AO1720" s="3"/>
      <c r="AP1720" s="3" t="s">
        <v>45</v>
      </c>
      <c r="AQ1720" s="3"/>
      <c r="AR1720" s="3"/>
      <c r="AS1720" s="3"/>
      <c r="AT1720" s="3"/>
      <c r="AU1720" s="3" t="s">
        <v>46</v>
      </c>
      <c r="AV1720" s="7" t="s">
        <v>47</v>
      </c>
      <c r="AW1720" s="7" t="s">
        <v>47</v>
      </c>
      <c r="AX1720" s="9" t="str">
        <f>IF(AW1720="","Vacio",IF(AV1720=AW1720,"Igual","Diferente"))</f>
        <v>Igual</v>
      </c>
      <c r="AY1720" s="129"/>
      <c r="AZ1720" s="129"/>
      <c r="BA1720" s="5">
        <f ca="1">+IF(K1720&gt;21,"Revisar",0)</f>
        <v>0</v>
      </c>
      <c r="BB1720" s="129" t="s">
        <v>146</v>
      </c>
      <c r="BC1720" s="129" t="s">
        <v>2919</v>
      </c>
      <c r="BD1720" s="153"/>
      <c r="BE1720" s="153"/>
      <c r="BF1720" s="129" t="s">
        <v>94</v>
      </c>
      <c r="BG1720" s="129"/>
      <c r="BH1720" s="153"/>
      <c r="BI1720" s="153"/>
      <c r="BJ1720" s="153"/>
      <c r="BK1720" s="153"/>
      <c r="BL1720" s="153"/>
      <c r="BM1720" s="153"/>
    </row>
    <row r="1721" spans="1:65" s="158" customFormat="1" ht="14.65" customHeight="1" x14ac:dyDescent="0.25">
      <c r="A1721" s="68" t="str">
        <f>CONCATENATE(E1721,"_",X1721)</f>
        <v>20417573705_PCR-LAP0935</v>
      </c>
      <c r="B1721" s="68" t="str">
        <f>CONCATENATE(E1721,"_",Z1721)</f>
        <v>20417573705_</v>
      </c>
      <c r="C1721" s="6">
        <v>44105</v>
      </c>
      <c r="D1721" s="6">
        <v>44135</v>
      </c>
      <c r="E1721" s="192">
        <v>20417573705</v>
      </c>
      <c r="F1721" s="3" t="s">
        <v>39</v>
      </c>
      <c r="G1721" s="3" t="s">
        <v>5135</v>
      </c>
      <c r="H1721" s="6">
        <v>44105</v>
      </c>
      <c r="I1721" s="6">
        <v>44135</v>
      </c>
      <c r="J1721" s="7"/>
      <c r="K1721" s="8">
        <f ca="1">+TODAY()-I1721</f>
        <v>2</v>
      </c>
      <c r="L1721" s="9">
        <v>65</v>
      </c>
      <c r="M1721" s="152"/>
      <c r="N1721" s="9" t="str">
        <f>IF(M1721="","Vacio",IF(L1721=M1721,"Igual","Diferente"))</f>
        <v>Vacio</v>
      </c>
      <c r="O1721" s="9"/>
      <c r="P1721" s="152"/>
      <c r="Q1721" s="9" t="str">
        <f>IF(P1721="","Vacio",IF(O1721=P1721,"Igual","Diferente"))</f>
        <v>Vacio</v>
      </c>
      <c r="R1721" s="1">
        <f>+L1721+O1721/3.5</f>
        <v>65</v>
      </c>
      <c r="S1721" s="1">
        <f ca="1">+IF(K1721&gt;=0,IF(K1721&lt;30,R1721*1,IF(60&gt;K1721,R1721*2,IF(90&gt;K1721,R1721*3,IF(120&gt;K1721,R1721*4,IF(150&gt;K1721,R1721*5,IF(180&gt;K1721,R1721*6,IF(210&gt;K1721,R1721*7))))))),0)</f>
        <v>65</v>
      </c>
      <c r="T1721" s="2" t="str">
        <f ca="1">+IF(K1721&lt;0,0,IF(K1721&lt;8,$A$1,IF(K1721&lt;15,$B$1,IF(K1721&lt;22,$C$1,IF(K1721&lt;30,$D$1,IF(K1721&lt;60,$G$1,IF(K1721&lt;90,$H$1,IF(K1721&lt;120,$I$1,IF(K1721&lt;150,$J$1,IF(K1721&lt;180,$K$1,IF(K1721&lt;210,$E$1)))))))))))</f>
        <v>1° Semana</v>
      </c>
      <c r="U1721" s="3" t="s">
        <v>3363</v>
      </c>
      <c r="V1721" s="10" t="s">
        <v>3362</v>
      </c>
      <c r="W1721" s="6">
        <v>44033</v>
      </c>
      <c r="X1721" s="12" t="s">
        <v>1330</v>
      </c>
      <c r="Y1721" s="12" t="s">
        <v>5248</v>
      </c>
      <c r="Z1721" s="12"/>
      <c r="AA1721" s="12"/>
      <c r="AB1721" s="15"/>
      <c r="AC1721" s="15"/>
      <c r="AD1721" s="15"/>
      <c r="AE1721" s="15"/>
      <c r="AF1721" s="4">
        <f ca="1">+TODAY()-AE1721</f>
        <v>44137</v>
      </c>
      <c r="AG1721" s="15"/>
      <c r="AH1721" s="15"/>
      <c r="AI1721" s="6"/>
      <c r="AJ1721" s="6"/>
      <c r="AK1721" s="3" t="s">
        <v>56</v>
      </c>
      <c r="AL1721" s="6"/>
      <c r="AM1721" s="10">
        <v>1</v>
      </c>
      <c r="AN1721" s="3" t="s">
        <v>44</v>
      </c>
      <c r="AO1721" s="3"/>
      <c r="AP1721" s="3" t="s">
        <v>45</v>
      </c>
      <c r="AQ1721" s="3"/>
      <c r="AR1721" s="3"/>
      <c r="AS1721" s="3"/>
      <c r="AT1721" s="3"/>
      <c r="AU1721" s="3" t="s">
        <v>46</v>
      </c>
      <c r="AV1721" s="7" t="s">
        <v>47</v>
      </c>
      <c r="AW1721" s="7" t="s">
        <v>47</v>
      </c>
      <c r="AX1721" s="9" t="str">
        <f>IF(AW1721="","Vacio",IF(AV1721=AW1721,"Igual","Diferente"))</f>
        <v>Igual</v>
      </c>
      <c r="AY1721" s="129"/>
      <c r="AZ1721" s="129"/>
      <c r="BA1721" s="5">
        <f ca="1">+IF(K1721&gt;21,"Revisar",0)</f>
        <v>0</v>
      </c>
      <c r="BB1721" s="129" t="s">
        <v>146</v>
      </c>
      <c r="BC1721" s="129" t="s">
        <v>2919</v>
      </c>
      <c r="BD1721" s="153"/>
      <c r="BE1721" s="153"/>
      <c r="BF1721" s="129" t="s">
        <v>94</v>
      </c>
      <c r="BG1721" s="129"/>
      <c r="BH1721" s="153"/>
      <c r="BI1721" s="153"/>
      <c r="BJ1721" s="153"/>
      <c r="BK1721" s="153"/>
      <c r="BL1721" s="153"/>
      <c r="BM1721" s="153"/>
    </row>
    <row r="1722" spans="1:65" s="158" customFormat="1" ht="14.65" customHeight="1" x14ac:dyDescent="0.25">
      <c r="A1722" s="68" t="str">
        <f>CONCATENATE(E1722,"_",X1722)</f>
        <v>20417573705_PCR-LAP1017</v>
      </c>
      <c r="B1722" s="68" t="str">
        <f>CONCATENATE(E1722,"_",Z1722)</f>
        <v>20417573705_</v>
      </c>
      <c r="C1722" s="6">
        <v>44105</v>
      </c>
      <c r="D1722" s="6">
        <v>44135</v>
      </c>
      <c r="E1722" s="192">
        <v>20417573705</v>
      </c>
      <c r="F1722" s="3" t="s">
        <v>39</v>
      </c>
      <c r="G1722" s="3" t="s">
        <v>5135</v>
      </c>
      <c r="H1722" s="6">
        <v>44105</v>
      </c>
      <c r="I1722" s="6">
        <v>44135</v>
      </c>
      <c r="J1722" s="7"/>
      <c r="K1722" s="8">
        <f ca="1">+TODAY()-I1722</f>
        <v>2</v>
      </c>
      <c r="L1722" s="9">
        <v>65</v>
      </c>
      <c r="M1722" s="152"/>
      <c r="N1722" s="9" t="str">
        <f>IF(M1722="","Vacio",IF(L1722=M1722,"Igual","Diferente"))</f>
        <v>Vacio</v>
      </c>
      <c r="O1722" s="9"/>
      <c r="P1722" s="152"/>
      <c r="Q1722" s="9" t="str">
        <f>IF(P1722="","Vacio",IF(O1722=P1722,"Igual","Diferente"))</f>
        <v>Vacio</v>
      </c>
      <c r="R1722" s="1">
        <f>+L1722+O1722/3.5</f>
        <v>65</v>
      </c>
      <c r="S1722" s="1">
        <f ca="1">+IF(K1722&gt;=0,IF(K1722&lt;30,R1722*1,IF(60&gt;K1722,R1722*2,IF(90&gt;K1722,R1722*3,IF(120&gt;K1722,R1722*4,IF(150&gt;K1722,R1722*5,IF(180&gt;K1722,R1722*6,IF(210&gt;K1722,R1722*7))))))),0)</f>
        <v>65</v>
      </c>
      <c r="T1722" s="2" t="str">
        <f ca="1">+IF(K1722&lt;0,0,IF(K1722&lt;8,$A$1,IF(K1722&lt;15,$B$1,IF(K1722&lt;22,$C$1,IF(K1722&lt;30,$D$1,IF(K1722&lt;60,$G$1,IF(K1722&lt;90,$H$1,IF(K1722&lt;120,$I$1,IF(K1722&lt;150,$J$1,IF(K1722&lt;180,$K$1,IF(K1722&lt;210,$E$1)))))))))))</f>
        <v>1° Semana</v>
      </c>
      <c r="U1722" s="3" t="s">
        <v>3364</v>
      </c>
      <c r="V1722" s="10" t="s">
        <v>3362</v>
      </c>
      <c r="W1722" s="6">
        <v>44033</v>
      </c>
      <c r="X1722" s="12" t="s">
        <v>2624</v>
      </c>
      <c r="Y1722" s="12" t="s">
        <v>5248</v>
      </c>
      <c r="Z1722" s="12"/>
      <c r="AA1722" s="12"/>
      <c r="AB1722" s="15"/>
      <c r="AC1722" s="15"/>
      <c r="AD1722" s="15"/>
      <c r="AE1722" s="15"/>
      <c r="AF1722" s="4">
        <f ca="1">+TODAY()-AE1722</f>
        <v>44137</v>
      </c>
      <c r="AG1722" s="15"/>
      <c r="AH1722" s="15"/>
      <c r="AI1722" s="6"/>
      <c r="AJ1722" s="6"/>
      <c r="AK1722" s="3" t="s">
        <v>56</v>
      </c>
      <c r="AL1722" s="6"/>
      <c r="AM1722" s="10">
        <v>1</v>
      </c>
      <c r="AN1722" s="3" t="s">
        <v>44</v>
      </c>
      <c r="AO1722" s="3"/>
      <c r="AP1722" s="3" t="s">
        <v>45</v>
      </c>
      <c r="AQ1722" s="3"/>
      <c r="AR1722" s="3"/>
      <c r="AS1722" s="3"/>
      <c r="AT1722" s="3"/>
      <c r="AU1722" s="3" t="s">
        <v>46</v>
      </c>
      <c r="AV1722" s="7" t="s">
        <v>47</v>
      </c>
      <c r="AW1722" s="7" t="s">
        <v>47</v>
      </c>
      <c r="AX1722" s="9" t="str">
        <f>IF(AW1722="","Vacio",IF(AV1722=AW1722,"Igual","Diferente"))</f>
        <v>Igual</v>
      </c>
      <c r="AY1722" s="129"/>
      <c r="AZ1722" s="129"/>
      <c r="BA1722" s="5">
        <f ca="1">+IF(K1722&gt;21,"Revisar",0)</f>
        <v>0</v>
      </c>
      <c r="BB1722" s="129" t="s">
        <v>146</v>
      </c>
      <c r="BC1722" s="129" t="s">
        <v>2919</v>
      </c>
      <c r="BD1722" s="153"/>
      <c r="BE1722" s="153"/>
      <c r="BF1722" s="129" t="s">
        <v>94</v>
      </c>
      <c r="BG1722" s="129"/>
      <c r="BH1722" s="153"/>
      <c r="BI1722" s="153"/>
      <c r="BJ1722" s="153"/>
      <c r="BK1722" s="153"/>
      <c r="BL1722" s="153"/>
      <c r="BM1722" s="153"/>
    </row>
    <row r="1723" spans="1:65" s="158" customFormat="1" ht="14.65" customHeight="1" x14ac:dyDescent="0.25">
      <c r="A1723" s="68" t="str">
        <f>CONCATENATE(E1723,"_",X1723)</f>
        <v>20417573705_PCR-LAP1052</v>
      </c>
      <c r="B1723" s="68" t="str">
        <f>CONCATENATE(E1723,"_",Z1723)</f>
        <v>20417573705_PCR-LAP1073</v>
      </c>
      <c r="C1723" s="64">
        <v>44105</v>
      </c>
      <c r="D1723" s="64">
        <v>44135</v>
      </c>
      <c r="E1723" s="192">
        <v>20417573705</v>
      </c>
      <c r="F1723" s="123" t="s">
        <v>39</v>
      </c>
      <c r="G1723" s="63" t="s">
        <v>5135</v>
      </c>
      <c r="H1723" s="64">
        <v>44105</v>
      </c>
      <c r="I1723" s="64">
        <v>44135</v>
      </c>
      <c r="J1723" s="65">
        <v>247544</v>
      </c>
      <c r="K1723" s="8">
        <f ca="1">+TODAY()-I1723</f>
        <v>2</v>
      </c>
      <c r="L1723" s="188">
        <v>70</v>
      </c>
      <c r="M1723" s="152"/>
      <c r="N1723" s="9" t="str">
        <f>IF(M1723="","Vacio",IF(L1723=M1723,"Igual","Diferente"))</f>
        <v>Vacio</v>
      </c>
      <c r="O1723" s="188"/>
      <c r="P1723" s="152"/>
      <c r="Q1723" s="9" t="str">
        <f>IF(P1723="","Vacio",IF(O1723=P1723,"Igual","Diferente"))</f>
        <v>Vacio</v>
      </c>
      <c r="R1723" s="1">
        <f>+L1723+O1723/3.5</f>
        <v>70</v>
      </c>
      <c r="S1723" s="1">
        <f ca="1">+IF(K1723&gt;=0,IF(K1723&lt;30,R1723*1,IF(60&gt;K1723,R1723*2,IF(90&gt;K1723,R1723*3,IF(120&gt;K1723,R1723*4,IF(150&gt;K1723,R1723*5,IF(180&gt;K1723,R1723*6,IF(210&gt;K1723,R1723*7))))))),0)</f>
        <v>70</v>
      </c>
      <c r="T1723" s="2" t="str">
        <f ca="1">+IF(K1723&lt;0,0,IF(K1723&lt;8,$A$1,IF(K1723&lt;15,$B$1,IF(K1723&lt;22,$C$1,IF(K1723&lt;30,$D$1,IF(K1723&lt;60,$G$1,IF(K1723&lt;90,$H$1,IF(K1723&lt;120,$I$1,IF(K1723&lt;150,$J$1,IF(K1723&lt;180,$K$1,IF(K1723&lt;210,$E$1)))))))))))</f>
        <v>1° Semana</v>
      </c>
      <c r="U1723" s="123" t="s">
        <v>52</v>
      </c>
      <c r="V1723" s="124" t="s">
        <v>2625</v>
      </c>
      <c r="W1723" s="125">
        <v>43535</v>
      </c>
      <c r="X1723" s="12" t="s">
        <v>2626</v>
      </c>
      <c r="Y1723" s="12" t="s">
        <v>5248</v>
      </c>
      <c r="Z1723" s="12" t="s">
        <v>2627</v>
      </c>
      <c r="AA1723" s="12"/>
      <c r="AB1723" s="102"/>
      <c r="AC1723" s="15"/>
      <c r="AD1723" s="15"/>
      <c r="AE1723" s="15"/>
      <c r="AF1723" s="4">
        <f ca="1">+TODAY()-AE1723</f>
        <v>44137</v>
      </c>
      <c r="AG1723" s="15"/>
      <c r="AH1723" s="131"/>
      <c r="AI1723" s="125"/>
      <c r="AJ1723" s="125"/>
      <c r="AK1723" s="123" t="s">
        <v>56</v>
      </c>
      <c r="AL1723" s="125"/>
      <c r="AM1723" s="10">
        <v>1</v>
      </c>
      <c r="AN1723" s="123" t="s">
        <v>44</v>
      </c>
      <c r="AO1723" s="123"/>
      <c r="AP1723" s="123" t="s">
        <v>320</v>
      </c>
      <c r="AQ1723" s="123"/>
      <c r="AR1723" s="123"/>
      <c r="AS1723" s="123"/>
      <c r="AT1723" s="123"/>
      <c r="AU1723" s="3" t="s">
        <v>46</v>
      </c>
      <c r="AV1723" s="65" t="s">
        <v>47</v>
      </c>
      <c r="AW1723" s="7" t="s">
        <v>47</v>
      </c>
      <c r="AX1723" s="9" t="str">
        <f>IF(AW1723="","Vacio",IF(AV1723=AW1723,"Igual","Diferente"))</f>
        <v>Igual</v>
      </c>
      <c r="AY1723" s="129"/>
      <c r="AZ1723" s="129"/>
      <c r="BA1723" s="5">
        <f ca="1">+IF(K1723&gt;21,"Revisar",0)</f>
        <v>0</v>
      </c>
      <c r="BB1723" s="129" t="s">
        <v>146</v>
      </c>
      <c r="BC1723" s="129" t="s">
        <v>2919</v>
      </c>
      <c r="BD1723" s="153"/>
      <c r="BE1723" s="153"/>
      <c r="BF1723" s="129" t="s">
        <v>94</v>
      </c>
      <c r="BG1723" s="129"/>
      <c r="BH1723" s="153"/>
      <c r="BI1723" s="153"/>
      <c r="BJ1723" s="153"/>
      <c r="BK1723" s="153"/>
      <c r="BL1723" s="153"/>
      <c r="BM1723" s="153"/>
    </row>
    <row r="1724" spans="1:65" s="158" customFormat="1" ht="14.65" customHeight="1" x14ac:dyDescent="0.25">
      <c r="A1724" s="68" t="str">
        <f>CONCATENATE(E1724,"_",X1724)</f>
        <v>20417573705_PCR-LAP1085</v>
      </c>
      <c r="B1724" s="68" t="str">
        <f>CONCATENATE(E1724,"_",Z1724)</f>
        <v>20417573705_</v>
      </c>
      <c r="C1724" s="6">
        <v>44105</v>
      </c>
      <c r="D1724" s="6">
        <v>44135</v>
      </c>
      <c r="E1724" s="192">
        <v>20417573705</v>
      </c>
      <c r="F1724" s="3" t="s">
        <v>39</v>
      </c>
      <c r="G1724" s="3" t="s">
        <v>5135</v>
      </c>
      <c r="H1724" s="6">
        <v>44105</v>
      </c>
      <c r="I1724" s="6">
        <v>44135</v>
      </c>
      <c r="J1724" s="7"/>
      <c r="K1724" s="8">
        <f ca="1">+TODAY()-I1724</f>
        <v>2</v>
      </c>
      <c r="L1724" s="9">
        <v>65</v>
      </c>
      <c r="M1724" s="152"/>
      <c r="N1724" s="9" t="str">
        <f>IF(M1724="","Vacio",IF(L1724=M1724,"Igual","Diferente"))</f>
        <v>Vacio</v>
      </c>
      <c r="O1724" s="9"/>
      <c r="P1724" s="152"/>
      <c r="Q1724" s="9" t="str">
        <f>IF(P1724="","Vacio",IF(O1724=P1724,"Igual","Diferente"))</f>
        <v>Vacio</v>
      </c>
      <c r="R1724" s="1">
        <f>+L1724+O1724/3.5</f>
        <v>65</v>
      </c>
      <c r="S1724" s="1">
        <f ca="1">+IF(K1724&gt;=0,IF(K1724&lt;30,R1724*1,IF(60&gt;K1724,R1724*2,IF(90&gt;K1724,R1724*3,IF(120&gt;K1724,R1724*4,IF(150&gt;K1724,R1724*5,IF(180&gt;K1724,R1724*6,IF(210&gt;K1724,R1724*7))))))),0)</f>
        <v>65</v>
      </c>
      <c r="T1724" s="2" t="str">
        <f ca="1">+IF(K1724&lt;0,0,IF(K1724&lt;8,$A$1,IF(K1724&lt;15,$B$1,IF(K1724&lt;22,$C$1,IF(K1724&lt;30,$D$1,IF(K1724&lt;60,$G$1,IF(K1724&lt;90,$H$1,IF(K1724&lt;120,$I$1,IF(K1724&lt;150,$J$1,IF(K1724&lt;180,$K$1,IF(K1724&lt;210,$E$1)))))))))))</f>
        <v>1° Semana</v>
      </c>
      <c r="U1724" s="3" t="s">
        <v>3181</v>
      </c>
      <c r="V1724" s="10" t="s">
        <v>3178</v>
      </c>
      <c r="W1724" s="6">
        <v>44019</v>
      </c>
      <c r="X1724" s="12" t="s">
        <v>382</v>
      </c>
      <c r="Y1724" s="12" t="s">
        <v>5248</v>
      </c>
      <c r="Z1724" s="12"/>
      <c r="AA1724" s="12"/>
      <c r="AB1724" s="15"/>
      <c r="AC1724" s="15"/>
      <c r="AD1724" s="15"/>
      <c r="AE1724" s="15"/>
      <c r="AF1724" s="4">
        <f ca="1">+TODAY()-AE1724</f>
        <v>44137</v>
      </c>
      <c r="AG1724" s="15"/>
      <c r="AH1724" s="15"/>
      <c r="AI1724" s="6"/>
      <c r="AJ1724" s="6"/>
      <c r="AK1724" s="3" t="s">
        <v>56</v>
      </c>
      <c r="AL1724" s="6"/>
      <c r="AM1724" s="10">
        <v>1</v>
      </c>
      <c r="AN1724" s="3" t="s">
        <v>44</v>
      </c>
      <c r="AO1724" s="3"/>
      <c r="AP1724" s="3" t="s">
        <v>45</v>
      </c>
      <c r="AQ1724" s="3"/>
      <c r="AR1724" s="3"/>
      <c r="AS1724" s="3"/>
      <c r="AT1724" s="3"/>
      <c r="AU1724" s="3" t="s">
        <v>46</v>
      </c>
      <c r="AV1724" s="7" t="s">
        <v>47</v>
      </c>
      <c r="AW1724" s="7" t="s">
        <v>47</v>
      </c>
      <c r="AX1724" s="9" t="str">
        <f>IF(AW1724="","Vacio",IF(AV1724=AW1724,"Igual","Diferente"))</f>
        <v>Igual</v>
      </c>
      <c r="AY1724" s="129"/>
      <c r="AZ1724" s="129"/>
      <c r="BA1724" s="5">
        <f ca="1">+IF(K1724&gt;21,"Revisar",0)</f>
        <v>0</v>
      </c>
      <c r="BB1724" s="129" t="s">
        <v>146</v>
      </c>
      <c r="BC1724" s="129" t="s">
        <v>2919</v>
      </c>
      <c r="BD1724" s="153"/>
      <c r="BE1724" s="153"/>
      <c r="BF1724" s="129" t="s">
        <v>94</v>
      </c>
      <c r="BG1724" s="129"/>
      <c r="BH1724" s="153"/>
      <c r="BI1724" s="153"/>
      <c r="BJ1724" s="153"/>
      <c r="BK1724" s="153"/>
      <c r="BL1724" s="153"/>
      <c r="BM1724" s="153"/>
    </row>
    <row r="1725" spans="1:65" s="158" customFormat="1" ht="14.65" customHeight="1" x14ac:dyDescent="0.25">
      <c r="A1725" s="68" t="str">
        <f>CONCATENATE(E1725,"_",X1725)</f>
        <v>20417573705_PCR-LAP1102</v>
      </c>
      <c r="B1725" s="68" t="str">
        <f>CONCATENATE(E1725,"_",Z1725)</f>
        <v>20417573705_</v>
      </c>
      <c r="C1725" s="6">
        <v>44105</v>
      </c>
      <c r="D1725" s="6">
        <v>44135</v>
      </c>
      <c r="E1725" s="192">
        <v>20417573705</v>
      </c>
      <c r="F1725" s="3" t="s">
        <v>39</v>
      </c>
      <c r="G1725" s="3" t="s">
        <v>5135</v>
      </c>
      <c r="H1725" s="6">
        <v>44105</v>
      </c>
      <c r="I1725" s="6">
        <v>44135</v>
      </c>
      <c r="J1725" s="7"/>
      <c r="K1725" s="8">
        <f ca="1">+TODAY()-I1725</f>
        <v>2</v>
      </c>
      <c r="L1725" s="9">
        <v>65</v>
      </c>
      <c r="M1725" s="152"/>
      <c r="N1725" s="9" t="str">
        <f>IF(M1725="","Vacio",IF(L1725=M1725,"Igual","Diferente"))</f>
        <v>Vacio</v>
      </c>
      <c r="O1725" s="9"/>
      <c r="P1725" s="152"/>
      <c r="Q1725" s="9" t="str">
        <f>IF(P1725="","Vacio",IF(O1725=P1725,"Igual","Diferente"))</f>
        <v>Vacio</v>
      </c>
      <c r="R1725" s="1">
        <f>+L1725+O1725/3.5</f>
        <v>65</v>
      </c>
      <c r="S1725" s="1">
        <f ca="1">+IF(K1725&gt;=0,IF(K1725&lt;30,R1725*1,IF(60&gt;K1725,R1725*2,IF(90&gt;K1725,R1725*3,IF(120&gt;K1725,R1725*4,IF(150&gt;K1725,R1725*5,IF(180&gt;K1725,R1725*6,IF(210&gt;K1725,R1725*7))))))),0)</f>
        <v>65</v>
      </c>
      <c r="T1725" s="2" t="str">
        <f ca="1">+IF(K1725&lt;0,0,IF(K1725&lt;8,$A$1,IF(K1725&lt;15,$B$1,IF(K1725&lt;22,$C$1,IF(K1725&lt;30,$D$1,IF(K1725&lt;60,$G$1,IF(K1725&lt;90,$H$1,IF(K1725&lt;120,$I$1,IF(K1725&lt;150,$J$1,IF(K1725&lt;180,$K$1,IF(K1725&lt;210,$E$1)))))))))))</f>
        <v>1° Semana</v>
      </c>
      <c r="U1725" s="3" t="s">
        <v>3181</v>
      </c>
      <c r="V1725" s="10" t="s">
        <v>3178</v>
      </c>
      <c r="W1725" s="6">
        <v>44019</v>
      </c>
      <c r="X1725" s="12" t="s">
        <v>3189</v>
      </c>
      <c r="Y1725" s="12" t="s">
        <v>5248</v>
      </c>
      <c r="Z1725" s="12"/>
      <c r="AA1725" s="12"/>
      <c r="AB1725" s="15"/>
      <c r="AC1725" s="15"/>
      <c r="AD1725" s="15"/>
      <c r="AE1725" s="15"/>
      <c r="AF1725" s="4">
        <f ca="1">+TODAY()-AE1725</f>
        <v>44137</v>
      </c>
      <c r="AG1725" s="15"/>
      <c r="AH1725" s="15"/>
      <c r="AI1725" s="6"/>
      <c r="AJ1725" s="6"/>
      <c r="AK1725" s="3" t="s">
        <v>56</v>
      </c>
      <c r="AL1725" s="6"/>
      <c r="AM1725" s="10">
        <v>1</v>
      </c>
      <c r="AN1725" s="3" t="s">
        <v>44</v>
      </c>
      <c r="AO1725" s="3"/>
      <c r="AP1725" s="3" t="s">
        <v>45</v>
      </c>
      <c r="AQ1725" s="3"/>
      <c r="AR1725" s="3"/>
      <c r="AS1725" s="3"/>
      <c r="AT1725" s="3"/>
      <c r="AU1725" s="3" t="s">
        <v>46</v>
      </c>
      <c r="AV1725" s="7" t="s">
        <v>47</v>
      </c>
      <c r="AW1725" s="7" t="s">
        <v>47</v>
      </c>
      <c r="AX1725" s="9" t="str">
        <f>IF(AW1725="","Vacio",IF(AV1725=AW1725,"Igual","Diferente"))</f>
        <v>Igual</v>
      </c>
      <c r="AY1725" s="129"/>
      <c r="AZ1725" s="129"/>
      <c r="BA1725" s="5">
        <f ca="1">+IF(K1725&gt;21,"Revisar",0)</f>
        <v>0</v>
      </c>
      <c r="BB1725" s="129" t="s">
        <v>146</v>
      </c>
      <c r="BC1725" s="129" t="s">
        <v>2919</v>
      </c>
      <c r="BD1725" s="153"/>
      <c r="BE1725" s="153"/>
      <c r="BF1725" s="129" t="s">
        <v>94</v>
      </c>
      <c r="BG1725" s="129"/>
      <c r="BH1725" s="153"/>
      <c r="BI1725" s="153"/>
      <c r="BJ1725" s="153"/>
      <c r="BK1725" s="153"/>
      <c r="BL1725" s="153"/>
      <c r="BM1725" s="153"/>
    </row>
    <row r="1726" spans="1:65" s="158" customFormat="1" ht="14.65" customHeight="1" x14ac:dyDescent="0.25">
      <c r="A1726" s="68" t="str">
        <f>CONCATENATE(E1726,"_",X1726)</f>
        <v>20417573705_PCR-LAP1123</v>
      </c>
      <c r="B1726" s="68" t="str">
        <f>CONCATENATE(E1726,"_",Z1726)</f>
        <v>20417573705_</v>
      </c>
      <c r="C1726" s="6">
        <v>44105</v>
      </c>
      <c r="D1726" s="6">
        <v>44135</v>
      </c>
      <c r="E1726" s="192">
        <v>20417573705</v>
      </c>
      <c r="F1726" s="3" t="s">
        <v>39</v>
      </c>
      <c r="G1726" s="3" t="s">
        <v>5135</v>
      </c>
      <c r="H1726" s="6">
        <v>44105</v>
      </c>
      <c r="I1726" s="6">
        <v>44135</v>
      </c>
      <c r="J1726" s="7"/>
      <c r="K1726" s="8">
        <f ca="1">+TODAY()-I1726</f>
        <v>2</v>
      </c>
      <c r="L1726" s="9">
        <v>65</v>
      </c>
      <c r="M1726" s="152"/>
      <c r="N1726" s="9" t="str">
        <f>IF(M1726="","Vacio",IF(L1726=M1726,"Igual","Diferente"))</f>
        <v>Vacio</v>
      </c>
      <c r="O1726" s="9"/>
      <c r="P1726" s="152"/>
      <c r="Q1726" s="9" t="str">
        <f>IF(P1726="","Vacio",IF(O1726=P1726,"Igual","Diferente"))</f>
        <v>Vacio</v>
      </c>
      <c r="R1726" s="1">
        <f>+L1726+O1726/3.5</f>
        <v>65</v>
      </c>
      <c r="S1726" s="1">
        <f ca="1">+IF(K1726&gt;=0,IF(K1726&lt;30,R1726*1,IF(60&gt;K1726,R1726*2,IF(90&gt;K1726,R1726*3,IF(120&gt;K1726,R1726*4,IF(150&gt;K1726,R1726*5,IF(180&gt;K1726,R1726*6,IF(210&gt;K1726,R1726*7))))))),0)</f>
        <v>65</v>
      </c>
      <c r="T1726" s="2" t="str">
        <f ca="1">+IF(K1726&lt;0,0,IF(K1726&lt;8,$A$1,IF(K1726&lt;15,$B$1,IF(K1726&lt;22,$C$1,IF(K1726&lt;30,$D$1,IF(K1726&lt;60,$G$1,IF(K1726&lt;90,$H$1,IF(K1726&lt;120,$I$1,IF(K1726&lt;150,$J$1,IF(K1726&lt;180,$K$1,IF(K1726&lt;210,$E$1)))))))))))</f>
        <v>1° Semana</v>
      </c>
      <c r="U1726" s="3" t="s">
        <v>3179</v>
      </c>
      <c r="V1726" s="10" t="s">
        <v>3178</v>
      </c>
      <c r="W1726" s="6">
        <v>44019</v>
      </c>
      <c r="X1726" s="12" t="s">
        <v>383</v>
      </c>
      <c r="Y1726" s="12" t="s">
        <v>5248</v>
      </c>
      <c r="Z1726" s="12"/>
      <c r="AA1726" s="12"/>
      <c r="AB1726" s="15"/>
      <c r="AC1726" s="15"/>
      <c r="AD1726" s="15"/>
      <c r="AE1726" s="15"/>
      <c r="AF1726" s="4">
        <f ca="1">+TODAY()-AE1726</f>
        <v>44137</v>
      </c>
      <c r="AG1726" s="15"/>
      <c r="AH1726" s="15"/>
      <c r="AI1726" s="6"/>
      <c r="AJ1726" s="6"/>
      <c r="AK1726" s="3" t="s">
        <v>56</v>
      </c>
      <c r="AL1726" s="6"/>
      <c r="AM1726" s="10">
        <v>1</v>
      </c>
      <c r="AN1726" s="3" t="s">
        <v>44</v>
      </c>
      <c r="AO1726" s="3"/>
      <c r="AP1726" s="3" t="s">
        <v>45</v>
      </c>
      <c r="AQ1726" s="3"/>
      <c r="AR1726" s="3"/>
      <c r="AS1726" s="3"/>
      <c r="AT1726" s="3"/>
      <c r="AU1726" s="3" t="s">
        <v>46</v>
      </c>
      <c r="AV1726" s="7" t="s">
        <v>47</v>
      </c>
      <c r="AW1726" s="7" t="s">
        <v>47</v>
      </c>
      <c r="AX1726" s="9" t="str">
        <f>IF(AW1726="","Vacio",IF(AV1726=AW1726,"Igual","Diferente"))</f>
        <v>Igual</v>
      </c>
      <c r="AY1726" s="129"/>
      <c r="AZ1726" s="129"/>
      <c r="BA1726" s="5">
        <f ca="1">+IF(K1726&gt;21,"Revisar",0)</f>
        <v>0</v>
      </c>
      <c r="BB1726" s="129" t="s">
        <v>146</v>
      </c>
      <c r="BC1726" s="129" t="s">
        <v>2919</v>
      </c>
      <c r="BD1726" s="153"/>
      <c r="BE1726" s="153"/>
      <c r="BF1726" s="129" t="s">
        <v>94</v>
      </c>
      <c r="BG1726" s="129"/>
      <c r="BH1726" s="153"/>
      <c r="BI1726" s="153"/>
      <c r="BJ1726" s="153"/>
      <c r="BK1726" s="153"/>
      <c r="BL1726" s="153"/>
      <c r="BM1726" s="153"/>
    </row>
    <row r="1727" spans="1:65" s="158" customFormat="1" ht="14.65" customHeight="1" x14ac:dyDescent="0.25">
      <c r="A1727" s="68" t="str">
        <f>CONCATENATE(E1727,"_",X1727)</f>
        <v>20417573705_PCR-LAP1175</v>
      </c>
      <c r="B1727" s="68" t="str">
        <f>CONCATENATE(E1727,"_",Z1727)</f>
        <v>20417573705_</v>
      </c>
      <c r="C1727" s="6">
        <v>44105</v>
      </c>
      <c r="D1727" s="6">
        <v>44135</v>
      </c>
      <c r="E1727" s="192">
        <v>20417573705</v>
      </c>
      <c r="F1727" s="3" t="s">
        <v>39</v>
      </c>
      <c r="G1727" s="3" t="s">
        <v>5135</v>
      </c>
      <c r="H1727" s="6">
        <v>44105</v>
      </c>
      <c r="I1727" s="6">
        <v>44135</v>
      </c>
      <c r="J1727" s="7"/>
      <c r="K1727" s="8">
        <f ca="1">+TODAY()-I1727</f>
        <v>2</v>
      </c>
      <c r="L1727" s="9">
        <v>65</v>
      </c>
      <c r="M1727" s="152"/>
      <c r="N1727" s="9" t="str">
        <f>IF(M1727="","Vacio",IF(L1727=M1727,"Igual","Diferente"))</f>
        <v>Vacio</v>
      </c>
      <c r="O1727" s="9"/>
      <c r="P1727" s="152"/>
      <c r="Q1727" s="9" t="str">
        <f>IF(P1727="","Vacio",IF(O1727=P1727,"Igual","Diferente"))</f>
        <v>Vacio</v>
      </c>
      <c r="R1727" s="1">
        <f>+L1727+O1727/3.5</f>
        <v>65</v>
      </c>
      <c r="S1727" s="1">
        <f ca="1">+IF(K1727&gt;=0,IF(K1727&lt;30,R1727*1,IF(60&gt;K1727,R1727*2,IF(90&gt;K1727,R1727*3,IF(120&gt;K1727,R1727*4,IF(150&gt;K1727,R1727*5,IF(180&gt;K1727,R1727*6,IF(210&gt;K1727,R1727*7))))))),0)</f>
        <v>65</v>
      </c>
      <c r="T1727" s="2" t="str">
        <f ca="1">+IF(K1727&lt;0,0,IF(K1727&lt;8,$A$1,IF(K1727&lt;15,$B$1,IF(K1727&lt;22,$C$1,IF(K1727&lt;30,$D$1,IF(K1727&lt;60,$G$1,IF(K1727&lt;90,$H$1,IF(K1727&lt;120,$I$1,IF(K1727&lt;150,$J$1,IF(K1727&lt;180,$K$1,IF(K1727&lt;210,$E$1)))))))))))</f>
        <v>1° Semana</v>
      </c>
      <c r="U1727" s="3" t="s">
        <v>3180</v>
      </c>
      <c r="V1727" s="10" t="s">
        <v>3178</v>
      </c>
      <c r="W1727" s="6">
        <v>44019</v>
      </c>
      <c r="X1727" s="12" t="s">
        <v>508</v>
      </c>
      <c r="Y1727" s="12" t="s">
        <v>5248</v>
      </c>
      <c r="Z1727" s="12"/>
      <c r="AA1727" s="12"/>
      <c r="AB1727" s="15"/>
      <c r="AC1727" s="15"/>
      <c r="AD1727" s="15"/>
      <c r="AE1727" s="15"/>
      <c r="AF1727" s="4">
        <f ca="1">+TODAY()-AE1727</f>
        <v>44137</v>
      </c>
      <c r="AG1727" s="15"/>
      <c r="AH1727" s="15"/>
      <c r="AI1727" s="6"/>
      <c r="AJ1727" s="6"/>
      <c r="AK1727" s="3" t="s">
        <v>56</v>
      </c>
      <c r="AL1727" s="6"/>
      <c r="AM1727" s="10">
        <v>1</v>
      </c>
      <c r="AN1727" s="3" t="s">
        <v>44</v>
      </c>
      <c r="AO1727" s="3"/>
      <c r="AP1727" s="3" t="s">
        <v>45</v>
      </c>
      <c r="AQ1727" s="3"/>
      <c r="AR1727" s="3"/>
      <c r="AS1727" s="3"/>
      <c r="AT1727" s="3"/>
      <c r="AU1727" s="3" t="s">
        <v>46</v>
      </c>
      <c r="AV1727" s="7" t="s">
        <v>47</v>
      </c>
      <c r="AW1727" s="7" t="s">
        <v>47</v>
      </c>
      <c r="AX1727" s="9" t="str">
        <f>IF(AW1727="","Vacio",IF(AV1727=AW1727,"Igual","Diferente"))</f>
        <v>Igual</v>
      </c>
      <c r="AY1727" s="129"/>
      <c r="AZ1727" s="129"/>
      <c r="BA1727" s="5">
        <f ca="1">+IF(K1727&gt;21,"Revisar",0)</f>
        <v>0</v>
      </c>
      <c r="BB1727" s="129" t="s">
        <v>146</v>
      </c>
      <c r="BC1727" s="129" t="s">
        <v>2919</v>
      </c>
      <c r="BD1727" s="153"/>
      <c r="BE1727" s="153"/>
      <c r="BF1727" s="129" t="s">
        <v>94</v>
      </c>
      <c r="BG1727" s="129"/>
      <c r="BH1727" s="153"/>
      <c r="BI1727" s="153"/>
      <c r="BJ1727" s="153"/>
      <c r="BK1727" s="153"/>
      <c r="BL1727" s="153"/>
      <c r="BM1727" s="153"/>
    </row>
    <row r="1728" spans="1:65" s="158" customFormat="1" ht="14.65" customHeight="1" x14ac:dyDescent="0.25">
      <c r="A1728" s="68" t="str">
        <f>CONCATENATE(E1728,"_",X1728)</f>
        <v>20417573705_PCR-LAP1178</v>
      </c>
      <c r="B1728" s="68" t="str">
        <f>CONCATENATE(E1728,"_",Z1728)</f>
        <v>20417573705_PCR-LAP 1004</v>
      </c>
      <c r="C1728" s="6">
        <v>44105</v>
      </c>
      <c r="D1728" s="6">
        <v>44135</v>
      </c>
      <c r="E1728" s="192">
        <v>20417573705</v>
      </c>
      <c r="F1728" s="3" t="s">
        <v>39</v>
      </c>
      <c r="G1728" s="3" t="s">
        <v>5135</v>
      </c>
      <c r="H1728" s="6">
        <v>44105</v>
      </c>
      <c r="I1728" s="6">
        <v>44135</v>
      </c>
      <c r="J1728" s="7">
        <v>247256</v>
      </c>
      <c r="K1728" s="8">
        <f ca="1">+TODAY()-I1728</f>
        <v>2</v>
      </c>
      <c r="L1728" s="9">
        <v>70</v>
      </c>
      <c r="M1728" s="152"/>
      <c r="N1728" s="9" t="str">
        <f>IF(M1728="","Vacio",IF(L1728=M1728,"Igual","Diferente"))</f>
        <v>Vacio</v>
      </c>
      <c r="O1728" s="9"/>
      <c r="P1728" s="152"/>
      <c r="Q1728" s="9" t="str">
        <f>IF(P1728="","Vacio",IF(O1728=P1728,"Igual","Diferente"))</f>
        <v>Vacio</v>
      </c>
      <c r="R1728" s="1">
        <f>+L1728+O1728/3.5</f>
        <v>70</v>
      </c>
      <c r="S1728" s="1">
        <f ca="1">+IF(K1728&gt;=0,IF(K1728&lt;30,R1728*1,IF(60&gt;K1728,R1728*2,IF(90&gt;K1728,R1728*3,IF(120&gt;K1728,R1728*4,IF(150&gt;K1728,R1728*5,IF(180&gt;K1728,R1728*6,IF(210&gt;K1728,R1728*7))))))),0)</f>
        <v>70</v>
      </c>
      <c r="T1728" s="2" t="str">
        <f ca="1">+IF(K1728&lt;0,0,IF(K1728&lt;8,$A$1,IF(K1728&lt;15,$B$1,IF(K1728&lt;22,$C$1,IF(K1728&lt;30,$D$1,IF(K1728&lt;60,$G$1,IF(K1728&lt;90,$H$1,IF(K1728&lt;120,$I$1,IF(K1728&lt;150,$J$1,IF(K1728&lt;180,$K$1,IF(K1728&lt;210,$E$1)))))))))))</f>
        <v>1° Semana</v>
      </c>
      <c r="U1728" s="3" t="s">
        <v>64</v>
      </c>
      <c r="V1728" s="10" t="s">
        <v>2632</v>
      </c>
      <c r="W1728" s="6">
        <v>43382</v>
      </c>
      <c r="X1728" s="12" t="s">
        <v>2633</v>
      </c>
      <c r="Y1728" s="12" t="s">
        <v>5248</v>
      </c>
      <c r="Z1728" s="12" t="s">
        <v>2634</v>
      </c>
      <c r="AA1728" s="12"/>
      <c r="AB1728" s="15"/>
      <c r="AC1728" s="15"/>
      <c r="AD1728" s="15"/>
      <c r="AE1728" s="15"/>
      <c r="AF1728" s="4">
        <f ca="1">+TODAY()-AE1728</f>
        <v>44137</v>
      </c>
      <c r="AG1728" s="15"/>
      <c r="AH1728" s="15"/>
      <c r="AI1728" s="6"/>
      <c r="AJ1728" s="6"/>
      <c r="AK1728" s="3" t="s">
        <v>43</v>
      </c>
      <c r="AL1728" s="6"/>
      <c r="AM1728" s="10">
        <v>1</v>
      </c>
      <c r="AN1728" s="3" t="s">
        <v>44</v>
      </c>
      <c r="AO1728" s="3"/>
      <c r="AP1728" s="3" t="s">
        <v>45</v>
      </c>
      <c r="AQ1728" s="3"/>
      <c r="AR1728" s="3"/>
      <c r="AS1728" s="3"/>
      <c r="AT1728" s="3"/>
      <c r="AU1728" s="3" t="s">
        <v>46</v>
      </c>
      <c r="AV1728" s="7" t="s">
        <v>47</v>
      </c>
      <c r="AW1728" s="7" t="s">
        <v>47</v>
      </c>
      <c r="AX1728" s="9" t="str">
        <f>IF(AW1728="","Vacio",IF(AV1728=AW1728,"Igual","Diferente"))</f>
        <v>Igual</v>
      </c>
      <c r="AY1728" s="129"/>
      <c r="AZ1728" s="129"/>
      <c r="BA1728" s="5">
        <f ca="1">+IF(K1728&gt;21,"Revisar",0)</f>
        <v>0</v>
      </c>
      <c r="BB1728" s="129" t="s">
        <v>146</v>
      </c>
      <c r="BC1728" s="129" t="s">
        <v>2919</v>
      </c>
      <c r="BD1728" s="153"/>
      <c r="BE1728" s="153"/>
      <c r="BF1728" s="129" t="s">
        <v>94</v>
      </c>
      <c r="BG1728" s="129"/>
      <c r="BH1728" s="153"/>
      <c r="BI1728" s="153"/>
      <c r="BJ1728" s="153"/>
      <c r="BK1728" s="153"/>
      <c r="BL1728" s="153"/>
      <c r="BM1728" s="153"/>
    </row>
    <row r="1729" spans="1:65" s="158" customFormat="1" ht="14.65" customHeight="1" x14ac:dyDescent="0.25">
      <c r="A1729" s="68" t="str">
        <f>CONCATENATE(E1729,"_",X1729)</f>
        <v>20417573705_PCR-LAP1222</v>
      </c>
      <c r="B1729" s="68" t="str">
        <f>CONCATENATE(E1729,"_",Z1729)</f>
        <v>20417573705_</v>
      </c>
      <c r="C1729" s="6">
        <v>44105</v>
      </c>
      <c r="D1729" s="6">
        <v>44135</v>
      </c>
      <c r="E1729" s="192">
        <v>20417573705</v>
      </c>
      <c r="F1729" s="3" t="s">
        <v>39</v>
      </c>
      <c r="G1729" s="3" t="s">
        <v>5135</v>
      </c>
      <c r="H1729" s="6">
        <v>44105</v>
      </c>
      <c r="I1729" s="6">
        <v>44135</v>
      </c>
      <c r="J1729" s="7">
        <v>247256</v>
      </c>
      <c r="K1729" s="8">
        <f ca="1">+TODAY()-I1729</f>
        <v>2</v>
      </c>
      <c r="L1729" s="9">
        <v>70</v>
      </c>
      <c r="M1729" s="152"/>
      <c r="N1729" s="9" t="str">
        <f>IF(M1729="","Vacio",IF(L1729=M1729,"Igual","Diferente"))</f>
        <v>Vacio</v>
      </c>
      <c r="O1729" s="9"/>
      <c r="P1729" s="152"/>
      <c r="Q1729" s="9" t="str">
        <f>IF(P1729="","Vacio",IF(O1729=P1729,"Igual","Diferente"))</f>
        <v>Vacio</v>
      </c>
      <c r="R1729" s="1">
        <f>+L1729+O1729/3.5</f>
        <v>70</v>
      </c>
      <c r="S1729" s="1">
        <f ca="1">+IF(K1729&gt;=0,IF(K1729&lt;30,R1729*1,IF(60&gt;K1729,R1729*2,IF(90&gt;K1729,R1729*3,IF(120&gt;K1729,R1729*4,IF(150&gt;K1729,R1729*5,IF(180&gt;K1729,R1729*6,IF(210&gt;K1729,R1729*7))))))),0)</f>
        <v>70</v>
      </c>
      <c r="T1729" s="2" t="str">
        <f ca="1">+IF(K1729&lt;0,0,IF(K1729&lt;8,$A$1,IF(K1729&lt;15,$B$1,IF(K1729&lt;22,$C$1,IF(K1729&lt;30,$D$1,IF(K1729&lt;60,$G$1,IF(K1729&lt;90,$H$1,IF(K1729&lt;120,$I$1,IF(K1729&lt;150,$J$1,IF(K1729&lt;180,$K$1,IF(K1729&lt;210,$E$1)))))))))))</f>
        <v>1° Semana</v>
      </c>
      <c r="U1729" s="3" t="s">
        <v>52</v>
      </c>
      <c r="V1729" s="10" t="s">
        <v>2625</v>
      </c>
      <c r="W1729" s="6">
        <v>43535</v>
      </c>
      <c r="X1729" s="12" t="s">
        <v>2635</v>
      </c>
      <c r="Y1729" s="12" t="s">
        <v>5248</v>
      </c>
      <c r="Z1729" s="12"/>
      <c r="AA1729" s="12"/>
      <c r="AB1729" s="15"/>
      <c r="AC1729" s="15"/>
      <c r="AD1729" s="15"/>
      <c r="AE1729" s="15"/>
      <c r="AF1729" s="4">
        <f ca="1">+TODAY()-AE1729</f>
        <v>44137</v>
      </c>
      <c r="AG1729" s="15"/>
      <c r="AH1729" s="15"/>
      <c r="AI1729" s="6"/>
      <c r="AJ1729" s="6"/>
      <c r="AK1729" s="3" t="s">
        <v>56</v>
      </c>
      <c r="AL1729" s="6"/>
      <c r="AM1729" s="10">
        <v>1</v>
      </c>
      <c r="AN1729" s="3" t="s">
        <v>44</v>
      </c>
      <c r="AO1729" s="3"/>
      <c r="AP1729" s="3" t="s">
        <v>320</v>
      </c>
      <c r="AQ1729" s="3"/>
      <c r="AR1729" s="3"/>
      <c r="AS1729" s="3"/>
      <c r="AT1729" s="3"/>
      <c r="AU1729" s="3" t="s">
        <v>46</v>
      </c>
      <c r="AV1729" s="7" t="s">
        <v>47</v>
      </c>
      <c r="AW1729" s="7" t="s">
        <v>47</v>
      </c>
      <c r="AX1729" s="9" t="str">
        <f>IF(AW1729="","Vacio",IF(AV1729=AW1729,"Igual","Diferente"))</f>
        <v>Igual</v>
      </c>
      <c r="AY1729" s="129"/>
      <c r="AZ1729" s="129"/>
      <c r="BA1729" s="5">
        <f ca="1">+IF(K1729&gt;21,"Revisar",0)</f>
        <v>0</v>
      </c>
      <c r="BB1729" s="129" t="s">
        <v>146</v>
      </c>
      <c r="BC1729" s="129" t="s">
        <v>2919</v>
      </c>
      <c r="BD1729" s="153"/>
      <c r="BE1729" s="153"/>
      <c r="BF1729" s="129" t="s">
        <v>94</v>
      </c>
      <c r="BG1729" s="129"/>
      <c r="BH1729" s="153"/>
      <c r="BI1729" s="153"/>
      <c r="BJ1729" s="153"/>
      <c r="BK1729" s="153"/>
      <c r="BL1729" s="153"/>
      <c r="BM1729" s="153"/>
    </row>
    <row r="1730" spans="1:65" s="158" customFormat="1" ht="14.65" customHeight="1" x14ac:dyDescent="0.25">
      <c r="A1730" s="68" t="str">
        <f>CONCATENATE(E1730,"_",X1730)</f>
        <v>20417573705_PCR-LAP1223</v>
      </c>
      <c r="B1730" s="68" t="str">
        <f>CONCATENATE(E1730,"_",Z1730)</f>
        <v>20417573705_</v>
      </c>
      <c r="C1730" s="6">
        <v>44105</v>
      </c>
      <c r="D1730" s="6">
        <v>44135</v>
      </c>
      <c r="E1730" s="192">
        <v>20417573705</v>
      </c>
      <c r="F1730" s="3" t="s">
        <v>39</v>
      </c>
      <c r="G1730" s="3" t="s">
        <v>5135</v>
      </c>
      <c r="H1730" s="6">
        <v>44105</v>
      </c>
      <c r="I1730" s="6">
        <v>44135</v>
      </c>
      <c r="J1730" s="7">
        <v>247256</v>
      </c>
      <c r="K1730" s="8">
        <f ca="1">+TODAY()-I1730</f>
        <v>2</v>
      </c>
      <c r="L1730" s="9">
        <v>70</v>
      </c>
      <c r="M1730" s="152"/>
      <c r="N1730" s="9" t="str">
        <f>IF(M1730="","Vacio",IF(L1730=M1730,"Igual","Diferente"))</f>
        <v>Vacio</v>
      </c>
      <c r="O1730" s="9"/>
      <c r="P1730" s="152"/>
      <c r="Q1730" s="9" t="str">
        <f>IF(P1730="","Vacio",IF(O1730=P1730,"Igual","Diferente"))</f>
        <v>Vacio</v>
      </c>
      <c r="R1730" s="1">
        <f>+L1730+O1730/3.5</f>
        <v>70</v>
      </c>
      <c r="S1730" s="1">
        <f ca="1">+IF(K1730&gt;=0,IF(K1730&lt;30,R1730*1,IF(60&gt;K1730,R1730*2,IF(90&gt;K1730,R1730*3,IF(120&gt;K1730,R1730*4,IF(150&gt;K1730,R1730*5,IF(180&gt;K1730,R1730*6,IF(210&gt;K1730,R1730*7))))))),0)</f>
        <v>70</v>
      </c>
      <c r="T1730" s="2" t="str">
        <f ca="1">+IF(K1730&lt;0,0,IF(K1730&lt;8,$A$1,IF(K1730&lt;15,$B$1,IF(K1730&lt;22,$C$1,IF(K1730&lt;30,$D$1,IF(K1730&lt;60,$G$1,IF(K1730&lt;90,$H$1,IF(K1730&lt;120,$I$1,IF(K1730&lt;150,$J$1,IF(K1730&lt;180,$K$1,IF(K1730&lt;210,$E$1)))))))))))</f>
        <v>1° Semana</v>
      </c>
      <c r="U1730" s="3" t="s">
        <v>52</v>
      </c>
      <c r="V1730" s="10" t="s">
        <v>2625</v>
      </c>
      <c r="W1730" s="6">
        <v>43535</v>
      </c>
      <c r="X1730" s="12" t="s">
        <v>2636</v>
      </c>
      <c r="Y1730" s="12" t="s">
        <v>5248</v>
      </c>
      <c r="Z1730" s="12"/>
      <c r="AA1730" s="12"/>
      <c r="AB1730" s="15"/>
      <c r="AC1730" s="15"/>
      <c r="AD1730" s="15"/>
      <c r="AE1730" s="15"/>
      <c r="AF1730" s="4">
        <f ca="1">+TODAY()-AE1730</f>
        <v>44137</v>
      </c>
      <c r="AG1730" s="15"/>
      <c r="AH1730" s="15"/>
      <c r="AI1730" s="6"/>
      <c r="AJ1730" s="6"/>
      <c r="AK1730" s="3" t="s">
        <v>56</v>
      </c>
      <c r="AL1730" s="6"/>
      <c r="AM1730" s="10">
        <v>1</v>
      </c>
      <c r="AN1730" s="3" t="s">
        <v>44</v>
      </c>
      <c r="AO1730" s="3"/>
      <c r="AP1730" s="3" t="s">
        <v>320</v>
      </c>
      <c r="AQ1730" s="3"/>
      <c r="AR1730" s="3"/>
      <c r="AS1730" s="3"/>
      <c r="AT1730" s="3"/>
      <c r="AU1730" s="3" t="s">
        <v>46</v>
      </c>
      <c r="AV1730" s="7" t="s">
        <v>47</v>
      </c>
      <c r="AW1730" s="7" t="s">
        <v>47</v>
      </c>
      <c r="AX1730" s="9" t="str">
        <f>IF(AW1730="","Vacio",IF(AV1730=AW1730,"Igual","Diferente"))</f>
        <v>Igual</v>
      </c>
      <c r="AY1730" s="129"/>
      <c r="AZ1730" s="129"/>
      <c r="BA1730" s="5">
        <f ca="1">+IF(K1730&gt;21,"Revisar",0)</f>
        <v>0</v>
      </c>
      <c r="BB1730" s="129" t="s">
        <v>146</v>
      </c>
      <c r="BC1730" s="129" t="s">
        <v>2919</v>
      </c>
      <c r="BD1730" s="153"/>
      <c r="BE1730" s="153"/>
      <c r="BF1730" s="129" t="s">
        <v>94</v>
      </c>
      <c r="BG1730" s="129"/>
      <c r="BH1730" s="153"/>
      <c r="BI1730" s="153"/>
      <c r="BJ1730" s="153"/>
      <c r="BK1730" s="153"/>
      <c r="BL1730" s="153"/>
      <c r="BM1730" s="153"/>
    </row>
    <row r="1731" spans="1:65" s="158" customFormat="1" ht="14.65" customHeight="1" x14ac:dyDescent="0.25">
      <c r="A1731" s="68" t="str">
        <f>CONCATENATE(E1731,"_",X1731)</f>
        <v>20417573705_PCR-LAP1352</v>
      </c>
      <c r="B1731" s="68" t="str">
        <f>CONCATENATE(E1731,"_",Z1731)</f>
        <v>20417573705_PCR-LAP 0559,PCR-LAP 0544</v>
      </c>
      <c r="C1731" s="6">
        <v>44105</v>
      </c>
      <c r="D1731" s="6">
        <v>44135</v>
      </c>
      <c r="E1731" s="192">
        <v>20417573705</v>
      </c>
      <c r="F1731" s="3" t="s">
        <v>39</v>
      </c>
      <c r="G1731" s="3" t="s">
        <v>5135</v>
      </c>
      <c r="H1731" s="6">
        <v>44105</v>
      </c>
      <c r="I1731" s="6">
        <v>44135</v>
      </c>
      <c r="J1731" s="7">
        <v>247256</v>
      </c>
      <c r="K1731" s="8">
        <f ca="1">+TODAY()-I1731</f>
        <v>2</v>
      </c>
      <c r="L1731" s="9">
        <v>70</v>
      </c>
      <c r="M1731" s="152"/>
      <c r="N1731" s="9" t="str">
        <f>IF(M1731="","Vacio",IF(L1731=M1731,"Igual","Diferente"))</f>
        <v>Vacio</v>
      </c>
      <c r="O1731" s="9"/>
      <c r="P1731" s="152"/>
      <c r="Q1731" s="9" t="str">
        <f>IF(P1731="","Vacio",IF(O1731=P1731,"Igual","Diferente"))</f>
        <v>Vacio</v>
      </c>
      <c r="R1731" s="1">
        <f>+L1731+O1731/3.5</f>
        <v>70</v>
      </c>
      <c r="S1731" s="1">
        <f ca="1">+IF(K1731&gt;=0,IF(K1731&lt;30,R1731*1,IF(60&gt;K1731,R1731*2,IF(90&gt;K1731,R1731*3,IF(120&gt;K1731,R1731*4,IF(150&gt;K1731,R1731*5,IF(180&gt;K1731,R1731*6,IF(210&gt;K1731,R1731*7))))))),0)</f>
        <v>70</v>
      </c>
      <c r="T1731" s="2" t="str">
        <f ca="1">+IF(K1731&lt;0,0,IF(K1731&lt;8,$A$1,IF(K1731&lt;15,$B$1,IF(K1731&lt;22,$C$1,IF(K1731&lt;30,$D$1,IF(K1731&lt;60,$G$1,IF(K1731&lt;90,$H$1,IF(K1731&lt;120,$I$1,IF(K1731&lt;150,$J$1,IF(K1731&lt;180,$K$1,IF(K1731&lt;210,$E$1)))))))))))</f>
        <v>1° Semana</v>
      </c>
      <c r="U1731" s="3" t="s">
        <v>2640</v>
      </c>
      <c r="V1731" s="10" t="s">
        <v>2641</v>
      </c>
      <c r="W1731" s="6">
        <v>43395</v>
      </c>
      <c r="X1731" s="12" t="s">
        <v>2642</v>
      </c>
      <c r="Y1731" s="12" t="s">
        <v>5248</v>
      </c>
      <c r="Z1731" s="12" t="s">
        <v>2643</v>
      </c>
      <c r="AA1731" s="12"/>
      <c r="AB1731" s="15"/>
      <c r="AC1731" s="15"/>
      <c r="AD1731" s="15"/>
      <c r="AE1731" s="15"/>
      <c r="AF1731" s="4">
        <f ca="1">+TODAY()-AE1731</f>
        <v>44137</v>
      </c>
      <c r="AG1731" s="15"/>
      <c r="AH1731" s="15"/>
      <c r="AI1731" s="6"/>
      <c r="AJ1731" s="6"/>
      <c r="AK1731" s="3" t="s">
        <v>43</v>
      </c>
      <c r="AL1731" s="6"/>
      <c r="AM1731" s="10">
        <v>1</v>
      </c>
      <c r="AN1731" s="3" t="s">
        <v>44</v>
      </c>
      <c r="AO1731" s="3"/>
      <c r="AP1731" s="3" t="s">
        <v>45</v>
      </c>
      <c r="AQ1731" s="3"/>
      <c r="AR1731" s="3"/>
      <c r="AS1731" s="3"/>
      <c r="AT1731" s="3"/>
      <c r="AU1731" s="3" t="s">
        <v>46</v>
      </c>
      <c r="AV1731" s="7" t="s">
        <v>47</v>
      </c>
      <c r="AW1731" s="7" t="s">
        <v>47</v>
      </c>
      <c r="AX1731" s="9" t="str">
        <f>IF(AW1731="","Vacio",IF(AV1731=AW1731,"Igual","Diferente"))</f>
        <v>Igual</v>
      </c>
      <c r="AY1731" s="129"/>
      <c r="AZ1731" s="129"/>
      <c r="BA1731" s="5">
        <f ca="1">+IF(K1731&gt;21,"Revisar",0)</f>
        <v>0</v>
      </c>
      <c r="BB1731" s="129" t="s">
        <v>146</v>
      </c>
      <c r="BC1731" s="129" t="s">
        <v>2919</v>
      </c>
      <c r="BD1731" s="153"/>
      <c r="BE1731" s="153"/>
      <c r="BF1731" s="129" t="s">
        <v>94</v>
      </c>
      <c r="BG1731" s="129"/>
      <c r="BH1731" s="153"/>
      <c r="BI1731" s="153"/>
      <c r="BJ1731" s="153"/>
      <c r="BK1731" s="153"/>
      <c r="BL1731" s="153"/>
      <c r="BM1731" s="153"/>
    </row>
    <row r="1732" spans="1:65" s="158" customFormat="1" ht="14.65" customHeight="1" x14ac:dyDescent="0.25">
      <c r="A1732" s="68" t="str">
        <f>CONCATENATE(E1732,"_",X1732)</f>
        <v>20417573705_PCR-LAP1387</v>
      </c>
      <c r="B1732" s="68" t="str">
        <f>CONCATENATE(E1732,"_",Z1732)</f>
        <v>20417573705_</v>
      </c>
      <c r="C1732" s="6">
        <v>44105</v>
      </c>
      <c r="D1732" s="6">
        <v>44112</v>
      </c>
      <c r="E1732" s="192">
        <v>20417573705</v>
      </c>
      <c r="F1732" s="3" t="s">
        <v>39</v>
      </c>
      <c r="G1732" s="3" t="s">
        <v>5135</v>
      </c>
      <c r="H1732" s="6">
        <v>44105</v>
      </c>
      <c r="I1732" s="6">
        <v>44112</v>
      </c>
      <c r="J1732" s="7">
        <v>247256</v>
      </c>
      <c r="K1732" s="8">
        <f ca="1">+TODAY()-I1732</f>
        <v>25</v>
      </c>
      <c r="L1732" s="9">
        <v>70</v>
      </c>
      <c r="M1732" s="152">
        <v>23.33</v>
      </c>
      <c r="N1732" s="9" t="str">
        <f>IF(M1732="","Vacio",IF(L1732=M1732,"Igual","Diferente"))</f>
        <v>Diferente</v>
      </c>
      <c r="O1732" s="9"/>
      <c r="P1732" s="152"/>
      <c r="Q1732" s="9" t="str">
        <f>IF(P1732="","Vacio",IF(O1732=P1732,"Igual","Diferente"))</f>
        <v>Vacio</v>
      </c>
      <c r="R1732" s="1">
        <f>+L1732+O1732/3.5</f>
        <v>70</v>
      </c>
      <c r="S1732" s="1">
        <f ca="1">+IF(K1732&gt;=0,IF(K1732&lt;30,R1732*1,IF(60&gt;K1732,R1732*2,IF(90&gt;K1732,R1732*3,IF(120&gt;K1732,R1732*4,IF(150&gt;K1732,R1732*5,IF(180&gt;K1732,R1732*6,IF(210&gt;K1732,R1732*7))))))),0)</f>
        <v>70</v>
      </c>
      <c r="T1732" s="2" t="str">
        <f ca="1">+IF(K1732&lt;0,0,IF(K1732&lt;8,$A$1,IF(K1732&lt;15,$B$1,IF(K1732&lt;22,$C$1,IF(K1732&lt;30,$D$1,IF(K1732&lt;60,$G$1,IF(K1732&lt;90,$H$1,IF(K1732&lt;120,$I$1,IF(K1732&lt;150,$J$1,IF(K1732&lt;180,$K$1,IF(K1732&lt;210,$E$1)))))))))))</f>
        <v>4° Semana</v>
      </c>
      <c r="U1732" s="3" t="s">
        <v>52</v>
      </c>
      <c r="V1732" s="10" t="s">
        <v>2595</v>
      </c>
      <c r="W1732" s="6">
        <v>43668</v>
      </c>
      <c r="X1732" s="12" t="s">
        <v>2644</v>
      </c>
      <c r="Y1732" s="12" t="s">
        <v>5248</v>
      </c>
      <c r="Z1732" s="12"/>
      <c r="AA1732" s="12"/>
      <c r="AB1732" s="15"/>
      <c r="AC1732" s="15"/>
      <c r="AD1732" s="15"/>
      <c r="AE1732" s="15"/>
      <c r="AF1732" s="4">
        <f ca="1">+TODAY()-AE1732</f>
        <v>44137</v>
      </c>
      <c r="AG1732" s="15"/>
      <c r="AH1732" s="15"/>
      <c r="AI1732" s="6"/>
      <c r="AJ1732" s="6"/>
      <c r="AK1732" s="3" t="s">
        <v>56</v>
      </c>
      <c r="AL1732" s="6"/>
      <c r="AM1732" s="10">
        <v>1</v>
      </c>
      <c r="AN1732" s="3" t="s">
        <v>44</v>
      </c>
      <c r="AO1732" s="3"/>
      <c r="AP1732" s="3" t="s">
        <v>320</v>
      </c>
      <c r="AQ1732" s="3"/>
      <c r="AR1732" s="3"/>
      <c r="AS1732" s="3"/>
      <c r="AT1732" s="3"/>
      <c r="AU1732" s="3" t="s">
        <v>46</v>
      </c>
      <c r="AV1732" s="7" t="s">
        <v>47</v>
      </c>
      <c r="AW1732" s="7" t="s">
        <v>47</v>
      </c>
      <c r="AX1732" s="9" t="str">
        <f>IF(AW1732="","Vacio",IF(AV1732=AW1732,"Igual","Diferente"))</f>
        <v>Igual</v>
      </c>
      <c r="AY1732" s="129"/>
      <c r="AZ1732" s="129"/>
      <c r="BA1732" s="5" t="str">
        <f ca="1">+IF(K1732&gt;21,"Revisar",0)</f>
        <v>Revisar</v>
      </c>
      <c r="BB1732" s="129" t="s">
        <v>146</v>
      </c>
      <c r="BC1732" s="129" t="s">
        <v>141</v>
      </c>
      <c r="BD1732" s="153"/>
      <c r="BE1732" s="153"/>
      <c r="BF1732" s="129" t="s">
        <v>94</v>
      </c>
      <c r="BG1732" s="129"/>
      <c r="BH1732" s="153"/>
      <c r="BI1732" s="153"/>
      <c r="BJ1732" s="153"/>
      <c r="BK1732" s="153"/>
      <c r="BL1732" s="153"/>
      <c r="BM1732" s="153"/>
    </row>
    <row r="1733" spans="1:65" s="158" customFormat="1" ht="14.65" customHeight="1" x14ac:dyDescent="0.25">
      <c r="A1733" s="68" t="str">
        <f>CONCATENATE(E1733,"_",X1733)</f>
        <v>20417573705_PCR-LAP1504</v>
      </c>
      <c r="B1733" s="68" t="str">
        <f>CONCATENATE(E1733,"_",Z1733)</f>
        <v>20417573705_</v>
      </c>
      <c r="C1733" s="64">
        <v>44105</v>
      </c>
      <c r="D1733" s="64">
        <v>44124</v>
      </c>
      <c r="E1733" s="192">
        <v>20417573705</v>
      </c>
      <c r="F1733" s="63" t="s">
        <v>39</v>
      </c>
      <c r="G1733" s="3" t="s">
        <v>5135</v>
      </c>
      <c r="H1733" s="64">
        <v>44105</v>
      </c>
      <c r="I1733" s="64">
        <v>44124</v>
      </c>
      <c r="J1733" s="65">
        <v>247544</v>
      </c>
      <c r="K1733" s="8">
        <f ca="1">+TODAY()-I1733</f>
        <v>13</v>
      </c>
      <c r="L1733" s="9">
        <v>70</v>
      </c>
      <c r="M1733" s="152">
        <v>46.67</v>
      </c>
      <c r="N1733" s="9" t="str">
        <f>IF(M1733="","Vacio",IF(L1733=M1733,"Igual","Diferente"))</f>
        <v>Diferente</v>
      </c>
      <c r="O1733" s="9"/>
      <c r="P1733" s="152"/>
      <c r="Q1733" s="9" t="str">
        <f>IF(P1733="","Vacio",IF(O1733=P1733,"Igual","Diferente"))</f>
        <v>Vacio</v>
      </c>
      <c r="R1733" s="1">
        <f>+L1733+O1733/3.5</f>
        <v>70</v>
      </c>
      <c r="S1733" s="1">
        <f ca="1">+IF(K1733&gt;=0,IF(K1733&lt;30,R1733*1,IF(60&gt;K1733,R1733*2,IF(90&gt;K1733,R1733*3,IF(120&gt;K1733,R1733*4,IF(150&gt;K1733,R1733*5,IF(180&gt;K1733,R1733*6,IF(210&gt;K1733,R1733*7))))))),0)</f>
        <v>70</v>
      </c>
      <c r="T1733" s="2" t="str">
        <f ca="1">+IF(K1733&lt;0,0,IF(K1733&lt;8,$A$1,IF(K1733&lt;15,$B$1,IF(K1733&lt;22,$C$1,IF(K1733&lt;30,$D$1,IF(K1733&lt;60,$G$1,IF(K1733&lt;90,$H$1,IF(K1733&lt;120,$I$1,IF(K1733&lt;150,$J$1,IF(K1733&lt;180,$K$1,IF(K1733&lt;210,$E$1)))))))))))</f>
        <v>2° Semana</v>
      </c>
      <c r="U1733" s="63" t="s">
        <v>52</v>
      </c>
      <c r="V1733" s="66" t="s">
        <v>2586</v>
      </c>
      <c r="W1733" s="64">
        <v>43901</v>
      </c>
      <c r="X1733" s="12" t="s">
        <v>2645</v>
      </c>
      <c r="Y1733" s="12" t="s">
        <v>5248</v>
      </c>
      <c r="Z1733" s="12"/>
      <c r="AA1733" s="12"/>
      <c r="AB1733" s="102"/>
      <c r="AC1733" s="15"/>
      <c r="AD1733" s="15"/>
      <c r="AE1733" s="15"/>
      <c r="AF1733" s="4">
        <f ca="1">+TODAY()-AE1733</f>
        <v>44137</v>
      </c>
      <c r="AG1733" s="15"/>
      <c r="AH1733" s="131"/>
      <c r="AI1733" s="64"/>
      <c r="AJ1733" s="64"/>
      <c r="AK1733" s="63" t="s">
        <v>56</v>
      </c>
      <c r="AL1733" s="64"/>
      <c r="AM1733" s="66">
        <v>1</v>
      </c>
      <c r="AN1733" s="63" t="s">
        <v>51</v>
      </c>
      <c r="AO1733" s="63"/>
      <c r="AP1733" s="63" t="s">
        <v>45</v>
      </c>
      <c r="AQ1733" s="63"/>
      <c r="AR1733" s="63"/>
      <c r="AS1733" s="63"/>
      <c r="AT1733" s="63"/>
      <c r="AU1733" s="3" t="s">
        <v>46</v>
      </c>
      <c r="AV1733" s="65" t="s">
        <v>47</v>
      </c>
      <c r="AW1733" s="7" t="s">
        <v>47</v>
      </c>
      <c r="AX1733" s="9" t="str">
        <f>IF(AW1733="","Vacio",IF(AV1733=AW1733,"Igual","Diferente"))</f>
        <v>Igual</v>
      </c>
      <c r="AY1733" s="129"/>
      <c r="AZ1733" s="129"/>
      <c r="BA1733" s="5">
        <f ca="1">+IF(K1733&gt;21,"Revisar",0)</f>
        <v>0</v>
      </c>
      <c r="BB1733" s="129" t="s">
        <v>146</v>
      </c>
      <c r="BC1733" s="129" t="s">
        <v>141</v>
      </c>
      <c r="BD1733" s="153"/>
      <c r="BE1733" s="153"/>
      <c r="BF1733" s="129" t="s">
        <v>94</v>
      </c>
      <c r="BG1733" s="129"/>
      <c r="BH1733" s="153"/>
      <c r="BI1733" s="153"/>
      <c r="BJ1733" s="153"/>
      <c r="BK1733" s="153"/>
      <c r="BL1733" s="153"/>
      <c r="BM1733" s="153"/>
    </row>
    <row r="1734" spans="1:65" s="158" customFormat="1" ht="14.65" customHeight="1" x14ac:dyDescent="0.25">
      <c r="A1734" s="68" t="str">
        <f>CONCATENATE(E1734,"_",X1734)</f>
        <v>20417573705_PCR-LAP1519</v>
      </c>
      <c r="B1734" s="68" t="str">
        <f>CONCATENATE(E1734,"_",Z1734)</f>
        <v>20417573705_</v>
      </c>
      <c r="C1734" s="6">
        <v>44105</v>
      </c>
      <c r="D1734" s="6">
        <v>44135</v>
      </c>
      <c r="E1734" s="192">
        <v>20417573705</v>
      </c>
      <c r="F1734" s="3" t="s">
        <v>39</v>
      </c>
      <c r="G1734" s="3" t="s">
        <v>5135</v>
      </c>
      <c r="H1734" s="6">
        <v>44105</v>
      </c>
      <c r="I1734" s="6">
        <v>44135</v>
      </c>
      <c r="J1734" s="7"/>
      <c r="K1734" s="8">
        <f ca="1">+TODAY()-I1734</f>
        <v>2</v>
      </c>
      <c r="L1734" s="9">
        <v>65</v>
      </c>
      <c r="M1734" s="152"/>
      <c r="N1734" s="9" t="str">
        <f>IF(M1734="","Vacio",IF(L1734=M1734,"Igual","Diferente"))</f>
        <v>Vacio</v>
      </c>
      <c r="O1734" s="9"/>
      <c r="P1734" s="152"/>
      <c r="Q1734" s="9" t="str">
        <f>IF(P1734="","Vacio",IF(O1734=P1734,"Igual","Diferente"))</f>
        <v>Vacio</v>
      </c>
      <c r="R1734" s="1">
        <f>+L1734+O1734/3.5</f>
        <v>65</v>
      </c>
      <c r="S1734" s="1">
        <f ca="1">+IF(K1734&gt;=0,IF(K1734&lt;30,R1734*1,IF(60&gt;K1734,R1734*2,IF(90&gt;K1734,R1734*3,IF(120&gt;K1734,R1734*4,IF(150&gt;K1734,R1734*5,IF(180&gt;K1734,R1734*6,IF(210&gt;K1734,R1734*7))))))),0)</f>
        <v>65</v>
      </c>
      <c r="T1734" s="2" t="str">
        <f ca="1">+IF(K1734&lt;0,0,IF(K1734&lt;8,$A$1,IF(K1734&lt;15,$B$1,IF(K1734&lt;22,$C$1,IF(K1734&lt;30,$D$1,IF(K1734&lt;60,$G$1,IF(K1734&lt;90,$H$1,IF(K1734&lt;120,$I$1,IF(K1734&lt;150,$J$1,IF(K1734&lt;180,$K$1,IF(K1734&lt;210,$E$1)))))))))))</f>
        <v>1° Semana</v>
      </c>
      <c r="U1734" s="3" t="s">
        <v>3365</v>
      </c>
      <c r="V1734" s="10" t="s">
        <v>3362</v>
      </c>
      <c r="W1734" s="6">
        <v>44033</v>
      </c>
      <c r="X1734" s="12" t="s">
        <v>2779</v>
      </c>
      <c r="Y1734" s="12" t="s">
        <v>5248</v>
      </c>
      <c r="Z1734" s="12"/>
      <c r="AA1734" s="12"/>
      <c r="AB1734" s="15"/>
      <c r="AC1734" s="15"/>
      <c r="AD1734" s="15"/>
      <c r="AE1734" s="15"/>
      <c r="AF1734" s="4">
        <f ca="1">+TODAY()-AE1734</f>
        <v>44137</v>
      </c>
      <c r="AG1734" s="15"/>
      <c r="AH1734" s="15"/>
      <c r="AI1734" s="6"/>
      <c r="AJ1734" s="6"/>
      <c r="AK1734" s="3" t="s">
        <v>56</v>
      </c>
      <c r="AL1734" s="6"/>
      <c r="AM1734" s="10">
        <v>1</v>
      </c>
      <c r="AN1734" s="3" t="s">
        <v>44</v>
      </c>
      <c r="AO1734" s="3"/>
      <c r="AP1734" s="3" t="s">
        <v>45</v>
      </c>
      <c r="AQ1734" s="3"/>
      <c r="AR1734" s="3"/>
      <c r="AS1734" s="3"/>
      <c r="AT1734" s="3"/>
      <c r="AU1734" s="3" t="s">
        <v>46</v>
      </c>
      <c r="AV1734" s="7" t="s">
        <v>47</v>
      </c>
      <c r="AW1734" s="7" t="s">
        <v>47</v>
      </c>
      <c r="AX1734" s="9" t="str">
        <f>IF(AW1734="","Vacio",IF(AV1734=AW1734,"Igual","Diferente"))</f>
        <v>Igual</v>
      </c>
      <c r="AY1734" s="129"/>
      <c r="AZ1734" s="129"/>
      <c r="BA1734" s="5">
        <f ca="1">+IF(K1734&gt;21,"Revisar",0)</f>
        <v>0</v>
      </c>
      <c r="BB1734" s="129" t="s">
        <v>146</v>
      </c>
      <c r="BC1734" s="129" t="s">
        <v>2919</v>
      </c>
      <c r="BD1734" s="153"/>
      <c r="BE1734" s="153"/>
      <c r="BF1734" s="129" t="s">
        <v>94</v>
      </c>
      <c r="BG1734" s="129"/>
      <c r="BH1734" s="153"/>
      <c r="BI1734" s="153"/>
      <c r="BJ1734" s="153"/>
      <c r="BK1734" s="153"/>
      <c r="BL1734" s="153"/>
      <c r="BM1734" s="153"/>
    </row>
    <row r="1735" spans="1:65" s="158" customFormat="1" ht="14.65" customHeight="1" x14ac:dyDescent="0.25">
      <c r="A1735" s="68" t="str">
        <f>CONCATENATE(E1735,"_",X1735)</f>
        <v>20417573705_PCR-LAP19091009</v>
      </c>
      <c r="B1735" s="68" t="str">
        <f>CONCATENATE(E1735,"_",Z1735)</f>
        <v>20417573705_</v>
      </c>
      <c r="C1735" s="6">
        <v>44105</v>
      </c>
      <c r="D1735" s="6">
        <v>44135</v>
      </c>
      <c r="E1735" s="192">
        <v>20417573705</v>
      </c>
      <c r="F1735" s="3" t="s">
        <v>39</v>
      </c>
      <c r="G1735" s="63" t="s">
        <v>5135</v>
      </c>
      <c r="H1735" s="6">
        <v>44105</v>
      </c>
      <c r="I1735" s="6">
        <v>44135</v>
      </c>
      <c r="J1735" s="7"/>
      <c r="K1735" s="8">
        <f ca="1">+TODAY()-I1735</f>
        <v>2</v>
      </c>
      <c r="L1735" s="9">
        <v>70</v>
      </c>
      <c r="M1735" s="152"/>
      <c r="N1735" s="9" t="str">
        <f>IF(M1735="","Vacio",IF(L1735=M1735,"Igual","Diferente"))</f>
        <v>Vacio</v>
      </c>
      <c r="O1735" s="9"/>
      <c r="P1735" s="152"/>
      <c r="Q1735" s="9" t="str">
        <f>IF(P1735="","Vacio",IF(O1735=P1735,"Igual","Diferente"))</f>
        <v>Vacio</v>
      </c>
      <c r="R1735" s="1">
        <f>+L1735+O1735/3.5</f>
        <v>70</v>
      </c>
      <c r="S1735" s="1">
        <f ca="1">+IF(K1735&gt;=0,IF(K1735&lt;30,R1735*1,IF(60&gt;K1735,R1735*2,IF(90&gt;K1735,R1735*3,IF(120&gt;K1735,R1735*4,IF(150&gt;K1735,R1735*5,IF(180&gt;K1735,R1735*6,IF(210&gt;K1735,R1735*7))))))),0)</f>
        <v>70</v>
      </c>
      <c r="T1735" s="2" t="str">
        <f ca="1">+IF(K1735&lt;0,0,IF(K1735&lt;8,$A$1,IF(K1735&lt;15,$B$1,IF(K1735&lt;22,$C$1,IF(K1735&lt;30,$D$1,IF(K1735&lt;60,$G$1,IF(K1735&lt;90,$H$1,IF(K1735&lt;120,$I$1,IF(K1735&lt;150,$J$1,IF(K1735&lt;180,$K$1,IF(K1735&lt;210,$E$1)))))))))))</f>
        <v>1° Semana</v>
      </c>
      <c r="U1735" s="3" t="s">
        <v>52</v>
      </c>
      <c r="V1735" s="10" t="s">
        <v>2646</v>
      </c>
      <c r="W1735" s="6">
        <v>43851</v>
      </c>
      <c r="X1735" s="12" t="s">
        <v>2647</v>
      </c>
      <c r="Y1735" s="12" t="s">
        <v>5248</v>
      </c>
      <c r="Z1735" s="12"/>
      <c r="AA1735" s="12"/>
      <c r="AB1735" s="15"/>
      <c r="AC1735" s="15"/>
      <c r="AD1735" s="15"/>
      <c r="AE1735" s="15"/>
      <c r="AF1735" s="4">
        <f ca="1">+TODAY()-AE1735</f>
        <v>44137</v>
      </c>
      <c r="AG1735" s="15"/>
      <c r="AH1735" s="15"/>
      <c r="AI1735" s="6"/>
      <c r="AJ1735" s="6"/>
      <c r="AK1735" s="3"/>
      <c r="AL1735" s="6"/>
      <c r="AM1735" s="10">
        <v>1</v>
      </c>
      <c r="AN1735" s="3" t="s">
        <v>44</v>
      </c>
      <c r="AO1735" s="3"/>
      <c r="AP1735" s="3" t="s">
        <v>45</v>
      </c>
      <c r="AQ1735" s="3"/>
      <c r="AR1735" s="3"/>
      <c r="AS1735" s="3"/>
      <c r="AT1735" s="3"/>
      <c r="AU1735" s="3" t="s">
        <v>46</v>
      </c>
      <c r="AV1735" s="7" t="s">
        <v>47</v>
      </c>
      <c r="AW1735" s="7" t="s">
        <v>47</v>
      </c>
      <c r="AX1735" s="9" t="str">
        <f>IF(AW1735="","Vacio",IF(AV1735=AW1735,"Igual","Diferente"))</f>
        <v>Igual</v>
      </c>
      <c r="AY1735" s="129"/>
      <c r="AZ1735" s="129"/>
      <c r="BA1735" s="5">
        <f ca="1">+IF(K1735&gt;21,"Revisar",0)</f>
        <v>0</v>
      </c>
      <c r="BB1735" s="129" t="s">
        <v>146</v>
      </c>
      <c r="BC1735" s="129" t="s">
        <v>2919</v>
      </c>
      <c r="BD1735" s="153"/>
      <c r="BE1735" s="153"/>
      <c r="BF1735" s="129" t="s">
        <v>94</v>
      </c>
      <c r="BG1735" s="129"/>
      <c r="BH1735" s="153"/>
      <c r="BI1735" s="153"/>
      <c r="BJ1735" s="153"/>
      <c r="BK1735" s="153"/>
      <c r="BL1735" s="153"/>
      <c r="BM1735" s="153"/>
    </row>
    <row r="1736" spans="1:65" s="158" customFormat="1" ht="14.65" customHeight="1" x14ac:dyDescent="0.25">
      <c r="A1736" s="68" t="str">
        <f>CONCATENATE(E1736,"_",X1736)</f>
        <v>20417573705_PCR-LAP19091038</v>
      </c>
      <c r="B1736" s="68" t="str">
        <f>CONCATENATE(E1736,"_",Z1736)</f>
        <v>20417573705_</v>
      </c>
      <c r="C1736" s="64">
        <v>44105</v>
      </c>
      <c r="D1736" s="64">
        <v>44135</v>
      </c>
      <c r="E1736" s="192">
        <v>20417573705</v>
      </c>
      <c r="F1736" s="63" t="s">
        <v>39</v>
      </c>
      <c r="G1736" s="63" t="s">
        <v>5135</v>
      </c>
      <c r="H1736" s="64">
        <v>44105</v>
      </c>
      <c r="I1736" s="64">
        <v>44135</v>
      </c>
      <c r="J1736" s="65">
        <v>247544</v>
      </c>
      <c r="K1736" s="8">
        <f ca="1">+TODAY()-I1736</f>
        <v>2</v>
      </c>
      <c r="L1736" s="9">
        <v>70</v>
      </c>
      <c r="M1736" s="152"/>
      <c r="N1736" s="9" t="str">
        <f>IF(M1736="","Vacio",IF(L1736=M1736,"Igual","Diferente"))</f>
        <v>Vacio</v>
      </c>
      <c r="O1736" s="9"/>
      <c r="P1736" s="152"/>
      <c r="Q1736" s="9" t="str">
        <f>IF(P1736="","Vacio",IF(O1736=P1736,"Igual","Diferente"))</f>
        <v>Vacio</v>
      </c>
      <c r="R1736" s="1">
        <f>+L1736+O1736/3.5</f>
        <v>70</v>
      </c>
      <c r="S1736" s="1">
        <f ca="1">+IF(K1736&gt;=0,IF(K1736&lt;30,R1736*1,IF(60&gt;K1736,R1736*2,IF(90&gt;K1736,R1736*3,IF(120&gt;K1736,R1736*4,IF(150&gt;K1736,R1736*5,IF(180&gt;K1736,R1736*6,IF(210&gt;K1736,R1736*7))))))),0)</f>
        <v>70</v>
      </c>
      <c r="T1736" s="2" t="str">
        <f ca="1">+IF(K1736&lt;0,0,IF(K1736&lt;8,$A$1,IF(K1736&lt;15,$B$1,IF(K1736&lt;22,$C$1,IF(K1736&lt;30,$D$1,IF(K1736&lt;60,$G$1,IF(K1736&lt;90,$H$1,IF(K1736&lt;120,$I$1,IF(K1736&lt;150,$J$1,IF(K1736&lt;180,$K$1,IF(K1736&lt;210,$E$1)))))))))))</f>
        <v>1° Semana</v>
      </c>
      <c r="U1736" s="3" t="s">
        <v>52</v>
      </c>
      <c r="V1736" s="10" t="s">
        <v>2648</v>
      </c>
      <c r="W1736" s="6">
        <v>43866</v>
      </c>
      <c r="X1736" s="12" t="s">
        <v>2649</v>
      </c>
      <c r="Y1736" s="12" t="s">
        <v>5248</v>
      </c>
      <c r="Z1736" s="12"/>
      <c r="AA1736" s="12"/>
      <c r="AB1736" s="15"/>
      <c r="AC1736" s="15"/>
      <c r="AD1736" s="15"/>
      <c r="AE1736" s="15"/>
      <c r="AF1736" s="4">
        <f ca="1">+TODAY()-AE1736</f>
        <v>44137</v>
      </c>
      <c r="AG1736" s="15"/>
      <c r="AH1736" s="15"/>
      <c r="AI1736" s="6"/>
      <c r="AJ1736" s="6"/>
      <c r="AK1736" s="3"/>
      <c r="AL1736" s="6"/>
      <c r="AM1736" s="10">
        <v>1</v>
      </c>
      <c r="AN1736" s="3" t="s">
        <v>44</v>
      </c>
      <c r="AO1736" s="3"/>
      <c r="AP1736" s="3" t="s">
        <v>45</v>
      </c>
      <c r="AQ1736" s="3"/>
      <c r="AR1736" s="3"/>
      <c r="AS1736" s="3"/>
      <c r="AT1736" s="3"/>
      <c r="AU1736" s="3" t="s">
        <v>46</v>
      </c>
      <c r="AV1736" s="7" t="s">
        <v>47</v>
      </c>
      <c r="AW1736" s="7" t="s">
        <v>47</v>
      </c>
      <c r="AX1736" s="9" t="str">
        <f>IF(AW1736="","Vacio",IF(AV1736=AW1736,"Igual","Diferente"))</f>
        <v>Igual</v>
      </c>
      <c r="AY1736" s="129"/>
      <c r="AZ1736" s="129"/>
      <c r="BA1736" s="5">
        <f ca="1">+IF(K1736&gt;21,"Revisar",0)</f>
        <v>0</v>
      </c>
      <c r="BB1736" s="129" t="s">
        <v>146</v>
      </c>
      <c r="BC1736" s="129" t="s">
        <v>2919</v>
      </c>
      <c r="BD1736" s="153"/>
      <c r="BE1736" s="153"/>
      <c r="BF1736" s="129" t="s">
        <v>94</v>
      </c>
      <c r="BG1736" s="129"/>
      <c r="BH1736" s="153"/>
      <c r="BI1736" s="153"/>
      <c r="BJ1736" s="153"/>
      <c r="BK1736" s="153"/>
      <c r="BL1736" s="153"/>
      <c r="BM1736" s="153"/>
    </row>
    <row r="1737" spans="1:65" s="158" customFormat="1" ht="14.65" customHeight="1" x14ac:dyDescent="0.25">
      <c r="A1737" s="68" t="str">
        <f>CONCATENATE(E1737,"_",X1737)</f>
        <v>20417573705_PCR-LAP19091039</v>
      </c>
      <c r="B1737" s="68" t="str">
        <f>CONCATENATE(E1737,"_",Z1737)</f>
        <v>20417573705_</v>
      </c>
      <c r="C1737" s="64">
        <v>44105</v>
      </c>
      <c r="D1737" s="64">
        <v>44135</v>
      </c>
      <c r="E1737" s="192">
        <v>20417573705</v>
      </c>
      <c r="F1737" s="63" t="s">
        <v>39</v>
      </c>
      <c r="G1737" s="63" t="s">
        <v>5135</v>
      </c>
      <c r="H1737" s="64">
        <v>44105</v>
      </c>
      <c r="I1737" s="64">
        <v>44135</v>
      </c>
      <c r="J1737" s="65">
        <v>247544</v>
      </c>
      <c r="K1737" s="8">
        <f ca="1">+TODAY()-I1737</f>
        <v>2</v>
      </c>
      <c r="L1737" s="9">
        <v>70</v>
      </c>
      <c r="M1737" s="152"/>
      <c r="N1737" s="9" t="str">
        <f>IF(M1737="","Vacio",IF(L1737=M1737,"Igual","Diferente"))</f>
        <v>Vacio</v>
      </c>
      <c r="O1737" s="9"/>
      <c r="P1737" s="152"/>
      <c r="Q1737" s="9" t="str">
        <f>IF(P1737="","Vacio",IF(O1737=P1737,"Igual","Diferente"))</f>
        <v>Vacio</v>
      </c>
      <c r="R1737" s="1">
        <f>+L1737+O1737/3.5</f>
        <v>70</v>
      </c>
      <c r="S1737" s="1">
        <f ca="1">+IF(K1737&gt;=0,IF(K1737&lt;30,R1737*1,IF(60&gt;K1737,R1737*2,IF(90&gt;K1737,R1737*3,IF(120&gt;K1737,R1737*4,IF(150&gt;K1737,R1737*5,IF(180&gt;K1737,R1737*6,IF(210&gt;K1737,R1737*7))))))),0)</f>
        <v>70</v>
      </c>
      <c r="T1737" s="2" t="str">
        <f ca="1">+IF(K1737&lt;0,0,IF(K1737&lt;8,$A$1,IF(K1737&lt;15,$B$1,IF(K1737&lt;22,$C$1,IF(K1737&lt;30,$D$1,IF(K1737&lt;60,$G$1,IF(K1737&lt;90,$H$1,IF(K1737&lt;120,$I$1,IF(K1737&lt;150,$J$1,IF(K1737&lt;180,$K$1,IF(K1737&lt;210,$E$1)))))))))))</f>
        <v>1° Semana</v>
      </c>
      <c r="U1737" s="3" t="s">
        <v>52</v>
      </c>
      <c r="V1737" s="10" t="s">
        <v>2650</v>
      </c>
      <c r="W1737" s="6">
        <v>43860</v>
      </c>
      <c r="X1737" s="12" t="s">
        <v>2651</v>
      </c>
      <c r="Y1737" s="12" t="s">
        <v>5248</v>
      </c>
      <c r="Z1737" s="12"/>
      <c r="AA1737" s="12"/>
      <c r="AB1737" s="15"/>
      <c r="AC1737" s="15"/>
      <c r="AD1737" s="15"/>
      <c r="AE1737" s="15"/>
      <c r="AF1737" s="4">
        <f ca="1">+TODAY()-AE1737</f>
        <v>44137</v>
      </c>
      <c r="AG1737" s="15"/>
      <c r="AH1737" s="15"/>
      <c r="AI1737" s="6"/>
      <c r="AJ1737" s="6"/>
      <c r="AK1737" s="3"/>
      <c r="AL1737" s="6"/>
      <c r="AM1737" s="10">
        <v>1</v>
      </c>
      <c r="AN1737" s="3" t="s">
        <v>44</v>
      </c>
      <c r="AO1737" s="3"/>
      <c r="AP1737" s="3" t="s">
        <v>45</v>
      </c>
      <c r="AQ1737" s="3"/>
      <c r="AR1737" s="3"/>
      <c r="AS1737" s="3"/>
      <c r="AT1737" s="3"/>
      <c r="AU1737" s="3" t="s">
        <v>46</v>
      </c>
      <c r="AV1737" s="7" t="s">
        <v>47</v>
      </c>
      <c r="AW1737" s="7" t="s">
        <v>47</v>
      </c>
      <c r="AX1737" s="9" t="str">
        <f>IF(AW1737="","Vacio",IF(AV1737=AW1737,"Igual","Diferente"))</f>
        <v>Igual</v>
      </c>
      <c r="AY1737" s="129"/>
      <c r="AZ1737" s="129"/>
      <c r="BA1737" s="5">
        <f ca="1">+IF(K1737&gt;21,"Revisar",0)</f>
        <v>0</v>
      </c>
      <c r="BB1737" s="129" t="s">
        <v>146</v>
      </c>
      <c r="BC1737" s="129" t="s">
        <v>2919</v>
      </c>
      <c r="BD1737" s="153"/>
      <c r="BE1737" s="153"/>
      <c r="BF1737" s="129" t="s">
        <v>94</v>
      </c>
      <c r="BG1737" s="129"/>
      <c r="BH1737" s="153"/>
      <c r="BI1737" s="153"/>
      <c r="BJ1737" s="153"/>
      <c r="BK1737" s="153"/>
      <c r="BL1737" s="153"/>
      <c r="BM1737" s="153"/>
    </row>
    <row r="1738" spans="1:65" s="158" customFormat="1" ht="14.65" customHeight="1" x14ac:dyDescent="0.25">
      <c r="A1738" s="68" t="str">
        <f>CONCATENATE(E1738,"_",X1738)</f>
        <v>20417573705_PCR-LAP19091054</v>
      </c>
      <c r="B1738" s="68" t="str">
        <f>CONCATENATE(E1738,"_",Z1738)</f>
        <v>20417573705_</v>
      </c>
      <c r="C1738" s="64">
        <v>44105</v>
      </c>
      <c r="D1738" s="64">
        <v>44135</v>
      </c>
      <c r="E1738" s="192">
        <v>20417573705</v>
      </c>
      <c r="F1738" s="63" t="s">
        <v>39</v>
      </c>
      <c r="G1738" s="63" t="s">
        <v>5135</v>
      </c>
      <c r="H1738" s="64">
        <v>44105</v>
      </c>
      <c r="I1738" s="64">
        <v>44135</v>
      </c>
      <c r="J1738" s="65">
        <v>247544</v>
      </c>
      <c r="K1738" s="8">
        <f ca="1">+TODAY()-I1738</f>
        <v>2</v>
      </c>
      <c r="L1738" s="9">
        <v>70</v>
      </c>
      <c r="M1738" s="152"/>
      <c r="N1738" s="9" t="str">
        <f>IF(M1738="","Vacio",IF(L1738=M1738,"Igual","Diferente"))</f>
        <v>Vacio</v>
      </c>
      <c r="O1738" s="9"/>
      <c r="P1738" s="152"/>
      <c r="Q1738" s="9" t="str">
        <f>IF(P1738="","Vacio",IF(O1738=P1738,"Igual","Diferente"))</f>
        <v>Vacio</v>
      </c>
      <c r="R1738" s="1">
        <f>+L1738+O1738/3.5</f>
        <v>70</v>
      </c>
      <c r="S1738" s="1">
        <f ca="1">+IF(K1738&gt;=0,IF(K1738&lt;30,R1738*1,IF(60&gt;K1738,R1738*2,IF(90&gt;K1738,R1738*3,IF(120&gt;K1738,R1738*4,IF(150&gt;K1738,R1738*5,IF(180&gt;K1738,R1738*6,IF(210&gt;K1738,R1738*7))))))),0)</f>
        <v>70</v>
      </c>
      <c r="T1738" s="2" t="str">
        <f ca="1">+IF(K1738&lt;0,0,IF(K1738&lt;8,$A$1,IF(K1738&lt;15,$B$1,IF(K1738&lt;22,$C$1,IF(K1738&lt;30,$D$1,IF(K1738&lt;60,$G$1,IF(K1738&lt;90,$H$1,IF(K1738&lt;120,$I$1,IF(K1738&lt;150,$J$1,IF(K1738&lt;180,$K$1,IF(K1738&lt;210,$E$1)))))))))))</f>
        <v>1° Semana</v>
      </c>
      <c r="U1738" s="3" t="s">
        <v>52</v>
      </c>
      <c r="V1738" s="10" t="s">
        <v>2653</v>
      </c>
      <c r="W1738" s="6">
        <v>43741</v>
      </c>
      <c r="X1738" s="12" t="s">
        <v>2654</v>
      </c>
      <c r="Y1738" s="12" t="s">
        <v>5248</v>
      </c>
      <c r="Z1738" s="12"/>
      <c r="AA1738" s="12"/>
      <c r="AB1738" s="15"/>
      <c r="AC1738" s="15"/>
      <c r="AD1738" s="15"/>
      <c r="AE1738" s="15"/>
      <c r="AF1738" s="4">
        <f ca="1">+TODAY()-AE1738</f>
        <v>44137</v>
      </c>
      <c r="AG1738" s="15"/>
      <c r="AH1738" s="15"/>
      <c r="AI1738" s="6"/>
      <c r="AJ1738" s="6"/>
      <c r="AK1738" s="3"/>
      <c r="AL1738" s="6"/>
      <c r="AM1738" s="10">
        <v>1</v>
      </c>
      <c r="AN1738" s="3" t="s">
        <v>44</v>
      </c>
      <c r="AO1738" s="3"/>
      <c r="AP1738" s="3" t="s">
        <v>161</v>
      </c>
      <c r="AQ1738" s="3"/>
      <c r="AR1738" s="3"/>
      <c r="AS1738" s="3"/>
      <c r="AT1738" s="3"/>
      <c r="AU1738" s="3" t="s">
        <v>46</v>
      </c>
      <c r="AV1738" s="7" t="s">
        <v>47</v>
      </c>
      <c r="AW1738" s="7" t="s">
        <v>47</v>
      </c>
      <c r="AX1738" s="9" t="str">
        <f>IF(AW1738="","Vacio",IF(AV1738=AW1738,"Igual","Diferente"))</f>
        <v>Igual</v>
      </c>
      <c r="AY1738" s="129"/>
      <c r="AZ1738" s="129"/>
      <c r="BA1738" s="5">
        <f ca="1">+IF(K1738&gt;21,"Revisar",0)</f>
        <v>0</v>
      </c>
      <c r="BB1738" s="129" t="s">
        <v>146</v>
      </c>
      <c r="BC1738" s="129" t="s">
        <v>2919</v>
      </c>
      <c r="BD1738" s="153"/>
      <c r="BE1738" s="153"/>
      <c r="BF1738" s="129" t="s">
        <v>94</v>
      </c>
      <c r="BG1738" s="129"/>
      <c r="BH1738" s="153"/>
      <c r="BI1738" s="153"/>
      <c r="BJ1738" s="153"/>
      <c r="BK1738" s="153"/>
      <c r="BL1738" s="153"/>
      <c r="BM1738" s="153"/>
    </row>
    <row r="1739" spans="1:65" s="158" customFormat="1" ht="14.65" customHeight="1" x14ac:dyDescent="0.25">
      <c r="A1739" s="68" t="str">
        <f>CONCATENATE(E1739,"_",X1739)</f>
        <v>20417573705_PCR-LAP19091055</v>
      </c>
      <c r="B1739" s="68" t="str">
        <f>CONCATENATE(E1739,"_",Z1739)</f>
        <v>20417573705_</v>
      </c>
      <c r="C1739" s="6">
        <v>44105</v>
      </c>
      <c r="D1739" s="6">
        <v>44135</v>
      </c>
      <c r="E1739" s="192">
        <v>20417573705</v>
      </c>
      <c r="F1739" s="3" t="s">
        <v>39</v>
      </c>
      <c r="G1739" s="3" t="s">
        <v>5135</v>
      </c>
      <c r="H1739" s="6">
        <v>44105</v>
      </c>
      <c r="I1739" s="6">
        <v>44135</v>
      </c>
      <c r="J1739" s="7">
        <v>247256</v>
      </c>
      <c r="K1739" s="8">
        <f ca="1">+TODAY()-I1739</f>
        <v>2</v>
      </c>
      <c r="L1739" s="9">
        <v>70</v>
      </c>
      <c r="M1739" s="152"/>
      <c r="N1739" s="9" t="str">
        <f>IF(M1739="","Vacio",IF(L1739=M1739,"Igual","Diferente"))</f>
        <v>Vacio</v>
      </c>
      <c r="O1739" s="9"/>
      <c r="P1739" s="152"/>
      <c r="Q1739" s="9" t="str">
        <f>IF(P1739="","Vacio",IF(O1739=P1739,"Igual","Diferente"))</f>
        <v>Vacio</v>
      </c>
      <c r="R1739" s="1">
        <f>+L1739+O1739/3.5</f>
        <v>70</v>
      </c>
      <c r="S1739" s="1">
        <f ca="1">+IF(K1739&gt;=0,IF(K1739&lt;30,R1739*1,IF(60&gt;K1739,R1739*2,IF(90&gt;K1739,R1739*3,IF(120&gt;K1739,R1739*4,IF(150&gt;K1739,R1739*5,IF(180&gt;K1739,R1739*6,IF(210&gt;K1739,R1739*7))))))),0)</f>
        <v>70</v>
      </c>
      <c r="T1739" s="2" t="str">
        <f ca="1">+IF(K1739&lt;0,0,IF(K1739&lt;8,$A$1,IF(K1739&lt;15,$B$1,IF(K1739&lt;22,$C$1,IF(K1739&lt;30,$D$1,IF(K1739&lt;60,$G$1,IF(K1739&lt;90,$H$1,IF(K1739&lt;120,$I$1,IF(K1739&lt;150,$J$1,IF(K1739&lt;180,$K$1,IF(K1739&lt;210,$E$1)))))))))))</f>
        <v>1° Semana</v>
      </c>
      <c r="U1739" s="3" t="s">
        <v>52</v>
      </c>
      <c r="V1739" s="10" t="s">
        <v>2653</v>
      </c>
      <c r="W1739" s="6">
        <v>43741</v>
      </c>
      <c r="X1739" s="12" t="s">
        <v>2655</v>
      </c>
      <c r="Y1739" s="12" t="s">
        <v>5248</v>
      </c>
      <c r="Z1739" s="12"/>
      <c r="AA1739" s="12"/>
      <c r="AB1739" s="15"/>
      <c r="AC1739" s="15"/>
      <c r="AD1739" s="15"/>
      <c r="AE1739" s="15"/>
      <c r="AF1739" s="4">
        <f ca="1">+TODAY()-AE1739</f>
        <v>44137</v>
      </c>
      <c r="AG1739" s="15"/>
      <c r="AH1739" s="15"/>
      <c r="AI1739" s="6"/>
      <c r="AJ1739" s="6"/>
      <c r="AK1739" s="3"/>
      <c r="AL1739" s="6"/>
      <c r="AM1739" s="10">
        <v>1</v>
      </c>
      <c r="AN1739" s="3" t="s">
        <v>44</v>
      </c>
      <c r="AO1739" s="3"/>
      <c r="AP1739" s="3" t="s">
        <v>161</v>
      </c>
      <c r="AQ1739" s="3"/>
      <c r="AR1739" s="3"/>
      <c r="AS1739" s="3"/>
      <c r="AT1739" s="3"/>
      <c r="AU1739" s="3" t="s">
        <v>46</v>
      </c>
      <c r="AV1739" s="7" t="s">
        <v>47</v>
      </c>
      <c r="AW1739" s="7" t="s">
        <v>47</v>
      </c>
      <c r="AX1739" s="9" t="str">
        <f>IF(AW1739="","Vacio",IF(AV1739=AW1739,"Igual","Diferente"))</f>
        <v>Igual</v>
      </c>
      <c r="AY1739" s="129"/>
      <c r="AZ1739" s="129"/>
      <c r="BA1739" s="5">
        <f ca="1">+IF(K1739&gt;21,"Revisar",0)</f>
        <v>0</v>
      </c>
      <c r="BB1739" s="129" t="s">
        <v>146</v>
      </c>
      <c r="BC1739" s="129" t="s">
        <v>2919</v>
      </c>
      <c r="BD1739" s="153"/>
      <c r="BE1739" s="153"/>
      <c r="BF1739" s="129" t="s">
        <v>94</v>
      </c>
      <c r="BG1739" s="129"/>
      <c r="BH1739" s="153"/>
      <c r="BI1739" s="153"/>
      <c r="BJ1739" s="153"/>
      <c r="BK1739" s="153"/>
      <c r="BL1739" s="153"/>
      <c r="BM1739" s="153"/>
    </row>
    <row r="1740" spans="1:65" s="158" customFormat="1" ht="14.65" customHeight="1" x14ac:dyDescent="0.25">
      <c r="A1740" s="68" t="str">
        <f>CONCATENATE(E1740,"_",X1740)</f>
        <v>20417573705_PCR-LAP19101060</v>
      </c>
      <c r="B1740" s="68" t="str">
        <f>CONCATENATE(E1740,"_",Z1740)</f>
        <v>20417573705_</v>
      </c>
      <c r="C1740" s="64">
        <v>44105</v>
      </c>
      <c r="D1740" s="64">
        <v>44135</v>
      </c>
      <c r="E1740" s="192">
        <v>20417573705</v>
      </c>
      <c r="F1740" s="63" t="s">
        <v>39</v>
      </c>
      <c r="G1740" s="63" t="s">
        <v>5135</v>
      </c>
      <c r="H1740" s="64">
        <v>44105</v>
      </c>
      <c r="I1740" s="64">
        <v>44135</v>
      </c>
      <c r="J1740" s="65">
        <v>247544</v>
      </c>
      <c r="K1740" s="8">
        <f ca="1">+TODAY()-I1740</f>
        <v>2</v>
      </c>
      <c r="L1740" s="9">
        <v>70</v>
      </c>
      <c r="M1740" s="152"/>
      <c r="N1740" s="9" t="str">
        <f>IF(M1740="","Vacio",IF(L1740=M1740,"Igual","Diferente"))</f>
        <v>Vacio</v>
      </c>
      <c r="O1740" s="9"/>
      <c r="P1740" s="152"/>
      <c r="Q1740" s="9" t="str">
        <f>IF(P1740="","Vacio",IF(O1740=P1740,"Igual","Diferente"))</f>
        <v>Vacio</v>
      </c>
      <c r="R1740" s="1">
        <f>+L1740+O1740/3.5</f>
        <v>70</v>
      </c>
      <c r="S1740" s="1">
        <f ca="1">+IF(K1740&gt;=0,IF(K1740&lt;30,R1740*1,IF(60&gt;K1740,R1740*2,IF(90&gt;K1740,R1740*3,IF(120&gt;K1740,R1740*4,IF(150&gt;K1740,R1740*5,IF(180&gt;K1740,R1740*6,IF(210&gt;K1740,R1740*7))))))),0)</f>
        <v>70</v>
      </c>
      <c r="T1740" s="2" t="str">
        <f ca="1">+IF(K1740&lt;0,0,IF(K1740&lt;8,$A$1,IF(K1740&lt;15,$B$1,IF(K1740&lt;22,$C$1,IF(K1740&lt;30,$D$1,IF(K1740&lt;60,$G$1,IF(K1740&lt;90,$H$1,IF(K1740&lt;120,$I$1,IF(K1740&lt;150,$J$1,IF(K1740&lt;180,$K$1,IF(K1740&lt;210,$E$1)))))))))))</f>
        <v>1° Semana</v>
      </c>
      <c r="U1740" s="3" t="s">
        <v>52</v>
      </c>
      <c r="V1740" s="10" t="s">
        <v>2648</v>
      </c>
      <c r="W1740" s="6">
        <v>43866</v>
      </c>
      <c r="X1740" s="12" t="s">
        <v>2657</v>
      </c>
      <c r="Y1740" s="12" t="s">
        <v>5248</v>
      </c>
      <c r="Z1740" s="12"/>
      <c r="AA1740" s="12"/>
      <c r="AB1740" s="15"/>
      <c r="AC1740" s="15"/>
      <c r="AD1740" s="15"/>
      <c r="AE1740" s="15"/>
      <c r="AF1740" s="4">
        <f ca="1">+TODAY()-AE1740</f>
        <v>44137</v>
      </c>
      <c r="AG1740" s="15"/>
      <c r="AH1740" s="15"/>
      <c r="AI1740" s="6"/>
      <c r="AJ1740" s="6"/>
      <c r="AK1740" s="3"/>
      <c r="AL1740" s="6"/>
      <c r="AM1740" s="10">
        <v>1</v>
      </c>
      <c r="AN1740" s="3" t="s">
        <v>44</v>
      </c>
      <c r="AO1740" s="3"/>
      <c r="AP1740" s="3" t="s">
        <v>45</v>
      </c>
      <c r="AQ1740" s="3"/>
      <c r="AR1740" s="3"/>
      <c r="AS1740" s="3"/>
      <c r="AT1740" s="3"/>
      <c r="AU1740" s="3" t="s">
        <v>46</v>
      </c>
      <c r="AV1740" s="7" t="s">
        <v>47</v>
      </c>
      <c r="AW1740" s="7" t="s">
        <v>47</v>
      </c>
      <c r="AX1740" s="9" t="str">
        <f>IF(AW1740="","Vacio",IF(AV1740=AW1740,"Igual","Diferente"))</f>
        <v>Igual</v>
      </c>
      <c r="AY1740" s="129"/>
      <c r="AZ1740" s="129"/>
      <c r="BA1740" s="5">
        <f ca="1">+IF(K1740&gt;21,"Revisar",0)</f>
        <v>0</v>
      </c>
      <c r="BB1740" s="129" t="s">
        <v>146</v>
      </c>
      <c r="BC1740" s="129" t="s">
        <v>2919</v>
      </c>
      <c r="BD1740" s="153"/>
      <c r="BE1740" s="153"/>
      <c r="BF1740" s="129" t="s">
        <v>94</v>
      </c>
      <c r="BG1740" s="129"/>
      <c r="BH1740" s="153"/>
      <c r="BI1740" s="153"/>
      <c r="BJ1740" s="153"/>
      <c r="BK1740" s="153"/>
      <c r="BL1740" s="153"/>
      <c r="BM1740" s="153"/>
    </row>
    <row r="1741" spans="1:65" s="158" customFormat="1" ht="14.65" customHeight="1" x14ac:dyDescent="0.25">
      <c r="A1741" s="68" t="str">
        <f>CONCATENATE(E1741,"_",X1741)</f>
        <v>20417573705_PCR-LAP19101079</v>
      </c>
      <c r="B1741" s="68" t="str">
        <f>CONCATENATE(E1741,"_",Z1741)</f>
        <v>20417573705_</v>
      </c>
      <c r="C1741" s="64">
        <v>44105</v>
      </c>
      <c r="D1741" s="64">
        <v>44135</v>
      </c>
      <c r="E1741" s="192">
        <v>20417573705</v>
      </c>
      <c r="F1741" s="63" t="s">
        <v>39</v>
      </c>
      <c r="G1741" s="63" t="s">
        <v>5135</v>
      </c>
      <c r="H1741" s="64">
        <v>44105</v>
      </c>
      <c r="I1741" s="64">
        <v>44135</v>
      </c>
      <c r="J1741" s="65">
        <v>247544</v>
      </c>
      <c r="K1741" s="8">
        <f ca="1">+TODAY()-I1741</f>
        <v>2</v>
      </c>
      <c r="L1741" s="9">
        <v>70</v>
      </c>
      <c r="M1741" s="152"/>
      <c r="N1741" s="9" t="str">
        <f>IF(M1741="","Vacio",IF(L1741=M1741,"Igual","Diferente"))</f>
        <v>Vacio</v>
      </c>
      <c r="O1741" s="9"/>
      <c r="P1741" s="152"/>
      <c r="Q1741" s="9" t="str">
        <f>IF(P1741="","Vacio",IF(O1741=P1741,"Igual","Diferente"))</f>
        <v>Vacio</v>
      </c>
      <c r="R1741" s="1">
        <f>+L1741+O1741/3.5</f>
        <v>70</v>
      </c>
      <c r="S1741" s="1">
        <f ca="1">+IF(K1741&gt;=0,IF(K1741&lt;30,R1741*1,IF(60&gt;K1741,R1741*2,IF(90&gt;K1741,R1741*3,IF(120&gt;K1741,R1741*4,IF(150&gt;K1741,R1741*5,IF(180&gt;K1741,R1741*6,IF(210&gt;K1741,R1741*7))))))),0)</f>
        <v>70</v>
      </c>
      <c r="T1741" s="2" t="str">
        <f ca="1">+IF(K1741&lt;0,0,IF(K1741&lt;8,$A$1,IF(K1741&lt;15,$B$1,IF(K1741&lt;22,$C$1,IF(K1741&lt;30,$D$1,IF(K1741&lt;60,$G$1,IF(K1741&lt;90,$H$1,IF(K1741&lt;120,$I$1,IF(K1741&lt;150,$J$1,IF(K1741&lt;180,$K$1,IF(K1741&lt;210,$E$1)))))))))))</f>
        <v>1° Semana</v>
      </c>
      <c r="U1741" s="3" t="s">
        <v>52</v>
      </c>
      <c r="V1741" s="10" t="s">
        <v>2648</v>
      </c>
      <c r="W1741" s="6">
        <v>43866</v>
      </c>
      <c r="X1741" s="12" t="s">
        <v>2658</v>
      </c>
      <c r="Y1741" s="12" t="s">
        <v>5248</v>
      </c>
      <c r="Z1741" s="12"/>
      <c r="AA1741" s="12"/>
      <c r="AB1741" s="15"/>
      <c r="AC1741" s="15"/>
      <c r="AD1741" s="15"/>
      <c r="AE1741" s="15"/>
      <c r="AF1741" s="4">
        <f ca="1">+TODAY()-AE1741</f>
        <v>44137</v>
      </c>
      <c r="AG1741" s="15"/>
      <c r="AH1741" s="15"/>
      <c r="AI1741" s="6"/>
      <c r="AJ1741" s="6"/>
      <c r="AK1741" s="3"/>
      <c r="AL1741" s="6"/>
      <c r="AM1741" s="10">
        <v>1</v>
      </c>
      <c r="AN1741" s="3" t="s">
        <v>44</v>
      </c>
      <c r="AO1741" s="3"/>
      <c r="AP1741" s="3" t="s">
        <v>45</v>
      </c>
      <c r="AQ1741" s="3"/>
      <c r="AR1741" s="3"/>
      <c r="AS1741" s="3"/>
      <c r="AT1741" s="3"/>
      <c r="AU1741" s="3" t="s">
        <v>46</v>
      </c>
      <c r="AV1741" s="7" t="s">
        <v>47</v>
      </c>
      <c r="AW1741" s="7" t="s">
        <v>47</v>
      </c>
      <c r="AX1741" s="9" t="str">
        <f>IF(AW1741="","Vacio",IF(AV1741=AW1741,"Igual","Diferente"))</f>
        <v>Igual</v>
      </c>
      <c r="AY1741" s="129"/>
      <c r="AZ1741" s="129"/>
      <c r="BA1741" s="5">
        <f ca="1">+IF(K1741&gt;21,"Revisar",0)</f>
        <v>0</v>
      </c>
      <c r="BB1741" s="129" t="s">
        <v>146</v>
      </c>
      <c r="BC1741" s="129" t="s">
        <v>2919</v>
      </c>
      <c r="BD1741" s="153"/>
      <c r="BE1741" s="153"/>
      <c r="BF1741" s="129" t="s">
        <v>94</v>
      </c>
      <c r="BG1741" s="129"/>
      <c r="BH1741" s="153"/>
      <c r="BI1741" s="153"/>
      <c r="BJ1741" s="153"/>
      <c r="BK1741" s="153"/>
      <c r="BL1741" s="153"/>
      <c r="BM1741" s="153"/>
    </row>
    <row r="1742" spans="1:65" s="158" customFormat="1" ht="14.65" customHeight="1" x14ac:dyDescent="0.25">
      <c r="A1742" s="68" t="str">
        <f>CONCATENATE(E1742,"_",X1742)</f>
        <v>20417573705_PCR-LAP19111004</v>
      </c>
      <c r="B1742" s="68" t="str">
        <f>CONCATENATE(E1742,"_",Z1742)</f>
        <v>20417573705_PCR-LAP19101042</v>
      </c>
      <c r="C1742" s="6">
        <v>44105</v>
      </c>
      <c r="D1742" s="6">
        <v>44135</v>
      </c>
      <c r="E1742" s="192">
        <v>20417573705</v>
      </c>
      <c r="F1742" s="3" t="s">
        <v>39</v>
      </c>
      <c r="G1742" s="3" t="s">
        <v>5135</v>
      </c>
      <c r="H1742" s="6">
        <v>44105</v>
      </c>
      <c r="I1742" s="6">
        <v>44135</v>
      </c>
      <c r="J1742" s="7">
        <v>247256</v>
      </c>
      <c r="K1742" s="8">
        <f ca="1">+TODAY()-I1742</f>
        <v>2</v>
      </c>
      <c r="L1742" s="9">
        <v>70</v>
      </c>
      <c r="M1742" s="152"/>
      <c r="N1742" s="9" t="str">
        <f>IF(M1742="","Vacio",IF(L1742=M1742,"Igual","Diferente"))</f>
        <v>Vacio</v>
      </c>
      <c r="O1742" s="9"/>
      <c r="P1742" s="152"/>
      <c r="Q1742" s="9" t="str">
        <f>IF(P1742="","Vacio",IF(O1742=P1742,"Igual","Diferente"))</f>
        <v>Vacio</v>
      </c>
      <c r="R1742" s="1">
        <f>+L1742+O1742/3.5</f>
        <v>70</v>
      </c>
      <c r="S1742" s="1">
        <f ca="1">+IF(K1742&gt;=0,IF(K1742&lt;30,R1742*1,IF(60&gt;K1742,R1742*2,IF(90&gt;K1742,R1742*3,IF(120&gt;K1742,R1742*4,IF(150&gt;K1742,R1742*5,IF(180&gt;K1742,R1742*6,IF(210&gt;K1742,R1742*7))))))),0)</f>
        <v>70</v>
      </c>
      <c r="T1742" s="2" t="str">
        <f ca="1">+IF(K1742&lt;0,0,IF(K1742&lt;8,$A$1,IF(K1742&lt;15,$B$1,IF(K1742&lt;22,$C$1,IF(K1742&lt;30,$D$1,IF(K1742&lt;60,$G$1,IF(K1742&lt;90,$H$1,IF(K1742&lt;120,$I$1,IF(K1742&lt;150,$J$1,IF(K1742&lt;180,$K$1,IF(K1742&lt;210,$E$1)))))))))))</f>
        <v>1° Semana</v>
      </c>
      <c r="U1742" s="3" t="s">
        <v>52</v>
      </c>
      <c r="V1742" s="10" t="s">
        <v>2648</v>
      </c>
      <c r="W1742" s="6">
        <v>43866</v>
      </c>
      <c r="X1742" s="12" t="s">
        <v>3599</v>
      </c>
      <c r="Y1742" s="12" t="s">
        <v>5248</v>
      </c>
      <c r="Z1742" s="12" t="s">
        <v>2656</v>
      </c>
      <c r="AA1742" s="12"/>
      <c r="AB1742" s="30"/>
      <c r="AC1742" s="15"/>
      <c r="AD1742" s="15"/>
      <c r="AE1742" s="15"/>
      <c r="AF1742" s="4">
        <f ca="1">+TODAY()-AE1742</f>
        <v>44137</v>
      </c>
      <c r="AG1742" s="15"/>
      <c r="AH1742" s="15"/>
      <c r="AI1742" s="6"/>
      <c r="AJ1742" s="6"/>
      <c r="AK1742" s="3"/>
      <c r="AL1742" s="6"/>
      <c r="AM1742" s="10">
        <v>1</v>
      </c>
      <c r="AN1742" s="3" t="s">
        <v>44</v>
      </c>
      <c r="AO1742" s="3"/>
      <c r="AP1742" s="3" t="s">
        <v>45</v>
      </c>
      <c r="AQ1742" s="3"/>
      <c r="AR1742" s="3"/>
      <c r="AS1742" s="3"/>
      <c r="AT1742" s="3"/>
      <c r="AU1742" s="3" t="s">
        <v>46</v>
      </c>
      <c r="AV1742" s="7" t="s">
        <v>47</v>
      </c>
      <c r="AW1742" s="7" t="s">
        <v>47</v>
      </c>
      <c r="AX1742" s="9" t="str">
        <f>IF(AW1742="","Vacio",IF(AV1742=AW1742,"Igual","Diferente"))</f>
        <v>Igual</v>
      </c>
      <c r="AY1742" s="129"/>
      <c r="AZ1742" s="129"/>
      <c r="BA1742" s="5">
        <f ca="1">+IF(K1742&gt;21,"Revisar",0)</f>
        <v>0</v>
      </c>
      <c r="BB1742" s="129" t="s">
        <v>146</v>
      </c>
      <c r="BC1742" s="129" t="s">
        <v>2919</v>
      </c>
      <c r="BD1742" s="153"/>
      <c r="BE1742" s="153"/>
      <c r="BF1742" s="129" t="s">
        <v>94</v>
      </c>
      <c r="BG1742" s="129"/>
      <c r="BH1742" s="153"/>
      <c r="BI1742" s="153"/>
      <c r="BJ1742" s="153"/>
      <c r="BK1742" s="153"/>
      <c r="BL1742" s="153"/>
      <c r="BM1742" s="153"/>
    </row>
    <row r="1743" spans="1:65" s="158" customFormat="1" ht="14.65" customHeight="1" x14ac:dyDescent="0.25">
      <c r="A1743" s="68" t="str">
        <f>CONCATENATE(E1743,"_",X1743)</f>
        <v>20417573705_PCR-LAP19111026</v>
      </c>
      <c r="B1743" s="68" t="str">
        <f>CONCATENATE(E1743,"_",Z1743)</f>
        <v>20417573705_</v>
      </c>
      <c r="C1743" s="64">
        <v>44105</v>
      </c>
      <c r="D1743" s="64">
        <v>44120</v>
      </c>
      <c r="E1743" s="192">
        <v>20417573705</v>
      </c>
      <c r="F1743" s="63" t="s">
        <v>39</v>
      </c>
      <c r="G1743" s="3" t="s">
        <v>5135</v>
      </c>
      <c r="H1743" s="64">
        <v>44105</v>
      </c>
      <c r="I1743" s="64">
        <v>44120</v>
      </c>
      <c r="J1743" s="65">
        <v>247544</v>
      </c>
      <c r="K1743" s="8">
        <f ca="1">+TODAY()-I1743</f>
        <v>17</v>
      </c>
      <c r="L1743" s="9">
        <v>70</v>
      </c>
      <c r="M1743" s="152">
        <v>37.33</v>
      </c>
      <c r="N1743" s="9" t="str">
        <f>IF(M1743="","Vacio",IF(L1743=M1743,"Igual","Diferente"))</f>
        <v>Diferente</v>
      </c>
      <c r="O1743" s="9"/>
      <c r="P1743" s="152"/>
      <c r="Q1743" s="9" t="str">
        <f>IF(P1743="","Vacio",IF(O1743=P1743,"Igual","Diferente"))</f>
        <v>Vacio</v>
      </c>
      <c r="R1743" s="1">
        <f>+L1743+O1743/3.5</f>
        <v>70</v>
      </c>
      <c r="S1743" s="1">
        <f ca="1">+IF(K1743&gt;=0,IF(K1743&lt;30,R1743*1,IF(60&gt;K1743,R1743*2,IF(90&gt;K1743,R1743*3,IF(120&gt;K1743,R1743*4,IF(150&gt;K1743,R1743*5,IF(180&gt;K1743,R1743*6,IF(210&gt;K1743,R1743*7))))))),0)</f>
        <v>70</v>
      </c>
      <c r="T1743" s="2" t="str">
        <f ca="1">+IF(K1743&lt;0,0,IF(K1743&lt;8,$A$1,IF(K1743&lt;15,$B$1,IF(K1743&lt;22,$C$1,IF(K1743&lt;30,$D$1,IF(K1743&lt;60,$G$1,IF(K1743&lt;90,$H$1,IF(K1743&lt;120,$I$1,IF(K1743&lt;150,$J$1,IF(K1743&lt;180,$K$1,IF(K1743&lt;210,$E$1)))))))))))</f>
        <v>3° Semana</v>
      </c>
      <c r="U1743" s="3" t="s">
        <v>52</v>
      </c>
      <c r="V1743" s="10" t="s">
        <v>2659</v>
      </c>
      <c r="W1743" s="6">
        <v>43881</v>
      </c>
      <c r="X1743" s="12" t="s">
        <v>2660</v>
      </c>
      <c r="Y1743" s="12" t="s">
        <v>5248</v>
      </c>
      <c r="Z1743" s="12"/>
      <c r="AA1743" s="12"/>
      <c r="AB1743" s="15"/>
      <c r="AC1743" s="15"/>
      <c r="AD1743" s="15"/>
      <c r="AE1743" s="15"/>
      <c r="AF1743" s="4">
        <f ca="1">+TODAY()-AE1743</f>
        <v>44137</v>
      </c>
      <c r="AG1743" s="15"/>
      <c r="AH1743" s="15"/>
      <c r="AI1743" s="6"/>
      <c r="AJ1743" s="6"/>
      <c r="AK1743" s="3"/>
      <c r="AL1743" s="6"/>
      <c r="AM1743" s="10">
        <v>1</v>
      </c>
      <c r="AN1743" s="3" t="s">
        <v>44</v>
      </c>
      <c r="AO1743" s="3"/>
      <c r="AP1743" s="3" t="s">
        <v>45</v>
      </c>
      <c r="AQ1743" s="3"/>
      <c r="AR1743" s="3"/>
      <c r="AS1743" s="3"/>
      <c r="AT1743" s="3"/>
      <c r="AU1743" s="3" t="s">
        <v>46</v>
      </c>
      <c r="AV1743" s="7" t="s">
        <v>47</v>
      </c>
      <c r="AW1743" s="7" t="s">
        <v>47</v>
      </c>
      <c r="AX1743" s="9" t="str">
        <f>IF(AW1743="","Vacio",IF(AV1743=AW1743,"Igual","Diferente"))</f>
        <v>Igual</v>
      </c>
      <c r="AY1743" s="129"/>
      <c r="AZ1743" s="129"/>
      <c r="BA1743" s="5">
        <f ca="1">+IF(K1743&gt;21,"Revisar",0)</f>
        <v>0</v>
      </c>
      <c r="BB1743" s="129" t="s">
        <v>146</v>
      </c>
      <c r="BC1743" s="129" t="s">
        <v>141</v>
      </c>
      <c r="BD1743" s="153"/>
      <c r="BE1743" s="153"/>
      <c r="BF1743" s="129" t="s">
        <v>94</v>
      </c>
      <c r="BG1743" s="129"/>
      <c r="BH1743" s="153"/>
      <c r="BI1743" s="153"/>
      <c r="BJ1743" s="153"/>
      <c r="BK1743" s="153"/>
      <c r="BL1743" s="153"/>
      <c r="BM1743" s="153"/>
    </row>
    <row r="1744" spans="1:65" s="158" customFormat="1" ht="14.65" customHeight="1" x14ac:dyDescent="0.25">
      <c r="A1744" s="68" t="str">
        <f>CONCATENATE(E1744,"_",X1744)</f>
        <v>20417573705_PCR-LAP19111035</v>
      </c>
      <c r="B1744" s="68" t="str">
        <f>CONCATENATE(E1744,"_",Z1744)</f>
        <v>20417573705_</v>
      </c>
      <c r="C1744" s="6">
        <v>44105</v>
      </c>
      <c r="D1744" s="6">
        <v>44135</v>
      </c>
      <c r="E1744" s="192">
        <v>20417573705</v>
      </c>
      <c r="F1744" s="3" t="s">
        <v>39</v>
      </c>
      <c r="G1744" s="3" t="s">
        <v>5135</v>
      </c>
      <c r="H1744" s="6">
        <v>44105</v>
      </c>
      <c r="I1744" s="6">
        <v>44135</v>
      </c>
      <c r="J1744" s="7"/>
      <c r="K1744" s="8">
        <f ca="1">+TODAY()-I1744</f>
        <v>2</v>
      </c>
      <c r="L1744" s="9">
        <v>65</v>
      </c>
      <c r="M1744" s="152"/>
      <c r="N1744" s="9" t="str">
        <f>IF(M1744="","Vacio",IF(L1744=M1744,"Igual","Diferente"))</f>
        <v>Vacio</v>
      </c>
      <c r="O1744" s="9"/>
      <c r="P1744" s="152"/>
      <c r="Q1744" s="9" t="str">
        <f>IF(P1744="","Vacio",IF(O1744=P1744,"Igual","Diferente"))</f>
        <v>Vacio</v>
      </c>
      <c r="R1744" s="1">
        <f>+L1744+O1744/3.5</f>
        <v>65</v>
      </c>
      <c r="S1744" s="1">
        <f ca="1">+IF(K1744&gt;=0,IF(K1744&lt;30,R1744*1,IF(60&gt;K1744,R1744*2,IF(90&gt;K1744,R1744*3,IF(120&gt;K1744,R1744*4,IF(150&gt;K1744,R1744*5,IF(180&gt;K1744,R1744*6,IF(210&gt;K1744,R1744*7))))))),0)</f>
        <v>65</v>
      </c>
      <c r="T1744" s="2" t="str">
        <f ca="1">+IF(K1744&lt;0,0,IF(K1744&lt;8,$A$1,IF(K1744&lt;15,$B$1,IF(K1744&lt;22,$C$1,IF(K1744&lt;30,$D$1,IF(K1744&lt;60,$G$1,IF(K1744&lt;90,$H$1,IF(K1744&lt;120,$I$1,IF(K1744&lt;150,$J$1,IF(K1744&lt;180,$K$1,IF(K1744&lt;210,$E$1)))))))))))</f>
        <v>1° Semana</v>
      </c>
      <c r="U1744" s="3" t="s">
        <v>3182</v>
      </c>
      <c r="V1744" s="10" t="s">
        <v>3178</v>
      </c>
      <c r="W1744" s="6">
        <v>44019</v>
      </c>
      <c r="X1744" s="12" t="s">
        <v>3187</v>
      </c>
      <c r="Y1744" s="12" t="s">
        <v>5248</v>
      </c>
      <c r="Z1744" s="12"/>
      <c r="AA1744" s="12"/>
      <c r="AB1744" s="15"/>
      <c r="AC1744" s="15"/>
      <c r="AD1744" s="15"/>
      <c r="AE1744" s="15"/>
      <c r="AF1744" s="4">
        <f ca="1">+TODAY()-AE1744</f>
        <v>44137</v>
      </c>
      <c r="AG1744" s="15"/>
      <c r="AH1744" s="15"/>
      <c r="AI1744" s="6"/>
      <c r="AJ1744" s="6"/>
      <c r="AK1744" s="3" t="s">
        <v>56</v>
      </c>
      <c r="AL1744" s="6"/>
      <c r="AM1744" s="10">
        <v>1</v>
      </c>
      <c r="AN1744" s="3" t="s">
        <v>44</v>
      </c>
      <c r="AO1744" s="3"/>
      <c r="AP1744" s="3" t="s">
        <v>45</v>
      </c>
      <c r="AQ1744" s="3"/>
      <c r="AR1744" s="3"/>
      <c r="AS1744" s="3"/>
      <c r="AT1744" s="3"/>
      <c r="AU1744" s="3" t="s">
        <v>46</v>
      </c>
      <c r="AV1744" s="7" t="s">
        <v>47</v>
      </c>
      <c r="AW1744" s="7" t="s">
        <v>47</v>
      </c>
      <c r="AX1744" s="9" t="str">
        <f>IF(AW1744="","Vacio",IF(AV1744=AW1744,"Igual","Diferente"))</f>
        <v>Igual</v>
      </c>
      <c r="AY1744" s="129"/>
      <c r="AZ1744" s="129"/>
      <c r="BA1744" s="5">
        <f ca="1">+IF(K1744&gt;21,"Revisar",0)</f>
        <v>0</v>
      </c>
      <c r="BB1744" s="129" t="s">
        <v>146</v>
      </c>
      <c r="BC1744" s="129" t="s">
        <v>2919</v>
      </c>
      <c r="BD1744" s="153"/>
      <c r="BE1744" s="153"/>
      <c r="BF1744" s="129" t="s">
        <v>94</v>
      </c>
      <c r="BG1744" s="129"/>
      <c r="BH1744" s="153"/>
      <c r="BI1744" s="153"/>
      <c r="BJ1744" s="153"/>
      <c r="BK1744" s="153"/>
      <c r="BL1744" s="153"/>
      <c r="BM1744" s="153"/>
    </row>
    <row r="1745" spans="1:65" s="158" customFormat="1" ht="14.65" customHeight="1" x14ac:dyDescent="0.25">
      <c r="A1745" s="68" t="str">
        <f>CONCATENATE(E1745,"_",X1745)</f>
        <v>20417573705_PCR-LAP19111041</v>
      </c>
      <c r="B1745" s="68" t="str">
        <f>CONCATENATE(E1745,"_",Z1745)</f>
        <v>20417573705_PCR-LAP0501</v>
      </c>
      <c r="C1745" s="6">
        <v>44105</v>
      </c>
      <c r="D1745" s="6">
        <v>44135</v>
      </c>
      <c r="E1745" s="192">
        <v>20417573705</v>
      </c>
      <c r="F1745" s="3" t="s">
        <v>39</v>
      </c>
      <c r="G1745" s="3" t="s">
        <v>5135</v>
      </c>
      <c r="H1745" s="6">
        <v>44105</v>
      </c>
      <c r="I1745" s="6">
        <v>44135</v>
      </c>
      <c r="J1745" s="7">
        <v>247256</v>
      </c>
      <c r="K1745" s="8">
        <f ca="1">+TODAY()-I1745</f>
        <v>2</v>
      </c>
      <c r="L1745" s="9">
        <v>75</v>
      </c>
      <c r="M1745" s="152"/>
      <c r="N1745" s="9" t="str">
        <f>IF(M1745="","Vacio",IF(L1745=M1745,"Igual","Diferente"))</f>
        <v>Vacio</v>
      </c>
      <c r="O1745" s="9"/>
      <c r="P1745" s="152"/>
      <c r="Q1745" s="9" t="str">
        <f>IF(P1745="","Vacio",IF(O1745=P1745,"Igual","Diferente"))</f>
        <v>Vacio</v>
      </c>
      <c r="R1745" s="1">
        <f>+L1745+O1745/3.5</f>
        <v>75</v>
      </c>
      <c r="S1745" s="1">
        <f ca="1">+IF(K1745&gt;=0,IF(K1745&lt;30,R1745*1,IF(60&gt;K1745,R1745*2,IF(90&gt;K1745,R1745*3,IF(120&gt;K1745,R1745*4,IF(150&gt;K1745,R1745*5,IF(180&gt;K1745,R1745*6,IF(210&gt;K1745,R1745*7))))))),0)</f>
        <v>75</v>
      </c>
      <c r="T1745" s="2" t="str">
        <f ca="1">+IF(K1745&lt;0,0,IF(K1745&lt;8,$A$1,IF(K1745&lt;15,$B$1,IF(K1745&lt;22,$C$1,IF(K1745&lt;30,$D$1,IF(K1745&lt;60,$G$1,IF(K1745&lt;90,$H$1,IF(K1745&lt;120,$I$1,IF(K1745&lt;150,$J$1,IF(K1745&lt;180,$K$1,IF(K1745&lt;210,$E$1)))))))))))</f>
        <v>1° Semana</v>
      </c>
      <c r="U1745" s="3" t="s">
        <v>54</v>
      </c>
      <c r="V1745" s="10" t="s">
        <v>55</v>
      </c>
      <c r="W1745" s="6">
        <v>43321</v>
      </c>
      <c r="X1745" s="12" t="s">
        <v>2661</v>
      </c>
      <c r="Y1745" s="12" t="s">
        <v>5248</v>
      </c>
      <c r="Z1745" s="12" t="s">
        <v>861</v>
      </c>
      <c r="AA1745" s="12"/>
      <c r="AB1745" s="15"/>
      <c r="AC1745" s="15"/>
      <c r="AD1745" s="15"/>
      <c r="AE1745" s="15"/>
      <c r="AF1745" s="4">
        <f ca="1">+TODAY()-AE1745</f>
        <v>44137</v>
      </c>
      <c r="AG1745" s="15"/>
      <c r="AH1745" s="15"/>
      <c r="AI1745" s="6"/>
      <c r="AJ1745" s="6"/>
      <c r="AK1745" s="3" t="s">
        <v>56</v>
      </c>
      <c r="AL1745" s="6"/>
      <c r="AM1745" s="10">
        <v>1</v>
      </c>
      <c r="AN1745" s="3" t="s">
        <v>44</v>
      </c>
      <c r="AO1745" s="3"/>
      <c r="AP1745" s="3" t="s">
        <v>45</v>
      </c>
      <c r="AQ1745" s="3"/>
      <c r="AR1745" s="3"/>
      <c r="AS1745" s="3"/>
      <c r="AT1745" s="3"/>
      <c r="AU1745" s="3" t="s">
        <v>46</v>
      </c>
      <c r="AV1745" s="7" t="s">
        <v>47</v>
      </c>
      <c r="AW1745" s="7" t="s">
        <v>47</v>
      </c>
      <c r="AX1745" s="9" t="str">
        <f>IF(AW1745="","Vacio",IF(AV1745=AW1745,"Igual","Diferente"))</f>
        <v>Igual</v>
      </c>
      <c r="AY1745" s="129" t="s">
        <v>2662</v>
      </c>
      <c r="AZ1745" s="129"/>
      <c r="BA1745" s="5">
        <f ca="1">+IF(K1745&gt;21,"Revisar",0)</f>
        <v>0</v>
      </c>
      <c r="BB1745" s="129" t="s">
        <v>146</v>
      </c>
      <c r="BC1745" s="129" t="s">
        <v>2919</v>
      </c>
      <c r="BD1745" s="153"/>
      <c r="BE1745" s="153"/>
      <c r="BF1745" s="129" t="s">
        <v>94</v>
      </c>
      <c r="BG1745" s="129"/>
      <c r="BH1745" s="153"/>
      <c r="BI1745" s="153"/>
      <c r="BJ1745" s="153"/>
      <c r="BK1745" s="153"/>
      <c r="BL1745" s="153"/>
      <c r="BM1745" s="153"/>
    </row>
    <row r="1746" spans="1:65" s="158" customFormat="1" ht="14.65" customHeight="1" x14ac:dyDescent="0.25">
      <c r="A1746" s="68" t="str">
        <f>CONCATENATE(E1746,"_",X1746)</f>
        <v>20417573705_PCR-LAP19111044</v>
      </c>
      <c r="B1746" s="68" t="str">
        <f>CONCATENATE(E1746,"_",Z1746)</f>
        <v>20417573705_</v>
      </c>
      <c r="C1746" s="64">
        <v>44105</v>
      </c>
      <c r="D1746" s="64">
        <v>44135</v>
      </c>
      <c r="E1746" s="192">
        <v>20417573705</v>
      </c>
      <c r="F1746" s="63" t="s">
        <v>39</v>
      </c>
      <c r="G1746" s="63" t="s">
        <v>5135</v>
      </c>
      <c r="H1746" s="64">
        <v>44105</v>
      </c>
      <c r="I1746" s="64">
        <v>44135</v>
      </c>
      <c r="J1746" s="65">
        <v>247544</v>
      </c>
      <c r="K1746" s="8">
        <f ca="1">+TODAY()-I1746</f>
        <v>2</v>
      </c>
      <c r="L1746" s="9">
        <v>70</v>
      </c>
      <c r="M1746" s="152"/>
      <c r="N1746" s="9" t="str">
        <f>IF(M1746="","Vacio",IF(L1746=M1746,"Igual","Diferente"))</f>
        <v>Vacio</v>
      </c>
      <c r="O1746" s="9"/>
      <c r="P1746" s="152"/>
      <c r="Q1746" s="9" t="str">
        <f>IF(P1746="","Vacio",IF(O1746=P1746,"Igual","Diferente"))</f>
        <v>Vacio</v>
      </c>
      <c r="R1746" s="1">
        <f>+L1746+O1746/3.5</f>
        <v>70</v>
      </c>
      <c r="S1746" s="1">
        <f ca="1">+IF(K1746&gt;=0,IF(K1746&lt;30,R1746*1,IF(60&gt;K1746,R1746*2,IF(90&gt;K1746,R1746*3,IF(120&gt;K1746,R1746*4,IF(150&gt;K1746,R1746*5,IF(180&gt;K1746,R1746*6,IF(210&gt;K1746,R1746*7))))))),0)</f>
        <v>70</v>
      </c>
      <c r="T1746" s="2" t="str">
        <f ca="1">+IF(K1746&lt;0,0,IF(K1746&lt;8,$A$1,IF(K1746&lt;15,$B$1,IF(K1746&lt;22,$C$1,IF(K1746&lt;30,$D$1,IF(K1746&lt;60,$G$1,IF(K1746&lt;90,$H$1,IF(K1746&lt;120,$I$1,IF(K1746&lt;150,$J$1,IF(K1746&lt;180,$K$1,IF(K1746&lt;210,$E$1)))))))))))</f>
        <v>1° Semana</v>
      </c>
      <c r="U1746" s="3" t="s">
        <v>52</v>
      </c>
      <c r="V1746" s="10" t="s">
        <v>2659</v>
      </c>
      <c r="W1746" s="6">
        <v>43881</v>
      </c>
      <c r="X1746" s="12" t="s">
        <v>2663</v>
      </c>
      <c r="Y1746" s="12" t="s">
        <v>5248</v>
      </c>
      <c r="Z1746" s="12"/>
      <c r="AA1746" s="12"/>
      <c r="AB1746" s="15"/>
      <c r="AC1746" s="15"/>
      <c r="AD1746" s="15"/>
      <c r="AE1746" s="15"/>
      <c r="AF1746" s="4">
        <f ca="1">+TODAY()-AE1746</f>
        <v>44137</v>
      </c>
      <c r="AG1746" s="15"/>
      <c r="AH1746" s="15"/>
      <c r="AI1746" s="6"/>
      <c r="AJ1746" s="6"/>
      <c r="AK1746" s="3"/>
      <c r="AL1746" s="6"/>
      <c r="AM1746" s="10">
        <v>1</v>
      </c>
      <c r="AN1746" s="3" t="s">
        <v>44</v>
      </c>
      <c r="AO1746" s="3"/>
      <c r="AP1746" s="3" t="s">
        <v>45</v>
      </c>
      <c r="AQ1746" s="3"/>
      <c r="AR1746" s="3"/>
      <c r="AS1746" s="3"/>
      <c r="AT1746" s="3"/>
      <c r="AU1746" s="3" t="s">
        <v>46</v>
      </c>
      <c r="AV1746" s="7" t="s">
        <v>47</v>
      </c>
      <c r="AW1746" s="7" t="s">
        <v>47</v>
      </c>
      <c r="AX1746" s="9" t="str">
        <f>IF(AW1746="","Vacio",IF(AV1746=AW1746,"Igual","Diferente"))</f>
        <v>Igual</v>
      </c>
      <c r="AY1746" s="129"/>
      <c r="AZ1746" s="129"/>
      <c r="BA1746" s="5">
        <f ca="1">+IF(K1746&gt;21,"Revisar",0)</f>
        <v>0</v>
      </c>
      <c r="BB1746" s="129" t="s">
        <v>146</v>
      </c>
      <c r="BC1746" s="129" t="s">
        <v>2919</v>
      </c>
      <c r="BD1746" s="153"/>
      <c r="BE1746" s="153"/>
      <c r="BF1746" s="129" t="s">
        <v>94</v>
      </c>
      <c r="BG1746" s="129"/>
      <c r="BH1746" s="153"/>
      <c r="BI1746" s="153"/>
      <c r="BJ1746" s="153"/>
      <c r="BK1746" s="153"/>
      <c r="BL1746" s="153"/>
      <c r="BM1746" s="153"/>
    </row>
    <row r="1747" spans="1:65" s="158" customFormat="1" ht="14.65" customHeight="1" x14ac:dyDescent="0.25">
      <c r="A1747" s="68" t="str">
        <f>CONCATENATE(E1747,"_",X1747)</f>
        <v>20417573705_PCR-LAP20041015</v>
      </c>
      <c r="B1747" s="68" t="str">
        <f>CONCATENATE(E1747,"_",Z1747)</f>
        <v>20417573705_</v>
      </c>
      <c r="C1747" s="6">
        <v>44105</v>
      </c>
      <c r="D1747" s="6">
        <v>44135</v>
      </c>
      <c r="E1747" s="192">
        <v>20417573705</v>
      </c>
      <c r="F1747" s="3" t="s">
        <v>39</v>
      </c>
      <c r="G1747" s="3" t="s">
        <v>5135</v>
      </c>
      <c r="H1747" s="6">
        <v>44105</v>
      </c>
      <c r="I1747" s="6">
        <v>44135</v>
      </c>
      <c r="J1747" s="7">
        <v>247256</v>
      </c>
      <c r="K1747" s="8">
        <f ca="1">+TODAY()-I1747</f>
        <v>2</v>
      </c>
      <c r="L1747" s="9">
        <v>70</v>
      </c>
      <c r="M1747" s="152"/>
      <c r="N1747" s="9" t="str">
        <f>IF(M1747="","Vacio",IF(L1747=M1747,"Igual","Diferente"))</f>
        <v>Vacio</v>
      </c>
      <c r="O1747" s="9"/>
      <c r="P1747" s="152"/>
      <c r="Q1747" s="9" t="str">
        <f>IF(P1747="","Vacio",IF(O1747=P1747,"Igual","Diferente"))</f>
        <v>Vacio</v>
      </c>
      <c r="R1747" s="1">
        <f>+L1747+O1747/3.5</f>
        <v>70</v>
      </c>
      <c r="S1747" s="1">
        <f ca="1">+IF(K1747&gt;=0,IF(K1747&lt;30,R1747*1,IF(60&gt;K1747,R1747*2,IF(90&gt;K1747,R1747*3,IF(120&gt;K1747,R1747*4,IF(150&gt;K1747,R1747*5,IF(180&gt;K1747,R1747*6,IF(210&gt;K1747,R1747*7))))))),0)</f>
        <v>70</v>
      </c>
      <c r="T1747" s="2" t="str">
        <f ca="1">+IF(K1747&lt;0,0,IF(K1747&lt;8,$A$1,IF(K1747&lt;15,$B$1,IF(K1747&lt;22,$C$1,IF(K1747&lt;30,$D$1,IF(K1747&lt;60,$G$1,IF(K1747&lt;90,$H$1,IF(K1747&lt;120,$I$1,IF(K1747&lt;150,$J$1,IF(K1747&lt;180,$K$1,IF(K1747&lt;210,$E$1)))))))))))</f>
        <v>1° Semana</v>
      </c>
      <c r="U1747" s="3" t="s">
        <v>49</v>
      </c>
      <c r="V1747" s="10" t="s">
        <v>50</v>
      </c>
      <c r="W1747" s="6">
        <v>43941</v>
      </c>
      <c r="X1747" s="12" t="s">
        <v>2664</v>
      </c>
      <c r="Y1747" s="12" t="s">
        <v>5248</v>
      </c>
      <c r="Z1747" s="12"/>
      <c r="AA1747" s="12"/>
      <c r="AB1747" s="15"/>
      <c r="AC1747" s="15"/>
      <c r="AD1747" s="15"/>
      <c r="AE1747" s="15"/>
      <c r="AF1747" s="4">
        <f ca="1">+TODAY()-AE1747</f>
        <v>44137</v>
      </c>
      <c r="AG1747" s="15"/>
      <c r="AH1747" s="15"/>
      <c r="AI1747" s="6"/>
      <c r="AJ1747" s="6"/>
      <c r="AK1747" s="3"/>
      <c r="AL1747" s="6"/>
      <c r="AM1747" s="10">
        <v>1</v>
      </c>
      <c r="AN1747" s="3" t="s">
        <v>51</v>
      </c>
      <c r="AO1747" s="3"/>
      <c r="AP1747" s="3" t="s">
        <v>45</v>
      </c>
      <c r="AQ1747" s="3"/>
      <c r="AR1747" s="3"/>
      <c r="AS1747" s="3"/>
      <c r="AT1747" s="3"/>
      <c r="AU1747" s="3" t="s">
        <v>46</v>
      </c>
      <c r="AV1747" s="7" t="s">
        <v>47</v>
      </c>
      <c r="AW1747" s="7" t="s">
        <v>47</v>
      </c>
      <c r="AX1747" s="9" t="str">
        <f>IF(AW1747="","Vacio",IF(AV1747=AW1747,"Igual","Diferente"))</f>
        <v>Igual</v>
      </c>
      <c r="AY1747" s="129"/>
      <c r="AZ1747" s="129"/>
      <c r="BA1747" s="5">
        <f ca="1">+IF(K1747&gt;21,"Revisar",0)</f>
        <v>0</v>
      </c>
      <c r="BB1747" s="129" t="s">
        <v>146</v>
      </c>
      <c r="BC1747" s="129" t="s">
        <v>2919</v>
      </c>
      <c r="BD1747" s="153"/>
      <c r="BE1747" s="153"/>
      <c r="BF1747" s="129" t="s">
        <v>94</v>
      </c>
      <c r="BG1747" s="129"/>
      <c r="BH1747" s="153"/>
      <c r="BI1747" s="153"/>
      <c r="BJ1747" s="153"/>
      <c r="BK1747" s="153"/>
      <c r="BL1747" s="153"/>
      <c r="BM1747" s="153"/>
    </row>
    <row r="1748" spans="1:65" s="158" customFormat="1" ht="14.65" customHeight="1" x14ac:dyDescent="0.25">
      <c r="A1748" s="68" t="str">
        <f>CONCATENATE(E1748,"_",X1748)</f>
        <v>20417573705_PCR-LAP19111028</v>
      </c>
      <c r="B1748" s="68" t="str">
        <f>CONCATENATE(E1748,"_",Z1748)</f>
        <v>20417573705_PCR-LAP20041016</v>
      </c>
      <c r="C1748" s="6">
        <v>44105</v>
      </c>
      <c r="D1748" s="6">
        <v>44135</v>
      </c>
      <c r="E1748" s="192">
        <v>20417573705</v>
      </c>
      <c r="F1748" s="3" t="s">
        <v>39</v>
      </c>
      <c r="G1748" s="3" t="s">
        <v>5135</v>
      </c>
      <c r="H1748" s="6">
        <v>44105</v>
      </c>
      <c r="I1748" s="6">
        <v>44135</v>
      </c>
      <c r="J1748" s="7">
        <v>247256</v>
      </c>
      <c r="K1748" s="8">
        <f ca="1">+TODAY()-I1748</f>
        <v>2</v>
      </c>
      <c r="L1748" s="9">
        <v>70</v>
      </c>
      <c r="M1748" s="152"/>
      <c r="N1748" s="9" t="str">
        <f>IF(M1748="","Vacio",IF(L1748=M1748,"Igual","Diferente"))</f>
        <v>Vacio</v>
      </c>
      <c r="O1748" s="9"/>
      <c r="P1748" s="152"/>
      <c r="Q1748" s="9" t="str">
        <f>IF(P1748="","Vacio",IF(O1748=P1748,"Igual","Diferente"))</f>
        <v>Vacio</v>
      </c>
      <c r="R1748" s="1">
        <f>+L1748+O1748/3.5</f>
        <v>70</v>
      </c>
      <c r="S1748" s="1">
        <f ca="1">+IF(K1748&gt;=0,IF(K1748&lt;30,R1748*1,IF(60&gt;K1748,R1748*2,IF(90&gt;K1748,R1748*3,IF(120&gt;K1748,R1748*4,IF(150&gt;K1748,R1748*5,IF(180&gt;K1748,R1748*6,IF(210&gt;K1748,R1748*7))))))),0)</f>
        <v>70</v>
      </c>
      <c r="T1748" s="2" t="str">
        <f ca="1">+IF(K1748&lt;0,0,IF(K1748&lt;8,$A$1,IF(K1748&lt;15,$B$1,IF(K1748&lt;22,$C$1,IF(K1748&lt;30,$D$1,IF(K1748&lt;60,$G$1,IF(K1748&lt;90,$H$1,IF(K1748&lt;120,$I$1,IF(K1748&lt;150,$J$1,IF(K1748&lt;180,$K$1,IF(K1748&lt;210,$E$1)))))))))))</f>
        <v>1° Semana</v>
      </c>
      <c r="U1748" s="3" t="s">
        <v>49</v>
      </c>
      <c r="V1748" s="10" t="s">
        <v>50</v>
      </c>
      <c r="W1748" s="6">
        <v>43941</v>
      </c>
      <c r="X1748" s="12" t="s">
        <v>3717</v>
      </c>
      <c r="Y1748" s="12" t="s">
        <v>5248</v>
      </c>
      <c r="Z1748" s="12" t="s">
        <v>2665</v>
      </c>
      <c r="AA1748" s="12"/>
      <c r="AB1748" s="15"/>
      <c r="AC1748" s="15"/>
      <c r="AD1748" s="15"/>
      <c r="AE1748" s="15"/>
      <c r="AF1748" s="4">
        <f ca="1">+TODAY()-AE1748</f>
        <v>44137</v>
      </c>
      <c r="AG1748" s="15"/>
      <c r="AH1748" s="15"/>
      <c r="AI1748" s="6"/>
      <c r="AJ1748" s="6"/>
      <c r="AK1748" s="3"/>
      <c r="AL1748" s="6"/>
      <c r="AM1748" s="10">
        <v>1</v>
      </c>
      <c r="AN1748" s="3" t="s">
        <v>51</v>
      </c>
      <c r="AO1748" s="3"/>
      <c r="AP1748" s="3" t="s">
        <v>45</v>
      </c>
      <c r="AQ1748" s="3"/>
      <c r="AR1748" s="3"/>
      <c r="AS1748" s="3"/>
      <c r="AT1748" s="3"/>
      <c r="AU1748" s="3" t="s">
        <v>46</v>
      </c>
      <c r="AV1748" s="7" t="s">
        <v>47</v>
      </c>
      <c r="AW1748" s="7" t="s">
        <v>47</v>
      </c>
      <c r="AX1748" s="9" t="str">
        <f>IF(AW1748="","Vacio",IF(AV1748=AW1748,"Igual","Diferente"))</f>
        <v>Igual</v>
      </c>
      <c r="AY1748" s="129"/>
      <c r="AZ1748" s="129"/>
      <c r="BA1748" s="5">
        <f ca="1">+IF(K1748&gt;21,"Revisar",0)</f>
        <v>0</v>
      </c>
      <c r="BB1748" s="129" t="s">
        <v>146</v>
      </c>
      <c r="BC1748" s="129" t="s">
        <v>2919</v>
      </c>
      <c r="BD1748" s="153"/>
      <c r="BE1748" s="153"/>
      <c r="BF1748" s="129" t="s">
        <v>94</v>
      </c>
      <c r="BG1748" s="129"/>
      <c r="BH1748" s="153"/>
      <c r="BI1748" s="153"/>
      <c r="BJ1748" s="153"/>
      <c r="BK1748" s="153"/>
      <c r="BL1748" s="153"/>
      <c r="BM1748" s="153"/>
    </row>
    <row r="1749" spans="1:65" s="158" customFormat="1" ht="14.65" customHeight="1" x14ac:dyDescent="0.25">
      <c r="A1749" s="68" t="str">
        <f>CONCATENATE(E1749,"_",X1749)</f>
        <v>20417573705_PCR-LAP20064063</v>
      </c>
      <c r="B1749" s="68" t="str">
        <f>CONCATENATE(E1749,"_",Z1749)</f>
        <v>20417573705_</v>
      </c>
      <c r="C1749" s="6">
        <v>44105</v>
      </c>
      <c r="D1749" s="6">
        <v>44135</v>
      </c>
      <c r="E1749" s="192">
        <v>20417573705</v>
      </c>
      <c r="F1749" s="3" t="s">
        <v>39</v>
      </c>
      <c r="G1749" s="3" t="s">
        <v>5135</v>
      </c>
      <c r="H1749" s="6">
        <v>44105</v>
      </c>
      <c r="I1749" s="6">
        <v>44135</v>
      </c>
      <c r="J1749" s="70"/>
      <c r="K1749" s="8">
        <f ca="1">+TODAY()-I1749</f>
        <v>2</v>
      </c>
      <c r="L1749" s="9">
        <v>65</v>
      </c>
      <c r="M1749" s="152"/>
      <c r="N1749" s="9" t="str">
        <f>IF(M1749="","Vacio",IF(L1749=M1749,"Igual","Diferente"))</f>
        <v>Vacio</v>
      </c>
      <c r="O1749" s="9"/>
      <c r="P1749" s="152"/>
      <c r="Q1749" s="9" t="str">
        <f>IF(P1749="","Vacio",IF(O1749=P1749,"Igual","Diferente"))</f>
        <v>Vacio</v>
      </c>
      <c r="R1749" s="1">
        <f>+L1749+O1749/3.5</f>
        <v>65</v>
      </c>
      <c r="S1749" s="1">
        <f ca="1">+IF(K1749&gt;=0,IF(K1749&lt;30,R1749*1,IF(60&gt;K1749,R1749*2,IF(90&gt;K1749,R1749*3,IF(120&gt;K1749,R1749*4,IF(150&gt;K1749,R1749*5,IF(180&gt;K1749,R1749*6,IF(210&gt;K1749,R1749*7))))))),0)</f>
        <v>65</v>
      </c>
      <c r="T1749" s="2" t="str">
        <f ca="1">+IF(K1749&lt;0,0,IF(K1749&lt;8,$A$1,IF(K1749&lt;15,$B$1,IF(K1749&lt;22,$C$1,IF(K1749&lt;30,$D$1,IF(K1749&lt;60,$G$1,IF(K1749&lt;90,$H$1,IF(K1749&lt;120,$I$1,IF(K1749&lt;150,$J$1,IF(K1749&lt;180,$K$1,IF(K1749&lt;210,$E$1)))))))))))</f>
        <v>1° Semana</v>
      </c>
      <c r="U1749" s="3" t="s">
        <v>3183</v>
      </c>
      <c r="V1749" s="10" t="s">
        <v>3178</v>
      </c>
      <c r="W1749" s="6">
        <v>44019</v>
      </c>
      <c r="X1749" s="12" t="s">
        <v>3186</v>
      </c>
      <c r="Y1749" s="12" t="s">
        <v>5248</v>
      </c>
      <c r="Z1749" s="12"/>
      <c r="AA1749" s="12"/>
      <c r="AB1749" s="15"/>
      <c r="AC1749" s="15"/>
      <c r="AD1749" s="15"/>
      <c r="AE1749" s="15"/>
      <c r="AF1749" s="4">
        <f ca="1">+TODAY()-AE1749</f>
        <v>44137</v>
      </c>
      <c r="AG1749" s="15"/>
      <c r="AH1749" s="15"/>
      <c r="AI1749" s="6"/>
      <c r="AJ1749" s="6"/>
      <c r="AK1749" s="3" t="s">
        <v>56</v>
      </c>
      <c r="AL1749" s="6"/>
      <c r="AM1749" s="10">
        <v>1</v>
      </c>
      <c r="AN1749" s="3" t="s">
        <v>44</v>
      </c>
      <c r="AO1749" s="3"/>
      <c r="AP1749" s="3" t="s">
        <v>45</v>
      </c>
      <c r="AQ1749" s="3"/>
      <c r="AR1749" s="3"/>
      <c r="AS1749" s="3"/>
      <c r="AT1749" s="3"/>
      <c r="AU1749" s="3" t="s">
        <v>46</v>
      </c>
      <c r="AV1749" s="7" t="s">
        <v>47</v>
      </c>
      <c r="AW1749" s="7" t="s">
        <v>47</v>
      </c>
      <c r="AX1749" s="9" t="str">
        <f>IF(AW1749="","Vacio",IF(AV1749=AW1749,"Igual","Diferente"))</f>
        <v>Igual</v>
      </c>
      <c r="AY1749" s="129"/>
      <c r="AZ1749" s="129"/>
      <c r="BA1749" s="5">
        <f ca="1">+IF(K1749&gt;21,"Revisar",0)</f>
        <v>0</v>
      </c>
      <c r="BB1749" s="129" t="s">
        <v>146</v>
      </c>
      <c r="BC1749" s="129" t="s">
        <v>2919</v>
      </c>
      <c r="BD1749" s="153"/>
      <c r="BE1749" s="153"/>
      <c r="BF1749" s="129" t="s">
        <v>94</v>
      </c>
      <c r="BG1749" s="129"/>
      <c r="BH1749" s="153"/>
      <c r="BI1749" s="153"/>
      <c r="BJ1749" s="153"/>
      <c r="BK1749" s="153"/>
      <c r="BL1749" s="153"/>
      <c r="BM1749" s="153"/>
    </row>
    <row r="1750" spans="1:65" s="158" customFormat="1" ht="14.65" customHeight="1" x14ac:dyDescent="0.25">
      <c r="A1750" s="68" t="str">
        <f>CONCATENATE(E1750,"_",X1750)</f>
        <v>20417573705_PCR-LAP20064064</v>
      </c>
      <c r="B1750" s="68" t="str">
        <f>CONCATENATE(E1750,"_",Z1750)</f>
        <v>20417573705_</v>
      </c>
      <c r="C1750" s="6">
        <v>44105</v>
      </c>
      <c r="D1750" s="6">
        <v>44120</v>
      </c>
      <c r="E1750" s="192">
        <v>20417573705</v>
      </c>
      <c r="F1750" s="3" t="s">
        <v>39</v>
      </c>
      <c r="G1750" s="3" t="s">
        <v>5135</v>
      </c>
      <c r="H1750" s="6">
        <v>44105</v>
      </c>
      <c r="I1750" s="6">
        <v>44120</v>
      </c>
      <c r="J1750" s="7"/>
      <c r="K1750" s="8">
        <f ca="1">+TODAY()-I1750</f>
        <v>17</v>
      </c>
      <c r="L1750" s="9">
        <v>65</v>
      </c>
      <c r="M1750" s="152">
        <v>34.67</v>
      </c>
      <c r="N1750" s="9" t="str">
        <f>IF(M1750="","Vacio",IF(L1750=M1750,"Igual","Diferente"))</f>
        <v>Diferente</v>
      </c>
      <c r="O1750" s="9"/>
      <c r="P1750" s="152"/>
      <c r="Q1750" s="9" t="str">
        <f>IF(P1750="","Vacio",IF(O1750=P1750,"Igual","Diferente"))</f>
        <v>Vacio</v>
      </c>
      <c r="R1750" s="1">
        <f>+L1750+O1750/3.5</f>
        <v>65</v>
      </c>
      <c r="S1750" s="1">
        <f ca="1">+IF(K1750&gt;=0,IF(K1750&lt;30,R1750*1,IF(60&gt;K1750,R1750*2,IF(90&gt;K1750,R1750*3,IF(120&gt;K1750,R1750*4,IF(150&gt;K1750,R1750*5,IF(180&gt;K1750,R1750*6,IF(210&gt;K1750,R1750*7))))))),0)</f>
        <v>65</v>
      </c>
      <c r="T1750" s="2" t="str">
        <f ca="1">+IF(K1750&lt;0,0,IF(K1750&lt;8,$A$1,IF(K1750&lt;15,$B$1,IF(K1750&lt;22,$C$1,IF(K1750&lt;30,$D$1,IF(K1750&lt;60,$G$1,IF(K1750&lt;90,$H$1,IF(K1750&lt;120,$I$1,IF(K1750&lt;150,$J$1,IF(K1750&lt;180,$K$1,IF(K1750&lt;210,$E$1)))))))))))</f>
        <v>3° Semana</v>
      </c>
      <c r="U1750" s="3" t="s">
        <v>3183</v>
      </c>
      <c r="V1750" s="10" t="s">
        <v>3178</v>
      </c>
      <c r="W1750" s="6">
        <v>44019</v>
      </c>
      <c r="X1750" s="12" t="s">
        <v>3185</v>
      </c>
      <c r="Y1750" s="12" t="s">
        <v>5248</v>
      </c>
      <c r="Z1750" s="12"/>
      <c r="AA1750" s="12"/>
      <c r="AB1750" s="15"/>
      <c r="AC1750" s="15"/>
      <c r="AD1750" s="15"/>
      <c r="AE1750" s="15"/>
      <c r="AF1750" s="4">
        <f ca="1">+TODAY()-AE1750</f>
        <v>44137</v>
      </c>
      <c r="AG1750" s="15"/>
      <c r="AH1750" s="15"/>
      <c r="AI1750" s="6"/>
      <c r="AJ1750" s="6"/>
      <c r="AK1750" s="3" t="s">
        <v>56</v>
      </c>
      <c r="AL1750" s="6"/>
      <c r="AM1750" s="10">
        <v>1</v>
      </c>
      <c r="AN1750" s="3" t="s">
        <v>44</v>
      </c>
      <c r="AO1750" s="3"/>
      <c r="AP1750" s="3" t="s">
        <v>45</v>
      </c>
      <c r="AQ1750" s="3"/>
      <c r="AR1750" s="3"/>
      <c r="AS1750" s="3"/>
      <c r="AT1750" s="3"/>
      <c r="AU1750" s="3" t="s">
        <v>46</v>
      </c>
      <c r="AV1750" s="7" t="s">
        <v>47</v>
      </c>
      <c r="AW1750" s="7" t="s">
        <v>47</v>
      </c>
      <c r="AX1750" s="9" t="str">
        <f>IF(AW1750="","Vacio",IF(AV1750=AW1750,"Igual","Diferente"))</f>
        <v>Igual</v>
      </c>
      <c r="AY1750" s="129"/>
      <c r="AZ1750" s="129"/>
      <c r="BA1750" s="5">
        <f ca="1">+IF(K1750&gt;21,"Revisar",0)</f>
        <v>0</v>
      </c>
      <c r="BB1750" s="129" t="s">
        <v>146</v>
      </c>
      <c r="BC1750" s="129" t="s">
        <v>141</v>
      </c>
      <c r="BD1750" s="153"/>
      <c r="BE1750" s="153"/>
      <c r="BF1750" s="129" t="s">
        <v>94</v>
      </c>
      <c r="BG1750" s="129"/>
      <c r="BH1750" s="153"/>
      <c r="BI1750" s="153"/>
      <c r="BJ1750" s="153"/>
      <c r="BK1750" s="153"/>
      <c r="BL1750" s="153"/>
      <c r="BM1750" s="153"/>
    </row>
    <row r="1751" spans="1:65" s="158" customFormat="1" ht="14.65" customHeight="1" x14ac:dyDescent="0.25">
      <c r="A1751" s="68" t="str">
        <f>CONCATENATE(E1751,"_",X1751)</f>
        <v>20417573705_PCR-LAP20064068</v>
      </c>
      <c r="B1751" s="68" t="str">
        <f>CONCATENATE(E1751,"_",Z1751)</f>
        <v>20417573705_</v>
      </c>
      <c r="C1751" s="6">
        <v>44105</v>
      </c>
      <c r="D1751" s="6">
        <v>44135</v>
      </c>
      <c r="E1751" s="192">
        <v>20417573705</v>
      </c>
      <c r="F1751" s="3" t="s">
        <v>39</v>
      </c>
      <c r="G1751" s="3" t="s">
        <v>5135</v>
      </c>
      <c r="H1751" s="6">
        <v>44105</v>
      </c>
      <c r="I1751" s="6">
        <v>44135</v>
      </c>
      <c r="J1751" s="7"/>
      <c r="K1751" s="8">
        <f ca="1">+TODAY()-I1751</f>
        <v>2</v>
      </c>
      <c r="L1751" s="9">
        <v>65</v>
      </c>
      <c r="M1751" s="152"/>
      <c r="N1751" s="9" t="str">
        <f>IF(M1751="","Vacio",IF(L1751=M1751,"Igual","Diferente"))</f>
        <v>Vacio</v>
      </c>
      <c r="O1751" s="9"/>
      <c r="P1751" s="152"/>
      <c r="Q1751" s="9" t="str">
        <f>IF(P1751="","Vacio",IF(O1751=P1751,"Igual","Diferente"))</f>
        <v>Vacio</v>
      </c>
      <c r="R1751" s="1">
        <f>+L1751+O1751/3.5</f>
        <v>65</v>
      </c>
      <c r="S1751" s="1">
        <f ca="1">+IF(K1751&gt;=0,IF(K1751&lt;30,R1751*1,IF(60&gt;K1751,R1751*2,IF(90&gt;K1751,R1751*3,IF(120&gt;K1751,R1751*4,IF(150&gt;K1751,R1751*5,IF(180&gt;K1751,R1751*6,IF(210&gt;K1751,R1751*7))))))),0)</f>
        <v>65</v>
      </c>
      <c r="T1751" s="2" t="str">
        <f ca="1">+IF(K1751&lt;0,0,IF(K1751&lt;8,$A$1,IF(K1751&lt;15,$B$1,IF(K1751&lt;22,$C$1,IF(K1751&lt;30,$D$1,IF(K1751&lt;60,$G$1,IF(K1751&lt;90,$H$1,IF(K1751&lt;120,$I$1,IF(K1751&lt;150,$J$1,IF(K1751&lt;180,$K$1,IF(K1751&lt;210,$E$1)))))))))))</f>
        <v>1° Semana</v>
      </c>
      <c r="U1751" s="3" t="s">
        <v>3183</v>
      </c>
      <c r="V1751" s="10" t="s">
        <v>3178</v>
      </c>
      <c r="W1751" s="6">
        <v>44019</v>
      </c>
      <c r="X1751" s="12" t="s">
        <v>3184</v>
      </c>
      <c r="Y1751" s="12" t="s">
        <v>5248</v>
      </c>
      <c r="Z1751" s="12"/>
      <c r="AA1751" s="12"/>
      <c r="AB1751" s="15"/>
      <c r="AC1751" s="15"/>
      <c r="AD1751" s="15"/>
      <c r="AE1751" s="15"/>
      <c r="AF1751" s="4">
        <f ca="1">+TODAY()-AE1751</f>
        <v>44137</v>
      </c>
      <c r="AG1751" s="15"/>
      <c r="AH1751" s="15"/>
      <c r="AI1751" s="6"/>
      <c r="AJ1751" s="6"/>
      <c r="AK1751" s="3" t="s">
        <v>56</v>
      </c>
      <c r="AL1751" s="6"/>
      <c r="AM1751" s="10">
        <v>1</v>
      </c>
      <c r="AN1751" s="3" t="s">
        <v>44</v>
      </c>
      <c r="AO1751" s="3"/>
      <c r="AP1751" s="3" t="s">
        <v>45</v>
      </c>
      <c r="AQ1751" s="3"/>
      <c r="AR1751" s="3"/>
      <c r="AS1751" s="3"/>
      <c r="AT1751" s="3"/>
      <c r="AU1751" s="3" t="s">
        <v>46</v>
      </c>
      <c r="AV1751" s="7" t="s">
        <v>47</v>
      </c>
      <c r="AW1751" s="7" t="s">
        <v>47</v>
      </c>
      <c r="AX1751" s="9" t="str">
        <f>IF(AW1751="","Vacio",IF(AV1751=AW1751,"Igual","Diferente"))</f>
        <v>Igual</v>
      </c>
      <c r="AY1751" s="129"/>
      <c r="AZ1751" s="129"/>
      <c r="BA1751" s="5">
        <f ca="1">+IF(K1751&gt;21,"Revisar",0)</f>
        <v>0</v>
      </c>
      <c r="BB1751" s="129" t="s">
        <v>146</v>
      </c>
      <c r="BC1751" s="129" t="s">
        <v>2919</v>
      </c>
      <c r="BD1751" s="153"/>
      <c r="BE1751" s="153"/>
      <c r="BF1751" s="129" t="s">
        <v>94</v>
      </c>
      <c r="BG1751" s="129"/>
      <c r="BH1751" s="153"/>
      <c r="BI1751" s="153"/>
      <c r="BJ1751" s="153"/>
      <c r="BK1751" s="153"/>
      <c r="BL1751" s="153"/>
      <c r="BM1751" s="153"/>
    </row>
    <row r="1752" spans="1:65" s="158" customFormat="1" ht="14.65" customHeight="1" x14ac:dyDescent="0.25">
      <c r="A1752" s="68" t="str">
        <f>CONCATENATE(E1752,"_",X1752)</f>
        <v>20529096195_PCR-LAP1453</v>
      </c>
      <c r="B1752" s="68" t="str">
        <f>CONCATENATE(E1752,"_",Z1752)</f>
        <v>20529096195_</v>
      </c>
      <c r="C1752" s="64">
        <v>44123</v>
      </c>
      <c r="D1752" s="64">
        <v>44153</v>
      </c>
      <c r="E1752" s="192">
        <v>20529096195</v>
      </c>
      <c r="F1752" s="63" t="s">
        <v>4566</v>
      </c>
      <c r="G1752" s="63" t="s">
        <v>5013</v>
      </c>
      <c r="H1752" s="64">
        <v>44123</v>
      </c>
      <c r="I1752" s="64">
        <v>44153</v>
      </c>
      <c r="J1752" s="65"/>
      <c r="K1752" s="8">
        <f ca="1">+TODAY()-I1752</f>
        <v>-16</v>
      </c>
      <c r="L1752" s="9">
        <v>79</v>
      </c>
      <c r="M1752" s="135"/>
      <c r="N1752" s="9" t="str">
        <f>IF(M1752="","Vacio",IF(L1752=M1752,"Igual","Diferente"))</f>
        <v>Vacio</v>
      </c>
      <c r="O1752" s="9"/>
      <c r="P1752" s="135"/>
      <c r="Q1752" s="9" t="str">
        <f>IF(P1752="","Vacio",IF(O1752=P1752,"Igual","Diferente"))</f>
        <v>Vacio</v>
      </c>
      <c r="R1752" s="1">
        <f>+L1752+O1752/3.5</f>
        <v>79</v>
      </c>
      <c r="S1752" s="1">
        <f ca="1">+IF(K1752&gt;=0,IF(K1752&lt;30,R1752*1,IF(60&gt;K1752,R1752*2,IF(90&gt;K1752,R1752*3,IF(120&gt;K1752,R1752*4,IF(150&gt;K1752,R1752*5,IF(180&gt;K1752,R1752*6,IF(210&gt;K1752,R1752*7))))))),0)</f>
        <v>0</v>
      </c>
      <c r="T1752" s="2">
        <f ca="1">+IF(K1752&lt;0,0,IF(K1752&lt;8,$A$1,IF(K1752&lt;15,$B$1,IF(K1752&lt;22,$C$1,IF(K1752&lt;30,$D$1,IF(K1752&lt;60,$G$1,IF(K1752&lt;90,$H$1,IF(K1752&lt;120,$I$1,IF(K1752&lt;150,$J$1,IF(K1752&lt;180,$K$1,IF(K1752&lt;210,$E$1)))))))))))</f>
        <v>0</v>
      </c>
      <c r="U1752" s="63" t="s">
        <v>2577</v>
      </c>
      <c r="V1752" s="66" t="s">
        <v>2578</v>
      </c>
      <c r="W1752" s="64">
        <v>44001</v>
      </c>
      <c r="X1752" s="12" t="s">
        <v>2579</v>
      </c>
      <c r="Y1752" s="12" t="s">
        <v>5248</v>
      </c>
      <c r="Z1752" s="12"/>
      <c r="AA1752" s="12"/>
      <c r="AB1752" s="102"/>
      <c r="AC1752" s="102"/>
      <c r="AD1752" s="102"/>
      <c r="AE1752" s="102"/>
      <c r="AF1752" s="4">
        <f ca="1">+TODAY()-AE1752</f>
        <v>44137</v>
      </c>
      <c r="AG1752" s="102"/>
      <c r="AH1752" s="102"/>
      <c r="AI1752" s="64"/>
      <c r="AJ1752" s="64"/>
      <c r="AK1752" s="63"/>
      <c r="AL1752" s="64"/>
      <c r="AM1752" s="66">
        <v>1</v>
      </c>
      <c r="AN1752" s="63" t="s">
        <v>44</v>
      </c>
      <c r="AO1752" s="63"/>
      <c r="AP1752" s="63" t="s">
        <v>2214</v>
      </c>
      <c r="AQ1752" s="63"/>
      <c r="AR1752" s="63"/>
      <c r="AS1752" s="63"/>
      <c r="AT1752" s="63"/>
      <c r="AU1752" s="3" t="s">
        <v>5235</v>
      </c>
      <c r="AV1752" s="65" t="s">
        <v>47</v>
      </c>
      <c r="AW1752" s="7" t="s">
        <v>47</v>
      </c>
      <c r="AX1752" s="9" t="str">
        <f>IF(AW1752="","Vacio",IF(AV1752=AW1752,"Igual","Diferente"))</f>
        <v>Igual</v>
      </c>
      <c r="AY1752" s="68"/>
      <c r="AZ1752" s="68"/>
      <c r="BA1752" s="5">
        <f ca="1">+IF(K1752&gt;21,"Revisar",0)</f>
        <v>0</v>
      </c>
      <c r="BB1752" s="68" t="s">
        <v>146</v>
      </c>
      <c r="BC1752" s="129" t="s">
        <v>2919</v>
      </c>
      <c r="BD1752"/>
      <c r="BE1752"/>
      <c r="BF1752" s="129" t="s">
        <v>94</v>
      </c>
      <c r="BG1752" s="129"/>
      <c r="BH1752"/>
      <c r="BI1752"/>
      <c r="BJ1752"/>
      <c r="BK1752"/>
      <c r="BL1752"/>
      <c r="BM1752"/>
    </row>
    <row r="1753" spans="1:65" s="158" customFormat="1" ht="14.65" customHeight="1" x14ac:dyDescent="0.25">
      <c r="A1753" s="68" t="str">
        <f>CONCATENATE(E1753,"_",X1753)</f>
        <v>20529096195_PCR-LAP1462</v>
      </c>
      <c r="B1753" s="68" t="str">
        <f>CONCATENATE(E1753,"_",Z1753)</f>
        <v>20529096195_</v>
      </c>
      <c r="C1753" s="64">
        <v>44123</v>
      </c>
      <c r="D1753" s="64">
        <v>44153</v>
      </c>
      <c r="E1753" s="192">
        <v>20529096195</v>
      </c>
      <c r="F1753" s="63" t="s">
        <v>4566</v>
      </c>
      <c r="G1753" s="63" t="s">
        <v>5013</v>
      </c>
      <c r="H1753" s="64">
        <v>44123</v>
      </c>
      <c r="I1753" s="64">
        <v>44153</v>
      </c>
      <c r="J1753" s="65"/>
      <c r="K1753" s="8">
        <f ca="1">+TODAY()-I1753</f>
        <v>-16</v>
      </c>
      <c r="L1753" s="9">
        <v>79</v>
      </c>
      <c r="M1753" s="135"/>
      <c r="N1753" s="9" t="str">
        <f>IF(M1753="","Vacio",IF(L1753=M1753,"Igual","Diferente"))</f>
        <v>Vacio</v>
      </c>
      <c r="O1753" s="9"/>
      <c r="P1753" s="135"/>
      <c r="Q1753" s="9" t="str">
        <f>IF(P1753="","Vacio",IF(O1753=P1753,"Igual","Diferente"))</f>
        <v>Vacio</v>
      </c>
      <c r="R1753" s="1">
        <f>+L1753+O1753/3.5</f>
        <v>79</v>
      </c>
      <c r="S1753" s="1">
        <f ca="1">+IF(K1753&gt;=0,IF(K1753&lt;30,R1753*1,IF(60&gt;K1753,R1753*2,IF(90&gt;K1753,R1753*3,IF(120&gt;K1753,R1753*4,IF(150&gt;K1753,R1753*5,IF(180&gt;K1753,R1753*6,IF(210&gt;K1753,R1753*7))))))),0)</f>
        <v>0</v>
      </c>
      <c r="T1753" s="2">
        <f ca="1">+IF(K1753&lt;0,0,IF(K1753&lt;8,$A$1,IF(K1753&lt;15,$B$1,IF(K1753&lt;22,$C$1,IF(K1753&lt;30,$D$1,IF(K1753&lt;60,$G$1,IF(K1753&lt;90,$H$1,IF(K1753&lt;120,$I$1,IF(K1753&lt;150,$J$1,IF(K1753&lt;180,$K$1,IF(K1753&lt;210,$E$1)))))))))))</f>
        <v>0</v>
      </c>
      <c r="U1753" s="63" t="s">
        <v>2577</v>
      </c>
      <c r="V1753" s="66" t="s">
        <v>2578</v>
      </c>
      <c r="W1753" s="64">
        <v>44001</v>
      </c>
      <c r="X1753" s="12" t="s">
        <v>2580</v>
      </c>
      <c r="Y1753" s="12" t="s">
        <v>5248</v>
      </c>
      <c r="Z1753" s="12"/>
      <c r="AA1753" s="12"/>
      <c r="AB1753" s="102"/>
      <c r="AC1753" s="102"/>
      <c r="AD1753" s="102"/>
      <c r="AE1753" s="102"/>
      <c r="AF1753" s="4">
        <f ca="1">+TODAY()-AE1753</f>
        <v>44137</v>
      </c>
      <c r="AG1753" s="102"/>
      <c r="AH1753" s="102"/>
      <c r="AI1753" s="64"/>
      <c r="AJ1753" s="64"/>
      <c r="AK1753" s="63"/>
      <c r="AL1753" s="64"/>
      <c r="AM1753" s="66">
        <v>1</v>
      </c>
      <c r="AN1753" s="63" t="s">
        <v>44</v>
      </c>
      <c r="AO1753" s="63"/>
      <c r="AP1753" s="63" t="s">
        <v>2214</v>
      </c>
      <c r="AQ1753" s="63"/>
      <c r="AR1753" s="63"/>
      <c r="AS1753" s="63"/>
      <c r="AT1753" s="63"/>
      <c r="AU1753" s="3" t="s">
        <v>5235</v>
      </c>
      <c r="AV1753" s="65" t="s">
        <v>47</v>
      </c>
      <c r="AW1753" s="7" t="s">
        <v>47</v>
      </c>
      <c r="AX1753" s="9" t="str">
        <f>IF(AW1753="","Vacio",IF(AV1753=AW1753,"Igual","Diferente"))</f>
        <v>Igual</v>
      </c>
      <c r="AY1753" s="68"/>
      <c r="AZ1753" s="68"/>
      <c r="BA1753" s="5">
        <f ca="1">+IF(K1753&gt;21,"Revisar",0)</f>
        <v>0</v>
      </c>
      <c r="BB1753" s="68" t="s">
        <v>146</v>
      </c>
      <c r="BC1753" s="129" t="s">
        <v>2919</v>
      </c>
      <c r="BD1753"/>
      <c r="BE1753"/>
      <c r="BF1753" s="129" t="s">
        <v>94</v>
      </c>
      <c r="BG1753" s="129"/>
      <c r="BH1753"/>
      <c r="BI1753"/>
      <c r="BJ1753"/>
      <c r="BK1753"/>
      <c r="BL1753"/>
      <c r="BM1753"/>
    </row>
    <row r="1754" spans="1:65" s="158" customFormat="1" ht="14.65" customHeight="1" x14ac:dyDescent="0.25">
      <c r="A1754" s="68" t="str">
        <f>CONCATENATE(E1754,"_",X1754)</f>
        <v>20529096195_PCR-LAP1452</v>
      </c>
      <c r="B1754" s="68" t="str">
        <f>CONCATENATE(E1754,"_",Z1754)</f>
        <v>20529096195_</v>
      </c>
      <c r="C1754" s="64">
        <v>44123</v>
      </c>
      <c r="D1754" s="64">
        <v>44153</v>
      </c>
      <c r="E1754" s="192">
        <v>20529096195</v>
      </c>
      <c r="F1754" s="63" t="s">
        <v>4566</v>
      </c>
      <c r="G1754" s="63" t="s">
        <v>5013</v>
      </c>
      <c r="H1754" s="64">
        <v>44123</v>
      </c>
      <c r="I1754" s="64">
        <v>44153</v>
      </c>
      <c r="J1754" s="65"/>
      <c r="K1754" s="8">
        <f ca="1">+TODAY()-I1754</f>
        <v>-16</v>
      </c>
      <c r="L1754" s="9">
        <v>79</v>
      </c>
      <c r="M1754" s="135"/>
      <c r="N1754" s="9" t="str">
        <f>IF(M1754="","Vacio",IF(L1754=M1754,"Igual","Diferente"))</f>
        <v>Vacio</v>
      </c>
      <c r="O1754" s="9"/>
      <c r="P1754" s="135"/>
      <c r="Q1754" s="9" t="str">
        <f>IF(P1754="","Vacio",IF(O1754=P1754,"Igual","Diferente"))</f>
        <v>Vacio</v>
      </c>
      <c r="R1754" s="1">
        <f>+L1754+O1754/3.5</f>
        <v>79</v>
      </c>
      <c r="S1754" s="1">
        <f ca="1">+IF(K1754&gt;=0,IF(K1754&lt;30,R1754*1,IF(60&gt;K1754,R1754*2,IF(90&gt;K1754,R1754*3,IF(120&gt;K1754,R1754*4,IF(150&gt;K1754,R1754*5,IF(180&gt;K1754,R1754*6,IF(210&gt;K1754,R1754*7))))))),0)</f>
        <v>0</v>
      </c>
      <c r="T1754" s="2">
        <f ca="1">+IF(K1754&lt;0,0,IF(K1754&lt;8,$A$1,IF(K1754&lt;15,$B$1,IF(K1754&lt;22,$C$1,IF(K1754&lt;30,$D$1,IF(K1754&lt;60,$G$1,IF(K1754&lt;90,$H$1,IF(K1754&lt;120,$I$1,IF(K1754&lt;150,$J$1,IF(K1754&lt;180,$K$1,IF(K1754&lt;210,$E$1)))))))))))</f>
        <v>0</v>
      </c>
      <c r="U1754" s="63" t="s">
        <v>2577</v>
      </c>
      <c r="V1754" s="66" t="s">
        <v>2578</v>
      </c>
      <c r="W1754" s="64">
        <v>44001</v>
      </c>
      <c r="X1754" s="12" t="s">
        <v>2119</v>
      </c>
      <c r="Y1754" s="12" t="s">
        <v>5248</v>
      </c>
      <c r="Z1754" s="12"/>
      <c r="AA1754" s="12"/>
      <c r="AB1754" s="102"/>
      <c r="AC1754" s="102"/>
      <c r="AD1754" s="102"/>
      <c r="AE1754" s="102"/>
      <c r="AF1754" s="4">
        <f ca="1">+TODAY()-AE1754</f>
        <v>44137</v>
      </c>
      <c r="AG1754" s="102"/>
      <c r="AH1754" s="102"/>
      <c r="AI1754" s="64"/>
      <c r="AJ1754" s="64"/>
      <c r="AK1754" s="63"/>
      <c r="AL1754" s="64"/>
      <c r="AM1754" s="66">
        <v>1</v>
      </c>
      <c r="AN1754" s="63" t="s">
        <v>44</v>
      </c>
      <c r="AO1754" s="63"/>
      <c r="AP1754" s="63" t="s">
        <v>2214</v>
      </c>
      <c r="AQ1754" s="63"/>
      <c r="AR1754" s="63"/>
      <c r="AS1754" s="63"/>
      <c r="AT1754" s="63"/>
      <c r="AU1754" s="3" t="s">
        <v>5235</v>
      </c>
      <c r="AV1754" s="65" t="s">
        <v>47</v>
      </c>
      <c r="AW1754" s="7" t="s">
        <v>47</v>
      </c>
      <c r="AX1754" s="9" t="str">
        <f>IF(AW1754="","Vacio",IF(AV1754=AW1754,"Igual","Diferente"))</f>
        <v>Igual</v>
      </c>
      <c r="AY1754" s="68"/>
      <c r="AZ1754" s="68"/>
      <c r="BA1754" s="5">
        <f ca="1">+IF(K1754&gt;21,"Revisar",0)</f>
        <v>0</v>
      </c>
      <c r="BB1754" s="68" t="s">
        <v>146</v>
      </c>
      <c r="BC1754" s="129" t="s">
        <v>2919</v>
      </c>
      <c r="BD1754"/>
      <c r="BE1754"/>
      <c r="BF1754" s="129" t="s">
        <v>94</v>
      </c>
      <c r="BG1754" s="129"/>
      <c r="BH1754"/>
      <c r="BI1754"/>
      <c r="BJ1754"/>
      <c r="BK1754"/>
      <c r="BL1754"/>
      <c r="BM1754"/>
    </row>
    <row r="1755" spans="1:65" s="158" customFormat="1" ht="14.65" customHeight="1" x14ac:dyDescent="0.25">
      <c r="A1755" s="68" t="str">
        <f>CONCATENATE(E1755,"_",X1755)</f>
        <v>20529096195_PCR-LAP1119</v>
      </c>
      <c r="B1755" s="68" t="str">
        <f>CONCATENATE(E1755,"_",Z1755)</f>
        <v>20529096195_</v>
      </c>
      <c r="C1755" s="64">
        <v>44127</v>
      </c>
      <c r="D1755" s="64">
        <v>44157</v>
      </c>
      <c r="E1755" s="192">
        <v>20529096195</v>
      </c>
      <c r="F1755" s="63" t="s">
        <v>4566</v>
      </c>
      <c r="G1755" s="63" t="s">
        <v>5061</v>
      </c>
      <c r="H1755" s="64">
        <v>44127</v>
      </c>
      <c r="I1755" s="64">
        <v>44157</v>
      </c>
      <c r="J1755" s="65"/>
      <c r="K1755" s="8">
        <f ca="1">+TODAY()-I1755</f>
        <v>-20</v>
      </c>
      <c r="L1755" s="9">
        <v>75</v>
      </c>
      <c r="M1755" s="135"/>
      <c r="N1755" s="9" t="str">
        <f>IF(M1755="","Vacio",IF(L1755=M1755,"Igual","Diferente"))</f>
        <v>Vacio</v>
      </c>
      <c r="O1755" s="9"/>
      <c r="P1755" s="135"/>
      <c r="Q1755" s="9" t="str">
        <f>IF(P1755="","Vacio",IF(O1755=P1755,"Igual","Diferente"))</f>
        <v>Vacio</v>
      </c>
      <c r="R1755" s="1">
        <f>+L1755+O1755/3.5</f>
        <v>75</v>
      </c>
      <c r="S1755" s="1">
        <f ca="1">+IF(K1755&gt;=0,IF(K1755&lt;30,R1755*1,IF(60&gt;K1755,R1755*2,IF(90&gt;K1755,R1755*3,IF(120&gt;K1755,R1755*4,IF(150&gt;K1755,R1755*5,IF(180&gt;K1755,R1755*6,IF(210&gt;K1755,R1755*7))))))),0)</f>
        <v>0</v>
      </c>
      <c r="T1755" s="2">
        <f ca="1">+IF(K1755&lt;0,0,IF(K1755&lt;8,$A$1,IF(K1755&lt;15,$B$1,IF(K1755&lt;22,$C$1,IF(K1755&lt;30,$D$1,IF(K1755&lt;60,$G$1,IF(K1755&lt;90,$H$1,IF(K1755&lt;120,$I$1,IF(K1755&lt;150,$J$1,IF(K1755&lt;180,$K$1,IF(K1755&lt;210,$E$1)))))))))))</f>
        <v>0</v>
      </c>
      <c r="U1755" s="63" t="s">
        <v>3391</v>
      </c>
      <c r="V1755" s="66" t="s">
        <v>3394</v>
      </c>
      <c r="W1755" s="64">
        <v>44034</v>
      </c>
      <c r="X1755" s="12" t="s">
        <v>1331</v>
      </c>
      <c r="Y1755" s="12" t="s">
        <v>5248</v>
      </c>
      <c r="Z1755" s="12"/>
      <c r="AA1755" s="12"/>
      <c r="AB1755" s="102"/>
      <c r="AC1755" s="102"/>
      <c r="AD1755" s="102"/>
      <c r="AE1755" s="102"/>
      <c r="AF1755" s="4">
        <f ca="1">+TODAY()-AE1755</f>
        <v>44137</v>
      </c>
      <c r="AG1755" s="102"/>
      <c r="AH1755" s="102"/>
      <c r="AI1755" s="64"/>
      <c r="AJ1755" s="64"/>
      <c r="AK1755" s="63"/>
      <c r="AL1755" s="64"/>
      <c r="AM1755" s="66">
        <v>1</v>
      </c>
      <c r="AN1755" s="63" t="s">
        <v>44</v>
      </c>
      <c r="AO1755" s="63"/>
      <c r="AP1755" s="63" t="s">
        <v>263</v>
      </c>
      <c r="AQ1755" s="63"/>
      <c r="AR1755" s="63"/>
      <c r="AS1755" s="63"/>
      <c r="AT1755" s="63"/>
      <c r="AU1755" s="3" t="s">
        <v>5235</v>
      </c>
      <c r="AV1755" s="65" t="s">
        <v>47</v>
      </c>
      <c r="AW1755" s="7" t="s">
        <v>47</v>
      </c>
      <c r="AX1755" s="9" t="str">
        <f>IF(AW1755="","Vacio",IF(AV1755=AW1755,"Igual","Diferente"))</f>
        <v>Igual</v>
      </c>
      <c r="AY1755" s="68"/>
      <c r="AZ1755" s="68"/>
      <c r="BA1755" s="5">
        <f ca="1">+IF(K1755&gt;21,"Revisar",0)</f>
        <v>0</v>
      </c>
      <c r="BB1755" s="68" t="s">
        <v>146</v>
      </c>
      <c r="BC1755" s="129" t="s">
        <v>2919</v>
      </c>
      <c r="BD1755"/>
      <c r="BE1755"/>
      <c r="BF1755" s="129" t="s">
        <v>94</v>
      </c>
      <c r="BG1755" s="129"/>
      <c r="BH1755"/>
      <c r="BI1755"/>
      <c r="BJ1755"/>
      <c r="BK1755"/>
      <c r="BL1755"/>
      <c r="BM1755"/>
    </row>
    <row r="1756" spans="1:65" s="158" customFormat="1" ht="14.65" customHeight="1" x14ac:dyDescent="0.25">
      <c r="A1756" s="68" t="str">
        <f>CONCATENATE(E1756,"_",X1756)</f>
        <v>20529096195_PCR-LAP0797</v>
      </c>
      <c r="B1756" s="68" t="str">
        <f>CONCATENATE(E1756,"_",Z1756)</f>
        <v>20529096195_</v>
      </c>
      <c r="C1756" s="64">
        <v>44125</v>
      </c>
      <c r="D1756" s="64">
        <v>44155</v>
      </c>
      <c r="E1756" s="192">
        <v>20529096195</v>
      </c>
      <c r="F1756" s="63" t="s">
        <v>4566</v>
      </c>
      <c r="G1756" s="63" t="s">
        <v>5023</v>
      </c>
      <c r="H1756" s="64">
        <v>44125</v>
      </c>
      <c r="I1756" s="64">
        <v>44155</v>
      </c>
      <c r="J1756" s="65"/>
      <c r="K1756" s="8">
        <f ca="1">+TODAY()-I1756</f>
        <v>-18</v>
      </c>
      <c r="L1756" s="9">
        <v>75</v>
      </c>
      <c r="M1756" s="135"/>
      <c r="N1756" s="9" t="str">
        <f>IF(M1756="","Vacio",IF(L1756=M1756,"Igual","Diferente"))</f>
        <v>Vacio</v>
      </c>
      <c r="O1756" s="9"/>
      <c r="P1756" s="135"/>
      <c r="Q1756" s="9" t="str">
        <f>IF(P1756="","Vacio",IF(O1756=P1756,"Igual","Diferente"))</f>
        <v>Vacio</v>
      </c>
      <c r="R1756" s="1">
        <f>+L1756+O1756/3.5</f>
        <v>75</v>
      </c>
      <c r="S1756" s="1">
        <f ca="1">+IF(K1756&gt;=0,IF(K1756&lt;30,R1756*1,IF(60&gt;K1756,R1756*2,IF(90&gt;K1756,R1756*3,IF(120&gt;K1756,R1756*4,IF(150&gt;K1756,R1756*5,IF(180&gt;K1756,R1756*6,IF(210&gt;K1756,R1756*7))))))),0)</f>
        <v>0</v>
      </c>
      <c r="T1756" s="2">
        <f ca="1">+IF(K1756&lt;0,0,IF(K1756&lt;8,$A$1,IF(K1756&lt;15,$B$1,IF(K1756&lt;22,$C$1,IF(K1756&lt;30,$D$1,IF(K1756&lt;60,$G$1,IF(K1756&lt;90,$H$1,IF(K1756&lt;120,$I$1,IF(K1756&lt;150,$J$1,IF(K1756&lt;180,$K$1,IF(K1756&lt;210,$E$1)))))))))))</f>
        <v>0</v>
      </c>
      <c r="U1756" s="63" t="s">
        <v>4157</v>
      </c>
      <c r="V1756" s="66" t="s">
        <v>4156</v>
      </c>
      <c r="W1756" s="64">
        <v>44095</v>
      </c>
      <c r="X1756" s="12" t="s">
        <v>4138</v>
      </c>
      <c r="Y1756" s="12" t="s">
        <v>5248</v>
      </c>
      <c r="Z1756" s="12"/>
      <c r="AA1756" s="12"/>
      <c r="AB1756" s="102"/>
      <c r="AC1756" s="102"/>
      <c r="AD1756" s="102"/>
      <c r="AE1756" s="102"/>
      <c r="AF1756" s="4">
        <f ca="1">+TODAY()-AE1756</f>
        <v>44137</v>
      </c>
      <c r="AG1756" s="102"/>
      <c r="AH1756" s="102"/>
      <c r="AI1756" s="64"/>
      <c r="AJ1756" s="64"/>
      <c r="AK1756" s="63"/>
      <c r="AL1756" s="64"/>
      <c r="AM1756" s="66">
        <v>1</v>
      </c>
      <c r="AN1756" s="63" t="s">
        <v>44</v>
      </c>
      <c r="AO1756" s="63"/>
      <c r="AP1756" s="63" t="s">
        <v>263</v>
      </c>
      <c r="AQ1756" s="63"/>
      <c r="AR1756" s="63"/>
      <c r="AS1756" s="63"/>
      <c r="AT1756" s="63"/>
      <c r="AU1756" s="3" t="s">
        <v>5235</v>
      </c>
      <c r="AV1756" s="65" t="s">
        <v>47</v>
      </c>
      <c r="AW1756" s="7" t="s">
        <v>47</v>
      </c>
      <c r="AX1756" s="9" t="str">
        <f>IF(AW1756="","Vacio",IF(AV1756=AW1756,"Igual","Diferente"))</f>
        <v>Igual</v>
      </c>
      <c r="AY1756" s="68"/>
      <c r="AZ1756" s="68"/>
      <c r="BA1756" s="5">
        <f ca="1">+IF(K1756&gt;21,"Revisar",0)</f>
        <v>0</v>
      </c>
      <c r="BB1756" s="68" t="s">
        <v>146</v>
      </c>
      <c r="BC1756" s="129" t="s">
        <v>2919</v>
      </c>
      <c r="BD1756"/>
      <c r="BE1756"/>
      <c r="BF1756" s="129"/>
      <c r="BG1756" s="129"/>
      <c r="BH1756"/>
      <c r="BI1756"/>
      <c r="BJ1756"/>
      <c r="BK1756"/>
      <c r="BL1756"/>
      <c r="BM1756"/>
    </row>
    <row r="1757" spans="1:65" s="158" customFormat="1" ht="14.65" customHeight="1" x14ac:dyDescent="0.25">
      <c r="A1757" s="68" t="str">
        <f>CONCATENATE(E1757,"_",X1757)</f>
        <v>20529096195_PCR-LAP1404</v>
      </c>
      <c r="B1757" s="68" t="str">
        <f>CONCATENATE(E1757,"_",Z1757)</f>
        <v>20529096195_</v>
      </c>
      <c r="C1757" s="64">
        <v>44125</v>
      </c>
      <c r="D1757" s="64">
        <v>44155</v>
      </c>
      <c r="E1757" s="192">
        <v>20529096195</v>
      </c>
      <c r="F1757" s="63" t="s">
        <v>4566</v>
      </c>
      <c r="G1757" s="63" t="s">
        <v>5023</v>
      </c>
      <c r="H1757" s="64">
        <v>44125</v>
      </c>
      <c r="I1757" s="64">
        <v>44155</v>
      </c>
      <c r="J1757" s="65"/>
      <c r="K1757" s="8">
        <f ca="1">+TODAY()-I1757</f>
        <v>-18</v>
      </c>
      <c r="L1757" s="9">
        <v>75</v>
      </c>
      <c r="M1757" s="135"/>
      <c r="N1757" s="9" t="str">
        <f>IF(M1757="","Vacio",IF(L1757=M1757,"Igual","Diferente"))</f>
        <v>Vacio</v>
      </c>
      <c r="O1757" s="9"/>
      <c r="P1757" s="135"/>
      <c r="Q1757" s="9" t="str">
        <f>IF(P1757="","Vacio",IF(O1757=P1757,"Igual","Diferente"))</f>
        <v>Vacio</v>
      </c>
      <c r="R1757" s="1">
        <f>+L1757+O1757/3.5</f>
        <v>75</v>
      </c>
      <c r="S1757" s="1">
        <f ca="1">+IF(K1757&gt;=0,IF(K1757&lt;30,R1757*1,IF(60&gt;K1757,R1757*2,IF(90&gt;K1757,R1757*3,IF(120&gt;K1757,R1757*4,IF(150&gt;K1757,R1757*5,IF(180&gt;K1757,R1757*6,IF(210&gt;K1757,R1757*7))))))),0)</f>
        <v>0</v>
      </c>
      <c r="T1757" s="2">
        <f ca="1">+IF(K1757&lt;0,0,IF(K1757&lt;8,$A$1,IF(K1757&lt;15,$B$1,IF(K1757&lt;22,$C$1,IF(K1757&lt;30,$D$1,IF(K1757&lt;60,$G$1,IF(K1757&lt;90,$H$1,IF(K1757&lt;120,$I$1,IF(K1757&lt;150,$J$1,IF(K1757&lt;180,$K$1,IF(K1757&lt;210,$E$1)))))))))))</f>
        <v>0</v>
      </c>
      <c r="U1757" s="63" t="s">
        <v>4158</v>
      </c>
      <c r="V1757" s="66" t="s">
        <v>4156</v>
      </c>
      <c r="W1757" s="64">
        <v>44095</v>
      </c>
      <c r="X1757" s="12" t="s">
        <v>4137</v>
      </c>
      <c r="Y1757" s="12" t="s">
        <v>5248</v>
      </c>
      <c r="Z1757" s="12"/>
      <c r="AA1757" s="12"/>
      <c r="AB1757" s="102"/>
      <c r="AC1757" s="102"/>
      <c r="AD1757" s="102"/>
      <c r="AE1757" s="102"/>
      <c r="AF1757" s="4">
        <f ca="1">+TODAY()-AE1757</f>
        <v>44137</v>
      </c>
      <c r="AG1757" s="102"/>
      <c r="AH1757" s="102"/>
      <c r="AI1757" s="64"/>
      <c r="AJ1757" s="64"/>
      <c r="AK1757" s="63"/>
      <c r="AL1757" s="64"/>
      <c r="AM1757" s="66">
        <v>1</v>
      </c>
      <c r="AN1757" s="63" t="s">
        <v>44</v>
      </c>
      <c r="AO1757" s="63"/>
      <c r="AP1757" s="63" t="s">
        <v>263</v>
      </c>
      <c r="AQ1757" s="63"/>
      <c r="AR1757" s="63"/>
      <c r="AS1757" s="63"/>
      <c r="AT1757" s="63"/>
      <c r="AU1757" s="3" t="s">
        <v>5235</v>
      </c>
      <c r="AV1757" s="65" t="s">
        <v>47</v>
      </c>
      <c r="AW1757" s="7" t="s">
        <v>47</v>
      </c>
      <c r="AX1757" s="9" t="str">
        <f>IF(AW1757="","Vacio",IF(AV1757=AW1757,"Igual","Diferente"))</f>
        <v>Igual</v>
      </c>
      <c r="AY1757" s="68"/>
      <c r="AZ1757" s="68"/>
      <c r="BA1757" s="5">
        <f ca="1">+IF(K1757&gt;21,"Revisar",0)</f>
        <v>0</v>
      </c>
      <c r="BB1757" s="68" t="s">
        <v>146</v>
      </c>
      <c r="BC1757" s="129" t="s">
        <v>2919</v>
      </c>
      <c r="BD1757"/>
      <c r="BE1757"/>
      <c r="BF1757" s="129"/>
      <c r="BG1757" s="129"/>
      <c r="BH1757"/>
      <c r="BI1757"/>
      <c r="BJ1757"/>
      <c r="BK1757"/>
      <c r="BL1757"/>
      <c r="BM1757"/>
    </row>
    <row r="1758" spans="1:65" s="158" customFormat="1" ht="14.65" customHeight="1" x14ac:dyDescent="0.25">
      <c r="A1758" s="68" t="str">
        <f>CONCATENATE(E1758,"_",X1758)</f>
        <v>20529096195_PCR-LAP1445</v>
      </c>
      <c r="B1758" s="68" t="str">
        <f>CONCATENATE(E1758,"_",Z1758)</f>
        <v>20529096195_</v>
      </c>
      <c r="C1758" s="64">
        <v>44125</v>
      </c>
      <c r="D1758" s="64">
        <v>44155</v>
      </c>
      <c r="E1758" s="192">
        <v>20529096195</v>
      </c>
      <c r="F1758" s="63" t="s">
        <v>4566</v>
      </c>
      <c r="G1758" s="63" t="s">
        <v>5023</v>
      </c>
      <c r="H1758" s="64">
        <v>44125</v>
      </c>
      <c r="I1758" s="64">
        <v>44155</v>
      </c>
      <c r="J1758" s="65"/>
      <c r="K1758" s="8">
        <f ca="1">+TODAY()-I1758</f>
        <v>-18</v>
      </c>
      <c r="L1758" s="9">
        <v>75</v>
      </c>
      <c r="M1758" s="135"/>
      <c r="N1758" s="9" t="str">
        <f>IF(M1758="","Vacio",IF(L1758=M1758,"Igual","Diferente"))</f>
        <v>Vacio</v>
      </c>
      <c r="O1758" s="9"/>
      <c r="P1758" s="135"/>
      <c r="Q1758" s="9" t="str">
        <f>IF(P1758="","Vacio",IF(O1758=P1758,"Igual","Diferente"))</f>
        <v>Vacio</v>
      </c>
      <c r="R1758" s="1">
        <f>+L1758+O1758/3.5</f>
        <v>75</v>
      </c>
      <c r="S1758" s="1">
        <f ca="1">+IF(K1758&gt;=0,IF(K1758&lt;30,R1758*1,IF(60&gt;K1758,R1758*2,IF(90&gt;K1758,R1758*3,IF(120&gt;K1758,R1758*4,IF(150&gt;K1758,R1758*5,IF(180&gt;K1758,R1758*6,IF(210&gt;K1758,R1758*7))))))),0)</f>
        <v>0</v>
      </c>
      <c r="T1758" s="2">
        <f ca="1">+IF(K1758&lt;0,0,IF(K1758&lt;8,$A$1,IF(K1758&lt;15,$B$1,IF(K1758&lt;22,$C$1,IF(K1758&lt;30,$D$1,IF(K1758&lt;60,$G$1,IF(K1758&lt;90,$H$1,IF(K1758&lt;120,$I$1,IF(K1758&lt;150,$J$1,IF(K1758&lt;180,$K$1,IF(K1758&lt;210,$E$1)))))))))))</f>
        <v>0</v>
      </c>
      <c r="U1758" s="63" t="s">
        <v>4158</v>
      </c>
      <c r="V1758" s="66" t="s">
        <v>4156</v>
      </c>
      <c r="W1758" s="64">
        <v>44095</v>
      </c>
      <c r="X1758" s="12" t="s">
        <v>4136</v>
      </c>
      <c r="Y1758" s="12" t="s">
        <v>5248</v>
      </c>
      <c r="Z1758" s="12"/>
      <c r="AA1758" s="12"/>
      <c r="AB1758" s="102"/>
      <c r="AC1758" s="102"/>
      <c r="AD1758" s="102"/>
      <c r="AE1758" s="102"/>
      <c r="AF1758" s="4">
        <f ca="1">+TODAY()-AE1758</f>
        <v>44137</v>
      </c>
      <c r="AG1758" s="102"/>
      <c r="AH1758" s="102"/>
      <c r="AI1758" s="64"/>
      <c r="AJ1758" s="64"/>
      <c r="AK1758" s="63"/>
      <c r="AL1758" s="64"/>
      <c r="AM1758" s="66">
        <v>1</v>
      </c>
      <c r="AN1758" s="63" t="s">
        <v>44</v>
      </c>
      <c r="AO1758" s="63"/>
      <c r="AP1758" s="63" t="s">
        <v>263</v>
      </c>
      <c r="AQ1758" s="63"/>
      <c r="AR1758" s="63"/>
      <c r="AS1758" s="63"/>
      <c r="AT1758" s="63"/>
      <c r="AU1758" s="3" t="s">
        <v>5235</v>
      </c>
      <c r="AV1758" s="65" t="s">
        <v>47</v>
      </c>
      <c r="AW1758" s="7" t="s">
        <v>47</v>
      </c>
      <c r="AX1758" s="9" t="str">
        <f>IF(AW1758="","Vacio",IF(AV1758=AW1758,"Igual","Diferente"))</f>
        <v>Igual</v>
      </c>
      <c r="AY1758" s="68"/>
      <c r="AZ1758" s="68"/>
      <c r="BA1758" s="5">
        <f ca="1">+IF(K1758&gt;21,"Revisar",0)</f>
        <v>0</v>
      </c>
      <c r="BB1758" s="68" t="s">
        <v>146</v>
      </c>
      <c r="BC1758" s="129" t="s">
        <v>2919</v>
      </c>
      <c r="BD1758"/>
      <c r="BE1758"/>
      <c r="BF1758" s="129"/>
      <c r="BG1758" s="129"/>
      <c r="BH1758"/>
      <c r="BI1758"/>
      <c r="BJ1758"/>
      <c r="BK1758"/>
      <c r="BL1758"/>
      <c r="BM1758"/>
    </row>
    <row r="1759" spans="1:65" s="158" customFormat="1" ht="14.65" customHeight="1" x14ac:dyDescent="0.25">
      <c r="A1759" s="68" t="str">
        <f>CONCATENATE(E1759,"_",X1759)</f>
        <v>20529096195_PCR-LAP1446</v>
      </c>
      <c r="B1759" s="68" t="str">
        <f>CONCATENATE(E1759,"_",Z1759)</f>
        <v>20529096195_</v>
      </c>
      <c r="C1759" s="64">
        <v>44125</v>
      </c>
      <c r="D1759" s="64">
        <v>44155</v>
      </c>
      <c r="E1759" s="192">
        <v>20529096195</v>
      </c>
      <c r="F1759" s="63" t="s">
        <v>4566</v>
      </c>
      <c r="G1759" s="63" t="s">
        <v>5023</v>
      </c>
      <c r="H1759" s="64">
        <v>44125</v>
      </c>
      <c r="I1759" s="64">
        <v>44155</v>
      </c>
      <c r="J1759" s="65"/>
      <c r="K1759" s="8">
        <f ca="1">+TODAY()-I1759</f>
        <v>-18</v>
      </c>
      <c r="L1759" s="9">
        <v>75</v>
      </c>
      <c r="M1759" s="135"/>
      <c r="N1759" s="9" t="str">
        <f>IF(M1759="","Vacio",IF(L1759=M1759,"Igual","Diferente"))</f>
        <v>Vacio</v>
      </c>
      <c r="O1759" s="9"/>
      <c r="P1759" s="135"/>
      <c r="Q1759" s="9" t="str">
        <f>IF(P1759="","Vacio",IF(O1759=P1759,"Igual","Diferente"))</f>
        <v>Vacio</v>
      </c>
      <c r="R1759" s="1">
        <f>+L1759+O1759/3.5</f>
        <v>75</v>
      </c>
      <c r="S1759" s="1">
        <f ca="1">+IF(K1759&gt;=0,IF(K1759&lt;30,R1759*1,IF(60&gt;K1759,R1759*2,IF(90&gt;K1759,R1759*3,IF(120&gt;K1759,R1759*4,IF(150&gt;K1759,R1759*5,IF(180&gt;K1759,R1759*6,IF(210&gt;K1759,R1759*7))))))),0)</f>
        <v>0</v>
      </c>
      <c r="T1759" s="2">
        <f ca="1">+IF(K1759&lt;0,0,IF(K1759&lt;8,$A$1,IF(K1759&lt;15,$B$1,IF(K1759&lt;22,$C$1,IF(K1759&lt;30,$D$1,IF(K1759&lt;60,$G$1,IF(K1759&lt;90,$H$1,IF(K1759&lt;120,$I$1,IF(K1759&lt;150,$J$1,IF(K1759&lt;180,$K$1,IF(K1759&lt;210,$E$1)))))))))))</f>
        <v>0</v>
      </c>
      <c r="U1759" s="63" t="s">
        <v>4158</v>
      </c>
      <c r="V1759" s="66" t="s">
        <v>4156</v>
      </c>
      <c r="W1759" s="64">
        <v>44095</v>
      </c>
      <c r="X1759" s="12" t="s">
        <v>4135</v>
      </c>
      <c r="Y1759" s="12" t="s">
        <v>5248</v>
      </c>
      <c r="Z1759" s="12"/>
      <c r="AA1759" s="12"/>
      <c r="AB1759" s="102"/>
      <c r="AC1759" s="102"/>
      <c r="AD1759" s="102"/>
      <c r="AE1759" s="102"/>
      <c r="AF1759" s="4">
        <f ca="1">+TODAY()-AE1759</f>
        <v>44137</v>
      </c>
      <c r="AG1759" s="102"/>
      <c r="AH1759" s="102"/>
      <c r="AI1759" s="64"/>
      <c r="AJ1759" s="64"/>
      <c r="AK1759" s="63"/>
      <c r="AL1759" s="64"/>
      <c r="AM1759" s="66">
        <v>1</v>
      </c>
      <c r="AN1759" s="63" t="s">
        <v>44</v>
      </c>
      <c r="AO1759" s="63"/>
      <c r="AP1759" s="63" t="s">
        <v>263</v>
      </c>
      <c r="AQ1759" s="63"/>
      <c r="AR1759" s="63"/>
      <c r="AS1759" s="63"/>
      <c r="AT1759" s="63"/>
      <c r="AU1759" s="3" t="s">
        <v>5235</v>
      </c>
      <c r="AV1759" s="65" t="s">
        <v>47</v>
      </c>
      <c r="AW1759" s="7" t="s">
        <v>47</v>
      </c>
      <c r="AX1759" s="9" t="str">
        <f>IF(AW1759="","Vacio",IF(AV1759=AW1759,"Igual","Diferente"))</f>
        <v>Igual</v>
      </c>
      <c r="AY1759" s="68"/>
      <c r="AZ1759" s="68"/>
      <c r="BA1759" s="5">
        <f ca="1">+IF(K1759&gt;21,"Revisar",0)</f>
        <v>0</v>
      </c>
      <c r="BB1759" s="68" t="s">
        <v>146</v>
      </c>
      <c r="BC1759" s="129" t="s">
        <v>2919</v>
      </c>
      <c r="BD1759"/>
      <c r="BE1759"/>
      <c r="BF1759" s="129"/>
      <c r="BG1759" s="129"/>
      <c r="BH1759"/>
      <c r="BI1759"/>
      <c r="BJ1759"/>
      <c r="BK1759"/>
      <c r="BL1759"/>
      <c r="BM1759"/>
    </row>
    <row r="1760" spans="1:65" s="158" customFormat="1" ht="14.65" customHeight="1" x14ac:dyDescent="0.25">
      <c r="A1760" s="68" t="str">
        <f>CONCATENATE(E1760,"_",X1760)</f>
        <v>20529096195_PCR-LAP1509</v>
      </c>
      <c r="B1760" s="68" t="str">
        <f>CONCATENATE(E1760,"_",Z1760)</f>
        <v>20529096195_</v>
      </c>
      <c r="C1760" s="64">
        <v>44125</v>
      </c>
      <c r="D1760" s="64">
        <v>44155</v>
      </c>
      <c r="E1760" s="192">
        <v>20529096195</v>
      </c>
      <c r="F1760" s="63" t="s">
        <v>4566</v>
      </c>
      <c r="G1760" s="63" t="s">
        <v>5023</v>
      </c>
      <c r="H1760" s="64">
        <v>44125</v>
      </c>
      <c r="I1760" s="64">
        <v>44155</v>
      </c>
      <c r="J1760" s="65"/>
      <c r="K1760" s="8">
        <f ca="1">+TODAY()-I1760</f>
        <v>-18</v>
      </c>
      <c r="L1760" s="9">
        <v>75</v>
      </c>
      <c r="M1760" s="135"/>
      <c r="N1760" s="9" t="str">
        <f>IF(M1760="","Vacio",IF(L1760=M1760,"Igual","Diferente"))</f>
        <v>Vacio</v>
      </c>
      <c r="O1760" s="9"/>
      <c r="P1760" s="135"/>
      <c r="Q1760" s="9" t="str">
        <f>IF(P1760="","Vacio",IF(O1760=P1760,"Igual","Diferente"))</f>
        <v>Vacio</v>
      </c>
      <c r="R1760" s="1">
        <f>+L1760+O1760/3.5</f>
        <v>75</v>
      </c>
      <c r="S1760" s="1">
        <f ca="1">+IF(K1760&gt;=0,IF(K1760&lt;30,R1760*1,IF(60&gt;K1760,R1760*2,IF(90&gt;K1760,R1760*3,IF(120&gt;K1760,R1760*4,IF(150&gt;K1760,R1760*5,IF(180&gt;K1760,R1760*6,IF(210&gt;K1760,R1760*7))))))),0)</f>
        <v>0</v>
      </c>
      <c r="T1760" s="2">
        <f ca="1">+IF(K1760&lt;0,0,IF(K1760&lt;8,$A$1,IF(K1760&lt;15,$B$1,IF(K1760&lt;22,$C$1,IF(K1760&lt;30,$D$1,IF(K1760&lt;60,$G$1,IF(K1760&lt;90,$H$1,IF(K1760&lt;120,$I$1,IF(K1760&lt;150,$J$1,IF(K1760&lt;180,$K$1,IF(K1760&lt;210,$E$1)))))))))))</f>
        <v>0</v>
      </c>
      <c r="U1760" s="63" t="s">
        <v>4159</v>
      </c>
      <c r="V1760" s="66" t="s">
        <v>4156</v>
      </c>
      <c r="W1760" s="64">
        <v>44095</v>
      </c>
      <c r="X1760" s="12" t="s">
        <v>778</v>
      </c>
      <c r="Y1760" s="12" t="s">
        <v>5248</v>
      </c>
      <c r="Z1760" s="12"/>
      <c r="AA1760" s="12"/>
      <c r="AB1760" s="102"/>
      <c r="AC1760" s="102"/>
      <c r="AD1760" s="102"/>
      <c r="AE1760" s="102"/>
      <c r="AF1760" s="4">
        <f ca="1">+TODAY()-AE1760</f>
        <v>44137</v>
      </c>
      <c r="AG1760" s="102"/>
      <c r="AH1760" s="102"/>
      <c r="AI1760" s="64"/>
      <c r="AJ1760" s="64"/>
      <c r="AK1760" s="63"/>
      <c r="AL1760" s="64"/>
      <c r="AM1760" s="66">
        <v>1</v>
      </c>
      <c r="AN1760" s="63" t="s">
        <v>44</v>
      </c>
      <c r="AO1760" s="63"/>
      <c r="AP1760" s="63" t="s">
        <v>263</v>
      </c>
      <c r="AQ1760" s="63"/>
      <c r="AR1760" s="63"/>
      <c r="AS1760" s="63"/>
      <c r="AT1760" s="63"/>
      <c r="AU1760" s="3" t="s">
        <v>5235</v>
      </c>
      <c r="AV1760" s="65" t="s">
        <v>47</v>
      </c>
      <c r="AW1760" s="7" t="s">
        <v>47</v>
      </c>
      <c r="AX1760" s="9" t="str">
        <f>IF(AW1760="","Vacio",IF(AV1760=AW1760,"Igual","Diferente"))</f>
        <v>Igual</v>
      </c>
      <c r="AY1760" s="68"/>
      <c r="AZ1760" s="68"/>
      <c r="BA1760" s="5">
        <f ca="1">+IF(K1760&gt;21,"Revisar",0)</f>
        <v>0</v>
      </c>
      <c r="BB1760" s="68" t="s">
        <v>146</v>
      </c>
      <c r="BC1760" s="129" t="s">
        <v>2919</v>
      </c>
      <c r="BD1760"/>
      <c r="BE1760"/>
      <c r="BF1760" s="129"/>
      <c r="BG1760" s="129"/>
      <c r="BH1760"/>
      <c r="BI1760"/>
      <c r="BJ1760"/>
      <c r="BK1760"/>
      <c r="BL1760"/>
      <c r="BM1760"/>
    </row>
    <row r="1761" spans="1:65" s="158" customFormat="1" ht="14.65" customHeight="1" x14ac:dyDescent="0.25">
      <c r="A1761" s="68" t="str">
        <f>CONCATENATE(E1761,"_",X1761)</f>
        <v>20529096195_PCR-LAP19091011</v>
      </c>
      <c r="B1761" s="68" t="str">
        <f>CONCATENATE(E1761,"_",Z1761)</f>
        <v>20529096195_</v>
      </c>
      <c r="C1761" s="64">
        <v>44125</v>
      </c>
      <c r="D1761" s="64">
        <v>44155</v>
      </c>
      <c r="E1761" s="192">
        <v>20529096195</v>
      </c>
      <c r="F1761" s="63" t="s">
        <v>4566</v>
      </c>
      <c r="G1761" s="63" t="s">
        <v>5023</v>
      </c>
      <c r="H1761" s="64">
        <v>44125</v>
      </c>
      <c r="I1761" s="64">
        <v>44155</v>
      </c>
      <c r="J1761" s="65"/>
      <c r="K1761" s="8">
        <f ca="1">+TODAY()-I1761</f>
        <v>-18</v>
      </c>
      <c r="L1761" s="9">
        <v>75</v>
      </c>
      <c r="M1761" s="135"/>
      <c r="N1761" s="9" t="str">
        <f>IF(M1761="","Vacio",IF(L1761=M1761,"Igual","Diferente"))</f>
        <v>Vacio</v>
      </c>
      <c r="O1761" s="9"/>
      <c r="P1761" s="135"/>
      <c r="Q1761" s="9" t="str">
        <f>IF(P1761="","Vacio",IF(O1761=P1761,"Igual","Diferente"))</f>
        <v>Vacio</v>
      </c>
      <c r="R1761" s="1">
        <f>+L1761+O1761/3.5</f>
        <v>75</v>
      </c>
      <c r="S1761" s="1">
        <f ca="1">+IF(K1761&gt;=0,IF(K1761&lt;30,R1761*1,IF(60&gt;K1761,R1761*2,IF(90&gt;K1761,R1761*3,IF(120&gt;K1761,R1761*4,IF(150&gt;K1761,R1761*5,IF(180&gt;K1761,R1761*6,IF(210&gt;K1761,R1761*7))))))),0)</f>
        <v>0</v>
      </c>
      <c r="T1761" s="2">
        <f ca="1">+IF(K1761&lt;0,0,IF(K1761&lt;8,$A$1,IF(K1761&lt;15,$B$1,IF(K1761&lt;22,$C$1,IF(K1761&lt;30,$D$1,IF(K1761&lt;60,$G$1,IF(K1761&lt;90,$H$1,IF(K1761&lt;120,$I$1,IF(K1761&lt;150,$J$1,IF(K1761&lt;180,$K$1,IF(K1761&lt;210,$E$1)))))))))))</f>
        <v>0</v>
      </c>
      <c r="U1761" s="63" t="s">
        <v>4159</v>
      </c>
      <c r="V1761" s="66" t="s">
        <v>4156</v>
      </c>
      <c r="W1761" s="64">
        <v>44095</v>
      </c>
      <c r="X1761" s="12" t="s">
        <v>4134</v>
      </c>
      <c r="Y1761" s="12" t="s">
        <v>5248</v>
      </c>
      <c r="Z1761" s="12"/>
      <c r="AA1761" s="12"/>
      <c r="AB1761" s="102"/>
      <c r="AC1761" s="102"/>
      <c r="AD1761" s="102"/>
      <c r="AE1761" s="102"/>
      <c r="AF1761" s="4">
        <f ca="1">+TODAY()-AE1761</f>
        <v>44137</v>
      </c>
      <c r="AG1761" s="102"/>
      <c r="AH1761" s="102"/>
      <c r="AI1761" s="64"/>
      <c r="AJ1761" s="64"/>
      <c r="AK1761" s="63"/>
      <c r="AL1761" s="64"/>
      <c r="AM1761" s="66">
        <v>1</v>
      </c>
      <c r="AN1761" s="63" t="s">
        <v>44</v>
      </c>
      <c r="AO1761" s="63"/>
      <c r="AP1761" s="63" t="s">
        <v>263</v>
      </c>
      <c r="AQ1761" s="63"/>
      <c r="AR1761" s="63"/>
      <c r="AS1761" s="63"/>
      <c r="AT1761" s="63"/>
      <c r="AU1761" s="3" t="s">
        <v>5235</v>
      </c>
      <c r="AV1761" s="65" t="s">
        <v>47</v>
      </c>
      <c r="AW1761" s="7" t="s">
        <v>47</v>
      </c>
      <c r="AX1761" s="9" t="str">
        <f>IF(AW1761="","Vacio",IF(AV1761=AW1761,"Igual","Diferente"))</f>
        <v>Igual</v>
      </c>
      <c r="AY1761" s="68"/>
      <c r="AZ1761" s="68"/>
      <c r="BA1761" s="5">
        <f ca="1">+IF(K1761&gt;21,"Revisar",0)</f>
        <v>0</v>
      </c>
      <c r="BB1761" s="68" t="s">
        <v>146</v>
      </c>
      <c r="BC1761" s="129" t="s">
        <v>2919</v>
      </c>
      <c r="BD1761"/>
      <c r="BE1761"/>
      <c r="BF1761" s="129"/>
      <c r="BG1761" s="129"/>
      <c r="BH1761"/>
      <c r="BI1761"/>
      <c r="BJ1761"/>
      <c r="BK1761"/>
      <c r="BL1761"/>
      <c r="BM1761"/>
    </row>
    <row r="1762" spans="1:65" s="158" customFormat="1" ht="14.65" customHeight="1" x14ac:dyDescent="0.25">
      <c r="A1762" s="68" t="str">
        <f>CONCATENATE(E1762,"_",X1762)</f>
        <v>20529096195_PCR-LAP19091016</v>
      </c>
      <c r="B1762" s="68" t="str">
        <f>CONCATENATE(E1762,"_",Z1762)</f>
        <v>20529096195_</v>
      </c>
      <c r="C1762" s="64">
        <v>44125</v>
      </c>
      <c r="D1762" s="64">
        <v>44155</v>
      </c>
      <c r="E1762" s="192">
        <v>20529096195</v>
      </c>
      <c r="F1762" s="63" t="s">
        <v>4566</v>
      </c>
      <c r="G1762" s="63" t="s">
        <v>5023</v>
      </c>
      <c r="H1762" s="64">
        <v>44125</v>
      </c>
      <c r="I1762" s="64">
        <v>44155</v>
      </c>
      <c r="J1762" s="65"/>
      <c r="K1762" s="8">
        <f ca="1">+TODAY()-I1762</f>
        <v>-18</v>
      </c>
      <c r="L1762" s="9">
        <v>75</v>
      </c>
      <c r="M1762" s="135"/>
      <c r="N1762" s="9" t="str">
        <f>IF(M1762="","Vacio",IF(L1762=M1762,"Igual","Diferente"))</f>
        <v>Vacio</v>
      </c>
      <c r="O1762" s="9"/>
      <c r="P1762" s="135"/>
      <c r="Q1762" s="9" t="str">
        <f>IF(P1762="","Vacio",IF(O1762=P1762,"Igual","Diferente"))</f>
        <v>Vacio</v>
      </c>
      <c r="R1762" s="1">
        <f>+L1762+O1762/3.5</f>
        <v>75</v>
      </c>
      <c r="S1762" s="1">
        <f ca="1">+IF(K1762&gt;=0,IF(K1762&lt;30,R1762*1,IF(60&gt;K1762,R1762*2,IF(90&gt;K1762,R1762*3,IF(120&gt;K1762,R1762*4,IF(150&gt;K1762,R1762*5,IF(180&gt;K1762,R1762*6,IF(210&gt;K1762,R1762*7))))))),0)</f>
        <v>0</v>
      </c>
      <c r="T1762" s="2">
        <f ca="1">+IF(K1762&lt;0,0,IF(K1762&lt;8,$A$1,IF(K1762&lt;15,$B$1,IF(K1762&lt;22,$C$1,IF(K1762&lt;30,$D$1,IF(K1762&lt;60,$G$1,IF(K1762&lt;90,$H$1,IF(K1762&lt;120,$I$1,IF(K1762&lt;150,$J$1,IF(K1762&lt;180,$K$1,IF(K1762&lt;210,$E$1)))))))))))</f>
        <v>0</v>
      </c>
      <c r="U1762" s="63" t="s">
        <v>4159</v>
      </c>
      <c r="V1762" s="66" t="s">
        <v>4156</v>
      </c>
      <c r="W1762" s="64">
        <v>44095</v>
      </c>
      <c r="X1762" s="12" t="s">
        <v>4133</v>
      </c>
      <c r="Y1762" s="12" t="s">
        <v>5248</v>
      </c>
      <c r="Z1762" s="12"/>
      <c r="AA1762" s="12"/>
      <c r="AB1762" s="102"/>
      <c r="AC1762" s="102"/>
      <c r="AD1762" s="102"/>
      <c r="AE1762" s="102"/>
      <c r="AF1762" s="4">
        <f ca="1">+TODAY()-AE1762</f>
        <v>44137</v>
      </c>
      <c r="AG1762" s="102"/>
      <c r="AH1762" s="102"/>
      <c r="AI1762" s="64"/>
      <c r="AJ1762" s="64"/>
      <c r="AK1762" s="63"/>
      <c r="AL1762" s="64"/>
      <c r="AM1762" s="66">
        <v>1</v>
      </c>
      <c r="AN1762" s="63" t="s">
        <v>44</v>
      </c>
      <c r="AO1762" s="63"/>
      <c r="AP1762" s="63" t="s">
        <v>263</v>
      </c>
      <c r="AQ1762" s="63"/>
      <c r="AR1762" s="63"/>
      <c r="AS1762" s="63"/>
      <c r="AT1762" s="63"/>
      <c r="AU1762" s="3" t="s">
        <v>5235</v>
      </c>
      <c r="AV1762" s="65" t="s">
        <v>47</v>
      </c>
      <c r="AW1762" s="7" t="s">
        <v>47</v>
      </c>
      <c r="AX1762" s="9" t="str">
        <f>IF(AW1762="","Vacio",IF(AV1762=AW1762,"Igual","Diferente"))</f>
        <v>Igual</v>
      </c>
      <c r="AY1762" s="68"/>
      <c r="AZ1762" s="68"/>
      <c r="BA1762" s="5">
        <f ca="1">+IF(K1762&gt;21,"Revisar",0)</f>
        <v>0</v>
      </c>
      <c r="BB1762" s="68" t="s">
        <v>146</v>
      </c>
      <c r="BC1762" s="129" t="s">
        <v>2919</v>
      </c>
      <c r="BD1762"/>
      <c r="BE1762"/>
      <c r="BF1762" s="129"/>
      <c r="BG1762" s="129"/>
      <c r="BH1762"/>
      <c r="BI1762"/>
      <c r="BJ1762"/>
      <c r="BK1762"/>
      <c r="BL1762"/>
      <c r="BM1762"/>
    </row>
    <row r="1763" spans="1:65" s="158" customFormat="1" ht="14.65" customHeight="1" x14ac:dyDescent="0.25">
      <c r="A1763" s="68" t="str">
        <f>CONCATENATE(E1763,"_",X1763)</f>
        <v>20529096195_PCR-LAP19101076</v>
      </c>
      <c r="B1763" s="68" t="str">
        <f>CONCATENATE(E1763,"_",Z1763)</f>
        <v>20529096195_</v>
      </c>
      <c r="C1763" s="64">
        <v>44125</v>
      </c>
      <c r="D1763" s="64">
        <v>44155</v>
      </c>
      <c r="E1763" s="192">
        <v>20529096195</v>
      </c>
      <c r="F1763" s="63" t="s">
        <v>4566</v>
      </c>
      <c r="G1763" s="63" t="s">
        <v>5023</v>
      </c>
      <c r="H1763" s="64">
        <v>44125</v>
      </c>
      <c r="I1763" s="64">
        <v>44155</v>
      </c>
      <c r="J1763" s="65"/>
      <c r="K1763" s="8">
        <f ca="1">+TODAY()-I1763</f>
        <v>-18</v>
      </c>
      <c r="L1763" s="9">
        <v>75</v>
      </c>
      <c r="M1763" s="135"/>
      <c r="N1763" s="9" t="str">
        <f>IF(M1763="","Vacio",IF(L1763=M1763,"Igual","Diferente"))</f>
        <v>Vacio</v>
      </c>
      <c r="O1763" s="9"/>
      <c r="P1763" s="135"/>
      <c r="Q1763" s="9" t="str">
        <f>IF(P1763="","Vacio",IF(O1763=P1763,"Igual","Diferente"))</f>
        <v>Vacio</v>
      </c>
      <c r="R1763" s="1">
        <f>+L1763+O1763/3.5</f>
        <v>75</v>
      </c>
      <c r="S1763" s="1">
        <f ca="1">+IF(K1763&gt;=0,IF(K1763&lt;30,R1763*1,IF(60&gt;K1763,R1763*2,IF(90&gt;K1763,R1763*3,IF(120&gt;K1763,R1763*4,IF(150&gt;K1763,R1763*5,IF(180&gt;K1763,R1763*6,IF(210&gt;K1763,R1763*7))))))),0)</f>
        <v>0</v>
      </c>
      <c r="T1763" s="2">
        <f ca="1">+IF(K1763&lt;0,0,IF(K1763&lt;8,$A$1,IF(K1763&lt;15,$B$1,IF(K1763&lt;22,$C$1,IF(K1763&lt;30,$D$1,IF(K1763&lt;60,$G$1,IF(K1763&lt;90,$H$1,IF(K1763&lt;120,$I$1,IF(K1763&lt;150,$J$1,IF(K1763&lt;180,$K$1,IF(K1763&lt;210,$E$1)))))))))))</f>
        <v>0</v>
      </c>
      <c r="U1763" s="63" t="s">
        <v>4159</v>
      </c>
      <c r="V1763" s="66" t="s">
        <v>4156</v>
      </c>
      <c r="W1763" s="64">
        <v>44095</v>
      </c>
      <c r="X1763" s="12" t="s">
        <v>1058</v>
      </c>
      <c r="Y1763" s="12" t="s">
        <v>5248</v>
      </c>
      <c r="Z1763" s="12"/>
      <c r="AA1763" s="12"/>
      <c r="AB1763" s="102"/>
      <c r="AC1763" s="102"/>
      <c r="AD1763" s="102"/>
      <c r="AE1763" s="102"/>
      <c r="AF1763" s="4">
        <f ca="1">+TODAY()-AE1763</f>
        <v>44137</v>
      </c>
      <c r="AG1763" s="102"/>
      <c r="AH1763" s="102"/>
      <c r="AI1763" s="64"/>
      <c r="AJ1763" s="64"/>
      <c r="AK1763" s="63"/>
      <c r="AL1763" s="64"/>
      <c r="AM1763" s="66">
        <v>1</v>
      </c>
      <c r="AN1763" s="63" t="s">
        <v>44</v>
      </c>
      <c r="AO1763" s="63"/>
      <c r="AP1763" s="63" t="s">
        <v>263</v>
      </c>
      <c r="AQ1763" s="63"/>
      <c r="AR1763" s="63"/>
      <c r="AS1763" s="63"/>
      <c r="AT1763" s="63"/>
      <c r="AU1763" s="3" t="s">
        <v>5235</v>
      </c>
      <c r="AV1763" s="65" t="s">
        <v>47</v>
      </c>
      <c r="AW1763" s="7" t="s">
        <v>47</v>
      </c>
      <c r="AX1763" s="9" t="str">
        <f>IF(AW1763="","Vacio",IF(AV1763=AW1763,"Igual","Diferente"))</f>
        <v>Igual</v>
      </c>
      <c r="AY1763" s="68"/>
      <c r="AZ1763" s="68"/>
      <c r="BA1763" s="5">
        <f ca="1">+IF(K1763&gt;21,"Revisar",0)</f>
        <v>0</v>
      </c>
      <c r="BB1763" s="68" t="s">
        <v>146</v>
      </c>
      <c r="BC1763" s="129" t="s">
        <v>2919</v>
      </c>
      <c r="BD1763"/>
      <c r="BE1763"/>
      <c r="BF1763" s="129"/>
      <c r="BG1763" s="129"/>
      <c r="BH1763"/>
      <c r="BI1763"/>
      <c r="BJ1763"/>
      <c r="BK1763"/>
      <c r="BL1763"/>
      <c r="BM1763"/>
    </row>
    <row r="1764" spans="1:65" s="158" customFormat="1" ht="14.65" customHeight="1" x14ac:dyDescent="0.25">
      <c r="A1764" s="68" t="str">
        <f>CONCATENATE(E1764,"_",X1764)</f>
        <v>20529096195_PCR-LAP19111045</v>
      </c>
      <c r="B1764" s="68" t="str">
        <f>CONCATENATE(E1764,"_",Z1764)</f>
        <v>20529096195_</v>
      </c>
      <c r="C1764" s="64">
        <v>44125</v>
      </c>
      <c r="D1764" s="64">
        <v>44155</v>
      </c>
      <c r="E1764" s="192">
        <v>20529096195</v>
      </c>
      <c r="F1764" s="63" t="s">
        <v>4566</v>
      </c>
      <c r="G1764" s="63" t="s">
        <v>5023</v>
      </c>
      <c r="H1764" s="64">
        <v>44125</v>
      </c>
      <c r="I1764" s="64">
        <v>44155</v>
      </c>
      <c r="J1764" s="65"/>
      <c r="K1764" s="8">
        <f ca="1">+TODAY()-I1764</f>
        <v>-18</v>
      </c>
      <c r="L1764" s="9">
        <v>75</v>
      </c>
      <c r="M1764" s="135"/>
      <c r="N1764" s="9" t="str">
        <f>IF(M1764="","Vacio",IF(L1764=M1764,"Igual","Diferente"))</f>
        <v>Vacio</v>
      </c>
      <c r="O1764" s="9"/>
      <c r="P1764" s="135"/>
      <c r="Q1764" s="9" t="str">
        <f>IF(P1764="","Vacio",IF(O1764=P1764,"Igual","Diferente"))</f>
        <v>Vacio</v>
      </c>
      <c r="R1764" s="1">
        <f>+L1764+O1764/3.5</f>
        <v>75</v>
      </c>
      <c r="S1764" s="1">
        <f ca="1">+IF(K1764&gt;=0,IF(K1764&lt;30,R1764*1,IF(60&gt;K1764,R1764*2,IF(90&gt;K1764,R1764*3,IF(120&gt;K1764,R1764*4,IF(150&gt;K1764,R1764*5,IF(180&gt;K1764,R1764*6,IF(210&gt;K1764,R1764*7))))))),0)</f>
        <v>0</v>
      </c>
      <c r="T1764" s="2">
        <f ca="1">+IF(K1764&lt;0,0,IF(K1764&lt;8,$A$1,IF(K1764&lt;15,$B$1,IF(K1764&lt;22,$C$1,IF(K1764&lt;30,$D$1,IF(K1764&lt;60,$G$1,IF(K1764&lt;90,$H$1,IF(K1764&lt;120,$I$1,IF(K1764&lt;150,$J$1,IF(K1764&lt;180,$K$1,IF(K1764&lt;210,$E$1)))))))))))</f>
        <v>0</v>
      </c>
      <c r="U1764" s="63" t="s">
        <v>4159</v>
      </c>
      <c r="V1764" s="66" t="s">
        <v>4156</v>
      </c>
      <c r="W1764" s="64">
        <v>44095</v>
      </c>
      <c r="X1764" s="12" t="s">
        <v>2729</v>
      </c>
      <c r="Y1764" s="12" t="s">
        <v>5248</v>
      </c>
      <c r="Z1764" s="12"/>
      <c r="AA1764" s="12"/>
      <c r="AB1764" s="102"/>
      <c r="AC1764" s="102"/>
      <c r="AD1764" s="102"/>
      <c r="AE1764" s="102"/>
      <c r="AF1764" s="4">
        <f ca="1">+TODAY()-AE1764</f>
        <v>44137</v>
      </c>
      <c r="AG1764" s="102"/>
      <c r="AH1764" s="102"/>
      <c r="AI1764" s="64"/>
      <c r="AJ1764" s="64"/>
      <c r="AK1764" s="63"/>
      <c r="AL1764" s="64"/>
      <c r="AM1764" s="66">
        <v>1</v>
      </c>
      <c r="AN1764" s="63" t="s">
        <v>44</v>
      </c>
      <c r="AO1764" s="63"/>
      <c r="AP1764" s="63" t="s">
        <v>263</v>
      </c>
      <c r="AQ1764" s="63"/>
      <c r="AR1764" s="63"/>
      <c r="AS1764" s="63"/>
      <c r="AT1764" s="63"/>
      <c r="AU1764" s="3" t="s">
        <v>5235</v>
      </c>
      <c r="AV1764" s="65" t="s">
        <v>47</v>
      </c>
      <c r="AW1764" s="7" t="s">
        <v>47</v>
      </c>
      <c r="AX1764" s="9" t="str">
        <f>IF(AW1764="","Vacio",IF(AV1764=AW1764,"Igual","Diferente"))</f>
        <v>Igual</v>
      </c>
      <c r="AY1764" s="68"/>
      <c r="AZ1764" s="68"/>
      <c r="BA1764" s="5">
        <f ca="1">+IF(K1764&gt;21,"Revisar",0)</f>
        <v>0</v>
      </c>
      <c r="BB1764" s="68" t="s">
        <v>146</v>
      </c>
      <c r="BC1764" s="129" t="s">
        <v>2919</v>
      </c>
      <c r="BD1764"/>
      <c r="BE1764"/>
      <c r="BF1764" s="129"/>
      <c r="BG1764" s="129"/>
      <c r="BH1764"/>
      <c r="BI1764"/>
      <c r="BJ1764"/>
      <c r="BK1764"/>
      <c r="BL1764"/>
      <c r="BM1764"/>
    </row>
    <row r="1765" spans="1:65" s="158" customFormat="1" ht="14.65" customHeight="1" x14ac:dyDescent="0.25">
      <c r="A1765" s="68" t="str">
        <f>CONCATENATE(E1765,"_",X1765)</f>
        <v>20529096195_PCR-LAP20041032</v>
      </c>
      <c r="B1765" s="68" t="str">
        <f>CONCATENATE(E1765,"_",Z1765)</f>
        <v>20529096195_</v>
      </c>
      <c r="C1765" s="64">
        <v>44125</v>
      </c>
      <c r="D1765" s="64">
        <v>44155</v>
      </c>
      <c r="E1765" s="192">
        <v>20529096195</v>
      </c>
      <c r="F1765" s="63" t="s">
        <v>4566</v>
      </c>
      <c r="G1765" s="63" t="s">
        <v>5023</v>
      </c>
      <c r="H1765" s="64">
        <v>44125</v>
      </c>
      <c r="I1765" s="64">
        <v>44155</v>
      </c>
      <c r="J1765" s="65"/>
      <c r="K1765" s="8">
        <f ca="1">+TODAY()-I1765</f>
        <v>-18</v>
      </c>
      <c r="L1765" s="9">
        <v>75</v>
      </c>
      <c r="M1765" s="135"/>
      <c r="N1765" s="9" t="str">
        <f>IF(M1765="","Vacio",IF(L1765=M1765,"Igual","Diferente"))</f>
        <v>Vacio</v>
      </c>
      <c r="O1765" s="9"/>
      <c r="P1765" s="135"/>
      <c r="Q1765" s="9" t="str">
        <f>IF(P1765="","Vacio",IF(O1765=P1765,"Igual","Diferente"))</f>
        <v>Vacio</v>
      </c>
      <c r="R1765" s="1">
        <f>+L1765+O1765/3.5</f>
        <v>75</v>
      </c>
      <c r="S1765" s="1">
        <f ca="1">+IF(K1765&gt;=0,IF(K1765&lt;30,R1765*1,IF(60&gt;K1765,R1765*2,IF(90&gt;K1765,R1765*3,IF(120&gt;K1765,R1765*4,IF(150&gt;K1765,R1765*5,IF(180&gt;K1765,R1765*6,IF(210&gt;K1765,R1765*7))))))),0)</f>
        <v>0</v>
      </c>
      <c r="T1765" s="2">
        <f ca="1">+IF(K1765&lt;0,0,IF(K1765&lt;8,$A$1,IF(K1765&lt;15,$B$1,IF(K1765&lt;22,$C$1,IF(K1765&lt;30,$D$1,IF(K1765&lt;60,$G$1,IF(K1765&lt;90,$H$1,IF(K1765&lt;120,$I$1,IF(K1765&lt;150,$J$1,IF(K1765&lt;180,$K$1,IF(K1765&lt;210,$E$1)))))))))))</f>
        <v>0</v>
      </c>
      <c r="U1765" s="63" t="s">
        <v>4159</v>
      </c>
      <c r="V1765" s="66" t="s">
        <v>4156</v>
      </c>
      <c r="W1765" s="64">
        <v>44095</v>
      </c>
      <c r="X1765" s="12" t="s">
        <v>4132</v>
      </c>
      <c r="Y1765" s="12" t="s">
        <v>5248</v>
      </c>
      <c r="Z1765" s="12"/>
      <c r="AA1765" s="12"/>
      <c r="AB1765" s="102"/>
      <c r="AC1765" s="102"/>
      <c r="AD1765" s="102"/>
      <c r="AE1765" s="102"/>
      <c r="AF1765" s="4">
        <f ca="1">+TODAY()-AE1765</f>
        <v>44137</v>
      </c>
      <c r="AG1765" s="102"/>
      <c r="AH1765" s="102"/>
      <c r="AI1765" s="64"/>
      <c r="AJ1765" s="64"/>
      <c r="AK1765" s="63"/>
      <c r="AL1765" s="64"/>
      <c r="AM1765" s="66">
        <v>1</v>
      </c>
      <c r="AN1765" s="63" t="s">
        <v>44</v>
      </c>
      <c r="AO1765" s="63"/>
      <c r="AP1765" s="63" t="s">
        <v>263</v>
      </c>
      <c r="AQ1765" s="63"/>
      <c r="AR1765" s="63"/>
      <c r="AS1765" s="63"/>
      <c r="AT1765" s="63"/>
      <c r="AU1765" s="3" t="s">
        <v>5235</v>
      </c>
      <c r="AV1765" s="65" t="s">
        <v>47</v>
      </c>
      <c r="AW1765" s="7" t="s">
        <v>47</v>
      </c>
      <c r="AX1765" s="9" t="str">
        <f>IF(AW1765="","Vacio",IF(AV1765=AW1765,"Igual","Diferente"))</f>
        <v>Igual</v>
      </c>
      <c r="AY1765" s="68"/>
      <c r="AZ1765" s="68"/>
      <c r="BA1765" s="5">
        <f ca="1">+IF(K1765&gt;21,"Revisar",0)</f>
        <v>0</v>
      </c>
      <c r="BB1765" s="68" t="s">
        <v>146</v>
      </c>
      <c r="BC1765" s="129" t="s">
        <v>2919</v>
      </c>
      <c r="BD1765"/>
      <c r="BE1765"/>
      <c r="BF1765" s="129"/>
      <c r="BG1765" s="129"/>
      <c r="BH1765"/>
      <c r="BI1765"/>
      <c r="BJ1765"/>
      <c r="BK1765"/>
      <c r="BL1765"/>
      <c r="BM1765"/>
    </row>
    <row r="1766" spans="1:65" s="158" customFormat="1" ht="14.65" customHeight="1" x14ac:dyDescent="0.25">
      <c r="A1766" s="68" t="str">
        <f>CONCATENATE(E1766,"_",X1766)</f>
        <v>20529096195_PCR-LAP0890</v>
      </c>
      <c r="B1766" s="68" t="str">
        <f>CONCATENATE(E1766,"_",Z1766)</f>
        <v>20529096195_</v>
      </c>
      <c r="C1766" s="64">
        <v>44127</v>
      </c>
      <c r="D1766" s="64">
        <v>44157</v>
      </c>
      <c r="E1766" s="192">
        <v>20529096195</v>
      </c>
      <c r="F1766" s="63" t="s">
        <v>4566</v>
      </c>
      <c r="G1766" s="63" t="s">
        <v>5061</v>
      </c>
      <c r="H1766" s="64">
        <v>44127</v>
      </c>
      <c r="I1766" s="64">
        <v>44157</v>
      </c>
      <c r="J1766" s="65"/>
      <c r="K1766" s="8">
        <f ca="1">+TODAY()-I1766</f>
        <v>-20</v>
      </c>
      <c r="L1766" s="9">
        <v>75</v>
      </c>
      <c r="M1766" s="135"/>
      <c r="N1766" s="9" t="str">
        <f>IF(M1766="","Vacio",IF(L1766=M1766,"Igual","Diferente"))</f>
        <v>Vacio</v>
      </c>
      <c r="O1766" s="9"/>
      <c r="P1766" s="135"/>
      <c r="Q1766" s="9" t="str">
        <f>IF(P1766="","Vacio",IF(O1766=P1766,"Igual","Diferente"))</f>
        <v>Vacio</v>
      </c>
      <c r="R1766" s="1">
        <f>+L1766+O1766/3.5</f>
        <v>75</v>
      </c>
      <c r="S1766" s="1">
        <f ca="1">+IF(K1766&gt;=0,IF(K1766&lt;30,R1766*1,IF(60&gt;K1766,R1766*2,IF(90&gt;K1766,R1766*3,IF(120&gt;K1766,R1766*4,IF(150&gt;K1766,R1766*5,IF(180&gt;K1766,R1766*6,IF(210&gt;K1766,R1766*7))))))),0)</f>
        <v>0</v>
      </c>
      <c r="T1766" s="2">
        <f ca="1">+IF(K1766&lt;0,0,IF(K1766&lt;8,$A$1,IF(K1766&lt;15,$B$1,IF(K1766&lt;22,$C$1,IF(K1766&lt;30,$D$1,IF(K1766&lt;60,$G$1,IF(K1766&lt;90,$H$1,IF(K1766&lt;120,$I$1,IF(K1766&lt;150,$J$1,IF(K1766&lt;180,$K$1,IF(K1766&lt;210,$E$1)))))))))))</f>
        <v>0</v>
      </c>
      <c r="U1766" s="63" t="s">
        <v>3391</v>
      </c>
      <c r="V1766" s="66" t="s">
        <v>3394</v>
      </c>
      <c r="W1766" s="64">
        <v>44034</v>
      </c>
      <c r="X1766" s="12" t="s">
        <v>1328</v>
      </c>
      <c r="Y1766" s="12" t="s">
        <v>5248</v>
      </c>
      <c r="Z1766" s="12"/>
      <c r="AA1766" s="12"/>
      <c r="AB1766" s="102"/>
      <c r="AC1766" s="102"/>
      <c r="AD1766" s="102"/>
      <c r="AE1766" s="102"/>
      <c r="AF1766" s="4">
        <f ca="1">+TODAY()-AE1766</f>
        <v>44137</v>
      </c>
      <c r="AG1766" s="102"/>
      <c r="AH1766" s="102"/>
      <c r="AI1766" s="64"/>
      <c r="AJ1766" s="64"/>
      <c r="AK1766" s="63"/>
      <c r="AL1766" s="64"/>
      <c r="AM1766" s="66">
        <v>1</v>
      </c>
      <c r="AN1766" s="63" t="s">
        <v>44</v>
      </c>
      <c r="AO1766" s="63"/>
      <c r="AP1766" s="63" t="s">
        <v>263</v>
      </c>
      <c r="AQ1766" s="63"/>
      <c r="AR1766" s="63"/>
      <c r="AS1766" s="63"/>
      <c r="AT1766" s="63"/>
      <c r="AU1766" s="3" t="s">
        <v>5235</v>
      </c>
      <c r="AV1766" s="65" t="s">
        <v>47</v>
      </c>
      <c r="AW1766" s="7" t="s">
        <v>47</v>
      </c>
      <c r="AX1766" s="9" t="str">
        <f>IF(AW1766="","Vacio",IF(AV1766=AW1766,"Igual","Diferente"))</f>
        <v>Igual</v>
      </c>
      <c r="AY1766" s="68"/>
      <c r="AZ1766" s="68"/>
      <c r="BA1766" s="5">
        <f ca="1">+IF(K1766&gt;21,"Revisar",0)</f>
        <v>0</v>
      </c>
      <c r="BB1766" s="68" t="s">
        <v>146</v>
      </c>
      <c r="BC1766" s="129" t="s">
        <v>2919</v>
      </c>
      <c r="BD1766"/>
      <c r="BE1766"/>
      <c r="BF1766" s="129" t="s">
        <v>94</v>
      </c>
      <c r="BG1766" s="129"/>
      <c r="BH1766"/>
      <c r="BI1766"/>
      <c r="BJ1766"/>
      <c r="BK1766"/>
      <c r="BL1766"/>
      <c r="BM1766"/>
    </row>
    <row r="1767" spans="1:65" s="158" customFormat="1" ht="14.65" customHeight="1" x14ac:dyDescent="0.25">
      <c r="A1767" s="68" t="str">
        <f>CONCATENATE(E1767,"_",X1767)</f>
        <v>20529096195_PCR-LAP0892</v>
      </c>
      <c r="B1767" s="68" t="str">
        <f>CONCATENATE(E1767,"_",Z1767)</f>
        <v>20529096195_</v>
      </c>
      <c r="C1767" s="64">
        <v>44127</v>
      </c>
      <c r="D1767" s="64">
        <v>44157</v>
      </c>
      <c r="E1767" s="192">
        <v>20529096195</v>
      </c>
      <c r="F1767" s="63" t="s">
        <v>4566</v>
      </c>
      <c r="G1767" s="63" t="s">
        <v>5061</v>
      </c>
      <c r="H1767" s="64">
        <v>44127</v>
      </c>
      <c r="I1767" s="64">
        <v>44157</v>
      </c>
      <c r="J1767" s="65"/>
      <c r="K1767" s="8">
        <f ca="1">+TODAY()-I1767</f>
        <v>-20</v>
      </c>
      <c r="L1767" s="9">
        <v>75</v>
      </c>
      <c r="M1767" s="135"/>
      <c r="N1767" s="9" t="str">
        <f>IF(M1767="","Vacio",IF(L1767=M1767,"Igual","Diferente"))</f>
        <v>Vacio</v>
      </c>
      <c r="O1767" s="9"/>
      <c r="P1767" s="135"/>
      <c r="Q1767" s="9" t="str">
        <f>IF(P1767="","Vacio",IF(O1767=P1767,"Igual","Diferente"))</f>
        <v>Vacio</v>
      </c>
      <c r="R1767" s="1">
        <f>+L1767+O1767/3.5</f>
        <v>75</v>
      </c>
      <c r="S1767" s="1">
        <f ca="1">+IF(K1767&gt;=0,IF(K1767&lt;30,R1767*1,IF(60&gt;K1767,R1767*2,IF(90&gt;K1767,R1767*3,IF(120&gt;K1767,R1767*4,IF(150&gt;K1767,R1767*5,IF(180&gt;K1767,R1767*6,IF(210&gt;K1767,R1767*7))))))),0)</f>
        <v>0</v>
      </c>
      <c r="T1767" s="2">
        <f ca="1">+IF(K1767&lt;0,0,IF(K1767&lt;8,$A$1,IF(K1767&lt;15,$B$1,IF(K1767&lt;22,$C$1,IF(K1767&lt;30,$D$1,IF(K1767&lt;60,$G$1,IF(K1767&lt;90,$H$1,IF(K1767&lt;120,$I$1,IF(K1767&lt;150,$J$1,IF(K1767&lt;180,$K$1,IF(K1767&lt;210,$E$1)))))))))))</f>
        <v>0</v>
      </c>
      <c r="U1767" s="63" t="s">
        <v>3391</v>
      </c>
      <c r="V1767" s="66" t="s">
        <v>3394</v>
      </c>
      <c r="W1767" s="64">
        <v>44034</v>
      </c>
      <c r="X1767" s="12" t="s">
        <v>3360</v>
      </c>
      <c r="Y1767" s="12" t="s">
        <v>5248</v>
      </c>
      <c r="Z1767" s="12"/>
      <c r="AA1767" s="12"/>
      <c r="AB1767" s="102"/>
      <c r="AC1767" s="102"/>
      <c r="AD1767" s="102"/>
      <c r="AE1767" s="102"/>
      <c r="AF1767" s="4">
        <f ca="1">+TODAY()-AE1767</f>
        <v>44137</v>
      </c>
      <c r="AG1767" s="102"/>
      <c r="AH1767" s="102"/>
      <c r="AI1767" s="64"/>
      <c r="AJ1767" s="64"/>
      <c r="AK1767" s="63"/>
      <c r="AL1767" s="64"/>
      <c r="AM1767" s="66">
        <v>1</v>
      </c>
      <c r="AN1767" s="63" t="s">
        <v>44</v>
      </c>
      <c r="AO1767" s="63"/>
      <c r="AP1767" s="63" t="s">
        <v>263</v>
      </c>
      <c r="AQ1767" s="63"/>
      <c r="AR1767" s="63"/>
      <c r="AS1767" s="63"/>
      <c r="AT1767" s="63"/>
      <c r="AU1767" s="3" t="s">
        <v>5235</v>
      </c>
      <c r="AV1767" s="65" t="s">
        <v>47</v>
      </c>
      <c r="AW1767" s="7" t="s">
        <v>47</v>
      </c>
      <c r="AX1767" s="9" t="str">
        <f>IF(AW1767="","Vacio",IF(AV1767=AW1767,"Igual","Diferente"))</f>
        <v>Igual</v>
      </c>
      <c r="AY1767" s="68"/>
      <c r="AZ1767" s="68"/>
      <c r="BA1767" s="5">
        <f ca="1">+IF(K1767&gt;21,"Revisar",0)</f>
        <v>0</v>
      </c>
      <c r="BB1767" s="68" t="s">
        <v>146</v>
      </c>
      <c r="BC1767" s="129" t="s">
        <v>2919</v>
      </c>
      <c r="BD1767"/>
      <c r="BE1767"/>
      <c r="BF1767" s="129" t="s">
        <v>94</v>
      </c>
      <c r="BG1767" s="129"/>
      <c r="BH1767"/>
      <c r="BI1767"/>
      <c r="BJ1767"/>
      <c r="BK1767"/>
      <c r="BL1767"/>
      <c r="BM1767"/>
    </row>
    <row r="1768" spans="1:65" s="158" customFormat="1" ht="14.65" customHeight="1" x14ac:dyDescent="0.25">
      <c r="A1768" s="68" t="str">
        <f>CONCATENATE(E1768,"_",X1768)</f>
        <v>20529096195_PCR-LAP20072035</v>
      </c>
      <c r="B1768" s="68" t="str">
        <f>CONCATENATE(E1768,"_",Z1768)</f>
        <v>20529096195_</v>
      </c>
      <c r="C1768" s="64">
        <v>44127</v>
      </c>
      <c r="D1768" s="64">
        <v>44157</v>
      </c>
      <c r="E1768" s="192">
        <v>20529096195</v>
      </c>
      <c r="F1768" s="63" t="s">
        <v>4566</v>
      </c>
      <c r="G1768" s="63" t="s">
        <v>5061</v>
      </c>
      <c r="H1768" s="64">
        <v>44127</v>
      </c>
      <c r="I1768" s="64">
        <v>44157</v>
      </c>
      <c r="J1768" s="65"/>
      <c r="K1768" s="8">
        <f ca="1">+TODAY()-I1768</f>
        <v>-20</v>
      </c>
      <c r="L1768" s="9">
        <v>75</v>
      </c>
      <c r="M1768" s="135"/>
      <c r="N1768" s="9" t="str">
        <f>IF(M1768="","Vacio",IF(L1768=M1768,"Igual","Diferente"))</f>
        <v>Vacio</v>
      </c>
      <c r="O1768" s="9"/>
      <c r="P1768" s="135"/>
      <c r="Q1768" s="9" t="str">
        <f>IF(P1768="","Vacio",IF(O1768=P1768,"Igual","Diferente"))</f>
        <v>Vacio</v>
      </c>
      <c r="R1768" s="1">
        <f>+L1768+O1768/3.5</f>
        <v>75</v>
      </c>
      <c r="S1768" s="1">
        <f ca="1">+IF(K1768&gt;=0,IF(K1768&lt;30,R1768*1,IF(60&gt;K1768,R1768*2,IF(90&gt;K1768,R1768*3,IF(120&gt;K1768,R1768*4,IF(150&gt;K1768,R1768*5,IF(180&gt;K1768,R1768*6,IF(210&gt;K1768,R1768*7))))))),0)</f>
        <v>0</v>
      </c>
      <c r="T1768" s="2">
        <f ca="1">+IF(K1768&lt;0,0,IF(K1768&lt;8,$A$1,IF(K1768&lt;15,$B$1,IF(K1768&lt;22,$C$1,IF(K1768&lt;30,$D$1,IF(K1768&lt;60,$G$1,IF(K1768&lt;90,$H$1,IF(K1768&lt;120,$I$1,IF(K1768&lt;150,$J$1,IF(K1768&lt;180,$K$1,IF(K1768&lt;210,$E$1)))))))))))</f>
        <v>0</v>
      </c>
      <c r="U1768" s="63" t="s">
        <v>3392</v>
      </c>
      <c r="V1768" s="66" t="s">
        <v>3394</v>
      </c>
      <c r="W1768" s="64">
        <v>44034</v>
      </c>
      <c r="X1768" s="12" t="s">
        <v>3359</v>
      </c>
      <c r="Y1768" s="12" t="s">
        <v>5248</v>
      </c>
      <c r="Z1768" s="12"/>
      <c r="AA1768" s="12"/>
      <c r="AB1768" s="102"/>
      <c r="AC1768" s="102"/>
      <c r="AD1768" s="102"/>
      <c r="AE1768" s="102"/>
      <c r="AF1768" s="4">
        <f ca="1">+TODAY()-AE1768</f>
        <v>44137</v>
      </c>
      <c r="AG1768" s="102"/>
      <c r="AH1768" s="102"/>
      <c r="AI1768" s="64"/>
      <c r="AJ1768" s="64"/>
      <c r="AK1768" s="63"/>
      <c r="AL1768" s="64"/>
      <c r="AM1768" s="66">
        <v>1</v>
      </c>
      <c r="AN1768" s="63" t="s">
        <v>44</v>
      </c>
      <c r="AO1768" s="63"/>
      <c r="AP1768" s="63" t="s">
        <v>263</v>
      </c>
      <c r="AQ1768" s="63"/>
      <c r="AR1768" s="63"/>
      <c r="AS1768" s="63"/>
      <c r="AT1768" s="63"/>
      <c r="AU1768" s="3" t="s">
        <v>5235</v>
      </c>
      <c r="AV1768" s="65" t="s">
        <v>47</v>
      </c>
      <c r="AW1768" s="7" t="s">
        <v>47</v>
      </c>
      <c r="AX1768" s="9" t="str">
        <f>IF(AW1768="","Vacio",IF(AV1768=AW1768,"Igual","Diferente"))</f>
        <v>Igual</v>
      </c>
      <c r="AY1768" s="68"/>
      <c r="AZ1768" s="68"/>
      <c r="BA1768" s="5">
        <f ca="1">+IF(K1768&gt;21,"Revisar",0)</f>
        <v>0</v>
      </c>
      <c r="BB1768" s="68" t="s">
        <v>146</v>
      </c>
      <c r="BC1768" s="129" t="s">
        <v>2919</v>
      </c>
      <c r="BD1768"/>
      <c r="BE1768"/>
      <c r="BF1768" s="129" t="s">
        <v>94</v>
      </c>
      <c r="BG1768" s="129"/>
      <c r="BH1768"/>
      <c r="BI1768"/>
      <c r="BJ1768"/>
      <c r="BK1768"/>
      <c r="BL1768"/>
      <c r="BM1768"/>
    </row>
    <row r="1769" spans="1:65" s="158" customFormat="1" ht="14.65" customHeight="1" x14ac:dyDescent="0.25">
      <c r="A1769" s="68" t="str">
        <f>CONCATENATE(E1769,"_",X1769)</f>
        <v>20529096195_PCR-LAP20072036</v>
      </c>
      <c r="B1769" s="68" t="str">
        <f>CONCATENATE(E1769,"_",Z1769)</f>
        <v>20529096195_</v>
      </c>
      <c r="C1769" s="64">
        <v>44127</v>
      </c>
      <c r="D1769" s="64">
        <v>44157</v>
      </c>
      <c r="E1769" s="192">
        <v>20529096195</v>
      </c>
      <c r="F1769" s="63" t="s">
        <v>4566</v>
      </c>
      <c r="G1769" s="63" t="s">
        <v>5061</v>
      </c>
      <c r="H1769" s="64">
        <v>44127</v>
      </c>
      <c r="I1769" s="64">
        <v>44157</v>
      </c>
      <c r="J1769" s="65"/>
      <c r="K1769" s="8">
        <f ca="1">+TODAY()-I1769</f>
        <v>-20</v>
      </c>
      <c r="L1769" s="9">
        <v>75</v>
      </c>
      <c r="M1769" s="135"/>
      <c r="N1769" s="9" t="str">
        <f>IF(M1769="","Vacio",IF(L1769=M1769,"Igual","Diferente"))</f>
        <v>Vacio</v>
      </c>
      <c r="O1769" s="9"/>
      <c r="P1769" s="135"/>
      <c r="Q1769" s="9" t="str">
        <f>IF(P1769="","Vacio",IF(O1769=P1769,"Igual","Diferente"))</f>
        <v>Vacio</v>
      </c>
      <c r="R1769" s="1">
        <f>+L1769+O1769/3.5</f>
        <v>75</v>
      </c>
      <c r="S1769" s="1">
        <f ca="1">+IF(K1769&gt;=0,IF(K1769&lt;30,R1769*1,IF(60&gt;K1769,R1769*2,IF(90&gt;K1769,R1769*3,IF(120&gt;K1769,R1769*4,IF(150&gt;K1769,R1769*5,IF(180&gt;K1769,R1769*6,IF(210&gt;K1769,R1769*7))))))),0)</f>
        <v>0</v>
      </c>
      <c r="T1769" s="2">
        <f ca="1">+IF(K1769&lt;0,0,IF(K1769&lt;8,$A$1,IF(K1769&lt;15,$B$1,IF(K1769&lt;22,$C$1,IF(K1769&lt;30,$D$1,IF(K1769&lt;60,$G$1,IF(K1769&lt;90,$H$1,IF(K1769&lt;120,$I$1,IF(K1769&lt;150,$J$1,IF(K1769&lt;180,$K$1,IF(K1769&lt;210,$E$1)))))))))))</f>
        <v>0</v>
      </c>
      <c r="U1769" s="63" t="s">
        <v>3392</v>
      </c>
      <c r="V1769" s="66" t="s">
        <v>3394</v>
      </c>
      <c r="W1769" s="64">
        <v>44034</v>
      </c>
      <c r="X1769" s="12" t="s">
        <v>3358</v>
      </c>
      <c r="Y1769" s="12" t="s">
        <v>5248</v>
      </c>
      <c r="Z1769" s="12"/>
      <c r="AA1769" s="12"/>
      <c r="AB1769" s="102"/>
      <c r="AC1769" s="102"/>
      <c r="AD1769" s="102"/>
      <c r="AE1769" s="102"/>
      <c r="AF1769" s="4">
        <f ca="1">+TODAY()-AE1769</f>
        <v>44137</v>
      </c>
      <c r="AG1769" s="102"/>
      <c r="AH1769" s="102"/>
      <c r="AI1769" s="64"/>
      <c r="AJ1769" s="64"/>
      <c r="AK1769" s="63"/>
      <c r="AL1769" s="64"/>
      <c r="AM1769" s="66">
        <v>1</v>
      </c>
      <c r="AN1769" s="63" t="s">
        <v>44</v>
      </c>
      <c r="AO1769" s="63"/>
      <c r="AP1769" s="63" t="s">
        <v>263</v>
      </c>
      <c r="AQ1769" s="63"/>
      <c r="AR1769" s="63"/>
      <c r="AS1769" s="63"/>
      <c r="AT1769" s="63"/>
      <c r="AU1769" s="3" t="s">
        <v>5235</v>
      </c>
      <c r="AV1769" s="65" t="s">
        <v>47</v>
      </c>
      <c r="AW1769" s="7" t="s">
        <v>47</v>
      </c>
      <c r="AX1769" s="9" t="str">
        <f>IF(AW1769="","Vacio",IF(AV1769=AW1769,"Igual","Diferente"))</f>
        <v>Igual</v>
      </c>
      <c r="AY1769" s="68"/>
      <c r="AZ1769" s="68"/>
      <c r="BA1769" s="5">
        <f ca="1">+IF(K1769&gt;21,"Revisar",0)</f>
        <v>0</v>
      </c>
      <c r="BB1769" s="68" t="s">
        <v>146</v>
      </c>
      <c r="BC1769" s="129" t="s">
        <v>2919</v>
      </c>
      <c r="BD1769"/>
      <c r="BE1769"/>
      <c r="BF1769" s="129" t="s">
        <v>94</v>
      </c>
      <c r="BG1769" s="129"/>
      <c r="BH1769"/>
      <c r="BI1769"/>
      <c r="BJ1769"/>
      <c r="BK1769"/>
      <c r="BL1769"/>
      <c r="BM1769"/>
    </row>
    <row r="1770" spans="1:65" s="158" customFormat="1" ht="14.65" customHeight="1" x14ac:dyDescent="0.25">
      <c r="A1770" s="68" t="str">
        <f>CONCATENATE(E1770,"_",X1770)</f>
        <v>20529096195_PCR-LAP20072037</v>
      </c>
      <c r="B1770" s="68" t="str">
        <f>CONCATENATE(E1770,"_",Z1770)</f>
        <v>20529096195_</v>
      </c>
      <c r="C1770" s="64">
        <v>44127</v>
      </c>
      <c r="D1770" s="64">
        <v>44157</v>
      </c>
      <c r="E1770" s="192">
        <v>20529096195</v>
      </c>
      <c r="F1770" s="63" t="s">
        <v>4566</v>
      </c>
      <c r="G1770" s="63" t="s">
        <v>5061</v>
      </c>
      <c r="H1770" s="64">
        <v>44127</v>
      </c>
      <c r="I1770" s="64">
        <v>44157</v>
      </c>
      <c r="J1770" s="65"/>
      <c r="K1770" s="8">
        <f ca="1">+TODAY()-I1770</f>
        <v>-20</v>
      </c>
      <c r="L1770" s="9">
        <v>75</v>
      </c>
      <c r="M1770" s="135"/>
      <c r="N1770" s="9" t="str">
        <f>IF(M1770="","Vacio",IF(L1770=M1770,"Igual","Diferente"))</f>
        <v>Vacio</v>
      </c>
      <c r="O1770" s="9"/>
      <c r="P1770" s="135"/>
      <c r="Q1770" s="9" t="str">
        <f>IF(P1770="","Vacio",IF(O1770=P1770,"Igual","Diferente"))</f>
        <v>Vacio</v>
      </c>
      <c r="R1770" s="1">
        <f>+L1770+O1770/3.5</f>
        <v>75</v>
      </c>
      <c r="S1770" s="1">
        <f ca="1">+IF(K1770&gt;=0,IF(K1770&lt;30,R1770*1,IF(60&gt;K1770,R1770*2,IF(90&gt;K1770,R1770*3,IF(120&gt;K1770,R1770*4,IF(150&gt;K1770,R1770*5,IF(180&gt;K1770,R1770*6,IF(210&gt;K1770,R1770*7))))))),0)</f>
        <v>0</v>
      </c>
      <c r="T1770" s="2">
        <f ca="1">+IF(K1770&lt;0,0,IF(K1770&lt;8,$A$1,IF(K1770&lt;15,$B$1,IF(K1770&lt;22,$C$1,IF(K1770&lt;30,$D$1,IF(K1770&lt;60,$G$1,IF(K1770&lt;90,$H$1,IF(K1770&lt;120,$I$1,IF(K1770&lt;150,$J$1,IF(K1770&lt;180,$K$1,IF(K1770&lt;210,$E$1)))))))))))</f>
        <v>0</v>
      </c>
      <c r="U1770" s="63" t="s">
        <v>3392</v>
      </c>
      <c r="V1770" s="66" t="s">
        <v>3394</v>
      </c>
      <c r="W1770" s="64">
        <v>44034</v>
      </c>
      <c r="X1770" s="12" t="s">
        <v>3357</v>
      </c>
      <c r="Y1770" s="12" t="s">
        <v>5248</v>
      </c>
      <c r="Z1770" s="12"/>
      <c r="AA1770" s="12"/>
      <c r="AB1770" s="102"/>
      <c r="AC1770" s="102"/>
      <c r="AD1770" s="102"/>
      <c r="AE1770" s="102"/>
      <c r="AF1770" s="4">
        <f ca="1">+TODAY()-AE1770</f>
        <v>44137</v>
      </c>
      <c r="AG1770" s="102"/>
      <c r="AH1770" s="102"/>
      <c r="AI1770" s="64"/>
      <c r="AJ1770" s="64"/>
      <c r="AK1770" s="63"/>
      <c r="AL1770" s="64"/>
      <c r="AM1770" s="66">
        <v>1</v>
      </c>
      <c r="AN1770" s="63" t="s">
        <v>44</v>
      </c>
      <c r="AO1770" s="63"/>
      <c r="AP1770" s="63" t="s">
        <v>263</v>
      </c>
      <c r="AQ1770" s="63"/>
      <c r="AR1770" s="63"/>
      <c r="AS1770" s="63"/>
      <c r="AT1770" s="63"/>
      <c r="AU1770" s="3" t="s">
        <v>5235</v>
      </c>
      <c r="AV1770" s="65" t="s">
        <v>47</v>
      </c>
      <c r="AW1770" s="7" t="s">
        <v>47</v>
      </c>
      <c r="AX1770" s="9" t="str">
        <f>IF(AW1770="","Vacio",IF(AV1770=AW1770,"Igual","Diferente"))</f>
        <v>Igual</v>
      </c>
      <c r="AY1770" s="68"/>
      <c r="AZ1770" s="68"/>
      <c r="BA1770" s="5">
        <f ca="1">+IF(K1770&gt;21,"Revisar",0)</f>
        <v>0</v>
      </c>
      <c r="BB1770" s="68" t="s">
        <v>146</v>
      </c>
      <c r="BC1770" s="129" t="s">
        <v>2919</v>
      </c>
      <c r="BD1770"/>
      <c r="BE1770"/>
      <c r="BF1770" s="129" t="s">
        <v>94</v>
      </c>
      <c r="BG1770" s="129"/>
      <c r="BH1770"/>
      <c r="BI1770"/>
      <c r="BJ1770"/>
      <c r="BK1770"/>
      <c r="BL1770"/>
      <c r="BM1770"/>
    </row>
    <row r="1771" spans="1:65" s="158" customFormat="1" ht="14.65" customHeight="1" x14ac:dyDescent="0.25">
      <c r="A1771" s="68" t="str">
        <f>CONCATENATE(E1771,"_",X1771)</f>
        <v>20529096195_PCR-LAP20072038</v>
      </c>
      <c r="B1771" s="68" t="str">
        <f>CONCATENATE(E1771,"_",Z1771)</f>
        <v>20529096195_</v>
      </c>
      <c r="C1771" s="64">
        <v>44127</v>
      </c>
      <c r="D1771" s="64">
        <v>44157</v>
      </c>
      <c r="E1771" s="192">
        <v>20529096195</v>
      </c>
      <c r="F1771" s="63" t="s">
        <v>4566</v>
      </c>
      <c r="G1771" s="63" t="s">
        <v>5061</v>
      </c>
      <c r="H1771" s="64">
        <v>44127</v>
      </c>
      <c r="I1771" s="64">
        <v>44157</v>
      </c>
      <c r="J1771" s="65"/>
      <c r="K1771" s="8">
        <f ca="1">+TODAY()-I1771</f>
        <v>-20</v>
      </c>
      <c r="L1771" s="9">
        <v>75</v>
      </c>
      <c r="M1771" s="135"/>
      <c r="N1771" s="9" t="str">
        <f>IF(M1771="","Vacio",IF(L1771=M1771,"Igual","Diferente"))</f>
        <v>Vacio</v>
      </c>
      <c r="O1771" s="9"/>
      <c r="P1771" s="135"/>
      <c r="Q1771" s="9" t="str">
        <f>IF(P1771="","Vacio",IF(O1771=P1771,"Igual","Diferente"))</f>
        <v>Vacio</v>
      </c>
      <c r="R1771" s="1">
        <f>+L1771+O1771/3.5</f>
        <v>75</v>
      </c>
      <c r="S1771" s="1">
        <f ca="1">+IF(K1771&gt;=0,IF(K1771&lt;30,R1771*1,IF(60&gt;K1771,R1771*2,IF(90&gt;K1771,R1771*3,IF(120&gt;K1771,R1771*4,IF(150&gt;K1771,R1771*5,IF(180&gt;K1771,R1771*6,IF(210&gt;K1771,R1771*7))))))),0)</f>
        <v>0</v>
      </c>
      <c r="T1771" s="2">
        <f ca="1">+IF(K1771&lt;0,0,IF(K1771&lt;8,$A$1,IF(K1771&lt;15,$B$1,IF(K1771&lt;22,$C$1,IF(K1771&lt;30,$D$1,IF(K1771&lt;60,$G$1,IF(K1771&lt;90,$H$1,IF(K1771&lt;120,$I$1,IF(K1771&lt;150,$J$1,IF(K1771&lt;180,$K$1,IF(K1771&lt;210,$E$1)))))))))))</f>
        <v>0</v>
      </c>
      <c r="U1771" s="63" t="s">
        <v>3392</v>
      </c>
      <c r="V1771" s="66" t="s">
        <v>3394</v>
      </c>
      <c r="W1771" s="64">
        <v>44034</v>
      </c>
      <c r="X1771" s="12" t="s">
        <v>3356</v>
      </c>
      <c r="Y1771" s="12" t="s">
        <v>5248</v>
      </c>
      <c r="Z1771" s="12"/>
      <c r="AA1771" s="12"/>
      <c r="AB1771" s="102"/>
      <c r="AC1771" s="102"/>
      <c r="AD1771" s="102"/>
      <c r="AE1771" s="102"/>
      <c r="AF1771" s="4">
        <f ca="1">+TODAY()-AE1771</f>
        <v>44137</v>
      </c>
      <c r="AG1771" s="102"/>
      <c r="AH1771" s="102"/>
      <c r="AI1771" s="64"/>
      <c r="AJ1771" s="64"/>
      <c r="AK1771" s="63"/>
      <c r="AL1771" s="64"/>
      <c r="AM1771" s="66">
        <v>1</v>
      </c>
      <c r="AN1771" s="63" t="s">
        <v>44</v>
      </c>
      <c r="AO1771" s="63"/>
      <c r="AP1771" s="63" t="s">
        <v>263</v>
      </c>
      <c r="AQ1771" s="63"/>
      <c r="AR1771" s="63"/>
      <c r="AS1771" s="63"/>
      <c r="AT1771" s="63"/>
      <c r="AU1771" s="3" t="s">
        <v>5235</v>
      </c>
      <c r="AV1771" s="65" t="s">
        <v>47</v>
      </c>
      <c r="AW1771" s="7" t="s">
        <v>47</v>
      </c>
      <c r="AX1771" s="9" t="str">
        <f>IF(AW1771="","Vacio",IF(AV1771=AW1771,"Igual","Diferente"))</f>
        <v>Igual</v>
      </c>
      <c r="AY1771" s="68"/>
      <c r="AZ1771" s="68"/>
      <c r="BA1771" s="5">
        <f ca="1">+IF(K1771&gt;21,"Revisar",0)</f>
        <v>0</v>
      </c>
      <c r="BB1771" s="68" t="s">
        <v>146</v>
      </c>
      <c r="BC1771" s="129" t="s">
        <v>2919</v>
      </c>
      <c r="BD1771"/>
      <c r="BE1771"/>
      <c r="BF1771" s="129" t="s">
        <v>94</v>
      </c>
      <c r="BG1771" s="129"/>
      <c r="BH1771"/>
      <c r="BI1771"/>
      <c r="BJ1771"/>
      <c r="BK1771"/>
      <c r="BL1771"/>
      <c r="BM1771"/>
    </row>
    <row r="1772" spans="1:65" s="158" customFormat="1" ht="14.65" customHeight="1" x14ac:dyDescent="0.25">
      <c r="A1772" s="68" t="str">
        <f>CONCATENATE(E1772,"_",X1772)</f>
        <v>20529096195_PCR-LAP20072039</v>
      </c>
      <c r="B1772" s="68" t="str">
        <f>CONCATENATE(E1772,"_",Z1772)</f>
        <v>20529096195_</v>
      </c>
      <c r="C1772" s="64">
        <v>44127</v>
      </c>
      <c r="D1772" s="64">
        <v>44157</v>
      </c>
      <c r="E1772" s="192">
        <v>20529096195</v>
      </c>
      <c r="F1772" s="63" t="s">
        <v>4566</v>
      </c>
      <c r="G1772" s="63" t="s">
        <v>5061</v>
      </c>
      <c r="H1772" s="64">
        <v>44127</v>
      </c>
      <c r="I1772" s="64">
        <v>44157</v>
      </c>
      <c r="J1772" s="65"/>
      <c r="K1772" s="8">
        <f ca="1">+TODAY()-I1772</f>
        <v>-20</v>
      </c>
      <c r="L1772" s="9">
        <v>75</v>
      </c>
      <c r="M1772" s="135"/>
      <c r="N1772" s="9" t="str">
        <f>IF(M1772="","Vacio",IF(L1772=M1772,"Igual","Diferente"))</f>
        <v>Vacio</v>
      </c>
      <c r="O1772" s="9"/>
      <c r="P1772" s="135"/>
      <c r="Q1772" s="9" t="str">
        <f>IF(P1772="","Vacio",IF(O1772=P1772,"Igual","Diferente"))</f>
        <v>Vacio</v>
      </c>
      <c r="R1772" s="1">
        <f>+L1772+O1772/3.5</f>
        <v>75</v>
      </c>
      <c r="S1772" s="1">
        <f ca="1">+IF(K1772&gt;=0,IF(K1772&lt;30,R1772*1,IF(60&gt;K1772,R1772*2,IF(90&gt;K1772,R1772*3,IF(120&gt;K1772,R1772*4,IF(150&gt;K1772,R1772*5,IF(180&gt;K1772,R1772*6,IF(210&gt;K1772,R1772*7))))))),0)</f>
        <v>0</v>
      </c>
      <c r="T1772" s="2">
        <f ca="1">+IF(K1772&lt;0,0,IF(K1772&lt;8,$A$1,IF(K1772&lt;15,$B$1,IF(K1772&lt;22,$C$1,IF(K1772&lt;30,$D$1,IF(K1772&lt;60,$G$1,IF(K1772&lt;90,$H$1,IF(K1772&lt;120,$I$1,IF(K1772&lt;150,$J$1,IF(K1772&lt;180,$K$1,IF(K1772&lt;210,$E$1)))))))))))</f>
        <v>0</v>
      </c>
      <c r="U1772" s="63" t="s">
        <v>3392</v>
      </c>
      <c r="V1772" s="66" t="s">
        <v>3394</v>
      </c>
      <c r="W1772" s="64">
        <v>44034</v>
      </c>
      <c r="X1772" s="12" t="s">
        <v>3355</v>
      </c>
      <c r="Y1772" s="12" t="s">
        <v>5248</v>
      </c>
      <c r="Z1772" s="12"/>
      <c r="AA1772" s="12"/>
      <c r="AB1772" s="102"/>
      <c r="AC1772" s="102"/>
      <c r="AD1772" s="102"/>
      <c r="AE1772" s="102"/>
      <c r="AF1772" s="4">
        <f ca="1">+TODAY()-AE1772</f>
        <v>44137</v>
      </c>
      <c r="AG1772" s="102"/>
      <c r="AH1772" s="102"/>
      <c r="AI1772" s="64"/>
      <c r="AJ1772" s="64"/>
      <c r="AK1772" s="63"/>
      <c r="AL1772" s="64"/>
      <c r="AM1772" s="66">
        <v>1</v>
      </c>
      <c r="AN1772" s="63" t="s">
        <v>44</v>
      </c>
      <c r="AO1772" s="63"/>
      <c r="AP1772" s="63" t="s">
        <v>263</v>
      </c>
      <c r="AQ1772" s="63"/>
      <c r="AR1772" s="63"/>
      <c r="AS1772" s="63"/>
      <c r="AT1772" s="63"/>
      <c r="AU1772" s="3" t="s">
        <v>5235</v>
      </c>
      <c r="AV1772" s="65" t="s">
        <v>47</v>
      </c>
      <c r="AW1772" s="7" t="s">
        <v>47</v>
      </c>
      <c r="AX1772" s="9" t="str">
        <f>IF(AW1772="","Vacio",IF(AV1772=AW1772,"Igual","Diferente"))</f>
        <v>Igual</v>
      </c>
      <c r="AY1772" s="68"/>
      <c r="AZ1772" s="68"/>
      <c r="BA1772" s="5">
        <f ca="1">+IF(K1772&gt;21,"Revisar",0)</f>
        <v>0</v>
      </c>
      <c r="BB1772" s="68" t="s">
        <v>146</v>
      </c>
      <c r="BC1772" s="129" t="s">
        <v>2919</v>
      </c>
      <c r="BD1772"/>
      <c r="BE1772"/>
      <c r="BF1772" s="129" t="s">
        <v>94</v>
      </c>
      <c r="BG1772" s="129"/>
      <c r="BH1772"/>
      <c r="BI1772"/>
      <c r="BJ1772"/>
      <c r="BK1772"/>
      <c r="BL1772"/>
      <c r="BM1772"/>
    </row>
    <row r="1773" spans="1:65" s="158" customFormat="1" ht="14.65" customHeight="1" x14ac:dyDescent="0.25">
      <c r="A1773" s="68" t="str">
        <f>CONCATENATE(E1773,"_",X1773)</f>
        <v>20529096195_PCR-LAP0940</v>
      </c>
      <c r="B1773" s="68" t="str">
        <f>CONCATENATE(E1773,"_",Z1773)</f>
        <v>20529096195_</v>
      </c>
      <c r="C1773" s="64">
        <v>44127</v>
      </c>
      <c r="D1773" s="64">
        <v>44157</v>
      </c>
      <c r="E1773" s="192">
        <v>20529096195</v>
      </c>
      <c r="F1773" s="63" t="s">
        <v>4566</v>
      </c>
      <c r="G1773" s="63" t="s">
        <v>5061</v>
      </c>
      <c r="H1773" s="64">
        <v>44127</v>
      </c>
      <c r="I1773" s="64">
        <v>44157</v>
      </c>
      <c r="J1773" s="65"/>
      <c r="K1773" s="8">
        <f ca="1">+TODAY()-I1773</f>
        <v>-20</v>
      </c>
      <c r="L1773" s="9">
        <v>75</v>
      </c>
      <c r="M1773" s="135"/>
      <c r="N1773" s="9" t="str">
        <f>IF(M1773="","Vacio",IF(L1773=M1773,"Igual","Diferente"))</f>
        <v>Vacio</v>
      </c>
      <c r="O1773" s="9"/>
      <c r="P1773" s="135"/>
      <c r="Q1773" s="9" t="str">
        <f>IF(P1773="","Vacio",IF(O1773=P1773,"Igual","Diferente"))</f>
        <v>Vacio</v>
      </c>
      <c r="R1773" s="1">
        <f>+L1773+O1773/3.5</f>
        <v>75</v>
      </c>
      <c r="S1773" s="1">
        <f ca="1">+IF(K1773&gt;=0,IF(K1773&lt;30,R1773*1,IF(60&gt;K1773,R1773*2,IF(90&gt;K1773,R1773*3,IF(120&gt;K1773,R1773*4,IF(150&gt;K1773,R1773*5,IF(180&gt;K1773,R1773*6,IF(210&gt;K1773,R1773*7))))))),0)</f>
        <v>0</v>
      </c>
      <c r="T1773" s="2">
        <f ca="1">+IF(K1773&lt;0,0,IF(K1773&lt;8,$A$1,IF(K1773&lt;15,$B$1,IF(K1773&lt;22,$C$1,IF(K1773&lt;30,$D$1,IF(K1773&lt;60,$G$1,IF(K1773&lt;90,$H$1,IF(K1773&lt;120,$I$1,IF(K1773&lt;150,$J$1,IF(K1773&lt;180,$K$1,IF(K1773&lt;210,$E$1)))))))))))</f>
        <v>0</v>
      </c>
      <c r="U1773" s="63" t="s">
        <v>3393</v>
      </c>
      <c r="V1773" s="66" t="s">
        <v>3394</v>
      </c>
      <c r="W1773" s="64">
        <v>44034</v>
      </c>
      <c r="X1773" s="12" t="s">
        <v>2756</v>
      </c>
      <c r="Y1773" s="12" t="s">
        <v>5248</v>
      </c>
      <c r="Z1773" s="12"/>
      <c r="AA1773" s="12"/>
      <c r="AB1773" s="102"/>
      <c r="AC1773" s="102"/>
      <c r="AD1773" s="102"/>
      <c r="AE1773" s="102"/>
      <c r="AF1773" s="4">
        <f ca="1">+TODAY()-AE1773</f>
        <v>44137</v>
      </c>
      <c r="AG1773" s="102"/>
      <c r="AH1773" s="102"/>
      <c r="AI1773" s="64"/>
      <c r="AJ1773" s="64"/>
      <c r="AK1773" s="63"/>
      <c r="AL1773" s="64"/>
      <c r="AM1773" s="66">
        <v>1</v>
      </c>
      <c r="AN1773" s="63" t="s">
        <v>44</v>
      </c>
      <c r="AO1773" s="63"/>
      <c r="AP1773" s="63" t="s">
        <v>263</v>
      </c>
      <c r="AQ1773" s="63"/>
      <c r="AR1773" s="63"/>
      <c r="AS1773" s="63"/>
      <c r="AT1773" s="63"/>
      <c r="AU1773" s="3" t="s">
        <v>5235</v>
      </c>
      <c r="AV1773" s="65" t="s">
        <v>47</v>
      </c>
      <c r="AW1773" s="7" t="s">
        <v>47</v>
      </c>
      <c r="AX1773" s="9" t="str">
        <f>IF(AW1773="","Vacio",IF(AV1773=AW1773,"Igual","Diferente"))</f>
        <v>Igual</v>
      </c>
      <c r="AY1773" s="68"/>
      <c r="AZ1773" s="68"/>
      <c r="BA1773" s="5">
        <f ca="1">+IF(K1773&gt;21,"Revisar",0)</f>
        <v>0</v>
      </c>
      <c r="BB1773" s="68" t="s">
        <v>146</v>
      </c>
      <c r="BC1773" s="129" t="s">
        <v>2919</v>
      </c>
      <c r="BD1773"/>
      <c r="BE1773"/>
      <c r="BF1773" s="129" t="s">
        <v>94</v>
      </c>
      <c r="BG1773" s="129"/>
      <c r="BH1773"/>
      <c r="BI1773"/>
      <c r="BJ1773"/>
      <c r="BK1773"/>
      <c r="BL1773"/>
      <c r="BM1773"/>
    </row>
    <row r="1774" spans="1:65" s="158" customFormat="1" ht="14.65" customHeight="1" x14ac:dyDescent="0.25">
      <c r="A1774" s="68" t="str">
        <f>CONCATENATE(E1774,"_",X1774)</f>
        <v>20529096195_PCR-LAP0951</v>
      </c>
      <c r="B1774" s="68" t="str">
        <f>CONCATENATE(E1774,"_",Z1774)</f>
        <v>20529096195_</v>
      </c>
      <c r="C1774" s="64">
        <v>44127</v>
      </c>
      <c r="D1774" s="64">
        <v>44157</v>
      </c>
      <c r="E1774" s="192">
        <v>20529096195</v>
      </c>
      <c r="F1774" s="63" t="s">
        <v>4566</v>
      </c>
      <c r="G1774" s="63" t="s">
        <v>5061</v>
      </c>
      <c r="H1774" s="64">
        <v>44127</v>
      </c>
      <c r="I1774" s="64">
        <v>44157</v>
      </c>
      <c r="J1774" s="65"/>
      <c r="K1774" s="8">
        <f ca="1">+TODAY()-I1774</f>
        <v>-20</v>
      </c>
      <c r="L1774" s="9">
        <v>75</v>
      </c>
      <c r="M1774" s="135"/>
      <c r="N1774" s="9" t="str">
        <f>IF(M1774="","Vacio",IF(L1774=M1774,"Igual","Diferente"))</f>
        <v>Vacio</v>
      </c>
      <c r="O1774" s="9"/>
      <c r="P1774" s="135"/>
      <c r="Q1774" s="9" t="str">
        <f>IF(P1774="","Vacio",IF(O1774=P1774,"Igual","Diferente"))</f>
        <v>Vacio</v>
      </c>
      <c r="R1774" s="1">
        <f>+L1774+O1774/3.5</f>
        <v>75</v>
      </c>
      <c r="S1774" s="1">
        <f ca="1">+IF(K1774&gt;=0,IF(K1774&lt;30,R1774*1,IF(60&gt;K1774,R1774*2,IF(90&gt;K1774,R1774*3,IF(120&gt;K1774,R1774*4,IF(150&gt;K1774,R1774*5,IF(180&gt;K1774,R1774*6,IF(210&gt;K1774,R1774*7))))))),0)</f>
        <v>0</v>
      </c>
      <c r="T1774" s="2">
        <f ca="1">+IF(K1774&lt;0,0,IF(K1774&lt;8,$A$1,IF(K1774&lt;15,$B$1,IF(K1774&lt;22,$C$1,IF(K1774&lt;30,$D$1,IF(K1774&lt;60,$G$1,IF(K1774&lt;90,$H$1,IF(K1774&lt;120,$I$1,IF(K1774&lt;150,$J$1,IF(K1774&lt;180,$K$1,IF(K1774&lt;210,$E$1)))))))))))</f>
        <v>0</v>
      </c>
      <c r="U1774" s="63" t="s">
        <v>3393</v>
      </c>
      <c r="V1774" s="66" t="s">
        <v>3394</v>
      </c>
      <c r="W1774" s="64">
        <v>44034</v>
      </c>
      <c r="X1774" s="12" t="s">
        <v>2764</v>
      </c>
      <c r="Y1774" s="12" t="s">
        <v>5248</v>
      </c>
      <c r="Z1774" s="12"/>
      <c r="AA1774" s="12"/>
      <c r="AB1774" s="102"/>
      <c r="AC1774" s="102"/>
      <c r="AD1774" s="102"/>
      <c r="AE1774" s="102"/>
      <c r="AF1774" s="4">
        <f ca="1">+TODAY()-AE1774</f>
        <v>44137</v>
      </c>
      <c r="AG1774" s="102"/>
      <c r="AH1774" s="102"/>
      <c r="AI1774" s="64"/>
      <c r="AJ1774" s="64"/>
      <c r="AK1774" s="63"/>
      <c r="AL1774" s="64"/>
      <c r="AM1774" s="66">
        <v>1</v>
      </c>
      <c r="AN1774" s="63" t="s">
        <v>44</v>
      </c>
      <c r="AO1774" s="63"/>
      <c r="AP1774" s="63" t="s">
        <v>263</v>
      </c>
      <c r="AQ1774" s="63"/>
      <c r="AR1774" s="63"/>
      <c r="AS1774" s="63"/>
      <c r="AT1774" s="63"/>
      <c r="AU1774" s="3" t="s">
        <v>5235</v>
      </c>
      <c r="AV1774" s="65" t="s">
        <v>47</v>
      </c>
      <c r="AW1774" s="7" t="s">
        <v>47</v>
      </c>
      <c r="AX1774" s="9" t="str">
        <f>IF(AW1774="","Vacio",IF(AV1774=AW1774,"Igual","Diferente"))</f>
        <v>Igual</v>
      </c>
      <c r="AY1774" s="68"/>
      <c r="AZ1774" s="68"/>
      <c r="BA1774" s="5">
        <f ca="1">+IF(K1774&gt;21,"Revisar",0)</f>
        <v>0</v>
      </c>
      <c r="BB1774" s="68" t="s">
        <v>146</v>
      </c>
      <c r="BC1774" s="129" t="s">
        <v>2919</v>
      </c>
      <c r="BD1774"/>
      <c r="BE1774"/>
      <c r="BF1774" s="129" t="s">
        <v>94</v>
      </c>
      <c r="BG1774" s="129"/>
      <c r="BH1774"/>
      <c r="BI1774"/>
      <c r="BJ1774"/>
      <c r="BK1774"/>
      <c r="BL1774"/>
      <c r="BM1774"/>
    </row>
    <row r="1775" spans="1:65" s="158" customFormat="1" ht="14.65" customHeight="1" x14ac:dyDescent="0.25">
      <c r="A1775" s="68" t="str">
        <f>CONCATENATE(E1775,"_",X1775)</f>
        <v>20529096195_PCR-LAP1273</v>
      </c>
      <c r="B1775" s="68" t="str">
        <f>CONCATENATE(E1775,"_",Z1775)</f>
        <v>20529096195_PCR-LAP19091025</v>
      </c>
      <c r="C1775" s="64">
        <v>44123</v>
      </c>
      <c r="D1775" s="64">
        <v>44153</v>
      </c>
      <c r="E1775" s="192">
        <v>20529096195</v>
      </c>
      <c r="F1775" s="63" t="s">
        <v>4566</v>
      </c>
      <c r="G1775" s="63" t="s">
        <v>5013</v>
      </c>
      <c r="H1775" s="64">
        <v>44123</v>
      </c>
      <c r="I1775" s="64">
        <v>44153</v>
      </c>
      <c r="J1775" s="65"/>
      <c r="K1775" s="8">
        <f ca="1">+TODAY()-I1775</f>
        <v>-16</v>
      </c>
      <c r="L1775" s="9">
        <v>79</v>
      </c>
      <c r="M1775" s="135"/>
      <c r="N1775" s="9" t="str">
        <f>IF(M1775="","Vacio",IF(L1775=M1775,"Igual","Diferente"))</f>
        <v>Vacio</v>
      </c>
      <c r="O1775" s="9"/>
      <c r="P1775" s="135"/>
      <c r="Q1775" s="9" t="str">
        <f>IF(P1775="","Vacio",IF(O1775=P1775,"Igual","Diferente"))</f>
        <v>Vacio</v>
      </c>
      <c r="R1775" s="1">
        <f>+L1775+O1775/3.5</f>
        <v>79</v>
      </c>
      <c r="S1775" s="1">
        <f ca="1">+IF(K1775&gt;=0,IF(K1775&lt;30,R1775*1,IF(60&gt;K1775,R1775*2,IF(90&gt;K1775,R1775*3,IF(120&gt;K1775,R1775*4,IF(150&gt;K1775,R1775*5,IF(180&gt;K1775,R1775*6,IF(210&gt;K1775,R1775*7))))))),0)</f>
        <v>0</v>
      </c>
      <c r="T1775" s="2">
        <f ca="1">+IF(K1775&lt;0,0,IF(K1775&lt;8,$A$1,IF(K1775&lt;15,$B$1,IF(K1775&lt;22,$C$1,IF(K1775&lt;30,$D$1,IF(K1775&lt;60,$G$1,IF(K1775&lt;90,$H$1,IF(K1775&lt;120,$I$1,IF(K1775&lt;150,$J$1,IF(K1775&lt;180,$K$1,IF(K1775&lt;210,$E$1)))))))))))</f>
        <v>0</v>
      </c>
      <c r="U1775" s="63" t="s">
        <v>3338</v>
      </c>
      <c r="V1775" s="66" t="s">
        <v>2578</v>
      </c>
      <c r="W1775" s="64">
        <v>44001</v>
      </c>
      <c r="X1775" s="12" t="s">
        <v>3337</v>
      </c>
      <c r="Y1775" s="12" t="s">
        <v>5248</v>
      </c>
      <c r="Z1775" s="12" t="s">
        <v>741</v>
      </c>
      <c r="AA1775" s="12"/>
      <c r="AB1775" s="102"/>
      <c r="AC1775" s="102"/>
      <c r="AD1775" s="102"/>
      <c r="AE1775" s="102"/>
      <c r="AF1775" s="4">
        <f ca="1">+TODAY()-AE1775</f>
        <v>44137</v>
      </c>
      <c r="AG1775" s="102"/>
      <c r="AH1775" s="102"/>
      <c r="AI1775" s="64"/>
      <c r="AJ1775" s="64"/>
      <c r="AK1775" s="63"/>
      <c r="AL1775" s="64"/>
      <c r="AM1775" s="66">
        <v>1</v>
      </c>
      <c r="AN1775" s="63" t="s">
        <v>44</v>
      </c>
      <c r="AO1775" s="63"/>
      <c r="AP1775" s="63" t="s">
        <v>2214</v>
      </c>
      <c r="AQ1775" s="63"/>
      <c r="AR1775" s="63"/>
      <c r="AS1775" s="63"/>
      <c r="AT1775" s="63"/>
      <c r="AU1775" s="3" t="s">
        <v>5235</v>
      </c>
      <c r="AV1775" s="65" t="s">
        <v>47</v>
      </c>
      <c r="AW1775" s="7" t="s">
        <v>47</v>
      </c>
      <c r="AX1775" s="9" t="str">
        <f>IF(AW1775="","Vacio",IF(AV1775=AW1775,"Igual","Diferente"))</f>
        <v>Igual</v>
      </c>
      <c r="AY1775" s="68"/>
      <c r="AZ1775" s="68"/>
      <c r="BA1775" s="5">
        <f ca="1">+IF(K1775&gt;21,"Revisar",0)</f>
        <v>0</v>
      </c>
      <c r="BB1775" s="68" t="s">
        <v>146</v>
      </c>
      <c r="BC1775" s="129" t="s">
        <v>2919</v>
      </c>
      <c r="BD1775"/>
      <c r="BE1775"/>
      <c r="BF1775" s="129" t="s">
        <v>94</v>
      </c>
      <c r="BG1775" s="129"/>
      <c r="BH1775"/>
      <c r="BI1775"/>
      <c r="BJ1775"/>
      <c r="BK1775"/>
      <c r="BL1775"/>
      <c r="BM1775"/>
    </row>
    <row r="1776" spans="1:65" s="158" customFormat="1" ht="14.65" customHeight="1" x14ac:dyDescent="0.25">
      <c r="A1776" s="68" t="str">
        <f>CONCATENATE(E1776,"_",X1776)</f>
        <v>20529096195_PCR-LAP1288</v>
      </c>
      <c r="B1776" s="68" t="str">
        <f>CONCATENATE(E1776,"_",Z1776)</f>
        <v>20529096195_</v>
      </c>
      <c r="C1776" s="64">
        <v>44123</v>
      </c>
      <c r="D1776" s="64">
        <v>44153</v>
      </c>
      <c r="E1776" s="192">
        <v>20529096195</v>
      </c>
      <c r="F1776" s="63" t="s">
        <v>4566</v>
      </c>
      <c r="G1776" s="63" t="s">
        <v>5013</v>
      </c>
      <c r="H1776" s="64">
        <v>44123</v>
      </c>
      <c r="I1776" s="64">
        <v>44153</v>
      </c>
      <c r="J1776" s="65"/>
      <c r="K1776" s="8">
        <f ca="1">+TODAY()-I1776</f>
        <v>-16</v>
      </c>
      <c r="L1776" s="9">
        <v>79</v>
      </c>
      <c r="M1776" s="135"/>
      <c r="N1776" s="9" t="str">
        <f>IF(M1776="","Vacio",IF(L1776=M1776,"Igual","Diferente"))</f>
        <v>Vacio</v>
      </c>
      <c r="O1776" s="9"/>
      <c r="P1776" s="135"/>
      <c r="Q1776" s="9" t="str">
        <f>IF(P1776="","Vacio",IF(O1776=P1776,"Igual","Diferente"))</f>
        <v>Vacio</v>
      </c>
      <c r="R1776" s="1">
        <f>+L1776+O1776/3.5</f>
        <v>79</v>
      </c>
      <c r="S1776" s="1">
        <f ca="1">+IF(K1776&gt;=0,IF(K1776&lt;30,R1776*1,IF(60&gt;K1776,R1776*2,IF(90&gt;K1776,R1776*3,IF(120&gt;K1776,R1776*4,IF(150&gt;K1776,R1776*5,IF(180&gt;K1776,R1776*6,IF(210&gt;K1776,R1776*7))))))),0)</f>
        <v>0</v>
      </c>
      <c r="T1776" s="2">
        <f ca="1">+IF(K1776&lt;0,0,IF(K1776&lt;8,$A$1,IF(K1776&lt;15,$B$1,IF(K1776&lt;22,$C$1,IF(K1776&lt;30,$D$1,IF(K1776&lt;60,$G$1,IF(K1776&lt;90,$H$1,IF(K1776&lt;120,$I$1,IF(K1776&lt;150,$J$1,IF(K1776&lt;180,$K$1,IF(K1776&lt;210,$E$1)))))))))))</f>
        <v>0</v>
      </c>
      <c r="U1776" s="63" t="s">
        <v>2581</v>
      </c>
      <c r="V1776" s="66" t="s">
        <v>2578</v>
      </c>
      <c r="W1776" s="64">
        <v>44001</v>
      </c>
      <c r="X1776" s="12" t="s">
        <v>2582</v>
      </c>
      <c r="Y1776" s="12" t="s">
        <v>5248</v>
      </c>
      <c r="Z1776" s="12"/>
      <c r="AA1776" s="12"/>
      <c r="AB1776" s="102"/>
      <c r="AC1776" s="102"/>
      <c r="AD1776" s="102"/>
      <c r="AE1776" s="102"/>
      <c r="AF1776" s="4">
        <f ca="1">+TODAY()-AE1776</f>
        <v>44137</v>
      </c>
      <c r="AG1776" s="102"/>
      <c r="AH1776" s="102"/>
      <c r="AI1776" s="64"/>
      <c r="AJ1776" s="64"/>
      <c r="AK1776" s="63"/>
      <c r="AL1776" s="64"/>
      <c r="AM1776" s="66">
        <v>1</v>
      </c>
      <c r="AN1776" s="63" t="s">
        <v>44</v>
      </c>
      <c r="AO1776" s="63"/>
      <c r="AP1776" s="63" t="s">
        <v>2214</v>
      </c>
      <c r="AQ1776" s="63"/>
      <c r="AR1776" s="63"/>
      <c r="AS1776" s="63"/>
      <c r="AT1776" s="63"/>
      <c r="AU1776" s="3" t="s">
        <v>5235</v>
      </c>
      <c r="AV1776" s="65" t="s">
        <v>47</v>
      </c>
      <c r="AW1776" s="7" t="s">
        <v>47</v>
      </c>
      <c r="AX1776" s="9" t="str">
        <f>IF(AW1776="","Vacio",IF(AV1776=AW1776,"Igual","Diferente"))</f>
        <v>Igual</v>
      </c>
      <c r="AY1776" s="68"/>
      <c r="AZ1776" s="68"/>
      <c r="BA1776" s="5">
        <f ca="1">+IF(K1776&gt;21,"Revisar",0)</f>
        <v>0</v>
      </c>
      <c r="BB1776" s="68" t="s">
        <v>146</v>
      </c>
      <c r="BC1776" s="129" t="s">
        <v>2919</v>
      </c>
      <c r="BD1776"/>
      <c r="BE1776"/>
      <c r="BF1776" s="129" t="s">
        <v>94</v>
      </c>
      <c r="BG1776" s="129"/>
      <c r="BH1776"/>
      <c r="BI1776"/>
      <c r="BJ1776"/>
      <c r="BK1776"/>
      <c r="BL1776"/>
      <c r="BM1776"/>
    </row>
    <row r="1777" spans="1:65" s="158" customFormat="1" ht="14.65" customHeight="1" x14ac:dyDescent="0.25">
      <c r="A1777" s="68" t="str">
        <f>CONCATENATE(E1777,"_",X1777)</f>
        <v>20507508503_PCR-LAP0284</v>
      </c>
      <c r="B1777" s="68" t="str">
        <f>CONCATENATE(E1777,"_",Z1777)</f>
        <v>20507508503_</v>
      </c>
      <c r="C1777" s="64">
        <v>44131</v>
      </c>
      <c r="D1777" s="64">
        <v>44161</v>
      </c>
      <c r="E1777" s="192">
        <v>20507508503</v>
      </c>
      <c r="F1777" s="63" t="s">
        <v>4118</v>
      </c>
      <c r="G1777" s="63" t="s">
        <v>5093</v>
      </c>
      <c r="H1777" s="64">
        <v>44131</v>
      </c>
      <c r="I1777" s="64">
        <v>44161</v>
      </c>
      <c r="J1777" s="65"/>
      <c r="K1777" s="8">
        <f ca="1">+TODAY()-I1777</f>
        <v>-24</v>
      </c>
      <c r="L1777" s="9">
        <v>57</v>
      </c>
      <c r="M1777" s="135"/>
      <c r="N1777" s="9" t="str">
        <f>IF(M1777="","Vacio",IF(L1777=M1777,"Igual","Diferente"))</f>
        <v>Vacio</v>
      </c>
      <c r="O1777" s="9"/>
      <c r="P1777" s="135"/>
      <c r="Q1777" s="9" t="str">
        <f>IF(P1777="","Vacio",IF(O1777=P1777,"Igual","Diferente"))</f>
        <v>Vacio</v>
      </c>
      <c r="R1777" s="1">
        <f>+L1777+O1777/3.5</f>
        <v>57</v>
      </c>
      <c r="S1777" s="1">
        <f ca="1">+IF(K1777&gt;=0,IF(K1777&lt;30,R1777*1,IF(60&gt;K1777,R1777*2,IF(90&gt;K1777,R1777*3,IF(120&gt;K1777,R1777*4,IF(150&gt;K1777,R1777*5,IF(180&gt;K1777,R1777*6,IF(210&gt;K1777,R1777*7))))))),0)</f>
        <v>0</v>
      </c>
      <c r="T1777" s="2">
        <f ca="1">+IF(K1777&lt;0,0,IF(K1777&lt;8,$A$1,IF(K1777&lt;15,$B$1,IF(K1777&lt;22,$C$1,IF(K1777&lt;30,$D$1,IF(K1777&lt;60,$G$1,IF(K1777&lt;90,$H$1,IF(K1777&lt;120,$I$1,IF(K1777&lt;150,$J$1,IF(K1777&lt;180,$K$1,IF(K1777&lt;210,$E$1)))))))))))</f>
        <v>0</v>
      </c>
      <c r="U1777" s="63" t="s">
        <v>3729</v>
      </c>
      <c r="V1777" s="66" t="s">
        <v>3728</v>
      </c>
      <c r="W1777" s="64">
        <v>44070</v>
      </c>
      <c r="X1777" s="12" t="s">
        <v>3714</v>
      </c>
      <c r="Y1777" s="12" t="s">
        <v>5248</v>
      </c>
      <c r="Z1777" s="12"/>
      <c r="AA1777" s="12"/>
      <c r="AB1777" s="102"/>
      <c r="AC1777" s="102"/>
      <c r="AD1777" s="102"/>
      <c r="AE1777" s="102"/>
      <c r="AF1777" s="4">
        <f ca="1">+TODAY()-AE1777</f>
        <v>44137</v>
      </c>
      <c r="AG1777" s="102"/>
      <c r="AH1777" s="102"/>
      <c r="AI1777" s="64"/>
      <c r="AJ1777" s="64"/>
      <c r="AK1777" s="63"/>
      <c r="AL1777" s="64"/>
      <c r="AM1777" s="66">
        <v>1</v>
      </c>
      <c r="AN1777" s="63" t="s">
        <v>44</v>
      </c>
      <c r="AO1777" s="63"/>
      <c r="AP1777" s="63" t="s">
        <v>263</v>
      </c>
      <c r="AQ1777" s="63"/>
      <c r="AR1777" s="63"/>
      <c r="AS1777" s="63"/>
      <c r="AT1777" s="63"/>
      <c r="AU1777" s="3" t="s">
        <v>46</v>
      </c>
      <c r="AV1777" s="65" t="s">
        <v>47</v>
      </c>
      <c r="AW1777" s="7" t="s">
        <v>47</v>
      </c>
      <c r="AX1777" s="9" t="str">
        <f>IF(AW1777="","Vacio",IF(AV1777=AW1777,"Igual","Diferente"))</f>
        <v>Igual</v>
      </c>
      <c r="AY1777" s="68"/>
      <c r="AZ1777" s="68"/>
      <c r="BA1777" s="5">
        <f ca="1">+IF(K1777&gt;21,"Revisar",0)</f>
        <v>0</v>
      </c>
      <c r="BB1777" s="68" t="s">
        <v>146</v>
      </c>
      <c r="BC1777" s="129" t="s">
        <v>2919</v>
      </c>
      <c r="BD1777"/>
      <c r="BE1777"/>
      <c r="BF1777" s="129" t="s">
        <v>94</v>
      </c>
      <c r="BG1777" s="129"/>
      <c r="BH1777"/>
      <c r="BI1777"/>
      <c r="BJ1777"/>
      <c r="BK1777"/>
      <c r="BL1777"/>
      <c r="BM1777"/>
    </row>
    <row r="1778" spans="1:65" s="158" customFormat="1" ht="14.65" customHeight="1" x14ac:dyDescent="0.25">
      <c r="A1778" s="68" t="str">
        <f>CONCATENATE(E1778,"_",X1778)</f>
        <v>20507508503_PCR-LAP0700</v>
      </c>
      <c r="B1778" s="68" t="str">
        <f>CONCATENATE(E1778,"_",Z1778)</f>
        <v>20507508503_</v>
      </c>
      <c r="C1778" s="64">
        <v>44117</v>
      </c>
      <c r="D1778" s="64">
        <v>44147</v>
      </c>
      <c r="E1778" s="192">
        <v>20507508503</v>
      </c>
      <c r="F1778" s="63" t="s">
        <v>4118</v>
      </c>
      <c r="G1778" s="63" t="s">
        <v>4918</v>
      </c>
      <c r="H1778" s="64">
        <v>44117</v>
      </c>
      <c r="I1778" s="64">
        <v>44147</v>
      </c>
      <c r="J1778" s="65"/>
      <c r="K1778" s="8">
        <f ca="1">+TODAY()-I1778</f>
        <v>-10</v>
      </c>
      <c r="L1778" s="9">
        <v>55</v>
      </c>
      <c r="M1778" s="135"/>
      <c r="N1778" s="9" t="str">
        <f>IF(M1778="","Vacio",IF(L1778=M1778,"Igual","Diferente"))</f>
        <v>Vacio</v>
      </c>
      <c r="O1778" s="9"/>
      <c r="P1778" s="135"/>
      <c r="Q1778" s="9" t="str">
        <f>IF(P1778="","Vacio",IF(O1778=P1778,"Igual","Diferente"))</f>
        <v>Vacio</v>
      </c>
      <c r="R1778" s="1">
        <f>+L1778+O1778/3.5</f>
        <v>55</v>
      </c>
      <c r="S1778" s="1">
        <f ca="1">+IF(K1778&gt;=0,IF(K1778&lt;30,R1778*1,IF(60&gt;K1778,R1778*2,IF(90&gt;K1778,R1778*3,IF(120&gt;K1778,R1778*4,IF(150&gt;K1778,R1778*5,IF(180&gt;K1778,R1778*6,IF(210&gt;K1778,R1778*7))))))),0)</f>
        <v>0</v>
      </c>
      <c r="T1778" s="2">
        <f ca="1">+IF(K1778&lt;0,0,IF(K1778&lt;8,$A$1,IF(K1778&lt;15,$B$1,IF(K1778&lt;22,$C$1,IF(K1778&lt;30,$D$1,IF(K1778&lt;60,$G$1,IF(K1778&lt;90,$H$1,IF(K1778&lt;120,$I$1,IF(K1778&lt;150,$J$1,IF(K1778&lt;180,$K$1,IF(K1778&lt;210,$E$1)))))))))))</f>
        <v>0</v>
      </c>
      <c r="U1778" s="63" t="s">
        <v>4890</v>
      </c>
      <c r="V1778" s="66" t="s">
        <v>4889</v>
      </c>
      <c r="W1778" s="64">
        <v>44117</v>
      </c>
      <c r="X1778" s="12" t="s">
        <v>1894</v>
      </c>
      <c r="Y1778" s="12" t="s">
        <v>5248</v>
      </c>
      <c r="Z1778" s="12"/>
      <c r="AA1778" s="12"/>
      <c r="AB1778" s="102"/>
      <c r="AC1778" s="102"/>
      <c r="AD1778" s="102"/>
      <c r="AE1778" s="102"/>
      <c r="AF1778" s="4">
        <f ca="1">+TODAY()-AE1778</f>
        <v>44137</v>
      </c>
      <c r="AG1778" s="102"/>
      <c r="AH1778" s="102"/>
      <c r="AI1778" s="64"/>
      <c r="AJ1778" s="64"/>
      <c r="AK1778" s="63"/>
      <c r="AL1778" s="64"/>
      <c r="AM1778" s="66">
        <v>1</v>
      </c>
      <c r="AN1778" s="63" t="s">
        <v>44</v>
      </c>
      <c r="AO1778" s="63"/>
      <c r="AP1778" s="63" t="s">
        <v>263</v>
      </c>
      <c r="AQ1778" s="63"/>
      <c r="AR1778" s="63"/>
      <c r="AS1778" s="63"/>
      <c r="AT1778" s="63"/>
      <c r="AU1778" s="3" t="s">
        <v>46</v>
      </c>
      <c r="AV1778" s="65" t="s">
        <v>47</v>
      </c>
      <c r="AW1778" s="7" t="s">
        <v>47</v>
      </c>
      <c r="AX1778" s="9" t="str">
        <f>IF(AW1778="","Vacio",IF(AV1778=AW1778,"Igual","Diferente"))</f>
        <v>Igual</v>
      </c>
      <c r="AY1778" s="68"/>
      <c r="AZ1778" s="68"/>
      <c r="BA1778" s="5">
        <f ca="1">+IF(K1778&gt;21,"Revisar",0)</f>
        <v>0</v>
      </c>
      <c r="BB1778" s="68" t="s">
        <v>146</v>
      </c>
      <c r="BC1778" s="129" t="s">
        <v>2919</v>
      </c>
      <c r="BD1778"/>
      <c r="BE1778"/>
      <c r="BF1778" s="129"/>
      <c r="BG1778" s="129"/>
      <c r="BH1778"/>
      <c r="BI1778"/>
      <c r="BJ1778"/>
      <c r="BK1778"/>
      <c r="BL1778"/>
      <c r="BM1778"/>
    </row>
    <row r="1779" spans="1:65" s="158" customFormat="1" ht="14.65" customHeight="1" x14ac:dyDescent="0.25">
      <c r="A1779" s="68" t="str">
        <f>CONCATENATE(E1779,"_",X1779)</f>
        <v>20507508503_PCR-LAP1417</v>
      </c>
      <c r="B1779" s="68" t="str">
        <f>CONCATENATE(E1779,"_",Z1779)</f>
        <v>20507508503_</v>
      </c>
      <c r="C1779" s="64">
        <v>44124</v>
      </c>
      <c r="D1779" s="64">
        <v>44154</v>
      </c>
      <c r="E1779" s="192">
        <v>20507508503</v>
      </c>
      <c r="F1779" s="63" t="s">
        <v>4118</v>
      </c>
      <c r="G1779" s="63" t="s">
        <v>5020</v>
      </c>
      <c r="H1779" s="64">
        <v>44124</v>
      </c>
      <c r="I1779" s="64">
        <v>44154</v>
      </c>
      <c r="J1779" s="65"/>
      <c r="K1779" s="8">
        <f ca="1">+TODAY()-I1779</f>
        <v>-17</v>
      </c>
      <c r="L1779" s="9">
        <v>75</v>
      </c>
      <c r="M1779" s="135"/>
      <c r="N1779" s="9" t="str">
        <f>IF(M1779="","Vacio",IF(L1779=M1779,"Igual","Diferente"))</f>
        <v>Vacio</v>
      </c>
      <c r="O1779" s="9"/>
      <c r="P1779" s="135"/>
      <c r="Q1779" s="9" t="str">
        <f>IF(P1779="","Vacio",IF(O1779=P1779,"Igual","Diferente"))</f>
        <v>Vacio</v>
      </c>
      <c r="R1779" s="1">
        <f>+L1779+O1779/3.5</f>
        <v>75</v>
      </c>
      <c r="S1779" s="1">
        <f ca="1">+IF(K1779&gt;=0,IF(K1779&lt;30,R1779*1,IF(60&gt;K1779,R1779*2,IF(90&gt;K1779,R1779*3,IF(120&gt;K1779,R1779*4,IF(150&gt;K1779,R1779*5,IF(180&gt;K1779,R1779*6,IF(210&gt;K1779,R1779*7))))))),0)</f>
        <v>0</v>
      </c>
      <c r="T1779" s="2">
        <f ca="1">+IF(K1779&lt;0,0,IF(K1779&lt;8,$A$1,IF(K1779&lt;15,$B$1,IF(K1779&lt;22,$C$1,IF(K1779&lt;30,$D$1,IF(K1779&lt;60,$G$1,IF(K1779&lt;90,$H$1,IF(K1779&lt;120,$I$1,IF(K1779&lt;150,$J$1,IF(K1779&lt;180,$K$1,IF(K1779&lt;210,$E$1)))))))))))</f>
        <v>0</v>
      </c>
      <c r="U1779" s="63" t="s">
        <v>3609</v>
      </c>
      <c r="V1779" s="237" t="s">
        <v>3610</v>
      </c>
      <c r="W1779" s="64">
        <v>44063</v>
      </c>
      <c r="X1779" s="12" t="s">
        <v>3611</v>
      </c>
      <c r="Y1779" s="12" t="s">
        <v>5248</v>
      </c>
      <c r="Z1779" s="12"/>
      <c r="AA1779" s="12"/>
      <c r="AB1779" s="102"/>
      <c r="AC1779" s="102"/>
      <c r="AD1779" s="102"/>
      <c r="AE1779" s="102"/>
      <c r="AF1779" s="4">
        <f ca="1">+TODAY()-AE1779</f>
        <v>44137</v>
      </c>
      <c r="AG1779" s="102"/>
      <c r="AH1779" s="102"/>
      <c r="AI1779" s="64"/>
      <c r="AJ1779" s="64"/>
      <c r="AK1779" s="63"/>
      <c r="AL1779" s="64"/>
      <c r="AM1779" s="66">
        <v>1</v>
      </c>
      <c r="AN1779" s="63" t="s">
        <v>44</v>
      </c>
      <c r="AO1779" s="63"/>
      <c r="AP1779" s="63" t="s">
        <v>263</v>
      </c>
      <c r="AQ1779" s="63"/>
      <c r="AR1779" s="63"/>
      <c r="AS1779" s="63"/>
      <c r="AT1779" s="63"/>
      <c r="AU1779" s="3" t="s">
        <v>46</v>
      </c>
      <c r="AV1779" s="65" t="s">
        <v>47</v>
      </c>
      <c r="AW1779" s="7" t="s">
        <v>47</v>
      </c>
      <c r="AX1779" s="9" t="str">
        <f>IF(AW1779="","Vacio",IF(AV1779=AW1779,"Igual","Diferente"))</f>
        <v>Igual</v>
      </c>
      <c r="AY1779" s="68"/>
      <c r="AZ1779" s="68"/>
      <c r="BA1779" s="5">
        <f ca="1">+IF(K1779&gt;21,"Revisar",0)</f>
        <v>0</v>
      </c>
      <c r="BB1779" s="68" t="s">
        <v>146</v>
      </c>
      <c r="BC1779" s="129" t="s">
        <v>2919</v>
      </c>
      <c r="BD1779"/>
      <c r="BE1779"/>
      <c r="BF1779" s="129" t="s">
        <v>94</v>
      </c>
      <c r="BG1779" s="129"/>
      <c r="BH1779"/>
      <c r="BI1779"/>
      <c r="BJ1779"/>
      <c r="BK1779"/>
      <c r="BL1779"/>
      <c r="BM1779"/>
    </row>
    <row r="1780" spans="1:65" s="158" customFormat="1" ht="14.65" customHeight="1" x14ac:dyDescent="0.25">
      <c r="A1780" s="68" t="str">
        <f>CONCATENATE(E1780,"_",X1780)</f>
        <v>20507508503_PCR-LAP19111008</v>
      </c>
      <c r="B1780" s="68" t="str">
        <f>CONCATENATE(E1780,"_",Z1780)</f>
        <v>20507508503_</v>
      </c>
      <c r="C1780" s="64">
        <v>44129</v>
      </c>
      <c r="D1780" s="64">
        <v>44159</v>
      </c>
      <c r="E1780" s="192">
        <v>20507508503</v>
      </c>
      <c r="F1780" s="63" t="s">
        <v>4118</v>
      </c>
      <c r="G1780" s="63" t="s">
        <v>5071</v>
      </c>
      <c r="H1780" s="64">
        <v>44129</v>
      </c>
      <c r="I1780" s="64">
        <v>44159</v>
      </c>
      <c r="J1780" s="65"/>
      <c r="K1780" s="8">
        <f ca="1">+TODAY()-I1780</f>
        <v>-22</v>
      </c>
      <c r="L1780" s="9">
        <v>77</v>
      </c>
      <c r="M1780" s="135"/>
      <c r="N1780" s="9" t="str">
        <f>IF(M1780="","Vacio",IF(L1780=M1780,"Igual","Diferente"))</f>
        <v>Vacio</v>
      </c>
      <c r="O1780" s="9"/>
      <c r="P1780" s="135"/>
      <c r="Q1780" s="9" t="str">
        <f>IF(P1780="","Vacio",IF(O1780=P1780,"Igual","Diferente"))</f>
        <v>Vacio</v>
      </c>
      <c r="R1780" s="1">
        <f>+L1780+O1780/3.5</f>
        <v>77</v>
      </c>
      <c r="S1780" s="1">
        <f ca="1">+IF(K1780&gt;=0,IF(K1780&lt;30,R1780*1,IF(60&gt;K1780,R1780*2,IF(90&gt;K1780,R1780*3,IF(120&gt;K1780,R1780*4,IF(150&gt;K1780,R1780*5,IF(180&gt;K1780,R1780*6,IF(210&gt;K1780,R1780*7))))))),0)</f>
        <v>0</v>
      </c>
      <c r="T1780" s="2">
        <f ca="1">+IF(K1780&lt;0,0,IF(K1780&lt;8,$A$1,IF(K1780&lt;15,$B$1,IF(K1780&lt;22,$C$1,IF(K1780&lt;30,$D$1,IF(K1780&lt;60,$G$1,IF(K1780&lt;90,$H$1,IF(K1780&lt;120,$I$1,IF(K1780&lt;150,$J$1,IF(K1780&lt;180,$K$1,IF(K1780&lt;210,$E$1)))))))))))</f>
        <v>0</v>
      </c>
      <c r="U1780" s="63" t="s">
        <v>4200</v>
      </c>
      <c r="V1780" s="237" t="s">
        <v>4199</v>
      </c>
      <c r="W1780" s="64">
        <v>44099</v>
      </c>
      <c r="X1780" s="12" t="s">
        <v>3188</v>
      </c>
      <c r="Y1780" s="12" t="s">
        <v>5248</v>
      </c>
      <c r="Z1780" s="12"/>
      <c r="AA1780" s="12"/>
      <c r="AB1780" s="102"/>
      <c r="AC1780" s="102"/>
      <c r="AD1780" s="102"/>
      <c r="AE1780" s="102"/>
      <c r="AF1780" s="4">
        <f ca="1">+TODAY()-AE1780</f>
        <v>44137</v>
      </c>
      <c r="AG1780" s="102"/>
      <c r="AH1780" s="102"/>
      <c r="AI1780" s="64"/>
      <c r="AJ1780" s="64"/>
      <c r="AK1780" s="63"/>
      <c r="AL1780" s="64"/>
      <c r="AM1780" s="66">
        <v>1</v>
      </c>
      <c r="AN1780" s="63" t="s">
        <v>44</v>
      </c>
      <c r="AO1780" s="63"/>
      <c r="AP1780" s="63" t="s">
        <v>263</v>
      </c>
      <c r="AQ1780" s="63"/>
      <c r="AR1780" s="63"/>
      <c r="AS1780" s="63"/>
      <c r="AT1780" s="63"/>
      <c r="AU1780" s="3" t="s">
        <v>46</v>
      </c>
      <c r="AV1780" s="65" t="s">
        <v>47</v>
      </c>
      <c r="AW1780" s="7" t="s">
        <v>47</v>
      </c>
      <c r="AX1780" s="9" t="str">
        <f>IF(AW1780="","Vacio",IF(AV1780=AW1780,"Igual","Diferente"))</f>
        <v>Igual</v>
      </c>
      <c r="AY1780" s="68"/>
      <c r="AZ1780" s="68"/>
      <c r="BA1780" s="5">
        <f ca="1">+IF(K1780&gt;21,"Revisar",0)</f>
        <v>0</v>
      </c>
      <c r="BB1780" s="68" t="s">
        <v>146</v>
      </c>
      <c r="BC1780" s="129" t="s">
        <v>2919</v>
      </c>
      <c r="BD1780"/>
      <c r="BE1780"/>
      <c r="BF1780" s="129"/>
      <c r="BG1780" s="129"/>
      <c r="BH1780"/>
      <c r="BI1780"/>
      <c r="BJ1780"/>
      <c r="BK1780"/>
      <c r="BL1780"/>
      <c r="BM1780"/>
    </row>
    <row r="1781" spans="1:65" s="158" customFormat="1" ht="14.65" customHeight="1" x14ac:dyDescent="0.25">
      <c r="A1781" s="68" t="str">
        <f>CONCATENATE(E1781,"_",X1781)</f>
        <v>20507508503_PCR-LAP1303</v>
      </c>
      <c r="B1781" s="68" t="str">
        <f>CONCATENATE(E1781,"_",Z1781)</f>
        <v>20507508503_</v>
      </c>
      <c r="C1781" s="64">
        <v>44129</v>
      </c>
      <c r="D1781" s="64">
        <v>44159</v>
      </c>
      <c r="E1781" s="192">
        <v>20507508503</v>
      </c>
      <c r="F1781" s="63" t="s">
        <v>4118</v>
      </c>
      <c r="G1781" s="63" t="s">
        <v>5064</v>
      </c>
      <c r="H1781" s="64">
        <v>44129</v>
      </c>
      <c r="I1781" s="64">
        <v>44159</v>
      </c>
      <c r="J1781" s="65"/>
      <c r="K1781" s="8">
        <f ca="1">+TODAY()-I1781</f>
        <v>-22</v>
      </c>
      <c r="L1781" s="9">
        <v>70</v>
      </c>
      <c r="M1781" s="135"/>
      <c r="N1781" s="9" t="str">
        <f>IF(M1781="","Vacio",IF(L1781=M1781,"Igual","Diferente"))</f>
        <v>Vacio</v>
      </c>
      <c r="O1781" s="9"/>
      <c r="P1781" s="135"/>
      <c r="Q1781" s="9" t="str">
        <f>IF(P1781="","Vacio",IF(O1781=P1781,"Igual","Diferente"))</f>
        <v>Vacio</v>
      </c>
      <c r="R1781" s="1">
        <f>+L1781+O1781/3.5</f>
        <v>70</v>
      </c>
      <c r="S1781" s="1">
        <f ca="1">+IF(K1781&gt;=0,IF(K1781&lt;30,R1781*1,IF(60&gt;K1781,R1781*2,IF(90&gt;K1781,R1781*3,IF(120&gt;K1781,R1781*4,IF(150&gt;K1781,R1781*5,IF(180&gt;K1781,R1781*6,IF(210&gt;K1781,R1781*7))))))),0)</f>
        <v>0</v>
      </c>
      <c r="T1781" s="2">
        <f ca="1">+IF(K1781&lt;0,0,IF(K1781&lt;8,$A$1,IF(K1781&lt;15,$B$1,IF(K1781&lt;22,$C$1,IF(K1781&lt;30,$D$1,IF(K1781&lt;60,$G$1,IF(K1781&lt;90,$H$1,IF(K1781&lt;120,$I$1,IF(K1781&lt;150,$J$1,IF(K1781&lt;180,$K$1,IF(K1781&lt;210,$E$1)))))))))))</f>
        <v>0</v>
      </c>
      <c r="U1781" s="63" t="s">
        <v>4201</v>
      </c>
      <c r="V1781" s="237" t="s">
        <v>4199</v>
      </c>
      <c r="W1781" s="64">
        <v>44099</v>
      </c>
      <c r="X1781" s="12" t="s">
        <v>1128</v>
      </c>
      <c r="Y1781" s="12" t="s">
        <v>5248</v>
      </c>
      <c r="Z1781" s="12"/>
      <c r="AA1781" s="12"/>
      <c r="AB1781" s="102"/>
      <c r="AC1781" s="102"/>
      <c r="AD1781" s="102"/>
      <c r="AE1781" s="102"/>
      <c r="AF1781" s="4">
        <f ca="1">+TODAY()-AE1781</f>
        <v>44137</v>
      </c>
      <c r="AG1781" s="102"/>
      <c r="AH1781" s="102"/>
      <c r="AI1781" s="64"/>
      <c r="AJ1781" s="64"/>
      <c r="AK1781" s="63"/>
      <c r="AL1781" s="64"/>
      <c r="AM1781" s="66">
        <v>1</v>
      </c>
      <c r="AN1781" s="63" t="s">
        <v>44</v>
      </c>
      <c r="AO1781" s="63"/>
      <c r="AP1781" s="63" t="s">
        <v>263</v>
      </c>
      <c r="AQ1781" s="63"/>
      <c r="AR1781" s="63"/>
      <c r="AS1781" s="63"/>
      <c r="AT1781" s="63"/>
      <c r="AU1781" s="3" t="s">
        <v>46</v>
      </c>
      <c r="AV1781" s="65" t="s">
        <v>47</v>
      </c>
      <c r="AW1781" s="7" t="s">
        <v>47</v>
      </c>
      <c r="AX1781" s="9" t="str">
        <f>IF(AW1781="","Vacio",IF(AV1781=AW1781,"Igual","Diferente"))</f>
        <v>Igual</v>
      </c>
      <c r="AY1781" s="68"/>
      <c r="AZ1781" s="68"/>
      <c r="BA1781" s="5">
        <f ca="1">+IF(K1781&gt;21,"Revisar",0)</f>
        <v>0</v>
      </c>
      <c r="BB1781" s="68" t="s">
        <v>146</v>
      </c>
      <c r="BC1781" s="129" t="s">
        <v>2919</v>
      </c>
      <c r="BD1781"/>
      <c r="BE1781"/>
      <c r="BF1781" s="129"/>
      <c r="BG1781" s="129"/>
      <c r="BH1781"/>
      <c r="BI1781"/>
      <c r="BJ1781"/>
      <c r="BK1781"/>
      <c r="BL1781"/>
      <c r="BM1781"/>
    </row>
    <row r="1782" spans="1:65" s="158" customFormat="1" ht="14.65" customHeight="1" x14ac:dyDescent="0.25">
      <c r="A1782" s="68" t="str">
        <f>CONCATENATE(E1782,"_",X1782)</f>
        <v>20507508503_PCR-LAP1429</v>
      </c>
      <c r="B1782" s="68" t="str">
        <f>CONCATENATE(E1782,"_",Z1782)</f>
        <v>20507508503_</v>
      </c>
      <c r="C1782" s="64">
        <v>44124</v>
      </c>
      <c r="D1782" s="64">
        <v>44154</v>
      </c>
      <c r="E1782" s="192">
        <v>20507508503</v>
      </c>
      <c r="F1782" s="63" t="s">
        <v>4118</v>
      </c>
      <c r="G1782" s="63" t="s">
        <v>5020</v>
      </c>
      <c r="H1782" s="64">
        <v>44124</v>
      </c>
      <c r="I1782" s="64">
        <v>44154</v>
      </c>
      <c r="J1782" s="65"/>
      <c r="K1782" s="8">
        <f ca="1">+TODAY()-I1782</f>
        <v>-17</v>
      </c>
      <c r="L1782" s="9">
        <v>75</v>
      </c>
      <c r="M1782" s="135"/>
      <c r="N1782" s="9" t="str">
        <f>IF(M1782="","Vacio",IF(L1782=M1782,"Igual","Diferente"))</f>
        <v>Vacio</v>
      </c>
      <c r="O1782" s="9"/>
      <c r="P1782" s="135"/>
      <c r="Q1782" s="9" t="str">
        <f>IF(P1782="","Vacio",IF(O1782=P1782,"Igual","Diferente"))</f>
        <v>Vacio</v>
      </c>
      <c r="R1782" s="1">
        <f>+L1782+O1782/3.5</f>
        <v>75</v>
      </c>
      <c r="S1782" s="1">
        <f ca="1">+IF(K1782&gt;=0,IF(K1782&lt;30,R1782*1,IF(60&gt;K1782,R1782*2,IF(90&gt;K1782,R1782*3,IF(120&gt;K1782,R1782*4,IF(150&gt;K1782,R1782*5,IF(180&gt;K1782,R1782*6,IF(210&gt;K1782,R1782*7))))))),0)</f>
        <v>0</v>
      </c>
      <c r="T1782" s="2">
        <f ca="1">+IF(K1782&lt;0,0,IF(K1782&lt;8,$A$1,IF(K1782&lt;15,$B$1,IF(K1782&lt;22,$C$1,IF(K1782&lt;30,$D$1,IF(K1782&lt;60,$G$1,IF(K1782&lt;90,$H$1,IF(K1782&lt;120,$I$1,IF(K1782&lt;150,$J$1,IF(K1782&lt;180,$K$1,IF(K1782&lt;210,$E$1)))))))))))</f>
        <v>0</v>
      </c>
      <c r="U1782" s="63" t="s">
        <v>3609</v>
      </c>
      <c r="V1782" s="237" t="s">
        <v>3610</v>
      </c>
      <c r="W1782" s="64">
        <v>44063</v>
      </c>
      <c r="X1782" s="12" t="s">
        <v>3612</v>
      </c>
      <c r="Y1782" s="12" t="s">
        <v>5248</v>
      </c>
      <c r="Z1782" s="12"/>
      <c r="AA1782" s="12"/>
      <c r="AB1782" s="102"/>
      <c r="AC1782" s="102"/>
      <c r="AD1782" s="102"/>
      <c r="AE1782" s="102"/>
      <c r="AF1782" s="4">
        <f ca="1">+TODAY()-AE1782</f>
        <v>44137</v>
      </c>
      <c r="AG1782" s="102"/>
      <c r="AH1782" s="102"/>
      <c r="AI1782" s="64"/>
      <c r="AJ1782" s="64"/>
      <c r="AK1782" s="63"/>
      <c r="AL1782" s="64"/>
      <c r="AM1782" s="66">
        <v>1</v>
      </c>
      <c r="AN1782" s="63" t="s">
        <v>44</v>
      </c>
      <c r="AO1782" s="63"/>
      <c r="AP1782" s="63" t="s">
        <v>263</v>
      </c>
      <c r="AQ1782" s="63"/>
      <c r="AR1782" s="63"/>
      <c r="AS1782" s="63"/>
      <c r="AT1782" s="63"/>
      <c r="AU1782" s="3" t="s">
        <v>46</v>
      </c>
      <c r="AV1782" s="65" t="s">
        <v>47</v>
      </c>
      <c r="AW1782" s="7" t="s">
        <v>47</v>
      </c>
      <c r="AX1782" s="9" t="str">
        <f>IF(AW1782="","Vacio",IF(AV1782=AW1782,"Igual","Diferente"))</f>
        <v>Igual</v>
      </c>
      <c r="AY1782" s="68"/>
      <c r="AZ1782" s="68"/>
      <c r="BA1782" s="5">
        <f ca="1">+IF(K1782&gt;21,"Revisar",0)</f>
        <v>0</v>
      </c>
      <c r="BB1782" s="68" t="s">
        <v>146</v>
      </c>
      <c r="BC1782" s="129" t="s">
        <v>2919</v>
      </c>
      <c r="BD1782"/>
      <c r="BE1782"/>
      <c r="BF1782" s="129" t="s">
        <v>94</v>
      </c>
      <c r="BG1782" s="129"/>
      <c r="BH1782"/>
      <c r="BI1782"/>
      <c r="BJ1782"/>
      <c r="BK1782"/>
      <c r="BL1782"/>
      <c r="BM1782"/>
    </row>
    <row r="1783" spans="1:65" s="158" customFormat="1" ht="14.65" customHeight="1" x14ac:dyDescent="0.25">
      <c r="A1783" s="68" t="str">
        <f>CONCATENATE(E1783,"_",X1783)</f>
        <v>Ninguno_PCR-LAP1339</v>
      </c>
      <c r="B1783" s="68" t="str">
        <f>CONCATENATE(E1783,"_",Z1783)</f>
        <v>Ninguno_</v>
      </c>
      <c r="C1783" s="88"/>
      <c r="D1783" s="88"/>
      <c r="E1783" s="192" t="s">
        <v>2920</v>
      </c>
      <c r="F1783" s="89" t="s">
        <v>2667</v>
      </c>
      <c r="G1783" s="89"/>
      <c r="H1783" s="88"/>
      <c r="I1783" s="88"/>
      <c r="J1783" s="126"/>
      <c r="K1783" s="8">
        <f ca="1">+TODAY()-I1783</f>
        <v>44137</v>
      </c>
      <c r="L1783" s="127"/>
      <c r="M1783" s="135"/>
      <c r="N1783" s="9" t="str">
        <f>IF(M1783="","Vacio",IF(L1783=M1783,"Igual","Diferente"))</f>
        <v>Vacio</v>
      </c>
      <c r="O1783" s="127"/>
      <c r="P1783" s="135"/>
      <c r="Q1783" s="9" t="str">
        <f>IF(P1783="","Vacio",IF(O1783=P1783,"Igual","Diferente"))</f>
        <v>Vacio</v>
      </c>
      <c r="R1783" s="1">
        <f>+L1783+O1783/3.5</f>
        <v>0</v>
      </c>
      <c r="S1783" s="1" t="b">
        <f ca="1">+IF(K1783&gt;=0,IF(K1783&lt;30,R1783*1,IF(60&gt;K1783,R1783*2,IF(90&gt;K1783,R1783*3,IF(120&gt;K1783,R1783*4,IF(150&gt;K1783,R1783*5,IF(180&gt;K1783,R1783*6,IF(210&gt;K1783,R1783*7))))))),0)</f>
        <v>0</v>
      </c>
      <c r="T1783" s="2" t="b">
        <f ca="1">+IF(K1783&lt;0,0,IF(K1783&lt;8,$A$1,IF(K1783&lt;15,$B$1,IF(K1783&lt;22,$C$1,IF(K1783&lt;30,$D$1,IF(K1783&lt;60,$G$1,IF(K1783&lt;90,$H$1,IF(K1783&lt;120,$I$1,IF(K1783&lt;150,$J$1,IF(K1783&lt;180,$K$1,IF(K1783&lt;210,$E$1)))))))))))</f>
        <v>0</v>
      </c>
      <c r="U1783" s="89" t="s">
        <v>2668</v>
      </c>
      <c r="V1783" s="90" t="s">
        <v>2669</v>
      </c>
      <c r="W1783" s="88">
        <v>43922</v>
      </c>
      <c r="X1783" s="12" t="s">
        <v>2670</v>
      </c>
      <c r="Y1783" s="12" t="s">
        <v>5248</v>
      </c>
      <c r="Z1783" s="12"/>
      <c r="AA1783" s="12"/>
      <c r="AB1783" s="15"/>
      <c r="AC1783" s="15"/>
      <c r="AD1783" s="15"/>
      <c r="AE1783" s="15"/>
      <c r="AF1783" s="4">
        <f ca="1">+TODAY()-AE1783</f>
        <v>44137</v>
      </c>
      <c r="AG1783" s="15"/>
      <c r="AH1783" s="15"/>
      <c r="AI1783" s="88"/>
      <c r="AJ1783" s="88"/>
      <c r="AK1783" s="89"/>
      <c r="AL1783" s="88"/>
      <c r="AM1783" s="90">
        <v>1</v>
      </c>
      <c r="AN1783" s="89"/>
      <c r="AO1783" s="89"/>
      <c r="AP1783" s="3" t="s">
        <v>45</v>
      </c>
      <c r="AQ1783" s="3"/>
      <c r="AR1783" s="89"/>
      <c r="AS1783" s="89"/>
      <c r="AT1783" s="89"/>
      <c r="AU1783" s="89" t="s">
        <v>2671</v>
      </c>
      <c r="AV1783" s="126" t="s">
        <v>2671</v>
      </c>
      <c r="AW1783" s="7" t="s">
        <v>2922</v>
      </c>
      <c r="AX1783" s="9" t="str">
        <f>IF(AW1783="","Vacio",IF(AV1783=AW1783,"Igual","Diferente"))</f>
        <v>Igual</v>
      </c>
      <c r="AY1783" s="68" t="s">
        <v>2672</v>
      </c>
      <c r="AZ1783" s="68"/>
      <c r="BA1783" s="5" t="str">
        <f ca="1">+IF(K1783&gt;21,"Revisar",0)</f>
        <v>Revisar</v>
      </c>
      <c r="BB1783" s="68"/>
      <c r="BC1783" s="129" t="s">
        <v>141</v>
      </c>
      <c r="BD1783"/>
      <c r="BE1783"/>
      <c r="BF1783" s="129" t="s">
        <v>94</v>
      </c>
      <c r="BG1783" s="129"/>
      <c r="BH1783"/>
      <c r="BI1783"/>
      <c r="BJ1783"/>
      <c r="BK1783"/>
      <c r="BL1783"/>
      <c r="BM1783"/>
    </row>
    <row r="1784" spans="1:65" s="158" customFormat="1" ht="14.65" customHeight="1" x14ac:dyDescent="0.25">
      <c r="A1784" s="68" t="str">
        <f>CONCATENATE(E1784,"_",X1784)</f>
        <v>20466590747_PCR-LAP0404</v>
      </c>
      <c r="B1784" s="68" t="str">
        <f>CONCATENATE(E1784,"_",Z1784)</f>
        <v>20466590747_</v>
      </c>
      <c r="C1784" s="6">
        <v>44105</v>
      </c>
      <c r="D1784" s="6">
        <v>44135</v>
      </c>
      <c r="E1784" s="192">
        <v>20466590747</v>
      </c>
      <c r="F1784" s="3" t="s">
        <v>4119</v>
      </c>
      <c r="G1784" s="6" t="s">
        <v>4519</v>
      </c>
      <c r="H1784" s="6">
        <v>44105</v>
      </c>
      <c r="I1784" s="6">
        <v>44135</v>
      </c>
      <c r="J1784" s="70"/>
      <c r="K1784" s="8">
        <f ca="1">+TODAY()-I1784</f>
        <v>2</v>
      </c>
      <c r="L1784" s="71">
        <v>57</v>
      </c>
      <c r="M1784" s="135"/>
      <c r="N1784" s="9" t="str">
        <f>IF(M1784="","Vacio",IF(L1784=M1784,"Igual","Diferente"))</f>
        <v>Vacio</v>
      </c>
      <c r="O1784" s="71"/>
      <c r="P1784" s="135"/>
      <c r="Q1784" s="9" t="str">
        <f>IF(P1784="","Vacio",IF(O1784=P1784,"Igual","Diferente"))</f>
        <v>Vacio</v>
      </c>
      <c r="R1784" s="1">
        <f>+L1784+O1784/3.5</f>
        <v>57</v>
      </c>
      <c r="S1784" s="1">
        <f ca="1">+IF(K1784&gt;=0,IF(K1784&lt;30,R1784*1,IF(60&gt;K1784,R1784*2,IF(90&gt;K1784,R1784*3,IF(120&gt;K1784,R1784*4,IF(150&gt;K1784,R1784*5,IF(180&gt;K1784,R1784*6,IF(210&gt;K1784,R1784*7))))))),0)</f>
        <v>57</v>
      </c>
      <c r="T1784" s="2" t="str">
        <f ca="1">+IF(K1784&lt;0,0,IF(K1784&lt;8,$A$1,IF(K1784&lt;15,$B$1,IF(K1784&lt;22,$C$1,IF(K1784&lt;30,$D$1,IF(K1784&lt;60,$G$1,IF(K1784&lt;90,$H$1,IF(K1784&lt;120,$I$1,IF(K1784&lt;150,$J$1,IF(K1784&lt;180,$K$1,IF(K1784&lt;210,$E$1)))))))))))</f>
        <v>1° Semana</v>
      </c>
      <c r="U1784" s="3" t="s">
        <v>2674</v>
      </c>
      <c r="V1784" s="10" t="s">
        <v>2675</v>
      </c>
      <c r="W1784" s="6">
        <v>43724</v>
      </c>
      <c r="X1784" s="30" t="s">
        <v>2676</v>
      </c>
      <c r="Y1784" s="12" t="s">
        <v>5248</v>
      </c>
      <c r="Z1784" s="30"/>
      <c r="AA1784" s="30"/>
      <c r="AB1784" s="73"/>
      <c r="AC1784" s="73"/>
      <c r="AD1784" s="73"/>
      <c r="AE1784" s="73"/>
      <c r="AF1784" s="4">
        <f ca="1">+TODAY()-AE1784</f>
        <v>44137</v>
      </c>
      <c r="AG1784" s="73"/>
      <c r="AH1784" s="73"/>
      <c r="AI1784" s="29"/>
      <c r="AJ1784" s="29"/>
      <c r="AK1784" s="28" t="s">
        <v>43</v>
      </c>
      <c r="AL1784" s="29"/>
      <c r="AM1784" s="72">
        <v>1</v>
      </c>
      <c r="AN1784" s="28" t="s">
        <v>44</v>
      </c>
      <c r="AO1784" s="28"/>
      <c r="AP1784" s="28" t="s">
        <v>2214</v>
      </c>
      <c r="AQ1784" s="28"/>
      <c r="AR1784" s="28"/>
      <c r="AS1784" s="28"/>
      <c r="AT1784" s="28"/>
      <c r="AU1784" s="3" t="s">
        <v>5235</v>
      </c>
      <c r="AV1784" s="70" t="s">
        <v>47</v>
      </c>
      <c r="AW1784" s="7" t="s">
        <v>47</v>
      </c>
      <c r="AX1784" s="9" t="str">
        <f>IF(AW1784="","Vacio",IF(AV1784=AW1784,"Igual","Diferente"))</f>
        <v>Igual</v>
      </c>
      <c r="AY1784" s="68"/>
      <c r="AZ1784" s="68"/>
      <c r="BA1784" s="5">
        <f ca="1">+IF(K1784&gt;21,"Revisar",0)</f>
        <v>0</v>
      </c>
      <c r="BB1784" s="68" t="s">
        <v>146</v>
      </c>
      <c r="BC1784" s="129" t="s">
        <v>2919</v>
      </c>
      <c r="BD1784"/>
      <c r="BE1784"/>
      <c r="BF1784" s="129" t="s">
        <v>94</v>
      </c>
      <c r="BG1784" s="129"/>
      <c r="BH1784"/>
      <c r="BI1784"/>
      <c r="BJ1784"/>
      <c r="BK1784"/>
      <c r="BL1784"/>
      <c r="BM1784"/>
    </row>
    <row r="1785" spans="1:65" s="158" customFormat="1" ht="14.65" customHeight="1" x14ac:dyDescent="0.25">
      <c r="A1785" s="68" t="str">
        <f>CONCATENATE(E1785,"_",X1785)</f>
        <v>20466590747_PCR-LAP0614</v>
      </c>
      <c r="B1785" s="68" t="str">
        <f>CONCATENATE(E1785,"_",Z1785)</f>
        <v>20466590747_</v>
      </c>
      <c r="C1785" s="6">
        <v>44105</v>
      </c>
      <c r="D1785" s="6">
        <v>44135</v>
      </c>
      <c r="E1785" s="192">
        <v>20466590747</v>
      </c>
      <c r="F1785" s="3" t="s">
        <v>4119</v>
      </c>
      <c r="G1785" s="6" t="s">
        <v>4519</v>
      </c>
      <c r="H1785" s="6">
        <v>44105</v>
      </c>
      <c r="I1785" s="6">
        <v>44135</v>
      </c>
      <c r="J1785" s="70"/>
      <c r="K1785" s="8">
        <f ca="1">+TODAY()-I1785</f>
        <v>2</v>
      </c>
      <c r="L1785" s="71">
        <v>52</v>
      </c>
      <c r="M1785" s="135"/>
      <c r="N1785" s="9" t="str">
        <f>IF(M1785="","Vacio",IF(L1785=M1785,"Igual","Diferente"))</f>
        <v>Vacio</v>
      </c>
      <c r="O1785" s="71"/>
      <c r="P1785" s="135"/>
      <c r="Q1785" s="9" t="str">
        <f>IF(P1785="","Vacio",IF(O1785=P1785,"Igual","Diferente"))</f>
        <v>Vacio</v>
      </c>
      <c r="R1785" s="1">
        <f>+L1785+O1785/3.5</f>
        <v>52</v>
      </c>
      <c r="S1785" s="1">
        <f ca="1">+IF(K1785&gt;=0,IF(K1785&lt;30,R1785*1,IF(60&gt;K1785,R1785*2,IF(90&gt;K1785,R1785*3,IF(120&gt;K1785,R1785*4,IF(150&gt;K1785,R1785*5,IF(180&gt;K1785,R1785*6,IF(210&gt;K1785,R1785*7))))))),0)</f>
        <v>52</v>
      </c>
      <c r="T1785" s="2" t="str">
        <f ca="1">+IF(K1785&lt;0,0,IF(K1785&lt;8,$A$1,IF(K1785&lt;15,$B$1,IF(K1785&lt;22,$C$1,IF(K1785&lt;30,$D$1,IF(K1785&lt;60,$G$1,IF(K1785&lt;90,$H$1,IF(K1785&lt;120,$I$1,IF(K1785&lt;150,$J$1,IF(K1785&lt;180,$K$1,IF(K1785&lt;210,$E$1)))))))))))</f>
        <v>1° Semana</v>
      </c>
      <c r="U1785" s="3" t="s">
        <v>2677</v>
      </c>
      <c r="V1785" s="10" t="s">
        <v>2678</v>
      </c>
      <c r="W1785" s="6">
        <v>43851</v>
      </c>
      <c r="X1785" s="30" t="s">
        <v>2679</v>
      </c>
      <c r="Y1785" s="12" t="s">
        <v>5248</v>
      </c>
      <c r="Z1785" s="30"/>
      <c r="AA1785" s="30"/>
      <c r="AB1785" s="73"/>
      <c r="AC1785" s="73"/>
      <c r="AD1785" s="73"/>
      <c r="AE1785" s="73"/>
      <c r="AF1785" s="4">
        <f ca="1">+TODAY()-AE1785</f>
        <v>44137</v>
      </c>
      <c r="AG1785" s="73"/>
      <c r="AH1785" s="73"/>
      <c r="AI1785" s="29"/>
      <c r="AJ1785" s="29"/>
      <c r="AK1785" s="28"/>
      <c r="AL1785" s="29"/>
      <c r="AM1785" s="72">
        <v>1</v>
      </c>
      <c r="AN1785" s="28" t="s">
        <v>44</v>
      </c>
      <c r="AO1785" s="28"/>
      <c r="AP1785" s="28" t="s">
        <v>2214</v>
      </c>
      <c r="AQ1785" s="28"/>
      <c r="AR1785" s="28"/>
      <c r="AS1785" s="28"/>
      <c r="AT1785" s="28"/>
      <c r="AU1785" s="3" t="s">
        <v>5235</v>
      </c>
      <c r="AV1785" s="70" t="s">
        <v>47</v>
      </c>
      <c r="AW1785" s="7" t="s">
        <v>47</v>
      </c>
      <c r="AX1785" s="9" t="str">
        <f>IF(AW1785="","Vacio",IF(AV1785=AW1785,"Igual","Diferente"))</f>
        <v>Igual</v>
      </c>
      <c r="AY1785" s="68"/>
      <c r="AZ1785" s="68"/>
      <c r="BA1785" s="5">
        <f ca="1">+IF(K1785&gt;21,"Revisar",0)</f>
        <v>0</v>
      </c>
      <c r="BB1785" s="68" t="s">
        <v>146</v>
      </c>
      <c r="BC1785" s="129" t="s">
        <v>2919</v>
      </c>
      <c r="BD1785"/>
      <c r="BE1785"/>
      <c r="BF1785" s="129" t="s">
        <v>94</v>
      </c>
      <c r="BG1785" s="129"/>
      <c r="BH1785"/>
      <c r="BI1785"/>
      <c r="BJ1785"/>
      <c r="BK1785"/>
      <c r="BL1785"/>
      <c r="BM1785"/>
    </row>
    <row r="1786" spans="1:65" s="158" customFormat="1" ht="14.65" customHeight="1" x14ac:dyDescent="0.25">
      <c r="A1786" s="68" t="str">
        <f>CONCATENATE(E1786,"_",X1786)</f>
        <v>20466590747_PCR-LAP0615</v>
      </c>
      <c r="B1786" s="68" t="str">
        <f>CONCATENATE(E1786,"_",Z1786)</f>
        <v>20466590747_</v>
      </c>
      <c r="C1786" s="6">
        <v>44105</v>
      </c>
      <c r="D1786" s="6">
        <v>44135</v>
      </c>
      <c r="E1786" s="192">
        <v>20466590747</v>
      </c>
      <c r="F1786" s="3" t="s">
        <v>4119</v>
      </c>
      <c r="G1786" s="6" t="s">
        <v>4519</v>
      </c>
      <c r="H1786" s="6">
        <v>44105</v>
      </c>
      <c r="I1786" s="6">
        <v>44135</v>
      </c>
      <c r="J1786" s="70"/>
      <c r="K1786" s="8">
        <f ca="1">+TODAY()-I1786</f>
        <v>2</v>
      </c>
      <c r="L1786" s="71">
        <v>52</v>
      </c>
      <c r="M1786" s="135"/>
      <c r="N1786" s="9" t="str">
        <f>IF(M1786="","Vacio",IF(L1786=M1786,"Igual","Diferente"))</f>
        <v>Vacio</v>
      </c>
      <c r="O1786" s="71"/>
      <c r="P1786" s="135"/>
      <c r="Q1786" s="9" t="str">
        <f>IF(P1786="","Vacio",IF(O1786=P1786,"Igual","Diferente"))</f>
        <v>Vacio</v>
      </c>
      <c r="R1786" s="1">
        <f>+L1786+O1786/3.5</f>
        <v>52</v>
      </c>
      <c r="S1786" s="1">
        <f ca="1">+IF(K1786&gt;=0,IF(K1786&lt;30,R1786*1,IF(60&gt;K1786,R1786*2,IF(90&gt;K1786,R1786*3,IF(120&gt;K1786,R1786*4,IF(150&gt;K1786,R1786*5,IF(180&gt;K1786,R1786*6,IF(210&gt;K1786,R1786*7))))))),0)</f>
        <v>52</v>
      </c>
      <c r="T1786" s="2" t="str">
        <f ca="1">+IF(K1786&lt;0,0,IF(K1786&lt;8,$A$1,IF(K1786&lt;15,$B$1,IF(K1786&lt;22,$C$1,IF(K1786&lt;30,$D$1,IF(K1786&lt;60,$G$1,IF(K1786&lt;90,$H$1,IF(K1786&lt;120,$I$1,IF(K1786&lt;150,$J$1,IF(K1786&lt;180,$K$1,IF(K1786&lt;210,$E$1)))))))))))</f>
        <v>1° Semana</v>
      </c>
      <c r="U1786" s="3" t="s">
        <v>2680</v>
      </c>
      <c r="V1786" s="10" t="s">
        <v>2681</v>
      </c>
      <c r="W1786" s="6">
        <v>43683</v>
      </c>
      <c r="X1786" s="30" t="s">
        <v>2682</v>
      </c>
      <c r="Y1786" s="12" t="s">
        <v>5248</v>
      </c>
      <c r="Z1786" s="30"/>
      <c r="AA1786" s="30"/>
      <c r="AB1786" s="73"/>
      <c r="AC1786" s="73"/>
      <c r="AD1786" s="73"/>
      <c r="AE1786" s="73"/>
      <c r="AF1786" s="4">
        <f ca="1">+TODAY()-AE1786</f>
        <v>44137</v>
      </c>
      <c r="AG1786" s="73"/>
      <c r="AH1786" s="73"/>
      <c r="AI1786" s="29"/>
      <c r="AJ1786" s="29"/>
      <c r="AK1786" s="28" t="s">
        <v>56</v>
      </c>
      <c r="AL1786" s="29"/>
      <c r="AM1786" s="72">
        <v>1</v>
      </c>
      <c r="AN1786" s="28" t="s">
        <v>44</v>
      </c>
      <c r="AO1786" s="28"/>
      <c r="AP1786" s="28" t="s">
        <v>2214</v>
      </c>
      <c r="AQ1786" s="28"/>
      <c r="AR1786" s="28"/>
      <c r="AS1786" s="28"/>
      <c r="AT1786" s="28"/>
      <c r="AU1786" s="3" t="s">
        <v>5235</v>
      </c>
      <c r="AV1786" s="70" t="s">
        <v>47</v>
      </c>
      <c r="AW1786" s="7" t="s">
        <v>47</v>
      </c>
      <c r="AX1786" s="9" t="str">
        <f>IF(AW1786="","Vacio",IF(AV1786=AW1786,"Igual","Diferente"))</f>
        <v>Igual</v>
      </c>
      <c r="AY1786" s="68"/>
      <c r="AZ1786" s="68"/>
      <c r="BA1786" s="5">
        <f ca="1">+IF(K1786&gt;21,"Revisar",0)</f>
        <v>0</v>
      </c>
      <c r="BB1786" s="68" t="s">
        <v>146</v>
      </c>
      <c r="BC1786" s="129" t="s">
        <v>2919</v>
      </c>
      <c r="BD1786"/>
      <c r="BE1786"/>
      <c r="BF1786" s="129" t="s">
        <v>94</v>
      </c>
      <c r="BG1786" s="129"/>
      <c r="BH1786"/>
      <c r="BI1786"/>
      <c r="BJ1786"/>
      <c r="BK1786"/>
      <c r="BL1786"/>
      <c r="BM1786"/>
    </row>
    <row r="1787" spans="1:65" s="158" customFormat="1" ht="14.65" customHeight="1" x14ac:dyDescent="0.25">
      <c r="A1787" s="68" t="str">
        <f>CONCATENATE(E1787,"_",X1787)</f>
        <v>20466590747_PCR-LAP0662</v>
      </c>
      <c r="B1787" s="68" t="str">
        <f>CONCATENATE(E1787,"_",Z1787)</f>
        <v>20466590747_</v>
      </c>
      <c r="C1787" s="6">
        <v>44105</v>
      </c>
      <c r="D1787" s="6">
        <v>44135</v>
      </c>
      <c r="E1787" s="192">
        <v>20466590747</v>
      </c>
      <c r="F1787" s="3" t="s">
        <v>4119</v>
      </c>
      <c r="G1787" s="6" t="s">
        <v>4519</v>
      </c>
      <c r="H1787" s="6">
        <v>44105</v>
      </c>
      <c r="I1787" s="6">
        <v>44135</v>
      </c>
      <c r="J1787" s="70"/>
      <c r="K1787" s="8">
        <f ca="1">+TODAY()-I1787</f>
        <v>2</v>
      </c>
      <c r="L1787" s="71">
        <v>57</v>
      </c>
      <c r="M1787" s="135"/>
      <c r="N1787" s="9" t="str">
        <f>IF(M1787="","Vacio",IF(L1787=M1787,"Igual","Diferente"))</f>
        <v>Vacio</v>
      </c>
      <c r="O1787" s="71"/>
      <c r="P1787" s="135"/>
      <c r="Q1787" s="9" t="str">
        <f>IF(P1787="","Vacio",IF(O1787=P1787,"Igual","Diferente"))</f>
        <v>Vacio</v>
      </c>
      <c r="R1787" s="1">
        <f>+L1787+O1787/3.5</f>
        <v>57</v>
      </c>
      <c r="S1787" s="1">
        <f ca="1">+IF(K1787&gt;=0,IF(K1787&lt;30,R1787*1,IF(60&gt;K1787,R1787*2,IF(90&gt;K1787,R1787*3,IF(120&gt;K1787,R1787*4,IF(150&gt;K1787,R1787*5,IF(180&gt;K1787,R1787*6,IF(210&gt;K1787,R1787*7))))))),0)</f>
        <v>57</v>
      </c>
      <c r="T1787" s="2" t="str">
        <f ca="1">+IF(K1787&lt;0,0,IF(K1787&lt;8,$A$1,IF(K1787&lt;15,$B$1,IF(K1787&lt;22,$C$1,IF(K1787&lt;30,$D$1,IF(K1787&lt;60,$G$1,IF(K1787&lt;90,$H$1,IF(K1787&lt;120,$I$1,IF(K1787&lt;150,$J$1,IF(K1787&lt;180,$K$1,IF(K1787&lt;210,$E$1)))))))))))</f>
        <v>1° Semana</v>
      </c>
      <c r="U1787" s="3" t="s">
        <v>2674</v>
      </c>
      <c r="V1787" s="10" t="s">
        <v>2675</v>
      </c>
      <c r="W1787" s="6">
        <v>43724</v>
      </c>
      <c r="X1787" s="30" t="s">
        <v>2684</v>
      </c>
      <c r="Y1787" s="12" t="s">
        <v>5248</v>
      </c>
      <c r="Z1787" s="30"/>
      <c r="AA1787" s="30"/>
      <c r="AB1787" s="73"/>
      <c r="AC1787" s="73"/>
      <c r="AD1787" s="73"/>
      <c r="AE1787" s="73"/>
      <c r="AF1787" s="4">
        <f ca="1">+TODAY()-AE1787</f>
        <v>44137</v>
      </c>
      <c r="AG1787" s="73"/>
      <c r="AH1787" s="73"/>
      <c r="AI1787" s="29"/>
      <c r="AJ1787" s="29"/>
      <c r="AK1787" s="28" t="s">
        <v>43</v>
      </c>
      <c r="AL1787" s="29"/>
      <c r="AM1787" s="72">
        <v>1</v>
      </c>
      <c r="AN1787" s="28" t="s">
        <v>44</v>
      </c>
      <c r="AO1787" s="28"/>
      <c r="AP1787" s="28" t="s">
        <v>2214</v>
      </c>
      <c r="AQ1787" s="28"/>
      <c r="AR1787" s="28"/>
      <c r="AS1787" s="28"/>
      <c r="AT1787" s="28"/>
      <c r="AU1787" s="3" t="s">
        <v>5235</v>
      </c>
      <c r="AV1787" s="70" t="s">
        <v>47</v>
      </c>
      <c r="AW1787" s="7" t="s">
        <v>47</v>
      </c>
      <c r="AX1787" s="9" t="str">
        <f>IF(AW1787="","Vacio",IF(AV1787=AW1787,"Igual","Diferente"))</f>
        <v>Igual</v>
      </c>
      <c r="AY1787" s="68"/>
      <c r="AZ1787" s="68"/>
      <c r="BA1787" s="5">
        <f ca="1">+IF(K1787&gt;21,"Revisar",0)</f>
        <v>0</v>
      </c>
      <c r="BB1787" s="68" t="s">
        <v>146</v>
      </c>
      <c r="BC1787" s="129" t="s">
        <v>2919</v>
      </c>
      <c r="BD1787"/>
      <c r="BE1787"/>
      <c r="BF1787" s="129" t="s">
        <v>94</v>
      </c>
      <c r="BG1787" s="129"/>
      <c r="BH1787"/>
      <c r="BI1787"/>
      <c r="BJ1787"/>
      <c r="BK1787"/>
      <c r="BL1787"/>
      <c r="BM1787"/>
    </row>
    <row r="1788" spans="1:65" s="158" customFormat="1" ht="14.65" customHeight="1" x14ac:dyDescent="0.25">
      <c r="A1788" s="68" t="str">
        <f>CONCATENATE(E1788,"_",X1788)</f>
        <v>20466590747_PCR-LAP0670</v>
      </c>
      <c r="B1788" s="68" t="str">
        <f>CONCATENATE(E1788,"_",Z1788)</f>
        <v>20466590747_</v>
      </c>
      <c r="C1788" s="6">
        <v>44105</v>
      </c>
      <c r="D1788" s="6">
        <v>44135</v>
      </c>
      <c r="E1788" s="192">
        <v>20466590747</v>
      </c>
      <c r="F1788" s="3" t="s">
        <v>4119</v>
      </c>
      <c r="G1788" s="6" t="s">
        <v>4519</v>
      </c>
      <c r="H1788" s="6">
        <v>44105</v>
      </c>
      <c r="I1788" s="6">
        <v>44135</v>
      </c>
      <c r="J1788" s="70"/>
      <c r="K1788" s="8">
        <f ca="1">+TODAY()-I1788</f>
        <v>2</v>
      </c>
      <c r="L1788" s="71">
        <v>57</v>
      </c>
      <c r="M1788" s="135"/>
      <c r="N1788" s="9" t="str">
        <f>IF(M1788="","Vacio",IF(L1788=M1788,"Igual","Diferente"))</f>
        <v>Vacio</v>
      </c>
      <c r="O1788" s="71"/>
      <c r="P1788" s="135"/>
      <c r="Q1788" s="9" t="str">
        <f>IF(P1788="","Vacio",IF(O1788=P1788,"Igual","Diferente"))</f>
        <v>Vacio</v>
      </c>
      <c r="R1788" s="1">
        <f>+L1788+O1788/3.5</f>
        <v>57</v>
      </c>
      <c r="S1788" s="1">
        <f ca="1">+IF(K1788&gt;=0,IF(K1788&lt;30,R1788*1,IF(60&gt;K1788,R1788*2,IF(90&gt;K1788,R1788*3,IF(120&gt;K1788,R1788*4,IF(150&gt;K1788,R1788*5,IF(180&gt;K1788,R1788*6,IF(210&gt;K1788,R1788*7))))))),0)</f>
        <v>57</v>
      </c>
      <c r="T1788" s="2" t="str">
        <f ca="1">+IF(K1788&lt;0,0,IF(K1788&lt;8,$A$1,IF(K1788&lt;15,$B$1,IF(K1788&lt;22,$C$1,IF(K1788&lt;30,$D$1,IF(K1788&lt;60,$G$1,IF(K1788&lt;90,$H$1,IF(K1788&lt;120,$I$1,IF(K1788&lt;150,$J$1,IF(K1788&lt;180,$K$1,IF(K1788&lt;210,$E$1)))))))))))</f>
        <v>1° Semana</v>
      </c>
      <c r="U1788" s="3" t="s">
        <v>2674</v>
      </c>
      <c r="V1788" s="10" t="s">
        <v>2675</v>
      </c>
      <c r="W1788" s="6">
        <v>43724</v>
      </c>
      <c r="X1788" s="30" t="s">
        <v>2685</v>
      </c>
      <c r="Y1788" s="12" t="s">
        <v>5248</v>
      </c>
      <c r="Z1788" s="30"/>
      <c r="AA1788" s="30"/>
      <c r="AB1788" s="73"/>
      <c r="AC1788" s="73"/>
      <c r="AD1788" s="73"/>
      <c r="AE1788" s="73"/>
      <c r="AF1788" s="4">
        <f ca="1">+TODAY()-AE1788</f>
        <v>44137</v>
      </c>
      <c r="AG1788" s="73"/>
      <c r="AH1788" s="73"/>
      <c r="AI1788" s="29"/>
      <c r="AJ1788" s="29"/>
      <c r="AK1788" s="28" t="s">
        <v>43</v>
      </c>
      <c r="AL1788" s="29"/>
      <c r="AM1788" s="72">
        <v>1</v>
      </c>
      <c r="AN1788" s="28" t="s">
        <v>44</v>
      </c>
      <c r="AO1788" s="28"/>
      <c r="AP1788" s="28" t="s">
        <v>2214</v>
      </c>
      <c r="AQ1788" s="28"/>
      <c r="AR1788" s="28"/>
      <c r="AS1788" s="28"/>
      <c r="AT1788" s="28"/>
      <c r="AU1788" s="3" t="s">
        <v>5235</v>
      </c>
      <c r="AV1788" s="70" t="s">
        <v>47</v>
      </c>
      <c r="AW1788" s="7" t="s">
        <v>47</v>
      </c>
      <c r="AX1788" s="9" t="str">
        <f>IF(AW1788="","Vacio",IF(AV1788=AW1788,"Igual","Diferente"))</f>
        <v>Igual</v>
      </c>
      <c r="AY1788" s="68"/>
      <c r="AZ1788" s="68"/>
      <c r="BA1788" s="5">
        <f ca="1">+IF(K1788&gt;21,"Revisar",0)</f>
        <v>0</v>
      </c>
      <c r="BB1788" s="68" t="s">
        <v>146</v>
      </c>
      <c r="BC1788" s="129" t="s">
        <v>2919</v>
      </c>
      <c r="BD1788"/>
      <c r="BE1788"/>
      <c r="BF1788" s="129" t="s">
        <v>94</v>
      </c>
      <c r="BG1788" s="129"/>
      <c r="BH1788"/>
      <c r="BI1788"/>
      <c r="BJ1788"/>
      <c r="BK1788"/>
      <c r="BL1788"/>
      <c r="BM1788"/>
    </row>
    <row r="1789" spans="1:65" s="158" customFormat="1" ht="14.65" customHeight="1" x14ac:dyDescent="0.25">
      <c r="A1789" s="68" t="str">
        <f>CONCATENATE(E1789,"_",X1789)</f>
        <v>20466590747_PCR-LAP0767</v>
      </c>
      <c r="B1789" s="68" t="str">
        <f>CONCATENATE(E1789,"_",Z1789)</f>
        <v>20466590747_</v>
      </c>
      <c r="C1789" s="6">
        <v>44105</v>
      </c>
      <c r="D1789" s="6">
        <v>44135</v>
      </c>
      <c r="E1789" s="192">
        <v>20466590747</v>
      </c>
      <c r="F1789" s="3" t="s">
        <v>4119</v>
      </c>
      <c r="G1789" s="6" t="s">
        <v>4519</v>
      </c>
      <c r="H1789" s="6">
        <v>44105</v>
      </c>
      <c r="I1789" s="6">
        <v>44135</v>
      </c>
      <c r="J1789" s="70"/>
      <c r="K1789" s="8">
        <f ca="1">+TODAY()-I1789</f>
        <v>2</v>
      </c>
      <c r="L1789" s="71">
        <v>52</v>
      </c>
      <c r="M1789" s="135"/>
      <c r="N1789" s="9" t="str">
        <f>IF(M1789="","Vacio",IF(L1789=M1789,"Igual","Diferente"))</f>
        <v>Vacio</v>
      </c>
      <c r="O1789" s="71"/>
      <c r="P1789" s="135"/>
      <c r="Q1789" s="9" t="str">
        <f>IF(P1789="","Vacio",IF(O1789=P1789,"Igual","Diferente"))</f>
        <v>Vacio</v>
      </c>
      <c r="R1789" s="1">
        <f>+L1789+O1789/3.5</f>
        <v>52</v>
      </c>
      <c r="S1789" s="1">
        <f ca="1">+IF(K1789&gt;=0,IF(K1789&lt;30,R1789*1,IF(60&gt;K1789,R1789*2,IF(90&gt;K1789,R1789*3,IF(120&gt;K1789,R1789*4,IF(150&gt;K1789,R1789*5,IF(180&gt;K1789,R1789*6,IF(210&gt;K1789,R1789*7))))))),0)</f>
        <v>52</v>
      </c>
      <c r="T1789" s="2" t="str">
        <f ca="1">+IF(K1789&lt;0,0,IF(K1789&lt;8,$A$1,IF(K1789&lt;15,$B$1,IF(K1789&lt;22,$C$1,IF(K1789&lt;30,$D$1,IF(K1789&lt;60,$G$1,IF(K1789&lt;90,$H$1,IF(K1789&lt;120,$I$1,IF(K1789&lt;150,$J$1,IF(K1789&lt;180,$K$1,IF(K1789&lt;210,$E$1)))))))))))</f>
        <v>1° Semana</v>
      </c>
      <c r="U1789" s="3" t="s">
        <v>64</v>
      </c>
      <c r="V1789" s="10" t="s">
        <v>2687</v>
      </c>
      <c r="W1789" s="6">
        <v>43839</v>
      </c>
      <c r="X1789" s="30" t="s">
        <v>2688</v>
      </c>
      <c r="Y1789" s="12" t="s">
        <v>5248</v>
      </c>
      <c r="Z1789" s="30"/>
      <c r="AA1789" s="30"/>
      <c r="AB1789" s="73"/>
      <c r="AC1789" s="73"/>
      <c r="AD1789" s="73"/>
      <c r="AE1789" s="73"/>
      <c r="AF1789" s="4">
        <f ca="1">+TODAY()-AE1789</f>
        <v>44137</v>
      </c>
      <c r="AG1789" s="73"/>
      <c r="AH1789" s="73"/>
      <c r="AI1789" s="29"/>
      <c r="AJ1789" s="29"/>
      <c r="AK1789" s="28"/>
      <c r="AL1789" s="29"/>
      <c r="AM1789" s="72">
        <v>1</v>
      </c>
      <c r="AN1789" s="28" t="s">
        <v>44</v>
      </c>
      <c r="AO1789" s="28"/>
      <c r="AP1789" s="28" t="s">
        <v>2214</v>
      </c>
      <c r="AQ1789" s="28"/>
      <c r="AR1789" s="28"/>
      <c r="AS1789" s="28"/>
      <c r="AT1789" s="28"/>
      <c r="AU1789" s="3" t="s">
        <v>5235</v>
      </c>
      <c r="AV1789" s="70" t="s">
        <v>47</v>
      </c>
      <c r="AW1789" s="7" t="s">
        <v>47</v>
      </c>
      <c r="AX1789" s="9" t="str">
        <f>IF(AW1789="","Vacio",IF(AV1789=AW1789,"Igual","Diferente"))</f>
        <v>Igual</v>
      </c>
      <c r="AY1789" s="68"/>
      <c r="AZ1789" s="68"/>
      <c r="BA1789" s="5">
        <f ca="1">+IF(K1789&gt;21,"Revisar",0)</f>
        <v>0</v>
      </c>
      <c r="BB1789" s="68" t="s">
        <v>146</v>
      </c>
      <c r="BC1789" s="129" t="s">
        <v>2919</v>
      </c>
      <c r="BD1789"/>
      <c r="BE1789"/>
      <c r="BF1789" s="129" t="s">
        <v>94</v>
      </c>
      <c r="BG1789" s="129"/>
      <c r="BH1789"/>
      <c r="BI1789"/>
      <c r="BJ1789"/>
      <c r="BK1789"/>
      <c r="BL1789"/>
      <c r="BM1789"/>
    </row>
    <row r="1790" spans="1:65" s="158" customFormat="1" ht="14.65" customHeight="1" x14ac:dyDescent="0.25">
      <c r="A1790" s="68" t="str">
        <f>CONCATENATE(E1790,"_",X1790)</f>
        <v>20466590747_PCR-LAP1019</v>
      </c>
      <c r="B1790" s="68" t="str">
        <f>CONCATENATE(E1790,"_",Z1790)</f>
        <v>20466590747_PCR-LAP0612</v>
      </c>
      <c r="C1790" s="6">
        <v>44105</v>
      </c>
      <c r="D1790" s="6">
        <v>44135</v>
      </c>
      <c r="E1790" s="192">
        <v>20466590747</v>
      </c>
      <c r="F1790" s="3" t="s">
        <v>4119</v>
      </c>
      <c r="G1790" s="6" t="s">
        <v>4519</v>
      </c>
      <c r="H1790" s="6">
        <v>44105</v>
      </c>
      <c r="I1790" s="6">
        <v>44135</v>
      </c>
      <c r="J1790" s="70"/>
      <c r="K1790" s="8">
        <f ca="1">+TODAY()-I1790</f>
        <v>2</v>
      </c>
      <c r="L1790" s="71">
        <v>52</v>
      </c>
      <c r="M1790" s="135"/>
      <c r="N1790" s="9" t="str">
        <f>IF(M1790="","Vacio",IF(L1790=M1790,"Igual","Diferente"))</f>
        <v>Vacio</v>
      </c>
      <c r="O1790" s="71"/>
      <c r="P1790" s="135"/>
      <c r="Q1790" s="9" t="str">
        <f>IF(P1790="","Vacio",IF(O1790=P1790,"Igual","Diferente"))</f>
        <v>Vacio</v>
      </c>
      <c r="R1790" s="1">
        <f>+L1790+O1790/3.5</f>
        <v>52</v>
      </c>
      <c r="S1790" s="1">
        <f ca="1">+IF(K1790&gt;=0,IF(K1790&lt;30,R1790*1,IF(60&gt;K1790,R1790*2,IF(90&gt;K1790,R1790*3,IF(120&gt;K1790,R1790*4,IF(150&gt;K1790,R1790*5,IF(180&gt;K1790,R1790*6,IF(210&gt;K1790,R1790*7))))))),0)</f>
        <v>52</v>
      </c>
      <c r="T1790" s="2" t="str">
        <f ca="1">+IF(K1790&lt;0,0,IF(K1790&lt;8,$A$1,IF(K1790&lt;15,$B$1,IF(K1790&lt;22,$C$1,IF(K1790&lt;30,$D$1,IF(K1790&lt;60,$G$1,IF(K1790&lt;90,$H$1,IF(K1790&lt;120,$I$1,IF(K1790&lt;150,$J$1,IF(K1790&lt;180,$K$1,IF(K1790&lt;210,$E$1)))))))))))</f>
        <v>1° Semana</v>
      </c>
      <c r="U1790" s="3" t="s">
        <v>2677</v>
      </c>
      <c r="V1790" s="10" t="s">
        <v>2678</v>
      </c>
      <c r="W1790" s="6">
        <v>43851</v>
      </c>
      <c r="X1790" s="30" t="s">
        <v>2694</v>
      </c>
      <c r="Y1790" s="12" t="s">
        <v>5248</v>
      </c>
      <c r="Z1790" s="30" t="s">
        <v>2695</v>
      </c>
      <c r="AA1790" s="30"/>
      <c r="AB1790" s="73"/>
      <c r="AC1790" s="73"/>
      <c r="AD1790" s="73"/>
      <c r="AE1790" s="73"/>
      <c r="AF1790" s="4">
        <f ca="1">+TODAY()-AE1790</f>
        <v>44137</v>
      </c>
      <c r="AG1790" s="73"/>
      <c r="AH1790" s="73"/>
      <c r="AI1790" s="29"/>
      <c r="AJ1790" s="29"/>
      <c r="AK1790" s="28"/>
      <c r="AL1790" s="29"/>
      <c r="AM1790" s="72">
        <v>1</v>
      </c>
      <c r="AN1790" s="28" t="s">
        <v>44</v>
      </c>
      <c r="AO1790" s="28"/>
      <c r="AP1790" s="28" t="s">
        <v>2214</v>
      </c>
      <c r="AQ1790" s="28"/>
      <c r="AR1790" s="28"/>
      <c r="AS1790" s="28"/>
      <c r="AT1790" s="28"/>
      <c r="AU1790" s="3" t="s">
        <v>5235</v>
      </c>
      <c r="AV1790" s="70" t="s">
        <v>47</v>
      </c>
      <c r="AW1790" s="7" t="s">
        <v>47</v>
      </c>
      <c r="AX1790" s="9" t="str">
        <f>IF(AW1790="","Vacio",IF(AV1790=AW1790,"Igual","Diferente"))</f>
        <v>Igual</v>
      </c>
      <c r="AY1790" s="68"/>
      <c r="AZ1790" s="68"/>
      <c r="BA1790" s="5">
        <f ca="1">+IF(K1790&gt;21,"Revisar",0)</f>
        <v>0</v>
      </c>
      <c r="BB1790" s="68" t="s">
        <v>146</v>
      </c>
      <c r="BC1790" s="129" t="s">
        <v>2919</v>
      </c>
      <c r="BD1790"/>
      <c r="BE1790"/>
      <c r="BF1790" s="129" t="s">
        <v>94</v>
      </c>
      <c r="BG1790" s="129"/>
      <c r="BH1790"/>
      <c r="BI1790"/>
      <c r="BJ1790"/>
      <c r="BK1790"/>
      <c r="BL1790"/>
      <c r="BM1790"/>
    </row>
    <row r="1791" spans="1:65" s="158" customFormat="1" ht="14.65" customHeight="1" x14ac:dyDescent="0.25">
      <c r="A1791" s="68" t="str">
        <f>CONCATENATE(E1791,"_",X1791)</f>
        <v>20466590747_PCR-LAP1028</v>
      </c>
      <c r="B1791" s="68" t="str">
        <f>CONCATENATE(E1791,"_",Z1791)</f>
        <v>20466590747_PCR-LAP1019</v>
      </c>
      <c r="C1791" s="6">
        <v>44105</v>
      </c>
      <c r="D1791" s="6">
        <v>44135</v>
      </c>
      <c r="E1791" s="192">
        <v>20466590747</v>
      </c>
      <c r="F1791" s="3" t="s">
        <v>4119</v>
      </c>
      <c r="G1791" s="6" t="s">
        <v>4519</v>
      </c>
      <c r="H1791" s="6">
        <v>44105</v>
      </c>
      <c r="I1791" s="6">
        <v>44135</v>
      </c>
      <c r="J1791" s="70"/>
      <c r="K1791" s="8">
        <f ca="1">+TODAY()-I1791</f>
        <v>2</v>
      </c>
      <c r="L1791" s="71">
        <v>52</v>
      </c>
      <c r="M1791" s="135"/>
      <c r="N1791" s="9" t="str">
        <f>IF(M1791="","Vacio",IF(L1791=M1791,"Igual","Diferente"))</f>
        <v>Vacio</v>
      </c>
      <c r="O1791" s="71"/>
      <c r="P1791" s="135"/>
      <c r="Q1791" s="9" t="str">
        <f>IF(P1791="","Vacio",IF(O1791=P1791,"Igual","Diferente"))</f>
        <v>Vacio</v>
      </c>
      <c r="R1791" s="1">
        <f>+L1791+O1791/3.5</f>
        <v>52</v>
      </c>
      <c r="S1791" s="1">
        <f ca="1">+IF(K1791&gt;=0,IF(K1791&lt;30,R1791*1,IF(60&gt;K1791,R1791*2,IF(90&gt;K1791,R1791*3,IF(120&gt;K1791,R1791*4,IF(150&gt;K1791,R1791*5,IF(180&gt;K1791,R1791*6,IF(210&gt;K1791,R1791*7))))))),0)</f>
        <v>52</v>
      </c>
      <c r="T1791" s="2" t="str">
        <f ca="1">+IF(K1791&lt;0,0,IF(K1791&lt;8,$A$1,IF(K1791&lt;15,$B$1,IF(K1791&lt;22,$C$1,IF(K1791&lt;30,$D$1,IF(K1791&lt;60,$G$1,IF(K1791&lt;90,$H$1,IF(K1791&lt;120,$I$1,IF(K1791&lt;150,$J$1,IF(K1791&lt;180,$K$1,IF(K1791&lt;210,$E$1)))))))))))</f>
        <v>1° Semana</v>
      </c>
      <c r="U1791" s="3" t="s">
        <v>2677</v>
      </c>
      <c r="V1791" s="10" t="s">
        <v>2692</v>
      </c>
      <c r="W1791" s="6">
        <v>43817</v>
      </c>
      <c r="X1791" s="30" t="s">
        <v>2696</v>
      </c>
      <c r="Y1791" s="12" t="s">
        <v>5248</v>
      </c>
      <c r="Z1791" s="30" t="s">
        <v>2694</v>
      </c>
      <c r="AA1791" s="30"/>
      <c r="AB1791" s="73"/>
      <c r="AC1791" s="73"/>
      <c r="AD1791" s="73"/>
      <c r="AE1791" s="73"/>
      <c r="AF1791" s="4">
        <f ca="1">+TODAY()-AE1791</f>
        <v>44137</v>
      </c>
      <c r="AG1791" s="73"/>
      <c r="AH1791" s="73"/>
      <c r="AI1791" s="29"/>
      <c r="AJ1791" s="29"/>
      <c r="AK1791" s="28"/>
      <c r="AL1791" s="29"/>
      <c r="AM1791" s="72">
        <v>1</v>
      </c>
      <c r="AN1791" s="28" t="s">
        <v>44</v>
      </c>
      <c r="AO1791" s="28"/>
      <c r="AP1791" s="28" t="s">
        <v>2214</v>
      </c>
      <c r="AQ1791" s="28"/>
      <c r="AR1791" s="28"/>
      <c r="AS1791" s="28"/>
      <c r="AT1791" s="28"/>
      <c r="AU1791" s="3" t="s">
        <v>5235</v>
      </c>
      <c r="AV1791" s="70" t="s">
        <v>47</v>
      </c>
      <c r="AW1791" s="7" t="s">
        <v>47</v>
      </c>
      <c r="AX1791" s="9" t="str">
        <f>IF(AW1791="","Vacio",IF(AV1791=AW1791,"Igual","Diferente"))</f>
        <v>Igual</v>
      </c>
      <c r="AY1791" s="68"/>
      <c r="AZ1791" s="68"/>
      <c r="BA1791" s="5">
        <f ca="1">+IF(K1791&gt;21,"Revisar",0)</f>
        <v>0</v>
      </c>
      <c r="BB1791" s="68" t="s">
        <v>146</v>
      </c>
      <c r="BC1791" s="129" t="s">
        <v>2919</v>
      </c>
      <c r="BD1791"/>
      <c r="BE1791"/>
      <c r="BF1791" s="129" t="s">
        <v>94</v>
      </c>
      <c r="BG1791" s="129"/>
      <c r="BH1791"/>
      <c r="BI1791"/>
      <c r="BJ1791"/>
      <c r="BK1791"/>
      <c r="BL1791"/>
      <c r="BM1791"/>
    </row>
    <row r="1792" spans="1:65" s="158" customFormat="1" ht="14.65" customHeight="1" x14ac:dyDescent="0.25">
      <c r="A1792" s="68" t="str">
        <f>CONCATENATE(E1792,"_",X1792)</f>
        <v>20466590747_PCR-LAP1401</v>
      </c>
      <c r="B1792" s="68" t="str">
        <f>CONCATENATE(E1792,"_",Z1792)</f>
        <v>20466590747_</v>
      </c>
      <c r="C1792" s="6">
        <v>44105</v>
      </c>
      <c r="D1792" s="6">
        <v>44135</v>
      </c>
      <c r="E1792" s="192">
        <v>20466590747</v>
      </c>
      <c r="F1792" s="3" t="s">
        <v>4119</v>
      </c>
      <c r="G1792" s="6" t="s">
        <v>4519</v>
      </c>
      <c r="H1792" s="6">
        <v>44105</v>
      </c>
      <c r="I1792" s="6">
        <v>44135</v>
      </c>
      <c r="J1792" s="70"/>
      <c r="K1792" s="8">
        <f ca="1">+TODAY()-I1792</f>
        <v>2</v>
      </c>
      <c r="L1792" s="71">
        <v>52</v>
      </c>
      <c r="M1792" s="135"/>
      <c r="N1792" s="9" t="str">
        <f>IF(M1792="","Vacio",IF(L1792=M1792,"Igual","Diferente"))</f>
        <v>Vacio</v>
      </c>
      <c r="O1792" s="71"/>
      <c r="P1792" s="135"/>
      <c r="Q1792" s="9" t="str">
        <f>IF(P1792="","Vacio",IF(O1792=P1792,"Igual","Diferente"))</f>
        <v>Vacio</v>
      </c>
      <c r="R1792" s="1">
        <f>+L1792+O1792/3.5</f>
        <v>52</v>
      </c>
      <c r="S1792" s="1">
        <f ca="1">+IF(K1792&gt;=0,IF(K1792&lt;30,R1792*1,IF(60&gt;K1792,R1792*2,IF(90&gt;K1792,R1792*3,IF(120&gt;K1792,R1792*4,IF(150&gt;K1792,R1792*5,IF(180&gt;K1792,R1792*6,IF(210&gt;K1792,R1792*7))))))),0)</f>
        <v>52</v>
      </c>
      <c r="T1792" s="2" t="str">
        <f ca="1">+IF(K1792&lt;0,0,IF(K1792&lt;8,$A$1,IF(K1792&lt;15,$B$1,IF(K1792&lt;22,$C$1,IF(K1792&lt;30,$D$1,IF(K1792&lt;60,$G$1,IF(K1792&lt;90,$H$1,IF(K1792&lt;120,$I$1,IF(K1792&lt;150,$J$1,IF(K1792&lt;180,$K$1,IF(K1792&lt;210,$E$1)))))))))))</f>
        <v>1° Semana</v>
      </c>
      <c r="U1792" s="3" t="s">
        <v>2677</v>
      </c>
      <c r="V1792" s="10" t="s">
        <v>2697</v>
      </c>
      <c r="W1792" s="6">
        <v>43665</v>
      </c>
      <c r="X1792" s="30" t="s">
        <v>3796</v>
      </c>
      <c r="Y1792" s="12" t="s">
        <v>5248</v>
      </c>
      <c r="Z1792" s="30"/>
      <c r="AA1792" s="30"/>
      <c r="AB1792" s="73"/>
      <c r="AC1792" s="73"/>
      <c r="AD1792" s="73"/>
      <c r="AE1792" s="73"/>
      <c r="AF1792" s="4">
        <f ca="1">+TODAY()-AE1792</f>
        <v>44137</v>
      </c>
      <c r="AG1792" s="73"/>
      <c r="AH1792" s="73"/>
      <c r="AI1792" s="29"/>
      <c r="AJ1792" s="29"/>
      <c r="AK1792" s="28" t="s">
        <v>56</v>
      </c>
      <c r="AL1792" s="29"/>
      <c r="AM1792" s="72">
        <v>1</v>
      </c>
      <c r="AN1792" s="28" t="s">
        <v>44</v>
      </c>
      <c r="AO1792" s="28"/>
      <c r="AP1792" s="28" t="s">
        <v>2214</v>
      </c>
      <c r="AQ1792" s="28"/>
      <c r="AR1792" s="28"/>
      <c r="AS1792" s="28"/>
      <c r="AT1792" s="28"/>
      <c r="AU1792" s="3" t="s">
        <v>5235</v>
      </c>
      <c r="AV1792" s="70" t="s">
        <v>47</v>
      </c>
      <c r="AW1792" s="7" t="s">
        <v>47</v>
      </c>
      <c r="AX1792" s="9" t="str">
        <f>IF(AW1792="","Vacio",IF(AV1792=AW1792,"Igual","Diferente"))</f>
        <v>Igual</v>
      </c>
      <c r="AY1792" s="68"/>
      <c r="AZ1792" s="68"/>
      <c r="BA1792" s="5">
        <f ca="1">+IF(K1792&gt;21,"Revisar",0)</f>
        <v>0</v>
      </c>
      <c r="BB1792" s="68" t="s">
        <v>146</v>
      </c>
      <c r="BC1792" s="129" t="s">
        <v>2919</v>
      </c>
      <c r="BD1792"/>
      <c r="BE1792"/>
      <c r="BF1792" s="129"/>
      <c r="BG1792" s="129"/>
      <c r="BH1792"/>
      <c r="BI1792"/>
      <c r="BJ1792"/>
      <c r="BK1792"/>
      <c r="BL1792"/>
      <c r="BM1792"/>
    </row>
    <row r="1793" spans="1:65" s="158" customFormat="1" ht="14.65" customHeight="1" x14ac:dyDescent="0.25">
      <c r="A1793" s="68" t="str">
        <f>CONCATENATE(E1793,"_",X1793)</f>
        <v>20466590747_PCR-LAP1051</v>
      </c>
      <c r="B1793" s="68" t="str">
        <f>CONCATENATE(E1793,"_",Z1793)</f>
        <v>20466590747_</v>
      </c>
      <c r="C1793" s="6">
        <v>44105</v>
      </c>
      <c r="D1793" s="6">
        <v>44135</v>
      </c>
      <c r="E1793" s="192">
        <v>20466590747</v>
      </c>
      <c r="F1793" s="3" t="s">
        <v>4119</v>
      </c>
      <c r="G1793" s="6" t="s">
        <v>4519</v>
      </c>
      <c r="H1793" s="6">
        <v>44105</v>
      </c>
      <c r="I1793" s="6">
        <v>44135</v>
      </c>
      <c r="J1793" s="70"/>
      <c r="K1793" s="8">
        <f ca="1">+TODAY()-I1793</f>
        <v>2</v>
      </c>
      <c r="L1793" s="71">
        <v>57</v>
      </c>
      <c r="M1793" s="135"/>
      <c r="N1793" s="9" t="str">
        <f>IF(M1793="","Vacio",IF(L1793=M1793,"Igual","Diferente"))</f>
        <v>Vacio</v>
      </c>
      <c r="O1793" s="71"/>
      <c r="P1793" s="135"/>
      <c r="Q1793" s="9" t="str">
        <f>IF(P1793="","Vacio",IF(O1793=P1793,"Igual","Diferente"))</f>
        <v>Vacio</v>
      </c>
      <c r="R1793" s="1">
        <f>+L1793+O1793/3.5</f>
        <v>57</v>
      </c>
      <c r="S1793" s="1">
        <f ca="1">+IF(K1793&gt;=0,IF(K1793&lt;30,R1793*1,IF(60&gt;K1793,R1793*2,IF(90&gt;K1793,R1793*3,IF(120&gt;K1793,R1793*4,IF(150&gt;K1793,R1793*5,IF(180&gt;K1793,R1793*6,IF(210&gt;K1793,R1793*7))))))),0)</f>
        <v>57</v>
      </c>
      <c r="T1793" s="2" t="str">
        <f ca="1">+IF(K1793&lt;0,0,IF(K1793&lt;8,$A$1,IF(K1793&lt;15,$B$1,IF(K1793&lt;22,$C$1,IF(K1793&lt;30,$D$1,IF(K1793&lt;60,$G$1,IF(K1793&lt;90,$H$1,IF(K1793&lt;120,$I$1,IF(K1793&lt;150,$J$1,IF(K1793&lt;180,$K$1,IF(K1793&lt;210,$E$1)))))))))))</f>
        <v>1° Semana</v>
      </c>
      <c r="U1793" s="3" t="s">
        <v>2699</v>
      </c>
      <c r="V1793" s="10" t="s">
        <v>2700</v>
      </c>
      <c r="W1793" s="6">
        <v>43839</v>
      </c>
      <c r="X1793" s="30" t="s">
        <v>2701</v>
      </c>
      <c r="Y1793" s="12" t="s">
        <v>5248</v>
      </c>
      <c r="Z1793" s="30"/>
      <c r="AA1793" s="30"/>
      <c r="AB1793" s="73"/>
      <c r="AC1793" s="73"/>
      <c r="AD1793" s="73"/>
      <c r="AE1793" s="73"/>
      <c r="AF1793" s="4">
        <f ca="1">+TODAY()-AE1793</f>
        <v>44137</v>
      </c>
      <c r="AG1793" s="73"/>
      <c r="AH1793" s="73"/>
      <c r="AI1793" s="29"/>
      <c r="AJ1793" s="29"/>
      <c r="AK1793" s="28"/>
      <c r="AL1793" s="29"/>
      <c r="AM1793" s="72">
        <v>1</v>
      </c>
      <c r="AN1793" s="28" t="s">
        <v>44</v>
      </c>
      <c r="AO1793" s="28"/>
      <c r="AP1793" s="28" t="s">
        <v>2214</v>
      </c>
      <c r="AQ1793" s="28"/>
      <c r="AR1793" s="28"/>
      <c r="AS1793" s="28"/>
      <c r="AT1793" s="28"/>
      <c r="AU1793" s="3" t="s">
        <v>5235</v>
      </c>
      <c r="AV1793" s="70" t="s">
        <v>47</v>
      </c>
      <c r="AW1793" s="7" t="s">
        <v>47</v>
      </c>
      <c r="AX1793" s="9" t="str">
        <f>IF(AW1793="","Vacio",IF(AV1793=AW1793,"Igual","Diferente"))</f>
        <v>Igual</v>
      </c>
      <c r="AY1793" s="68"/>
      <c r="AZ1793" s="68"/>
      <c r="BA1793" s="5">
        <f ca="1">+IF(K1793&gt;21,"Revisar",0)</f>
        <v>0</v>
      </c>
      <c r="BB1793" s="68" t="s">
        <v>146</v>
      </c>
      <c r="BC1793" s="129" t="s">
        <v>2919</v>
      </c>
      <c r="BD1793"/>
      <c r="BE1793"/>
      <c r="BF1793" s="129" t="s">
        <v>94</v>
      </c>
      <c r="BG1793" s="129"/>
      <c r="BH1793"/>
      <c r="BI1793"/>
      <c r="BJ1793"/>
      <c r="BK1793"/>
      <c r="BL1793"/>
      <c r="BM1793"/>
    </row>
    <row r="1794" spans="1:65" s="158" customFormat="1" ht="14.65" customHeight="1" x14ac:dyDescent="0.25">
      <c r="A1794" s="68" t="str">
        <f>CONCATENATE(E1794,"_",X1794)</f>
        <v>20466590747_PCR-LAP1074</v>
      </c>
      <c r="B1794" s="68" t="str">
        <f>CONCATENATE(E1794,"_",Z1794)</f>
        <v>20466590747_</v>
      </c>
      <c r="C1794" s="6">
        <v>44105</v>
      </c>
      <c r="D1794" s="6">
        <v>44135</v>
      </c>
      <c r="E1794" s="192">
        <v>20466590747</v>
      </c>
      <c r="F1794" s="3" t="s">
        <v>4119</v>
      </c>
      <c r="G1794" s="6" t="s">
        <v>4519</v>
      </c>
      <c r="H1794" s="6">
        <v>44105</v>
      </c>
      <c r="I1794" s="6">
        <v>44135</v>
      </c>
      <c r="J1794" s="70"/>
      <c r="K1794" s="8">
        <f ca="1">+TODAY()-I1794</f>
        <v>2</v>
      </c>
      <c r="L1794" s="71">
        <v>52</v>
      </c>
      <c r="M1794" s="135"/>
      <c r="N1794" s="9" t="str">
        <f>IF(M1794="","Vacio",IF(L1794=M1794,"Igual","Diferente"))</f>
        <v>Vacio</v>
      </c>
      <c r="O1794" s="71"/>
      <c r="P1794" s="135"/>
      <c r="Q1794" s="9" t="str">
        <f>IF(P1794="","Vacio",IF(O1794=P1794,"Igual","Diferente"))</f>
        <v>Vacio</v>
      </c>
      <c r="R1794" s="1">
        <f>+L1794+O1794/3.5</f>
        <v>52</v>
      </c>
      <c r="S1794" s="1">
        <f ca="1">+IF(K1794&gt;=0,IF(K1794&lt;30,R1794*1,IF(60&gt;K1794,R1794*2,IF(90&gt;K1794,R1794*3,IF(120&gt;K1794,R1794*4,IF(150&gt;K1794,R1794*5,IF(180&gt;K1794,R1794*6,IF(210&gt;K1794,R1794*7))))))),0)</f>
        <v>52</v>
      </c>
      <c r="T1794" s="2" t="str">
        <f ca="1">+IF(K1794&lt;0,0,IF(K1794&lt;8,$A$1,IF(K1794&lt;15,$B$1,IF(K1794&lt;22,$C$1,IF(K1794&lt;30,$D$1,IF(K1794&lt;60,$G$1,IF(K1794&lt;90,$H$1,IF(K1794&lt;120,$I$1,IF(K1794&lt;150,$J$1,IF(K1794&lt;180,$K$1,IF(K1794&lt;210,$E$1)))))))))))</f>
        <v>1° Semana</v>
      </c>
      <c r="U1794" s="3" t="s">
        <v>2677</v>
      </c>
      <c r="V1794" s="10" t="s">
        <v>2702</v>
      </c>
      <c r="W1794" s="6">
        <v>43678</v>
      </c>
      <c r="X1794" s="30" t="s">
        <v>2703</v>
      </c>
      <c r="Y1794" s="12" t="s">
        <v>5248</v>
      </c>
      <c r="Z1794" s="30"/>
      <c r="AA1794" s="30"/>
      <c r="AB1794" s="73"/>
      <c r="AC1794" s="73"/>
      <c r="AD1794" s="73"/>
      <c r="AE1794" s="73"/>
      <c r="AF1794" s="4">
        <f ca="1">+TODAY()-AE1794</f>
        <v>44137</v>
      </c>
      <c r="AG1794" s="73"/>
      <c r="AH1794" s="73"/>
      <c r="AI1794" s="29"/>
      <c r="AJ1794" s="29"/>
      <c r="AK1794" s="28" t="s">
        <v>56</v>
      </c>
      <c r="AL1794" s="29"/>
      <c r="AM1794" s="72">
        <v>1</v>
      </c>
      <c r="AN1794" s="28" t="s">
        <v>44</v>
      </c>
      <c r="AO1794" s="28"/>
      <c r="AP1794" s="28" t="s">
        <v>2214</v>
      </c>
      <c r="AQ1794" s="28"/>
      <c r="AR1794" s="28"/>
      <c r="AS1794" s="28"/>
      <c r="AT1794" s="28"/>
      <c r="AU1794" s="3" t="s">
        <v>5235</v>
      </c>
      <c r="AV1794" s="70" t="s">
        <v>47</v>
      </c>
      <c r="AW1794" s="7" t="s">
        <v>47</v>
      </c>
      <c r="AX1794" s="9" t="str">
        <f>IF(AW1794="","Vacio",IF(AV1794=AW1794,"Igual","Diferente"))</f>
        <v>Igual</v>
      </c>
      <c r="AY1794" s="68"/>
      <c r="AZ1794" s="68"/>
      <c r="BA1794" s="5">
        <f ca="1">+IF(K1794&gt;21,"Revisar",0)</f>
        <v>0</v>
      </c>
      <c r="BB1794" s="68" t="s">
        <v>146</v>
      </c>
      <c r="BC1794" s="129" t="s">
        <v>2919</v>
      </c>
      <c r="BD1794"/>
      <c r="BE1794"/>
      <c r="BF1794" s="129" t="s">
        <v>94</v>
      </c>
      <c r="BG1794" s="129"/>
      <c r="BH1794"/>
      <c r="BI1794"/>
      <c r="BJ1794"/>
      <c r="BK1794"/>
      <c r="BL1794"/>
      <c r="BM1794"/>
    </row>
    <row r="1795" spans="1:65" s="158" customFormat="1" ht="14.65" customHeight="1" x14ac:dyDescent="0.25">
      <c r="A1795" s="68" t="str">
        <f>CONCATENATE(E1795,"_",X1795)</f>
        <v>20466590747_PCR-LAP1079</v>
      </c>
      <c r="B1795" s="68" t="str">
        <f>CONCATENATE(E1795,"_",Z1795)</f>
        <v>20466590747_</v>
      </c>
      <c r="C1795" s="6">
        <v>44105</v>
      </c>
      <c r="D1795" s="6">
        <v>44135</v>
      </c>
      <c r="E1795" s="192">
        <v>20466590747</v>
      </c>
      <c r="F1795" s="3" t="s">
        <v>4119</v>
      </c>
      <c r="G1795" s="6" t="s">
        <v>4519</v>
      </c>
      <c r="H1795" s="6">
        <v>44105</v>
      </c>
      <c r="I1795" s="6">
        <v>44135</v>
      </c>
      <c r="J1795" s="70"/>
      <c r="K1795" s="8">
        <f ca="1">+TODAY()-I1795</f>
        <v>2</v>
      </c>
      <c r="L1795" s="71">
        <v>52</v>
      </c>
      <c r="M1795" s="135"/>
      <c r="N1795" s="9" t="str">
        <f>IF(M1795="","Vacio",IF(L1795=M1795,"Igual","Diferente"))</f>
        <v>Vacio</v>
      </c>
      <c r="O1795" s="71"/>
      <c r="P1795" s="135"/>
      <c r="Q1795" s="9" t="str">
        <f>IF(P1795="","Vacio",IF(O1795=P1795,"Igual","Diferente"))</f>
        <v>Vacio</v>
      </c>
      <c r="R1795" s="1">
        <f>+L1795+O1795/3.5</f>
        <v>52</v>
      </c>
      <c r="S1795" s="1">
        <f ca="1">+IF(K1795&gt;=0,IF(K1795&lt;30,R1795*1,IF(60&gt;K1795,R1795*2,IF(90&gt;K1795,R1795*3,IF(120&gt;K1795,R1795*4,IF(150&gt;K1795,R1795*5,IF(180&gt;K1795,R1795*6,IF(210&gt;K1795,R1795*7))))))),0)</f>
        <v>52</v>
      </c>
      <c r="T1795" s="2" t="str">
        <f ca="1">+IF(K1795&lt;0,0,IF(K1795&lt;8,$A$1,IF(K1795&lt;15,$B$1,IF(K1795&lt;22,$C$1,IF(K1795&lt;30,$D$1,IF(K1795&lt;60,$G$1,IF(K1795&lt;90,$H$1,IF(K1795&lt;120,$I$1,IF(K1795&lt;150,$J$1,IF(K1795&lt;180,$K$1,IF(K1795&lt;210,$E$1)))))))))))</f>
        <v>1° Semana</v>
      </c>
      <c r="U1795" s="3" t="s">
        <v>64</v>
      </c>
      <c r="V1795" s="10" t="s">
        <v>2687</v>
      </c>
      <c r="W1795" s="6">
        <v>43839</v>
      </c>
      <c r="X1795" s="30" t="s">
        <v>2704</v>
      </c>
      <c r="Y1795" s="12" t="s">
        <v>5248</v>
      </c>
      <c r="Z1795" s="30"/>
      <c r="AA1795" s="30"/>
      <c r="AB1795" s="73"/>
      <c r="AC1795" s="73"/>
      <c r="AD1795" s="73"/>
      <c r="AE1795" s="73"/>
      <c r="AF1795" s="4">
        <f ca="1">+TODAY()-AE1795</f>
        <v>44137</v>
      </c>
      <c r="AG1795" s="73"/>
      <c r="AH1795" s="73"/>
      <c r="AI1795" s="29"/>
      <c r="AJ1795" s="29"/>
      <c r="AK1795" s="28"/>
      <c r="AL1795" s="29"/>
      <c r="AM1795" s="72">
        <v>1</v>
      </c>
      <c r="AN1795" s="28" t="s">
        <v>44</v>
      </c>
      <c r="AO1795" s="28"/>
      <c r="AP1795" s="28" t="s">
        <v>2214</v>
      </c>
      <c r="AQ1795" s="28"/>
      <c r="AR1795" s="28"/>
      <c r="AS1795" s="28"/>
      <c r="AT1795" s="28"/>
      <c r="AU1795" s="3" t="s">
        <v>5235</v>
      </c>
      <c r="AV1795" s="70" t="s">
        <v>47</v>
      </c>
      <c r="AW1795" s="7" t="s">
        <v>47</v>
      </c>
      <c r="AX1795" s="9" t="str">
        <f>IF(AW1795="","Vacio",IF(AV1795=AW1795,"Igual","Diferente"))</f>
        <v>Igual</v>
      </c>
      <c r="AY1795" s="68"/>
      <c r="AZ1795" s="68"/>
      <c r="BA1795" s="5">
        <f ca="1">+IF(K1795&gt;21,"Revisar",0)</f>
        <v>0</v>
      </c>
      <c r="BB1795" s="68" t="s">
        <v>146</v>
      </c>
      <c r="BC1795" s="129" t="s">
        <v>2919</v>
      </c>
      <c r="BD1795"/>
      <c r="BE1795"/>
      <c r="BF1795" s="129" t="s">
        <v>94</v>
      </c>
      <c r="BG1795" s="129"/>
      <c r="BH1795"/>
      <c r="BI1795"/>
      <c r="BJ1795"/>
      <c r="BK1795"/>
      <c r="BL1795"/>
      <c r="BM1795"/>
    </row>
    <row r="1796" spans="1:65" s="158" customFormat="1" ht="14.65" customHeight="1" x14ac:dyDescent="0.25">
      <c r="A1796" s="68" t="str">
        <f>CONCATENATE(E1796,"_",X1796)</f>
        <v>20466590747_PCR-LAP1082</v>
      </c>
      <c r="B1796" s="68" t="str">
        <f>CONCATENATE(E1796,"_",Z1796)</f>
        <v>20466590747_</v>
      </c>
      <c r="C1796" s="6">
        <v>44105</v>
      </c>
      <c r="D1796" s="6">
        <v>44135</v>
      </c>
      <c r="E1796" s="192">
        <v>20466590747</v>
      </c>
      <c r="F1796" s="3" t="s">
        <v>4119</v>
      </c>
      <c r="G1796" s="6" t="s">
        <v>4519</v>
      </c>
      <c r="H1796" s="6">
        <v>44105</v>
      </c>
      <c r="I1796" s="6">
        <v>44135</v>
      </c>
      <c r="J1796" s="70"/>
      <c r="K1796" s="8">
        <f ca="1">+TODAY()-I1796</f>
        <v>2</v>
      </c>
      <c r="L1796" s="71">
        <v>52</v>
      </c>
      <c r="M1796" s="135"/>
      <c r="N1796" s="9" t="str">
        <f>IF(M1796="","Vacio",IF(L1796=M1796,"Igual","Diferente"))</f>
        <v>Vacio</v>
      </c>
      <c r="O1796" s="71"/>
      <c r="P1796" s="135"/>
      <c r="Q1796" s="9" t="str">
        <f>IF(P1796="","Vacio",IF(O1796=P1796,"Igual","Diferente"))</f>
        <v>Vacio</v>
      </c>
      <c r="R1796" s="1">
        <f>+L1796+O1796/3.5</f>
        <v>52</v>
      </c>
      <c r="S1796" s="1">
        <f ca="1">+IF(K1796&gt;=0,IF(K1796&lt;30,R1796*1,IF(60&gt;K1796,R1796*2,IF(90&gt;K1796,R1796*3,IF(120&gt;K1796,R1796*4,IF(150&gt;K1796,R1796*5,IF(180&gt;K1796,R1796*6,IF(210&gt;K1796,R1796*7))))))),0)</f>
        <v>52</v>
      </c>
      <c r="T1796" s="2" t="str">
        <f ca="1">+IF(K1796&lt;0,0,IF(K1796&lt;8,$A$1,IF(K1796&lt;15,$B$1,IF(K1796&lt;22,$C$1,IF(K1796&lt;30,$D$1,IF(K1796&lt;60,$G$1,IF(K1796&lt;90,$H$1,IF(K1796&lt;120,$I$1,IF(K1796&lt;150,$J$1,IF(K1796&lt;180,$K$1,IF(K1796&lt;210,$E$1)))))))))))</f>
        <v>1° Semana</v>
      </c>
      <c r="U1796" s="3" t="s">
        <v>2691</v>
      </c>
      <c r="V1796" s="10" t="s">
        <v>2705</v>
      </c>
      <c r="W1796" s="6">
        <v>43881</v>
      </c>
      <c r="X1796" s="30" t="s">
        <v>1667</v>
      </c>
      <c r="Y1796" s="12" t="s">
        <v>5248</v>
      </c>
      <c r="Z1796" s="30"/>
      <c r="AA1796" s="30"/>
      <c r="AB1796" s="73"/>
      <c r="AC1796" s="73"/>
      <c r="AD1796" s="73"/>
      <c r="AE1796" s="73"/>
      <c r="AF1796" s="4">
        <f ca="1">+TODAY()-AE1796</f>
        <v>44137</v>
      </c>
      <c r="AG1796" s="73"/>
      <c r="AH1796" s="73"/>
      <c r="AI1796" s="29"/>
      <c r="AJ1796" s="29"/>
      <c r="AK1796" s="28"/>
      <c r="AL1796" s="29"/>
      <c r="AM1796" s="72">
        <v>1</v>
      </c>
      <c r="AN1796" s="28" t="s">
        <v>44</v>
      </c>
      <c r="AO1796" s="28"/>
      <c r="AP1796" s="28" t="s">
        <v>2214</v>
      </c>
      <c r="AQ1796" s="28"/>
      <c r="AR1796" s="28"/>
      <c r="AS1796" s="28"/>
      <c r="AT1796" s="28"/>
      <c r="AU1796" s="3" t="s">
        <v>5235</v>
      </c>
      <c r="AV1796" s="70" t="s">
        <v>47</v>
      </c>
      <c r="AW1796" s="7" t="s">
        <v>47</v>
      </c>
      <c r="AX1796" s="9" t="str">
        <f>IF(AW1796="","Vacio",IF(AV1796=AW1796,"Igual","Diferente"))</f>
        <v>Igual</v>
      </c>
      <c r="AY1796" s="68"/>
      <c r="AZ1796" s="68"/>
      <c r="BA1796" s="5">
        <f ca="1">+IF(K1796&gt;21,"Revisar",0)</f>
        <v>0</v>
      </c>
      <c r="BB1796" s="68" t="s">
        <v>146</v>
      </c>
      <c r="BC1796" s="129" t="s">
        <v>2919</v>
      </c>
      <c r="BD1796"/>
      <c r="BE1796"/>
      <c r="BF1796" s="129" t="s">
        <v>94</v>
      </c>
      <c r="BG1796" s="129"/>
      <c r="BH1796"/>
      <c r="BI1796"/>
      <c r="BJ1796"/>
      <c r="BK1796"/>
      <c r="BL1796"/>
      <c r="BM1796"/>
    </row>
    <row r="1797" spans="1:65" s="158" customFormat="1" ht="14.65" customHeight="1" x14ac:dyDescent="0.25">
      <c r="A1797" s="68" t="str">
        <f>CONCATENATE(E1797,"_",X1797)</f>
        <v>20466590747_PCR-LAP1390</v>
      </c>
      <c r="B1797" s="68" t="str">
        <f>CONCATENATE(E1797,"_",Z1797)</f>
        <v>20466590747_</v>
      </c>
      <c r="C1797" s="6">
        <v>44105</v>
      </c>
      <c r="D1797" s="6">
        <v>44135</v>
      </c>
      <c r="E1797" s="192">
        <v>20466590747</v>
      </c>
      <c r="F1797" s="3" t="s">
        <v>4119</v>
      </c>
      <c r="G1797" s="6" t="s">
        <v>4519</v>
      </c>
      <c r="H1797" s="6">
        <v>44105</v>
      </c>
      <c r="I1797" s="6">
        <v>44135</v>
      </c>
      <c r="J1797" s="70"/>
      <c r="K1797" s="8">
        <f ca="1">+TODAY()-I1797</f>
        <v>2</v>
      </c>
      <c r="L1797" s="71">
        <v>57</v>
      </c>
      <c r="M1797" s="135"/>
      <c r="N1797" s="9" t="str">
        <f>IF(M1797="","Vacio",IF(L1797=M1797,"Igual","Diferente"))</f>
        <v>Vacio</v>
      </c>
      <c r="O1797" s="71"/>
      <c r="P1797" s="135"/>
      <c r="Q1797" s="9" t="str">
        <f>IF(P1797="","Vacio",IF(O1797=P1797,"Igual","Diferente"))</f>
        <v>Vacio</v>
      </c>
      <c r="R1797" s="1">
        <f>+L1797+O1797/3.5</f>
        <v>57</v>
      </c>
      <c r="S1797" s="1">
        <f ca="1">+IF(K1797&gt;=0,IF(K1797&lt;30,R1797*1,IF(60&gt;K1797,R1797*2,IF(90&gt;K1797,R1797*3,IF(120&gt;K1797,R1797*4,IF(150&gt;K1797,R1797*5,IF(180&gt;K1797,R1797*6,IF(210&gt;K1797,R1797*7))))))),0)</f>
        <v>57</v>
      </c>
      <c r="T1797" s="2" t="str">
        <f ca="1">+IF(K1797&lt;0,0,IF(K1797&lt;8,$A$1,IF(K1797&lt;15,$B$1,IF(K1797&lt;22,$C$1,IF(K1797&lt;30,$D$1,IF(K1797&lt;60,$G$1,IF(K1797&lt;90,$H$1,IF(K1797&lt;120,$I$1,IF(K1797&lt;150,$J$1,IF(K1797&lt;180,$K$1,IF(K1797&lt;210,$E$1)))))))))))</f>
        <v>1° Semana</v>
      </c>
      <c r="U1797" s="3" t="s">
        <v>2708</v>
      </c>
      <c r="V1797" s="10" t="s">
        <v>2709</v>
      </c>
      <c r="W1797" s="6">
        <v>43603</v>
      </c>
      <c r="X1797" s="30" t="s">
        <v>2710</v>
      </c>
      <c r="Y1797" s="12" t="s">
        <v>5248</v>
      </c>
      <c r="Z1797" s="30"/>
      <c r="AA1797" s="30"/>
      <c r="AB1797" s="73"/>
      <c r="AC1797" s="73"/>
      <c r="AD1797" s="73"/>
      <c r="AE1797" s="73"/>
      <c r="AF1797" s="4">
        <f ca="1">+TODAY()-AE1797</f>
        <v>44137</v>
      </c>
      <c r="AG1797" s="73"/>
      <c r="AH1797" s="73"/>
      <c r="AI1797" s="29"/>
      <c r="AJ1797" s="29"/>
      <c r="AK1797" s="28" t="s">
        <v>153</v>
      </c>
      <c r="AL1797" s="29"/>
      <c r="AM1797" s="72">
        <v>1</v>
      </c>
      <c r="AN1797" s="28" t="s">
        <v>44</v>
      </c>
      <c r="AO1797" s="28"/>
      <c r="AP1797" s="28" t="s">
        <v>2214</v>
      </c>
      <c r="AQ1797" s="28"/>
      <c r="AR1797" s="28"/>
      <c r="AS1797" s="28"/>
      <c r="AT1797" s="28"/>
      <c r="AU1797" s="3" t="s">
        <v>5235</v>
      </c>
      <c r="AV1797" s="70" t="s">
        <v>47</v>
      </c>
      <c r="AW1797" s="7" t="s">
        <v>47</v>
      </c>
      <c r="AX1797" s="9" t="str">
        <f>IF(AW1797="","Vacio",IF(AV1797=AW1797,"Igual","Diferente"))</f>
        <v>Igual</v>
      </c>
      <c r="AY1797" s="68"/>
      <c r="AZ1797" s="68"/>
      <c r="BA1797" s="5">
        <f ca="1">+IF(K1797&gt;21,"Revisar",0)</f>
        <v>0</v>
      </c>
      <c r="BB1797" s="68" t="s">
        <v>146</v>
      </c>
      <c r="BC1797" s="129" t="s">
        <v>2919</v>
      </c>
      <c r="BD1797"/>
      <c r="BE1797"/>
      <c r="BF1797" s="129" t="s">
        <v>94</v>
      </c>
      <c r="BG1797" s="129"/>
      <c r="BH1797"/>
      <c r="BI1797"/>
      <c r="BJ1797"/>
      <c r="BK1797"/>
      <c r="BL1797"/>
      <c r="BM1797"/>
    </row>
    <row r="1798" spans="1:65" s="158" customFormat="1" ht="14.65" customHeight="1" x14ac:dyDescent="0.25">
      <c r="A1798" s="68" t="str">
        <f>CONCATENATE(E1798,"_",X1798)</f>
        <v>20466590747_PCR-LAP1412</v>
      </c>
      <c r="B1798" s="68" t="str">
        <f>CONCATENATE(E1798,"_",Z1798)</f>
        <v>20466590747_</v>
      </c>
      <c r="C1798" s="6">
        <v>44105</v>
      </c>
      <c r="D1798" s="6">
        <v>44135</v>
      </c>
      <c r="E1798" s="192">
        <v>20466590747</v>
      </c>
      <c r="F1798" s="3" t="s">
        <v>4119</v>
      </c>
      <c r="G1798" s="6" t="s">
        <v>4519</v>
      </c>
      <c r="H1798" s="6">
        <v>44105</v>
      </c>
      <c r="I1798" s="6">
        <v>44135</v>
      </c>
      <c r="J1798" s="70"/>
      <c r="K1798" s="8">
        <f ca="1">+TODAY()-I1798</f>
        <v>2</v>
      </c>
      <c r="L1798" s="71">
        <v>57</v>
      </c>
      <c r="M1798" s="135"/>
      <c r="N1798" s="9" t="str">
        <f>IF(M1798="","Vacio",IF(L1798=M1798,"Igual","Diferente"))</f>
        <v>Vacio</v>
      </c>
      <c r="O1798" s="71"/>
      <c r="P1798" s="135"/>
      <c r="Q1798" s="9" t="str">
        <f>IF(P1798="","Vacio",IF(O1798=P1798,"Igual","Diferente"))</f>
        <v>Vacio</v>
      </c>
      <c r="R1798" s="1">
        <f>+L1798+O1798/3.5</f>
        <v>57</v>
      </c>
      <c r="S1798" s="1">
        <f ca="1">+IF(K1798&gt;=0,IF(K1798&lt;30,R1798*1,IF(60&gt;K1798,R1798*2,IF(90&gt;K1798,R1798*3,IF(120&gt;K1798,R1798*4,IF(150&gt;K1798,R1798*5,IF(180&gt;K1798,R1798*6,IF(210&gt;K1798,R1798*7))))))),0)</f>
        <v>57</v>
      </c>
      <c r="T1798" s="2" t="str">
        <f ca="1">+IF(K1798&lt;0,0,IF(K1798&lt;8,$A$1,IF(K1798&lt;15,$B$1,IF(K1798&lt;22,$C$1,IF(K1798&lt;30,$D$1,IF(K1798&lt;60,$G$1,IF(K1798&lt;90,$H$1,IF(K1798&lt;120,$I$1,IF(K1798&lt;150,$J$1,IF(K1798&lt;180,$K$1,IF(K1798&lt;210,$E$1)))))))))))</f>
        <v>1° Semana</v>
      </c>
      <c r="U1798" s="3" t="s">
        <v>2708</v>
      </c>
      <c r="V1798" s="10" t="s">
        <v>2709</v>
      </c>
      <c r="W1798" s="6">
        <v>43603</v>
      </c>
      <c r="X1798" s="30" t="s">
        <v>2711</v>
      </c>
      <c r="Y1798" s="12" t="s">
        <v>5248</v>
      </c>
      <c r="Z1798" s="30"/>
      <c r="AA1798" s="30"/>
      <c r="AB1798" s="73"/>
      <c r="AC1798" s="73"/>
      <c r="AD1798" s="73"/>
      <c r="AE1798" s="73"/>
      <c r="AF1798" s="4">
        <f ca="1">+TODAY()-AE1798</f>
        <v>44137</v>
      </c>
      <c r="AG1798" s="73"/>
      <c r="AH1798" s="73"/>
      <c r="AI1798" s="29"/>
      <c r="AJ1798" s="29"/>
      <c r="AK1798" s="28" t="s">
        <v>153</v>
      </c>
      <c r="AL1798" s="29"/>
      <c r="AM1798" s="72">
        <v>1</v>
      </c>
      <c r="AN1798" s="28" t="s">
        <v>44</v>
      </c>
      <c r="AO1798" s="28"/>
      <c r="AP1798" s="28" t="s">
        <v>2214</v>
      </c>
      <c r="AQ1798" s="28"/>
      <c r="AR1798" s="28"/>
      <c r="AS1798" s="28"/>
      <c r="AT1798" s="28"/>
      <c r="AU1798" s="3" t="s">
        <v>5235</v>
      </c>
      <c r="AV1798" s="70" t="s">
        <v>47</v>
      </c>
      <c r="AW1798" s="7" t="s">
        <v>47</v>
      </c>
      <c r="AX1798" s="9" t="str">
        <f>IF(AW1798="","Vacio",IF(AV1798=AW1798,"Igual","Diferente"))</f>
        <v>Igual</v>
      </c>
      <c r="AY1798" s="68"/>
      <c r="AZ1798" s="68"/>
      <c r="BA1798" s="5">
        <f ca="1">+IF(K1798&gt;21,"Revisar",0)</f>
        <v>0</v>
      </c>
      <c r="BB1798" s="68" t="s">
        <v>146</v>
      </c>
      <c r="BC1798" s="129" t="s">
        <v>2919</v>
      </c>
      <c r="BD1798"/>
      <c r="BE1798"/>
      <c r="BF1798" s="129" t="s">
        <v>94</v>
      </c>
      <c r="BG1798" s="129"/>
      <c r="BH1798"/>
      <c r="BI1798"/>
      <c r="BJ1798"/>
      <c r="BK1798"/>
      <c r="BL1798"/>
      <c r="BM1798"/>
    </row>
    <row r="1799" spans="1:65" s="158" customFormat="1" ht="14.65" customHeight="1" x14ac:dyDescent="0.25">
      <c r="A1799" s="68" t="str">
        <f>CONCATENATE(E1799,"_",X1799)</f>
        <v>20466590747_PCR-LAP1423</v>
      </c>
      <c r="B1799" s="68" t="str">
        <f>CONCATENATE(E1799,"_",Z1799)</f>
        <v>20466590747_</v>
      </c>
      <c r="C1799" s="6">
        <v>44105</v>
      </c>
      <c r="D1799" s="6">
        <v>44135</v>
      </c>
      <c r="E1799" s="192">
        <v>20466590747</v>
      </c>
      <c r="F1799" s="3" t="s">
        <v>4119</v>
      </c>
      <c r="G1799" s="6" t="s">
        <v>4519</v>
      </c>
      <c r="H1799" s="6">
        <v>44105</v>
      </c>
      <c r="I1799" s="6">
        <v>44135</v>
      </c>
      <c r="J1799" s="70"/>
      <c r="K1799" s="8">
        <f ca="1">+TODAY()-I1799</f>
        <v>2</v>
      </c>
      <c r="L1799" s="71">
        <v>57</v>
      </c>
      <c r="M1799" s="135"/>
      <c r="N1799" s="9" t="str">
        <f>IF(M1799="","Vacio",IF(L1799=M1799,"Igual","Diferente"))</f>
        <v>Vacio</v>
      </c>
      <c r="O1799" s="71"/>
      <c r="P1799" s="135"/>
      <c r="Q1799" s="9" t="str">
        <f>IF(P1799="","Vacio",IF(O1799=P1799,"Igual","Diferente"))</f>
        <v>Vacio</v>
      </c>
      <c r="R1799" s="1">
        <f>+L1799+O1799/3.5</f>
        <v>57</v>
      </c>
      <c r="S1799" s="1">
        <f ca="1">+IF(K1799&gt;=0,IF(K1799&lt;30,R1799*1,IF(60&gt;K1799,R1799*2,IF(90&gt;K1799,R1799*3,IF(120&gt;K1799,R1799*4,IF(150&gt;K1799,R1799*5,IF(180&gt;K1799,R1799*6,IF(210&gt;K1799,R1799*7))))))),0)</f>
        <v>57</v>
      </c>
      <c r="T1799" s="2" t="str">
        <f ca="1">+IF(K1799&lt;0,0,IF(K1799&lt;8,$A$1,IF(K1799&lt;15,$B$1,IF(K1799&lt;22,$C$1,IF(K1799&lt;30,$D$1,IF(K1799&lt;60,$G$1,IF(K1799&lt;90,$H$1,IF(K1799&lt;120,$I$1,IF(K1799&lt;150,$J$1,IF(K1799&lt;180,$K$1,IF(K1799&lt;210,$E$1)))))))))))</f>
        <v>1° Semana</v>
      </c>
      <c r="U1799" s="3" t="s">
        <v>2708</v>
      </c>
      <c r="V1799" s="10" t="s">
        <v>2709</v>
      </c>
      <c r="W1799" s="6">
        <v>43603</v>
      </c>
      <c r="X1799" s="30" t="s">
        <v>2712</v>
      </c>
      <c r="Y1799" s="12" t="s">
        <v>5248</v>
      </c>
      <c r="Z1799" s="30"/>
      <c r="AA1799" s="30"/>
      <c r="AB1799" s="73"/>
      <c r="AC1799" s="73"/>
      <c r="AD1799" s="73"/>
      <c r="AE1799" s="73"/>
      <c r="AF1799" s="4">
        <f ca="1">+TODAY()-AE1799</f>
        <v>44137</v>
      </c>
      <c r="AG1799" s="73"/>
      <c r="AH1799" s="73"/>
      <c r="AI1799" s="29"/>
      <c r="AJ1799" s="29"/>
      <c r="AK1799" s="28" t="s">
        <v>153</v>
      </c>
      <c r="AL1799" s="29"/>
      <c r="AM1799" s="72">
        <v>1</v>
      </c>
      <c r="AN1799" s="28" t="s">
        <v>44</v>
      </c>
      <c r="AO1799" s="28"/>
      <c r="AP1799" s="28" t="s">
        <v>2214</v>
      </c>
      <c r="AQ1799" s="28"/>
      <c r="AR1799" s="28"/>
      <c r="AS1799" s="28"/>
      <c r="AT1799" s="28"/>
      <c r="AU1799" s="3" t="s">
        <v>5235</v>
      </c>
      <c r="AV1799" s="70" t="s">
        <v>47</v>
      </c>
      <c r="AW1799" s="7" t="s">
        <v>47</v>
      </c>
      <c r="AX1799" s="9" t="str">
        <f>IF(AW1799="","Vacio",IF(AV1799=AW1799,"Igual","Diferente"))</f>
        <v>Igual</v>
      </c>
      <c r="AY1799" s="68"/>
      <c r="AZ1799" s="68"/>
      <c r="BA1799" s="5">
        <f ca="1">+IF(K1799&gt;21,"Revisar",0)</f>
        <v>0</v>
      </c>
      <c r="BB1799" s="68" t="s">
        <v>146</v>
      </c>
      <c r="BC1799" s="129" t="s">
        <v>2919</v>
      </c>
      <c r="BD1799"/>
      <c r="BE1799"/>
      <c r="BF1799" s="129" t="s">
        <v>94</v>
      </c>
      <c r="BG1799" s="129"/>
      <c r="BH1799"/>
      <c r="BI1799"/>
      <c r="BJ1799"/>
      <c r="BK1799"/>
      <c r="BL1799"/>
      <c r="BM1799"/>
    </row>
    <row r="1800" spans="1:65" s="158" customFormat="1" ht="14.65" customHeight="1" x14ac:dyDescent="0.25">
      <c r="A1800" s="68" t="str">
        <f>CONCATENATE(E1800,"_",X1800)</f>
        <v>20466590747_PCR-LAP1482</v>
      </c>
      <c r="B1800" s="68" t="str">
        <f>CONCATENATE(E1800,"_",Z1800)</f>
        <v>20466590747_</v>
      </c>
      <c r="C1800" s="6">
        <v>44105</v>
      </c>
      <c r="D1800" s="6">
        <v>44135</v>
      </c>
      <c r="E1800" s="192">
        <v>20466590747</v>
      </c>
      <c r="F1800" s="3" t="s">
        <v>4119</v>
      </c>
      <c r="G1800" s="6" t="s">
        <v>4519</v>
      </c>
      <c r="H1800" s="6">
        <v>44105</v>
      </c>
      <c r="I1800" s="6">
        <v>44135</v>
      </c>
      <c r="J1800" s="70"/>
      <c r="K1800" s="8">
        <f ca="1">+TODAY()-I1800</f>
        <v>2</v>
      </c>
      <c r="L1800" s="71">
        <v>52</v>
      </c>
      <c r="M1800" s="135"/>
      <c r="N1800" s="9" t="str">
        <f>IF(M1800="","Vacio",IF(L1800=M1800,"Igual","Diferente"))</f>
        <v>Vacio</v>
      </c>
      <c r="O1800" s="71"/>
      <c r="P1800" s="135"/>
      <c r="Q1800" s="9" t="str">
        <f>IF(P1800="","Vacio",IF(O1800=P1800,"Igual","Diferente"))</f>
        <v>Vacio</v>
      </c>
      <c r="R1800" s="1">
        <f>+L1800+O1800/3.5</f>
        <v>52</v>
      </c>
      <c r="S1800" s="1">
        <f ca="1">+IF(K1800&gt;=0,IF(K1800&lt;30,R1800*1,IF(60&gt;K1800,R1800*2,IF(90&gt;K1800,R1800*3,IF(120&gt;K1800,R1800*4,IF(150&gt;K1800,R1800*5,IF(180&gt;K1800,R1800*6,IF(210&gt;K1800,R1800*7))))))),0)</f>
        <v>52</v>
      </c>
      <c r="T1800" s="2" t="str">
        <f ca="1">+IF(K1800&lt;0,0,IF(K1800&lt;8,$A$1,IF(K1800&lt;15,$B$1,IF(K1800&lt;22,$C$1,IF(K1800&lt;30,$D$1,IF(K1800&lt;60,$G$1,IF(K1800&lt;90,$H$1,IF(K1800&lt;120,$I$1,IF(K1800&lt;150,$J$1,IF(K1800&lt;180,$K$1,IF(K1800&lt;210,$E$1)))))))))))</f>
        <v>1° Semana</v>
      </c>
      <c r="U1800" s="3" t="s">
        <v>2713</v>
      </c>
      <c r="V1800" s="10" t="s">
        <v>2714</v>
      </c>
      <c r="W1800" s="6">
        <v>43886</v>
      </c>
      <c r="X1800" s="30" t="s">
        <v>2715</v>
      </c>
      <c r="Y1800" s="12" t="s">
        <v>5248</v>
      </c>
      <c r="Z1800" s="30"/>
      <c r="AA1800" s="30"/>
      <c r="AB1800" s="73"/>
      <c r="AC1800" s="73"/>
      <c r="AD1800" s="73"/>
      <c r="AE1800" s="73"/>
      <c r="AF1800" s="4">
        <f ca="1">+TODAY()-AE1800</f>
        <v>44137</v>
      </c>
      <c r="AG1800" s="73"/>
      <c r="AH1800" s="73"/>
      <c r="AI1800" s="29"/>
      <c r="AJ1800" s="29"/>
      <c r="AK1800" s="28"/>
      <c r="AL1800" s="29"/>
      <c r="AM1800" s="72">
        <v>1</v>
      </c>
      <c r="AN1800" s="28" t="s">
        <v>44</v>
      </c>
      <c r="AO1800" s="28"/>
      <c r="AP1800" s="28" t="s">
        <v>2214</v>
      </c>
      <c r="AQ1800" s="28"/>
      <c r="AR1800" s="28"/>
      <c r="AS1800" s="28"/>
      <c r="AT1800" s="28"/>
      <c r="AU1800" s="3" t="s">
        <v>5235</v>
      </c>
      <c r="AV1800" s="70" t="s">
        <v>47</v>
      </c>
      <c r="AW1800" s="7" t="s">
        <v>47</v>
      </c>
      <c r="AX1800" s="9" t="str">
        <f>IF(AW1800="","Vacio",IF(AV1800=AW1800,"Igual","Diferente"))</f>
        <v>Igual</v>
      </c>
      <c r="AY1800" s="68"/>
      <c r="AZ1800" s="68"/>
      <c r="BA1800" s="5">
        <f ca="1">+IF(K1800&gt;21,"Revisar",0)</f>
        <v>0</v>
      </c>
      <c r="BB1800" s="68" t="s">
        <v>146</v>
      </c>
      <c r="BC1800" s="129" t="s">
        <v>2919</v>
      </c>
      <c r="BD1800"/>
      <c r="BE1800"/>
      <c r="BF1800" s="129" t="s">
        <v>94</v>
      </c>
      <c r="BG1800" s="129"/>
      <c r="BH1800"/>
      <c r="BI1800"/>
      <c r="BJ1800"/>
      <c r="BK1800"/>
      <c r="BL1800"/>
      <c r="BM1800"/>
    </row>
    <row r="1801" spans="1:65" s="158" customFormat="1" ht="14.65" customHeight="1" x14ac:dyDescent="0.25">
      <c r="A1801" s="68" t="str">
        <f>CONCATENATE(E1801,"_",X1801)</f>
        <v>20466590747_PCR-LAP1502</v>
      </c>
      <c r="B1801" s="68" t="str">
        <f>CONCATENATE(E1801,"_",Z1801)</f>
        <v>20466590747_</v>
      </c>
      <c r="C1801" s="6">
        <v>44105</v>
      </c>
      <c r="D1801" s="6">
        <v>44135</v>
      </c>
      <c r="E1801" s="192">
        <v>20466590747</v>
      </c>
      <c r="F1801" s="3" t="s">
        <v>4119</v>
      </c>
      <c r="G1801" s="6" t="s">
        <v>4519</v>
      </c>
      <c r="H1801" s="6">
        <v>44105</v>
      </c>
      <c r="I1801" s="6">
        <v>44135</v>
      </c>
      <c r="J1801" s="70"/>
      <c r="K1801" s="8">
        <f ca="1">+TODAY()-I1801</f>
        <v>2</v>
      </c>
      <c r="L1801" s="71">
        <v>52</v>
      </c>
      <c r="M1801" s="135"/>
      <c r="N1801" s="9" t="str">
        <f>IF(M1801="","Vacio",IF(L1801=M1801,"Igual","Diferente"))</f>
        <v>Vacio</v>
      </c>
      <c r="O1801" s="71"/>
      <c r="P1801" s="135"/>
      <c r="Q1801" s="9" t="str">
        <f>IF(P1801="","Vacio",IF(O1801=P1801,"Igual","Diferente"))</f>
        <v>Vacio</v>
      </c>
      <c r="R1801" s="1">
        <f>+L1801+O1801/3.5</f>
        <v>52</v>
      </c>
      <c r="S1801" s="1">
        <f ca="1">+IF(K1801&gt;=0,IF(K1801&lt;30,R1801*1,IF(60&gt;K1801,R1801*2,IF(90&gt;K1801,R1801*3,IF(120&gt;K1801,R1801*4,IF(150&gt;K1801,R1801*5,IF(180&gt;K1801,R1801*6,IF(210&gt;K1801,R1801*7))))))),0)</f>
        <v>52</v>
      </c>
      <c r="T1801" s="2" t="str">
        <f ca="1">+IF(K1801&lt;0,0,IF(K1801&lt;8,$A$1,IF(K1801&lt;15,$B$1,IF(K1801&lt;22,$C$1,IF(K1801&lt;30,$D$1,IF(K1801&lt;60,$G$1,IF(K1801&lt;90,$H$1,IF(K1801&lt;120,$I$1,IF(K1801&lt;150,$J$1,IF(K1801&lt;180,$K$1,IF(K1801&lt;210,$E$1)))))))))))</f>
        <v>1° Semana</v>
      </c>
      <c r="U1801" s="3" t="s">
        <v>2713</v>
      </c>
      <c r="V1801" s="10" t="s">
        <v>2714</v>
      </c>
      <c r="W1801" s="6">
        <v>43886</v>
      </c>
      <c r="X1801" s="30" t="s">
        <v>2718</v>
      </c>
      <c r="Y1801" s="12" t="s">
        <v>5248</v>
      </c>
      <c r="Z1801" s="30"/>
      <c r="AA1801" s="30"/>
      <c r="AB1801" s="73"/>
      <c r="AC1801" s="73"/>
      <c r="AD1801" s="73"/>
      <c r="AE1801" s="73"/>
      <c r="AF1801" s="4">
        <f ca="1">+TODAY()-AE1801</f>
        <v>44137</v>
      </c>
      <c r="AG1801" s="73"/>
      <c r="AH1801" s="73"/>
      <c r="AI1801" s="29"/>
      <c r="AJ1801" s="29"/>
      <c r="AK1801" s="28"/>
      <c r="AL1801" s="29"/>
      <c r="AM1801" s="72">
        <v>1</v>
      </c>
      <c r="AN1801" s="28" t="s">
        <v>44</v>
      </c>
      <c r="AO1801" s="28"/>
      <c r="AP1801" s="28" t="s">
        <v>2214</v>
      </c>
      <c r="AQ1801" s="28"/>
      <c r="AR1801" s="28"/>
      <c r="AS1801" s="28"/>
      <c r="AT1801" s="28"/>
      <c r="AU1801" s="3" t="s">
        <v>5235</v>
      </c>
      <c r="AV1801" s="70" t="s">
        <v>47</v>
      </c>
      <c r="AW1801" s="7" t="s">
        <v>47</v>
      </c>
      <c r="AX1801" s="9" t="str">
        <f>IF(AW1801="","Vacio",IF(AV1801=AW1801,"Igual","Diferente"))</f>
        <v>Igual</v>
      </c>
      <c r="AY1801" s="68"/>
      <c r="AZ1801" s="68"/>
      <c r="BA1801" s="5">
        <f ca="1">+IF(K1801&gt;21,"Revisar",0)</f>
        <v>0</v>
      </c>
      <c r="BB1801" s="68" t="s">
        <v>146</v>
      </c>
      <c r="BC1801" s="129" t="s">
        <v>2919</v>
      </c>
      <c r="BD1801"/>
      <c r="BE1801"/>
      <c r="BF1801" s="129" t="s">
        <v>94</v>
      </c>
      <c r="BG1801" s="129"/>
      <c r="BH1801"/>
      <c r="BI1801"/>
      <c r="BJ1801"/>
      <c r="BK1801"/>
      <c r="BL1801"/>
      <c r="BM1801"/>
    </row>
    <row r="1802" spans="1:65" s="158" customFormat="1" ht="14.65" customHeight="1" x14ac:dyDescent="0.25">
      <c r="A1802" s="68" t="str">
        <f>CONCATENATE(E1802,"_",X1802)</f>
        <v>20466590747_PCR-LAP1507</v>
      </c>
      <c r="B1802" s="68" t="str">
        <f>CONCATENATE(E1802,"_",Z1802)</f>
        <v>20466590747_</v>
      </c>
      <c r="C1802" s="6">
        <v>44105</v>
      </c>
      <c r="D1802" s="6">
        <v>44135</v>
      </c>
      <c r="E1802" s="192">
        <v>20466590747</v>
      </c>
      <c r="F1802" s="3" t="s">
        <v>4119</v>
      </c>
      <c r="G1802" s="6" t="s">
        <v>4519</v>
      </c>
      <c r="H1802" s="6">
        <v>44105</v>
      </c>
      <c r="I1802" s="6">
        <v>44135</v>
      </c>
      <c r="J1802" s="70"/>
      <c r="K1802" s="8">
        <f ca="1">+TODAY()-I1802</f>
        <v>2</v>
      </c>
      <c r="L1802" s="71">
        <v>52</v>
      </c>
      <c r="M1802" s="135"/>
      <c r="N1802" s="9" t="str">
        <f>IF(M1802="","Vacio",IF(L1802=M1802,"Igual","Diferente"))</f>
        <v>Vacio</v>
      </c>
      <c r="O1802" s="71"/>
      <c r="P1802" s="135"/>
      <c r="Q1802" s="9" t="str">
        <f>IF(P1802="","Vacio",IF(O1802=P1802,"Igual","Diferente"))</f>
        <v>Vacio</v>
      </c>
      <c r="R1802" s="1">
        <f>+L1802+O1802/3.5</f>
        <v>52</v>
      </c>
      <c r="S1802" s="1">
        <f ca="1">+IF(K1802&gt;=0,IF(K1802&lt;30,R1802*1,IF(60&gt;K1802,R1802*2,IF(90&gt;K1802,R1802*3,IF(120&gt;K1802,R1802*4,IF(150&gt;K1802,R1802*5,IF(180&gt;K1802,R1802*6,IF(210&gt;K1802,R1802*7))))))),0)</f>
        <v>52</v>
      </c>
      <c r="T1802" s="2" t="str">
        <f ca="1">+IF(K1802&lt;0,0,IF(K1802&lt;8,$A$1,IF(K1802&lt;15,$B$1,IF(K1802&lt;22,$C$1,IF(K1802&lt;30,$D$1,IF(K1802&lt;60,$G$1,IF(K1802&lt;90,$H$1,IF(K1802&lt;120,$I$1,IF(K1802&lt;150,$J$1,IF(K1802&lt;180,$K$1,IF(K1802&lt;210,$E$1)))))))))))</f>
        <v>1° Semana</v>
      </c>
      <c r="U1802" s="3" t="s">
        <v>2713</v>
      </c>
      <c r="V1802" s="10" t="s">
        <v>2716</v>
      </c>
      <c r="W1802" s="6">
        <v>43886</v>
      </c>
      <c r="X1802" s="30" t="s">
        <v>2720</v>
      </c>
      <c r="Y1802" s="12" t="s">
        <v>5248</v>
      </c>
      <c r="Z1802" s="30"/>
      <c r="AA1802" s="30"/>
      <c r="AB1802" s="73"/>
      <c r="AC1802" s="73"/>
      <c r="AD1802" s="73"/>
      <c r="AE1802" s="73"/>
      <c r="AF1802" s="4">
        <f ca="1">+TODAY()-AE1802</f>
        <v>44137</v>
      </c>
      <c r="AG1802" s="73"/>
      <c r="AH1802" s="73"/>
      <c r="AI1802" s="29"/>
      <c r="AJ1802" s="29"/>
      <c r="AK1802" s="28"/>
      <c r="AL1802" s="29"/>
      <c r="AM1802" s="72">
        <v>1</v>
      </c>
      <c r="AN1802" s="28" t="s">
        <v>44</v>
      </c>
      <c r="AO1802" s="28"/>
      <c r="AP1802" s="28" t="s">
        <v>2214</v>
      </c>
      <c r="AQ1802" s="28"/>
      <c r="AR1802" s="28"/>
      <c r="AS1802" s="28"/>
      <c r="AT1802" s="28"/>
      <c r="AU1802" s="3" t="s">
        <v>5235</v>
      </c>
      <c r="AV1802" s="70" t="s">
        <v>47</v>
      </c>
      <c r="AW1802" s="7" t="s">
        <v>47</v>
      </c>
      <c r="AX1802" s="9" t="str">
        <f>IF(AW1802="","Vacio",IF(AV1802=AW1802,"Igual","Diferente"))</f>
        <v>Igual</v>
      </c>
      <c r="AY1802" s="68"/>
      <c r="AZ1802" s="68"/>
      <c r="BA1802" s="5">
        <f ca="1">+IF(K1802&gt;21,"Revisar",0)</f>
        <v>0</v>
      </c>
      <c r="BB1802" s="68" t="s">
        <v>146</v>
      </c>
      <c r="BC1802" s="129" t="s">
        <v>2919</v>
      </c>
      <c r="BD1802"/>
      <c r="BE1802"/>
      <c r="BF1802" s="129" t="s">
        <v>94</v>
      </c>
      <c r="BG1802" s="129"/>
      <c r="BH1802"/>
      <c r="BI1802"/>
      <c r="BJ1802"/>
      <c r="BK1802"/>
      <c r="BL1802"/>
      <c r="BM1802"/>
    </row>
    <row r="1803" spans="1:65" s="158" customFormat="1" ht="14.65" customHeight="1" x14ac:dyDescent="0.25">
      <c r="A1803" s="68" t="str">
        <f>CONCATENATE(E1803,"_",X1803)</f>
        <v>20466590747_PCR-LAP19111020</v>
      </c>
      <c r="B1803" s="68" t="str">
        <f>CONCATENATE(E1803,"_",Z1803)</f>
        <v>20466590747_</v>
      </c>
      <c r="C1803" s="6">
        <v>44105</v>
      </c>
      <c r="D1803" s="6">
        <v>44135</v>
      </c>
      <c r="E1803" s="192">
        <v>20466590747</v>
      </c>
      <c r="F1803" s="3" t="s">
        <v>4119</v>
      </c>
      <c r="G1803" s="6" t="s">
        <v>4519</v>
      </c>
      <c r="H1803" s="6">
        <v>44105</v>
      </c>
      <c r="I1803" s="6">
        <v>44135</v>
      </c>
      <c r="J1803" s="70"/>
      <c r="K1803" s="8">
        <f ca="1">+TODAY()-I1803</f>
        <v>2</v>
      </c>
      <c r="L1803" s="71">
        <v>52</v>
      </c>
      <c r="M1803" s="135"/>
      <c r="N1803" s="9" t="str">
        <f>IF(M1803="","Vacio",IF(L1803=M1803,"Igual","Diferente"))</f>
        <v>Vacio</v>
      </c>
      <c r="O1803" s="71"/>
      <c r="P1803" s="135"/>
      <c r="Q1803" s="9" t="str">
        <f>IF(P1803="","Vacio",IF(O1803=P1803,"Igual","Diferente"))</f>
        <v>Vacio</v>
      </c>
      <c r="R1803" s="1">
        <f>+L1803+O1803/3.5</f>
        <v>52</v>
      </c>
      <c r="S1803" s="1">
        <f ca="1">+IF(K1803&gt;=0,IF(K1803&lt;30,R1803*1,IF(60&gt;K1803,R1803*2,IF(90&gt;K1803,R1803*3,IF(120&gt;K1803,R1803*4,IF(150&gt;K1803,R1803*5,IF(180&gt;K1803,R1803*6,IF(210&gt;K1803,R1803*7))))))),0)</f>
        <v>52</v>
      </c>
      <c r="T1803" s="2" t="str">
        <f ca="1">+IF(K1803&lt;0,0,IF(K1803&lt;8,$A$1,IF(K1803&lt;15,$B$1,IF(K1803&lt;22,$C$1,IF(K1803&lt;30,$D$1,IF(K1803&lt;60,$G$1,IF(K1803&lt;90,$H$1,IF(K1803&lt;120,$I$1,IF(K1803&lt;150,$J$1,IF(K1803&lt;180,$K$1,IF(K1803&lt;210,$E$1)))))))))))</f>
        <v>1° Semana</v>
      </c>
      <c r="U1803" s="3" t="s">
        <v>2724</v>
      </c>
      <c r="V1803" s="10" t="s">
        <v>2725</v>
      </c>
      <c r="W1803" s="6">
        <v>43881</v>
      </c>
      <c r="X1803" s="30" t="s">
        <v>2726</v>
      </c>
      <c r="Y1803" s="12" t="s">
        <v>5248</v>
      </c>
      <c r="Z1803" s="30"/>
      <c r="AA1803" s="30"/>
      <c r="AB1803" s="73"/>
      <c r="AC1803" s="73"/>
      <c r="AD1803" s="73"/>
      <c r="AE1803" s="73"/>
      <c r="AF1803" s="4">
        <f ca="1">+TODAY()-AE1803</f>
        <v>44137</v>
      </c>
      <c r="AG1803" s="73"/>
      <c r="AH1803" s="73"/>
      <c r="AI1803" s="29"/>
      <c r="AJ1803" s="29"/>
      <c r="AK1803" s="28"/>
      <c r="AL1803" s="29"/>
      <c r="AM1803" s="72">
        <v>1</v>
      </c>
      <c r="AN1803" s="28" t="s">
        <v>44</v>
      </c>
      <c r="AO1803" s="28"/>
      <c r="AP1803" s="28" t="s">
        <v>2214</v>
      </c>
      <c r="AQ1803" s="28"/>
      <c r="AR1803" s="28"/>
      <c r="AS1803" s="28"/>
      <c r="AT1803" s="28"/>
      <c r="AU1803" s="3" t="s">
        <v>5235</v>
      </c>
      <c r="AV1803" s="70" t="s">
        <v>47</v>
      </c>
      <c r="AW1803" s="7" t="s">
        <v>47</v>
      </c>
      <c r="AX1803" s="9" t="str">
        <f>IF(AW1803="","Vacio",IF(AV1803=AW1803,"Igual","Diferente"))</f>
        <v>Igual</v>
      </c>
      <c r="AY1803" s="68"/>
      <c r="AZ1803" s="68"/>
      <c r="BA1803" s="5">
        <f ca="1">+IF(K1803&gt;21,"Revisar",0)</f>
        <v>0</v>
      </c>
      <c r="BB1803" s="68" t="s">
        <v>146</v>
      </c>
      <c r="BC1803" s="129" t="s">
        <v>2919</v>
      </c>
      <c r="BD1803"/>
      <c r="BE1803"/>
      <c r="BF1803" s="129" t="s">
        <v>94</v>
      </c>
      <c r="BG1803" s="129"/>
      <c r="BH1803"/>
      <c r="BI1803"/>
      <c r="BJ1803"/>
      <c r="BK1803"/>
      <c r="BL1803"/>
      <c r="BM1803"/>
    </row>
    <row r="1804" spans="1:65" s="158" customFormat="1" ht="14.65" customHeight="1" x14ac:dyDescent="0.25">
      <c r="A1804" s="68" t="str">
        <f>CONCATENATE(E1804,"_",X1804)</f>
        <v>20466590747_PCR-LAP19111031</v>
      </c>
      <c r="B1804" s="68" t="str">
        <f>CONCATENATE(E1804,"_",Z1804)</f>
        <v>20466590747_</v>
      </c>
      <c r="C1804" s="6">
        <v>44105</v>
      </c>
      <c r="D1804" s="6">
        <v>44135</v>
      </c>
      <c r="E1804" s="192">
        <v>20466590747</v>
      </c>
      <c r="F1804" s="3" t="s">
        <v>4119</v>
      </c>
      <c r="G1804" s="6" t="s">
        <v>4519</v>
      </c>
      <c r="H1804" s="6">
        <v>44105</v>
      </c>
      <c r="I1804" s="6">
        <v>44135</v>
      </c>
      <c r="J1804" s="70"/>
      <c r="K1804" s="8">
        <f ca="1">+TODAY()-I1804</f>
        <v>2</v>
      </c>
      <c r="L1804" s="71">
        <v>52</v>
      </c>
      <c r="M1804" s="135"/>
      <c r="N1804" s="9" t="str">
        <f>IF(M1804="","Vacio",IF(L1804=M1804,"Igual","Diferente"))</f>
        <v>Vacio</v>
      </c>
      <c r="O1804" s="71"/>
      <c r="P1804" s="135"/>
      <c r="Q1804" s="9" t="str">
        <f>IF(P1804="","Vacio",IF(O1804=P1804,"Igual","Diferente"))</f>
        <v>Vacio</v>
      </c>
      <c r="R1804" s="1">
        <f>+L1804+O1804/3.5</f>
        <v>52</v>
      </c>
      <c r="S1804" s="1">
        <f ca="1">+IF(K1804&gt;=0,IF(K1804&lt;30,R1804*1,IF(60&gt;K1804,R1804*2,IF(90&gt;K1804,R1804*3,IF(120&gt;K1804,R1804*4,IF(150&gt;K1804,R1804*5,IF(180&gt;K1804,R1804*6,IF(210&gt;K1804,R1804*7))))))),0)</f>
        <v>52</v>
      </c>
      <c r="T1804" s="2" t="str">
        <f ca="1">+IF(K1804&lt;0,0,IF(K1804&lt;8,$A$1,IF(K1804&lt;15,$B$1,IF(K1804&lt;22,$C$1,IF(K1804&lt;30,$D$1,IF(K1804&lt;60,$G$1,IF(K1804&lt;90,$H$1,IF(K1804&lt;120,$I$1,IF(K1804&lt;150,$J$1,IF(K1804&lt;180,$K$1,IF(K1804&lt;210,$E$1)))))))))))</f>
        <v>1° Semana</v>
      </c>
      <c r="U1804" s="3" t="s">
        <v>2677</v>
      </c>
      <c r="V1804" s="10" t="s">
        <v>2727</v>
      </c>
      <c r="W1804" s="6">
        <v>43815</v>
      </c>
      <c r="X1804" s="30" t="s">
        <v>2728</v>
      </c>
      <c r="Y1804" s="12" t="s">
        <v>5248</v>
      </c>
      <c r="Z1804" s="30"/>
      <c r="AA1804" s="30"/>
      <c r="AB1804" s="73"/>
      <c r="AC1804" s="73"/>
      <c r="AD1804" s="73"/>
      <c r="AE1804" s="73"/>
      <c r="AF1804" s="4">
        <f ca="1">+TODAY()-AE1804</f>
        <v>44137</v>
      </c>
      <c r="AG1804" s="73"/>
      <c r="AH1804" s="73"/>
      <c r="AI1804" s="29"/>
      <c r="AJ1804" s="29"/>
      <c r="AK1804" s="28"/>
      <c r="AL1804" s="29"/>
      <c r="AM1804" s="72">
        <v>1</v>
      </c>
      <c r="AN1804" s="28" t="s">
        <v>44</v>
      </c>
      <c r="AO1804" s="28"/>
      <c r="AP1804" s="28" t="s">
        <v>2214</v>
      </c>
      <c r="AQ1804" s="28"/>
      <c r="AR1804" s="28"/>
      <c r="AS1804" s="28"/>
      <c r="AT1804" s="28"/>
      <c r="AU1804" s="3" t="s">
        <v>5235</v>
      </c>
      <c r="AV1804" s="70" t="s">
        <v>47</v>
      </c>
      <c r="AW1804" s="7" t="s">
        <v>47</v>
      </c>
      <c r="AX1804" s="9" t="str">
        <f>IF(AW1804="","Vacio",IF(AV1804=AW1804,"Igual","Diferente"))</f>
        <v>Igual</v>
      </c>
      <c r="AY1804" s="68"/>
      <c r="AZ1804" s="68"/>
      <c r="BA1804" s="5">
        <f ca="1">+IF(K1804&gt;21,"Revisar",0)</f>
        <v>0</v>
      </c>
      <c r="BB1804" s="68" t="s">
        <v>146</v>
      </c>
      <c r="BC1804" s="129" t="s">
        <v>2919</v>
      </c>
      <c r="BD1804"/>
      <c r="BE1804"/>
      <c r="BF1804" s="129" t="s">
        <v>94</v>
      </c>
      <c r="BG1804" s="129"/>
      <c r="BH1804"/>
      <c r="BI1804"/>
      <c r="BJ1804"/>
      <c r="BK1804"/>
      <c r="BL1804"/>
      <c r="BM1804"/>
    </row>
    <row r="1805" spans="1:65" s="158" customFormat="1" ht="14.65" customHeight="1" x14ac:dyDescent="0.25">
      <c r="A1805" s="68" t="str">
        <f>CONCATENATE(E1805,"_",X1805)</f>
        <v>20100723442_PCR-LAP20072048</v>
      </c>
      <c r="B1805" s="68" t="str">
        <f>CONCATENATE(E1805,"_",Z1805)</f>
        <v>20100723442_</v>
      </c>
      <c r="C1805" s="6">
        <v>44121</v>
      </c>
      <c r="D1805" s="6">
        <v>44151</v>
      </c>
      <c r="E1805" s="192">
        <v>20100723442</v>
      </c>
      <c r="F1805" s="3" t="s">
        <v>4905</v>
      </c>
      <c r="G1805" s="6" t="s">
        <v>5002</v>
      </c>
      <c r="H1805" s="6">
        <v>44121</v>
      </c>
      <c r="I1805" s="6">
        <v>44151</v>
      </c>
      <c r="J1805" s="70"/>
      <c r="K1805" s="8">
        <f ca="1">+TODAY()-I1805</f>
        <v>-14</v>
      </c>
      <c r="L1805" s="71">
        <v>48</v>
      </c>
      <c r="M1805" s="135"/>
      <c r="N1805" s="9" t="str">
        <f>IF(M1805="","Vacio",IF(L1805=M1805,"Igual","Diferente"))</f>
        <v>Vacio</v>
      </c>
      <c r="O1805" s="71"/>
      <c r="P1805" s="135"/>
      <c r="Q1805" s="9" t="str">
        <f>IF(P1805="","Vacio",IF(O1805=P1805,"Igual","Diferente"))</f>
        <v>Vacio</v>
      </c>
      <c r="R1805" s="1">
        <f>+L1805+O1805/3.5</f>
        <v>48</v>
      </c>
      <c r="S1805" s="1">
        <f ca="1">+IF(K1805&gt;=0,IF(K1805&lt;30,R1805*1,IF(60&gt;K1805,R1805*2,IF(90&gt;K1805,R1805*3,IF(120&gt;K1805,R1805*4,IF(150&gt;K1805,R1805*5,IF(180&gt;K1805,R1805*6,IF(210&gt;K1805,R1805*7))))))),0)</f>
        <v>0</v>
      </c>
      <c r="T1805" s="2">
        <f ca="1">+IF(K1805&lt;0,0,IF(K1805&lt;8,$A$1,IF(K1805&lt;15,$B$1,IF(K1805&lt;22,$C$1,IF(K1805&lt;30,$D$1,IF(K1805&lt;60,$G$1,IF(K1805&lt;90,$H$1,IF(K1805&lt;120,$I$1,IF(K1805&lt;150,$J$1,IF(K1805&lt;180,$K$1,IF(K1805&lt;210,$E$1)))))))))))</f>
        <v>0</v>
      </c>
      <c r="U1805" s="3" t="s">
        <v>4499</v>
      </c>
      <c r="V1805" s="10" t="s">
        <v>4908</v>
      </c>
      <c r="W1805" s="6">
        <v>44120</v>
      </c>
      <c r="X1805" s="30" t="s">
        <v>4475</v>
      </c>
      <c r="Y1805" s="12" t="s">
        <v>5248</v>
      </c>
      <c r="Z1805" s="30"/>
      <c r="AA1805" s="30"/>
      <c r="AB1805" s="73"/>
      <c r="AC1805" s="73"/>
      <c r="AD1805" s="73"/>
      <c r="AE1805" s="73"/>
      <c r="AF1805" s="4">
        <f ca="1">+TODAY()-AE1805</f>
        <v>44137</v>
      </c>
      <c r="AG1805" s="73"/>
      <c r="AH1805" s="73"/>
      <c r="AI1805" s="29"/>
      <c r="AJ1805" s="29"/>
      <c r="AK1805" s="28"/>
      <c r="AL1805" s="29"/>
      <c r="AM1805" s="72">
        <v>1</v>
      </c>
      <c r="AN1805" s="28" t="s">
        <v>44</v>
      </c>
      <c r="AO1805" s="28"/>
      <c r="AP1805" s="3" t="s">
        <v>151</v>
      </c>
      <c r="AQ1805" s="28"/>
      <c r="AR1805" s="28"/>
      <c r="AS1805" s="28"/>
      <c r="AT1805" s="28"/>
      <c r="AU1805" s="3" t="s">
        <v>4401</v>
      </c>
      <c r="AV1805" s="70" t="s">
        <v>47</v>
      </c>
      <c r="AW1805" s="7" t="s">
        <v>47</v>
      </c>
      <c r="AX1805" s="9" t="str">
        <f>IF(AW1805="","Vacio",IF(AV1805=AW1805,"Igual","Diferente"))</f>
        <v>Igual</v>
      </c>
      <c r="AY1805" s="68"/>
      <c r="AZ1805" s="68"/>
      <c r="BA1805" s="5">
        <f ca="1">+IF(K1805&gt;21,"Revisar",0)</f>
        <v>0</v>
      </c>
      <c r="BB1805" s="68" t="s">
        <v>146</v>
      </c>
      <c r="BC1805" s="129" t="s">
        <v>2919</v>
      </c>
      <c r="BD1805"/>
      <c r="BE1805"/>
      <c r="BF1805" s="129"/>
      <c r="BG1805" s="129"/>
      <c r="BH1805"/>
      <c r="BI1805"/>
      <c r="BJ1805"/>
      <c r="BK1805"/>
      <c r="BL1805"/>
      <c r="BM1805"/>
    </row>
    <row r="1806" spans="1:65" s="158" customFormat="1" ht="14.65" customHeight="1" x14ac:dyDescent="0.25">
      <c r="A1806" s="68" t="str">
        <f>CONCATENATE(E1806,"_",X1806)</f>
        <v>20100723442_PCR-LAP20072088</v>
      </c>
      <c r="B1806" s="68" t="str">
        <f>CONCATENATE(E1806,"_",Z1806)</f>
        <v>20100723442_</v>
      </c>
      <c r="C1806" s="6">
        <v>44121</v>
      </c>
      <c r="D1806" s="6">
        <v>44151</v>
      </c>
      <c r="E1806" s="192">
        <v>20100723442</v>
      </c>
      <c r="F1806" s="3" t="s">
        <v>4905</v>
      </c>
      <c r="G1806" s="6" t="s">
        <v>5002</v>
      </c>
      <c r="H1806" s="6">
        <v>44121</v>
      </c>
      <c r="I1806" s="6">
        <v>44151</v>
      </c>
      <c r="J1806" s="70"/>
      <c r="K1806" s="8">
        <f ca="1">+TODAY()-I1806</f>
        <v>-14</v>
      </c>
      <c r="L1806" s="71">
        <v>48</v>
      </c>
      <c r="M1806" s="135"/>
      <c r="N1806" s="9" t="str">
        <f>IF(M1806="","Vacio",IF(L1806=M1806,"Igual","Diferente"))</f>
        <v>Vacio</v>
      </c>
      <c r="O1806" s="71"/>
      <c r="P1806" s="135"/>
      <c r="Q1806" s="9" t="str">
        <f>IF(P1806="","Vacio",IF(O1806=P1806,"Igual","Diferente"))</f>
        <v>Vacio</v>
      </c>
      <c r="R1806" s="1">
        <f>+L1806+O1806/3.5</f>
        <v>48</v>
      </c>
      <c r="S1806" s="1">
        <f ca="1">+IF(K1806&gt;=0,IF(K1806&lt;30,R1806*1,IF(60&gt;K1806,R1806*2,IF(90&gt;K1806,R1806*3,IF(120&gt;K1806,R1806*4,IF(150&gt;K1806,R1806*5,IF(180&gt;K1806,R1806*6,IF(210&gt;K1806,R1806*7))))))),0)</f>
        <v>0</v>
      </c>
      <c r="T1806" s="2">
        <f ca="1">+IF(K1806&lt;0,0,IF(K1806&lt;8,$A$1,IF(K1806&lt;15,$B$1,IF(K1806&lt;22,$C$1,IF(K1806&lt;30,$D$1,IF(K1806&lt;60,$G$1,IF(K1806&lt;90,$H$1,IF(K1806&lt;120,$I$1,IF(K1806&lt;150,$J$1,IF(K1806&lt;180,$K$1,IF(K1806&lt;210,$E$1)))))))))))</f>
        <v>0</v>
      </c>
      <c r="U1806" s="3" t="s">
        <v>4499</v>
      </c>
      <c r="V1806" s="10" t="s">
        <v>4908</v>
      </c>
      <c r="W1806" s="6">
        <v>44120</v>
      </c>
      <c r="X1806" s="30" t="s">
        <v>4492</v>
      </c>
      <c r="Y1806" s="12" t="s">
        <v>5248</v>
      </c>
      <c r="Z1806" s="30"/>
      <c r="AA1806" s="30"/>
      <c r="AB1806" s="73"/>
      <c r="AC1806" s="73"/>
      <c r="AD1806" s="73"/>
      <c r="AE1806" s="73"/>
      <c r="AF1806" s="4">
        <f ca="1">+TODAY()-AE1806</f>
        <v>44137</v>
      </c>
      <c r="AG1806" s="73"/>
      <c r="AH1806" s="73"/>
      <c r="AI1806" s="29"/>
      <c r="AJ1806" s="29"/>
      <c r="AK1806" s="28"/>
      <c r="AL1806" s="29"/>
      <c r="AM1806" s="72">
        <v>1</v>
      </c>
      <c r="AN1806" s="28" t="s">
        <v>44</v>
      </c>
      <c r="AO1806" s="28"/>
      <c r="AP1806" s="3" t="s">
        <v>151</v>
      </c>
      <c r="AQ1806" s="28"/>
      <c r="AR1806" s="28"/>
      <c r="AS1806" s="28"/>
      <c r="AT1806" s="28"/>
      <c r="AU1806" s="3" t="s">
        <v>4401</v>
      </c>
      <c r="AV1806" s="70" t="s">
        <v>47</v>
      </c>
      <c r="AW1806" s="7" t="s">
        <v>47</v>
      </c>
      <c r="AX1806" s="9" t="str">
        <f>IF(AW1806="","Vacio",IF(AV1806=AW1806,"Igual","Diferente"))</f>
        <v>Igual</v>
      </c>
      <c r="AY1806" s="68"/>
      <c r="AZ1806" s="68"/>
      <c r="BA1806" s="5">
        <f ca="1">+IF(K1806&gt;21,"Revisar",0)</f>
        <v>0</v>
      </c>
      <c r="BB1806" s="68" t="s">
        <v>146</v>
      </c>
      <c r="BC1806" s="129" t="s">
        <v>2919</v>
      </c>
      <c r="BD1806"/>
      <c r="BE1806"/>
      <c r="BF1806" s="129"/>
      <c r="BG1806" s="129"/>
      <c r="BH1806"/>
      <c r="BI1806"/>
      <c r="BJ1806"/>
      <c r="BK1806"/>
      <c r="BL1806"/>
      <c r="BM1806"/>
    </row>
    <row r="1807" spans="1:65" s="158" customFormat="1" ht="14.65" customHeight="1" x14ac:dyDescent="0.25">
      <c r="A1807" s="68" t="str">
        <f>CONCATENATE(E1807,"_",X1807)</f>
        <v>20100723442_PCR-LAP19102033</v>
      </c>
      <c r="B1807" s="68" t="str">
        <f>CONCATENATE(E1807,"_",Z1807)</f>
        <v>20100723442_</v>
      </c>
      <c r="C1807" s="6">
        <v>44121</v>
      </c>
      <c r="D1807" s="6">
        <v>44151</v>
      </c>
      <c r="E1807" s="192">
        <v>20100723442</v>
      </c>
      <c r="F1807" s="3" t="s">
        <v>4905</v>
      </c>
      <c r="G1807" s="6" t="s">
        <v>5002</v>
      </c>
      <c r="H1807" s="6">
        <v>44121</v>
      </c>
      <c r="I1807" s="6">
        <v>44151</v>
      </c>
      <c r="J1807" s="70"/>
      <c r="K1807" s="8">
        <f ca="1">+TODAY()-I1807</f>
        <v>-14</v>
      </c>
      <c r="L1807" s="71">
        <v>48</v>
      </c>
      <c r="M1807" s="135"/>
      <c r="N1807" s="9" t="str">
        <f>IF(M1807="","Vacio",IF(L1807=M1807,"Igual","Diferente"))</f>
        <v>Vacio</v>
      </c>
      <c r="O1807" s="71"/>
      <c r="P1807" s="135"/>
      <c r="Q1807" s="9" t="str">
        <f>IF(P1807="","Vacio",IF(O1807=P1807,"Igual","Diferente"))</f>
        <v>Vacio</v>
      </c>
      <c r="R1807" s="1">
        <f>+L1807+O1807/3.5</f>
        <v>48</v>
      </c>
      <c r="S1807" s="1">
        <f ca="1">+IF(K1807&gt;=0,IF(K1807&lt;30,R1807*1,IF(60&gt;K1807,R1807*2,IF(90&gt;K1807,R1807*3,IF(120&gt;K1807,R1807*4,IF(150&gt;K1807,R1807*5,IF(180&gt;K1807,R1807*6,IF(210&gt;K1807,R1807*7))))))),0)</f>
        <v>0</v>
      </c>
      <c r="T1807" s="2">
        <f ca="1">+IF(K1807&lt;0,0,IF(K1807&lt;8,$A$1,IF(K1807&lt;15,$B$1,IF(K1807&lt;22,$C$1,IF(K1807&lt;30,$D$1,IF(K1807&lt;60,$G$1,IF(K1807&lt;90,$H$1,IF(K1807&lt;120,$I$1,IF(K1807&lt;150,$J$1,IF(K1807&lt;180,$K$1,IF(K1807&lt;210,$E$1)))))))))))</f>
        <v>0</v>
      </c>
      <c r="U1807" s="3" t="s">
        <v>4906</v>
      </c>
      <c r="V1807" s="10" t="s">
        <v>4908</v>
      </c>
      <c r="W1807" s="6">
        <v>44120</v>
      </c>
      <c r="X1807" s="30" t="s">
        <v>238</v>
      </c>
      <c r="Y1807" s="12" t="s">
        <v>5248</v>
      </c>
      <c r="Z1807" s="30"/>
      <c r="AA1807" s="30"/>
      <c r="AB1807" s="73"/>
      <c r="AC1807" s="73"/>
      <c r="AD1807" s="73"/>
      <c r="AE1807" s="73"/>
      <c r="AF1807" s="4">
        <f ca="1">+TODAY()-AE1807</f>
        <v>44137</v>
      </c>
      <c r="AG1807" s="73"/>
      <c r="AH1807" s="73"/>
      <c r="AI1807" s="29"/>
      <c r="AJ1807" s="29"/>
      <c r="AK1807" s="28"/>
      <c r="AL1807" s="29"/>
      <c r="AM1807" s="72">
        <v>1</v>
      </c>
      <c r="AN1807" s="28" t="s">
        <v>44</v>
      </c>
      <c r="AO1807" s="28"/>
      <c r="AP1807" s="3" t="s">
        <v>151</v>
      </c>
      <c r="AQ1807" s="28"/>
      <c r="AR1807" s="28"/>
      <c r="AS1807" s="28"/>
      <c r="AT1807" s="28"/>
      <c r="AU1807" s="3" t="s">
        <v>4401</v>
      </c>
      <c r="AV1807" s="70" t="s">
        <v>47</v>
      </c>
      <c r="AW1807" s="7" t="s">
        <v>47</v>
      </c>
      <c r="AX1807" s="9" t="str">
        <f>IF(AW1807="","Vacio",IF(AV1807=AW1807,"Igual","Diferente"))</f>
        <v>Igual</v>
      </c>
      <c r="AY1807" s="68"/>
      <c r="AZ1807" s="68"/>
      <c r="BA1807" s="5">
        <f ca="1">+IF(K1807&gt;21,"Revisar",0)</f>
        <v>0</v>
      </c>
      <c r="BB1807" s="68" t="s">
        <v>146</v>
      </c>
      <c r="BC1807" s="129" t="s">
        <v>2919</v>
      </c>
      <c r="BD1807"/>
      <c r="BE1807"/>
      <c r="BF1807" s="129"/>
      <c r="BG1807" s="129"/>
      <c r="BH1807"/>
      <c r="BI1807"/>
      <c r="BJ1807"/>
      <c r="BK1807"/>
      <c r="BL1807"/>
      <c r="BM1807"/>
    </row>
    <row r="1808" spans="1:65" s="158" customFormat="1" ht="14.65" customHeight="1" x14ac:dyDescent="0.25">
      <c r="A1808" s="68" t="str">
        <f>CONCATENATE(E1808,"_",X1808)</f>
        <v>20100723442_PCR-LAP0588</v>
      </c>
      <c r="B1808" s="68" t="str">
        <f>CONCATENATE(E1808,"_",Z1808)</f>
        <v>20100723442_</v>
      </c>
      <c r="C1808" s="6">
        <v>44121</v>
      </c>
      <c r="D1808" s="6">
        <v>44151</v>
      </c>
      <c r="E1808" s="192">
        <v>20100723442</v>
      </c>
      <c r="F1808" s="3" t="s">
        <v>4905</v>
      </c>
      <c r="G1808" s="6" t="s">
        <v>5002</v>
      </c>
      <c r="H1808" s="6">
        <v>44121</v>
      </c>
      <c r="I1808" s="6">
        <v>44151</v>
      </c>
      <c r="J1808" s="70"/>
      <c r="K1808" s="8">
        <f ca="1">+TODAY()-I1808</f>
        <v>-14</v>
      </c>
      <c r="L1808" s="71">
        <v>48</v>
      </c>
      <c r="M1808" s="135"/>
      <c r="N1808" s="9" t="str">
        <f>IF(M1808="","Vacio",IF(L1808=M1808,"Igual","Diferente"))</f>
        <v>Vacio</v>
      </c>
      <c r="O1808" s="71"/>
      <c r="P1808" s="135"/>
      <c r="Q1808" s="9" t="str">
        <f>IF(P1808="","Vacio",IF(O1808=P1808,"Igual","Diferente"))</f>
        <v>Vacio</v>
      </c>
      <c r="R1808" s="1">
        <f>+L1808+O1808/3.5</f>
        <v>48</v>
      </c>
      <c r="S1808" s="1">
        <f ca="1">+IF(K1808&gt;=0,IF(K1808&lt;30,R1808*1,IF(60&gt;K1808,R1808*2,IF(90&gt;K1808,R1808*3,IF(120&gt;K1808,R1808*4,IF(150&gt;K1808,R1808*5,IF(180&gt;K1808,R1808*6,IF(210&gt;K1808,R1808*7))))))),0)</f>
        <v>0</v>
      </c>
      <c r="T1808" s="2">
        <f ca="1">+IF(K1808&lt;0,0,IF(K1808&lt;8,$A$1,IF(K1808&lt;15,$B$1,IF(K1808&lt;22,$C$1,IF(K1808&lt;30,$D$1,IF(K1808&lt;60,$G$1,IF(K1808&lt;90,$H$1,IF(K1808&lt;120,$I$1,IF(K1808&lt;150,$J$1,IF(K1808&lt;180,$K$1,IF(K1808&lt;210,$E$1)))))))))))</f>
        <v>0</v>
      </c>
      <c r="U1808" s="3" t="s">
        <v>4907</v>
      </c>
      <c r="V1808" s="10" t="s">
        <v>4908</v>
      </c>
      <c r="W1808" s="6">
        <v>44120</v>
      </c>
      <c r="X1808" s="30" t="s">
        <v>1792</v>
      </c>
      <c r="Y1808" s="12" t="s">
        <v>5248</v>
      </c>
      <c r="Z1808" s="30"/>
      <c r="AA1808" s="30"/>
      <c r="AB1808" s="73"/>
      <c r="AC1808" s="73"/>
      <c r="AD1808" s="73"/>
      <c r="AE1808" s="73"/>
      <c r="AF1808" s="4">
        <f ca="1">+TODAY()-AE1808</f>
        <v>44137</v>
      </c>
      <c r="AG1808" s="73"/>
      <c r="AH1808" s="73"/>
      <c r="AI1808" s="29"/>
      <c r="AJ1808" s="29"/>
      <c r="AK1808" s="28"/>
      <c r="AL1808" s="29"/>
      <c r="AM1808" s="72">
        <v>1</v>
      </c>
      <c r="AN1808" s="28" t="s">
        <v>44</v>
      </c>
      <c r="AO1808" s="28"/>
      <c r="AP1808" s="3" t="s">
        <v>151</v>
      </c>
      <c r="AQ1808" s="28"/>
      <c r="AR1808" s="28"/>
      <c r="AS1808" s="28"/>
      <c r="AT1808" s="28"/>
      <c r="AU1808" s="3" t="s">
        <v>4401</v>
      </c>
      <c r="AV1808" s="70" t="s">
        <v>47</v>
      </c>
      <c r="AW1808" s="7" t="s">
        <v>47</v>
      </c>
      <c r="AX1808" s="9" t="str">
        <f>IF(AW1808="","Vacio",IF(AV1808=AW1808,"Igual","Diferente"))</f>
        <v>Igual</v>
      </c>
      <c r="AY1808" s="68"/>
      <c r="AZ1808" s="68"/>
      <c r="BA1808" s="5">
        <f ca="1">+IF(K1808&gt;21,"Revisar",0)</f>
        <v>0</v>
      </c>
      <c r="BB1808" s="68" t="s">
        <v>146</v>
      </c>
      <c r="BC1808" s="129" t="s">
        <v>2919</v>
      </c>
      <c r="BD1808"/>
      <c r="BE1808"/>
      <c r="BF1808" s="129"/>
      <c r="BG1808" s="129"/>
      <c r="BH1808"/>
      <c r="BI1808"/>
      <c r="BJ1808"/>
      <c r="BK1808"/>
      <c r="BL1808"/>
      <c r="BM1808"/>
    </row>
    <row r="1809" spans="1:65" s="158" customFormat="1" ht="14.65" customHeight="1" x14ac:dyDescent="0.25">
      <c r="A1809" s="68" t="str">
        <f>CONCATENATE(E1809,"_",X1809)</f>
        <v>20548792887_PCR-LAP0477</v>
      </c>
      <c r="B1809" s="68" t="str">
        <f>CONCATENATE(E1809,"_",Z1809)</f>
        <v>20548792887_</v>
      </c>
      <c r="C1809" s="78"/>
      <c r="D1809" s="78"/>
      <c r="E1809" s="192">
        <v>20548792887</v>
      </c>
      <c r="F1809" s="77" t="s">
        <v>2738</v>
      </c>
      <c r="G1809" s="77"/>
      <c r="H1809" s="78"/>
      <c r="I1809" s="78"/>
      <c r="J1809" s="82"/>
      <c r="K1809" s="8">
        <f ca="1">+TODAY()-I1809</f>
        <v>44137</v>
      </c>
      <c r="L1809" s="79"/>
      <c r="M1809" s="135"/>
      <c r="N1809" s="9" t="str">
        <f>IF(M1809="","Vacio",IF(L1809=M1809,"Igual","Diferente"))</f>
        <v>Vacio</v>
      </c>
      <c r="O1809" s="79"/>
      <c r="P1809" s="135"/>
      <c r="Q1809" s="9" t="str">
        <f>IF(P1809="","Vacio",IF(O1809=P1809,"Igual","Diferente"))</f>
        <v>Vacio</v>
      </c>
      <c r="R1809" s="1">
        <f>+L1809+O1809/3.5</f>
        <v>0</v>
      </c>
      <c r="S1809" s="1" t="b">
        <f ca="1">+IF(K1809&gt;=0,IF(K1809&lt;30,R1809*1,IF(60&gt;K1809,R1809*2,IF(90&gt;K1809,R1809*3,IF(120&gt;K1809,R1809*4,IF(150&gt;K1809,R1809*5,IF(180&gt;K1809,R1809*6,IF(210&gt;K1809,R1809*7))))))),0)</f>
        <v>0</v>
      </c>
      <c r="T1809" s="2" t="b">
        <f ca="1">+IF(K1809&lt;0,0,IF(K1809&lt;8,$A$1,IF(K1809&lt;15,$B$1,IF(K1809&lt;22,$C$1,IF(K1809&lt;30,$D$1,IF(K1809&lt;60,$G$1,IF(K1809&lt;90,$H$1,IF(K1809&lt;120,$I$1,IF(K1809&lt;150,$J$1,IF(K1809&lt;180,$K$1,IF(K1809&lt;210,$E$1)))))))))))</f>
        <v>0</v>
      </c>
      <c r="U1809" s="77" t="s">
        <v>1074</v>
      </c>
      <c r="V1809" s="81" t="s">
        <v>2739</v>
      </c>
      <c r="W1809" s="78">
        <v>43384</v>
      </c>
      <c r="X1809" s="85" t="s">
        <v>2740</v>
      </c>
      <c r="Y1809" s="12" t="s">
        <v>5248</v>
      </c>
      <c r="Z1809" s="85"/>
      <c r="AA1809" s="85"/>
      <c r="AB1809" s="80"/>
      <c r="AC1809" s="80"/>
      <c r="AD1809" s="80"/>
      <c r="AE1809" s="80"/>
      <c r="AF1809" s="4">
        <f ca="1">+TODAY()-AE1809</f>
        <v>44137</v>
      </c>
      <c r="AG1809" s="80"/>
      <c r="AH1809" s="80"/>
      <c r="AI1809" s="78"/>
      <c r="AJ1809" s="78"/>
      <c r="AK1809" s="77" t="s">
        <v>2741</v>
      </c>
      <c r="AL1809" s="78"/>
      <c r="AM1809" s="81">
        <v>1</v>
      </c>
      <c r="AN1809" s="77" t="s">
        <v>51</v>
      </c>
      <c r="AO1809" s="77" t="s">
        <v>2742</v>
      </c>
      <c r="AP1809" s="77" t="s">
        <v>177</v>
      </c>
      <c r="AQ1809" s="77"/>
      <c r="AR1809" s="77"/>
      <c r="AS1809" s="77"/>
      <c r="AT1809" s="77"/>
      <c r="AU1809" s="291" t="s">
        <v>3450</v>
      </c>
      <c r="AV1809" s="82" t="s">
        <v>2671</v>
      </c>
      <c r="AW1809" s="7" t="s">
        <v>2922</v>
      </c>
      <c r="AX1809" s="9" t="str">
        <f>IF(AW1809="","Vacio",IF(AV1809=AW1809,"Igual","Diferente"))</f>
        <v>Igual</v>
      </c>
      <c r="AY1809" s="129" t="s">
        <v>2743</v>
      </c>
      <c r="AZ1809" s="129"/>
      <c r="BA1809" s="5" t="str">
        <f ca="1">+IF(K1809&gt;21,"Revisar",0)</f>
        <v>Revisar</v>
      </c>
      <c r="BB1809" s="68"/>
      <c r="BC1809" s="129" t="s">
        <v>141</v>
      </c>
      <c r="BD1809"/>
      <c r="BE1809"/>
      <c r="BF1809" s="129" t="s">
        <v>94</v>
      </c>
      <c r="BG1809" s="129"/>
      <c r="BH1809"/>
      <c r="BI1809"/>
      <c r="BJ1809"/>
      <c r="BK1809"/>
      <c r="BL1809"/>
      <c r="BM1809"/>
    </row>
    <row r="1810" spans="1:65" s="158" customFormat="1" ht="14.65" customHeight="1" x14ac:dyDescent="0.25">
      <c r="A1810" s="68" t="str">
        <f>CONCATENATE(E1810,"_",X1810)</f>
        <v>20548792887_MOR-LAP19101045</v>
      </c>
      <c r="B1810" s="68" t="str">
        <f>CONCATENATE(E1810,"_",Z1810)</f>
        <v>20548792887_PCR-LAP0799</v>
      </c>
      <c r="C1810" s="6">
        <v>44105</v>
      </c>
      <c r="D1810" s="6">
        <v>44135</v>
      </c>
      <c r="E1810" s="192">
        <v>20548792887</v>
      </c>
      <c r="F1810" s="3" t="s">
        <v>2738</v>
      </c>
      <c r="G1810" s="3" t="s">
        <v>5213</v>
      </c>
      <c r="H1810" s="6">
        <v>44105</v>
      </c>
      <c r="I1810" s="6">
        <v>44135</v>
      </c>
      <c r="J1810" s="7"/>
      <c r="K1810" s="8">
        <f ca="1">+TODAY()-I1810</f>
        <v>2</v>
      </c>
      <c r="L1810" s="9">
        <v>54</v>
      </c>
      <c r="M1810" s="135"/>
      <c r="N1810" s="9" t="str">
        <f>IF(M1810="","Vacio",IF(L1810=M1810,"Igual","Diferente"))</f>
        <v>Vacio</v>
      </c>
      <c r="O1810" s="9"/>
      <c r="P1810" s="135"/>
      <c r="Q1810" s="9" t="str">
        <f>IF(P1810="","Vacio",IF(O1810=P1810,"Igual","Diferente"))</f>
        <v>Vacio</v>
      </c>
      <c r="R1810" s="1">
        <f>+L1810+O1810/3.5</f>
        <v>54</v>
      </c>
      <c r="S1810" s="1">
        <f ca="1">+IF(K1810&gt;=0,IF(K1810&lt;30,R1810*1,IF(60&gt;K1810,R1810*2,IF(90&gt;K1810,R1810*3,IF(120&gt;K1810,R1810*4,IF(150&gt;K1810,R1810*5,IF(180&gt;K1810,R1810*6,IF(210&gt;K1810,R1810*7))))))),0)</f>
        <v>54</v>
      </c>
      <c r="T1810" s="2" t="str">
        <f ca="1">+IF(K1810&lt;0,0,IF(K1810&lt;8,$A$1,IF(K1810&lt;15,$B$1,IF(K1810&lt;22,$C$1,IF(K1810&lt;30,$D$1,IF(K1810&lt;60,$G$1,IF(K1810&lt;90,$H$1,IF(K1810&lt;120,$I$1,IF(K1810&lt;150,$J$1,IF(K1810&lt;180,$K$1,IF(K1810&lt;210,$E$1)))))))))))</f>
        <v>1° Semana</v>
      </c>
      <c r="U1810" s="3" t="s">
        <v>4297</v>
      </c>
      <c r="V1810" s="10" t="s">
        <v>4662</v>
      </c>
      <c r="W1810" s="6">
        <v>44109</v>
      </c>
      <c r="X1810" s="12" t="s">
        <v>765</v>
      </c>
      <c r="Y1810" s="12" t="s">
        <v>5248</v>
      </c>
      <c r="Z1810" s="12" t="s">
        <v>2747</v>
      </c>
      <c r="AA1810" s="12"/>
      <c r="AB1810" s="30"/>
      <c r="AC1810" s="15"/>
      <c r="AD1810" s="15"/>
      <c r="AE1810" s="15"/>
      <c r="AF1810" s="4">
        <f ca="1">+TODAY()-AE1810</f>
        <v>44137</v>
      </c>
      <c r="AG1810" s="15"/>
      <c r="AH1810" s="15"/>
      <c r="AI1810" s="6"/>
      <c r="AJ1810" s="6" t="s">
        <v>2746</v>
      </c>
      <c r="AK1810" s="3" t="s">
        <v>701</v>
      </c>
      <c r="AL1810" s="6"/>
      <c r="AM1810" s="10">
        <v>1</v>
      </c>
      <c r="AN1810" s="3" t="s">
        <v>44</v>
      </c>
      <c r="AO1810" s="3" t="s">
        <v>1957</v>
      </c>
      <c r="AP1810" s="3" t="s">
        <v>151</v>
      </c>
      <c r="AQ1810" s="3" t="s">
        <v>223</v>
      </c>
      <c r="AR1810" s="3"/>
      <c r="AS1810" s="3"/>
      <c r="AT1810" s="3"/>
      <c r="AU1810" s="291" t="s">
        <v>3450</v>
      </c>
      <c r="AV1810" s="7" t="s">
        <v>47</v>
      </c>
      <c r="AW1810" s="7" t="s">
        <v>47</v>
      </c>
      <c r="AX1810" s="9" t="str">
        <f>IF(AW1810="","Vacio",IF(AV1810=AW1810,"Igual","Diferente"))</f>
        <v>Igual</v>
      </c>
      <c r="AY1810" s="129" t="s">
        <v>4901</v>
      </c>
      <c r="AZ1810" s="129"/>
      <c r="BA1810" s="5">
        <f ca="1">+IF(K1810&gt;21,"Revisar",0)</f>
        <v>0</v>
      </c>
      <c r="BB1810" s="68" t="s">
        <v>5179</v>
      </c>
      <c r="BC1810" s="129" t="s">
        <v>2919</v>
      </c>
      <c r="BD1810"/>
      <c r="BE1810"/>
      <c r="BF1810" s="129" t="s">
        <v>94</v>
      </c>
      <c r="BG1810" s="129"/>
      <c r="BH1810"/>
      <c r="BI1810"/>
      <c r="BJ1810"/>
      <c r="BK1810"/>
      <c r="BL1810"/>
      <c r="BM1810"/>
    </row>
    <row r="1811" spans="1:65" s="158" customFormat="1" ht="14.65" customHeight="1" x14ac:dyDescent="0.25">
      <c r="A1811" s="68" t="str">
        <f>CONCATENATE(E1811,"_",X1811)</f>
        <v>20548792887_PCR-LAP0937</v>
      </c>
      <c r="B1811" s="68" t="str">
        <f>CONCATENATE(E1811,"_",Z1811)</f>
        <v>20548792887_</v>
      </c>
      <c r="C1811" s="6">
        <v>43983</v>
      </c>
      <c r="D1811" s="6">
        <v>44012</v>
      </c>
      <c r="E1811" s="192">
        <v>20548792887</v>
      </c>
      <c r="F1811" s="3" t="s">
        <v>2738</v>
      </c>
      <c r="G1811" s="3" t="s">
        <v>2744</v>
      </c>
      <c r="H1811" s="6">
        <v>43983</v>
      </c>
      <c r="I1811" s="6">
        <v>44012</v>
      </c>
      <c r="J1811" s="7"/>
      <c r="K1811" s="8">
        <f ca="1">+TODAY()-I1811</f>
        <v>125</v>
      </c>
      <c r="L1811" s="9">
        <v>60</v>
      </c>
      <c r="M1811" s="135"/>
      <c r="N1811" s="9" t="str">
        <f>IF(M1811="","Vacio",IF(L1811=M1811,"Igual","Diferente"))</f>
        <v>Vacio</v>
      </c>
      <c r="O1811" s="9"/>
      <c r="P1811" s="135"/>
      <c r="Q1811" s="9" t="str">
        <f>IF(P1811="","Vacio",IF(O1811=P1811,"Igual","Diferente"))</f>
        <v>Vacio</v>
      </c>
      <c r="R1811" s="1">
        <f>+L1811+O1811/3.5</f>
        <v>60</v>
      </c>
      <c r="S1811" s="1">
        <f ca="1">+IF(K1811&gt;=0,IF(K1811&lt;30,R1811*1,IF(60&gt;K1811,R1811*2,IF(90&gt;K1811,R1811*3,IF(120&gt;K1811,R1811*4,IF(150&gt;K1811,R1811*5,IF(180&gt;K1811,R1811*6,IF(210&gt;K1811,R1811*7))))))),0)</f>
        <v>300</v>
      </c>
      <c r="T1811" s="2">
        <f ca="1">+IF(K1811&lt;0,0,IF(K1811&lt;8,$A$1,IF(K1811&lt;15,$B$1,IF(K1811&lt;22,$C$1,IF(K1811&lt;30,$D$1,IF(K1811&lt;60,$G$1,IF(K1811&lt;90,$H$1,IF(K1811&lt;120,$I$1,IF(K1811&lt;150,$J$1,IF(K1811&lt;180,$K$1,IF(K1811&lt;210,$E$1)))))))))))</f>
        <v>5</v>
      </c>
      <c r="U1811" s="3" t="s">
        <v>2750</v>
      </c>
      <c r="V1811" s="10" t="s">
        <v>2751</v>
      </c>
      <c r="W1811" s="6">
        <v>43343</v>
      </c>
      <c r="X1811" s="12" t="s">
        <v>2752</v>
      </c>
      <c r="Y1811" s="12" t="s">
        <v>5248</v>
      </c>
      <c r="Z1811" s="12"/>
      <c r="AA1811" s="12"/>
      <c r="AB1811" s="15"/>
      <c r="AC1811" s="15"/>
      <c r="AD1811" s="15"/>
      <c r="AE1811" s="15"/>
      <c r="AF1811" s="4">
        <f ca="1">+TODAY()-AE1811</f>
        <v>44137</v>
      </c>
      <c r="AG1811" s="15"/>
      <c r="AH1811" s="15"/>
      <c r="AI1811" s="6"/>
      <c r="AJ1811" s="6" t="s">
        <v>2746</v>
      </c>
      <c r="AK1811" s="3" t="s">
        <v>701</v>
      </c>
      <c r="AL1811" s="6"/>
      <c r="AM1811" s="10">
        <v>1</v>
      </c>
      <c r="AN1811" s="3" t="s">
        <v>44</v>
      </c>
      <c r="AO1811" s="3" t="s">
        <v>1957</v>
      </c>
      <c r="AP1811" s="3" t="s">
        <v>151</v>
      </c>
      <c r="AQ1811" s="3"/>
      <c r="AR1811" s="3"/>
      <c r="AS1811" s="3"/>
      <c r="AT1811" s="3"/>
      <c r="AU1811" s="291" t="s">
        <v>3450</v>
      </c>
      <c r="AV1811" s="7" t="s">
        <v>47</v>
      </c>
      <c r="AW1811" s="7" t="s">
        <v>47</v>
      </c>
      <c r="AX1811" s="9" t="str">
        <f>IF(AW1811="","Vacio",IF(AV1811=AW1811,"Igual","Diferente"))</f>
        <v>Igual</v>
      </c>
      <c r="AY1811" s="129"/>
      <c r="AZ1811" s="129"/>
      <c r="BA1811" s="5" t="str">
        <f ca="1">+IF(K1811&gt;21,"Revisar",0)</f>
        <v>Revisar</v>
      </c>
      <c r="BB1811" s="68" t="s">
        <v>146</v>
      </c>
      <c r="BC1811" s="129" t="s">
        <v>141</v>
      </c>
      <c r="BD1811"/>
      <c r="BE1811"/>
      <c r="BF1811" s="129" t="s">
        <v>94</v>
      </c>
      <c r="BG1811" s="129"/>
      <c r="BH1811"/>
      <c r="BI1811"/>
      <c r="BJ1811"/>
      <c r="BK1811"/>
      <c r="BL1811"/>
      <c r="BM1811"/>
    </row>
    <row r="1812" spans="1:65" s="158" customFormat="1" ht="14.65" customHeight="1" x14ac:dyDescent="0.25">
      <c r="A1812" s="68" t="str">
        <f>CONCATENATE(E1812,"_",X1812)</f>
        <v>20548792887_PCR-LAP0938</v>
      </c>
      <c r="B1812" s="68" t="str">
        <f>CONCATENATE(E1812,"_",Z1812)</f>
        <v>20548792887_</v>
      </c>
      <c r="C1812" s="6">
        <v>44075</v>
      </c>
      <c r="D1812" s="6">
        <v>44104</v>
      </c>
      <c r="E1812" s="192">
        <v>20548792887</v>
      </c>
      <c r="F1812" s="3" t="s">
        <v>2738</v>
      </c>
      <c r="G1812" s="3" t="s">
        <v>4306</v>
      </c>
      <c r="H1812" s="6">
        <v>44075</v>
      </c>
      <c r="I1812" s="6">
        <v>44104</v>
      </c>
      <c r="J1812" s="7"/>
      <c r="K1812" s="8">
        <f ca="1">+TODAY()-I1812</f>
        <v>33</v>
      </c>
      <c r="L1812" s="9">
        <v>60</v>
      </c>
      <c r="M1812" s="135"/>
      <c r="N1812" s="9" t="str">
        <f>IF(M1812="","Vacio",IF(L1812=M1812,"Igual","Diferente"))</f>
        <v>Vacio</v>
      </c>
      <c r="O1812" s="9"/>
      <c r="P1812" s="135"/>
      <c r="Q1812" s="9" t="str">
        <f>IF(P1812="","Vacio",IF(O1812=P1812,"Igual","Diferente"))</f>
        <v>Vacio</v>
      </c>
      <c r="R1812" s="1">
        <f>+L1812+O1812/3.5</f>
        <v>60</v>
      </c>
      <c r="S1812" s="1">
        <f ca="1">+IF(K1812&gt;=0,IF(K1812&lt;30,R1812*1,IF(60&gt;K1812,R1812*2,IF(90&gt;K1812,R1812*3,IF(120&gt;K1812,R1812*4,IF(150&gt;K1812,R1812*5,IF(180&gt;K1812,R1812*6,IF(210&gt;K1812,R1812*7))))))),0)</f>
        <v>120</v>
      </c>
      <c r="T1812" s="2">
        <f ca="1">+IF(K1812&lt;0,0,IF(K1812&lt;8,$A$1,IF(K1812&lt;15,$B$1,IF(K1812&lt;22,$C$1,IF(K1812&lt;30,$D$1,IF(K1812&lt;60,$G$1,IF(K1812&lt;90,$H$1,IF(K1812&lt;120,$I$1,IF(K1812&lt;150,$J$1,IF(K1812&lt;180,$K$1,IF(K1812&lt;210,$E$1)))))))))))</f>
        <v>2</v>
      </c>
      <c r="U1812" s="3" t="s">
        <v>2750</v>
      </c>
      <c r="V1812" s="10" t="s">
        <v>2751</v>
      </c>
      <c r="W1812" s="6">
        <v>43343</v>
      </c>
      <c r="X1812" s="30" t="s">
        <v>2753</v>
      </c>
      <c r="Y1812" s="12" t="s">
        <v>5248</v>
      </c>
      <c r="Z1812" s="12"/>
      <c r="AA1812" s="12"/>
      <c r="AB1812" s="15"/>
      <c r="AC1812" s="15" t="s">
        <v>59</v>
      </c>
      <c r="AD1812" s="15">
        <v>44134</v>
      </c>
      <c r="AE1812" s="15">
        <v>44104</v>
      </c>
      <c r="AF1812" s="4">
        <f ca="1">+TODAY()-AE1812</f>
        <v>33</v>
      </c>
      <c r="AG1812" s="15" t="s">
        <v>60</v>
      </c>
      <c r="AH1812" s="15" t="s">
        <v>5203</v>
      </c>
      <c r="AI1812" s="6"/>
      <c r="AJ1812" s="6" t="s">
        <v>2746</v>
      </c>
      <c r="AK1812" s="3" t="s">
        <v>701</v>
      </c>
      <c r="AL1812" s="6"/>
      <c r="AM1812" s="10">
        <v>1</v>
      </c>
      <c r="AN1812" s="3" t="s">
        <v>44</v>
      </c>
      <c r="AO1812" s="3" t="s">
        <v>1957</v>
      </c>
      <c r="AP1812" s="3" t="s">
        <v>151</v>
      </c>
      <c r="AQ1812" s="3"/>
      <c r="AR1812" s="3"/>
      <c r="AS1812" s="3"/>
      <c r="AT1812" s="3"/>
      <c r="AU1812" s="291" t="s">
        <v>3450</v>
      </c>
      <c r="AV1812" s="7" t="s">
        <v>47</v>
      </c>
      <c r="AW1812" s="7" t="s">
        <v>47</v>
      </c>
      <c r="AX1812" s="9" t="str">
        <f>IF(AW1812="","Vacio",IF(AV1812=AW1812,"Igual","Diferente"))</f>
        <v>Igual</v>
      </c>
      <c r="AY1812" s="129"/>
      <c r="AZ1812" s="129"/>
      <c r="BA1812" s="5" t="str">
        <f ca="1">+IF(K1812&gt;21,"Revisar",0)</f>
        <v>Revisar</v>
      </c>
      <c r="BB1812" s="68" t="s">
        <v>146</v>
      </c>
      <c r="BC1812" s="129" t="s">
        <v>141</v>
      </c>
      <c r="BD1812"/>
      <c r="BE1812"/>
      <c r="BF1812" s="129" t="s">
        <v>94</v>
      </c>
      <c r="BG1812" s="129"/>
      <c r="BH1812"/>
      <c r="BI1812"/>
      <c r="BJ1812"/>
      <c r="BK1812"/>
      <c r="BL1812"/>
      <c r="BM1812"/>
    </row>
    <row r="1813" spans="1:65" s="158" customFormat="1" ht="14.65" customHeight="1" x14ac:dyDescent="0.25">
      <c r="A1813" s="68" t="str">
        <f>CONCATENATE(E1813,"_",X1813)</f>
        <v>20548792887_PCR-LAP0950</v>
      </c>
      <c r="B1813" s="68" t="str">
        <f>CONCATENATE(E1813,"_",Z1813)</f>
        <v>20548792887_</v>
      </c>
      <c r="C1813" s="6">
        <v>44075</v>
      </c>
      <c r="D1813" s="6">
        <v>44104</v>
      </c>
      <c r="E1813" s="192">
        <v>20548792887</v>
      </c>
      <c r="F1813" s="3" t="s">
        <v>2738</v>
      </c>
      <c r="G1813" s="3" t="s">
        <v>4306</v>
      </c>
      <c r="H1813" s="6">
        <v>44075</v>
      </c>
      <c r="I1813" s="6">
        <v>44104</v>
      </c>
      <c r="J1813" s="7"/>
      <c r="K1813" s="8">
        <f ca="1">+TODAY()-I1813</f>
        <v>33</v>
      </c>
      <c r="L1813" s="9">
        <v>60</v>
      </c>
      <c r="M1813" s="135"/>
      <c r="N1813" s="9" t="str">
        <f>IF(M1813="","Vacio",IF(L1813=M1813,"Igual","Diferente"))</f>
        <v>Vacio</v>
      </c>
      <c r="O1813" s="9"/>
      <c r="P1813" s="135"/>
      <c r="Q1813" s="9" t="str">
        <f>IF(P1813="","Vacio",IF(O1813=P1813,"Igual","Diferente"))</f>
        <v>Vacio</v>
      </c>
      <c r="R1813" s="1">
        <f>+L1813+O1813/3.5</f>
        <v>60</v>
      </c>
      <c r="S1813" s="1">
        <f ca="1">+IF(K1813&gt;=0,IF(K1813&lt;30,R1813*1,IF(60&gt;K1813,R1813*2,IF(90&gt;K1813,R1813*3,IF(120&gt;K1813,R1813*4,IF(150&gt;K1813,R1813*5,IF(180&gt;K1813,R1813*6,IF(210&gt;K1813,R1813*7))))))),0)</f>
        <v>120</v>
      </c>
      <c r="T1813" s="2">
        <f ca="1">+IF(K1813&lt;0,0,IF(K1813&lt;8,$A$1,IF(K1813&lt;15,$B$1,IF(K1813&lt;22,$C$1,IF(K1813&lt;30,$D$1,IF(K1813&lt;60,$G$1,IF(K1813&lt;90,$H$1,IF(K1813&lt;120,$I$1,IF(K1813&lt;150,$J$1,IF(K1813&lt;180,$K$1,IF(K1813&lt;210,$E$1)))))))))))</f>
        <v>2</v>
      </c>
      <c r="U1813" s="3" t="s">
        <v>2750</v>
      </c>
      <c r="V1813" s="10" t="s">
        <v>2751</v>
      </c>
      <c r="W1813" s="6">
        <v>43343</v>
      </c>
      <c r="X1813" s="30" t="s">
        <v>2763</v>
      </c>
      <c r="Y1813" s="12" t="s">
        <v>5248</v>
      </c>
      <c r="Z1813" s="12"/>
      <c r="AA1813" s="12"/>
      <c r="AB1813" s="15"/>
      <c r="AC1813" s="15" t="s">
        <v>59</v>
      </c>
      <c r="AD1813" s="15">
        <v>44134</v>
      </c>
      <c r="AE1813" s="15">
        <v>44104</v>
      </c>
      <c r="AF1813" s="4">
        <f ca="1">+TODAY()-AE1813</f>
        <v>33</v>
      </c>
      <c r="AG1813" s="15" t="s">
        <v>60</v>
      </c>
      <c r="AH1813" s="15" t="s">
        <v>5203</v>
      </c>
      <c r="AI1813" s="6"/>
      <c r="AJ1813" s="6" t="s">
        <v>2746</v>
      </c>
      <c r="AK1813" s="3" t="s">
        <v>701</v>
      </c>
      <c r="AL1813" s="6"/>
      <c r="AM1813" s="10">
        <v>1</v>
      </c>
      <c r="AN1813" s="3" t="s">
        <v>44</v>
      </c>
      <c r="AO1813" s="3" t="s">
        <v>1957</v>
      </c>
      <c r="AP1813" s="3" t="s">
        <v>151</v>
      </c>
      <c r="AQ1813" s="3"/>
      <c r="AR1813" s="3"/>
      <c r="AS1813" s="3"/>
      <c r="AT1813" s="3"/>
      <c r="AU1813" s="291" t="s">
        <v>3450</v>
      </c>
      <c r="AV1813" s="7" t="s">
        <v>47</v>
      </c>
      <c r="AW1813" s="7" t="s">
        <v>47</v>
      </c>
      <c r="AX1813" s="9" t="str">
        <f>IF(AW1813="","Vacio",IF(AV1813=AW1813,"Igual","Diferente"))</f>
        <v>Igual</v>
      </c>
      <c r="AY1813" s="129"/>
      <c r="AZ1813" s="129"/>
      <c r="BA1813" s="5" t="str">
        <f ca="1">+IF(K1813&gt;21,"Revisar",0)</f>
        <v>Revisar</v>
      </c>
      <c r="BB1813" s="68" t="s">
        <v>146</v>
      </c>
      <c r="BC1813" s="129" t="s">
        <v>141</v>
      </c>
      <c r="BD1813"/>
      <c r="BE1813"/>
      <c r="BF1813" s="129" t="s">
        <v>94</v>
      </c>
      <c r="BG1813" s="129"/>
      <c r="BH1813"/>
      <c r="BI1813"/>
      <c r="BJ1813"/>
      <c r="BK1813"/>
      <c r="BL1813"/>
      <c r="BM1813"/>
    </row>
    <row r="1814" spans="1:65" s="158" customFormat="1" ht="14.65" customHeight="1" x14ac:dyDescent="0.25">
      <c r="A1814" s="68" t="str">
        <f>CONCATENATE(E1814,"_",X1814)</f>
        <v>20548792887_PCR-LAP0989</v>
      </c>
      <c r="B1814" s="68" t="str">
        <f>CONCATENATE(E1814,"_",Z1814)</f>
        <v>20548792887_PCR-LAP 0984</v>
      </c>
      <c r="C1814" s="6">
        <v>44075</v>
      </c>
      <c r="D1814" s="6">
        <v>44104</v>
      </c>
      <c r="E1814" s="192">
        <v>20548792887</v>
      </c>
      <c r="F1814" s="3" t="s">
        <v>2738</v>
      </c>
      <c r="G1814" s="3" t="s">
        <v>4306</v>
      </c>
      <c r="H1814" s="6">
        <v>44075</v>
      </c>
      <c r="I1814" s="6">
        <v>44104</v>
      </c>
      <c r="J1814" s="7"/>
      <c r="K1814" s="8">
        <f ca="1">+TODAY()-I1814</f>
        <v>33</v>
      </c>
      <c r="L1814" s="9">
        <v>65</v>
      </c>
      <c r="M1814" s="135"/>
      <c r="N1814" s="9" t="str">
        <f>IF(M1814="","Vacio",IF(L1814=M1814,"Igual","Diferente"))</f>
        <v>Vacio</v>
      </c>
      <c r="O1814" s="9"/>
      <c r="P1814" s="135"/>
      <c r="Q1814" s="9" t="str">
        <f>IF(P1814="","Vacio",IF(O1814=P1814,"Igual","Diferente"))</f>
        <v>Vacio</v>
      </c>
      <c r="R1814" s="1">
        <f>+L1814+O1814/3.5</f>
        <v>65</v>
      </c>
      <c r="S1814" s="1">
        <f ca="1">+IF(K1814&gt;=0,IF(K1814&lt;30,R1814*1,IF(60&gt;K1814,R1814*2,IF(90&gt;K1814,R1814*3,IF(120&gt;K1814,R1814*4,IF(150&gt;K1814,R1814*5,IF(180&gt;K1814,R1814*6,IF(210&gt;K1814,R1814*7))))))),0)</f>
        <v>130</v>
      </c>
      <c r="T1814" s="2">
        <f ca="1">+IF(K1814&lt;0,0,IF(K1814&lt;8,$A$1,IF(K1814&lt;15,$B$1,IF(K1814&lt;22,$C$1,IF(K1814&lt;30,$D$1,IF(K1814&lt;60,$G$1,IF(K1814&lt;90,$H$1,IF(K1814&lt;120,$I$1,IF(K1814&lt;150,$J$1,IF(K1814&lt;180,$K$1,IF(K1814&lt;210,$E$1)))))))))))</f>
        <v>2</v>
      </c>
      <c r="U1814" s="3" t="s">
        <v>2750</v>
      </c>
      <c r="V1814" s="10" t="s">
        <v>2767</v>
      </c>
      <c r="W1814" s="6" t="s">
        <v>2768</v>
      </c>
      <c r="X1814" s="30" t="s">
        <v>2769</v>
      </c>
      <c r="Y1814" s="12" t="s">
        <v>5248</v>
      </c>
      <c r="Z1814" s="12" t="s">
        <v>2770</v>
      </c>
      <c r="AA1814" s="12"/>
      <c r="AB1814" s="15"/>
      <c r="AC1814" s="15" t="s">
        <v>59</v>
      </c>
      <c r="AD1814" s="15">
        <v>44134</v>
      </c>
      <c r="AE1814" s="15">
        <v>44104</v>
      </c>
      <c r="AF1814" s="4">
        <f ca="1">+TODAY()-AE1814</f>
        <v>33</v>
      </c>
      <c r="AG1814" s="15" t="s">
        <v>60</v>
      </c>
      <c r="AH1814" s="15" t="s">
        <v>5203</v>
      </c>
      <c r="AI1814" s="6"/>
      <c r="AJ1814" s="6" t="s">
        <v>2746</v>
      </c>
      <c r="AK1814" s="3" t="s">
        <v>701</v>
      </c>
      <c r="AL1814" s="6"/>
      <c r="AM1814" s="10">
        <v>1</v>
      </c>
      <c r="AN1814" s="3" t="s">
        <v>44</v>
      </c>
      <c r="AO1814" s="3" t="s">
        <v>1957</v>
      </c>
      <c r="AP1814" s="3" t="s">
        <v>151</v>
      </c>
      <c r="AQ1814" s="3"/>
      <c r="AR1814" s="3"/>
      <c r="AS1814" s="3"/>
      <c r="AT1814" s="3"/>
      <c r="AU1814" s="291" t="s">
        <v>3450</v>
      </c>
      <c r="AV1814" s="7" t="s">
        <v>47</v>
      </c>
      <c r="AW1814" s="7" t="s">
        <v>47</v>
      </c>
      <c r="AX1814" s="9" t="str">
        <f>IF(AW1814="","Vacio",IF(AV1814=AW1814,"Igual","Diferente"))</f>
        <v>Igual</v>
      </c>
      <c r="AY1814" s="129"/>
      <c r="AZ1814" s="129"/>
      <c r="BA1814" s="5" t="str">
        <f ca="1">+IF(K1814&gt;21,"Revisar",0)</f>
        <v>Revisar</v>
      </c>
      <c r="BB1814" s="68" t="s">
        <v>146</v>
      </c>
      <c r="BC1814" s="129" t="s">
        <v>141</v>
      </c>
      <c r="BD1814"/>
      <c r="BE1814"/>
      <c r="BF1814" s="129" t="s">
        <v>94</v>
      </c>
      <c r="BG1814" s="129"/>
      <c r="BH1814"/>
      <c r="BI1814"/>
      <c r="BJ1814"/>
      <c r="BK1814"/>
      <c r="BL1814"/>
      <c r="BM1814"/>
    </row>
    <row r="1815" spans="1:65" s="158" customFormat="1" ht="14.65" customHeight="1" x14ac:dyDescent="0.25">
      <c r="A1815" s="68" t="str">
        <f>CONCATENATE(E1815,"_",X1815)</f>
        <v>20548792887_PCR-LAP0990</v>
      </c>
      <c r="B1815" s="68" t="str">
        <f>CONCATENATE(E1815,"_",Z1815)</f>
        <v>20548792887_</v>
      </c>
      <c r="C1815" s="6">
        <v>44075</v>
      </c>
      <c r="D1815" s="6">
        <v>44104</v>
      </c>
      <c r="E1815" s="192">
        <v>20548792887</v>
      </c>
      <c r="F1815" s="3" t="s">
        <v>2738</v>
      </c>
      <c r="G1815" s="3" t="s">
        <v>4306</v>
      </c>
      <c r="H1815" s="6">
        <v>44075</v>
      </c>
      <c r="I1815" s="6">
        <v>44104</v>
      </c>
      <c r="J1815" s="7"/>
      <c r="K1815" s="8">
        <f ca="1">+TODAY()-I1815</f>
        <v>33</v>
      </c>
      <c r="L1815" s="9">
        <v>60</v>
      </c>
      <c r="M1815" s="135"/>
      <c r="N1815" s="9" t="str">
        <f>IF(M1815="","Vacio",IF(L1815=M1815,"Igual","Diferente"))</f>
        <v>Vacio</v>
      </c>
      <c r="O1815" s="9"/>
      <c r="P1815" s="135"/>
      <c r="Q1815" s="9" t="str">
        <f>IF(P1815="","Vacio",IF(O1815=P1815,"Igual","Diferente"))</f>
        <v>Vacio</v>
      </c>
      <c r="R1815" s="1">
        <f>+L1815+O1815/3.5</f>
        <v>60</v>
      </c>
      <c r="S1815" s="1">
        <f ca="1">+IF(K1815&gt;=0,IF(K1815&lt;30,R1815*1,IF(60&gt;K1815,R1815*2,IF(90&gt;K1815,R1815*3,IF(120&gt;K1815,R1815*4,IF(150&gt;K1815,R1815*5,IF(180&gt;K1815,R1815*6,IF(210&gt;K1815,R1815*7))))))),0)</f>
        <v>120</v>
      </c>
      <c r="T1815" s="2">
        <f ca="1">+IF(K1815&lt;0,0,IF(K1815&lt;8,$A$1,IF(K1815&lt;15,$B$1,IF(K1815&lt;22,$C$1,IF(K1815&lt;30,$D$1,IF(K1815&lt;60,$G$1,IF(K1815&lt;90,$H$1,IF(K1815&lt;120,$I$1,IF(K1815&lt;150,$J$1,IF(K1815&lt;180,$K$1,IF(K1815&lt;210,$E$1)))))))))))</f>
        <v>2</v>
      </c>
      <c r="U1815" s="3" t="s">
        <v>2750</v>
      </c>
      <c r="V1815" s="10" t="s">
        <v>2771</v>
      </c>
      <c r="W1815" s="6">
        <v>43370</v>
      </c>
      <c r="X1815" s="30" t="s">
        <v>2772</v>
      </c>
      <c r="Y1815" s="12" t="s">
        <v>5248</v>
      </c>
      <c r="Z1815" s="12"/>
      <c r="AA1815" s="12"/>
      <c r="AB1815" s="15"/>
      <c r="AC1815" s="15" t="s">
        <v>59</v>
      </c>
      <c r="AD1815" s="15">
        <v>44134</v>
      </c>
      <c r="AE1815" s="15">
        <v>44104</v>
      </c>
      <c r="AF1815" s="4">
        <f ca="1">+TODAY()-AE1815</f>
        <v>33</v>
      </c>
      <c r="AG1815" s="15" t="s">
        <v>60</v>
      </c>
      <c r="AH1815" s="15" t="s">
        <v>5203</v>
      </c>
      <c r="AI1815" s="6"/>
      <c r="AJ1815" s="6" t="s">
        <v>2746</v>
      </c>
      <c r="AK1815" s="3" t="s">
        <v>701</v>
      </c>
      <c r="AL1815" s="6"/>
      <c r="AM1815" s="10">
        <v>1</v>
      </c>
      <c r="AN1815" s="3" t="s">
        <v>44</v>
      </c>
      <c r="AO1815" s="3" t="s">
        <v>1957</v>
      </c>
      <c r="AP1815" s="3" t="s">
        <v>151</v>
      </c>
      <c r="AQ1815" s="3"/>
      <c r="AR1815" s="3"/>
      <c r="AS1815" s="3"/>
      <c r="AT1815" s="3"/>
      <c r="AU1815" s="291" t="s">
        <v>3450</v>
      </c>
      <c r="AV1815" s="7" t="s">
        <v>47</v>
      </c>
      <c r="AW1815" s="7" t="s">
        <v>47</v>
      </c>
      <c r="AX1815" s="9" t="str">
        <f>IF(AW1815="","Vacio",IF(AV1815=AW1815,"Igual","Diferente"))</f>
        <v>Igual</v>
      </c>
      <c r="AY1815" s="129"/>
      <c r="AZ1815" s="129"/>
      <c r="BA1815" s="5" t="str">
        <f ca="1">+IF(K1815&gt;21,"Revisar",0)</f>
        <v>Revisar</v>
      </c>
      <c r="BB1815" s="68" t="s">
        <v>146</v>
      </c>
      <c r="BC1815" s="129" t="s">
        <v>141</v>
      </c>
      <c r="BD1815"/>
      <c r="BE1815"/>
      <c r="BF1815" s="129" t="s">
        <v>94</v>
      </c>
      <c r="BG1815" s="129"/>
      <c r="BH1815"/>
      <c r="BI1815"/>
      <c r="BJ1815"/>
      <c r="BK1815"/>
      <c r="BL1815"/>
      <c r="BM1815"/>
    </row>
    <row r="1816" spans="1:65" s="158" customFormat="1" ht="14.65" customHeight="1" x14ac:dyDescent="0.25">
      <c r="A1816" s="68" t="str">
        <f>CONCATENATE(E1816,"_",X1816)</f>
        <v>20548792887_PCR-LAP0993</v>
      </c>
      <c r="B1816" s="68" t="str">
        <f>CONCATENATE(E1816,"_",Z1816)</f>
        <v>20548792887_PCR-LAP 0805</v>
      </c>
      <c r="C1816" s="6">
        <v>44075</v>
      </c>
      <c r="D1816" s="6">
        <v>44104</v>
      </c>
      <c r="E1816" s="192">
        <v>20548792887</v>
      </c>
      <c r="F1816" s="3" t="s">
        <v>2738</v>
      </c>
      <c r="G1816" s="3" t="s">
        <v>4306</v>
      </c>
      <c r="H1816" s="6">
        <v>44075</v>
      </c>
      <c r="I1816" s="6">
        <v>44104</v>
      </c>
      <c r="J1816" s="7"/>
      <c r="K1816" s="8">
        <f ca="1">+TODAY()-I1816</f>
        <v>33</v>
      </c>
      <c r="L1816" s="9">
        <v>60</v>
      </c>
      <c r="M1816" s="135"/>
      <c r="N1816" s="9" t="str">
        <f>IF(M1816="","Vacio",IF(L1816=M1816,"Igual","Diferente"))</f>
        <v>Vacio</v>
      </c>
      <c r="O1816" s="9"/>
      <c r="P1816" s="135"/>
      <c r="Q1816" s="9" t="str">
        <f>IF(P1816="","Vacio",IF(O1816=P1816,"Igual","Diferente"))</f>
        <v>Vacio</v>
      </c>
      <c r="R1816" s="1">
        <f>+L1816+O1816/3.5</f>
        <v>60</v>
      </c>
      <c r="S1816" s="1">
        <f ca="1">+IF(K1816&gt;=0,IF(K1816&lt;30,R1816*1,IF(60&gt;K1816,R1816*2,IF(90&gt;K1816,R1816*3,IF(120&gt;K1816,R1816*4,IF(150&gt;K1816,R1816*5,IF(180&gt;K1816,R1816*6,IF(210&gt;K1816,R1816*7))))))),0)</f>
        <v>120</v>
      </c>
      <c r="T1816" s="2">
        <f ca="1">+IF(K1816&lt;0,0,IF(K1816&lt;8,$A$1,IF(K1816&lt;15,$B$1,IF(K1816&lt;22,$C$1,IF(K1816&lt;30,$D$1,IF(K1816&lt;60,$G$1,IF(K1816&lt;90,$H$1,IF(K1816&lt;120,$I$1,IF(K1816&lt;150,$J$1,IF(K1816&lt;180,$K$1,IF(K1816&lt;210,$E$1)))))))))))</f>
        <v>2</v>
      </c>
      <c r="U1816" s="3" t="s">
        <v>1074</v>
      </c>
      <c r="V1816" s="10" t="s">
        <v>2773</v>
      </c>
      <c r="W1816" s="6" t="s">
        <v>2748</v>
      </c>
      <c r="X1816" s="30" t="s">
        <v>2774</v>
      </c>
      <c r="Y1816" s="12" t="s">
        <v>5248</v>
      </c>
      <c r="Z1816" s="12" t="s">
        <v>2775</v>
      </c>
      <c r="AA1816" s="12"/>
      <c r="AB1816" s="15"/>
      <c r="AC1816" s="15" t="s">
        <v>59</v>
      </c>
      <c r="AD1816" s="15">
        <v>44134</v>
      </c>
      <c r="AE1816" s="15">
        <v>44104</v>
      </c>
      <c r="AF1816" s="4">
        <f ca="1">+TODAY()-AE1816</f>
        <v>33</v>
      </c>
      <c r="AG1816" s="15" t="s">
        <v>60</v>
      </c>
      <c r="AH1816" s="15" t="s">
        <v>5203</v>
      </c>
      <c r="AI1816" s="6"/>
      <c r="AJ1816" s="6" t="s">
        <v>2746</v>
      </c>
      <c r="AK1816" s="3" t="s">
        <v>701</v>
      </c>
      <c r="AL1816" s="6"/>
      <c r="AM1816" s="10">
        <v>1</v>
      </c>
      <c r="AN1816" s="3" t="s">
        <v>44</v>
      </c>
      <c r="AO1816" s="3" t="s">
        <v>1957</v>
      </c>
      <c r="AP1816" s="3" t="s">
        <v>151</v>
      </c>
      <c r="AQ1816" s="3" t="s">
        <v>63</v>
      </c>
      <c r="AR1816" s="3"/>
      <c r="AS1816" s="3"/>
      <c r="AT1816" s="3"/>
      <c r="AU1816" s="291" t="s">
        <v>3450</v>
      </c>
      <c r="AV1816" s="7" t="s">
        <v>47</v>
      </c>
      <c r="AW1816" s="7" t="s">
        <v>47</v>
      </c>
      <c r="AX1816" s="9" t="str">
        <f>IF(AW1816="","Vacio",IF(AV1816=AW1816,"Igual","Diferente"))</f>
        <v>Igual</v>
      </c>
      <c r="AY1816" s="129"/>
      <c r="AZ1816" s="129"/>
      <c r="BA1816" s="5" t="str">
        <f ca="1">+IF(K1816&gt;21,"Revisar",0)</f>
        <v>Revisar</v>
      </c>
      <c r="BB1816" s="68" t="s">
        <v>146</v>
      </c>
      <c r="BC1816" s="129" t="s">
        <v>141</v>
      </c>
      <c r="BD1816"/>
      <c r="BE1816"/>
      <c r="BF1816" s="129" t="s">
        <v>94</v>
      </c>
      <c r="BG1816" s="129"/>
      <c r="BH1816"/>
      <c r="BI1816"/>
      <c r="BJ1816"/>
      <c r="BK1816"/>
      <c r="BL1816"/>
      <c r="BM1816"/>
    </row>
    <row r="1817" spans="1:65" s="158" customFormat="1" ht="14.65" customHeight="1" x14ac:dyDescent="0.25">
      <c r="A1817" s="68" t="str">
        <f>CONCATENATE(E1817,"_",X1817)</f>
        <v>20509283657_PCR-LAP20072013</v>
      </c>
      <c r="B1817" s="68" t="str">
        <f>CONCATENATE(E1817,"_",Z1817)</f>
        <v>20509283657_</v>
      </c>
      <c r="C1817" s="6">
        <v>44131</v>
      </c>
      <c r="D1817" s="6">
        <v>44161</v>
      </c>
      <c r="E1817" s="192">
        <v>20509283657</v>
      </c>
      <c r="F1817" s="3" t="s">
        <v>5095</v>
      </c>
      <c r="G1817" s="3" t="s">
        <v>5096</v>
      </c>
      <c r="H1817" s="6">
        <v>44131</v>
      </c>
      <c r="I1817" s="6">
        <v>44161</v>
      </c>
      <c r="J1817" s="7"/>
      <c r="K1817" s="8">
        <f ca="1">+TODAY()-I1817</f>
        <v>-24</v>
      </c>
      <c r="L1817" s="9">
        <v>60</v>
      </c>
      <c r="M1817" s="152"/>
      <c r="N1817" s="9" t="str">
        <f>IF(M1817="","Vacio",IF(L1817=M1817,"Igual","Diferente"))</f>
        <v>Vacio</v>
      </c>
      <c r="O1817" s="9"/>
      <c r="P1817" s="152"/>
      <c r="Q1817" s="9" t="str">
        <f>IF(P1817="","Vacio",IF(O1817=P1817,"Igual","Diferente"))</f>
        <v>Vacio</v>
      </c>
      <c r="R1817" s="1">
        <f>+L1817+O1817/3.5</f>
        <v>60</v>
      </c>
      <c r="S1817" s="1">
        <f ca="1">+IF(K1817&gt;=0,IF(K1817&lt;30,R1817*1,IF(60&gt;K1817,R1817*2,IF(90&gt;K1817,R1817*3,IF(120&gt;K1817,R1817*4,IF(150&gt;K1817,R1817*5,IF(180&gt;K1817,R1817*6,IF(210&gt;K1817,R1817*7))))))),0)</f>
        <v>0</v>
      </c>
      <c r="T1817" s="2">
        <f ca="1">+IF(K1817&lt;0,0,IF(K1817&lt;8,$A$1,IF(K1817&lt;15,$B$1,IF(K1817&lt;22,$C$1,IF(K1817&lt;30,$D$1,IF(K1817&lt;60,$G$1,IF(K1817&lt;90,$H$1,IF(K1817&lt;120,$I$1,IF(K1817&lt;150,$J$1,IF(K1817&lt;180,$K$1,IF(K1817&lt;210,$E$1)))))))))))</f>
        <v>0</v>
      </c>
      <c r="U1817" s="3" t="s">
        <v>5157</v>
      </c>
      <c r="V1817" s="10" t="s">
        <v>5158</v>
      </c>
      <c r="W1817" s="6">
        <v>44131</v>
      </c>
      <c r="X1817" s="12" t="s">
        <v>4469</v>
      </c>
      <c r="Y1817" s="12" t="s">
        <v>5248</v>
      </c>
      <c r="Z1817" s="12"/>
      <c r="AA1817" s="12"/>
      <c r="AB1817" s="15"/>
      <c r="AC1817" s="15"/>
      <c r="AD1817" s="15"/>
      <c r="AE1817" s="15"/>
      <c r="AF1817" s="4">
        <f ca="1">+TODAY()-AE1817</f>
        <v>44137</v>
      </c>
      <c r="AG1817" s="15"/>
      <c r="AH1817" s="15"/>
      <c r="AI1817" s="6"/>
      <c r="AJ1817" s="6"/>
      <c r="AK1817" s="3"/>
      <c r="AL1817" s="6"/>
      <c r="AM1817" s="10">
        <v>1</v>
      </c>
      <c r="AN1817" s="3" t="s">
        <v>44</v>
      </c>
      <c r="AO1817" s="3"/>
      <c r="AP1817" s="3" t="s">
        <v>151</v>
      </c>
      <c r="AQ1817" s="3"/>
      <c r="AR1817" s="3"/>
      <c r="AS1817" s="3"/>
      <c r="AT1817" s="3"/>
      <c r="AU1817" s="3" t="s">
        <v>4686</v>
      </c>
      <c r="AV1817" s="7" t="s">
        <v>47</v>
      </c>
      <c r="AW1817" s="7"/>
      <c r="AX1817" s="9" t="str">
        <f>IF(AW1817="","Vacio",IF(AV1817=AW1817,"Igual","Diferente"))</f>
        <v>Vacio</v>
      </c>
      <c r="AY1817" s="129"/>
      <c r="AZ1817" s="129"/>
      <c r="BA1817" s="5">
        <f ca="1">+IF(K1817&gt;21,"Revisar",0)</f>
        <v>0</v>
      </c>
      <c r="BB1817" s="129" t="s">
        <v>146</v>
      </c>
      <c r="BC1817" s="129" t="s">
        <v>2919</v>
      </c>
      <c r="BD1817" s="153"/>
      <c r="BE1817" s="153"/>
      <c r="BF1817" s="129"/>
      <c r="BG1817" s="129"/>
      <c r="BH1817" s="153"/>
      <c r="BI1817" s="153"/>
      <c r="BJ1817" s="153"/>
      <c r="BK1817" s="153"/>
      <c r="BL1817" s="153"/>
      <c r="BM1817" s="153"/>
    </row>
    <row r="1818" spans="1:65" s="158" customFormat="1" ht="14.65" customHeight="1" x14ac:dyDescent="0.25">
      <c r="A1818" s="68" t="str">
        <f>CONCATENATE(E1818,"_",X1818)</f>
        <v>20509283657_PCR-LAP20072009</v>
      </c>
      <c r="B1818" s="68" t="str">
        <f>CONCATENATE(E1818,"_",Z1818)</f>
        <v>20509283657_</v>
      </c>
      <c r="C1818" s="6">
        <v>44131</v>
      </c>
      <c r="D1818" s="6">
        <v>44161</v>
      </c>
      <c r="E1818" s="192">
        <v>20509283657</v>
      </c>
      <c r="F1818" s="3" t="s">
        <v>5095</v>
      </c>
      <c r="G1818" s="3" t="s">
        <v>5096</v>
      </c>
      <c r="H1818" s="6">
        <v>44131</v>
      </c>
      <c r="I1818" s="6">
        <v>44161</v>
      </c>
      <c r="J1818" s="7"/>
      <c r="K1818" s="8">
        <f ca="1">+TODAY()-I1818</f>
        <v>-24</v>
      </c>
      <c r="L1818" s="9">
        <v>60</v>
      </c>
      <c r="M1818" s="152"/>
      <c r="N1818" s="9" t="str">
        <f>IF(M1818="","Vacio",IF(L1818=M1818,"Igual","Diferente"))</f>
        <v>Vacio</v>
      </c>
      <c r="O1818" s="9"/>
      <c r="P1818" s="152"/>
      <c r="Q1818" s="9" t="str">
        <f>IF(P1818="","Vacio",IF(O1818=P1818,"Igual","Diferente"))</f>
        <v>Vacio</v>
      </c>
      <c r="R1818" s="1">
        <f>+L1818+O1818/3.5</f>
        <v>60</v>
      </c>
      <c r="S1818" s="1">
        <f ca="1">+IF(K1818&gt;=0,IF(K1818&lt;30,R1818*1,IF(60&gt;K1818,R1818*2,IF(90&gt;K1818,R1818*3,IF(120&gt;K1818,R1818*4,IF(150&gt;K1818,R1818*5,IF(180&gt;K1818,R1818*6,IF(210&gt;K1818,R1818*7))))))),0)</f>
        <v>0</v>
      </c>
      <c r="T1818" s="2">
        <f ca="1">+IF(K1818&lt;0,0,IF(K1818&lt;8,$A$1,IF(K1818&lt;15,$B$1,IF(K1818&lt;22,$C$1,IF(K1818&lt;30,$D$1,IF(K1818&lt;60,$G$1,IF(K1818&lt;90,$H$1,IF(K1818&lt;120,$I$1,IF(K1818&lt;150,$J$1,IF(K1818&lt;180,$K$1,IF(K1818&lt;210,$E$1)))))))))))</f>
        <v>0</v>
      </c>
      <c r="U1818" s="3" t="s">
        <v>5157</v>
      </c>
      <c r="V1818" s="10" t="s">
        <v>5158</v>
      </c>
      <c r="W1818" s="6">
        <v>44131</v>
      </c>
      <c r="X1818" s="12" t="s">
        <v>5094</v>
      </c>
      <c r="Y1818" s="12" t="s">
        <v>5248</v>
      </c>
      <c r="Z1818" s="12"/>
      <c r="AA1818" s="12"/>
      <c r="AB1818" s="15"/>
      <c r="AC1818" s="15"/>
      <c r="AD1818" s="15"/>
      <c r="AE1818" s="15"/>
      <c r="AF1818" s="4">
        <f ca="1">+TODAY()-AE1818</f>
        <v>44137</v>
      </c>
      <c r="AG1818" s="15"/>
      <c r="AH1818" s="15"/>
      <c r="AI1818" s="6"/>
      <c r="AJ1818" s="6"/>
      <c r="AK1818" s="3"/>
      <c r="AL1818" s="6"/>
      <c r="AM1818" s="10">
        <v>1</v>
      </c>
      <c r="AN1818" s="3" t="s">
        <v>44</v>
      </c>
      <c r="AO1818" s="3"/>
      <c r="AP1818" s="3" t="s">
        <v>151</v>
      </c>
      <c r="AQ1818" s="3"/>
      <c r="AR1818" s="3"/>
      <c r="AS1818" s="3"/>
      <c r="AT1818" s="3"/>
      <c r="AU1818" s="3" t="s">
        <v>4686</v>
      </c>
      <c r="AV1818" s="7" t="s">
        <v>47</v>
      </c>
      <c r="AW1818" s="7"/>
      <c r="AX1818" s="9" t="str">
        <f>IF(AW1818="","Vacio",IF(AV1818=AW1818,"Igual","Diferente"))</f>
        <v>Vacio</v>
      </c>
      <c r="AY1818" s="129"/>
      <c r="AZ1818" s="129"/>
      <c r="BA1818" s="5">
        <f ca="1">+IF(K1818&gt;21,"Revisar",0)</f>
        <v>0</v>
      </c>
      <c r="BB1818" s="129" t="s">
        <v>146</v>
      </c>
      <c r="BC1818" s="129" t="s">
        <v>2919</v>
      </c>
      <c r="BD1818" s="153"/>
      <c r="BE1818" s="153"/>
      <c r="BF1818" s="129"/>
      <c r="BG1818" s="129"/>
      <c r="BH1818" s="153"/>
      <c r="BI1818" s="153"/>
      <c r="BJ1818" s="153"/>
      <c r="BK1818" s="153"/>
      <c r="BL1818" s="153"/>
      <c r="BM1818" s="153"/>
    </row>
    <row r="1819" spans="1:65" s="158" customFormat="1" ht="14.65" customHeight="1" x14ac:dyDescent="0.25">
      <c r="A1819" s="68" t="str">
        <f>CONCATENATE(E1819,"_",X1819)</f>
        <v>20509283657_PCR-LAP20072028</v>
      </c>
      <c r="B1819" s="68" t="str">
        <f>CONCATENATE(E1819,"_",Z1819)</f>
        <v>20509283657_</v>
      </c>
      <c r="C1819" s="6">
        <v>44131</v>
      </c>
      <c r="D1819" s="6">
        <v>44161</v>
      </c>
      <c r="E1819" s="192">
        <v>20509283657</v>
      </c>
      <c r="F1819" s="3" t="s">
        <v>5095</v>
      </c>
      <c r="G1819" s="3" t="s">
        <v>5096</v>
      </c>
      <c r="H1819" s="6">
        <v>44131</v>
      </c>
      <c r="I1819" s="6">
        <v>44161</v>
      </c>
      <c r="J1819" s="7"/>
      <c r="K1819" s="8">
        <f ca="1">+TODAY()-I1819</f>
        <v>-24</v>
      </c>
      <c r="L1819" s="9">
        <v>60</v>
      </c>
      <c r="M1819" s="152"/>
      <c r="N1819" s="9" t="str">
        <f>IF(M1819="","Vacio",IF(L1819=M1819,"Igual","Diferente"))</f>
        <v>Vacio</v>
      </c>
      <c r="O1819" s="9"/>
      <c r="P1819" s="152"/>
      <c r="Q1819" s="9" t="str">
        <f>IF(P1819="","Vacio",IF(O1819=P1819,"Igual","Diferente"))</f>
        <v>Vacio</v>
      </c>
      <c r="R1819" s="1">
        <f>+L1819+O1819/3.5</f>
        <v>60</v>
      </c>
      <c r="S1819" s="1">
        <f ca="1">+IF(K1819&gt;=0,IF(K1819&lt;30,R1819*1,IF(60&gt;K1819,R1819*2,IF(90&gt;K1819,R1819*3,IF(120&gt;K1819,R1819*4,IF(150&gt;K1819,R1819*5,IF(180&gt;K1819,R1819*6,IF(210&gt;K1819,R1819*7))))))),0)</f>
        <v>0</v>
      </c>
      <c r="T1819" s="2">
        <f ca="1">+IF(K1819&lt;0,0,IF(K1819&lt;8,$A$1,IF(K1819&lt;15,$B$1,IF(K1819&lt;22,$C$1,IF(K1819&lt;30,$D$1,IF(K1819&lt;60,$G$1,IF(K1819&lt;90,$H$1,IF(K1819&lt;120,$I$1,IF(K1819&lt;150,$J$1,IF(K1819&lt;180,$K$1,IF(K1819&lt;210,$E$1)))))))))))</f>
        <v>0</v>
      </c>
      <c r="U1819" s="3" t="s">
        <v>5157</v>
      </c>
      <c r="V1819" s="10" t="s">
        <v>5158</v>
      </c>
      <c r="W1819" s="6">
        <v>44131</v>
      </c>
      <c r="X1819" s="12" t="s">
        <v>3285</v>
      </c>
      <c r="Y1819" s="12" t="s">
        <v>5248</v>
      </c>
      <c r="Z1819" s="12"/>
      <c r="AA1819" s="12"/>
      <c r="AB1819" s="15"/>
      <c r="AC1819" s="15"/>
      <c r="AD1819" s="15"/>
      <c r="AE1819" s="15"/>
      <c r="AF1819" s="4">
        <f ca="1">+TODAY()-AE1819</f>
        <v>44137</v>
      </c>
      <c r="AG1819" s="15"/>
      <c r="AH1819" s="15"/>
      <c r="AI1819" s="6"/>
      <c r="AJ1819" s="6"/>
      <c r="AK1819" s="3"/>
      <c r="AL1819" s="6"/>
      <c r="AM1819" s="10">
        <v>1</v>
      </c>
      <c r="AN1819" s="3" t="s">
        <v>44</v>
      </c>
      <c r="AO1819" s="3"/>
      <c r="AP1819" s="3" t="s">
        <v>151</v>
      </c>
      <c r="AQ1819" s="3"/>
      <c r="AR1819" s="3"/>
      <c r="AS1819" s="3"/>
      <c r="AT1819" s="3"/>
      <c r="AU1819" s="3" t="s">
        <v>4686</v>
      </c>
      <c r="AV1819" s="7" t="s">
        <v>47</v>
      </c>
      <c r="AW1819" s="7"/>
      <c r="AX1819" s="9" t="str">
        <f>IF(AW1819="","Vacio",IF(AV1819=AW1819,"Igual","Diferente"))</f>
        <v>Vacio</v>
      </c>
      <c r="AY1819" s="129"/>
      <c r="AZ1819" s="129"/>
      <c r="BA1819" s="5">
        <f ca="1">+IF(K1819&gt;21,"Revisar",0)</f>
        <v>0</v>
      </c>
      <c r="BB1819" s="129" t="s">
        <v>146</v>
      </c>
      <c r="BC1819" s="129" t="s">
        <v>2919</v>
      </c>
      <c r="BD1819" s="153"/>
      <c r="BE1819" s="153"/>
      <c r="BF1819" s="129"/>
      <c r="BG1819" s="129"/>
      <c r="BH1819" s="153"/>
      <c r="BI1819" s="153"/>
      <c r="BJ1819" s="153"/>
      <c r="BK1819" s="153"/>
      <c r="BL1819" s="153"/>
      <c r="BM1819" s="153"/>
    </row>
    <row r="1820" spans="1:65" s="158" customFormat="1" ht="14.65" customHeight="1" x14ac:dyDescent="0.25">
      <c r="A1820" s="68" t="str">
        <f>CONCATENATE(E1820,"_",X1820)</f>
        <v>20509283657_PCR-LAP20072034</v>
      </c>
      <c r="B1820" s="68" t="str">
        <f>CONCATENATE(E1820,"_",Z1820)</f>
        <v>20509283657_</v>
      </c>
      <c r="C1820" s="6">
        <v>44131</v>
      </c>
      <c r="D1820" s="6">
        <v>44161</v>
      </c>
      <c r="E1820" s="192">
        <v>20509283657</v>
      </c>
      <c r="F1820" s="3" t="s">
        <v>5095</v>
      </c>
      <c r="G1820" s="3" t="s">
        <v>5096</v>
      </c>
      <c r="H1820" s="6">
        <v>44131</v>
      </c>
      <c r="I1820" s="6">
        <v>44161</v>
      </c>
      <c r="J1820" s="7"/>
      <c r="K1820" s="8">
        <f ca="1">+TODAY()-I1820</f>
        <v>-24</v>
      </c>
      <c r="L1820" s="9">
        <v>60</v>
      </c>
      <c r="M1820" s="152"/>
      <c r="N1820" s="9" t="str">
        <f>IF(M1820="","Vacio",IF(L1820=M1820,"Igual","Diferente"))</f>
        <v>Vacio</v>
      </c>
      <c r="O1820" s="9"/>
      <c r="P1820" s="152"/>
      <c r="Q1820" s="9" t="str">
        <f>IF(P1820="","Vacio",IF(O1820=P1820,"Igual","Diferente"))</f>
        <v>Vacio</v>
      </c>
      <c r="R1820" s="1">
        <f>+L1820+O1820/3.5</f>
        <v>60</v>
      </c>
      <c r="S1820" s="1">
        <f ca="1">+IF(K1820&gt;=0,IF(K1820&lt;30,R1820*1,IF(60&gt;K1820,R1820*2,IF(90&gt;K1820,R1820*3,IF(120&gt;K1820,R1820*4,IF(150&gt;K1820,R1820*5,IF(180&gt;K1820,R1820*6,IF(210&gt;K1820,R1820*7))))))),0)</f>
        <v>0</v>
      </c>
      <c r="T1820" s="2">
        <f ca="1">+IF(K1820&lt;0,0,IF(K1820&lt;8,$A$1,IF(K1820&lt;15,$B$1,IF(K1820&lt;22,$C$1,IF(K1820&lt;30,$D$1,IF(K1820&lt;60,$G$1,IF(K1820&lt;90,$H$1,IF(K1820&lt;120,$I$1,IF(K1820&lt;150,$J$1,IF(K1820&lt;180,$K$1,IF(K1820&lt;210,$E$1)))))))))))</f>
        <v>0</v>
      </c>
      <c r="U1820" s="3" t="s">
        <v>5157</v>
      </c>
      <c r="V1820" s="10" t="s">
        <v>5158</v>
      </c>
      <c r="W1820" s="6">
        <v>44131</v>
      </c>
      <c r="X1820" s="12" t="s">
        <v>5097</v>
      </c>
      <c r="Y1820" s="12" t="s">
        <v>5248</v>
      </c>
      <c r="Z1820" s="12"/>
      <c r="AA1820" s="12"/>
      <c r="AB1820" s="15"/>
      <c r="AC1820" s="15"/>
      <c r="AD1820" s="15"/>
      <c r="AE1820" s="15"/>
      <c r="AF1820" s="4">
        <f ca="1">+TODAY()-AE1820</f>
        <v>44137</v>
      </c>
      <c r="AG1820" s="15"/>
      <c r="AH1820" s="15"/>
      <c r="AI1820" s="6"/>
      <c r="AJ1820" s="6"/>
      <c r="AK1820" s="3"/>
      <c r="AL1820" s="6"/>
      <c r="AM1820" s="10">
        <v>1</v>
      </c>
      <c r="AN1820" s="3" t="s">
        <v>44</v>
      </c>
      <c r="AO1820" s="3"/>
      <c r="AP1820" s="3" t="s">
        <v>151</v>
      </c>
      <c r="AQ1820" s="3"/>
      <c r="AR1820" s="3"/>
      <c r="AS1820" s="3"/>
      <c r="AT1820" s="3"/>
      <c r="AU1820" s="3" t="s">
        <v>4686</v>
      </c>
      <c r="AV1820" s="7" t="s">
        <v>47</v>
      </c>
      <c r="AW1820" s="7"/>
      <c r="AX1820" s="9" t="str">
        <f>IF(AW1820="","Vacio",IF(AV1820=AW1820,"Igual","Diferente"))</f>
        <v>Vacio</v>
      </c>
      <c r="AY1820" s="129"/>
      <c r="AZ1820" s="129"/>
      <c r="BA1820" s="5">
        <f ca="1">+IF(K1820&gt;21,"Revisar",0)</f>
        <v>0</v>
      </c>
      <c r="BB1820" s="129" t="s">
        <v>146</v>
      </c>
      <c r="BC1820" s="129" t="s">
        <v>2919</v>
      </c>
      <c r="BD1820" s="153"/>
      <c r="BE1820" s="153"/>
      <c r="BF1820" s="129"/>
      <c r="BG1820" s="129"/>
      <c r="BH1820" s="153"/>
      <c r="BI1820" s="153"/>
      <c r="BJ1820" s="153"/>
      <c r="BK1820" s="153"/>
      <c r="BL1820" s="153"/>
      <c r="BM1820" s="153"/>
    </row>
    <row r="1821" spans="1:65" s="158" customFormat="1" ht="14.65" customHeight="1" x14ac:dyDescent="0.25">
      <c r="A1821" s="68" t="str">
        <f>CONCATENATE(E1821,"_",X1821)</f>
        <v>20555936801_PCR-LAP1247</v>
      </c>
      <c r="B1821" s="68" t="str">
        <f>CONCATENATE(E1821,"_",Z1821)</f>
        <v>20555936801_</v>
      </c>
      <c r="C1821" s="6">
        <v>44122</v>
      </c>
      <c r="D1821" s="6">
        <v>44152</v>
      </c>
      <c r="E1821" s="192">
        <v>20555936801</v>
      </c>
      <c r="F1821" s="3" t="s">
        <v>4120</v>
      </c>
      <c r="G1821" s="3" t="s">
        <v>4606</v>
      </c>
      <c r="H1821" s="6">
        <v>44122</v>
      </c>
      <c r="I1821" s="6">
        <v>44152</v>
      </c>
      <c r="J1821" s="7"/>
      <c r="K1821" s="8">
        <f ca="1">+TODAY()-I1821</f>
        <v>-15</v>
      </c>
      <c r="L1821" s="9">
        <v>62</v>
      </c>
      <c r="M1821" s="135"/>
      <c r="N1821" s="9" t="str">
        <f>IF(M1821="","Vacio",IF(L1821=M1821,"Igual","Diferente"))</f>
        <v>Vacio</v>
      </c>
      <c r="O1821" s="9"/>
      <c r="P1821" s="135"/>
      <c r="Q1821" s="9" t="str">
        <f>IF(P1821="","Vacio",IF(O1821=P1821,"Igual","Diferente"))</f>
        <v>Vacio</v>
      </c>
      <c r="R1821" s="1">
        <f>+L1821+O1821/3.5</f>
        <v>62</v>
      </c>
      <c r="S1821" s="1">
        <f ca="1">+IF(K1821&gt;=0,IF(K1821&lt;30,R1821*1,IF(60&gt;K1821,R1821*2,IF(90&gt;K1821,R1821*3,IF(120&gt;K1821,R1821*4,IF(150&gt;K1821,R1821*5,IF(180&gt;K1821,R1821*6,IF(210&gt;K1821,R1821*7))))))),0)</f>
        <v>0</v>
      </c>
      <c r="T1821" s="2">
        <f ca="1">+IF(K1821&lt;0,0,IF(K1821&lt;8,$A$1,IF(K1821&lt;15,$B$1,IF(K1821&lt;22,$C$1,IF(K1821&lt;30,$D$1,IF(K1821&lt;60,$G$1,IF(K1821&lt;90,$H$1,IF(K1821&lt;120,$I$1,IF(K1821&lt;150,$J$1,IF(K1821&lt;180,$K$1,IF(K1821&lt;210,$E$1)))))))))))</f>
        <v>0</v>
      </c>
      <c r="U1821" s="3" t="s">
        <v>2792</v>
      </c>
      <c r="V1821" s="10" t="s">
        <v>2793</v>
      </c>
      <c r="W1821" s="6">
        <v>43663</v>
      </c>
      <c r="X1821" s="12" t="s">
        <v>2794</v>
      </c>
      <c r="Y1821" s="12" t="s">
        <v>5248</v>
      </c>
      <c r="Z1821" s="12"/>
      <c r="AA1821" s="12"/>
      <c r="AB1821" s="15"/>
      <c r="AC1821" s="15"/>
      <c r="AD1821" s="15"/>
      <c r="AE1821" s="15"/>
      <c r="AF1821" s="4">
        <f ca="1">+TODAY()-AE1821</f>
        <v>44137</v>
      </c>
      <c r="AG1821" s="15"/>
      <c r="AH1821" s="15"/>
      <c r="AI1821" s="6"/>
      <c r="AJ1821" s="3"/>
      <c r="AK1821" s="3" t="s">
        <v>56</v>
      </c>
      <c r="AL1821" s="6"/>
      <c r="AM1821" s="10">
        <v>1</v>
      </c>
      <c r="AN1821" s="3" t="s">
        <v>44</v>
      </c>
      <c r="AO1821" s="3"/>
      <c r="AP1821" s="3" t="s">
        <v>62</v>
      </c>
      <c r="AQ1821" s="3"/>
      <c r="AR1821" s="3"/>
      <c r="AS1821" s="3"/>
      <c r="AT1821" s="3"/>
      <c r="AU1821" s="3" t="s">
        <v>46</v>
      </c>
      <c r="AV1821" s="7" t="s">
        <v>47</v>
      </c>
      <c r="AW1821" s="7" t="s">
        <v>47</v>
      </c>
      <c r="AX1821" s="9" t="str">
        <f>IF(AW1821="","Vacio",IF(AV1821=AW1821,"Igual","Diferente"))</f>
        <v>Igual</v>
      </c>
      <c r="AY1821" s="129"/>
      <c r="AZ1821" s="129"/>
      <c r="BA1821" s="5">
        <f ca="1">+IF(K1821&gt;21,"Revisar",0)</f>
        <v>0</v>
      </c>
      <c r="BB1821" s="68" t="s">
        <v>146</v>
      </c>
      <c r="BC1821" s="129" t="s">
        <v>2919</v>
      </c>
      <c r="BD1821"/>
      <c r="BE1821"/>
      <c r="BF1821" s="129" t="s">
        <v>94</v>
      </c>
      <c r="BG1821" s="129"/>
      <c r="BH1821"/>
      <c r="BI1821"/>
      <c r="BJ1821"/>
      <c r="BK1821"/>
      <c r="BL1821"/>
      <c r="BM1821"/>
    </row>
    <row r="1822" spans="1:65" s="158" customFormat="1" ht="14.65" customHeight="1" x14ac:dyDescent="0.25">
      <c r="A1822" s="68" t="str">
        <f>CONCATENATE(E1822,"_",X1822)</f>
        <v>20555936801_PCR-LAP1333</v>
      </c>
      <c r="B1822" s="68" t="str">
        <f>CONCATENATE(E1822,"_",Z1822)</f>
        <v>20555936801_</v>
      </c>
      <c r="C1822" s="6">
        <v>44122</v>
      </c>
      <c r="D1822" s="6">
        <v>44152</v>
      </c>
      <c r="E1822" s="192">
        <v>20555936801</v>
      </c>
      <c r="F1822" s="3" t="s">
        <v>4120</v>
      </c>
      <c r="G1822" s="3" t="s">
        <v>4606</v>
      </c>
      <c r="H1822" s="6">
        <v>44122</v>
      </c>
      <c r="I1822" s="6">
        <v>44152</v>
      </c>
      <c r="J1822" s="7"/>
      <c r="K1822" s="8">
        <f ca="1">+TODAY()-I1822</f>
        <v>-15</v>
      </c>
      <c r="L1822" s="9">
        <v>55</v>
      </c>
      <c r="M1822" s="135"/>
      <c r="N1822" s="9" t="str">
        <f>IF(M1822="","Vacio",IF(L1822=M1822,"Igual","Diferente"))</f>
        <v>Vacio</v>
      </c>
      <c r="O1822" s="9"/>
      <c r="P1822" s="135"/>
      <c r="Q1822" s="9" t="str">
        <f>IF(P1822="","Vacio",IF(O1822=P1822,"Igual","Diferente"))</f>
        <v>Vacio</v>
      </c>
      <c r="R1822" s="1">
        <f>+L1822+O1822/3.5</f>
        <v>55</v>
      </c>
      <c r="S1822" s="1">
        <f ca="1">+IF(K1822&gt;=0,IF(K1822&lt;30,R1822*1,IF(60&gt;K1822,R1822*2,IF(90&gt;K1822,R1822*3,IF(120&gt;K1822,R1822*4,IF(150&gt;K1822,R1822*5,IF(180&gt;K1822,R1822*6,IF(210&gt;K1822,R1822*7))))))),0)</f>
        <v>0</v>
      </c>
      <c r="T1822" s="2">
        <f ca="1">+IF(K1822&lt;0,0,IF(K1822&lt;8,$A$1,IF(K1822&lt;15,$B$1,IF(K1822&lt;22,$C$1,IF(K1822&lt;30,$D$1,IF(K1822&lt;60,$G$1,IF(K1822&lt;90,$H$1,IF(K1822&lt;120,$I$1,IF(K1822&lt;150,$J$1,IF(K1822&lt;180,$K$1,IF(K1822&lt;210,$E$1)))))))))))</f>
        <v>0</v>
      </c>
      <c r="U1822" s="3" t="s">
        <v>1491</v>
      </c>
      <c r="V1822" s="10" t="s">
        <v>2795</v>
      </c>
      <c r="W1822" s="6">
        <v>43515</v>
      </c>
      <c r="X1822" s="12" t="s">
        <v>2796</v>
      </c>
      <c r="Y1822" s="12" t="s">
        <v>5248</v>
      </c>
      <c r="Z1822" s="12"/>
      <c r="AA1822" s="12"/>
      <c r="AB1822" s="15"/>
      <c r="AC1822" s="15"/>
      <c r="AD1822" s="15"/>
      <c r="AE1822" s="15"/>
      <c r="AF1822" s="4">
        <f ca="1">+TODAY()-AE1822</f>
        <v>44137</v>
      </c>
      <c r="AG1822" s="15"/>
      <c r="AH1822" s="15"/>
      <c r="AI1822" s="6" t="s">
        <v>2797</v>
      </c>
      <c r="AJ1822" s="69" t="s">
        <v>296</v>
      </c>
      <c r="AK1822" s="3" t="s">
        <v>289</v>
      </c>
      <c r="AL1822" s="6">
        <v>44061</v>
      </c>
      <c r="AM1822" s="10">
        <v>1</v>
      </c>
      <c r="AN1822" s="3" t="s">
        <v>44</v>
      </c>
      <c r="AO1822" s="3"/>
      <c r="AP1822" s="3" t="s">
        <v>62</v>
      </c>
      <c r="AQ1822" s="3"/>
      <c r="AR1822" s="3"/>
      <c r="AS1822" s="3"/>
      <c r="AT1822" s="3"/>
      <c r="AU1822" s="3" t="s">
        <v>46</v>
      </c>
      <c r="AV1822" s="7" t="s">
        <v>47</v>
      </c>
      <c r="AW1822" s="7" t="s">
        <v>47</v>
      </c>
      <c r="AX1822" s="9" t="str">
        <f>IF(AW1822="","Vacio",IF(AV1822=AW1822,"Igual","Diferente"))</f>
        <v>Igual</v>
      </c>
      <c r="AY1822" s="129"/>
      <c r="AZ1822" s="129"/>
      <c r="BA1822" s="5">
        <f ca="1">+IF(K1822&gt;21,"Revisar",0)</f>
        <v>0</v>
      </c>
      <c r="BB1822" s="68" t="s">
        <v>146</v>
      </c>
      <c r="BC1822" s="129" t="s">
        <v>2919</v>
      </c>
      <c r="BD1822"/>
      <c r="BE1822"/>
      <c r="BF1822" s="129" t="s">
        <v>94</v>
      </c>
      <c r="BG1822" s="129"/>
      <c r="BH1822"/>
      <c r="BI1822"/>
      <c r="BJ1822"/>
      <c r="BK1822"/>
      <c r="BL1822"/>
      <c r="BM1822"/>
    </row>
    <row r="1823" spans="1:65" s="158" customFormat="1" ht="14.65" customHeight="1" x14ac:dyDescent="0.25">
      <c r="A1823" s="68" t="str">
        <f>CONCATENATE(E1823,"_",X1823)</f>
        <v>20555936801_PCR-LAP1335</v>
      </c>
      <c r="B1823" s="68" t="str">
        <f>CONCATENATE(E1823,"_",Z1823)</f>
        <v>20555936801_</v>
      </c>
      <c r="C1823" s="6">
        <v>44122</v>
      </c>
      <c r="D1823" s="6">
        <v>44152</v>
      </c>
      <c r="E1823" s="192">
        <v>20555936801</v>
      </c>
      <c r="F1823" s="3" t="s">
        <v>4120</v>
      </c>
      <c r="G1823" s="3" t="s">
        <v>4606</v>
      </c>
      <c r="H1823" s="6">
        <v>44122</v>
      </c>
      <c r="I1823" s="6">
        <v>44152</v>
      </c>
      <c r="J1823" s="7"/>
      <c r="K1823" s="8">
        <f ca="1">+TODAY()-I1823</f>
        <v>-15</v>
      </c>
      <c r="L1823" s="9">
        <v>58</v>
      </c>
      <c r="M1823" s="135"/>
      <c r="N1823" s="9" t="str">
        <f>IF(M1823="","Vacio",IF(L1823=M1823,"Igual","Diferente"))</f>
        <v>Vacio</v>
      </c>
      <c r="O1823" s="9"/>
      <c r="P1823" s="135"/>
      <c r="Q1823" s="9" t="str">
        <f>IF(P1823="","Vacio",IF(O1823=P1823,"Igual","Diferente"))</f>
        <v>Vacio</v>
      </c>
      <c r="R1823" s="1">
        <f>+L1823+O1823/3.5</f>
        <v>58</v>
      </c>
      <c r="S1823" s="1">
        <f ca="1">+IF(K1823&gt;=0,IF(K1823&lt;30,R1823*1,IF(60&gt;K1823,R1823*2,IF(90&gt;K1823,R1823*3,IF(120&gt;K1823,R1823*4,IF(150&gt;K1823,R1823*5,IF(180&gt;K1823,R1823*6,IF(210&gt;K1823,R1823*7))))))),0)</f>
        <v>0</v>
      </c>
      <c r="T1823" s="2">
        <f ca="1">+IF(K1823&lt;0,0,IF(K1823&lt;8,$A$1,IF(K1823&lt;15,$B$1,IF(K1823&lt;22,$C$1,IF(K1823&lt;30,$D$1,IF(K1823&lt;60,$G$1,IF(K1823&lt;90,$H$1,IF(K1823&lt;120,$I$1,IF(K1823&lt;150,$J$1,IF(K1823&lt;180,$K$1,IF(K1823&lt;210,$E$1)))))))))))</f>
        <v>0</v>
      </c>
      <c r="U1823" s="3" t="s">
        <v>2798</v>
      </c>
      <c r="V1823" s="10" t="s">
        <v>2795</v>
      </c>
      <c r="W1823" s="6">
        <v>43515</v>
      </c>
      <c r="X1823" s="12" t="s">
        <v>2800</v>
      </c>
      <c r="Y1823" s="12" t="s">
        <v>5248</v>
      </c>
      <c r="Z1823" s="12"/>
      <c r="AA1823" s="12"/>
      <c r="AB1823" s="15"/>
      <c r="AC1823" s="15"/>
      <c r="AD1823" s="15"/>
      <c r="AE1823" s="15"/>
      <c r="AF1823" s="4">
        <f ca="1">+TODAY()-AE1823</f>
        <v>44137</v>
      </c>
      <c r="AG1823" s="15"/>
      <c r="AH1823" s="15"/>
      <c r="AI1823" s="6" t="s">
        <v>2797</v>
      </c>
      <c r="AJ1823" s="69" t="s">
        <v>296</v>
      </c>
      <c r="AK1823" s="3" t="s">
        <v>289</v>
      </c>
      <c r="AL1823" s="6">
        <v>44061</v>
      </c>
      <c r="AM1823" s="10">
        <v>1</v>
      </c>
      <c r="AN1823" s="3" t="s">
        <v>44</v>
      </c>
      <c r="AO1823" s="3"/>
      <c r="AP1823" s="3" t="s">
        <v>62</v>
      </c>
      <c r="AQ1823" s="3"/>
      <c r="AR1823" s="3"/>
      <c r="AS1823" s="3"/>
      <c r="AT1823" s="3"/>
      <c r="AU1823" s="3" t="s">
        <v>46</v>
      </c>
      <c r="AV1823" s="7" t="s">
        <v>47</v>
      </c>
      <c r="AW1823" s="7" t="s">
        <v>47</v>
      </c>
      <c r="AX1823" s="9" t="str">
        <f>IF(AW1823="","Vacio",IF(AV1823=AW1823,"Igual","Diferente"))</f>
        <v>Igual</v>
      </c>
      <c r="AY1823" s="129"/>
      <c r="AZ1823" s="129"/>
      <c r="BA1823" s="5">
        <f ca="1">+IF(K1823&gt;21,"Revisar",0)</f>
        <v>0</v>
      </c>
      <c r="BB1823" s="68" t="s">
        <v>146</v>
      </c>
      <c r="BC1823" s="129" t="s">
        <v>2919</v>
      </c>
      <c r="BD1823"/>
      <c r="BE1823"/>
      <c r="BF1823" s="129" t="s">
        <v>94</v>
      </c>
      <c r="BG1823" s="129"/>
      <c r="BH1823"/>
      <c r="BI1823"/>
      <c r="BJ1823"/>
      <c r="BK1823"/>
      <c r="BL1823"/>
      <c r="BM1823"/>
    </row>
    <row r="1824" spans="1:65" s="158" customFormat="1" ht="14.65" customHeight="1" x14ac:dyDescent="0.25">
      <c r="A1824" s="68" t="str">
        <f>CONCATENATE(E1824,"_",X1824)</f>
        <v>20555936801_PCR-LAP1336</v>
      </c>
      <c r="B1824" s="68" t="str">
        <f>CONCATENATE(E1824,"_",Z1824)</f>
        <v>20555936801_</v>
      </c>
      <c r="C1824" s="6">
        <v>44122</v>
      </c>
      <c r="D1824" s="6">
        <v>44152</v>
      </c>
      <c r="E1824" s="192">
        <v>20555936801</v>
      </c>
      <c r="F1824" s="3" t="s">
        <v>4120</v>
      </c>
      <c r="G1824" s="3" t="s">
        <v>4606</v>
      </c>
      <c r="H1824" s="6">
        <v>44122</v>
      </c>
      <c r="I1824" s="6">
        <v>44152</v>
      </c>
      <c r="J1824" s="7"/>
      <c r="K1824" s="8">
        <f ca="1">+TODAY()-I1824</f>
        <v>-15</v>
      </c>
      <c r="L1824" s="9">
        <v>58</v>
      </c>
      <c r="M1824" s="135"/>
      <c r="N1824" s="9" t="str">
        <f>IF(M1824="","Vacio",IF(L1824=M1824,"Igual","Diferente"))</f>
        <v>Vacio</v>
      </c>
      <c r="O1824" s="9"/>
      <c r="P1824" s="135"/>
      <c r="Q1824" s="9" t="str">
        <f>IF(P1824="","Vacio",IF(O1824=P1824,"Igual","Diferente"))</f>
        <v>Vacio</v>
      </c>
      <c r="R1824" s="1">
        <f>+L1824+O1824/3.5</f>
        <v>58</v>
      </c>
      <c r="S1824" s="1">
        <f ca="1">+IF(K1824&gt;=0,IF(K1824&lt;30,R1824*1,IF(60&gt;K1824,R1824*2,IF(90&gt;K1824,R1824*3,IF(120&gt;K1824,R1824*4,IF(150&gt;K1824,R1824*5,IF(180&gt;K1824,R1824*6,IF(210&gt;K1824,R1824*7))))))),0)</f>
        <v>0</v>
      </c>
      <c r="T1824" s="2">
        <f ca="1">+IF(K1824&lt;0,0,IF(K1824&lt;8,$A$1,IF(K1824&lt;15,$B$1,IF(K1824&lt;22,$C$1,IF(K1824&lt;30,$D$1,IF(K1824&lt;60,$G$1,IF(K1824&lt;90,$H$1,IF(K1824&lt;120,$I$1,IF(K1824&lt;150,$J$1,IF(K1824&lt;180,$K$1,IF(K1824&lt;210,$E$1)))))))))))</f>
        <v>0</v>
      </c>
      <c r="U1824" s="3" t="s">
        <v>2798</v>
      </c>
      <c r="V1824" s="10" t="s">
        <v>2795</v>
      </c>
      <c r="W1824" s="6">
        <v>43515</v>
      </c>
      <c r="X1824" s="12" t="s">
        <v>2801</v>
      </c>
      <c r="Y1824" s="12" t="s">
        <v>5248</v>
      </c>
      <c r="Z1824" s="12"/>
      <c r="AA1824" s="12"/>
      <c r="AB1824" s="15"/>
      <c r="AC1824" s="15"/>
      <c r="AD1824" s="15"/>
      <c r="AE1824" s="15"/>
      <c r="AF1824" s="4">
        <f ca="1">+TODAY()-AE1824</f>
        <v>44137</v>
      </c>
      <c r="AG1824" s="15"/>
      <c r="AH1824" s="15"/>
      <c r="AI1824" s="6" t="s">
        <v>2797</v>
      </c>
      <c r="AJ1824" s="69" t="s">
        <v>296</v>
      </c>
      <c r="AK1824" s="3" t="s">
        <v>289</v>
      </c>
      <c r="AL1824" s="6">
        <v>44061</v>
      </c>
      <c r="AM1824" s="10">
        <v>1</v>
      </c>
      <c r="AN1824" s="3" t="s">
        <v>44</v>
      </c>
      <c r="AO1824" s="3"/>
      <c r="AP1824" s="3" t="s">
        <v>62</v>
      </c>
      <c r="AQ1824" s="3"/>
      <c r="AR1824" s="3"/>
      <c r="AS1824" s="3"/>
      <c r="AT1824" s="3"/>
      <c r="AU1824" s="3" t="s">
        <v>46</v>
      </c>
      <c r="AV1824" s="7" t="s">
        <v>47</v>
      </c>
      <c r="AW1824" s="7" t="s">
        <v>47</v>
      </c>
      <c r="AX1824" s="9" t="str">
        <f>IF(AW1824="","Vacio",IF(AV1824=AW1824,"Igual","Diferente"))</f>
        <v>Igual</v>
      </c>
      <c r="AY1824" s="129"/>
      <c r="AZ1824" s="129"/>
      <c r="BA1824" s="5">
        <f ca="1">+IF(K1824&gt;21,"Revisar",0)</f>
        <v>0</v>
      </c>
      <c r="BB1824" s="68" t="s">
        <v>146</v>
      </c>
      <c r="BC1824" s="129" t="s">
        <v>2919</v>
      </c>
      <c r="BD1824"/>
      <c r="BE1824"/>
      <c r="BF1824" s="129" t="s">
        <v>94</v>
      </c>
      <c r="BG1824" s="129"/>
      <c r="BH1824"/>
      <c r="BI1824"/>
      <c r="BJ1824"/>
      <c r="BK1824"/>
      <c r="BL1824"/>
      <c r="BM1824"/>
    </row>
    <row r="1825" spans="1:65" s="158" customFormat="1" ht="14.65" customHeight="1" x14ac:dyDescent="0.25">
      <c r="A1825" s="68" t="str">
        <f>CONCATENATE(E1825,"_",X1825)</f>
        <v>20555936801_PCR-LAP1337</v>
      </c>
      <c r="B1825" s="68" t="str">
        <f>CONCATENATE(E1825,"_",Z1825)</f>
        <v>20555936801_</v>
      </c>
      <c r="C1825" s="6">
        <v>44122</v>
      </c>
      <c r="D1825" s="6">
        <v>44152</v>
      </c>
      <c r="E1825" s="192">
        <v>20555936801</v>
      </c>
      <c r="F1825" s="3" t="s">
        <v>4120</v>
      </c>
      <c r="G1825" s="3" t="s">
        <v>4606</v>
      </c>
      <c r="H1825" s="6">
        <v>44122</v>
      </c>
      <c r="I1825" s="6">
        <v>44152</v>
      </c>
      <c r="J1825" s="7"/>
      <c r="K1825" s="8">
        <f ca="1">+TODAY()-I1825</f>
        <v>-15</v>
      </c>
      <c r="L1825" s="9">
        <v>58</v>
      </c>
      <c r="M1825" s="135"/>
      <c r="N1825" s="9" t="str">
        <f>IF(M1825="","Vacio",IF(L1825=M1825,"Igual","Diferente"))</f>
        <v>Vacio</v>
      </c>
      <c r="O1825" s="9"/>
      <c r="P1825" s="135"/>
      <c r="Q1825" s="9" t="str">
        <f>IF(P1825="","Vacio",IF(O1825=P1825,"Igual","Diferente"))</f>
        <v>Vacio</v>
      </c>
      <c r="R1825" s="1">
        <f>+L1825+O1825/3.5</f>
        <v>58</v>
      </c>
      <c r="S1825" s="1">
        <f ca="1">+IF(K1825&gt;=0,IF(K1825&lt;30,R1825*1,IF(60&gt;K1825,R1825*2,IF(90&gt;K1825,R1825*3,IF(120&gt;K1825,R1825*4,IF(150&gt;K1825,R1825*5,IF(180&gt;K1825,R1825*6,IF(210&gt;K1825,R1825*7))))))),0)</f>
        <v>0</v>
      </c>
      <c r="T1825" s="2">
        <f ca="1">+IF(K1825&lt;0,0,IF(K1825&lt;8,$A$1,IF(K1825&lt;15,$B$1,IF(K1825&lt;22,$C$1,IF(K1825&lt;30,$D$1,IF(K1825&lt;60,$G$1,IF(K1825&lt;90,$H$1,IF(K1825&lt;120,$I$1,IF(K1825&lt;150,$J$1,IF(K1825&lt;180,$K$1,IF(K1825&lt;210,$E$1)))))))))))</f>
        <v>0</v>
      </c>
      <c r="U1825" s="3" t="s">
        <v>2798</v>
      </c>
      <c r="V1825" s="10" t="s">
        <v>2795</v>
      </c>
      <c r="W1825" s="6">
        <v>43515</v>
      </c>
      <c r="X1825" s="12" t="s">
        <v>2802</v>
      </c>
      <c r="Y1825" s="12" t="s">
        <v>5248</v>
      </c>
      <c r="Z1825" s="12"/>
      <c r="AA1825" s="12"/>
      <c r="AB1825" s="15"/>
      <c r="AC1825" s="15"/>
      <c r="AD1825" s="15"/>
      <c r="AE1825" s="15"/>
      <c r="AF1825" s="4">
        <f ca="1">+TODAY()-AE1825</f>
        <v>44137</v>
      </c>
      <c r="AG1825" s="15"/>
      <c r="AH1825" s="15"/>
      <c r="AI1825" s="6" t="s">
        <v>2797</v>
      </c>
      <c r="AJ1825" s="69" t="s">
        <v>296</v>
      </c>
      <c r="AK1825" s="3" t="s">
        <v>289</v>
      </c>
      <c r="AL1825" s="6">
        <v>44061</v>
      </c>
      <c r="AM1825" s="10">
        <v>1</v>
      </c>
      <c r="AN1825" s="3" t="s">
        <v>44</v>
      </c>
      <c r="AO1825" s="3"/>
      <c r="AP1825" s="3" t="s">
        <v>62</v>
      </c>
      <c r="AQ1825" s="3"/>
      <c r="AR1825" s="3"/>
      <c r="AS1825" s="3"/>
      <c r="AT1825" s="3"/>
      <c r="AU1825" s="3" t="s">
        <v>46</v>
      </c>
      <c r="AV1825" s="7" t="s">
        <v>47</v>
      </c>
      <c r="AW1825" s="7" t="s">
        <v>47</v>
      </c>
      <c r="AX1825" s="9" t="str">
        <f>IF(AW1825="","Vacio",IF(AV1825=AW1825,"Igual","Diferente"))</f>
        <v>Igual</v>
      </c>
      <c r="AY1825" s="129"/>
      <c r="AZ1825" s="129"/>
      <c r="BA1825" s="5">
        <f ca="1">+IF(K1825&gt;21,"Revisar",0)</f>
        <v>0</v>
      </c>
      <c r="BB1825" s="68" t="s">
        <v>146</v>
      </c>
      <c r="BC1825" s="129" t="s">
        <v>2919</v>
      </c>
      <c r="BD1825"/>
      <c r="BE1825"/>
      <c r="BF1825" s="129" t="s">
        <v>94</v>
      </c>
      <c r="BG1825" s="129"/>
      <c r="BH1825"/>
      <c r="BI1825"/>
      <c r="BJ1825"/>
      <c r="BK1825"/>
      <c r="BL1825"/>
      <c r="BM1825"/>
    </row>
    <row r="1826" spans="1:65" s="158" customFormat="1" ht="14.65" customHeight="1" x14ac:dyDescent="0.25">
      <c r="A1826" s="68" t="str">
        <f>CONCATENATE(E1826,"_",X1826)</f>
        <v>20555936801_PCR-LAP1338</v>
      </c>
      <c r="B1826" s="68" t="str">
        <f>CONCATENATE(E1826,"_",Z1826)</f>
        <v>20555936801_</v>
      </c>
      <c r="C1826" s="6">
        <v>44122</v>
      </c>
      <c r="D1826" s="6">
        <v>44152</v>
      </c>
      <c r="E1826" s="192">
        <v>20555936801</v>
      </c>
      <c r="F1826" s="3" t="s">
        <v>4120</v>
      </c>
      <c r="G1826" s="3" t="s">
        <v>4606</v>
      </c>
      <c r="H1826" s="6">
        <v>44122</v>
      </c>
      <c r="I1826" s="6">
        <v>44152</v>
      </c>
      <c r="J1826" s="7"/>
      <c r="K1826" s="8">
        <f ca="1">+TODAY()-I1826</f>
        <v>-15</v>
      </c>
      <c r="L1826" s="9">
        <v>58</v>
      </c>
      <c r="M1826" s="135"/>
      <c r="N1826" s="9" t="str">
        <f>IF(M1826="","Vacio",IF(L1826=M1826,"Igual","Diferente"))</f>
        <v>Vacio</v>
      </c>
      <c r="O1826" s="9"/>
      <c r="P1826" s="135"/>
      <c r="Q1826" s="9" t="str">
        <f>IF(P1826="","Vacio",IF(O1826=P1826,"Igual","Diferente"))</f>
        <v>Vacio</v>
      </c>
      <c r="R1826" s="1">
        <f>+L1826+O1826/3.5</f>
        <v>58</v>
      </c>
      <c r="S1826" s="1">
        <f ca="1">+IF(K1826&gt;=0,IF(K1826&lt;30,R1826*1,IF(60&gt;K1826,R1826*2,IF(90&gt;K1826,R1826*3,IF(120&gt;K1826,R1826*4,IF(150&gt;K1826,R1826*5,IF(180&gt;K1826,R1826*6,IF(210&gt;K1826,R1826*7))))))),0)</f>
        <v>0</v>
      </c>
      <c r="T1826" s="2">
        <f ca="1">+IF(K1826&lt;0,0,IF(K1826&lt;8,$A$1,IF(K1826&lt;15,$B$1,IF(K1826&lt;22,$C$1,IF(K1826&lt;30,$D$1,IF(K1826&lt;60,$G$1,IF(K1826&lt;90,$H$1,IF(K1826&lt;120,$I$1,IF(K1826&lt;150,$J$1,IF(K1826&lt;180,$K$1,IF(K1826&lt;210,$E$1)))))))))))</f>
        <v>0</v>
      </c>
      <c r="U1826" s="3" t="s">
        <v>2798</v>
      </c>
      <c r="V1826" s="10" t="s">
        <v>2795</v>
      </c>
      <c r="W1826" s="6">
        <v>43515</v>
      </c>
      <c r="X1826" s="12" t="s">
        <v>2803</v>
      </c>
      <c r="Y1826" s="12" t="s">
        <v>5248</v>
      </c>
      <c r="Z1826" s="12"/>
      <c r="AA1826" s="12"/>
      <c r="AB1826" s="15"/>
      <c r="AC1826" s="15"/>
      <c r="AD1826" s="15"/>
      <c r="AE1826" s="15"/>
      <c r="AF1826" s="4">
        <f ca="1">+TODAY()-AE1826</f>
        <v>44137</v>
      </c>
      <c r="AG1826" s="15"/>
      <c r="AH1826" s="15"/>
      <c r="AI1826" s="6" t="s">
        <v>2797</v>
      </c>
      <c r="AJ1826" s="69" t="s">
        <v>296</v>
      </c>
      <c r="AK1826" s="3" t="s">
        <v>289</v>
      </c>
      <c r="AL1826" s="6">
        <v>44061</v>
      </c>
      <c r="AM1826" s="10">
        <v>1</v>
      </c>
      <c r="AN1826" s="3" t="s">
        <v>44</v>
      </c>
      <c r="AO1826" s="3"/>
      <c r="AP1826" s="3" t="s">
        <v>62</v>
      </c>
      <c r="AQ1826" s="3"/>
      <c r="AR1826" s="3"/>
      <c r="AS1826" s="3"/>
      <c r="AT1826" s="3"/>
      <c r="AU1826" s="3" t="s">
        <v>46</v>
      </c>
      <c r="AV1826" s="7" t="s">
        <v>47</v>
      </c>
      <c r="AW1826" s="7" t="s">
        <v>47</v>
      </c>
      <c r="AX1826" s="9" t="str">
        <f>IF(AW1826="","Vacio",IF(AV1826=AW1826,"Igual","Diferente"))</f>
        <v>Igual</v>
      </c>
      <c r="AY1826" s="129"/>
      <c r="AZ1826" s="129"/>
      <c r="BA1826" s="5">
        <f ca="1">+IF(K1826&gt;21,"Revisar",0)</f>
        <v>0</v>
      </c>
      <c r="BB1826" s="68" t="s">
        <v>146</v>
      </c>
      <c r="BC1826" s="129" t="s">
        <v>2919</v>
      </c>
      <c r="BD1826"/>
      <c r="BE1826"/>
      <c r="BF1826" s="129" t="s">
        <v>94</v>
      </c>
      <c r="BG1826" s="129"/>
      <c r="BH1826"/>
      <c r="BI1826"/>
      <c r="BJ1826"/>
      <c r="BK1826"/>
      <c r="BL1826"/>
      <c r="BM1826"/>
    </row>
    <row r="1827" spans="1:65" s="158" customFormat="1" ht="14.65" customHeight="1" x14ac:dyDescent="0.25">
      <c r="A1827" s="68" t="str">
        <f>CONCATENATE(E1827,"_",X1827)</f>
        <v>20555936801_PCR-LAP19101048</v>
      </c>
      <c r="B1827" s="68" t="str">
        <f>CONCATENATE(E1827,"_",Z1827)</f>
        <v>20555936801_</v>
      </c>
      <c r="C1827" s="6">
        <v>44130</v>
      </c>
      <c r="D1827" s="6">
        <v>44160</v>
      </c>
      <c r="E1827" s="192">
        <v>20555936801</v>
      </c>
      <c r="F1827" s="3" t="s">
        <v>4120</v>
      </c>
      <c r="G1827" s="3" t="s">
        <v>4606</v>
      </c>
      <c r="H1827" s="6">
        <v>44130</v>
      </c>
      <c r="I1827" s="6">
        <v>44160</v>
      </c>
      <c r="J1827" s="7"/>
      <c r="K1827" s="8">
        <f ca="1">+TODAY()-I1827</f>
        <v>-23</v>
      </c>
      <c r="L1827" s="9">
        <v>58</v>
      </c>
      <c r="M1827" s="135"/>
      <c r="N1827" s="9" t="str">
        <f>IF(M1827="","Vacio",IF(L1827=M1827,"Igual","Diferente"))</f>
        <v>Vacio</v>
      </c>
      <c r="O1827" s="9"/>
      <c r="P1827" s="135"/>
      <c r="Q1827" s="9" t="str">
        <f>IF(P1827="","Vacio",IF(O1827=P1827,"Igual","Diferente"))</f>
        <v>Vacio</v>
      </c>
      <c r="R1827" s="1">
        <f>+L1827+O1827/3.5</f>
        <v>58</v>
      </c>
      <c r="S1827" s="1">
        <f ca="1">+IF(K1827&gt;=0,IF(K1827&lt;30,R1827*1,IF(60&gt;K1827,R1827*2,IF(90&gt;K1827,R1827*3,IF(120&gt;K1827,R1827*4,IF(150&gt;K1827,R1827*5,IF(180&gt;K1827,R1827*6,IF(210&gt;K1827,R1827*7))))))),0)</f>
        <v>0</v>
      </c>
      <c r="T1827" s="2">
        <f ca="1">+IF(K1827&lt;0,0,IF(K1827&lt;8,$A$1,IF(K1827&lt;15,$B$1,IF(K1827&lt;22,$C$1,IF(K1827&lt;30,$D$1,IF(K1827&lt;60,$G$1,IF(K1827&lt;90,$H$1,IF(K1827&lt;120,$I$1,IF(K1827&lt;150,$J$1,IF(K1827&lt;180,$K$1,IF(K1827&lt;210,$E$1)))))))))))</f>
        <v>0</v>
      </c>
      <c r="U1827" s="3" t="s">
        <v>2804</v>
      </c>
      <c r="V1827" s="10" t="s">
        <v>2805</v>
      </c>
      <c r="W1827" s="6">
        <v>43825</v>
      </c>
      <c r="X1827" s="12" t="s">
        <v>2806</v>
      </c>
      <c r="Y1827" s="12" t="s">
        <v>5248</v>
      </c>
      <c r="Z1827" s="12"/>
      <c r="AA1827" s="12"/>
      <c r="AB1827" s="15"/>
      <c r="AC1827" s="15"/>
      <c r="AD1827" s="15"/>
      <c r="AE1827" s="15"/>
      <c r="AF1827" s="4">
        <f ca="1">+TODAY()-AE1827</f>
        <v>44137</v>
      </c>
      <c r="AG1827" s="15"/>
      <c r="AH1827" s="15"/>
      <c r="AI1827" s="6"/>
      <c r="AJ1827" s="3"/>
      <c r="AK1827" s="3"/>
      <c r="AL1827" s="6"/>
      <c r="AM1827" s="10">
        <v>1</v>
      </c>
      <c r="AN1827" s="3" t="s">
        <v>44</v>
      </c>
      <c r="AO1827" s="3"/>
      <c r="AP1827" s="3" t="s">
        <v>62</v>
      </c>
      <c r="AQ1827" s="3"/>
      <c r="AR1827" s="3"/>
      <c r="AS1827" s="3"/>
      <c r="AT1827" s="3"/>
      <c r="AU1827" s="3" t="s">
        <v>46</v>
      </c>
      <c r="AV1827" s="7" t="s">
        <v>47</v>
      </c>
      <c r="AW1827" s="7" t="s">
        <v>47</v>
      </c>
      <c r="AX1827" s="9" t="str">
        <f>IF(AW1827="","Vacio",IF(AV1827=AW1827,"Igual","Diferente"))</f>
        <v>Igual</v>
      </c>
      <c r="AY1827" s="129"/>
      <c r="AZ1827" s="129"/>
      <c r="BA1827" s="5">
        <f ca="1">+IF(K1827&gt;21,"Revisar",0)</f>
        <v>0</v>
      </c>
      <c r="BB1827" s="68" t="s">
        <v>146</v>
      </c>
      <c r="BC1827" s="129" t="s">
        <v>2919</v>
      </c>
      <c r="BD1827"/>
      <c r="BE1827"/>
      <c r="BF1827" s="129" t="s">
        <v>94</v>
      </c>
      <c r="BG1827" s="129"/>
      <c r="BH1827"/>
      <c r="BI1827"/>
      <c r="BJ1827"/>
      <c r="BK1827"/>
      <c r="BL1827"/>
      <c r="BM1827"/>
    </row>
    <row r="1828" spans="1:65" s="158" customFormat="1" ht="14.65" customHeight="1" x14ac:dyDescent="0.25">
      <c r="A1828" s="68" t="str">
        <f>CONCATENATE(E1828,"_",X1828)</f>
        <v>20555936801_PCR-LAP19101074</v>
      </c>
      <c r="B1828" s="68" t="str">
        <f>CONCATENATE(E1828,"_",Z1828)</f>
        <v>20555936801_</v>
      </c>
      <c r="C1828" s="6">
        <v>44130</v>
      </c>
      <c r="D1828" s="6">
        <v>44160</v>
      </c>
      <c r="E1828" s="192">
        <v>20555936801</v>
      </c>
      <c r="F1828" s="3" t="s">
        <v>4120</v>
      </c>
      <c r="G1828" s="3" t="s">
        <v>4606</v>
      </c>
      <c r="H1828" s="6">
        <v>44130</v>
      </c>
      <c r="I1828" s="6">
        <v>44160</v>
      </c>
      <c r="J1828" s="7"/>
      <c r="K1828" s="8">
        <f ca="1">+TODAY()-I1828</f>
        <v>-23</v>
      </c>
      <c r="L1828" s="9">
        <v>58</v>
      </c>
      <c r="M1828" s="135"/>
      <c r="N1828" s="9" t="str">
        <f>IF(M1828="","Vacio",IF(L1828=M1828,"Igual","Diferente"))</f>
        <v>Vacio</v>
      </c>
      <c r="O1828" s="9"/>
      <c r="P1828" s="135"/>
      <c r="Q1828" s="9" t="str">
        <f>IF(P1828="","Vacio",IF(O1828=P1828,"Igual","Diferente"))</f>
        <v>Vacio</v>
      </c>
      <c r="R1828" s="1">
        <f>+L1828+O1828/3.5</f>
        <v>58</v>
      </c>
      <c r="S1828" s="1">
        <f ca="1">+IF(K1828&gt;=0,IF(K1828&lt;30,R1828*1,IF(60&gt;K1828,R1828*2,IF(90&gt;K1828,R1828*3,IF(120&gt;K1828,R1828*4,IF(150&gt;K1828,R1828*5,IF(180&gt;K1828,R1828*6,IF(210&gt;K1828,R1828*7))))))),0)</f>
        <v>0</v>
      </c>
      <c r="T1828" s="2">
        <f ca="1">+IF(K1828&lt;0,0,IF(K1828&lt;8,$A$1,IF(K1828&lt;15,$B$1,IF(K1828&lt;22,$C$1,IF(K1828&lt;30,$D$1,IF(K1828&lt;60,$G$1,IF(K1828&lt;90,$H$1,IF(K1828&lt;120,$I$1,IF(K1828&lt;150,$J$1,IF(K1828&lt;180,$K$1,IF(K1828&lt;210,$E$1)))))))))))</f>
        <v>0</v>
      </c>
      <c r="U1828" s="3" t="s">
        <v>2804</v>
      </c>
      <c r="V1828" s="10" t="s">
        <v>2805</v>
      </c>
      <c r="W1828" s="6">
        <v>43825</v>
      </c>
      <c r="X1828" s="12" t="s">
        <v>2807</v>
      </c>
      <c r="Y1828" s="12" t="s">
        <v>5248</v>
      </c>
      <c r="Z1828" s="12"/>
      <c r="AA1828" s="12"/>
      <c r="AB1828" s="15"/>
      <c r="AC1828" s="15"/>
      <c r="AD1828" s="15"/>
      <c r="AE1828" s="15"/>
      <c r="AF1828" s="4">
        <f ca="1">+TODAY()-AE1828</f>
        <v>44137</v>
      </c>
      <c r="AG1828" s="15"/>
      <c r="AH1828" s="15"/>
      <c r="AI1828" s="6"/>
      <c r="AJ1828" s="3"/>
      <c r="AK1828" s="3"/>
      <c r="AL1828" s="6"/>
      <c r="AM1828" s="10">
        <v>1</v>
      </c>
      <c r="AN1828" s="3" t="s">
        <v>44</v>
      </c>
      <c r="AO1828" s="3"/>
      <c r="AP1828" s="3" t="s">
        <v>62</v>
      </c>
      <c r="AQ1828" s="3"/>
      <c r="AR1828" s="3"/>
      <c r="AS1828" s="3"/>
      <c r="AT1828" s="3"/>
      <c r="AU1828" s="3" t="s">
        <v>46</v>
      </c>
      <c r="AV1828" s="7" t="s">
        <v>47</v>
      </c>
      <c r="AW1828" s="7" t="s">
        <v>47</v>
      </c>
      <c r="AX1828" s="9" t="str">
        <f>IF(AW1828="","Vacio",IF(AV1828=AW1828,"Igual","Diferente"))</f>
        <v>Igual</v>
      </c>
      <c r="AY1828" s="129"/>
      <c r="AZ1828" s="129"/>
      <c r="BA1828" s="5">
        <f ca="1">+IF(K1828&gt;21,"Revisar",0)</f>
        <v>0</v>
      </c>
      <c r="BB1828" s="68" t="s">
        <v>146</v>
      </c>
      <c r="BC1828" s="129" t="s">
        <v>2919</v>
      </c>
      <c r="BD1828"/>
      <c r="BE1828"/>
      <c r="BF1828" s="129" t="s">
        <v>94</v>
      </c>
      <c r="BG1828" s="129"/>
      <c r="BH1828"/>
      <c r="BI1828"/>
      <c r="BJ1828"/>
      <c r="BK1828"/>
      <c r="BL1828"/>
      <c r="BM1828"/>
    </row>
    <row r="1829" spans="1:65" s="158" customFormat="1" ht="14.65" customHeight="1" x14ac:dyDescent="0.25">
      <c r="A1829" s="68" t="str">
        <f>CONCATENATE(E1829,"_",X1829)</f>
        <v>20555936801_PCR-LAP20071013</v>
      </c>
      <c r="B1829" s="68" t="str">
        <f>CONCATENATE(E1829,"_",Z1829)</f>
        <v>20555936801_PCR-LAP20071001</v>
      </c>
      <c r="C1829" s="6">
        <v>44111</v>
      </c>
      <c r="D1829" s="6">
        <v>44141</v>
      </c>
      <c r="E1829" s="192">
        <v>20555936801</v>
      </c>
      <c r="F1829" s="3" t="s">
        <v>4120</v>
      </c>
      <c r="G1829" s="3" t="s">
        <v>4606</v>
      </c>
      <c r="H1829" s="6">
        <v>44111</v>
      </c>
      <c r="I1829" s="6">
        <v>44141</v>
      </c>
      <c r="J1829" s="7"/>
      <c r="K1829" s="8">
        <f ca="1">+TODAY()-I1829</f>
        <v>-4</v>
      </c>
      <c r="L1829" s="9">
        <v>65</v>
      </c>
      <c r="M1829" s="135"/>
      <c r="N1829" s="9" t="str">
        <f>IF(M1829="","Vacio",IF(L1829=M1829,"Igual","Diferente"))</f>
        <v>Vacio</v>
      </c>
      <c r="O1829" s="9"/>
      <c r="P1829" s="135"/>
      <c r="Q1829" s="9" t="str">
        <f>IF(P1829="","Vacio",IF(O1829=P1829,"Igual","Diferente"))</f>
        <v>Vacio</v>
      </c>
      <c r="R1829" s="1">
        <f>+L1829+O1829/3.5</f>
        <v>65</v>
      </c>
      <c r="S1829" s="1">
        <f ca="1">+IF(K1829&gt;=0,IF(K1829&lt;30,R1829*1,IF(60&gt;K1829,R1829*2,IF(90&gt;K1829,R1829*3,IF(120&gt;K1829,R1829*4,IF(150&gt;K1829,R1829*5,IF(180&gt;K1829,R1829*6,IF(210&gt;K1829,R1829*7))))))),0)</f>
        <v>0</v>
      </c>
      <c r="T1829" s="2">
        <f ca="1">+IF(K1829&lt;0,0,IF(K1829&lt;8,$A$1,IF(K1829&lt;15,$B$1,IF(K1829&lt;22,$C$1,IF(K1829&lt;30,$D$1,IF(K1829&lt;60,$G$1,IF(K1829&lt;90,$H$1,IF(K1829&lt;120,$I$1,IF(K1829&lt;150,$J$1,IF(K1829&lt;180,$K$1,IF(K1829&lt;210,$E$1)))))))))))</f>
        <v>0</v>
      </c>
      <c r="U1829" s="3" t="s">
        <v>3493</v>
      </c>
      <c r="V1829" s="10" t="s">
        <v>3492</v>
      </c>
      <c r="W1829" s="6">
        <v>44049</v>
      </c>
      <c r="X1829" s="12" t="s">
        <v>3708</v>
      </c>
      <c r="Y1829" s="12" t="s">
        <v>5248</v>
      </c>
      <c r="Z1829" s="12" t="s">
        <v>3491</v>
      </c>
      <c r="AA1829" s="12"/>
      <c r="AB1829" s="12"/>
      <c r="AC1829" s="15"/>
      <c r="AD1829" s="15"/>
      <c r="AE1829" s="15"/>
      <c r="AF1829" s="4">
        <f ca="1">+TODAY()-AE1829</f>
        <v>44137</v>
      </c>
      <c r="AG1829" s="15"/>
      <c r="AH1829" s="15"/>
      <c r="AI1829" s="6"/>
      <c r="AJ1829" s="3"/>
      <c r="AK1829" s="3"/>
      <c r="AL1829" s="6"/>
      <c r="AM1829" s="10">
        <v>1</v>
      </c>
      <c r="AN1829" s="3" t="s">
        <v>44</v>
      </c>
      <c r="AO1829" s="3"/>
      <c r="AP1829" s="3" t="s">
        <v>62</v>
      </c>
      <c r="AQ1829" s="3"/>
      <c r="AR1829" s="3"/>
      <c r="AS1829" s="3"/>
      <c r="AT1829" s="3"/>
      <c r="AU1829" s="3" t="s">
        <v>46</v>
      </c>
      <c r="AV1829" s="7" t="s">
        <v>47</v>
      </c>
      <c r="AW1829" s="7" t="s">
        <v>47</v>
      </c>
      <c r="AX1829" s="9" t="str">
        <f>IF(AW1829="","Vacio",IF(AV1829=AW1829,"Igual","Diferente"))</f>
        <v>Igual</v>
      </c>
      <c r="AY1829" s="129" t="s">
        <v>3733</v>
      </c>
      <c r="AZ1829" s="129"/>
      <c r="BA1829" s="5">
        <f ca="1">+IF(K1829&gt;21,"Revisar",0)</f>
        <v>0</v>
      </c>
      <c r="BB1829" s="68" t="s">
        <v>146</v>
      </c>
      <c r="BC1829" s="129" t="s">
        <v>2919</v>
      </c>
      <c r="BD1829"/>
      <c r="BE1829"/>
      <c r="BF1829" s="129" t="s">
        <v>94</v>
      </c>
      <c r="BG1829" s="129"/>
      <c r="BH1829"/>
      <c r="BI1829"/>
      <c r="BJ1829"/>
      <c r="BK1829"/>
      <c r="BL1829"/>
      <c r="BM1829"/>
    </row>
    <row r="1830" spans="1:65" s="158" customFormat="1" ht="14.65" customHeight="1" x14ac:dyDescent="0.25">
      <c r="A1830" s="68" t="str">
        <f>CONCATENATE(E1830,"_",X1830)</f>
        <v>20555936801_PCR-LAP20071026</v>
      </c>
      <c r="B1830" s="68" t="str">
        <f>CONCATENATE(E1830,"_",Z1830)</f>
        <v>20555936801_</v>
      </c>
      <c r="C1830" s="6">
        <v>44115</v>
      </c>
      <c r="D1830" s="6">
        <v>44145</v>
      </c>
      <c r="E1830" s="192">
        <v>20555936801</v>
      </c>
      <c r="F1830" s="3" t="s">
        <v>4120</v>
      </c>
      <c r="G1830" s="3" t="s">
        <v>4606</v>
      </c>
      <c r="H1830" s="6">
        <v>44115</v>
      </c>
      <c r="I1830" s="6">
        <v>44145</v>
      </c>
      <c r="J1830" s="7"/>
      <c r="K1830" s="8">
        <f ca="1">+TODAY()-I1830</f>
        <v>-8</v>
      </c>
      <c r="L1830" s="9">
        <v>65</v>
      </c>
      <c r="M1830" s="135"/>
      <c r="N1830" s="9" t="str">
        <f>IF(M1830="","Vacio",IF(L1830=M1830,"Igual","Diferente"))</f>
        <v>Vacio</v>
      </c>
      <c r="O1830" s="9"/>
      <c r="P1830" s="135"/>
      <c r="Q1830" s="9" t="str">
        <f>IF(P1830="","Vacio",IF(O1830=P1830,"Igual","Diferente"))</f>
        <v>Vacio</v>
      </c>
      <c r="R1830" s="1">
        <f>+L1830+O1830/3.5</f>
        <v>65</v>
      </c>
      <c r="S1830" s="1">
        <f ca="1">+IF(K1830&gt;=0,IF(K1830&lt;30,R1830*1,IF(60&gt;K1830,R1830*2,IF(90&gt;K1830,R1830*3,IF(120&gt;K1830,R1830*4,IF(150&gt;K1830,R1830*5,IF(180&gt;K1830,R1830*6,IF(210&gt;K1830,R1830*7))))))),0)</f>
        <v>0</v>
      </c>
      <c r="T1830" s="2">
        <f ca="1">+IF(K1830&lt;0,0,IF(K1830&lt;8,$A$1,IF(K1830&lt;15,$B$1,IF(K1830&lt;22,$C$1,IF(K1830&lt;30,$D$1,IF(K1830&lt;60,$G$1,IF(K1830&lt;90,$H$1,IF(K1830&lt;120,$I$1,IF(K1830&lt;150,$J$1,IF(K1830&lt;180,$K$1,IF(K1830&lt;210,$E$1)))))))))))</f>
        <v>0</v>
      </c>
      <c r="U1830" s="3" t="s">
        <v>3952</v>
      </c>
      <c r="V1830" s="10" t="s">
        <v>3951</v>
      </c>
      <c r="W1830" s="6">
        <v>44085</v>
      </c>
      <c r="X1830" s="12" t="s">
        <v>3884</v>
      </c>
      <c r="Y1830" s="12" t="s">
        <v>5248</v>
      </c>
      <c r="Z1830" s="12"/>
      <c r="AA1830" s="12"/>
      <c r="AB1830" s="12"/>
      <c r="AC1830" s="15"/>
      <c r="AD1830" s="15"/>
      <c r="AE1830" s="15"/>
      <c r="AF1830" s="4">
        <f ca="1">+TODAY()-AE1830</f>
        <v>44137</v>
      </c>
      <c r="AG1830" s="15"/>
      <c r="AH1830" s="15"/>
      <c r="AI1830" s="6"/>
      <c r="AJ1830" s="3"/>
      <c r="AK1830" s="3"/>
      <c r="AL1830" s="6"/>
      <c r="AM1830" s="10">
        <v>1</v>
      </c>
      <c r="AN1830" s="3" t="s">
        <v>44</v>
      </c>
      <c r="AO1830" s="3"/>
      <c r="AP1830" s="3" t="s">
        <v>62</v>
      </c>
      <c r="AQ1830" s="3"/>
      <c r="AR1830" s="3"/>
      <c r="AS1830" s="3"/>
      <c r="AT1830" s="3"/>
      <c r="AU1830" s="3" t="s">
        <v>46</v>
      </c>
      <c r="AV1830" s="7" t="s">
        <v>47</v>
      </c>
      <c r="AW1830" s="7" t="s">
        <v>47</v>
      </c>
      <c r="AX1830" s="9" t="str">
        <f>IF(AW1830="","Vacio",IF(AV1830=AW1830,"Igual","Diferente"))</f>
        <v>Igual</v>
      </c>
      <c r="AY1830" s="129"/>
      <c r="AZ1830" s="129"/>
      <c r="BA1830" s="5">
        <f ca="1">+IF(K1830&gt;21,"Revisar",0)</f>
        <v>0</v>
      </c>
      <c r="BB1830" s="68" t="s">
        <v>146</v>
      </c>
      <c r="BC1830" s="129" t="s">
        <v>2919</v>
      </c>
      <c r="BD1830"/>
      <c r="BE1830"/>
      <c r="BF1830" s="129"/>
      <c r="BG1830" s="129"/>
      <c r="BH1830"/>
      <c r="BI1830"/>
      <c r="BJ1830"/>
      <c r="BK1830"/>
      <c r="BL1830"/>
      <c r="BM1830"/>
    </row>
    <row r="1831" spans="1:65" s="158" customFormat="1" ht="14.65" customHeight="1" x14ac:dyDescent="0.25">
      <c r="A1831" s="68" t="str">
        <f>CONCATENATE(E1831,"_",X1831)</f>
        <v>20555936801_PCR-LAP20071060</v>
      </c>
      <c r="B1831" s="68" t="str">
        <f>CONCATENATE(E1831,"_",Z1831)</f>
        <v>20555936801_</v>
      </c>
      <c r="C1831" s="6">
        <v>44138</v>
      </c>
      <c r="D1831" s="6">
        <v>44167</v>
      </c>
      <c r="E1831" s="192">
        <v>20555936801</v>
      </c>
      <c r="F1831" s="3" t="s">
        <v>4120</v>
      </c>
      <c r="G1831" s="3" t="s">
        <v>5215</v>
      </c>
      <c r="H1831" s="6">
        <v>44138</v>
      </c>
      <c r="I1831" s="6">
        <v>44167</v>
      </c>
      <c r="J1831" s="7"/>
      <c r="K1831" s="8">
        <f ca="1">+TODAY()-I1831</f>
        <v>-30</v>
      </c>
      <c r="L1831" s="9">
        <v>74</v>
      </c>
      <c r="M1831" s="135"/>
      <c r="N1831" s="9" t="str">
        <f>IF(M1831="","Vacio",IF(L1831=M1831,"Igual","Diferente"))</f>
        <v>Vacio</v>
      </c>
      <c r="O1831" s="9"/>
      <c r="P1831" s="135"/>
      <c r="Q1831" s="9" t="str">
        <f>IF(P1831="","Vacio",IF(O1831=P1831,"Igual","Diferente"))</f>
        <v>Vacio</v>
      </c>
      <c r="R1831" s="1">
        <f>+L1831+O1831/3.5</f>
        <v>74</v>
      </c>
      <c r="S1831" s="1">
        <f ca="1">+IF(K1831&gt;=0,IF(K1831&lt;30,R1831*1,IF(60&gt;K1831,R1831*2,IF(90&gt;K1831,R1831*3,IF(120&gt;K1831,R1831*4,IF(150&gt;K1831,R1831*5,IF(180&gt;K1831,R1831*6,IF(210&gt;K1831,R1831*7))))))),0)</f>
        <v>0</v>
      </c>
      <c r="T1831" s="2">
        <f ca="1">+IF(K1831&lt;0,0,IF(K1831&lt;8,$A$1,IF(K1831&lt;15,$B$1,IF(K1831&lt;22,$C$1,IF(K1831&lt;30,$D$1,IF(K1831&lt;60,$G$1,IF(K1831&lt;90,$H$1,IF(K1831&lt;120,$I$1,IF(K1831&lt;150,$J$1,IF(K1831&lt;180,$K$1,IF(K1831&lt;210,$E$1)))))))))))</f>
        <v>0</v>
      </c>
      <c r="U1831" s="3"/>
      <c r="V1831" s="10"/>
      <c r="W1831" s="6"/>
      <c r="X1831" s="12" t="s">
        <v>5214</v>
      </c>
      <c r="Y1831" s="12" t="s">
        <v>5248</v>
      </c>
      <c r="Z1831" s="12"/>
      <c r="AA1831" s="12"/>
      <c r="AB1831" s="12"/>
      <c r="AC1831" s="15"/>
      <c r="AD1831" s="15"/>
      <c r="AE1831" s="15"/>
      <c r="AF1831" s="4">
        <f ca="1">+TODAY()-AE1831</f>
        <v>44137</v>
      </c>
      <c r="AG1831" s="15"/>
      <c r="AH1831" s="15"/>
      <c r="AI1831" s="6"/>
      <c r="AJ1831" s="3"/>
      <c r="AK1831" s="3"/>
      <c r="AL1831" s="6"/>
      <c r="AM1831" s="10">
        <v>1</v>
      </c>
      <c r="AN1831" s="3" t="s">
        <v>44</v>
      </c>
      <c r="AO1831" s="3"/>
      <c r="AP1831" s="3"/>
      <c r="AQ1831" s="3"/>
      <c r="AR1831" s="3"/>
      <c r="AS1831" s="3"/>
      <c r="AT1831" s="3"/>
      <c r="AU1831" s="3" t="s">
        <v>46</v>
      </c>
      <c r="AV1831" s="82"/>
      <c r="AW1831" s="7"/>
      <c r="AX1831" s="9" t="str">
        <f>IF(AW1831="","Vacio",IF(AV1831=AW1831,"Igual","Diferente"))</f>
        <v>Vacio</v>
      </c>
      <c r="AY1831" s="129"/>
      <c r="AZ1831" s="129"/>
      <c r="BA1831" s="5">
        <f ca="1">+IF(K1831&gt;21,"Revisar",0)</f>
        <v>0</v>
      </c>
      <c r="BB1831" s="68"/>
      <c r="BC1831" s="129" t="s">
        <v>2919</v>
      </c>
      <c r="BD1831"/>
      <c r="BE1831"/>
      <c r="BF1831" s="129"/>
      <c r="BG1831" s="129"/>
      <c r="BH1831"/>
      <c r="BI1831"/>
      <c r="BJ1831"/>
      <c r="BK1831"/>
      <c r="BL1831"/>
      <c r="BM1831"/>
    </row>
    <row r="1832" spans="1:65" s="158" customFormat="1" ht="14.65" customHeight="1" x14ac:dyDescent="0.25">
      <c r="A1832" s="68" t="str">
        <f>CONCATENATE(E1832,"_",X1832)</f>
        <v>20555936801_PCR-LAP20041035</v>
      </c>
      <c r="B1832" s="68" t="str">
        <f>CONCATENATE(E1832,"_",Z1832)</f>
        <v>20555936801_</v>
      </c>
      <c r="C1832" s="6">
        <v>44118</v>
      </c>
      <c r="D1832" s="6">
        <v>44148</v>
      </c>
      <c r="E1832" s="192">
        <v>20555936801</v>
      </c>
      <c r="F1832" s="3" t="s">
        <v>4120</v>
      </c>
      <c r="G1832" s="3" t="s">
        <v>4606</v>
      </c>
      <c r="H1832" s="6">
        <v>44118</v>
      </c>
      <c r="I1832" s="6">
        <v>44148</v>
      </c>
      <c r="J1832" s="7"/>
      <c r="K1832" s="8">
        <f ca="1">+TODAY()-I1832</f>
        <v>-11</v>
      </c>
      <c r="L1832" s="9">
        <v>58</v>
      </c>
      <c r="M1832" s="135"/>
      <c r="N1832" s="9" t="str">
        <f>IF(M1832="","Vacio",IF(L1832=M1832,"Igual","Diferente"))</f>
        <v>Vacio</v>
      </c>
      <c r="O1832" s="9"/>
      <c r="P1832" s="135"/>
      <c r="Q1832" s="9" t="str">
        <f>IF(P1832="","Vacio",IF(O1832=P1832,"Igual","Diferente"))</f>
        <v>Vacio</v>
      </c>
      <c r="R1832" s="1">
        <f>+L1832+O1832/3.5</f>
        <v>58</v>
      </c>
      <c r="S1832" s="1">
        <f ca="1">+IF(K1832&gt;=0,IF(K1832&lt;30,R1832*1,IF(60&gt;K1832,R1832*2,IF(90&gt;K1832,R1832*3,IF(120&gt;K1832,R1832*4,IF(150&gt;K1832,R1832*5,IF(180&gt;K1832,R1832*6,IF(210&gt;K1832,R1832*7))))))),0)</f>
        <v>0</v>
      </c>
      <c r="T1832" s="2">
        <f ca="1">+IF(K1832&lt;0,0,IF(K1832&lt;8,$A$1,IF(K1832&lt;15,$B$1,IF(K1832&lt;22,$C$1,IF(K1832&lt;30,$D$1,IF(K1832&lt;60,$G$1,IF(K1832&lt;90,$H$1,IF(K1832&lt;120,$I$1,IF(K1832&lt;150,$J$1,IF(K1832&lt;180,$K$1,IF(K1832&lt;210,$E$1)))))))))))</f>
        <v>0</v>
      </c>
      <c r="U1832" s="103" t="s">
        <v>2808</v>
      </c>
      <c r="V1832" s="10" t="s">
        <v>2809</v>
      </c>
      <c r="W1832" s="6">
        <v>43965</v>
      </c>
      <c r="X1832" s="12" t="s">
        <v>2810</v>
      </c>
      <c r="Y1832" s="12" t="s">
        <v>5248</v>
      </c>
      <c r="Z1832" s="12"/>
      <c r="AA1832" s="12"/>
      <c r="AB1832" s="15"/>
      <c r="AC1832" s="15"/>
      <c r="AD1832" s="15"/>
      <c r="AE1832" s="15"/>
      <c r="AF1832" s="4">
        <f ca="1">+TODAY()-AE1832</f>
        <v>44137</v>
      </c>
      <c r="AG1832" s="15"/>
      <c r="AH1832" s="15"/>
      <c r="AI1832" s="6"/>
      <c r="AJ1832" s="3"/>
      <c r="AK1832" s="3"/>
      <c r="AL1832" s="6"/>
      <c r="AM1832" s="10">
        <v>1</v>
      </c>
      <c r="AN1832" s="3" t="s">
        <v>44</v>
      </c>
      <c r="AO1832" s="3"/>
      <c r="AP1832" s="3" t="s">
        <v>62</v>
      </c>
      <c r="AQ1832" s="3"/>
      <c r="AR1832" s="3"/>
      <c r="AS1832" s="3"/>
      <c r="AT1832" s="3"/>
      <c r="AU1832" s="3" t="s">
        <v>46</v>
      </c>
      <c r="AV1832" s="7" t="s">
        <v>47</v>
      </c>
      <c r="AW1832" s="7" t="s">
        <v>47</v>
      </c>
      <c r="AX1832" s="9" t="str">
        <f>IF(AW1832="","Vacio",IF(AV1832=AW1832,"Igual","Diferente"))</f>
        <v>Igual</v>
      </c>
      <c r="AY1832" s="129"/>
      <c r="AZ1832" s="129"/>
      <c r="BA1832" s="5">
        <f ca="1">+IF(K1832&gt;21,"Revisar",0)</f>
        <v>0</v>
      </c>
      <c r="BB1832" s="68" t="s">
        <v>146</v>
      </c>
      <c r="BC1832" s="129" t="s">
        <v>2919</v>
      </c>
      <c r="BD1832"/>
      <c r="BE1832"/>
      <c r="BF1832" s="129" t="s">
        <v>94</v>
      </c>
      <c r="BG1832" s="129"/>
      <c r="BH1832"/>
      <c r="BI1832"/>
      <c r="BJ1832"/>
      <c r="BK1832"/>
      <c r="BL1832"/>
      <c r="BM1832"/>
    </row>
    <row r="1833" spans="1:65" ht="14.65" customHeight="1" x14ac:dyDescent="0.25">
      <c r="A1833" s="68" t="str">
        <f>CONCATENATE(E1833,"_",X1833)</f>
        <v>20601237211_PCR-LAP0827</v>
      </c>
      <c r="B1833" s="68" t="str">
        <f>CONCATENATE(E1833,"_",Z1833)</f>
        <v>20601237211_PCR-LAP 0848</v>
      </c>
      <c r="C1833" s="64">
        <v>44118</v>
      </c>
      <c r="D1833" s="64">
        <v>44148</v>
      </c>
      <c r="E1833" s="192">
        <v>20601237211</v>
      </c>
      <c r="F1833" s="63" t="s">
        <v>2811</v>
      </c>
      <c r="G1833" s="63" t="s">
        <v>4934</v>
      </c>
      <c r="H1833" s="64">
        <v>44118</v>
      </c>
      <c r="I1833" s="64">
        <v>44148</v>
      </c>
      <c r="J1833" s="65"/>
      <c r="K1833" s="8">
        <f ca="1">+TODAY()-I1833</f>
        <v>-11</v>
      </c>
      <c r="L1833" s="9">
        <v>50</v>
      </c>
      <c r="M1833" s="152"/>
      <c r="N1833" s="9" t="str">
        <f>IF(M1833="","Vacio",IF(L1833=M1833,"Igual","Diferente"))</f>
        <v>Vacio</v>
      </c>
      <c r="O1833" s="9"/>
      <c r="P1833" s="152"/>
      <c r="Q1833" s="9" t="str">
        <f>IF(P1833="","Vacio",IF(O1833=P1833,"Igual","Diferente"))</f>
        <v>Vacio</v>
      </c>
      <c r="R1833" s="1">
        <f>+L1833+O1833/3.5</f>
        <v>50</v>
      </c>
      <c r="S1833" s="1">
        <f ca="1">+IF(K1833&gt;=0,IF(K1833&lt;30,R1833*1,IF(60&gt;K1833,R1833*2,IF(90&gt;K1833,R1833*3,IF(120&gt;K1833,R1833*4,IF(150&gt;K1833,R1833*5,IF(180&gt;K1833,R1833*6,IF(210&gt;K1833,R1833*7))))))),0)</f>
        <v>0</v>
      </c>
      <c r="T1833" s="2">
        <f ca="1">+IF(K1833&lt;0,0,IF(K1833&lt;8,$A$1,IF(K1833&lt;15,$B$1,IF(K1833&lt;22,$C$1,IF(K1833&lt;30,$D$1,IF(K1833&lt;60,$G$1,IF(K1833&lt;90,$H$1,IF(K1833&lt;120,$I$1,IF(K1833&lt;150,$J$1,IF(K1833&lt;180,$K$1,IF(K1833&lt;210,$E$1)))))))))))</f>
        <v>0</v>
      </c>
      <c r="U1833" s="63" t="s">
        <v>2812</v>
      </c>
      <c r="V1833" s="66" t="s">
        <v>2813</v>
      </c>
      <c r="W1833" s="64">
        <v>43301</v>
      </c>
      <c r="X1833" s="12" t="s">
        <v>2814</v>
      </c>
      <c r="Y1833" s="12" t="s">
        <v>5248</v>
      </c>
      <c r="Z1833" s="12" t="s">
        <v>2815</v>
      </c>
      <c r="AA1833" s="12"/>
      <c r="AB1833" s="102"/>
      <c r="AC1833" s="102"/>
      <c r="AD1833" s="102"/>
      <c r="AE1833" s="102"/>
      <c r="AF1833" s="4">
        <f ca="1">+TODAY()-AE1833</f>
        <v>44137</v>
      </c>
      <c r="AG1833" s="102"/>
      <c r="AH1833" s="102"/>
      <c r="AI1833" s="64"/>
      <c r="AJ1833" s="64"/>
      <c r="AK1833" s="63" t="s">
        <v>56</v>
      </c>
      <c r="AL1833" s="64"/>
      <c r="AM1833" s="66">
        <v>1</v>
      </c>
      <c r="AN1833" s="63" t="s">
        <v>44</v>
      </c>
      <c r="AO1833" s="63"/>
      <c r="AP1833" s="63" t="s">
        <v>62</v>
      </c>
      <c r="AQ1833" s="63"/>
      <c r="AR1833" s="63"/>
      <c r="AS1833" s="63"/>
      <c r="AT1833" s="63"/>
      <c r="AU1833" s="3" t="s">
        <v>46</v>
      </c>
      <c r="AV1833" s="65" t="s">
        <v>47</v>
      </c>
      <c r="AW1833" s="7" t="s">
        <v>47</v>
      </c>
      <c r="AX1833" s="9" t="str">
        <f>IF(AW1833="","Vacio",IF(AV1833=AW1833,"Igual","Diferente"))</f>
        <v>Igual</v>
      </c>
      <c r="AY1833" s="129"/>
      <c r="AZ1833" s="129"/>
      <c r="BA1833" s="5">
        <f ca="1">+IF(K1833&gt;21,"Revisar",0)</f>
        <v>0</v>
      </c>
      <c r="BB1833" s="129" t="s">
        <v>146</v>
      </c>
      <c r="BC1833" s="129" t="s">
        <v>2919</v>
      </c>
      <c r="BD1833" s="153"/>
      <c r="BE1833" s="153"/>
      <c r="BF1833" s="129" t="s">
        <v>94</v>
      </c>
      <c r="BG1833" s="129"/>
      <c r="BH1833" s="153"/>
      <c r="BI1833" s="153"/>
      <c r="BJ1833" s="153"/>
      <c r="BK1833" s="153"/>
      <c r="BL1833" s="153"/>
      <c r="BM1833" s="153"/>
    </row>
    <row r="1834" spans="1:65" ht="14.65" customHeight="1" x14ac:dyDescent="0.25">
      <c r="A1834" s="68" t="str">
        <f>CONCATENATE(E1834,"_",X1834)</f>
        <v>20601237211_MOR-LAP19101047</v>
      </c>
      <c r="B1834" s="68" t="str">
        <f>CONCATENATE(E1834,"_",Z1834)</f>
        <v>20601237211_</v>
      </c>
      <c r="C1834" s="6">
        <v>44118</v>
      </c>
      <c r="D1834" s="6">
        <v>44148</v>
      </c>
      <c r="E1834" s="192">
        <v>20601237211</v>
      </c>
      <c r="F1834" s="63" t="s">
        <v>2811</v>
      </c>
      <c r="G1834" s="3" t="s">
        <v>4934</v>
      </c>
      <c r="H1834" s="6">
        <v>44118</v>
      </c>
      <c r="I1834" s="6">
        <v>44148</v>
      </c>
      <c r="J1834" s="3"/>
      <c r="K1834" s="8">
        <f ca="1">+TODAY()-I1834</f>
        <v>-11</v>
      </c>
      <c r="L1834" s="9">
        <v>50</v>
      </c>
      <c r="M1834" s="152"/>
      <c r="N1834" s="9" t="str">
        <f>IF(M1834="","Vacio",IF(L1834=M1834,"Igual","Diferente"))</f>
        <v>Vacio</v>
      </c>
      <c r="O1834" s="9"/>
      <c r="P1834" s="152"/>
      <c r="Q1834" s="9" t="str">
        <f>IF(P1834="","Vacio",IF(O1834=P1834,"Igual","Diferente"))</f>
        <v>Vacio</v>
      </c>
      <c r="R1834" s="1">
        <f>+L1834+O1834/3.5</f>
        <v>50</v>
      </c>
      <c r="S1834" s="1">
        <f ca="1">+IF(K1834&gt;=0,IF(K1834&lt;30,R1834*1,IF(60&gt;K1834,R1834*2,IF(90&gt;K1834,R1834*3,IF(120&gt;K1834,R1834*4,IF(150&gt;K1834,R1834*5,IF(180&gt;K1834,R1834*6,IF(210&gt;K1834,R1834*7))))))),0)</f>
        <v>0</v>
      </c>
      <c r="T1834" s="2">
        <f ca="1">+IF(K1834&lt;0,0,IF(K1834&lt;8,$A$1,IF(K1834&lt;15,$B$1,IF(K1834&lt;22,$C$1,IF(K1834&lt;30,$D$1,IF(K1834&lt;60,$G$1,IF(K1834&lt;90,$H$1,IF(K1834&lt;120,$I$1,IF(K1834&lt;150,$J$1,IF(K1834&lt;180,$K$1,IF(K1834&lt;210,$E$1)))))))))))</f>
        <v>0</v>
      </c>
      <c r="U1834" s="3" t="s">
        <v>2816</v>
      </c>
      <c r="V1834" s="10" t="s">
        <v>2817</v>
      </c>
      <c r="W1834" s="6">
        <v>43768</v>
      </c>
      <c r="X1834" s="12" t="s">
        <v>2818</v>
      </c>
      <c r="Y1834" s="12" t="s">
        <v>5248</v>
      </c>
      <c r="Z1834" s="12"/>
      <c r="AA1834" s="12"/>
      <c r="AB1834" s="15"/>
      <c r="AC1834" s="15"/>
      <c r="AD1834" s="15"/>
      <c r="AE1834" s="15"/>
      <c r="AF1834" s="4">
        <f ca="1">+TODAY()-AE1834</f>
        <v>44137</v>
      </c>
      <c r="AG1834" s="15"/>
      <c r="AH1834" s="15"/>
      <c r="AI1834" s="6"/>
      <c r="AJ1834" s="6"/>
      <c r="AK1834" s="3"/>
      <c r="AL1834" s="6"/>
      <c r="AM1834" s="10">
        <v>1</v>
      </c>
      <c r="AN1834" s="3" t="s">
        <v>44</v>
      </c>
      <c r="AO1834" s="3"/>
      <c r="AP1834" s="3" t="s">
        <v>696</v>
      </c>
      <c r="AQ1834" s="3"/>
      <c r="AR1834" s="3"/>
      <c r="AS1834" s="3"/>
      <c r="AT1834" s="3"/>
      <c r="AU1834" s="3" t="s">
        <v>46</v>
      </c>
      <c r="AV1834" s="7" t="s">
        <v>47</v>
      </c>
      <c r="AW1834" s="7" t="s">
        <v>47</v>
      </c>
      <c r="AX1834" s="9" t="str">
        <f>IF(AW1834="","Vacio",IF(AV1834=AW1834,"Igual","Diferente"))</f>
        <v>Igual</v>
      </c>
      <c r="AY1834" s="129"/>
      <c r="AZ1834" s="129"/>
      <c r="BA1834" s="5">
        <f ca="1">+IF(K1834&gt;21,"Revisar",0)</f>
        <v>0</v>
      </c>
      <c r="BB1834" s="129" t="s">
        <v>146</v>
      </c>
      <c r="BC1834" s="129" t="s">
        <v>2919</v>
      </c>
      <c r="BD1834" s="153"/>
      <c r="BE1834" s="153"/>
      <c r="BF1834" s="129" t="s">
        <v>94</v>
      </c>
      <c r="BG1834" s="129"/>
      <c r="BH1834" s="153"/>
      <c r="BI1834" s="153"/>
      <c r="BJ1834" s="153"/>
      <c r="BK1834" s="153"/>
      <c r="BL1834" s="153"/>
      <c r="BM1834" s="153"/>
    </row>
    <row r="1835" spans="1:65" ht="14.65" customHeight="1" x14ac:dyDescent="0.25">
      <c r="A1835" s="68" t="str">
        <f>CONCATENATE(E1835,"_",X1835)</f>
        <v>20601237211_PCR-LAP19091061</v>
      </c>
      <c r="B1835" s="68" t="str">
        <f>CONCATENATE(E1835,"_",Z1835)</f>
        <v>20601237211_PCR-LAP0665</v>
      </c>
      <c r="C1835" s="6">
        <v>44118</v>
      </c>
      <c r="D1835" s="6">
        <v>44148</v>
      </c>
      <c r="E1835" s="192">
        <v>20601237211</v>
      </c>
      <c r="F1835" s="63" t="s">
        <v>2811</v>
      </c>
      <c r="G1835" s="3" t="s">
        <v>4934</v>
      </c>
      <c r="H1835" s="6">
        <v>44118</v>
      </c>
      <c r="I1835" s="6">
        <v>44148</v>
      </c>
      <c r="J1835" s="3"/>
      <c r="K1835" s="8">
        <f ca="1">+TODAY()-I1835</f>
        <v>-11</v>
      </c>
      <c r="L1835" s="9">
        <v>50</v>
      </c>
      <c r="M1835" s="152"/>
      <c r="N1835" s="9" t="str">
        <f>IF(M1835="","Vacio",IF(L1835=M1835,"Igual","Diferente"))</f>
        <v>Vacio</v>
      </c>
      <c r="O1835" s="9"/>
      <c r="P1835" s="152"/>
      <c r="Q1835" s="9" t="str">
        <f>IF(P1835="","Vacio",IF(O1835=P1835,"Igual","Diferente"))</f>
        <v>Vacio</v>
      </c>
      <c r="R1835" s="1">
        <f>+L1835+O1835/3.5</f>
        <v>50</v>
      </c>
      <c r="S1835" s="1">
        <f ca="1">+IF(K1835&gt;=0,IF(K1835&lt;30,R1835*1,IF(60&gt;K1835,R1835*2,IF(90&gt;K1835,R1835*3,IF(120&gt;K1835,R1835*4,IF(150&gt;K1835,R1835*5,IF(180&gt;K1835,R1835*6,IF(210&gt;K1835,R1835*7))))))),0)</f>
        <v>0</v>
      </c>
      <c r="T1835" s="2">
        <f ca="1">+IF(K1835&lt;0,0,IF(K1835&lt;8,$A$1,IF(K1835&lt;15,$B$1,IF(K1835&lt;22,$C$1,IF(K1835&lt;30,$D$1,IF(K1835&lt;60,$G$1,IF(K1835&lt;90,$H$1,IF(K1835&lt;120,$I$1,IF(K1835&lt;150,$J$1,IF(K1835&lt;180,$K$1,IF(K1835&lt;210,$E$1)))))))))))</f>
        <v>0</v>
      </c>
      <c r="U1835" s="3" t="s">
        <v>2812</v>
      </c>
      <c r="V1835" s="10" t="s">
        <v>2819</v>
      </c>
      <c r="W1835" s="6">
        <v>43230</v>
      </c>
      <c r="X1835" s="12" t="s">
        <v>2822</v>
      </c>
      <c r="Y1835" s="12" t="s">
        <v>5248</v>
      </c>
      <c r="Z1835" s="12" t="s">
        <v>2823</v>
      </c>
      <c r="AA1835" s="12"/>
      <c r="AB1835" s="15"/>
      <c r="AC1835" s="15"/>
      <c r="AD1835" s="15"/>
      <c r="AE1835" s="15"/>
      <c r="AF1835" s="4">
        <f ca="1">+TODAY()-AE1835</f>
        <v>44137</v>
      </c>
      <c r="AG1835" s="15"/>
      <c r="AH1835" s="15"/>
      <c r="AI1835" s="6"/>
      <c r="AJ1835" s="6"/>
      <c r="AK1835" s="3" t="s">
        <v>43</v>
      </c>
      <c r="AL1835" s="6"/>
      <c r="AM1835" s="10">
        <v>1</v>
      </c>
      <c r="AN1835" s="3" t="s">
        <v>44</v>
      </c>
      <c r="AO1835" s="3"/>
      <c r="AP1835" s="3" t="s">
        <v>62</v>
      </c>
      <c r="AQ1835" s="3"/>
      <c r="AR1835" s="3"/>
      <c r="AS1835" s="3"/>
      <c r="AT1835" s="3"/>
      <c r="AU1835" s="3" t="s">
        <v>46</v>
      </c>
      <c r="AV1835" s="7" t="s">
        <v>47</v>
      </c>
      <c r="AW1835" s="7" t="s">
        <v>47</v>
      </c>
      <c r="AX1835" s="9" t="str">
        <f>IF(AW1835="","Vacio",IF(AV1835=AW1835,"Igual","Diferente"))</f>
        <v>Igual</v>
      </c>
      <c r="AY1835" s="129" t="s">
        <v>2821</v>
      </c>
      <c r="AZ1835" s="129"/>
      <c r="BA1835" s="5">
        <f ca="1">+IF(K1835&gt;21,"Revisar",0)</f>
        <v>0</v>
      </c>
      <c r="BB1835" s="129" t="s">
        <v>146</v>
      </c>
      <c r="BC1835" s="129" t="s">
        <v>2919</v>
      </c>
      <c r="BD1835" s="153"/>
      <c r="BE1835" s="153"/>
      <c r="BF1835" s="129" t="s">
        <v>94</v>
      </c>
      <c r="BG1835" s="129"/>
      <c r="BH1835" s="153"/>
      <c r="BI1835" s="153"/>
      <c r="BJ1835" s="153"/>
      <c r="BK1835" s="153"/>
      <c r="BL1835" s="153"/>
      <c r="BM1835" s="153"/>
    </row>
    <row r="1836" spans="1:65" ht="14.65" customHeight="1" x14ac:dyDescent="0.25">
      <c r="A1836" s="68" t="str">
        <f>CONCATENATE(E1836,"_",X1836)</f>
        <v>20601237211_PCR-LAP0800</v>
      </c>
      <c r="B1836" s="68" t="str">
        <f>CONCATENATE(E1836,"_",Z1836)</f>
        <v>20601237211_PCR LAP 0679</v>
      </c>
      <c r="C1836" s="6">
        <v>44118</v>
      </c>
      <c r="D1836" s="6">
        <v>44148</v>
      </c>
      <c r="E1836" s="192">
        <v>20601237211</v>
      </c>
      <c r="F1836" s="63" t="s">
        <v>2811</v>
      </c>
      <c r="G1836" s="3" t="s">
        <v>4934</v>
      </c>
      <c r="H1836" s="6">
        <v>44118</v>
      </c>
      <c r="I1836" s="6">
        <v>44148</v>
      </c>
      <c r="J1836" s="3"/>
      <c r="K1836" s="8">
        <f ca="1">+TODAY()-I1836</f>
        <v>-11</v>
      </c>
      <c r="L1836" s="9">
        <v>50</v>
      </c>
      <c r="M1836" s="152"/>
      <c r="N1836" s="9" t="str">
        <f>IF(M1836="","Vacio",IF(L1836=M1836,"Igual","Diferente"))</f>
        <v>Vacio</v>
      </c>
      <c r="O1836" s="9"/>
      <c r="P1836" s="152"/>
      <c r="Q1836" s="9" t="str">
        <f>IF(P1836="","Vacio",IF(O1836=P1836,"Igual","Diferente"))</f>
        <v>Vacio</v>
      </c>
      <c r="R1836" s="1">
        <f>+L1836+O1836/3.5</f>
        <v>50</v>
      </c>
      <c r="S1836" s="1">
        <f ca="1">+IF(K1836&gt;=0,IF(K1836&lt;30,R1836*1,IF(60&gt;K1836,R1836*2,IF(90&gt;K1836,R1836*3,IF(120&gt;K1836,R1836*4,IF(150&gt;K1836,R1836*5,IF(180&gt;K1836,R1836*6,IF(210&gt;K1836,R1836*7))))))),0)</f>
        <v>0</v>
      </c>
      <c r="T1836" s="2">
        <f ca="1">+IF(K1836&lt;0,0,IF(K1836&lt;8,$A$1,IF(K1836&lt;15,$B$1,IF(K1836&lt;22,$C$1,IF(K1836&lt;30,$D$1,IF(K1836&lt;60,$G$1,IF(K1836&lt;90,$H$1,IF(K1836&lt;120,$I$1,IF(K1836&lt;150,$J$1,IF(K1836&lt;180,$K$1,IF(K1836&lt;210,$E$1)))))))))))</f>
        <v>0</v>
      </c>
      <c r="U1836" s="3" t="s">
        <v>2812</v>
      </c>
      <c r="V1836" s="10" t="s">
        <v>2819</v>
      </c>
      <c r="W1836" s="6">
        <v>43230</v>
      </c>
      <c r="X1836" s="12" t="s">
        <v>2824</v>
      </c>
      <c r="Y1836" s="12" t="s">
        <v>5248</v>
      </c>
      <c r="Z1836" s="12" t="s">
        <v>2825</v>
      </c>
      <c r="AA1836" s="12"/>
      <c r="AB1836" s="15"/>
      <c r="AC1836" s="15"/>
      <c r="AD1836" s="15"/>
      <c r="AE1836" s="15"/>
      <c r="AF1836" s="4">
        <f ca="1">+TODAY()-AE1836</f>
        <v>44137</v>
      </c>
      <c r="AG1836" s="15"/>
      <c r="AH1836" s="15"/>
      <c r="AI1836" s="6"/>
      <c r="AJ1836" s="6"/>
      <c r="AK1836" s="3" t="s">
        <v>43</v>
      </c>
      <c r="AL1836" s="6"/>
      <c r="AM1836" s="10">
        <v>1</v>
      </c>
      <c r="AN1836" s="3" t="s">
        <v>44</v>
      </c>
      <c r="AO1836" s="3"/>
      <c r="AP1836" s="3" t="s">
        <v>62</v>
      </c>
      <c r="AQ1836" s="3"/>
      <c r="AR1836" s="3"/>
      <c r="AS1836" s="3"/>
      <c r="AT1836" s="3"/>
      <c r="AU1836" s="3" t="s">
        <v>46</v>
      </c>
      <c r="AV1836" s="7" t="s">
        <v>47</v>
      </c>
      <c r="AW1836" s="7" t="s">
        <v>47</v>
      </c>
      <c r="AX1836" s="9" t="str">
        <f>IF(AW1836="","Vacio",IF(AV1836=AW1836,"Igual","Diferente"))</f>
        <v>Igual</v>
      </c>
      <c r="AY1836" s="129" t="s">
        <v>2821</v>
      </c>
      <c r="AZ1836" s="129"/>
      <c r="BA1836" s="5">
        <f ca="1">+IF(K1836&gt;21,"Revisar",0)</f>
        <v>0</v>
      </c>
      <c r="BB1836" s="129" t="s">
        <v>146</v>
      </c>
      <c r="BC1836" s="129" t="s">
        <v>2919</v>
      </c>
      <c r="BD1836" s="153"/>
      <c r="BE1836" s="153"/>
      <c r="BF1836" s="129" t="s">
        <v>94</v>
      </c>
      <c r="BG1836" s="129"/>
      <c r="BH1836" s="153"/>
      <c r="BI1836" s="153"/>
      <c r="BJ1836" s="153"/>
      <c r="BK1836" s="153"/>
      <c r="BL1836" s="153"/>
      <c r="BM1836" s="153"/>
    </row>
    <row r="1837" spans="1:65" ht="14.65" customHeight="1" x14ac:dyDescent="0.25">
      <c r="A1837" s="68" t="str">
        <f>CONCATENATE(E1837,"_",X1837)</f>
        <v>20601237211_PCR-LAP0801</v>
      </c>
      <c r="B1837" s="68" t="str">
        <f>CONCATENATE(E1837,"_",Z1837)</f>
        <v>20601237211_PCR-LAP 0807, PCR-LAP 0808</v>
      </c>
      <c r="C1837" s="6">
        <v>44118</v>
      </c>
      <c r="D1837" s="6">
        <v>44148</v>
      </c>
      <c r="E1837" s="192">
        <v>20601237211</v>
      </c>
      <c r="F1837" s="63" t="s">
        <v>2811</v>
      </c>
      <c r="G1837" s="3" t="s">
        <v>4934</v>
      </c>
      <c r="H1837" s="6">
        <v>44118</v>
      </c>
      <c r="I1837" s="6">
        <v>44148</v>
      </c>
      <c r="J1837" s="3"/>
      <c r="K1837" s="8">
        <f ca="1">+TODAY()-I1837</f>
        <v>-11</v>
      </c>
      <c r="L1837" s="9">
        <v>50</v>
      </c>
      <c r="M1837" s="152"/>
      <c r="N1837" s="9" t="str">
        <f>IF(M1837="","Vacio",IF(L1837=M1837,"Igual","Diferente"))</f>
        <v>Vacio</v>
      </c>
      <c r="O1837" s="9"/>
      <c r="P1837" s="152"/>
      <c r="Q1837" s="9" t="str">
        <f>IF(P1837="","Vacio",IF(O1837=P1837,"Igual","Diferente"))</f>
        <v>Vacio</v>
      </c>
      <c r="R1837" s="1">
        <f>+L1837+O1837/3.5</f>
        <v>50</v>
      </c>
      <c r="S1837" s="1">
        <f ca="1">+IF(K1837&gt;=0,IF(K1837&lt;30,R1837*1,IF(60&gt;K1837,R1837*2,IF(90&gt;K1837,R1837*3,IF(120&gt;K1837,R1837*4,IF(150&gt;K1837,R1837*5,IF(180&gt;K1837,R1837*6,IF(210&gt;K1837,R1837*7))))))),0)</f>
        <v>0</v>
      </c>
      <c r="T1837" s="2">
        <f ca="1">+IF(K1837&lt;0,0,IF(K1837&lt;8,$A$1,IF(K1837&lt;15,$B$1,IF(K1837&lt;22,$C$1,IF(K1837&lt;30,$D$1,IF(K1837&lt;60,$G$1,IF(K1837&lt;90,$H$1,IF(K1837&lt;120,$I$1,IF(K1837&lt;150,$J$1,IF(K1837&lt;180,$K$1,IF(K1837&lt;210,$E$1)))))))))))</f>
        <v>0</v>
      </c>
      <c r="U1837" s="3" t="s">
        <v>2812</v>
      </c>
      <c r="V1837" s="10" t="s">
        <v>2826</v>
      </c>
      <c r="W1837" s="6">
        <v>43231</v>
      </c>
      <c r="X1837" s="12" t="s">
        <v>2827</v>
      </c>
      <c r="Y1837" s="12" t="s">
        <v>5248</v>
      </c>
      <c r="Z1837" s="12" t="s">
        <v>2828</v>
      </c>
      <c r="AA1837" s="12"/>
      <c r="AB1837" s="15"/>
      <c r="AC1837" s="15"/>
      <c r="AD1837" s="15"/>
      <c r="AE1837" s="15"/>
      <c r="AF1837" s="4">
        <f ca="1">+TODAY()-AE1837</f>
        <v>44137</v>
      </c>
      <c r="AG1837" s="15"/>
      <c r="AH1837" s="15"/>
      <c r="AI1837" s="6"/>
      <c r="AJ1837" s="6"/>
      <c r="AK1837" s="3" t="s">
        <v>43</v>
      </c>
      <c r="AL1837" s="6"/>
      <c r="AM1837" s="10">
        <v>1</v>
      </c>
      <c r="AN1837" s="3" t="s">
        <v>44</v>
      </c>
      <c r="AO1837" s="3"/>
      <c r="AP1837" s="3" t="s">
        <v>62</v>
      </c>
      <c r="AQ1837" s="3"/>
      <c r="AR1837" s="3"/>
      <c r="AS1837" s="3"/>
      <c r="AT1837" s="3"/>
      <c r="AU1837" s="3" t="s">
        <v>46</v>
      </c>
      <c r="AV1837" s="7" t="s">
        <v>47</v>
      </c>
      <c r="AW1837" s="7" t="s">
        <v>47</v>
      </c>
      <c r="AX1837" s="9" t="str">
        <f>IF(AW1837="","Vacio",IF(AV1837=AW1837,"Igual","Diferente"))</f>
        <v>Igual</v>
      </c>
      <c r="AY1837" s="129" t="s">
        <v>2821</v>
      </c>
      <c r="AZ1837" s="129"/>
      <c r="BA1837" s="5">
        <f ca="1">+IF(K1837&gt;21,"Revisar",0)</f>
        <v>0</v>
      </c>
      <c r="BB1837" s="129" t="s">
        <v>146</v>
      </c>
      <c r="BC1837" s="129" t="s">
        <v>2919</v>
      </c>
      <c r="BD1837" s="153"/>
      <c r="BE1837" s="153"/>
      <c r="BF1837" s="129" t="s">
        <v>94</v>
      </c>
      <c r="BG1837" s="129"/>
      <c r="BH1837" s="153"/>
      <c r="BI1837" s="153"/>
      <c r="BJ1837" s="153"/>
      <c r="BK1837" s="153"/>
      <c r="BL1837" s="153"/>
      <c r="BM1837" s="153"/>
    </row>
    <row r="1838" spans="1:65" ht="14.65" customHeight="1" x14ac:dyDescent="0.25">
      <c r="A1838" s="68" t="str">
        <f>CONCATENATE(E1838,"_",X1838)</f>
        <v>20601237211_PCR-LAP0802</v>
      </c>
      <c r="B1838" s="68" t="str">
        <f>CONCATENATE(E1838,"_",Z1838)</f>
        <v>20601237211_PCR-LAP 0807, PCR-LAP 0808</v>
      </c>
      <c r="C1838" s="6">
        <v>44118</v>
      </c>
      <c r="D1838" s="6">
        <v>44148</v>
      </c>
      <c r="E1838" s="192">
        <v>20601237211</v>
      </c>
      <c r="F1838" s="63" t="s">
        <v>2811</v>
      </c>
      <c r="G1838" s="3" t="s">
        <v>4934</v>
      </c>
      <c r="H1838" s="6">
        <v>44118</v>
      </c>
      <c r="I1838" s="6">
        <v>44148</v>
      </c>
      <c r="J1838" s="3"/>
      <c r="K1838" s="8">
        <f ca="1">+TODAY()-I1838</f>
        <v>-11</v>
      </c>
      <c r="L1838" s="9">
        <v>50</v>
      </c>
      <c r="M1838" s="152"/>
      <c r="N1838" s="9" t="str">
        <f>IF(M1838="","Vacio",IF(L1838=M1838,"Igual","Diferente"))</f>
        <v>Vacio</v>
      </c>
      <c r="O1838" s="9"/>
      <c r="P1838" s="152"/>
      <c r="Q1838" s="9" t="str">
        <f>IF(P1838="","Vacio",IF(O1838=P1838,"Igual","Diferente"))</f>
        <v>Vacio</v>
      </c>
      <c r="R1838" s="1">
        <f>+L1838+O1838/3.5</f>
        <v>50</v>
      </c>
      <c r="S1838" s="1">
        <f ca="1">+IF(K1838&gt;=0,IF(K1838&lt;30,R1838*1,IF(60&gt;K1838,R1838*2,IF(90&gt;K1838,R1838*3,IF(120&gt;K1838,R1838*4,IF(150&gt;K1838,R1838*5,IF(180&gt;K1838,R1838*6,IF(210&gt;K1838,R1838*7))))))),0)</f>
        <v>0</v>
      </c>
      <c r="T1838" s="2">
        <f ca="1">+IF(K1838&lt;0,0,IF(K1838&lt;8,$A$1,IF(K1838&lt;15,$B$1,IF(K1838&lt;22,$C$1,IF(K1838&lt;30,$D$1,IF(K1838&lt;60,$G$1,IF(K1838&lt;90,$H$1,IF(K1838&lt;120,$I$1,IF(K1838&lt;150,$J$1,IF(K1838&lt;180,$K$1,IF(K1838&lt;210,$E$1)))))))))))</f>
        <v>0</v>
      </c>
      <c r="U1838" s="3" t="s">
        <v>2812</v>
      </c>
      <c r="V1838" s="10" t="s">
        <v>2826</v>
      </c>
      <c r="W1838" s="6">
        <v>43231</v>
      </c>
      <c r="X1838" s="12" t="s">
        <v>2829</v>
      </c>
      <c r="Y1838" s="12" t="s">
        <v>5248</v>
      </c>
      <c r="Z1838" s="12" t="s">
        <v>2828</v>
      </c>
      <c r="AA1838" s="12"/>
      <c r="AB1838" s="15"/>
      <c r="AC1838" s="15"/>
      <c r="AD1838" s="15"/>
      <c r="AE1838" s="15"/>
      <c r="AF1838" s="4">
        <f ca="1">+TODAY()-AE1838</f>
        <v>44137</v>
      </c>
      <c r="AG1838" s="15"/>
      <c r="AH1838" s="15"/>
      <c r="AI1838" s="6"/>
      <c r="AJ1838" s="6"/>
      <c r="AK1838" s="3" t="s">
        <v>43</v>
      </c>
      <c r="AL1838" s="6"/>
      <c r="AM1838" s="10">
        <v>1</v>
      </c>
      <c r="AN1838" s="3" t="s">
        <v>44</v>
      </c>
      <c r="AO1838" s="3"/>
      <c r="AP1838" s="3" t="s">
        <v>62</v>
      </c>
      <c r="AQ1838" s="3"/>
      <c r="AR1838" s="3"/>
      <c r="AS1838" s="3"/>
      <c r="AT1838" s="3"/>
      <c r="AU1838" s="3" t="s">
        <v>46</v>
      </c>
      <c r="AV1838" s="7" t="s">
        <v>47</v>
      </c>
      <c r="AW1838" s="7" t="s">
        <v>47</v>
      </c>
      <c r="AX1838" s="9" t="str">
        <f>IF(AW1838="","Vacio",IF(AV1838=AW1838,"Igual","Diferente"))</f>
        <v>Igual</v>
      </c>
      <c r="AY1838" s="129" t="s">
        <v>2821</v>
      </c>
      <c r="AZ1838" s="129"/>
      <c r="BA1838" s="5">
        <f ca="1">+IF(K1838&gt;21,"Revisar",0)</f>
        <v>0</v>
      </c>
      <c r="BB1838" s="129" t="s">
        <v>146</v>
      </c>
      <c r="BC1838" s="129" t="s">
        <v>2919</v>
      </c>
      <c r="BD1838" s="153"/>
      <c r="BE1838" s="153"/>
      <c r="BF1838" s="129" t="s">
        <v>94</v>
      </c>
      <c r="BG1838" s="129"/>
      <c r="BH1838" s="153"/>
      <c r="BI1838" s="153"/>
      <c r="BJ1838" s="153"/>
      <c r="BK1838" s="153"/>
      <c r="BL1838" s="153"/>
      <c r="BM1838" s="153"/>
    </row>
    <row r="1839" spans="1:65" ht="14.65" customHeight="1" x14ac:dyDescent="0.25">
      <c r="A1839" s="68" t="str">
        <f>CONCATENATE(E1839,"_",X1839)</f>
        <v>20601237211_PCR-LAP0859</v>
      </c>
      <c r="B1839" s="68" t="str">
        <f>CONCATENATE(E1839,"_",Z1839)</f>
        <v>20601237211_</v>
      </c>
      <c r="C1839" s="6">
        <v>44118</v>
      </c>
      <c r="D1839" s="6">
        <v>44148</v>
      </c>
      <c r="E1839" s="192">
        <v>20601237211</v>
      </c>
      <c r="F1839" s="63" t="s">
        <v>2811</v>
      </c>
      <c r="G1839" s="3" t="s">
        <v>4934</v>
      </c>
      <c r="H1839" s="6">
        <v>44118</v>
      </c>
      <c r="I1839" s="6">
        <v>44148</v>
      </c>
      <c r="J1839" s="3"/>
      <c r="K1839" s="8">
        <f ca="1">+TODAY()-I1839</f>
        <v>-11</v>
      </c>
      <c r="L1839" s="9">
        <v>50</v>
      </c>
      <c r="M1839" s="152"/>
      <c r="N1839" s="9" t="str">
        <f>IF(M1839="","Vacio",IF(L1839=M1839,"Igual","Diferente"))</f>
        <v>Vacio</v>
      </c>
      <c r="O1839" s="9"/>
      <c r="P1839" s="152"/>
      <c r="Q1839" s="9" t="str">
        <f>IF(P1839="","Vacio",IF(O1839=P1839,"Igual","Diferente"))</f>
        <v>Vacio</v>
      </c>
      <c r="R1839" s="1">
        <f>+L1839+O1839/3.5</f>
        <v>50</v>
      </c>
      <c r="S1839" s="1">
        <f ca="1">+IF(K1839&gt;=0,IF(K1839&lt;30,R1839*1,IF(60&gt;K1839,R1839*2,IF(90&gt;K1839,R1839*3,IF(120&gt;K1839,R1839*4,IF(150&gt;K1839,R1839*5,IF(180&gt;K1839,R1839*6,IF(210&gt;K1839,R1839*7))))))),0)</f>
        <v>0</v>
      </c>
      <c r="T1839" s="2">
        <f ca="1">+IF(K1839&lt;0,0,IF(K1839&lt;8,$A$1,IF(K1839&lt;15,$B$1,IF(K1839&lt;22,$C$1,IF(K1839&lt;30,$D$1,IF(K1839&lt;60,$G$1,IF(K1839&lt;90,$H$1,IF(K1839&lt;120,$I$1,IF(K1839&lt;150,$J$1,IF(K1839&lt;180,$K$1,IF(K1839&lt;210,$E$1)))))))))))</f>
        <v>0</v>
      </c>
      <c r="U1839" s="3" t="s">
        <v>2812</v>
      </c>
      <c r="V1839" s="10" t="s">
        <v>2830</v>
      </c>
      <c r="W1839" s="6">
        <v>43648</v>
      </c>
      <c r="X1839" s="12" t="s">
        <v>2831</v>
      </c>
      <c r="Y1839" s="12" t="s">
        <v>5248</v>
      </c>
      <c r="Z1839" s="12"/>
      <c r="AA1839" s="12"/>
      <c r="AB1839" s="15"/>
      <c r="AC1839" s="15"/>
      <c r="AD1839" s="15"/>
      <c r="AE1839" s="15"/>
      <c r="AF1839" s="4">
        <f ca="1">+TODAY()-AE1839</f>
        <v>44137</v>
      </c>
      <c r="AG1839" s="15"/>
      <c r="AH1839" s="15"/>
      <c r="AI1839" s="6"/>
      <c r="AJ1839" s="6"/>
      <c r="AK1839" s="3" t="s">
        <v>56</v>
      </c>
      <c r="AL1839" s="6"/>
      <c r="AM1839" s="10">
        <v>1</v>
      </c>
      <c r="AN1839" s="3" t="s">
        <v>44</v>
      </c>
      <c r="AO1839" s="3"/>
      <c r="AP1839" s="3" t="s">
        <v>62</v>
      </c>
      <c r="AQ1839" s="3"/>
      <c r="AR1839" s="3"/>
      <c r="AS1839" s="3"/>
      <c r="AT1839" s="3"/>
      <c r="AU1839" s="3" t="s">
        <v>46</v>
      </c>
      <c r="AV1839" s="7" t="s">
        <v>47</v>
      </c>
      <c r="AW1839" s="7" t="s">
        <v>47</v>
      </c>
      <c r="AX1839" s="9" t="str">
        <f>IF(AW1839="","Vacio",IF(AV1839=AW1839,"Igual","Diferente"))</f>
        <v>Igual</v>
      </c>
      <c r="AY1839" s="129"/>
      <c r="AZ1839" s="129"/>
      <c r="BA1839" s="5">
        <f ca="1">+IF(K1839&gt;21,"Revisar",0)</f>
        <v>0</v>
      </c>
      <c r="BB1839" s="129" t="s">
        <v>146</v>
      </c>
      <c r="BC1839" s="129" t="s">
        <v>2919</v>
      </c>
      <c r="BD1839" s="153"/>
      <c r="BE1839" s="153"/>
      <c r="BF1839" s="129" t="s">
        <v>94</v>
      </c>
      <c r="BG1839" s="129"/>
      <c r="BH1839" s="153"/>
      <c r="BI1839" s="153"/>
      <c r="BJ1839" s="153"/>
      <c r="BK1839" s="153"/>
      <c r="BL1839" s="153"/>
      <c r="BM1839" s="153"/>
    </row>
    <row r="1840" spans="1:65" ht="14.65" customHeight="1" x14ac:dyDescent="0.25">
      <c r="A1840" s="68" t="str">
        <f>CONCATENATE(E1840,"_",X1840)</f>
        <v>20601237211_PCR-LAP0971</v>
      </c>
      <c r="B1840" s="68" t="str">
        <f>CONCATENATE(E1840,"_",Z1840)</f>
        <v>20601237211_ PCR-LAP 0852 X PCR-LAP0971</v>
      </c>
      <c r="C1840" s="6">
        <v>44118</v>
      </c>
      <c r="D1840" s="6">
        <v>44148</v>
      </c>
      <c r="E1840" s="192">
        <v>20601237211</v>
      </c>
      <c r="F1840" s="63" t="s">
        <v>2811</v>
      </c>
      <c r="G1840" s="3" t="s">
        <v>4934</v>
      </c>
      <c r="H1840" s="6">
        <v>44118</v>
      </c>
      <c r="I1840" s="6">
        <v>44148</v>
      </c>
      <c r="J1840" s="3"/>
      <c r="K1840" s="8">
        <f ca="1">+TODAY()-I1840</f>
        <v>-11</v>
      </c>
      <c r="L1840" s="9">
        <v>50</v>
      </c>
      <c r="M1840" s="152"/>
      <c r="N1840" s="9" t="str">
        <f>IF(M1840="","Vacio",IF(L1840=M1840,"Igual","Diferente"))</f>
        <v>Vacio</v>
      </c>
      <c r="O1840" s="9"/>
      <c r="P1840" s="152"/>
      <c r="Q1840" s="9" t="str">
        <f>IF(P1840="","Vacio",IF(O1840=P1840,"Igual","Diferente"))</f>
        <v>Vacio</v>
      </c>
      <c r="R1840" s="1">
        <f>+L1840+O1840/3.5</f>
        <v>50</v>
      </c>
      <c r="S1840" s="1">
        <f ca="1">+IF(K1840&gt;=0,IF(K1840&lt;30,R1840*1,IF(60&gt;K1840,R1840*2,IF(90&gt;K1840,R1840*3,IF(120&gt;K1840,R1840*4,IF(150&gt;K1840,R1840*5,IF(180&gt;K1840,R1840*6,IF(210&gt;K1840,R1840*7))))))),0)</f>
        <v>0</v>
      </c>
      <c r="T1840" s="2">
        <f ca="1">+IF(K1840&lt;0,0,IF(K1840&lt;8,$A$1,IF(K1840&lt;15,$B$1,IF(K1840&lt;22,$C$1,IF(K1840&lt;30,$D$1,IF(K1840&lt;60,$G$1,IF(K1840&lt;90,$H$1,IF(K1840&lt;120,$I$1,IF(K1840&lt;150,$J$1,IF(K1840&lt;180,$K$1,IF(K1840&lt;210,$E$1)))))))))))</f>
        <v>0</v>
      </c>
      <c r="U1840" s="3" t="s">
        <v>2812</v>
      </c>
      <c r="V1840" s="10" t="s">
        <v>2813</v>
      </c>
      <c r="W1840" s="6">
        <v>43301</v>
      </c>
      <c r="X1840" s="12" t="s">
        <v>2832</v>
      </c>
      <c r="Y1840" s="12" t="s">
        <v>5248</v>
      </c>
      <c r="Z1840" s="12" t="s">
        <v>2833</v>
      </c>
      <c r="AA1840" s="12"/>
      <c r="AB1840" s="15"/>
      <c r="AC1840" s="15"/>
      <c r="AD1840" s="15"/>
      <c r="AE1840" s="15"/>
      <c r="AF1840" s="4">
        <f ca="1">+TODAY()-AE1840</f>
        <v>44137</v>
      </c>
      <c r="AG1840" s="15"/>
      <c r="AH1840" s="15"/>
      <c r="AI1840" s="6"/>
      <c r="AJ1840" s="6"/>
      <c r="AK1840" s="3" t="s">
        <v>56</v>
      </c>
      <c r="AL1840" s="6"/>
      <c r="AM1840" s="10">
        <v>1</v>
      </c>
      <c r="AN1840" s="3" t="s">
        <v>44</v>
      </c>
      <c r="AO1840" s="3"/>
      <c r="AP1840" s="3" t="s">
        <v>62</v>
      </c>
      <c r="AQ1840" s="3"/>
      <c r="AR1840" s="3"/>
      <c r="AS1840" s="3"/>
      <c r="AT1840" s="3"/>
      <c r="AU1840" s="3" t="s">
        <v>46</v>
      </c>
      <c r="AV1840" s="7" t="s">
        <v>47</v>
      </c>
      <c r="AW1840" s="7" t="s">
        <v>47</v>
      </c>
      <c r="AX1840" s="9" t="str">
        <f>IF(AW1840="","Vacio",IF(AV1840=AW1840,"Igual","Diferente"))</f>
        <v>Igual</v>
      </c>
      <c r="AY1840" s="129"/>
      <c r="AZ1840" s="129"/>
      <c r="BA1840" s="5">
        <f ca="1">+IF(K1840&gt;21,"Revisar",0)</f>
        <v>0</v>
      </c>
      <c r="BB1840" s="129" t="s">
        <v>146</v>
      </c>
      <c r="BC1840" s="129" t="s">
        <v>2919</v>
      </c>
      <c r="BD1840" s="153"/>
      <c r="BE1840" s="153"/>
      <c r="BF1840" s="129" t="s">
        <v>94</v>
      </c>
      <c r="BG1840" s="129"/>
      <c r="BH1840" s="153"/>
      <c r="BI1840" s="153"/>
      <c r="BJ1840" s="153"/>
      <c r="BK1840" s="153"/>
      <c r="BL1840" s="153"/>
      <c r="BM1840" s="153"/>
    </row>
    <row r="1841" spans="1:65" ht="14.65" customHeight="1" x14ac:dyDescent="0.25">
      <c r="A1841" s="68" t="str">
        <f>CONCATENATE(E1841,"_",X1841)</f>
        <v>20601237211_PCR-LAP1027</v>
      </c>
      <c r="B1841" s="68" t="str">
        <f>CONCATENATE(E1841,"_",Z1841)</f>
        <v>20601237211_</v>
      </c>
      <c r="C1841" s="6">
        <v>44118</v>
      </c>
      <c r="D1841" s="6">
        <v>44148</v>
      </c>
      <c r="E1841" s="192">
        <v>20601237211</v>
      </c>
      <c r="F1841" s="63" t="s">
        <v>2811</v>
      </c>
      <c r="G1841" s="3" t="s">
        <v>4934</v>
      </c>
      <c r="H1841" s="6">
        <v>44118</v>
      </c>
      <c r="I1841" s="6">
        <v>44148</v>
      </c>
      <c r="J1841" s="3"/>
      <c r="K1841" s="8">
        <f ca="1">+TODAY()-I1841</f>
        <v>-11</v>
      </c>
      <c r="L1841" s="9">
        <v>50</v>
      </c>
      <c r="M1841" s="152"/>
      <c r="N1841" s="9" t="str">
        <f>IF(M1841="","Vacio",IF(L1841=M1841,"Igual","Diferente"))</f>
        <v>Vacio</v>
      </c>
      <c r="O1841" s="9"/>
      <c r="P1841" s="152"/>
      <c r="Q1841" s="9" t="str">
        <f>IF(P1841="","Vacio",IF(O1841=P1841,"Igual","Diferente"))</f>
        <v>Vacio</v>
      </c>
      <c r="R1841" s="1">
        <f>+L1841+O1841/3.5</f>
        <v>50</v>
      </c>
      <c r="S1841" s="1">
        <f ca="1">+IF(K1841&gt;=0,IF(K1841&lt;30,R1841*1,IF(60&gt;K1841,R1841*2,IF(90&gt;K1841,R1841*3,IF(120&gt;K1841,R1841*4,IF(150&gt;K1841,R1841*5,IF(180&gt;K1841,R1841*6,IF(210&gt;K1841,R1841*7))))))),0)</f>
        <v>0</v>
      </c>
      <c r="T1841" s="2">
        <f ca="1">+IF(K1841&lt;0,0,IF(K1841&lt;8,$A$1,IF(K1841&lt;15,$B$1,IF(K1841&lt;22,$C$1,IF(K1841&lt;30,$D$1,IF(K1841&lt;60,$G$1,IF(K1841&lt;90,$H$1,IF(K1841&lt;120,$I$1,IF(K1841&lt;150,$J$1,IF(K1841&lt;180,$K$1,IF(K1841&lt;210,$E$1)))))))))))</f>
        <v>0</v>
      </c>
      <c r="U1841" s="3" t="s">
        <v>780</v>
      </c>
      <c r="V1841" s="10" t="s">
        <v>2834</v>
      </c>
      <c r="W1841" s="6">
        <v>43664</v>
      </c>
      <c r="X1841" s="12" t="s">
        <v>2835</v>
      </c>
      <c r="Y1841" s="12" t="s">
        <v>5248</v>
      </c>
      <c r="Z1841" s="12"/>
      <c r="AA1841" s="12"/>
      <c r="AB1841" s="15"/>
      <c r="AC1841" s="15"/>
      <c r="AD1841" s="15"/>
      <c r="AE1841" s="15"/>
      <c r="AF1841" s="4">
        <f ca="1">+TODAY()-AE1841</f>
        <v>44137</v>
      </c>
      <c r="AG1841" s="15"/>
      <c r="AH1841" s="15"/>
      <c r="AI1841" s="6"/>
      <c r="AJ1841" s="6"/>
      <c r="AK1841" s="3" t="s">
        <v>43</v>
      </c>
      <c r="AL1841" s="6"/>
      <c r="AM1841" s="10">
        <v>1</v>
      </c>
      <c r="AN1841" s="3" t="s">
        <v>44</v>
      </c>
      <c r="AO1841" s="3"/>
      <c r="AP1841" s="3" t="s">
        <v>696</v>
      </c>
      <c r="AQ1841" s="3"/>
      <c r="AR1841" s="3"/>
      <c r="AS1841" s="3"/>
      <c r="AT1841" s="3"/>
      <c r="AU1841" s="3" t="s">
        <v>46</v>
      </c>
      <c r="AV1841" s="7" t="s">
        <v>47</v>
      </c>
      <c r="AW1841" s="7" t="s">
        <v>47</v>
      </c>
      <c r="AX1841" s="9" t="str">
        <f>IF(AW1841="","Vacio",IF(AV1841=AW1841,"Igual","Diferente"))</f>
        <v>Igual</v>
      </c>
      <c r="AY1841" s="129"/>
      <c r="AZ1841" s="129"/>
      <c r="BA1841" s="5">
        <f ca="1">+IF(K1841&gt;21,"Revisar",0)</f>
        <v>0</v>
      </c>
      <c r="BB1841" s="129" t="s">
        <v>146</v>
      </c>
      <c r="BC1841" s="129" t="s">
        <v>2919</v>
      </c>
      <c r="BD1841" s="153"/>
      <c r="BE1841" s="153"/>
      <c r="BF1841" s="129" t="s">
        <v>94</v>
      </c>
      <c r="BG1841" s="129"/>
      <c r="BH1841" s="153"/>
      <c r="BI1841" s="153"/>
      <c r="BJ1841" s="153"/>
      <c r="BK1841" s="153"/>
      <c r="BL1841" s="153"/>
      <c r="BM1841" s="153"/>
    </row>
    <row r="1842" spans="1:65" ht="14.65" customHeight="1" x14ac:dyDescent="0.25">
      <c r="A1842" s="68" t="str">
        <f>CONCATENATE(E1842,"_",X1842)</f>
        <v>20601237211_PCR-LAP1049</v>
      </c>
      <c r="B1842" s="68" t="str">
        <f>CONCATENATE(E1842,"_",Z1842)</f>
        <v>20601237211_</v>
      </c>
      <c r="C1842" s="6">
        <v>44118</v>
      </c>
      <c r="D1842" s="6">
        <v>44148</v>
      </c>
      <c r="E1842" s="192">
        <v>20601237211</v>
      </c>
      <c r="F1842" s="63" t="s">
        <v>2811</v>
      </c>
      <c r="G1842" s="3" t="s">
        <v>4934</v>
      </c>
      <c r="H1842" s="6">
        <v>44118</v>
      </c>
      <c r="I1842" s="6">
        <v>44148</v>
      </c>
      <c r="J1842" s="3"/>
      <c r="K1842" s="8">
        <f ca="1">+TODAY()-I1842</f>
        <v>-11</v>
      </c>
      <c r="L1842" s="9">
        <v>50</v>
      </c>
      <c r="M1842" s="152"/>
      <c r="N1842" s="9" t="str">
        <f>IF(M1842="","Vacio",IF(L1842=M1842,"Igual","Diferente"))</f>
        <v>Vacio</v>
      </c>
      <c r="O1842" s="9"/>
      <c r="P1842" s="152"/>
      <c r="Q1842" s="9" t="str">
        <f>IF(P1842="","Vacio",IF(O1842=P1842,"Igual","Diferente"))</f>
        <v>Vacio</v>
      </c>
      <c r="R1842" s="1">
        <f>+L1842+O1842/3.5</f>
        <v>50</v>
      </c>
      <c r="S1842" s="1">
        <f ca="1">+IF(K1842&gt;=0,IF(K1842&lt;30,R1842*1,IF(60&gt;K1842,R1842*2,IF(90&gt;K1842,R1842*3,IF(120&gt;K1842,R1842*4,IF(150&gt;K1842,R1842*5,IF(180&gt;K1842,R1842*6,IF(210&gt;K1842,R1842*7))))))),0)</f>
        <v>0</v>
      </c>
      <c r="T1842" s="2">
        <f ca="1">+IF(K1842&lt;0,0,IF(K1842&lt;8,$A$1,IF(K1842&lt;15,$B$1,IF(K1842&lt;22,$C$1,IF(K1842&lt;30,$D$1,IF(K1842&lt;60,$G$1,IF(K1842&lt;90,$H$1,IF(K1842&lt;120,$I$1,IF(K1842&lt;150,$J$1,IF(K1842&lt;180,$K$1,IF(K1842&lt;210,$E$1)))))))))))</f>
        <v>0</v>
      </c>
      <c r="U1842" s="3" t="s">
        <v>2836</v>
      </c>
      <c r="V1842" s="10" t="s">
        <v>2837</v>
      </c>
      <c r="W1842" s="6">
        <v>43663</v>
      </c>
      <c r="X1842" s="12" t="s">
        <v>2838</v>
      </c>
      <c r="Y1842" s="12" t="s">
        <v>5248</v>
      </c>
      <c r="Z1842" s="12"/>
      <c r="AA1842" s="12"/>
      <c r="AB1842" s="15"/>
      <c r="AC1842" s="15"/>
      <c r="AD1842" s="15"/>
      <c r="AE1842" s="15"/>
      <c r="AF1842" s="4">
        <f ca="1">+TODAY()-AE1842</f>
        <v>44137</v>
      </c>
      <c r="AG1842" s="15"/>
      <c r="AH1842" s="15"/>
      <c r="AI1842" s="6"/>
      <c r="AJ1842" s="6"/>
      <c r="AK1842" s="3" t="s">
        <v>56</v>
      </c>
      <c r="AL1842" s="6"/>
      <c r="AM1842" s="10">
        <v>1</v>
      </c>
      <c r="AN1842" s="3" t="s">
        <v>44</v>
      </c>
      <c r="AO1842" s="3"/>
      <c r="AP1842" s="3" t="s">
        <v>696</v>
      </c>
      <c r="AQ1842" s="3"/>
      <c r="AR1842" s="3"/>
      <c r="AS1842" s="3"/>
      <c r="AT1842" s="3"/>
      <c r="AU1842" s="3" t="s">
        <v>46</v>
      </c>
      <c r="AV1842" s="7" t="s">
        <v>47</v>
      </c>
      <c r="AW1842" s="7" t="s">
        <v>47</v>
      </c>
      <c r="AX1842" s="9" t="str">
        <f>IF(AW1842="","Vacio",IF(AV1842=AW1842,"Igual","Diferente"))</f>
        <v>Igual</v>
      </c>
      <c r="AY1842" s="129"/>
      <c r="AZ1842" s="129"/>
      <c r="BA1842" s="5">
        <f ca="1">+IF(K1842&gt;21,"Revisar",0)</f>
        <v>0</v>
      </c>
      <c r="BB1842" s="129" t="s">
        <v>146</v>
      </c>
      <c r="BC1842" s="129" t="s">
        <v>2919</v>
      </c>
      <c r="BD1842" s="153"/>
      <c r="BE1842" s="153"/>
      <c r="BF1842" s="129" t="s">
        <v>94</v>
      </c>
      <c r="BG1842" s="129"/>
      <c r="BH1842" s="153"/>
      <c r="BI1842" s="153"/>
      <c r="BJ1842" s="153"/>
      <c r="BK1842" s="153"/>
      <c r="BL1842" s="153"/>
      <c r="BM1842" s="153"/>
    </row>
    <row r="1843" spans="1:65" ht="14.65" customHeight="1" x14ac:dyDescent="0.25">
      <c r="A1843" s="68" t="str">
        <f>CONCATENATE(E1843,"_",X1843)</f>
        <v>20601237211_PCR-LAP1156</v>
      </c>
      <c r="B1843" s="68" t="str">
        <f>CONCATENATE(E1843,"_",Z1843)</f>
        <v>20601237211_</v>
      </c>
      <c r="C1843" s="6">
        <v>44118</v>
      </c>
      <c r="D1843" s="6">
        <v>44148</v>
      </c>
      <c r="E1843" s="192">
        <v>20601237211</v>
      </c>
      <c r="F1843" s="63" t="s">
        <v>2811</v>
      </c>
      <c r="G1843" s="3" t="s">
        <v>4934</v>
      </c>
      <c r="H1843" s="6">
        <v>44118</v>
      </c>
      <c r="I1843" s="6">
        <v>44148</v>
      </c>
      <c r="J1843" s="3"/>
      <c r="K1843" s="8">
        <f ca="1">+TODAY()-I1843</f>
        <v>-11</v>
      </c>
      <c r="L1843" s="9">
        <v>50</v>
      </c>
      <c r="M1843" s="152"/>
      <c r="N1843" s="9" t="str">
        <f>IF(M1843="","Vacio",IF(L1843=M1843,"Igual","Diferente"))</f>
        <v>Vacio</v>
      </c>
      <c r="O1843" s="9"/>
      <c r="P1843" s="152"/>
      <c r="Q1843" s="9" t="str">
        <f>IF(P1843="","Vacio",IF(O1843=P1843,"Igual","Diferente"))</f>
        <v>Vacio</v>
      </c>
      <c r="R1843" s="1">
        <f>+L1843+O1843/3.5</f>
        <v>50</v>
      </c>
      <c r="S1843" s="1">
        <f ca="1">+IF(K1843&gt;=0,IF(K1843&lt;30,R1843*1,IF(60&gt;K1843,R1843*2,IF(90&gt;K1843,R1843*3,IF(120&gt;K1843,R1843*4,IF(150&gt;K1843,R1843*5,IF(180&gt;K1843,R1843*6,IF(210&gt;K1843,R1843*7))))))),0)</f>
        <v>0</v>
      </c>
      <c r="T1843" s="2">
        <f ca="1">+IF(K1843&lt;0,0,IF(K1843&lt;8,$A$1,IF(K1843&lt;15,$B$1,IF(K1843&lt;22,$C$1,IF(K1843&lt;30,$D$1,IF(K1843&lt;60,$G$1,IF(K1843&lt;90,$H$1,IF(K1843&lt;120,$I$1,IF(K1843&lt;150,$J$1,IF(K1843&lt;180,$K$1,IF(K1843&lt;210,$E$1)))))))))))</f>
        <v>0</v>
      </c>
      <c r="U1843" s="3" t="s">
        <v>2839</v>
      </c>
      <c r="V1843" s="10" t="s">
        <v>2840</v>
      </c>
      <c r="W1843" s="6">
        <v>43517</v>
      </c>
      <c r="X1843" s="12" t="s">
        <v>2841</v>
      </c>
      <c r="Y1843" s="12" t="s">
        <v>5248</v>
      </c>
      <c r="Z1843" s="12"/>
      <c r="AA1843" s="12"/>
      <c r="AB1843" s="15"/>
      <c r="AC1843" s="15"/>
      <c r="AD1843" s="15"/>
      <c r="AE1843" s="15"/>
      <c r="AF1843" s="4">
        <f ca="1">+TODAY()-AE1843</f>
        <v>44137</v>
      </c>
      <c r="AG1843" s="15"/>
      <c r="AH1843" s="15"/>
      <c r="AI1843" s="6"/>
      <c r="AJ1843" s="6"/>
      <c r="AK1843" s="3" t="s">
        <v>56</v>
      </c>
      <c r="AL1843" s="6"/>
      <c r="AM1843" s="10">
        <v>1</v>
      </c>
      <c r="AN1843" s="3" t="s">
        <v>44</v>
      </c>
      <c r="AO1843" s="3"/>
      <c r="AP1843" s="3" t="s">
        <v>45</v>
      </c>
      <c r="AQ1843" s="3"/>
      <c r="AR1843" s="3"/>
      <c r="AS1843" s="3"/>
      <c r="AT1843" s="3"/>
      <c r="AU1843" s="3" t="s">
        <v>46</v>
      </c>
      <c r="AV1843" s="7" t="s">
        <v>47</v>
      </c>
      <c r="AW1843" s="7" t="s">
        <v>47</v>
      </c>
      <c r="AX1843" s="9" t="str">
        <f>IF(AW1843="","Vacio",IF(AV1843=AW1843,"Igual","Diferente"))</f>
        <v>Igual</v>
      </c>
      <c r="AY1843" s="129"/>
      <c r="AZ1843" s="129"/>
      <c r="BA1843" s="5">
        <f ca="1">+IF(K1843&gt;21,"Revisar",0)</f>
        <v>0</v>
      </c>
      <c r="BB1843" s="129" t="s">
        <v>146</v>
      </c>
      <c r="BC1843" s="129" t="s">
        <v>2919</v>
      </c>
      <c r="BD1843" s="153"/>
      <c r="BE1843" s="153"/>
      <c r="BF1843" s="129" t="s">
        <v>94</v>
      </c>
      <c r="BG1843" s="129"/>
      <c r="BH1843" s="153"/>
      <c r="BI1843" s="153"/>
      <c r="BJ1843" s="153"/>
      <c r="BK1843" s="153"/>
      <c r="BL1843" s="153"/>
      <c r="BM1843" s="153"/>
    </row>
    <row r="1844" spans="1:65" ht="14.65" customHeight="1" x14ac:dyDescent="0.25">
      <c r="A1844" s="68" t="str">
        <f>CONCATENATE(E1844,"_",X1844)</f>
        <v>20601237211_PCR-LAP19091050</v>
      </c>
      <c r="B1844" s="68" t="str">
        <f>CONCATENATE(E1844,"_",Z1844)</f>
        <v>20601237211_PCR LAP 0690 SE CAMBIA POR LA PCR-LAP19091050</v>
      </c>
      <c r="C1844" s="6">
        <v>44118</v>
      </c>
      <c r="D1844" s="6">
        <v>44148</v>
      </c>
      <c r="E1844" s="192">
        <v>20601237211</v>
      </c>
      <c r="F1844" s="63" t="s">
        <v>2811</v>
      </c>
      <c r="G1844" s="3" t="s">
        <v>4934</v>
      </c>
      <c r="H1844" s="6">
        <v>44118</v>
      </c>
      <c r="I1844" s="6">
        <v>44148</v>
      </c>
      <c r="J1844" s="3"/>
      <c r="K1844" s="8">
        <f ca="1">+TODAY()-I1844</f>
        <v>-11</v>
      </c>
      <c r="L1844" s="9">
        <v>50</v>
      </c>
      <c r="M1844" s="152"/>
      <c r="N1844" s="9" t="str">
        <f>IF(M1844="","Vacio",IF(L1844=M1844,"Igual","Diferente"))</f>
        <v>Vacio</v>
      </c>
      <c r="O1844" s="9"/>
      <c r="P1844" s="152"/>
      <c r="Q1844" s="9" t="str">
        <f>IF(P1844="","Vacio",IF(O1844=P1844,"Igual","Diferente"))</f>
        <v>Vacio</v>
      </c>
      <c r="R1844" s="1">
        <f>+L1844+O1844/3.5</f>
        <v>50</v>
      </c>
      <c r="S1844" s="1">
        <f ca="1">+IF(K1844&gt;=0,IF(K1844&lt;30,R1844*1,IF(60&gt;K1844,R1844*2,IF(90&gt;K1844,R1844*3,IF(120&gt;K1844,R1844*4,IF(150&gt;K1844,R1844*5,IF(180&gt;K1844,R1844*6,IF(210&gt;K1844,R1844*7))))))),0)</f>
        <v>0</v>
      </c>
      <c r="T1844" s="2">
        <f ca="1">+IF(K1844&lt;0,0,IF(K1844&lt;8,$A$1,IF(K1844&lt;15,$B$1,IF(K1844&lt;22,$C$1,IF(K1844&lt;30,$D$1,IF(K1844&lt;60,$G$1,IF(K1844&lt;90,$H$1,IF(K1844&lt;120,$I$1,IF(K1844&lt;150,$J$1,IF(K1844&lt;180,$K$1,IF(K1844&lt;210,$E$1)))))))))))</f>
        <v>0</v>
      </c>
      <c r="U1844" s="3" t="s">
        <v>2812</v>
      </c>
      <c r="V1844" s="10" t="s">
        <v>2819</v>
      </c>
      <c r="W1844" s="6">
        <v>43230</v>
      </c>
      <c r="X1844" s="12" t="s">
        <v>2842</v>
      </c>
      <c r="Y1844" s="12" t="s">
        <v>5248</v>
      </c>
      <c r="Z1844" s="12" t="s">
        <v>2843</v>
      </c>
      <c r="AA1844" s="12"/>
      <c r="AB1844" s="15"/>
      <c r="AC1844" s="15"/>
      <c r="AD1844" s="15"/>
      <c r="AE1844" s="15"/>
      <c r="AF1844" s="4">
        <f ca="1">+TODAY()-AE1844</f>
        <v>44137</v>
      </c>
      <c r="AG1844" s="15"/>
      <c r="AH1844" s="15"/>
      <c r="AI1844" s="6"/>
      <c r="AJ1844" s="6"/>
      <c r="AK1844" s="3" t="s">
        <v>43</v>
      </c>
      <c r="AL1844" s="6"/>
      <c r="AM1844" s="10">
        <v>1</v>
      </c>
      <c r="AN1844" s="3" t="s">
        <v>44</v>
      </c>
      <c r="AO1844" s="3"/>
      <c r="AP1844" s="3" t="s">
        <v>62</v>
      </c>
      <c r="AQ1844" s="3"/>
      <c r="AR1844" s="3"/>
      <c r="AS1844" s="3"/>
      <c r="AT1844" s="3"/>
      <c r="AU1844" s="3" t="s">
        <v>46</v>
      </c>
      <c r="AV1844" s="7" t="s">
        <v>47</v>
      </c>
      <c r="AW1844" s="7" t="s">
        <v>47</v>
      </c>
      <c r="AX1844" s="9" t="str">
        <f>IF(AW1844="","Vacio",IF(AV1844=AW1844,"Igual","Diferente"))</f>
        <v>Igual</v>
      </c>
      <c r="AY1844" s="129" t="s">
        <v>2821</v>
      </c>
      <c r="AZ1844" s="129"/>
      <c r="BA1844" s="5">
        <f ca="1">+IF(K1844&gt;21,"Revisar",0)</f>
        <v>0</v>
      </c>
      <c r="BB1844" s="129" t="s">
        <v>146</v>
      </c>
      <c r="BC1844" s="129" t="s">
        <v>2919</v>
      </c>
      <c r="BD1844" s="153"/>
      <c r="BE1844" s="153"/>
      <c r="BF1844" s="129" t="s">
        <v>94</v>
      </c>
      <c r="BG1844" s="129"/>
      <c r="BH1844" s="153"/>
      <c r="BI1844" s="153"/>
      <c r="BJ1844" s="153"/>
      <c r="BK1844" s="153"/>
      <c r="BL1844" s="153"/>
      <c r="BM1844" s="153"/>
    </row>
    <row r="1845" spans="1:65" ht="14.65" customHeight="1" x14ac:dyDescent="0.25">
      <c r="A1845" s="68" t="str">
        <f>CONCATENATE(E1845,"_",X1845)</f>
        <v>20601237211_PCR-LAP19091052</v>
      </c>
      <c r="B1845" s="68" t="str">
        <f>CONCATENATE(E1845,"_",Z1845)</f>
        <v>20601237211_PCR-LAP0806</v>
      </c>
      <c r="C1845" s="6">
        <v>44118</v>
      </c>
      <c r="D1845" s="6">
        <v>44148</v>
      </c>
      <c r="E1845" s="192">
        <v>20601237211</v>
      </c>
      <c r="F1845" s="63" t="s">
        <v>2811</v>
      </c>
      <c r="G1845" s="3" t="s">
        <v>4934</v>
      </c>
      <c r="H1845" s="6">
        <v>44118</v>
      </c>
      <c r="I1845" s="6">
        <v>44148</v>
      </c>
      <c r="J1845" s="3"/>
      <c r="K1845" s="8">
        <f ca="1">+TODAY()-I1845</f>
        <v>-11</v>
      </c>
      <c r="L1845" s="9">
        <v>50</v>
      </c>
      <c r="M1845" s="152"/>
      <c r="N1845" s="9" t="str">
        <f>IF(M1845="","Vacio",IF(L1845=M1845,"Igual","Diferente"))</f>
        <v>Vacio</v>
      </c>
      <c r="O1845" s="9"/>
      <c r="P1845" s="152"/>
      <c r="Q1845" s="9" t="str">
        <f>IF(P1845="","Vacio",IF(O1845=P1845,"Igual","Diferente"))</f>
        <v>Vacio</v>
      </c>
      <c r="R1845" s="1">
        <f>+L1845+O1845/3.5</f>
        <v>50</v>
      </c>
      <c r="S1845" s="1">
        <f ca="1">+IF(K1845&gt;=0,IF(K1845&lt;30,R1845*1,IF(60&gt;K1845,R1845*2,IF(90&gt;K1845,R1845*3,IF(120&gt;K1845,R1845*4,IF(150&gt;K1845,R1845*5,IF(180&gt;K1845,R1845*6,IF(210&gt;K1845,R1845*7))))))),0)</f>
        <v>0</v>
      </c>
      <c r="T1845" s="2">
        <f ca="1">+IF(K1845&lt;0,0,IF(K1845&lt;8,$A$1,IF(K1845&lt;15,$B$1,IF(K1845&lt;22,$C$1,IF(K1845&lt;30,$D$1,IF(K1845&lt;60,$G$1,IF(K1845&lt;90,$H$1,IF(K1845&lt;120,$I$1,IF(K1845&lt;150,$J$1,IF(K1845&lt;180,$K$1,IF(K1845&lt;210,$E$1)))))))))))</f>
        <v>0</v>
      </c>
      <c r="U1845" s="3" t="s">
        <v>2812</v>
      </c>
      <c r="V1845" s="10" t="s">
        <v>2844</v>
      </c>
      <c r="W1845" s="6">
        <v>43231</v>
      </c>
      <c r="X1845" s="12" t="s">
        <v>2845</v>
      </c>
      <c r="Y1845" s="12" t="s">
        <v>5248</v>
      </c>
      <c r="Z1845" s="12" t="s">
        <v>485</v>
      </c>
      <c r="AA1845" s="12"/>
      <c r="AB1845" s="15"/>
      <c r="AC1845" s="15"/>
      <c r="AD1845" s="15"/>
      <c r="AE1845" s="15"/>
      <c r="AF1845" s="4">
        <f ca="1">+TODAY()-AE1845</f>
        <v>44137</v>
      </c>
      <c r="AG1845" s="15"/>
      <c r="AH1845" s="15"/>
      <c r="AI1845" s="6"/>
      <c r="AJ1845" s="6"/>
      <c r="AK1845" s="3" t="s">
        <v>43</v>
      </c>
      <c r="AL1845" s="6"/>
      <c r="AM1845" s="10">
        <v>1</v>
      </c>
      <c r="AN1845" s="3" t="s">
        <v>44</v>
      </c>
      <c r="AO1845" s="3"/>
      <c r="AP1845" s="3" t="s">
        <v>62</v>
      </c>
      <c r="AQ1845" s="3"/>
      <c r="AR1845" s="3"/>
      <c r="AS1845" s="3"/>
      <c r="AT1845" s="3"/>
      <c r="AU1845" s="3" t="s">
        <v>46</v>
      </c>
      <c r="AV1845" s="7" t="s">
        <v>47</v>
      </c>
      <c r="AW1845" s="7" t="s">
        <v>47</v>
      </c>
      <c r="AX1845" s="9" t="str">
        <f>IF(AW1845="","Vacio",IF(AV1845=AW1845,"Igual","Diferente"))</f>
        <v>Igual</v>
      </c>
      <c r="AY1845" s="129" t="s">
        <v>2846</v>
      </c>
      <c r="AZ1845" s="129"/>
      <c r="BA1845" s="5">
        <f ca="1">+IF(K1845&gt;21,"Revisar",0)</f>
        <v>0</v>
      </c>
      <c r="BB1845" s="129" t="s">
        <v>146</v>
      </c>
      <c r="BC1845" s="129" t="s">
        <v>2919</v>
      </c>
      <c r="BD1845" s="153"/>
      <c r="BE1845" s="153"/>
      <c r="BF1845" s="129" t="s">
        <v>94</v>
      </c>
      <c r="BG1845" s="129"/>
      <c r="BH1845" s="153"/>
      <c r="BI1845" s="153"/>
      <c r="BJ1845" s="153"/>
      <c r="BK1845" s="153"/>
      <c r="BL1845" s="153"/>
      <c r="BM1845" s="153"/>
    </row>
    <row r="1846" spans="1:65" ht="14.65" customHeight="1" x14ac:dyDescent="0.25">
      <c r="A1846" s="68" t="str">
        <f>CONCATENATE(E1846,"_",X1846)</f>
        <v>20601237211_PCR-LAP19111003</v>
      </c>
      <c r="B1846" s="68" t="str">
        <f>CONCATENATE(E1846,"_",Z1846)</f>
        <v>20601237211_PCR-LAP 0586 X 19111003</v>
      </c>
      <c r="C1846" s="6">
        <v>44118</v>
      </c>
      <c r="D1846" s="6">
        <v>44148</v>
      </c>
      <c r="E1846" s="192">
        <v>20601237211</v>
      </c>
      <c r="F1846" s="63" t="s">
        <v>2811</v>
      </c>
      <c r="G1846" s="3" t="s">
        <v>4934</v>
      </c>
      <c r="H1846" s="6">
        <v>44118</v>
      </c>
      <c r="I1846" s="6">
        <v>44148</v>
      </c>
      <c r="J1846" s="3"/>
      <c r="K1846" s="8">
        <f ca="1">+TODAY()-I1846</f>
        <v>-11</v>
      </c>
      <c r="L1846" s="9">
        <v>50</v>
      </c>
      <c r="M1846" s="152"/>
      <c r="N1846" s="9" t="str">
        <f>IF(M1846="","Vacio",IF(L1846=M1846,"Igual","Diferente"))</f>
        <v>Vacio</v>
      </c>
      <c r="O1846" s="9"/>
      <c r="P1846" s="152"/>
      <c r="Q1846" s="9" t="str">
        <f>IF(P1846="","Vacio",IF(O1846=P1846,"Igual","Diferente"))</f>
        <v>Vacio</v>
      </c>
      <c r="R1846" s="1">
        <f>+L1846+O1846/3.5</f>
        <v>50</v>
      </c>
      <c r="S1846" s="1">
        <f ca="1">+IF(K1846&gt;=0,IF(K1846&lt;30,R1846*1,IF(60&gt;K1846,R1846*2,IF(90&gt;K1846,R1846*3,IF(120&gt;K1846,R1846*4,IF(150&gt;K1846,R1846*5,IF(180&gt;K1846,R1846*6,IF(210&gt;K1846,R1846*7))))))),0)</f>
        <v>0</v>
      </c>
      <c r="T1846" s="2">
        <f ca="1">+IF(K1846&lt;0,0,IF(K1846&lt;8,$A$1,IF(K1846&lt;15,$B$1,IF(K1846&lt;22,$C$1,IF(K1846&lt;30,$D$1,IF(K1846&lt;60,$G$1,IF(K1846&lt;90,$H$1,IF(K1846&lt;120,$I$1,IF(K1846&lt;150,$J$1,IF(K1846&lt;180,$K$1,IF(K1846&lt;210,$E$1)))))))))))</f>
        <v>0</v>
      </c>
      <c r="U1846" s="3" t="s">
        <v>2847</v>
      </c>
      <c r="V1846" s="10" t="s">
        <v>2848</v>
      </c>
      <c r="W1846" s="6">
        <v>43313</v>
      </c>
      <c r="X1846" s="12" t="s">
        <v>2849</v>
      </c>
      <c r="Y1846" s="12" t="s">
        <v>5248</v>
      </c>
      <c r="Z1846" s="12" t="s">
        <v>2850</v>
      </c>
      <c r="AA1846" s="12"/>
      <c r="AB1846" s="15"/>
      <c r="AC1846" s="15"/>
      <c r="AD1846" s="15"/>
      <c r="AE1846" s="15"/>
      <c r="AF1846" s="4">
        <f ca="1">+TODAY()-AE1846</f>
        <v>44137</v>
      </c>
      <c r="AG1846" s="15"/>
      <c r="AH1846" s="15"/>
      <c r="AI1846" s="6"/>
      <c r="AJ1846" s="6"/>
      <c r="AK1846" s="3" t="s">
        <v>43</v>
      </c>
      <c r="AL1846" s="6"/>
      <c r="AM1846" s="10">
        <v>1</v>
      </c>
      <c r="AN1846" s="3" t="s">
        <v>44</v>
      </c>
      <c r="AO1846" s="3"/>
      <c r="AP1846" s="3" t="s">
        <v>62</v>
      </c>
      <c r="AQ1846" s="3"/>
      <c r="AR1846" s="3"/>
      <c r="AS1846" s="3"/>
      <c r="AT1846" s="3"/>
      <c r="AU1846" s="3" t="s">
        <v>46</v>
      </c>
      <c r="AV1846" s="7" t="s">
        <v>47</v>
      </c>
      <c r="AW1846" s="7" t="s">
        <v>47</v>
      </c>
      <c r="AX1846" s="9" t="str">
        <f>IF(AW1846="","Vacio",IF(AV1846=AW1846,"Igual","Diferente"))</f>
        <v>Igual</v>
      </c>
      <c r="AY1846" s="129"/>
      <c r="AZ1846" s="129"/>
      <c r="BA1846" s="5">
        <f ca="1">+IF(K1846&gt;21,"Revisar",0)</f>
        <v>0</v>
      </c>
      <c r="BB1846" s="129" t="s">
        <v>146</v>
      </c>
      <c r="BC1846" s="129" t="s">
        <v>2919</v>
      </c>
      <c r="BD1846" s="153"/>
      <c r="BE1846" s="153"/>
      <c r="BF1846" s="129" t="s">
        <v>94</v>
      </c>
      <c r="BG1846" s="129"/>
      <c r="BH1846" s="153"/>
      <c r="BI1846" s="153"/>
      <c r="BJ1846" s="153"/>
      <c r="BK1846" s="153"/>
      <c r="BL1846" s="153"/>
      <c r="BM1846" s="153"/>
    </row>
    <row r="1847" spans="1:65" ht="14.65" customHeight="1" x14ac:dyDescent="0.25">
      <c r="A1847" s="68" t="str">
        <f>CONCATENATE(E1847,"_",X1847)</f>
        <v>20493040643_PCR-LAP0236</v>
      </c>
      <c r="B1847" s="68" t="str">
        <f>CONCATENATE(E1847,"_",Z1847)</f>
        <v>20493040643_</v>
      </c>
      <c r="C1847" s="6">
        <v>44105</v>
      </c>
      <c r="D1847" s="6">
        <v>44135</v>
      </c>
      <c r="E1847" s="192">
        <v>20493040643</v>
      </c>
      <c r="F1847" s="63" t="s">
        <v>4121</v>
      </c>
      <c r="G1847" s="6" t="s">
        <v>4935</v>
      </c>
      <c r="H1847" s="6">
        <v>44105</v>
      </c>
      <c r="I1847" s="6">
        <v>44135</v>
      </c>
      <c r="J1847" s="7" t="s">
        <v>2852</v>
      </c>
      <c r="K1847" s="8">
        <f ca="1">+TODAY()-I1847</f>
        <v>2</v>
      </c>
      <c r="L1847" s="9">
        <v>70</v>
      </c>
      <c r="M1847" s="135"/>
      <c r="N1847" s="9" t="str">
        <f>IF(M1847="","Vacio",IF(L1847=M1847,"Igual","Diferente"))</f>
        <v>Vacio</v>
      </c>
      <c r="O1847" s="9"/>
      <c r="P1847" s="135"/>
      <c r="Q1847" s="9" t="str">
        <f>IF(P1847="","Vacio",IF(O1847=P1847,"Igual","Diferente"))</f>
        <v>Vacio</v>
      </c>
      <c r="R1847" s="1">
        <f>+L1847+O1847/3.5</f>
        <v>70</v>
      </c>
      <c r="S1847" s="1">
        <f ca="1">+IF(K1847&gt;=0,IF(K1847&lt;30,R1847*1,IF(60&gt;K1847,R1847*2,IF(90&gt;K1847,R1847*3,IF(120&gt;K1847,R1847*4,IF(150&gt;K1847,R1847*5,IF(180&gt;K1847,R1847*6,IF(210&gt;K1847,R1847*7))))))),0)</f>
        <v>70</v>
      </c>
      <c r="T1847" s="2" t="str">
        <f ca="1">+IF(K1847&lt;0,0,IF(K1847&lt;8,$A$1,IF(K1847&lt;15,$B$1,IF(K1847&lt;22,$C$1,IF(K1847&lt;30,$D$1,IF(K1847&lt;60,$G$1,IF(K1847&lt;90,$H$1,IF(K1847&lt;120,$I$1,IF(K1847&lt;150,$J$1,IF(K1847&lt;180,$K$1,IF(K1847&lt;210,$E$1)))))))))))</f>
        <v>1° Semana</v>
      </c>
      <c r="U1847" s="3" t="s">
        <v>1560</v>
      </c>
      <c r="V1847" s="10" t="s">
        <v>2853</v>
      </c>
      <c r="W1847" s="6">
        <v>43566</v>
      </c>
      <c r="X1847" s="12" t="s">
        <v>2854</v>
      </c>
      <c r="Y1847" s="12" t="s">
        <v>5248</v>
      </c>
      <c r="Z1847" s="12"/>
      <c r="AA1847" s="12"/>
      <c r="AB1847" s="15"/>
      <c r="AC1847" s="15"/>
      <c r="AD1847" s="15"/>
      <c r="AE1847" s="15"/>
      <c r="AF1847" s="4">
        <f ca="1">+TODAY()-AE1847</f>
        <v>44137</v>
      </c>
      <c r="AG1847" s="15"/>
      <c r="AH1847" s="15"/>
      <c r="AI1847" s="6"/>
      <c r="AJ1847" s="6"/>
      <c r="AK1847" s="3" t="s">
        <v>56</v>
      </c>
      <c r="AL1847" s="6"/>
      <c r="AM1847" s="10">
        <v>1</v>
      </c>
      <c r="AN1847" s="3" t="s">
        <v>44</v>
      </c>
      <c r="AO1847" s="3"/>
      <c r="AP1847" s="3" t="s">
        <v>696</v>
      </c>
      <c r="AQ1847" s="296" t="s">
        <v>888</v>
      </c>
      <c r="AR1847" s="3"/>
      <c r="AS1847" s="3"/>
      <c r="AT1847" s="3"/>
      <c r="AU1847" s="291" t="s">
        <v>3450</v>
      </c>
      <c r="AV1847" s="65" t="s">
        <v>47</v>
      </c>
      <c r="AW1847" s="7" t="s">
        <v>47</v>
      </c>
      <c r="AX1847" s="9" t="str">
        <f>IF(AW1847="","Vacio",IF(AV1847=AW1847,"Igual","Diferente"))</f>
        <v>Igual</v>
      </c>
      <c r="AY1847" s="68"/>
      <c r="AZ1847" s="68"/>
      <c r="BA1847" s="5">
        <f ca="1">+IF(K1847&gt;21,"Revisar",0)</f>
        <v>0</v>
      </c>
      <c r="BB1847" s="68" t="s">
        <v>146</v>
      </c>
      <c r="BC1847" s="129" t="s">
        <v>2919</v>
      </c>
      <c r="BF1847" s="129" t="s">
        <v>94</v>
      </c>
      <c r="BG1847" s="129">
        <f>VLOOKUP(X1847,'[2]Costos office 365'!$A$1:$B$180,2,FALSE)</f>
        <v>7.13</v>
      </c>
    </row>
    <row r="1848" spans="1:65" ht="14.65" customHeight="1" x14ac:dyDescent="0.25">
      <c r="A1848" s="68" t="str">
        <f>CONCATENATE(E1848,"_",X1848)</f>
        <v>20493040643_PCR-LAP0845</v>
      </c>
      <c r="B1848" s="68" t="str">
        <f>CONCATENATE(E1848,"_",Z1848)</f>
        <v>20493040643_PCR-LAP0268</v>
      </c>
      <c r="C1848" s="6">
        <v>44105</v>
      </c>
      <c r="D1848" s="6">
        <v>44135</v>
      </c>
      <c r="E1848" s="192">
        <v>20493040643</v>
      </c>
      <c r="F1848" s="63" t="s">
        <v>4121</v>
      </c>
      <c r="G1848" s="6" t="s">
        <v>4935</v>
      </c>
      <c r="H1848" s="6">
        <v>44105</v>
      </c>
      <c r="I1848" s="6">
        <v>44135</v>
      </c>
      <c r="J1848" s="7" t="s">
        <v>2852</v>
      </c>
      <c r="K1848" s="8">
        <f ca="1">+TODAY()-I1848</f>
        <v>2</v>
      </c>
      <c r="L1848" s="9">
        <v>70</v>
      </c>
      <c r="M1848" s="135"/>
      <c r="N1848" s="9" t="str">
        <f>IF(M1848="","Vacio",IF(L1848=M1848,"Igual","Diferente"))</f>
        <v>Vacio</v>
      </c>
      <c r="O1848" s="9"/>
      <c r="P1848" s="135"/>
      <c r="Q1848" s="9" t="str">
        <f>IF(P1848="","Vacio",IF(O1848=P1848,"Igual","Diferente"))</f>
        <v>Vacio</v>
      </c>
      <c r="R1848" s="1">
        <f>+L1848+O1848/3.5</f>
        <v>70</v>
      </c>
      <c r="S1848" s="1">
        <f ca="1">+IF(K1848&gt;=0,IF(K1848&lt;30,R1848*1,IF(60&gt;K1848,R1848*2,IF(90&gt;K1848,R1848*3,IF(120&gt;K1848,R1848*4,IF(150&gt;K1848,R1848*5,IF(180&gt;K1848,R1848*6,IF(210&gt;K1848,R1848*7))))))),0)</f>
        <v>70</v>
      </c>
      <c r="T1848" s="2" t="str">
        <f ca="1">+IF(K1848&lt;0,0,IF(K1848&lt;8,$A$1,IF(K1848&lt;15,$B$1,IF(K1848&lt;22,$C$1,IF(K1848&lt;30,$D$1,IF(K1848&lt;60,$G$1,IF(K1848&lt;90,$H$1,IF(K1848&lt;120,$I$1,IF(K1848&lt;150,$J$1,IF(K1848&lt;180,$K$1,IF(K1848&lt;210,$E$1)))))))))))</f>
        <v>1° Semana</v>
      </c>
      <c r="U1848" s="3" t="s">
        <v>1560</v>
      </c>
      <c r="V1848" s="10" t="s">
        <v>2853</v>
      </c>
      <c r="W1848" s="6">
        <v>43566</v>
      </c>
      <c r="X1848" s="12" t="s">
        <v>2855</v>
      </c>
      <c r="Y1848" s="12" t="s">
        <v>5248</v>
      </c>
      <c r="Z1848" s="12" t="s">
        <v>1255</v>
      </c>
      <c r="AA1848" s="12"/>
      <c r="AB1848" s="15"/>
      <c r="AC1848" s="15"/>
      <c r="AD1848" s="15"/>
      <c r="AE1848" s="15"/>
      <c r="AF1848" s="4">
        <f ca="1">+TODAY()-AE1848</f>
        <v>44137</v>
      </c>
      <c r="AG1848" s="15"/>
      <c r="AH1848" s="15"/>
      <c r="AI1848" s="6"/>
      <c r="AJ1848" s="6"/>
      <c r="AK1848" s="3" t="s">
        <v>56</v>
      </c>
      <c r="AL1848" s="6"/>
      <c r="AM1848" s="10">
        <v>1</v>
      </c>
      <c r="AN1848" s="3" t="s">
        <v>44</v>
      </c>
      <c r="AO1848" s="3"/>
      <c r="AP1848" s="3" t="s">
        <v>696</v>
      </c>
      <c r="AQ1848" s="296" t="s">
        <v>888</v>
      </c>
      <c r="AR1848" s="3"/>
      <c r="AS1848" s="3"/>
      <c r="AT1848" s="3"/>
      <c r="AU1848" s="291" t="s">
        <v>3450</v>
      </c>
      <c r="AV1848" s="65" t="s">
        <v>47</v>
      </c>
      <c r="AW1848" s="7" t="s">
        <v>47</v>
      </c>
      <c r="AX1848" s="9" t="str">
        <f>IF(AW1848="","Vacio",IF(AV1848=AW1848,"Igual","Diferente"))</f>
        <v>Igual</v>
      </c>
      <c r="AY1848" s="68"/>
      <c r="AZ1848" s="68"/>
      <c r="BA1848" s="5">
        <f ca="1">+IF(K1848&gt;21,"Revisar",0)</f>
        <v>0</v>
      </c>
      <c r="BB1848" s="68" t="s">
        <v>146</v>
      </c>
      <c r="BC1848" s="129" t="s">
        <v>2919</v>
      </c>
      <c r="BF1848" s="129" t="s">
        <v>94</v>
      </c>
      <c r="BG1848" s="129">
        <f>VLOOKUP(X1848,'[2]Costos office 365'!$A$1:$B$180,2,FALSE)</f>
        <v>7.13</v>
      </c>
    </row>
    <row r="1849" spans="1:65" ht="14.65" customHeight="1" x14ac:dyDescent="0.25">
      <c r="A1849" s="68" t="str">
        <f>CONCATENATE(E1849,"_",X1849)</f>
        <v>20493040643_PCR-LAP20072065</v>
      </c>
      <c r="B1849" s="68" t="str">
        <f>CONCATENATE(E1849,"_",Z1849)</f>
        <v>20493040643_</v>
      </c>
      <c r="C1849" s="6">
        <v>44113</v>
      </c>
      <c r="D1849" s="6">
        <v>44143</v>
      </c>
      <c r="E1849" s="192">
        <v>20493040643</v>
      </c>
      <c r="F1849" s="63" t="s">
        <v>4121</v>
      </c>
      <c r="G1849" s="6" t="s">
        <v>4935</v>
      </c>
      <c r="H1849" s="6">
        <v>44113</v>
      </c>
      <c r="I1849" s="6">
        <v>44143</v>
      </c>
      <c r="J1849" s="7"/>
      <c r="K1849" s="8">
        <f ca="1">+TODAY()-I1849</f>
        <v>-6</v>
      </c>
      <c r="L1849" s="9">
        <v>80</v>
      </c>
      <c r="M1849" s="135"/>
      <c r="N1849" s="9" t="str">
        <f>IF(M1849="","Vacio",IF(L1849=M1849,"Igual","Diferente"))</f>
        <v>Vacio</v>
      </c>
      <c r="O1849" s="9"/>
      <c r="P1849" s="135"/>
      <c r="Q1849" s="9" t="str">
        <f>IF(P1849="","Vacio",IF(O1849=P1849,"Igual","Diferente"))</f>
        <v>Vacio</v>
      </c>
      <c r="R1849" s="1">
        <f>+L1849+O1849/3.5</f>
        <v>80</v>
      </c>
      <c r="S1849" s="1">
        <f ca="1">+IF(K1849&gt;=0,IF(K1849&lt;30,R1849*1,IF(60&gt;K1849,R1849*2,IF(90&gt;K1849,R1849*3,IF(120&gt;K1849,R1849*4,IF(150&gt;K1849,R1849*5,IF(180&gt;K1849,R1849*6,IF(210&gt;K1849,R1849*7))))))),0)</f>
        <v>0</v>
      </c>
      <c r="T1849" s="2">
        <f ca="1">+IF(K1849&lt;0,0,IF(K1849&lt;8,$A$1,IF(K1849&lt;15,$B$1,IF(K1849&lt;22,$C$1,IF(K1849&lt;30,$D$1,IF(K1849&lt;60,$G$1,IF(K1849&lt;90,$H$1,IF(K1849&lt;120,$I$1,IF(K1849&lt;150,$J$1,IF(K1849&lt;180,$K$1,IF(K1849&lt;210,$E$1)))))))))))</f>
        <v>0</v>
      </c>
      <c r="U1849" s="3" t="s">
        <v>4499</v>
      </c>
      <c r="V1849" s="10" t="s">
        <v>4672</v>
      </c>
      <c r="W1849" s="6">
        <v>44111</v>
      </c>
      <c r="X1849" s="12" t="s">
        <v>4481</v>
      </c>
      <c r="Y1849" s="12" t="s">
        <v>5248</v>
      </c>
      <c r="Z1849" s="12"/>
      <c r="AA1849" s="12"/>
      <c r="AB1849" s="15"/>
      <c r="AC1849" s="15"/>
      <c r="AD1849" s="15"/>
      <c r="AE1849" s="15"/>
      <c r="AF1849" s="4">
        <f ca="1">+TODAY()-AE1849</f>
        <v>44137</v>
      </c>
      <c r="AG1849" s="15"/>
      <c r="AH1849" s="15"/>
      <c r="AI1849" s="6"/>
      <c r="AJ1849" s="6"/>
      <c r="AK1849" s="3" t="s">
        <v>56</v>
      </c>
      <c r="AL1849" s="6"/>
      <c r="AM1849" s="10">
        <v>1</v>
      </c>
      <c r="AN1849" s="3" t="s">
        <v>44</v>
      </c>
      <c r="AO1849" s="3"/>
      <c r="AP1849" s="3" t="s">
        <v>696</v>
      </c>
      <c r="AQ1849" s="296" t="s">
        <v>888</v>
      </c>
      <c r="AR1849" s="3"/>
      <c r="AS1849" s="3"/>
      <c r="AT1849" s="3"/>
      <c r="AU1849" s="291" t="s">
        <v>3450</v>
      </c>
      <c r="AV1849" s="65" t="s">
        <v>47</v>
      </c>
      <c r="AW1849" s="7" t="s">
        <v>47</v>
      </c>
      <c r="AX1849" s="9" t="str">
        <f>IF(AW1849="","Vacio",IF(AV1849=AW1849,"Igual","Diferente"))</f>
        <v>Igual</v>
      </c>
      <c r="AY1849" s="68"/>
      <c r="AZ1849" s="68"/>
      <c r="BA1849" s="5">
        <f ca="1">+IF(K1849&gt;21,"Revisar",0)</f>
        <v>0</v>
      </c>
      <c r="BB1849" s="68" t="s">
        <v>146</v>
      </c>
      <c r="BC1849" s="129" t="s">
        <v>2919</v>
      </c>
      <c r="BF1849" s="129"/>
      <c r="BG1849" s="129">
        <v>7.13</v>
      </c>
    </row>
    <row r="1850" spans="1:65" ht="14.65" customHeight="1" x14ac:dyDescent="0.25">
      <c r="A1850" s="68" t="str">
        <f>CONCATENATE(E1850,"_",X1850)</f>
        <v>20493040643_PCR-LAP20072089</v>
      </c>
      <c r="B1850" s="68" t="str">
        <f>CONCATENATE(E1850,"_",Z1850)</f>
        <v>20493040643_</v>
      </c>
      <c r="C1850" s="6">
        <v>44113</v>
      </c>
      <c r="D1850" s="6">
        <v>44143</v>
      </c>
      <c r="E1850" s="192">
        <v>20493040643</v>
      </c>
      <c r="F1850" s="63" t="s">
        <v>4121</v>
      </c>
      <c r="G1850" s="6" t="s">
        <v>4935</v>
      </c>
      <c r="H1850" s="6">
        <v>44113</v>
      </c>
      <c r="I1850" s="6">
        <v>44143</v>
      </c>
      <c r="J1850" s="7"/>
      <c r="K1850" s="8">
        <f ca="1">+TODAY()-I1850</f>
        <v>-6</v>
      </c>
      <c r="L1850" s="9">
        <v>80</v>
      </c>
      <c r="M1850" s="135"/>
      <c r="N1850" s="9" t="str">
        <f>IF(M1850="","Vacio",IF(L1850=M1850,"Igual","Diferente"))</f>
        <v>Vacio</v>
      </c>
      <c r="O1850" s="9"/>
      <c r="P1850" s="135"/>
      <c r="Q1850" s="9" t="str">
        <f>IF(P1850="","Vacio",IF(O1850=P1850,"Igual","Diferente"))</f>
        <v>Vacio</v>
      </c>
      <c r="R1850" s="1">
        <f>+L1850+O1850/3.5</f>
        <v>80</v>
      </c>
      <c r="S1850" s="1">
        <f ca="1">+IF(K1850&gt;=0,IF(K1850&lt;30,R1850*1,IF(60&gt;K1850,R1850*2,IF(90&gt;K1850,R1850*3,IF(120&gt;K1850,R1850*4,IF(150&gt;K1850,R1850*5,IF(180&gt;K1850,R1850*6,IF(210&gt;K1850,R1850*7))))))),0)</f>
        <v>0</v>
      </c>
      <c r="T1850" s="2">
        <f ca="1">+IF(K1850&lt;0,0,IF(K1850&lt;8,$A$1,IF(K1850&lt;15,$B$1,IF(K1850&lt;22,$C$1,IF(K1850&lt;30,$D$1,IF(K1850&lt;60,$G$1,IF(K1850&lt;90,$H$1,IF(K1850&lt;120,$I$1,IF(K1850&lt;150,$J$1,IF(K1850&lt;180,$K$1,IF(K1850&lt;210,$E$1)))))))))))</f>
        <v>0</v>
      </c>
      <c r="U1850" s="3" t="s">
        <v>4499</v>
      </c>
      <c r="V1850" s="10" t="s">
        <v>4672</v>
      </c>
      <c r="W1850" s="6">
        <v>44111</v>
      </c>
      <c r="X1850" s="12" t="s">
        <v>4493</v>
      </c>
      <c r="Y1850" s="12" t="s">
        <v>5248</v>
      </c>
      <c r="Z1850" s="12"/>
      <c r="AA1850" s="12"/>
      <c r="AB1850" s="15"/>
      <c r="AC1850" s="15"/>
      <c r="AD1850" s="15"/>
      <c r="AE1850" s="15"/>
      <c r="AF1850" s="4">
        <f ca="1">+TODAY()-AE1850</f>
        <v>44137</v>
      </c>
      <c r="AG1850" s="15"/>
      <c r="AH1850" s="15"/>
      <c r="AI1850" s="6"/>
      <c r="AJ1850" s="6"/>
      <c r="AK1850" s="3" t="s">
        <v>56</v>
      </c>
      <c r="AL1850" s="6"/>
      <c r="AM1850" s="10">
        <v>1</v>
      </c>
      <c r="AN1850" s="3" t="s">
        <v>44</v>
      </c>
      <c r="AO1850" s="3"/>
      <c r="AP1850" s="3" t="s">
        <v>696</v>
      </c>
      <c r="AQ1850" s="296" t="s">
        <v>888</v>
      </c>
      <c r="AR1850" s="3"/>
      <c r="AS1850" s="3"/>
      <c r="AT1850" s="3"/>
      <c r="AU1850" s="291" t="s">
        <v>3450</v>
      </c>
      <c r="AV1850" s="65" t="s">
        <v>47</v>
      </c>
      <c r="AW1850" s="7" t="s">
        <v>47</v>
      </c>
      <c r="AX1850" s="9" t="str">
        <f>IF(AW1850="","Vacio",IF(AV1850=AW1850,"Igual","Diferente"))</f>
        <v>Igual</v>
      </c>
      <c r="AY1850" s="68"/>
      <c r="AZ1850" s="68"/>
      <c r="BA1850" s="5">
        <f ca="1">+IF(K1850&gt;21,"Revisar",0)</f>
        <v>0</v>
      </c>
      <c r="BB1850" s="68" t="s">
        <v>146</v>
      </c>
      <c r="BC1850" s="129" t="s">
        <v>2919</v>
      </c>
      <c r="BF1850" s="129"/>
      <c r="BG1850" s="129">
        <v>7.13</v>
      </c>
    </row>
    <row r="1851" spans="1:65" ht="14.65" customHeight="1" x14ac:dyDescent="0.25">
      <c r="A1851" s="68" t="str">
        <f>CONCATENATE(E1851,"_",X1851)</f>
        <v>20493040643_PCR-LAP20072082</v>
      </c>
      <c r="B1851" s="68" t="str">
        <f>CONCATENATE(E1851,"_",Z1851)</f>
        <v>20493040643_</v>
      </c>
      <c r="C1851" s="6">
        <v>44113</v>
      </c>
      <c r="D1851" s="6">
        <v>44143</v>
      </c>
      <c r="E1851" s="192">
        <v>20493040643</v>
      </c>
      <c r="F1851" s="63" t="s">
        <v>4121</v>
      </c>
      <c r="G1851" s="6" t="s">
        <v>4935</v>
      </c>
      <c r="H1851" s="6">
        <v>44113</v>
      </c>
      <c r="I1851" s="6">
        <v>44143</v>
      </c>
      <c r="J1851" s="7"/>
      <c r="K1851" s="8">
        <f ca="1">+TODAY()-I1851</f>
        <v>-6</v>
      </c>
      <c r="L1851" s="9">
        <v>80</v>
      </c>
      <c r="M1851" s="135"/>
      <c r="N1851" s="9" t="str">
        <f>IF(M1851="","Vacio",IF(L1851=M1851,"Igual","Diferente"))</f>
        <v>Vacio</v>
      </c>
      <c r="O1851" s="9"/>
      <c r="P1851" s="135"/>
      <c r="Q1851" s="9" t="str">
        <f>IF(P1851="","Vacio",IF(O1851=P1851,"Igual","Diferente"))</f>
        <v>Vacio</v>
      </c>
      <c r="R1851" s="1">
        <f>+L1851+O1851/3.5</f>
        <v>80</v>
      </c>
      <c r="S1851" s="1">
        <f ca="1">+IF(K1851&gt;=0,IF(K1851&lt;30,R1851*1,IF(60&gt;K1851,R1851*2,IF(90&gt;K1851,R1851*3,IF(120&gt;K1851,R1851*4,IF(150&gt;K1851,R1851*5,IF(180&gt;K1851,R1851*6,IF(210&gt;K1851,R1851*7))))))),0)</f>
        <v>0</v>
      </c>
      <c r="T1851" s="2">
        <f ca="1">+IF(K1851&lt;0,0,IF(K1851&lt;8,$A$1,IF(K1851&lt;15,$B$1,IF(K1851&lt;22,$C$1,IF(K1851&lt;30,$D$1,IF(K1851&lt;60,$G$1,IF(K1851&lt;90,$H$1,IF(K1851&lt;120,$I$1,IF(K1851&lt;150,$J$1,IF(K1851&lt;180,$K$1,IF(K1851&lt;210,$E$1)))))))))))</f>
        <v>0</v>
      </c>
      <c r="U1851" s="3" t="s">
        <v>4499</v>
      </c>
      <c r="V1851" s="10" t="s">
        <v>4672</v>
      </c>
      <c r="W1851" s="6">
        <v>44111</v>
      </c>
      <c r="X1851" s="12" t="s">
        <v>4490</v>
      </c>
      <c r="Y1851" s="12" t="s">
        <v>5248</v>
      </c>
      <c r="Z1851" s="12"/>
      <c r="AA1851" s="12"/>
      <c r="AB1851" s="15"/>
      <c r="AC1851" s="15"/>
      <c r="AD1851" s="15"/>
      <c r="AE1851" s="15"/>
      <c r="AF1851" s="4">
        <f ca="1">+TODAY()-AE1851</f>
        <v>44137</v>
      </c>
      <c r="AG1851" s="15"/>
      <c r="AH1851" s="15"/>
      <c r="AI1851" s="6"/>
      <c r="AJ1851" s="6"/>
      <c r="AK1851" s="3" t="s">
        <v>56</v>
      </c>
      <c r="AL1851" s="6"/>
      <c r="AM1851" s="10">
        <v>1</v>
      </c>
      <c r="AN1851" s="3" t="s">
        <v>44</v>
      </c>
      <c r="AO1851" s="3"/>
      <c r="AP1851" s="3" t="s">
        <v>696</v>
      </c>
      <c r="AQ1851" s="296" t="s">
        <v>888</v>
      </c>
      <c r="AR1851" s="3"/>
      <c r="AS1851" s="3"/>
      <c r="AT1851" s="3"/>
      <c r="AU1851" s="291" t="s">
        <v>3450</v>
      </c>
      <c r="AV1851" s="65" t="s">
        <v>47</v>
      </c>
      <c r="AW1851" s="7" t="s">
        <v>47</v>
      </c>
      <c r="AX1851" s="9" t="str">
        <f>IF(AW1851="","Vacio",IF(AV1851=AW1851,"Igual","Diferente"))</f>
        <v>Igual</v>
      </c>
      <c r="AY1851" s="68"/>
      <c r="AZ1851" s="68"/>
      <c r="BA1851" s="5">
        <f ca="1">+IF(K1851&gt;21,"Revisar",0)</f>
        <v>0</v>
      </c>
      <c r="BB1851" s="68" t="s">
        <v>146</v>
      </c>
      <c r="BC1851" s="129" t="s">
        <v>2919</v>
      </c>
      <c r="BF1851" s="129"/>
      <c r="BG1851" s="129">
        <v>7.13</v>
      </c>
    </row>
    <row r="1852" spans="1:65" ht="14.65" customHeight="1" x14ac:dyDescent="0.25">
      <c r="A1852" s="68" t="str">
        <f>CONCATENATE(E1852,"_",X1852)</f>
        <v>20493040643_PCR-LAP20072095</v>
      </c>
      <c r="B1852" s="68" t="str">
        <f>CONCATENATE(E1852,"_",Z1852)</f>
        <v>20493040643_</v>
      </c>
      <c r="C1852" s="6">
        <v>44113</v>
      </c>
      <c r="D1852" s="6">
        <v>44143</v>
      </c>
      <c r="E1852" s="192">
        <v>20493040643</v>
      </c>
      <c r="F1852" s="63" t="s">
        <v>4121</v>
      </c>
      <c r="G1852" s="6" t="s">
        <v>4935</v>
      </c>
      <c r="H1852" s="6">
        <v>44113</v>
      </c>
      <c r="I1852" s="6">
        <v>44143</v>
      </c>
      <c r="J1852" s="7"/>
      <c r="K1852" s="8">
        <f ca="1">+TODAY()-I1852</f>
        <v>-6</v>
      </c>
      <c r="L1852" s="9">
        <v>80</v>
      </c>
      <c r="M1852" s="135"/>
      <c r="N1852" s="9" t="str">
        <f>IF(M1852="","Vacio",IF(L1852=M1852,"Igual","Diferente"))</f>
        <v>Vacio</v>
      </c>
      <c r="O1852" s="9"/>
      <c r="P1852" s="135"/>
      <c r="Q1852" s="9" t="str">
        <f>IF(P1852="","Vacio",IF(O1852=P1852,"Igual","Diferente"))</f>
        <v>Vacio</v>
      </c>
      <c r="R1852" s="1">
        <f>+L1852+O1852/3.5</f>
        <v>80</v>
      </c>
      <c r="S1852" s="1">
        <f ca="1">+IF(K1852&gt;=0,IF(K1852&lt;30,R1852*1,IF(60&gt;K1852,R1852*2,IF(90&gt;K1852,R1852*3,IF(120&gt;K1852,R1852*4,IF(150&gt;K1852,R1852*5,IF(180&gt;K1852,R1852*6,IF(210&gt;K1852,R1852*7))))))),0)</f>
        <v>0</v>
      </c>
      <c r="T1852" s="2">
        <f ca="1">+IF(K1852&lt;0,0,IF(K1852&lt;8,$A$1,IF(K1852&lt;15,$B$1,IF(K1852&lt;22,$C$1,IF(K1852&lt;30,$D$1,IF(K1852&lt;60,$G$1,IF(K1852&lt;90,$H$1,IF(K1852&lt;120,$I$1,IF(K1852&lt;150,$J$1,IF(K1852&lt;180,$K$1,IF(K1852&lt;210,$E$1)))))))))))</f>
        <v>0</v>
      </c>
      <c r="U1852" s="3" t="s">
        <v>4499</v>
      </c>
      <c r="V1852" s="10" t="s">
        <v>4672</v>
      </c>
      <c r="W1852" s="6">
        <v>44111</v>
      </c>
      <c r="X1852" s="12" t="s">
        <v>4494</v>
      </c>
      <c r="Y1852" s="12" t="s">
        <v>5248</v>
      </c>
      <c r="Z1852" s="12"/>
      <c r="AA1852" s="12"/>
      <c r="AB1852" s="15"/>
      <c r="AC1852" s="15"/>
      <c r="AD1852" s="15"/>
      <c r="AE1852" s="15"/>
      <c r="AF1852" s="4">
        <f ca="1">+TODAY()-AE1852</f>
        <v>44137</v>
      </c>
      <c r="AG1852" s="15"/>
      <c r="AH1852" s="15"/>
      <c r="AI1852" s="6"/>
      <c r="AJ1852" s="6"/>
      <c r="AK1852" s="3" t="s">
        <v>56</v>
      </c>
      <c r="AL1852" s="6"/>
      <c r="AM1852" s="10">
        <v>1</v>
      </c>
      <c r="AN1852" s="3" t="s">
        <v>44</v>
      </c>
      <c r="AO1852" s="3"/>
      <c r="AP1852" s="3" t="s">
        <v>696</v>
      </c>
      <c r="AQ1852" s="296" t="s">
        <v>888</v>
      </c>
      <c r="AR1852" s="3"/>
      <c r="AS1852" s="3"/>
      <c r="AT1852" s="3"/>
      <c r="AU1852" s="291" t="s">
        <v>3450</v>
      </c>
      <c r="AV1852" s="65" t="s">
        <v>47</v>
      </c>
      <c r="AW1852" s="7" t="s">
        <v>47</v>
      </c>
      <c r="AX1852" s="9" t="str">
        <f>IF(AW1852="","Vacio",IF(AV1852=AW1852,"Igual","Diferente"))</f>
        <v>Igual</v>
      </c>
      <c r="AY1852" s="68"/>
      <c r="AZ1852" s="68"/>
      <c r="BA1852" s="5">
        <f ca="1">+IF(K1852&gt;21,"Revisar",0)</f>
        <v>0</v>
      </c>
      <c r="BB1852" s="68" t="s">
        <v>146</v>
      </c>
      <c r="BC1852" s="129" t="s">
        <v>2919</v>
      </c>
      <c r="BF1852" s="129"/>
      <c r="BG1852" s="129">
        <v>7.13</v>
      </c>
    </row>
    <row r="1853" spans="1:65" ht="14.65" customHeight="1" x14ac:dyDescent="0.25">
      <c r="A1853" s="68" t="str">
        <f>CONCATENATE(E1853,"_",X1853)</f>
        <v>20501895033_PCR-LAP0642</v>
      </c>
      <c r="B1853" s="68" t="str">
        <f>CONCATENATE(E1853,"_",Z1853)</f>
        <v>20501895033_</v>
      </c>
      <c r="C1853" s="6">
        <v>44105</v>
      </c>
      <c r="D1853" s="6">
        <v>44135</v>
      </c>
      <c r="E1853" s="192">
        <v>20501895033</v>
      </c>
      <c r="F1853" s="3" t="s">
        <v>2856</v>
      </c>
      <c r="G1853" s="6" t="s">
        <v>4728</v>
      </c>
      <c r="H1853" s="6">
        <v>44105</v>
      </c>
      <c r="I1853" s="6">
        <v>44135</v>
      </c>
      <c r="J1853" s="7"/>
      <c r="K1853" s="8">
        <f ca="1">+TODAY()-I1853</f>
        <v>2</v>
      </c>
      <c r="L1853" s="9">
        <v>50</v>
      </c>
      <c r="M1853" s="152"/>
      <c r="N1853" s="9" t="str">
        <f>IF(M1853="","Vacio",IF(L1853=M1853,"Igual","Diferente"))</f>
        <v>Vacio</v>
      </c>
      <c r="O1853" s="9"/>
      <c r="P1853" s="152"/>
      <c r="Q1853" s="9" t="str">
        <f>IF(P1853="","Vacio",IF(O1853=P1853,"Igual","Diferente"))</f>
        <v>Vacio</v>
      </c>
      <c r="R1853" s="1">
        <f>+L1853+O1853/3.5</f>
        <v>50</v>
      </c>
      <c r="S1853" s="1">
        <f ca="1">+IF(K1853&gt;=0,IF(K1853&lt;30,R1853*1,IF(60&gt;K1853,R1853*2,IF(90&gt;K1853,R1853*3,IF(120&gt;K1853,R1853*4,IF(150&gt;K1853,R1853*5,IF(180&gt;K1853,R1853*6,IF(210&gt;K1853,R1853*7))))))),0)</f>
        <v>50</v>
      </c>
      <c r="T1853" s="2" t="str">
        <f ca="1">+IF(K1853&lt;0,0,IF(K1853&lt;8,$A$1,IF(K1853&lt;15,$B$1,IF(K1853&lt;22,$C$1,IF(K1853&lt;30,$D$1,IF(K1853&lt;60,$G$1,IF(K1853&lt;90,$H$1,IF(K1853&lt;120,$I$1,IF(K1853&lt;150,$J$1,IF(K1853&lt;180,$K$1,IF(K1853&lt;210,$E$1)))))))))))</f>
        <v>1° Semana</v>
      </c>
      <c r="U1853" s="3" t="s">
        <v>3404</v>
      </c>
      <c r="V1853" s="10" t="s">
        <v>2859</v>
      </c>
      <c r="W1853" s="6">
        <v>43217</v>
      </c>
      <c r="X1853" s="12" t="s">
        <v>2860</v>
      </c>
      <c r="Y1853" s="12" t="s">
        <v>5248</v>
      </c>
      <c r="Z1853" s="12"/>
      <c r="AA1853" s="12"/>
      <c r="AB1853" s="15"/>
      <c r="AC1853" s="15"/>
      <c r="AD1853" s="15"/>
      <c r="AE1853" s="15"/>
      <c r="AF1853" s="4">
        <f ca="1">+TODAY()-AE1853</f>
        <v>44137</v>
      </c>
      <c r="AG1853" s="15"/>
      <c r="AH1853" s="15"/>
      <c r="AI1853" s="6"/>
      <c r="AJ1853" s="6"/>
      <c r="AK1853" s="3" t="s">
        <v>43</v>
      </c>
      <c r="AL1853" s="6"/>
      <c r="AM1853" s="10">
        <v>1</v>
      </c>
      <c r="AN1853" s="3" t="s">
        <v>44</v>
      </c>
      <c r="AO1853" s="3"/>
      <c r="AP1853" s="3" t="s">
        <v>45</v>
      </c>
      <c r="AQ1853" s="3"/>
      <c r="AR1853" s="3"/>
      <c r="AS1853" s="3"/>
      <c r="AT1853" s="3"/>
      <c r="AU1853" s="288" t="s">
        <v>4686</v>
      </c>
      <c r="AV1853" s="7" t="s">
        <v>47</v>
      </c>
      <c r="AW1853" s="7" t="s">
        <v>47</v>
      </c>
      <c r="AX1853" s="9" t="str">
        <f>IF(AW1853="","Vacio",IF(AV1853=AW1853,"Igual","Diferente"))</f>
        <v>Igual</v>
      </c>
      <c r="AY1853" s="129"/>
      <c r="AZ1853" s="129"/>
      <c r="BA1853" s="5">
        <f ca="1">+IF(K1853&gt;21,"Revisar",0)</f>
        <v>0</v>
      </c>
      <c r="BB1853" s="129" t="s">
        <v>146</v>
      </c>
      <c r="BC1853" s="129" t="s">
        <v>2919</v>
      </c>
      <c r="BF1853" s="129" t="s">
        <v>94</v>
      </c>
      <c r="BG1853" s="129"/>
    </row>
    <row r="1854" spans="1:65" ht="14.65" customHeight="1" x14ac:dyDescent="0.25">
      <c r="A1854" s="68" t="str">
        <f>CONCATENATE(E1854,"_",X1854)</f>
        <v>20501895033_PCR-LAP0811</v>
      </c>
      <c r="B1854" s="68" t="str">
        <f>CONCATENATE(E1854,"_",Z1854)</f>
        <v xml:space="preserve">20501895033_PCR-LAP 0971
</v>
      </c>
      <c r="C1854" s="6">
        <v>44105</v>
      </c>
      <c r="D1854" s="6">
        <v>44135</v>
      </c>
      <c r="E1854" s="192">
        <v>20501895033</v>
      </c>
      <c r="F1854" s="3" t="s">
        <v>2856</v>
      </c>
      <c r="G1854" s="6" t="s">
        <v>4727</v>
      </c>
      <c r="H1854" s="6">
        <v>44105</v>
      </c>
      <c r="I1854" s="6">
        <v>44135</v>
      </c>
      <c r="J1854" s="7"/>
      <c r="K1854" s="8">
        <f ca="1">+TODAY()-I1854</f>
        <v>2</v>
      </c>
      <c r="L1854" s="9">
        <v>72</v>
      </c>
      <c r="M1854" s="152"/>
      <c r="N1854" s="9" t="str">
        <f>IF(M1854="","Vacio",IF(L1854=M1854,"Igual","Diferente"))</f>
        <v>Vacio</v>
      </c>
      <c r="O1854" s="9"/>
      <c r="P1854" s="152"/>
      <c r="Q1854" s="9" t="str">
        <f>IF(P1854="","Vacio",IF(O1854=P1854,"Igual","Diferente"))</f>
        <v>Vacio</v>
      </c>
      <c r="R1854" s="1">
        <f>+L1854+O1854/3.5</f>
        <v>72</v>
      </c>
      <c r="S1854" s="1">
        <f ca="1">+IF(K1854&gt;=0,IF(K1854&lt;30,R1854*1,IF(60&gt;K1854,R1854*2,IF(90&gt;K1854,R1854*3,IF(120&gt;K1854,R1854*4,IF(150&gt;K1854,R1854*5,IF(180&gt;K1854,R1854*6,IF(210&gt;K1854,R1854*7))))))),0)</f>
        <v>72</v>
      </c>
      <c r="T1854" s="2" t="str">
        <f ca="1">+IF(K1854&lt;0,0,IF(K1854&lt;8,$A$1,IF(K1854&lt;15,$B$1,IF(K1854&lt;22,$C$1,IF(K1854&lt;30,$D$1,IF(K1854&lt;60,$G$1,IF(K1854&lt;90,$H$1,IF(K1854&lt;120,$I$1,IF(K1854&lt;150,$J$1,IF(K1854&lt;180,$K$1,IF(K1854&lt;210,$E$1)))))))))))</f>
        <v>1° Semana</v>
      </c>
      <c r="U1854" s="3" t="s">
        <v>1074</v>
      </c>
      <c r="V1854" s="10" t="s">
        <v>2862</v>
      </c>
      <c r="W1854" s="6">
        <v>43357</v>
      </c>
      <c r="X1854" s="12" t="s">
        <v>2863</v>
      </c>
      <c r="Y1854" s="12" t="s">
        <v>5248</v>
      </c>
      <c r="Z1854" s="12" t="s">
        <v>2864</v>
      </c>
      <c r="AA1854" s="12"/>
      <c r="AB1854" s="15"/>
      <c r="AC1854" s="15"/>
      <c r="AD1854" s="15"/>
      <c r="AE1854" s="15"/>
      <c r="AF1854" s="4">
        <f ca="1">+TODAY()-AE1854</f>
        <v>44137</v>
      </c>
      <c r="AG1854" s="15"/>
      <c r="AH1854" s="15"/>
      <c r="AI1854" s="6"/>
      <c r="AJ1854" s="6"/>
      <c r="AK1854" s="3" t="s">
        <v>43</v>
      </c>
      <c r="AL1854" s="6"/>
      <c r="AM1854" s="10">
        <v>1</v>
      </c>
      <c r="AN1854" s="3" t="s">
        <v>44</v>
      </c>
      <c r="AO1854" s="3"/>
      <c r="AP1854" s="3" t="s">
        <v>62</v>
      </c>
      <c r="AQ1854" s="3" t="s">
        <v>2865</v>
      </c>
      <c r="AR1854" s="3"/>
      <c r="AS1854" s="3"/>
      <c r="AT1854" s="3"/>
      <c r="AU1854" s="288" t="s">
        <v>4686</v>
      </c>
      <c r="AV1854" s="7" t="s">
        <v>47</v>
      </c>
      <c r="AW1854" s="7" t="s">
        <v>47</v>
      </c>
      <c r="AX1854" s="9" t="str">
        <f>IF(AW1854="","Vacio",IF(AV1854=AW1854,"Igual","Diferente"))</f>
        <v>Igual</v>
      </c>
      <c r="AY1854" s="129"/>
      <c r="AZ1854" s="129"/>
      <c r="BA1854" s="5">
        <f ca="1">+IF(K1854&gt;21,"Revisar",0)</f>
        <v>0</v>
      </c>
      <c r="BB1854" s="129" t="s">
        <v>146</v>
      </c>
      <c r="BC1854" s="129" t="s">
        <v>2919</v>
      </c>
      <c r="BF1854" s="129" t="s">
        <v>94</v>
      </c>
      <c r="BG1854" s="129"/>
    </row>
    <row r="1855" spans="1:65" ht="14.65" customHeight="1" x14ac:dyDescent="0.25">
      <c r="A1855" s="68" t="str">
        <f>CONCATENATE(E1855,"_",X1855)</f>
        <v>20501895033_PCR-LAP0963</v>
      </c>
      <c r="B1855" s="68" t="str">
        <f>CONCATENATE(E1855,"_",Z1855)</f>
        <v>20501895033_</v>
      </c>
      <c r="C1855" s="6">
        <v>44105</v>
      </c>
      <c r="D1855" s="6">
        <v>44135</v>
      </c>
      <c r="E1855" s="192">
        <v>20501895033</v>
      </c>
      <c r="F1855" s="3" t="s">
        <v>2856</v>
      </c>
      <c r="G1855" s="6" t="s">
        <v>4727</v>
      </c>
      <c r="H1855" s="6">
        <v>44105</v>
      </c>
      <c r="I1855" s="6">
        <v>44135</v>
      </c>
      <c r="J1855" s="7"/>
      <c r="K1855" s="8">
        <f ca="1">+TODAY()-I1855</f>
        <v>2</v>
      </c>
      <c r="L1855" s="9">
        <v>72</v>
      </c>
      <c r="M1855" s="152"/>
      <c r="N1855" s="9" t="str">
        <f>IF(M1855="","Vacio",IF(L1855=M1855,"Igual","Diferente"))</f>
        <v>Vacio</v>
      </c>
      <c r="O1855" s="9"/>
      <c r="P1855" s="152"/>
      <c r="Q1855" s="9" t="str">
        <f>IF(P1855="","Vacio",IF(O1855=P1855,"Igual","Diferente"))</f>
        <v>Vacio</v>
      </c>
      <c r="R1855" s="1">
        <f>+L1855+O1855/3.5</f>
        <v>72</v>
      </c>
      <c r="S1855" s="1">
        <f ca="1">+IF(K1855&gt;=0,IF(K1855&lt;30,R1855*1,IF(60&gt;K1855,R1855*2,IF(90&gt;K1855,R1855*3,IF(120&gt;K1855,R1855*4,IF(150&gt;K1855,R1855*5,IF(180&gt;K1855,R1855*6,IF(210&gt;K1855,R1855*7))))))),0)</f>
        <v>72</v>
      </c>
      <c r="T1855" s="2" t="str">
        <f ca="1">+IF(K1855&lt;0,0,IF(K1855&lt;8,$A$1,IF(K1855&lt;15,$B$1,IF(K1855&lt;22,$C$1,IF(K1855&lt;30,$D$1,IF(K1855&lt;60,$G$1,IF(K1855&lt;90,$H$1,IF(K1855&lt;120,$I$1,IF(K1855&lt;150,$J$1,IF(K1855&lt;180,$K$1,IF(K1855&lt;210,$E$1)))))))))))</f>
        <v>1° Semana</v>
      </c>
      <c r="U1855" s="3" t="s">
        <v>1074</v>
      </c>
      <c r="V1855" s="10" t="s">
        <v>2862</v>
      </c>
      <c r="W1855" s="6">
        <v>43357</v>
      </c>
      <c r="X1855" s="12" t="s">
        <v>2866</v>
      </c>
      <c r="Y1855" s="12" t="s">
        <v>5248</v>
      </c>
      <c r="Z1855" s="12"/>
      <c r="AA1855" s="12"/>
      <c r="AB1855" s="15"/>
      <c r="AC1855" s="15"/>
      <c r="AD1855" s="15"/>
      <c r="AE1855" s="15"/>
      <c r="AF1855" s="4">
        <f ca="1">+TODAY()-AE1855</f>
        <v>44137</v>
      </c>
      <c r="AG1855" s="15"/>
      <c r="AH1855" s="15"/>
      <c r="AI1855" s="6" t="s">
        <v>2867</v>
      </c>
      <c r="AJ1855" s="6" t="s">
        <v>1329</v>
      </c>
      <c r="AK1855" s="3" t="s">
        <v>43</v>
      </c>
      <c r="AL1855" s="6">
        <v>43629</v>
      </c>
      <c r="AM1855" s="10">
        <v>1</v>
      </c>
      <c r="AN1855" s="3" t="s">
        <v>44</v>
      </c>
      <c r="AO1855" s="3"/>
      <c r="AP1855" s="3" t="s">
        <v>62</v>
      </c>
      <c r="AQ1855" s="296" t="s">
        <v>888</v>
      </c>
      <c r="AR1855" s="3"/>
      <c r="AS1855" s="3"/>
      <c r="AT1855" s="3"/>
      <c r="AU1855" s="288" t="s">
        <v>4686</v>
      </c>
      <c r="AV1855" s="7" t="s">
        <v>47</v>
      </c>
      <c r="AW1855" s="7" t="s">
        <v>47</v>
      </c>
      <c r="AX1855" s="9" t="str">
        <f>IF(AW1855="","Vacio",IF(AV1855=AW1855,"Igual","Diferente"))</f>
        <v>Igual</v>
      </c>
      <c r="AY1855" s="129"/>
      <c r="AZ1855" s="129"/>
      <c r="BA1855" s="5">
        <f ca="1">+IF(K1855&gt;21,"Revisar",0)</f>
        <v>0</v>
      </c>
      <c r="BB1855" s="129" t="s">
        <v>146</v>
      </c>
      <c r="BC1855" s="129" t="s">
        <v>2919</v>
      </c>
      <c r="BF1855" s="129" t="s">
        <v>94</v>
      </c>
      <c r="BG1855" s="129">
        <f>VLOOKUP(X1855,'[2]Costos office 365'!$A$1:$B$180,2,FALSE)</f>
        <v>7.13</v>
      </c>
    </row>
    <row r="1856" spans="1:65" ht="14.65" customHeight="1" x14ac:dyDescent="0.25">
      <c r="A1856" s="68" t="str">
        <f>CONCATENATE(E1856,"_",X1856)</f>
        <v>20501895033_PCR-LAP0964</v>
      </c>
      <c r="B1856" s="68" t="str">
        <f>CONCATENATE(E1856,"_",Z1856)</f>
        <v>20501895033_</v>
      </c>
      <c r="C1856" s="6">
        <v>44105</v>
      </c>
      <c r="D1856" s="6">
        <v>44135</v>
      </c>
      <c r="E1856" s="192">
        <v>20501895033</v>
      </c>
      <c r="F1856" s="3" t="s">
        <v>2856</v>
      </c>
      <c r="G1856" s="6" t="s">
        <v>4728</v>
      </c>
      <c r="H1856" s="6">
        <v>44105</v>
      </c>
      <c r="I1856" s="6">
        <v>44135</v>
      </c>
      <c r="J1856" s="7"/>
      <c r="K1856" s="8">
        <f ca="1">+TODAY()-I1856</f>
        <v>2</v>
      </c>
      <c r="L1856" s="9">
        <v>72</v>
      </c>
      <c r="M1856" s="152"/>
      <c r="N1856" s="9" t="str">
        <f>IF(M1856="","Vacio",IF(L1856=M1856,"Igual","Diferente"))</f>
        <v>Vacio</v>
      </c>
      <c r="O1856" s="9"/>
      <c r="P1856" s="152"/>
      <c r="Q1856" s="9" t="str">
        <f>IF(P1856="","Vacio",IF(O1856=P1856,"Igual","Diferente"))</f>
        <v>Vacio</v>
      </c>
      <c r="R1856" s="1">
        <f>+L1856+O1856/3.5</f>
        <v>72</v>
      </c>
      <c r="S1856" s="1">
        <f ca="1">+IF(K1856&gt;=0,IF(K1856&lt;30,R1856*1,IF(60&gt;K1856,R1856*2,IF(90&gt;K1856,R1856*3,IF(120&gt;K1856,R1856*4,IF(150&gt;K1856,R1856*5,IF(180&gt;K1856,R1856*6,IF(210&gt;K1856,R1856*7))))))),0)</f>
        <v>72</v>
      </c>
      <c r="T1856" s="2" t="str">
        <f ca="1">+IF(K1856&lt;0,0,IF(K1856&lt;8,$A$1,IF(K1856&lt;15,$B$1,IF(K1856&lt;22,$C$1,IF(K1856&lt;30,$D$1,IF(K1856&lt;60,$G$1,IF(K1856&lt;90,$H$1,IF(K1856&lt;120,$I$1,IF(K1856&lt;150,$J$1,IF(K1856&lt;180,$K$1,IF(K1856&lt;210,$E$1)))))))))))</f>
        <v>1° Semana</v>
      </c>
      <c r="U1856" s="3" t="s">
        <v>1074</v>
      </c>
      <c r="V1856" s="10" t="s">
        <v>2862</v>
      </c>
      <c r="W1856" s="6">
        <v>43357</v>
      </c>
      <c r="X1856" s="12" t="s">
        <v>2868</v>
      </c>
      <c r="Y1856" s="12" t="s">
        <v>5248</v>
      </c>
      <c r="Z1856" s="12"/>
      <c r="AA1856" s="12"/>
      <c r="AB1856" s="15"/>
      <c r="AC1856" s="15"/>
      <c r="AD1856" s="15"/>
      <c r="AE1856" s="15"/>
      <c r="AF1856" s="4">
        <f ca="1">+TODAY()-AE1856</f>
        <v>44137</v>
      </c>
      <c r="AG1856" s="15"/>
      <c r="AH1856" s="15"/>
      <c r="AI1856" s="6" t="s">
        <v>2867</v>
      </c>
      <c r="AJ1856" s="6" t="s">
        <v>1329</v>
      </c>
      <c r="AK1856" s="3" t="s">
        <v>43</v>
      </c>
      <c r="AL1856" s="6">
        <v>43629</v>
      </c>
      <c r="AM1856" s="10">
        <v>1</v>
      </c>
      <c r="AN1856" s="3" t="s">
        <v>44</v>
      </c>
      <c r="AO1856" s="3"/>
      <c r="AP1856" s="3" t="s">
        <v>62</v>
      </c>
      <c r="AQ1856" s="296" t="s">
        <v>888</v>
      </c>
      <c r="AR1856" s="3"/>
      <c r="AS1856" s="3"/>
      <c r="AT1856" s="3"/>
      <c r="AU1856" s="288" t="s">
        <v>4686</v>
      </c>
      <c r="AV1856" s="7" t="s">
        <v>47</v>
      </c>
      <c r="AW1856" s="7" t="s">
        <v>47</v>
      </c>
      <c r="AX1856" s="9" t="str">
        <f>IF(AW1856="","Vacio",IF(AV1856=AW1856,"Igual","Diferente"))</f>
        <v>Igual</v>
      </c>
      <c r="AY1856" s="129"/>
      <c r="AZ1856" s="129"/>
      <c r="BA1856" s="5">
        <f ca="1">+IF(K1856&gt;21,"Revisar",0)</f>
        <v>0</v>
      </c>
      <c r="BB1856" s="129" t="s">
        <v>146</v>
      </c>
      <c r="BC1856" s="129" t="s">
        <v>2919</v>
      </c>
      <c r="BF1856" s="129" t="s">
        <v>94</v>
      </c>
      <c r="BG1856" s="129">
        <f>VLOOKUP(X1856,'[2]Costos office 365'!$A$1:$B$180,2,FALSE)</f>
        <v>7.13</v>
      </c>
    </row>
    <row r="1857" spans="1:65" ht="14.65" customHeight="1" x14ac:dyDescent="0.25">
      <c r="A1857" s="68" t="str">
        <f>CONCATENATE(E1857,"_",X1857)</f>
        <v>20501895033_PCR-LAP0966</v>
      </c>
      <c r="B1857" s="68" t="str">
        <f>CONCATENATE(E1857,"_",Z1857)</f>
        <v>20501895033_</v>
      </c>
      <c r="C1857" s="6">
        <v>44105</v>
      </c>
      <c r="D1857" s="6">
        <v>44135</v>
      </c>
      <c r="E1857" s="192">
        <v>20501895033</v>
      </c>
      <c r="F1857" s="3" t="s">
        <v>2856</v>
      </c>
      <c r="G1857" s="6" t="s">
        <v>4727</v>
      </c>
      <c r="H1857" s="6">
        <v>44105</v>
      </c>
      <c r="I1857" s="6">
        <v>44135</v>
      </c>
      <c r="J1857" s="7"/>
      <c r="K1857" s="8">
        <f ca="1">+TODAY()-I1857</f>
        <v>2</v>
      </c>
      <c r="L1857" s="9">
        <v>72</v>
      </c>
      <c r="M1857" s="152"/>
      <c r="N1857" s="9" t="str">
        <f>IF(M1857="","Vacio",IF(L1857=M1857,"Igual","Diferente"))</f>
        <v>Vacio</v>
      </c>
      <c r="O1857" s="9"/>
      <c r="P1857" s="152"/>
      <c r="Q1857" s="9" t="str">
        <f>IF(P1857="","Vacio",IF(O1857=P1857,"Igual","Diferente"))</f>
        <v>Vacio</v>
      </c>
      <c r="R1857" s="1">
        <f>+L1857+O1857/3.5</f>
        <v>72</v>
      </c>
      <c r="S1857" s="1">
        <f ca="1">+IF(K1857&gt;=0,IF(K1857&lt;30,R1857*1,IF(60&gt;K1857,R1857*2,IF(90&gt;K1857,R1857*3,IF(120&gt;K1857,R1857*4,IF(150&gt;K1857,R1857*5,IF(180&gt;K1857,R1857*6,IF(210&gt;K1857,R1857*7))))))),0)</f>
        <v>72</v>
      </c>
      <c r="T1857" s="2" t="str">
        <f ca="1">+IF(K1857&lt;0,0,IF(K1857&lt;8,$A$1,IF(K1857&lt;15,$B$1,IF(K1857&lt;22,$C$1,IF(K1857&lt;30,$D$1,IF(K1857&lt;60,$G$1,IF(K1857&lt;90,$H$1,IF(K1857&lt;120,$I$1,IF(K1857&lt;150,$J$1,IF(K1857&lt;180,$K$1,IF(K1857&lt;210,$E$1)))))))))))</f>
        <v>1° Semana</v>
      </c>
      <c r="U1857" s="3" t="s">
        <v>1074</v>
      </c>
      <c r="V1857" s="10" t="s">
        <v>2862</v>
      </c>
      <c r="W1857" s="6">
        <v>43357</v>
      </c>
      <c r="X1857" s="12" t="s">
        <v>2869</v>
      </c>
      <c r="Y1857" s="12" t="s">
        <v>5248</v>
      </c>
      <c r="Z1857" s="12"/>
      <c r="AA1857" s="12"/>
      <c r="AB1857" s="15"/>
      <c r="AC1857" s="15"/>
      <c r="AD1857" s="15"/>
      <c r="AE1857" s="15"/>
      <c r="AF1857" s="4">
        <f ca="1">+TODAY()-AE1857</f>
        <v>44137</v>
      </c>
      <c r="AG1857" s="15"/>
      <c r="AH1857" s="15"/>
      <c r="AI1857" s="6" t="s">
        <v>2867</v>
      </c>
      <c r="AJ1857" s="6" t="s">
        <v>1329</v>
      </c>
      <c r="AK1857" s="3" t="s">
        <v>43</v>
      </c>
      <c r="AL1857" s="6">
        <v>43629</v>
      </c>
      <c r="AM1857" s="10">
        <v>1</v>
      </c>
      <c r="AN1857" s="3" t="s">
        <v>44</v>
      </c>
      <c r="AO1857" s="3"/>
      <c r="AP1857" s="3" t="s">
        <v>62</v>
      </c>
      <c r="AQ1857" s="296" t="s">
        <v>888</v>
      </c>
      <c r="AR1857" s="3"/>
      <c r="AS1857" s="3"/>
      <c r="AT1857" s="3"/>
      <c r="AU1857" s="288" t="s">
        <v>4686</v>
      </c>
      <c r="AV1857" s="7" t="s">
        <v>47</v>
      </c>
      <c r="AW1857" s="7" t="s">
        <v>47</v>
      </c>
      <c r="AX1857" s="9" t="str">
        <f>IF(AW1857="","Vacio",IF(AV1857=AW1857,"Igual","Diferente"))</f>
        <v>Igual</v>
      </c>
      <c r="AY1857" s="129"/>
      <c r="AZ1857" s="129"/>
      <c r="BA1857" s="5">
        <f ca="1">+IF(K1857&gt;21,"Revisar",0)</f>
        <v>0</v>
      </c>
      <c r="BB1857" s="129" t="s">
        <v>146</v>
      </c>
      <c r="BC1857" s="129" t="s">
        <v>2919</v>
      </c>
      <c r="BF1857" s="129" t="s">
        <v>94</v>
      </c>
      <c r="BG1857" s="129">
        <f>VLOOKUP(X1857,'[2]Costos office 365'!$A$1:$B$180,2,FALSE)</f>
        <v>7.13</v>
      </c>
    </row>
    <row r="1858" spans="1:65" ht="14.65" customHeight="1" x14ac:dyDescent="0.25">
      <c r="A1858" s="68" t="str">
        <f>CONCATENATE(E1858,"_",X1858)</f>
        <v>20501895033_PCR-LAP0969</v>
      </c>
      <c r="B1858" s="68" t="str">
        <f>CONCATENATE(E1858,"_",Z1858)</f>
        <v>20501895033_</v>
      </c>
      <c r="C1858" s="6">
        <v>44105</v>
      </c>
      <c r="D1858" s="6">
        <v>44135</v>
      </c>
      <c r="E1858" s="192">
        <v>20501895033</v>
      </c>
      <c r="F1858" s="3" t="s">
        <v>2856</v>
      </c>
      <c r="G1858" s="6" t="s">
        <v>4728</v>
      </c>
      <c r="H1858" s="6">
        <v>44105</v>
      </c>
      <c r="I1858" s="6">
        <v>44135</v>
      </c>
      <c r="J1858" s="7"/>
      <c r="K1858" s="8">
        <f ca="1">+TODAY()-I1858</f>
        <v>2</v>
      </c>
      <c r="L1858" s="9">
        <v>72</v>
      </c>
      <c r="M1858" s="152"/>
      <c r="N1858" s="9" t="str">
        <f>IF(M1858="","Vacio",IF(L1858=M1858,"Igual","Diferente"))</f>
        <v>Vacio</v>
      </c>
      <c r="O1858" s="9"/>
      <c r="P1858" s="152"/>
      <c r="Q1858" s="9" t="str">
        <f>IF(P1858="","Vacio",IF(O1858=P1858,"Igual","Diferente"))</f>
        <v>Vacio</v>
      </c>
      <c r="R1858" s="1">
        <f>+L1858+O1858/3.5</f>
        <v>72</v>
      </c>
      <c r="S1858" s="1">
        <f ca="1">+IF(K1858&gt;=0,IF(K1858&lt;30,R1858*1,IF(60&gt;K1858,R1858*2,IF(90&gt;K1858,R1858*3,IF(120&gt;K1858,R1858*4,IF(150&gt;K1858,R1858*5,IF(180&gt;K1858,R1858*6,IF(210&gt;K1858,R1858*7))))))),0)</f>
        <v>72</v>
      </c>
      <c r="T1858" s="2" t="str">
        <f ca="1">+IF(K1858&lt;0,0,IF(K1858&lt;8,$A$1,IF(K1858&lt;15,$B$1,IF(K1858&lt;22,$C$1,IF(K1858&lt;30,$D$1,IF(K1858&lt;60,$G$1,IF(K1858&lt;90,$H$1,IF(K1858&lt;120,$I$1,IF(K1858&lt;150,$J$1,IF(K1858&lt;180,$K$1,IF(K1858&lt;210,$E$1)))))))))))</f>
        <v>1° Semana</v>
      </c>
      <c r="U1858" s="3" t="s">
        <v>1074</v>
      </c>
      <c r="V1858" s="10" t="s">
        <v>2862</v>
      </c>
      <c r="W1858" s="6">
        <v>43357</v>
      </c>
      <c r="X1858" s="12" t="s">
        <v>2870</v>
      </c>
      <c r="Y1858" s="12" t="s">
        <v>5248</v>
      </c>
      <c r="Z1858" s="12"/>
      <c r="AA1858" s="12"/>
      <c r="AB1858" s="15"/>
      <c r="AC1858" s="15"/>
      <c r="AD1858" s="15"/>
      <c r="AE1858" s="15"/>
      <c r="AF1858" s="4">
        <f ca="1">+TODAY()-AE1858</f>
        <v>44137</v>
      </c>
      <c r="AG1858" s="15"/>
      <c r="AH1858" s="15"/>
      <c r="AI1858" s="6" t="s">
        <v>2867</v>
      </c>
      <c r="AJ1858" s="6" t="s">
        <v>1329</v>
      </c>
      <c r="AK1858" s="3" t="s">
        <v>43</v>
      </c>
      <c r="AL1858" s="6">
        <v>43629</v>
      </c>
      <c r="AM1858" s="10">
        <v>1</v>
      </c>
      <c r="AN1858" s="3" t="s">
        <v>44</v>
      </c>
      <c r="AO1858" s="3"/>
      <c r="AP1858" s="3" t="s">
        <v>62</v>
      </c>
      <c r="AQ1858" s="296" t="s">
        <v>888</v>
      </c>
      <c r="AR1858" s="3"/>
      <c r="AS1858" s="3"/>
      <c r="AT1858" s="3"/>
      <c r="AU1858" s="288" t="s">
        <v>4686</v>
      </c>
      <c r="AV1858" s="7" t="s">
        <v>47</v>
      </c>
      <c r="AW1858" s="7" t="s">
        <v>47</v>
      </c>
      <c r="AX1858" s="9" t="str">
        <f>IF(AW1858="","Vacio",IF(AV1858=AW1858,"Igual","Diferente"))</f>
        <v>Igual</v>
      </c>
      <c r="AY1858" s="129"/>
      <c r="AZ1858" s="129"/>
      <c r="BA1858" s="5">
        <f ca="1">+IF(K1858&gt;21,"Revisar",0)</f>
        <v>0</v>
      </c>
      <c r="BB1858" s="129" t="s">
        <v>146</v>
      </c>
      <c r="BC1858" s="129" t="s">
        <v>2919</v>
      </c>
      <c r="BF1858" s="129" t="s">
        <v>94</v>
      </c>
      <c r="BG1858" s="129">
        <f>VLOOKUP(X1858,'[2]Costos office 365'!$A$1:$B$180,2,FALSE)</f>
        <v>7.13</v>
      </c>
    </row>
    <row r="1859" spans="1:65" ht="14.65" customHeight="1" x14ac:dyDescent="0.25">
      <c r="A1859" s="68" t="str">
        <f>CONCATENATE(E1859,"_",X1859)</f>
        <v>20501895033_PCR-LAP0970</v>
      </c>
      <c r="B1859" s="68" t="str">
        <f>CONCATENATE(E1859,"_",Z1859)</f>
        <v>20501895033_</v>
      </c>
      <c r="C1859" s="6">
        <v>44105</v>
      </c>
      <c r="D1859" s="6">
        <v>44135</v>
      </c>
      <c r="E1859" s="192">
        <v>20501895033</v>
      </c>
      <c r="F1859" s="3" t="s">
        <v>2856</v>
      </c>
      <c r="G1859" s="6" t="s">
        <v>4727</v>
      </c>
      <c r="H1859" s="6">
        <v>44105</v>
      </c>
      <c r="I1859" s="6">
        <v>44135</v>
      </c>
      <c r="J1859" s="7"/>
      <c r="K1859" s="8">
        <f ca="1">+TODAY()-I1859</f>
        <v>2</v>
      </c>
      <c r="L1859" s="9">
        <v>72</v>
      </c>
      <c r="M1859" s="152"/>
      <c r="N1859" s="9" t="str">
        <f>IF(M1859="","Vacio",IF(L1859=M1859,"Igual","Diferente"))</f>
        <v>Vacio</v>
      </c>
      <c r="O1859" s="9"/>
      <c r="P1859" s="152"/>
      <c r="Q1859" s="9" t="str">
        <f>IF(P1859="","Vacio",IF(O1859=P1859,"Igual","Diferente"))</f>
        <v>Vacio</v>
      </c>
      <c r="R1859" s="1">
        <f>+L1859+O1859/3.5</f>
        <v>72</v>
      </c>
      <c r="S1859" s="1">
        <f ca="1">+IF(K1859&gt;=0,IF(K1859&lt;30,R1859*1,IF(60&gt;K1859,R1859*2,IF(90&gt;K1859,R1859*3,IF(120&gt;K1859,R1859*4,IF(150&gt;K1859,R1859*5,IF(180&gt;K1859,R1859*6,IF(210&gt;K1859,R1859*7))))))),0)</f>
        <v>72</v>
      </c>
      <c r="T1859" s="2" t="str">
        <f ca="1">+IF(K1859&lt;0,0,IF(K1859&lt;8,$A$1,IF(K1859&lt;15,$B$1,IF(K1859&lt;22,$C$1,IF(K1859&lt;30,$D$1,IF(K1859&lt;60,$G$1,IF(K1859&lt;90,$H$1,IF(K1859&lt;120,$I$1,IF(K1859&lt;150,$J$1,IF(K1859&lt;180,$K$1,IF(K1859&lt;210,$E$1)))))))))))</f>
        <v>1° Semana</v>
      </c>
      <c r="U1859" s="3" t="s">
        <v>1074</v>
      </c>
      <c r="V1859" s="10" t="s">
        <v>2862</v>
      </c>
      <c r="W1859" s="6">
        <v>43357</v>
      </c>
      <c r="X1859" s="12" t="s">
        <v>2871</v>
      </c>
      <c r="Y1859" s="12" t="s">
        <v>5248</v>
      </c>
      <c r="Z1859" s="12"/>
      <c r="AA1859" s="12"/>
      <c r="AB1859" s="15"/>
      <c r="AC1859" s="15"/>
      <c r="AD1859" s="15"/>
      <c r="AE1859" s="15"/>
      <c r="AF1859" s="4">
        <f ca="1">+TODAY()-AE1859</f>
        <v>44137</v>
      </c>
      <c r="AG1859" s="15"/>
      <c r="AH1859" s="15"/>
      <c r="AI1859" s="6" t="s">
        <v>2867</v>
      </c>
      <c r="AJ1859" s="6" t="s">
        <v>1329</v>
      </c>
      <c r="AK1859" s="3" t="s">
        <v>43</v>
      </c>
      <c r="AL1859" s="6">
        <v>43629</v>
      </c>
      <c r="AM1859" s="10">
        <v>1</v>
      </c>
      <c r="AN1859" s="3" t="s">
        <v>44</v>
      </c>
      <c r="AO1859" s="3"/>
      <c r="AP1859" s="3" t="s">
        <v>62</v>
      </c>
      <c r="AQ1859" s="3" t="s">
        <v>2865</v>
      </c>
      <c r="AR1859" s="3"/>
      <c r="AS1859" s="3"/>
      <c r="AT1859" s="3"/>
      <c r="AU1859" s="288" t="s">
        <v>4686</v>
      </c>
      <c r="AV1859" s="7" t="s">
        <v>47</v>
      </c>
      <c r="AW1859" s="7" t="s">
        <v>47</v>
      </c>
      <c r="AX1859" s="9" t="str">
        <f>IF(AW1859="","Vacio",IF(AV1859=AW1859,"Igual","Diferente"))</f>
        <v>Igual</v>
      </c>
      <c r="AY1859" s="129"/>
      <c r="AZ1859" s="129"/>
      <c r="BA1859" s="5">
        <f ca="1">+IF(K1859&gt;21,"Revisar",0)</f>
        <v>0</v>
      </c>
      <c r="BB1859" s="129" t="s">
        <v>146</v>
      </c>
      <c r="BC1859" s="129" t="s">
        <v>2919</v>
      </c>
      <c r="BF1859" s="129" t="s">
        <v>94</v>
      </c>
      <c r="BG1859" s="129"/>
    </row>
    <row r="1860" spans="1:65" ht="14.65" customHeight="1" x14ac:dyDescent="0.25">
      <c r="A1860" s="68" t="str">
        <f>CONCATENATE(E1860,"_",X1860)</f>
        <v>20501895033_PCR-LAP0974</v>
      </c>
      <c r="B1860" s="68" t="str">
        <f>CONCATENATE(E1860,"_",Z1860)</f>
        <v>20501895033_PCR-LAP0972</v>
      </c>
      <c r="C1860" s="6">
        <v>44105</v>
      </c>
      <c r="D1860" s="6">
        <v>44135</v>
      </c>
      <c r="E1860" s="192">
        <v>20501895033</v>
      </c>
      <c r="F1860" s="3" t="s">
        <v>2856</v>
      </c>
      <c r="G1860" s="6" t="s">
        <v>4727</v>
      </c>
      <c r="H1860" s="6">
        <v>44105</v>
      </c>
      <c r="I1860" s="6">
        <v>44135</v>
      </c>
      <c r="J1860" s="7"/>
      <c r="K1860" s="8">
        <f ca="1">+TODAY()-I1860</f>
        <v>2</v>
      </c>
      <c r="L1860" s="9">
        <v>72</v>
      </c>
      <c r="M1860" s="152"/>
      <c r="N1860" s="9" t="str">
        <f>IF(M1860="","Vacio",IF(L1860=M1860,"Igual","Diferente"))</f>
        <v>Vacio</v>
      </c>
      <c r="O1860" s="9"/>
      <c r="P1860" s="152"/>
      <c r="Q1860" s="9" t="str">
        <f>IF(P1860="","Vacio",IF(O1860=P1860,"Igual","Diferente"))</f>
        <v>Vacio</v>
      </c>
      <c r="R1860" s="1">
        <f>+L1860+O1860/3.5</f>
        <v>72</v>
      </c>
      <c r="S1860" s="1">
        <f ca="1">+IF(K1860&gt;=0,IF(K1860&lt;30,R1860*1,IF(60&gt;K1860,R1860*2,IF(90&gt;K1860,R1860*3,IF(120&gt;K1860,R1860*4,IF(150&gt;K1860,R1860*5,IF(180&gt;K1860,R1860*6,IF(210&gt;K1860,R1860*7))))))),0)</f>
        <v>72</v>
      </c>
      <c r="T1860" s="2" t="str">
        <f ca="1">+IF(K1860&lt;0,0,IF(K1860&lt;8,$A$1,IF(K1860&lt;15,$B$1,IF(K1860&lt;22,$C$1,IF(K1860&lt;30,$D$1,IF(K1860&lt;60,$G$1,IF(K1860&lt;90,$H$1,IF(K1860&lt;120,$I$1,IF(K1860&lt;150,$J$1,IF(K1860&lt;180,$K$1,IF(K1860&lt;210,$E$1)))))))))))</f>
        <v>1° Semana</v>
      </c>
      <c r="U1860" s="3" t="s">
        <v>3915</v>
      </c>
      <c r="V1860" s="10" t="s">
        <v>2862</v>
      </c>
      <c r="W1860" s="6">
        <v>43357</v>
      </c>
      <c r="X1860" s="12" t="s">
        <v>2874</v>
      </c>
      <c r="Y1860" s="12" t="s">
        <v>5248</v>
      </c>
      <c r="Z1860" s="12" t="s">
        <v>2872</v>
      </c>
      <c r="AA1860" s="12"/>
      <c r="AB1860" s="12"/>
      <c r="AC1860" s="15"/>
      <c r="AD1860" s="15"/>
      <c r="AE1860" s="15"/>
      <c r="AF1860" s="4">
        <f ca="1">+TODAY()-AE1860</f>
        <v>44137</v>
      </c>
      <c r="AG1860" s="15"/>
      <c r="AH1860" s="15"/>
      <c r="AI1860" s="6" t="s">
        <v>2867</v>
      </c>
      <c r="AJ1860" s="6" t="s">
        <v>1329</v>
      </c>
      <c r="AK1860" s="3" t="s">
        <v>43</v>
      </c>
      <c r="AL1860" s="6">
        <v>43629</v>
      </c>
      <c r="AM1860" s="10">
        <v>1</v>
      </c>
      <c r="AN1860" s="3" t="s">
        <v>44</v>
      </c>
      <c r="AO1860" s="3"/>
      <c r="AP1860" s="3" t="s">
        <v>62</v>
      </c>
      <c r="AQ1860" s="3"/>
      <c r="AR1860" s="3"/>
      <c r="AS1860" s="3"/>
      <c r="AT1860" s="3"/>
      <c r="AU1860" s="288" t="s">
        <v>4686</v>
      </c>
      <c r="AV1860" s="7" t="s">
        <v>47</v>
      </c>
      <c r="AW1860" s="7" t="s">
        <v>47</v>
      </c>
      <c r="AX1860" s="9" t="str">
        <f>IF(AW1860="","Vacio",IF(AV1860=AW1860,"Igual","Diferente"))</f>
        <v>Igual</v>
      </c>
      <c r="AY1860" s="129" t="s">
        <v>4032</v>
      </c>
      <c r="AZ1860" s="129"/>
      <c r="BA1860" s="5">
        <f ca="1">+IF(K1860&gt;21,"Revisar",0)</f>
        <v>0</v>
      </c>
      <c r="BB1860" s="129" t="s">
        <v>146</v>
      </c>
      <c r="BC1860" s="129" t="s">
        <v>2919</v>
      </c>
      <c r="BF1860" s="129" t="s">
        <v>94</v>
      </c>
      <c r="BG1860" s="129"/>
    </row>
    <row r="1861" spans="1:65" ht="14.65" customHeight="1" x14ac:dyDescent="0.25">
      <c r="A1861" s="68" t="str">
        <f>CONCATENATE(E1861,"_",X1861)</f>
        <v>20501895033_PCR-LAP0973</v>
      </c>
      <c r="B1861" s="68" t="str">
        <f>CONCATENATE(E1861,"_",Z1861)</f>
        <v>20501895033_</v>
      </c>
      <c r="C1861" s="6">
        <v>44105</v>
      </c>
      <c r="D1861" s="6">
        <v>44135</v>
      </c>
      <c r="E1861" s="192">
        <v>20501895033</v>
      </c>
      <c r="F1861" s="3" t="s">
        <v>2856</v>
      </c>
      <c r="G1861" s="6" t="s">
        <v>4727</v>
      </c>
      <c r="H1861" s="6">
        <v>44105</v>
      </c>
      <c r="I1861" s="6">
        <v>44135</v>
      </c>
      <c r="J1861" s="7"/>
      <c r="K1861" s="8">
        <f ca="1">+TODAY()-I1861</f>
        <v>2</v>
      </c>
      <c r="L1861" s="9">
        <v>72</v>
      </c>
      <c r="M1861" s="152"/>
      <c r="N1861" s="9" t="str">
        <f>IF(M1861="","Vacio",IF(L1861=M1861,"Igual","Diferente"))</f>
        <v>Vacio</v>
      </c>
      <c r="O1861" s="9"/>
      <c r="P1861" s="152"/>
      <c r="Q1861" s="9" t="str">
        <f>IF(P1861="","Vacio",IF(O1861=P1861,"Igual","Diferente"))</f>
        <v>Vacio</v>
      </c>
      <c r="R1861" s="1">
        <f>+L1861+O1861/3.5</f>
        <v>72</v>
      </c>
      <c r="S1861" s="1">
        <f ca="1">+IF(K1861&gt;=0,IF(K1861&lt;30,R1861*1,IF(60&gt;K1861,R1861*2,IF(90&gt;K1861,R1861*3,IF(120&gt;K1861,R1861*4,IF(150&gt;K1861,R1861*5,IF(180&gt;K1861,R1861*6,IF(210&gt;K1861,R1861*7))))))),0)</f>
        <v>72</v>
      </c>
      <c r="T1861" s="2" t="str">
        <f ca="1">+IF(K1861&lt;0,0,IF(K1861&lt;8,$A$1,IF(K1861&lt;15,$B$1,IF(K1861&lt;22,$C$1,IF(K1861&lt;30,$D$1,IF(K1861&lt;60,$G$1,IF(K1861&lt;90,$H$1,IF(K1861&lt;120,$I$1,IF(K1861&lt;150,$J$1,IF(K1861&lt;180,$K$1,IF(K1861&lt;210,$E$1)))))))))))</f>
        <v>1° Semana</v>
      </c>
      <c r="U1861" s="3" t="s">
        <v>1074</v>
      </c>
      <c r="V1861" s="10" t="s">
        <v>2862</v>
      </c>
      <c r="W1861" s="6">
        <v>43357</v>
      </c>
      <c r="X1861" s="12" t="s">
        <v>2873</v>
      </c>
      <c r="Y1861" s="12" t="s">
        <v>5248</v>
      </c>
      <c r="Z1861" s="12"/>
      <c r="AA1861" s="12"/>
      <c r="AB1861" s="15"/>
      <c r="AC1861" s="15"/>
      <c r="AD1861" s="15"/>
      <c r="AE1861" s="15"/>
      <c r="AF1861" s="4">
        <f ca="1">+TODAY()-AE1861</f>
        <v>44137</v>
      </c>
      <c r="AG1861" s="15"/>
      <c r="AH1861" s="15"/>
      <c r="AI1861" s="6" t="s">
        <v>2867</v>
      </c>
      <c r="AJ1861" s="6" t="s">
        <v>1329</v>
      </c>
      <c r="AK1861" s="3" t="s">
        <v>43</v>
      </c>
      <c r="AL1861" s="6">
        <v>43629</v>
      </c>
      <c r="AM1861" s="10">
        <v>1</v>
      </c>
      <c r="AN1861" s="3" t="s">
        <v>44</v>
      </c>
      <c r="AO1861" s="3"/>
      <c r="AP1861" s="3" t="s">
        <v>62</v>
      </c>
      <c r="AQ1861" s="296" t="s">
        <v>888</v>
      </c>
      <c r="AR1861" s="3"/>
      <c r="AS1861" s="3"/>
      <c r="AT1861" s="3"/>
      <c r="AU1861" s="288" t="s">
        <v>4686</v>
      </c>
      <c r="AV1861" s="7" t="s">
        <v>47</v>
      </c>
      <c r="AW1861" s="7" t="s">
        <v>47</v>
      </c>
      <c r="AX1861" s="9" t="str">
        <f>IF(AW1861="","Vacio",IF(AV1861=AW1861,"Igual","Diferente"))</f>
        <v>Igual</v>
      </c>
      <c r="AY1861" s="129"/>
      <c r="AZ1861" s="129"/>
      <c r="BA1861" s="5">
        <f ca="1">+IF(K1861&gt;21,"Revisar",0)</f>
        <v>0</v>
      </c>
      <c r="BB1861" s="129" t="s">
        <v>146</v>
      </c>
      <c r="BC1861" s="129" t="s">
        <v>2919</v>
      </c>
      <c r="BF1861" s="129" t="s">
        <v>94</v>
      </c>
      <c r="BG1861" s="129">
        <f>VLOOKUP(X1861,'[2]Costos office 365'!$A$1:$B$180,2,FALSE)</f>
        <v>7.13</v>
      </c>
    </row>
    <row r="1862" spans="1:65" ht="14.65" customHeight="1" x14ac:dyDescent="0.25">
      <c r="A1862" s="68" t="str">
        <f>CONCATENATE(E1862,"_",X1862)</f>
        <v>20501895033_PCR-LAP0975</v>
      </c>
      <c r="B1862" s="68" t="str">
        <f>CONCATENATE(E1862,"_",Z1862)</f>
        <v>20501895033_</v>
      </c>
      <c r="C1862" s="6">
        <v>44105</v>
      </c>
      <c r="D1862" s="6">
        <v>44135</v>
      </c>
      <c r="E1862" s="192">
        <v>20501895033</v>
      </c>
      <c r="F1862" s="3" t="s">
        <v>2856</v>
      </c>
      <c r="G1862" s="6" t="s">
        <v>4727</v>
      </c>
      <c r="H1862" s="6">
        <v>44105</v>
      </c>
      <c r="I1862" s="6">
        <v>44135</v>
      </c>
      <c r="J1862" s="7"/>
      <c r="K1862" s="8">
        <f ca="1">+TODAY()-I1862</f>
        <v>2</v>
      </c>
      <c r="L1862" s="9">
        <v>72</v>
      </c>
      <c r="M1862" s="152"/>
      <c r="N1862" s="9" t="str">
        <f>IF(M1862="","Vacio",IF(L1862=M1862,"Igual","Diferente"))</f>
        <v>Vacio</v>
      </c>
      <c r="O1862" s="9"/>
      <c r="P1862" s="152"/>
      <c r="Q1862" s="9" t="str">
        <f>IF(P1862="","Vacio",IF(O1862=P1862,"Igual","Diferente"))</f>
        <v>Vacio</v>
      </c>
      <c r="R1862" s="1">
        <f>+L1862+O1862/3.5</f>
        <v>72</v>
      </c>
      <c r="S1862" s="1">
        <f ca="1">+IF(K1862&gt;=0,IF(K1862&lt;30,R1862*1,IF(60&gt;K1862,R1862*2,IF(90&gt;K1862,R1862*3,IF(120&gt;K1862,R1862*4,IF(150&gt;K1862,R1862*5,IF(180&gt;K1862,R1862*6,IF(210&gt;K1862,R1862*7))))))),0)</f>
        <v>72</v>
      </c>
      <c r="T1862" s="2" t="str">
        <f ca="1">+IF(K1862&lt;0,0,IF(K1862&lt;8,$A$1,IF(K1862&lt;15,$B$1,IF(K1862&lt;22,$C$1,IF(K1862&lt;30,$D$1,IF(K1862&lt;60,$G$1,IF(K1862&lt;90,$H$1,IF(K1862&lt;120,$I$1,IF(K1862&lt;150,$J$1,IF(K1862&lt;180,$K$1,IF(K1862&lt;210,$E$1)))))))))))</f>
        <v>1° Semana</v>
      </c>
      <c r="U1862" s="3" t="s">
        <v>1074</v>
      </c>
      <c r="V1862" s="10" t="s">
        <v>2862</v>
      </c>
      <c r="W1862" s="6">
        <v>43357</v>
      </c>
      <c r="X1862" s="12" t="s">
        <v>2875</v>
      </c>
      <c r="Y1862" s="12" t="s">
        <v>5248</v>
      </c>
      <c r="Z1862" s="12"/>
      <c r="AA1862" s="12"/>
      <c r="AB1862" s="15"/>
      <c r="AC1862" s="15"/>
      <c r="AD1862" s="15"/>
      <c r="AE1862" s="15"/>
      <c r="AF1862" s="4">
        <f ca="1">+TODAY()-AE1862</f>
        <v>44137</v>
      </c>
      <c r="AG1862" s="15"/>
      <c r="AH1862" s="15"/>
      <c r="AI1862" s="6" t="s">
        <v>2867</v>
      </c>
      <c r="AJ1862" s="6" t="s">
        <v>1329</v>
      </c>
      <c r="AK1862" s="3" t="s">
        <v>43</v>
      </c>
      <c r="AL1862" s="6">
        <v>43629</v>
      </c>
      <c r="AM1862" s="10">
        <v>1</v>
      </c>
      <c r="AN1862" s="3" t="s">
        <v>44</v>
      </c>
      <c r="AO1862" s="3"/>
      <c r="AP1862" s="3" t="s">
        <v>62</v>
      </c>
      <c r="AQ1862" s="296" t="s">
        <v>888</v>
      </c>
      <c r="AR1862" s="3"/>
      <c r="AS1862" s="3"/>
      <c r="AT1862" s="3"/>
      <c r="AU1862" s="288" t="s">
        <v>4686</v>
      </c>
      <c r="AV1862" s="7" t="s">
        <v>47</v>
      </c>
      <c r="AW1862" s="7" t="s">
        <v>47</v>
      </c>
      <c r="AX1862" s="9" t="str">
        <f>IF(AW1862="","Vacio",IF(AV1862=AW1862,"Igual","Diferente"))</f>
        <v>Igual</v>
      </c>
      <c r="AY1862" s="129"/>
      <c r="AZ1862" s="129"/>
      <c r="BA1862" s="5">
        <f ca="1">+IF(K1862&gt;21,"Revisar",0)</f>
        <v>0</v>
      </c>
      <c r="BB1862" s="129" t="s">
        <v>146</v>
      </c>
      <c r="BC1862" s="129" t="s">
        <v>2919</v>
      </c>
      <c r="BF1862" s="129" t="s">
        <v>94</v>
      </c>
      <c r="BG1862" s="129">
        <f>VLOOKUP(X1862,'[2]Costos office 365'!$A$1:$B$180,2,FALSE)</f>
        <v>7.13</v>
      </c>
    </row>
    <row r="1863" spans="1:65" ht="14.65" customHeight="1" x14ac:dyDescent="0.25">
      <c r="A1863" s="68" t="str">
        <f>CONCATENATE(E1863,"_",X1863)</f>
        <v>20501895033_PCR-LAP0976</v>
      </c>
      <c r="B1863" s="68" t="str">
        <f>CONCATENATE(E1863,"_",Z1863)</f>
        <v>20501895033_</v>
      </c>
      <c r="C1863" s="6">
        <v>44105</v>
      </c>
      <c r="D1863" s="6">
        <v>44135</v>
      </c>
      <c r="E1863" s="192">
        <v>20501895033</v>
      </c>
      <c r="F1863" s="3" t="s">
        <v>2856</v>
      </c>
      <c r="G1863" s="6" t="s">
        <v>4727</v>
      </c>
      <c r="H1863" s="6">
        <v>44105</v>
      </c>
      <c r="I1863" s="6">
        <v>44135</v>
      </c>
      <c r="J1863" s="7"/>
      <c r="K1863" s="8">
        <f ca="1">+TODAY()-I1863</f>
        <v>2</v>
      </c>
      <c r="L1863" s="9">
        <v>72</v>
      </c>
      <c r="M1863" s="152"/>
      <c r="N1863" s="9" t="str">
        <f>IF(M1863="","Vacio",IF(L1863=M1863,"Igual","Diferente"))</f>
        <v>Vacio</v>
      </c>
      <c r="O1863" s="9"/>
      <c r="P1863" s="152"/>
      <c r="Q1863" s="9" t="str">
        <f>IF(P1863="","Vacio",IF(O1863=P1863,"Igual","Diferente"))</f>
        <v>Vacio</v>
      </c>
      <c r="R1863" s="1">
        <f>+L1863+O1863/3.5</f>
        <v>72</v>
      </c>
      <c r="S1863" s="1">
        <f ca="1">+IF(K1863&gt;=0,IF(K1863&lt;30,R1863*1,IF(60&gt;K1863,R1863*2,IF(90&gt;K1863,R1863*3,IF(120&gt;K1863,R1863*4,IF(150&gt;K1863,R1863*5,IF(180&gt;K1863,R1863*6,IF(210&gt;K1863,R1863*7))))))),0)</f>
        <v>72</v>
      </c>
      <c r="T1863" s="2" t="str">
        <f ca="1">+IF(K1863&lt;0,0,IF(K1863&lt;8,$A$1,IF(K1863&lt;15,$B$1,IF(K1863&lt;22,$C$1,IF(K1863&lt;30,$D$1,IF(K1863&lt;60,$G$1,IF(K1863&lt;90,$H$1,IF(K1863&lt;120,$I$1,IF(K1863&lt;150,$J$1,IF(K1863&lt;180,$K$1,IF(K1863&lt;210,$E$1)))))))))))</f>
        <v>1° Semana</v>
      </c>
      <c r="U1863" s="3" t="s">
        <v>1074</v>
      </c>
      <c r="V1863" s="10" t="s">
        <v>2862</v>
      </c>
      <c r="W1863" s="6">
        <v>43357</v>
      </c>
      <c r="X1863" s="12" t="s">
        <v>2876</v>
      </c>
      <c r="Y1863" s="12" t="s">
        <v>5248</v>
      </c>
      <c r="Z1863" s="12"/>
      <c r="AA1863" s="12"/>
      <c r="AB1863" s="15"/>
      <c r="AC1863" s="15"/>
      <c r="AD1863" s="15"/>
      <c r="AE1863" s="15"/>
      <c r="AF1863" s="4">
        <f ca="1">+TODAY()-AE1863</f>
        <v>44137</v>
      </c>
      <c r="AG1863" s="15"/>
      <c r="AH1863" s="15"/>
      <c r="AI1863" s="6" t="s">
        <v>2867</v>
      </c>
      <c r="AJ1863" s="6" t="s">
        <v>1329</v>
      </c>
      <c r="AK1863" s="3" t="s">
        <v>43</v>
      </c>
      <c r="AL1863" s="6">
        <v>43629</v>
      </c>
      <c r="AM1863" s="10">
        <v>1</v>
      </c>
      <c r="AN1863" s="3" t="s">
        <v>44</v>
      </c>
      <c r="AO1863" s="3"/>
      <c r="AP1863" s="3" t="s">
        <v>62</v>
      </c>
      <c r="AQ1863" s="296" t="s">
        <v>888</v>
      </c>
      <c r="AR1863" s="3"/>
      <c r="AS1863" s="3"/>
      <c r="AT1863" s="3"/>
      <c r="AU1863" s="288" t="s">
        <v>4686</v>
      </c>
      <c r="AV1863" s="7" t="s">
        <v>47</v>
      </c>
      <c r="AW1863" s="7" t="s">
        <v>47</v>
      </c>
      <c r="AX1863" s="9" t="str">
        <f>IF(AW1863="","Vacio",IF(AV1863=AW1863,"Igual","Diferente"))</f>
        <v>Igual</v>
      </c>
      <c r="AY1863" s="129"/>
      <c r="AZ1863" s="129"/>
      <c r="BA1863" s="5">
        <f ca="1">+IF(K1863&gt;21,"Revisar",0)</f>
        <v>0</v>
      </c>
      <c r="BB1863" s="129" t="s">
        <v>146</v>
      </c>
      <c r="BC1863" s="129" t="s">
        <v>2919</v>
      </c>
      <c r="BF1863" s="129" t="s">
        <v>94</v>
      </c>
      <c r="BG1863" s="129">
        <f>VLOOKUP(X1863,'[2]Costos office 365'!$A$1:$B$180,2,FALSE)</f>
        <v>7.13</v>
      </c>
    </row>
    <row r="1864" spans="1:65" s="153" customFormat="1" ht="14.65" customHeight="1" x14ac:dyDescent="0.25">
      <c r="A1864" s="68" t="str">
        <f>CONCATENATE(E1864,"_",X1864)</f>
        <v>20501895033_PCR-LAP0977</v>
      </c>
      <c r="B1864" s="68" t="str">
        <f>CONCATENATE(E1864,"_",Z1864)</f>
        <v>20501895033_</v>
      </c>
      <c r="C1864" s="6">
        <v>44105</v>
      </c>
      <c r="D1864" s="6">
        <v>44135</v>
      </c>
      <c r="E1864" s="192">
        <v>20501895033</v>
      </c>
      <c r="F1864" s="3" t="s">
        <v>2856</v>
      </c>
      <c r="G1864" s="6" t="s">
        <v>4727</v>
      </c>
      <c r="H1864" s="6">
        <v>44105</v>
      </c>
      <c r="I1864" s="6">
        <v>44135</v>
      </c>
      <c r="J1864" s="7"/>
      <c r="K1864" s="8">
        <f ca="1">+TODAY()-I1864</f>
        <v>2</v>
      </c>
      <c r="L1864" s="9">
        <v>72</v>
      </c>
      <c r="M1864" s="152"/>
      <c r="N1864" s="9" t="str">
        <f>IF(M1864="","Vacio",IF(L1864=M1864,"Igual","Diferente"))</f>
        <v>Vacio</v>
      </c>
      <c r="O1864" s="9"/>
      <c r="P1864" s="152"/>
      <c r="Q1864" s="9" t="str">
        <f>IF(P1864="","Vacio",IF(O1864=P1864,"Igual","Diferente"))</f>
        <v>Vacio</v>
      </c>
      <c r="R1864" s="1">
        <f>+L1864+O1864/3.5</f>
        <v>72</v>
      </c>
      <c r="S1864" s="1">
        <f ca="1">+IF(K1864&gt;=0,IF(K1864&lt;30,R1864*1,IF(60&gt;K1864,R1864*2,IF(90&gt;K1864,R1864*3,IF(120&gt;K1864,R1864*4,IF(150&gt;K1864,R1864*5,IF(180&gt;K1864,R1864*6,IF(210&gt;K1864,R1864*7))))))),0)</f>
        <v>72</v>
      </c>
      <c r="T1864" s="2" t="str">
        <f ca="1">+IF(K1864&lt;0,0,IF(K1864&lt;8,$A$1,IF(K1864&lt;15,$B$1,IF(K1864&lt;22,$C$1,IF(K1864&lt;30,$D$1,IF(K1864&lt;60,$G$1,IF(K1864&lt;90,$H$1,IF(K1864&lt;120,$I$1,IF(K1864&lt;150,$J$1,IF(K1864&lt;180,$K$1,IF(K1864&lt;210,$E$1)))))))))))</f>
        <v>1° Semana</v>
      </c>
      <c r="U1864" s="3" t="s">
        <v>1074</v>
      </c>
      <c r="V1864" s="10" t="s">
        <v>2862</v>
      </c>
      <c r="W1864" s="6">
        <v>43357</v>
      </c>
      <c r="X1864" s="12" t="s">
        <v>2877</v>
      </c>
      <c r="Y1864" s="12" t="s">
        <v>5248</v>
      </c>
      <c r="Z1864" s="12"/>
      <c r="AA1864" s="12"/>
      <c r="AB1864" s="15"/>
      <c r="AC1864" s="15"/>
      <c r="AD1864" s="15"/>
      <c r="AE1864" s="15"/>
      <c r="AF1864" s="4">
        <f ca="1">+TODAY()-AE1864</f>
        <v>44137</v>
      </c>
      <c r="AG1864" s="15"/>
      <c r="AH1864" s="15"/>
      <c r="AI1864" s="6" t="s">
        <v>2867</v>
      </c>
      <c r="AJ1864" s="6" t="s">
        <v>1329</v>
      </c>
      <c r="AK1864" s="3" t="s">
        <v>43</v>
      </c>
      <c r="AL1864" s="6">
        <v>43629</v>
      </c>
      <c r="AM1864" s="10">
        <v>1</v>
      </c>
      <c r="AN1864" s="3" t="s">
        <v>44</v>
      </c>
      <c r="AO1864" s="3"/>
      <c r="AP1864" s="3" t="s">
        <v>62</v>
      </c>
      <c r="AQ1864" s="3" t="s">
        <v>2865</v>
      </c>
      <c r="AR1864" s="3"/>
      <c r="AS1864" s="3"/>
      <c r="AT1864" s="3"/>
      <c r="AU1864" s="288" t="s">
        <v>4686</v>
      </c>
      <c r="AV1864" s="7" t="s">
        <v>47</v>
      </c>
      <c r="AW1864" s="7" t="s">
        <v>47</v>
      </c>
      <c r="AX1864" s="9" t="str">
        <f>IF(AW1864="","Vacio",IF(AV1864=AW1864,"Igual","Diferente"))</f>
        <v>Igual</v>
      </c>
      <c r="AY1864" s="129"/>
      <c r="AZ1864" s="129"/>
      <c r="BA1864" s="5">
        <f ca="1">+IF(K1864&gt;21,"Revisar",0)</f>
        <v>0</v>
      </c>
      <c r="BB1864" s="129" t="s">
        <v>146</v>
      </c>
      <c r="BC1864" s="129" t="s">
        <v>2919</v>
      </c>
      <c r="BD1864"/>
      <c r="BE1864"/>
      <c r="BF1864" s="129" t="s">
        <v>94</v>
      </c>
      <c r="BG1864" s="129"/>
      <c r="BH1864"/>
      <c r="BI1864"/>
      <c r="BJ1864"/>
      <c r="BK1864"/>
      <c r="BL1864"/>
      <c r="BM1864"/>
    </row>
    <row r="1865" spans="1:65" s="153" customFormat="1" ht="14.65" customHeight="1" x14ac:dyDescent="0.25">
      <c r="A1865" s="68" t="str">
        <f>CONCATENATE(E1865,"_",X1865)</f>
        <v>20501895033_PCR-LAP0978</v>
      </c>
      <c r="B1865" s="68" t="str">
        <f>CONCATENATE(E1865,"_",Z1865)</f>
        <v>20501895033_</v>
      </c>
      <c r="C1865" s="6">
        <v>44105</v>
      </c>
      <c r="D1865" s="6">
        <v>44135</v>
      </c>
      <c r="E1865" s="192">
        <v>20501895033</v>
      </c>
      <c r="F1865" s="3" t="s">
        <v>2856</v>
      </c>
      <c r="G1865" s="6" t="s">
        <v>4727</v>
      </c>
      <c r="H1865" s="6">
        <v>44105</v>
      </c>
      <c r="I1865" s="6">
        <v>44135</v>
      </c>
      <c r="J1865" s="7"/>
      <c r="K1865" s="8">
        <f ca="1">+TODAY()-I1865</f>
        <v>2</v>
      </c>
      <c r="L1865" s="9">
        <v>72</v>
      </c>
      <c r="M1865" s="152"/>
      <c r="N1865" s="9" t="str">
        <f>IF(M1865="","Vacio",IF(L1865=M1865,"Igual","Diferente"))</f>
        <v>Vacio</v>
      </c>
      <c r="O1865" s="9"/>
      <c r="P1865" s="152"/>
      <c r="Q1865" s="9" t="str">
        <f>IF(P1865="","Vacio",IF(O1865=P1865,"Igual","Diferente"))</f>
        <v>Vacio</v>
      </c>
      <c r="R1865" s="1">
        <f>+L1865+O1865/3.5</f>
        <v>72</v>
      </c>
      <c r="S1865" s="1">
        <f ca="1">+IF(K1865&gt;=0,IF(K1865&lt;30,R1865*1,IF(60&gt;K1865,R1865*2,IF(90&gt;K1865,R1865*3,IF(120&gt;K1865,R1865*4,IF(150&gt;K1865,R1865*5,IF(180&gt;K1865,R1865*6,IF(210&gt;K1865,R1865*7))))))),0)</f>
        <v>72</v>
      </c>
      <c r="T1865" s="2" t="str">
        <f ca="1">+IF(K1865&lt;0,0,IF(K1865&lt;8,$A$1,IF(K1865&lt;15,$B$1,IF(K1865&lt;22,$C$1,IF(K1865&lt;30,$D$1,IF(K1865&lt;60,$G$1,IF(K1865&lt;90,$H$1,IF(K1865&lt;120,$I$1,IF(K1865&lt;150,$J$1,IF(K1865&lt;180,$K$1,IF(K1865&lt;210,$E$1)))))))))))</f>
        <v>1° Semana</v>
      </c>
      <c r="U1865" s="3" t="s">
        <v>1074</v>
      </c>
      <c r="V1865" s="10" t="s">
        <v>2862</v>
      </c>
      <c r="W1865" s="6">
        <v>43357</v>
      </c>
      <c r="X1865" s="12" t="s">
        <v>2878</v>
      </c>
      <c r="Y1865" s="12" t="s">
        <v>5248</v>
      </c>
      <c r="Z1865" s="12"/>
      <c r="AA1865" s="12"/>
      <c r="AB1865" s="15"/>
      <c r="AC1865" s="15"/>
      <c r="AD1865" s="15"/>
      <c r="AE1865" s="15"/>
      <c r="AF1865" s="4">
        <f ca="1">+TODAY()-AE1865</f>
        <v>44137</v>
      </c>
      <c r="AG1865" s="15"/>
      <c r="AH1865" s="15"/>
      <c r="AI1865" s="6" t="s">
        <v>2867</v>
      </c>
      <c r="AJ1865" s="6" t="s">
        <v>1329</v>
      </c>
      <c r="AK1865" s="3" t="s">
        <v>43</v>
      </c>
      <c r="AL1865" s="6">
        <v>43629</v>
      </c>
      <c r="AM1865" s="10">
        <v>1</v>
      </c>
      <c r="AN1865" s="3" t="s">
        <v>44</v>
      </c>
      <c r="AO1865" s="3"/>
      <c r="AP1865" s="3" t="s">
        <v>62</v>
      </c>
      <c r="AQ1865" s="296" t="s">
        <v>888</v>
      </c>
      <c r="AR1865" s="3"/>
      <c r="AS1865" s="3"/>
      <c r="AT1865" s="3"/>
      <c r="AU1865" s="288" t="s">
        <v>4686</v>
      </c>
      <c r="AV1865" s="7" t="s">
        <v>47</v>
      </c>
      <c r="AW1865" s="7" t="s">
        <v>47</v>
      </c>
      <c r="AX1865" s="9" t="str">
        <f>IF(AW1865="","Vacio",IF(AV1865=AW1865,"Igual","Diferente"))</f>
        <v>Igual</v>
      </c>
      <c r="AY1865" s="129"/>
      <c r="AZ1865" s="129"/>
      <c r="BA1865" s="5">
        <f ca="1">+IF(K1865&gt;21,"Revisar",0)</f>
        <v>0</v>
      </c>
      <c r="BB1865" s="129" t="s">
        <v>146</v>
      </c>
      <c r="BC1865" s="129" t="s">
        <v>2919</v>
      </c>
      <c r="BD1865"/>
      <c r="BE1865"/>
      <c r="BF1865" s="129" t="s">
        <v>94</v>
      </c>
      <c r="BG1865" s="129">
        <f>VLOOKUP(X1865,'[2]Costos office 365'!$A$1:$B$180,2,FALSE)</f>
        <v>7.13</v>
      </c>
      <c r="BH1865"/>
      <c r="BI1865"/>
      <c r="BJ1865"/>
      <c r="BK1865"/>
      <c r="BL1865"/>
      <c r="BM1865"/>
    </row>
    <row r="1866" spans="1:65" s="153" customFormat="1" ht="14.65" customHeight="1" x14ac:dyDescent="0.25">
      <c r="A1866" s="68" t="str">
        <f>CONCATENATE(E1866,"_",X1866)</f>
        <v>20501895033_PCR-LAP0979</v>
      </c>
      <c r="B1866" s="68" t="str">
        <f>CONCATENATE(E1866,"_",Z1866)</f>
        <v>20501895033_</v>
      </c>
      <c r="C1866" s="6">
        <v>44105</v>
      </c>
      <c r="D1866" s="6">
        <v>44135</v>
      </c>
      <c r="E1866" s="192">
        <v>20501895033</v>
      </c>
      <c r="F1866" s="3" t="s">
        <v>2856</v>
      </c>
      <c r="G1866" s="6" t="s">
        <v>4727</v>
      </c>
      <c r="H1866" s="6">
        <v>44105</v>
      </c>
      <c r="I1866" s="6">
        <v>44135</v>
      </c>
      <c r="J1866" s="7"/>
      <c r="K1866" s="8">
        <f ca="1">+TODAY()-I1866</f>
        <v>2</v>
      </c>
      <c r="L1866" s="9">
        <v>72</v>
      </c>
      <c r="M1866" s="152"/>
      <c r="N1866" s="9" t="str">
        <f>IF(M1866="","Vacio",IF(L1866=M1866,"Igual","Diferente"))</f>
        <v>Vacio</v>
      </c>
      <c r="O1866" s="9"/>
      <c r="P1866" s="152"/>
      <c r="Q1866" s="9" t="str">
        <f>IF(P1866="","Vacio",IF(O1866=P1866,"Igual","Diferente"))</f>
        <v>Vacio</v>
      </c>
      <c r="R1866" s="1">
        <f>+L1866+O1866/3.5</f>
        <v>72</v>
      </c>
      <c r="S1866" s="1">
        <f ca="1">+IF(K1866&gt;=0,IF(K1866&lt;30,R1866*1,IF(60&gt;K1866,R1866*2,IF(90&gt;K1866,R1866*3,IF(120&gt;K1866,R1866*4,IF(150&gt;K1866,R1866*5,IF(180&gt;K1866,R1866*6,IF(210&gt;K1866,R1866*7))))))),0)</f>
        <v>72</v>
      </c>
      <c r="T1866" s="2" t="str">
        <f ca="1">+IF(K1866&lt;0,0,IF(K1866&lt;8,$A$1,IF(K1866&lt;15,$B$1,IF(K1866&lt;22,$C$1,IF(K1866&lt;30,$D$1,IF(K1866&lt;60,$G$1,IF(K1866&lt;90,$H$1,IF(K1866&lt;120,$I$1,IF(K1866&lt;150,$J$1,IF(K1866&lt;180,$K$1,IF(K1866&lt;210,$E$1)))))))))))</f>
        <v>1° Semana</v>
      </c>
      <c r="U1866" s="3" t="s">
        <v>1074</v>
      </c>
      <c r="V1866" s="10" t="s">
        <v>2862</v>
      </c>
      <c r="W1866" s="6">
        <v>43357</v>
      </c>
      <c r="X1866" s="12" t="s">
        <v>2879</v>
      </c>
      <c r="Y1866" s="12" t="s">
        <v>5248</v>
      </c>
      <c r="Z1866" s="12"/>
      <c r="AA1866" s="12"/>
      <c r="AB1866" s="15"/>
      <c r="AC1866" s="15"/>
      <c r="AD1866" s="15"/>
      <c r="AE1866" s="15"/>
      <c r="AF1866" s="4">
        <f ca="1">+TODAY()-AE1866</f>
        <v>44137</v>
      </c>
      <c r="AG1866" s="15"/>
      <c r="AH1866" s="15"/>
      <c r="AI1866" s="6" t="s">
        <v>2867</v>
      </c>
      <c r="AJ1866" s="6" t="s">
        <v>1329</v>
      </c>
      <c r="AK1866" s="3" t="s">
        <v>43</v>
      </c>
      <c r="AL1866" s="6">
        <v>43629</v>
      </c>
      <c r="AM1866" s="10">
        <v>1</v>
      </c>
      <c r="AN1866" s="3" t="s">
        <v>44</v>
      </c>
      <c r="AO1866" s="3"/>
      <c r="AP1866" s="3" t="s">
        <v>62</v>
      </c>
      <c r="AQ1866" s="296" t="s">
        <v>888</v>
      </c>
      <c r="AR1866" s="3"/>
      <c r="AS1866" s="3"/>
      <c r="AT1866" s="3"/>
      <c r="AU1866" s="288" t="s">
        <v>4686</v>
      </c>
      <c r="AV1866" s="7" t="s">
        <v>47</v>
      </c>
      <c r="AW1866" s="7" t="s">
        <v>47</v>
      </c>
      <c r="AX1866" s="9" t="str">
        <f>IF(AW1866="","Vacio",IF(AV1866=AW1866,"Igual","Diferente"))</f>
        <v>Igual</v>
      </c>
      <c r="AY1866" s="129"/>
      <c r="AZ1866" s="129"/>
      <c r="BA1866" s="5">
        <f ca="1">+IF(K1866&gt;21,"Revisar",0)</f>
        <v>0</v>
      </c>
      <c r="BB1866" s="129" t="s">
        <v>146</v>
      </c>
      <c r="BC1866" s="129" t="s">
        <v>2919</v>
      </c>
      <c r="BD1866"/>
      <c r="BE1866"/>
      <c r="BF1866" s="129" t="s">
        <v>94</v>
      </c>
      <c r="BG1866" s="129">
        <f>VLOOKUP(X1866,'[2]Costos office 365'!$A$1:$B$180,2,FALSE)</f>
        <v>7.13</v>
      </c>
      <c r="BH1866"/>
      <c r="BI1866"/>
      <c r="BJ1866"/>
      <c r="BK1866"/>
      <c r="BL1866"/>
      <c r="BM1866"/>
    </row>
    <row r="1867" spans="1:65" s="153" customFormat="1" ht="14.65" customHeight="1" x14ac:dyDescent="0.25">
      <c r="A1867" s="68" t="str">
        <f>CONCATENATE(E1867,"_",X1867)</f>
        <v>20501895033_PCR-LAP1029</v>
      </c>
      <c r="B1867" s="68" t="str">
        <f>CONCATENATE(E1867,"_",Z1867)</f>
        <v>20501895033_</v>
      </c>
      <c r="C1867" s="6">
        <v>44105</v>
      </c>
      <c r="D1867" s="6">
        <v>44135</v>
      </c>
      <c r="E1867" s="192">
        <v>20501895033</v>
      </c>
      <c r="F1867" s="3" t="s">
        <v>2856</v>
      </c>
      <c r="G1867" s="6" t="s">
        <v>4727</v>
      </c>
      <c r="H1867" s="6">
        <v>44105</v>
      </c>
      <c r="I1867" s="6">
        <v>44135</v>
      </c>
      <c r="J1867" s="7"/>
      <c r="K1867" s="8">
        <f ca="1">+TODAY()-I1867</f>
        <v>2</v>
      </c>
      <c r="L1867" s="9">
        <v>50</v>
      </c>
      <c r="M1867" s="152"/>
      <c r="N1867" s="9" t="str">
        <f>IF(M1867="","Vacio",IF(L1867=M1867,"Igual","Diferente"))</f>
        <v>Vacio</v>
      </c>
      <c r="O1867" s="9"/>
      <c r="P1867" s="152"/>
      <c r="Q1867" s="9" t="str">
        <f>IF(P1867="","Vacio",IF(O1867=P1867,"Igual","Diferente"))</f>
        <v>Vacio</v>
      </c>
      <c r="R1867" s="1">
        <f>+L1867+O1867/3.5</f>
        <v>50</v>
      </c>
      <c r="S1867" s="1">
        <f ca="1">+IF(K1867&gt;=0,IF(K1867&lt;30,R1867*1,IF(60&gt;K1867,R1867*2,IF(90&gt;K1867,R1867*3,IF(120&gt;K1867,R1867*4,IF(150&gt;K1867,R1867*5,IF(180&gt;K1867,R1867*6,IF(210&gt;K1867,R1867*7))))))),0)</f>
        <v>50</v>
      </c>
      <c r="T1867" s="2" t="str">
        <f ca="1">+IF(K1867&lt;0,0,IF(K1867&lt;8,$A$1,IF(K1867&lt;15,$B$1,IF(K1867&lt;22,$C$1,IF(K1867&lt;30,$D$1,IF(K1867&lt;60,$G$1,IF(K1867&lt;90,$H$1,IF(K1867&lt;120,$I$1,IF(K1867&lt;150,$J$1,IF(K1867&lt;180,$K$1,IF(K1867&lt;210,$E$1)))))))))))</f>
        <v>1° Semana</v>
      </c>
      <c r="U1867" s="3" t="s">
        <v>2880</v>
      </c>
      <c r="V1867" s="10" t="s">
        <v>2881</v>
      </c>
      <c r="W1867" s="6">
        <v>43418</v>
      </c>
      <c r="X1867" s="12" t="s">
        <v>2882</v>
      </c>
      <c r="Y1867" s="12" t="s">
        <v>5248</v>
      </c>
      <c r="Z1867" s="12"/>
      <c r="AA1867" s="12"/>
      <c r="AB1867" s="15"/>
      <c r="AC1867" s="15"/>
      <c r="AD1867" s="15"/>
      <c r="AE1867" s="15"/>
      <c r="AF1867" s="4">
        <f ca="1">+TODAY()-AE1867</f>
        <v>44137</v>
      </c>
      <c r="AG1867" s="15"/>
      <c r="AH1867" s="15"/>
      <c r="AI1867" s="6"/>
      <c r="AJ1867" s="6"/>
      <c r="AK1867" s="3" t="s">
        <v>43</v>
      </c>
      <c r="AL1867" s="6"/>
      <c r="AM1867" s="10">
        <v>1</v>
      </c>
      <c r="AN1867" s="3" t="s">
        <v>44</v>
      </c>
      <c r="AO1867" s="3"/>
      <c r="AP1867" s="3" t="s">
        <v>45</v>
      </c>
      <c r="AQ1867" s="3"/>
      <c r="AR1867" s="3"/>
      <c r="AS1867" s="3"/>
      <c r="AT1867" s="3"/>
      <c r="AU1867" s="288" t="s">
        <v>4686</v>
      </c>
      <c r="AV1867" s="7" t="s">
        <v>47</v>
      </c>
      <c r="AW1867" s="7" t="s">
        <v>47</v>
      </c>
      <c r="AX1867" s="9" t="str">
        <f>IF(AW1867="","Vacio",IF(AV1867=AW1867,"Igual","Diferente"))</f>
        <v>Igual</v>
      </c>
      <c r="AY1867" s="129"/>
      <c r="AZ1867" s="129"/>
      <c r="BA1867" s="5">
        <f ca="1">+IF(K1867&gt;21,"Revisar",0)</f>
        <v>0</v>
      </c>
      <c r="BB1867" s="129" t="s">
        <v>146</v>
      </c>
      <c r="BC1867" s="129" t="s">
        <v>2919</v>
      </c>
      <c r="BD1867"/>
      <c r="BE1867"/>
      <c r="BF1867" s="129" t="s">
        <v>94</v>
      </c>
      <c r="BG1867" s="129"/>
      <c r="BH1867"/>
      <c r="BI1867"/>
      <c r="BJ1867"/>
      <c r="BK1867"/>
      <c r="BL1867"/>
      <c r="BM1867"/>
    </row>
    <row r="1868" spans="1:65" s="153" customFormat="1" ht="14.65" customHeight="1" x14ac:dyDescent="0.25">
      <c r="A1868" s="68" t="str">
        <f>CONCATENATE(E1868,"_",X1868)</f>
        <v>20501895033_PCR-LAP1402</v>
      </c>
      <c r="B1868" s="68" t="str">
        <f>CONCATENATE(E1868,"_",Z1868)</f>
        <v>20501895033_</v>
      </c>
      <c r="C1868" s="6">
        <v>44105</v>
      </c>
      <c r="D1868" s="6">
        <v>44135</v>
      </c>
      <c r="E1868" s="192">
        <v>20501895033</v>
      </c>
      <c r="F1868" s="3" t="s">
        <v>2856</v>
      </c>
      <c r="G1868" s="6" t="s">
        <v>4728</v>
      </c>
      <c r="H1868" s="6">
        <v>44105</v>
      </c>
      <c r="I1868" s="6">
        <v>44135</v>
      </c>
      <c r="J1868" s="7"/>
      <c r="K1868" s="8">
        <f ca="1">+TODAY()-I1868</f>
        <v>2</v>
      </c>
      <c r="L1868" s="9">
        <v>72</v>
      </c>
      <c r="M1868" s="152"/>
      <c r="N1868" s="9" t="str">
        <f>IF(M1868="","Vacio",IF(L1868=M1868,"Igual","Diferente"))</f>
        <v>Vacio</v>
      </c>
      <c r="O1868" s="9"/>
      <c r="P1868" s="152"/>
      <c r="Q1868" s="9" t="str">
        <f>IF(P1868="","Vacio",IF(O1868=P1868,"Igual","Diferente"))</f>
        <v>Vacio</v>
      </c>
      <c r="R1868" s="1">
        <f>+L1868+O1868/3.5</f>
        <v>72</v>
      </c>
      <c r="S1868" s="1">
        <f ca="1">+IF(K1868&gt;=0,IF(K1868&lt;30,R1868*1,IF(60&gt;K1868,R1868*2,IF(90&gt;K1868,R1868*3,IF(120&gt;K1868,R1868*4,IF(150&gt;K1868,R1868*5,IF(180&gt;K1868,R1868*6,IF(210&gt;K1868,R1868*7))))))),0)</f>
        <v>72</v>
      </c>
      <c r="T1868" s="2" t="str">
        <f ca="1">+IF(K1868&lt;0,0,IF(K1868&lt;8,$A$1,IF(K1868&lt;15,$B$1,IF(K1868&lt;22,$C$1,IF(K1868&lt;30,$D$1,IF(K1868&lt;60,$G$1,IF(K1868&lt;90,$H$1,IF(K1868&lt;120,$I$1,IF(K1868&lt;150,$J$1,IF(K1868&lt;180,$K$1,IF(K1868&lt;210,$E$1)))))))))))</f>
        <v>1° Semana</v>
      </c>
      <c r="U1868" s="3" t="s">
        <v>2883</v>
      </c>
      <c r="V1868" s="10" t="s">
        <v>2884</v>
      </c>
      <c r="W1868" s="6">
        <v>43859</v>
      </c>
      <c r="X1868" s="12" t="s">
        <v>2885</v>
      </c>
      <c r="Y1868" s="12" t="s">
        <v>5248</v>
      </c>
      <c r="Z1868" s="12"/>
      <c r="AA1868" s="12"/>
      <c r="AB1868" s="15"/>
      <c r="AC1868" s="15"/>
      <c r="AD1868" s="15"/>
      <c r="AE1868" s="15"/>
      <c r="AF1868" s="4">
        <f ca="1">+TODAY()-AE1868</f>
        <v>44137</v>
      </c>
      <c r="AG1868" s="15"/>
      <c r="AH1868" s="15"/>
      <c r="AI1868" s="6"/>
      <c r="AJ1868" s="6"/>
      <c r="AK1868" s="3"/>
      <c r="AL1868" s="6"/>
      <c r="AM1868" s="10">
        <v>1</v>
      </c>
      <c r="AN1868" s="3" t="s">
        <v>44</v>
      </c>
      <c r="AO1868" s="3"/>
      <c r="AP1868" s="3" t="s">
        <v>62</v>
      </c>
      <c r="AQ1868" s="296" t="s">
        <v>888</v>
      </c>
      <c r="AR1868" s="3"/>
      <c r="AS1868" s="3"/>
      <c r="AT1868" s="3"/>
      <c r="AU1868" s="288" t="s">
        <v>4686</v>
      </c>
      <c r="AV1868" s="7" t="s">
        <v>47</v>
      </c>
      <c r="AW1868" s="7" t="s">
        <v>47</v>
      </c>
      <c r="AX1868" s="9" t="str">
        <f>IF(AW1868="","Vacio",IF(AV1868=AW1868,"Igual","Diferente"))</f>
        <v>Igual</v>
      </c>
      <c r="AY1868" s="129"/>
      <c r="AZ1868" s="129"/>
      <c r="BA1868" s="5">
        <f ca="1">+IF(K1868&gt;21,"Revisar",0)</f>
        <v>0</v>
      </c>
      <c r="BB1868" s="129" t="s">
        <v>146</v>
      </c>
      <c r="BC1868" s="129" t="s">
        <v>2919</v>
      </c>
      <c r="BD1868" s="158"/>
      <c r="BE1868" s="158"/>
      <c r="BF1868" s="129" t="s">
        <v>94</v>
      </c>
      <c r="BG1868" s="129">
        <f>VLOOKUP(X1868,'[2]Costos office 365'!$A$1:$B$180,2,FALSE)</f>
        <v>7.13</v>
      </c>
      <c r="BH1868" s="158"/>
      <c r="BI1868" s="158"/>
      <c r="BJ1868" s="158"/>
      <c r="BK1868" s="158"/>
      <c r="BL1868" s="158"/>
      <c r="BM1868" s="158"/>
    </row>
    <row r="1869" spans="1:65" s="153" customFormat="1" ht="14.65" customHeight="1" x14ac:dyDescent="0.25">
      <c r="A1869" s="68" t="str">
        <f>CONCATENATE(E1869,"_",X1869)</f>
        <v>20501895033_PCR-LAP1411</v>
      </c>
      <c r="B1869" s="68" t="str">
        <f>CONCATENATE(E1869,"_",Z1869)</f>
        <v>20501895033_</v>
      </c>
      <c r="C1869" s="6">
        <v>44105</v>
      </c>
      <c r="D1869" s="6">
        <v>44135</v>
      </c>
      <c r="E1869" s="192">
        <v>20501895033</v>
      </c>
      <c r="F1869" s="3" t="s">
        <v>2856</v>
      </c>
      <c r="G1869" s="6" t="s">
        <v>4727</v>
      </c>
      <c r="H1869" s="6">
        <v>44105</v>
      </c>
      <c r="I1869" s="6">
        <v>44135</v>
      </c>
      <c r="J1869" s="7"/>
      <c r="K1869" s="8">
        <f ca="1">+TODAY()-I1869</f>
        <v>2</v>
      </c>
      <c r="L1869" s="9">
        <v>72</v>
      </c>
      <c r="M1869" s="152"/>
      <c r="N1869" s="9" t="str">
        <f>IF(M1869="","Vacio",IF(L1869=M1869,"Igual","Diferente"))</f>
        <v>Vacio</v>
      </c>
      <c r="O1869" s="9"/>
      <c r="P1869" s="152"/>
      <c r="Q1869" s="9" t="str">
        <f>IF(P1869="","Vacio",IF(O1869=P1869,"Igual","Diferente"))</f>
        <v>Vacio</v>
      </c>
      <c r="R1869" s="1">
        <f>+L1869+O1869/3.5</f>
        <v>72</v>
      </c>
      <c r="S1869" s="1">
        <f ca="1">+IF(K1869&gt;=0,IF(K1869&lt;30,R1869*1,IF(60&gt;K1869,R1869*2,IF(90&gt;K1869,R1869*3,IF(120&gt;K1869,R1869*4,IF(150&gt;K1869,R1869*5,IF(180&gt;K1869,R1869*6,IF(210&gt;K1869,R1869*7))))))),0)</f>
        <v>72</v>
      </c>
      <c r="T1869" s="2" t="str">
        <f ca="1">+IF(K1869&lt;0,0,IF(K1869&lt;8,$A$1,IF(K1869&lt;15,$B$1,IF(K1869&lt;22,$C$1,IF(K1869&lt;30,$D$1,IF(K1869&lt;60,$G$1,IF(K1869&lt;90,$H$1,IF(K1869&lt;120,$I$1,IF(K1869&lt;150,$J$1,IF(K1869&lt;180,$K$1,IF(K1869&lt;210,$E$1)))))))))))</f>
        <v>1° Semana</v>
      </c>
      <c r="U1869" s="3" t="s">
        <v>2886</v>
      </c>
      <c r="V1869" s="10" t="s">
        <v>2887</v>
      </c>
      <c r="W1869" s="6">
        <v>43853</v>
      </c>
      <c r="X1869" s="12" t="s">
        <v>2888</v>
      </c>
      <c r="Y1869" s="12" t="s">
        <v>5248</v>
      </c>
      <c r="Z1869" s="12"/>
      <c r="AA1869" s="12"/>
      <c r="AB1869" s="15"/>
      <c r="AC1869" s="15"/>
      <c r="AD1869" s="15"/>
      <c r="AE1869" s="15"/>
      <c r="AF1869" s="4">
        <f ca="1">+TODAY()-AE1869</f>
        <v>44137</v>
      </c>
      <c r="AG1869" s="15"/>
      <c r="AH1869" s="15"/>
      <c r="AI1869" s="6"/>
      <c r="AJ1869" s="6"/>
      <c r="AK1869" s="3"/>
      <c r="AL1869" s="6"/>
      <c r="AM1869" s="10">
        <v>1</v>
      </c>
      <c r="AN1869" s="3" t="s">
        <v>44</v>
      </c>
      <c r="AO1869" s="3"/>
      <c r="AP1869" s="3" t="s">
        <v>62</v>
      </c>
      <c r="AQ1869" s="296" t="s">
        <v>888</v>
      </c>
      <c r="AR1869" s="3"/>
      <c r="AS1869" s="3"/>
      <c r="AT1869" s="3"/>
      <c r="AU1869" s="288" t="s">
        <v>4686</v>
      </c>
      <c r="AV1869" s="7" t="s">
        <v>47</v>
      </c>
      <c r="AW1869" s="7" t="s">
        <v>47</v>
      </c>
      <c r="AX1869" s="9" t="str">
        <f>IF(AW1869="","Vacio",IF(AV1869=AW1869,"Igual","Diferente"))</f>
        <v>Igual</v>
      </c>
      <c r="AY1869" s="129"/>
      <c r="AZ1869" s="129"/>
      <c r="BA1869" s="5">
        <f ca="1">+IF(K1869&gt;21,"Revisar",0)</f>
        <v>0</v>
      </c>
      <c r="BB1869" s="129" t="s">
        <v>146</v>
      </c>
      <c r="BC1869" s="129" t="s">
        <v>2919</v>
      </c>
      <c r="BD1869" s="158"/>
      <c r="BE1869" s="158"/>
      <c r="BF1869" s="129" t="s">
        <v>94</v>
      </c>
      <c r="BG1869" s="129">
        <f>VLOOKUP(X1869,'[2]Costos office 365'!$A$1:$B$180,2,FALSE)</f>
        <v>7.13</v>
      </c>
      <c r="BH1869" s="158"/>
      <c r="BI1869" s="158"/>
      <c r="BJ1869" s="158"/>
      <c r="BK1869" s="158"/>
      <c r="BL1869" s="158"/>
      <c r="BM1869" s="158"/>
    </row>
    <row r="1870" spans="1:65" s="153" customFormat="1" ht="14.65" customHeight="1" x14ac:dyDescent="0.25">
      <c r="A1870" s="68" t="str">
        <f>CONCATENATE(E1870,"_",X1870)</f>
        <v>20501895033_PCR-LAP1415</v>
      </c>
      <c r="B1870" s="68" t="str">
        <f>CONCATENATE(E1870,"_",Z1870)</f>
        <v>20501895033_PCR-LAP0967,PCR-LAP1120</v>
      </c>
      <c r="C1870" s="6">
        <v>44105</v>
      </c>
      <c r="D1870" s="6">
        <v>44135</v>
      </c>
      <c r="E1870" s="192">
        <v>20501895033</v>
      </c>
      <c r="F1870" s="3" t="s">
        <v>2856</v>
      </c>
      <c r="G1870" s="6" t="s">
        <v>4727</v>
      </c>
      <c r="H1870" s="6">
        <v>44105</v>
      </c>
      <c r="I1870" s="6">
        <v>44135</v>
      </c>
      <c r="J1870" s="7"/>
      <c r="K1870" s="8">
        <f ca="1">+TODAY()-I1870</f>
        <v>2</v>
      </c>
      <c r="L1870" s="9">
        <v>72</v>
      </c>
      <c r="M1870" s="152"/>
      <c r="N1870" s="9" t="str">
        <f>IF(M1870="","Vacio",IF(L1870=M1870,"Igual","Diferente"))</f>
        <v>Vacio</v>
      </c>
      <c r="O1870" s="9"/>
      <c r="P1870" s="152"/>
      <c r="Q1870" s="9" t="str">
        <f>IF(P1870="","Vacio",IF(O1870=P1870,"Igual","Diferente"))</f>
        <v>Vacio</v>
      </c>
      <c r="R1870" s="1">
        <f>+L1870+O1870/3.5</f>
        <v>72</v>
      </c>
      <c r="S1870" s="1">
        <f ca="1">+IF(K1870&gt;=0,IF(K1870&lt;30,R1870*1,IF(60&gt;K1870,R1870*2,IF(90&gt;K1870,R1870*3,IF(120&gt;K1870,R1870*4,IF(150&gt;K1870,R1870*5,IF(180&gt;K1870,R1870*6,IF(210&gt;K1870,R1870*7))))))),0)</f>
        <v>72</v>
      </c>
      <c r="T1870" s="2" t="str">
        <f ca="1">+IF(K1870&lt;0,0,IF(K1870&lt;8,$A$1,IF(K1870&lt;15,$B$1,IF(K1870&lt;22,$C$1,IF(K1870&lt;30,$D$1,IF(K1870&lt;60,$G$1,IF(K1870&lt;90,$H$1,IF(K1870&lt;120,$I$1,IF(K1870&lt;150,$J$1,IF(K1870&lt;180,$K$1,IF(K1870&lt;210,$E$1)))))))))))</f>
        <v>1° Semana</v>
      </c>
      <c r="U1870" s="3" t="s">
        <v>1074</v>
      </c>
      <c r="V1870" s="10" t="s">
        <v>2862</v>
      </c>
      <c r="W1870" s="6">
        <v>43357</v>
      </c>
      <c r="X1870" s="12" t="s">
        <v>2889</v>
      </c>
      <c r="Y1870" s="12" t="s">
        <v>5248</v>
      </c>
      <c r="Z1870" s="12" t="s">
        <v>2890</v>
      </c>
      <c r="AA1870" s="12"/>
      <c r="AB1870" s="15"/>
      <c r="AC1870" s="15"/>
      <c r="AD1870" s="15"/>
      <c r="AE1870" s="15"/>
      <c r="AF1870" s="4">
        <f ca="1">+TODAY()-AE1870</f>
        <v>44137</v>
      </c>
      <c r="AG1870" s="15"/>
      <c r="AH1870" s="15"/>
      <c r="AI1870" s="6" t="s">
        <v>2867</v>
      </c>
      <c r="AJ1870" s="6" t="s">
        <v>1329</v>
      </c>
      <c r="AK1870" s="3" t="s">
        <v>43</v>
      </c>
      <c r="AL1870" s="6">
        <v>43629</v>
      </c>
      <c r="AM1870" s="10">
        <v>1</v>
      </c>
      <c r="AN1870" s="3" t="s">
        <v>44</v>
      </c>
      <c r="AO1870" s="3"/>
      <c r="AP1870" s="3" t="s">
        <v>62</v>
      </c>
      <c r="AQ1870" s="296" t="s">
        <v>888</v>
      </c>
      <c r="AR1870" s="3"/>
      <c r="AS1870" s="3"/>
      <c r="AT1870" s="3"/>
      <c r="AU1870" s="288" t="s">
        <v>4686</v>
      </c>
      <c r="AV1870" s="7" t="s">
        <v>47</v>
      </c>
      <c r="AW1870" s="7" t="s">
        <v>47</v>
      </c>
      <c r="AX1870" s="9" t="str">
        <f>IF(AW1870="","Vacio",IF(AV1870=AW1870,"Igual","Diferente"))</f>
        <v>Igual</v>
      </c>
      <c r="AY1870" s="129"/>
      <c r="AZ1870" s="129"/>
      <c r="BA1870" s="5">
        <f ca="1">+IF(K1870&gt;21,"Revisar",0)</f>
        <v>0</v>
      </c>
      <c r="BB1870" s="129" t="s">
        <v>146</v>
      </c>
      <c r="BC1870" s="129" t="s">
        <v>2919</v>
      </c>
      <c r="BD1870"/>
      <c r="BE1870"/>
      <c r="BF1870" s="129" t="s">
        <v>94</v>
      </c>
      <c r="BG1870" s="129">
        <f>VLOOKUP(X1870,'[2]Costos office 365'!$A$1:$B$180,2,FALSE)</f>
        <v>7.13</v>
      </c>
      <c r="BH1870"/>
      <c r="BI1870"/>
      <c r="BJ1870"/>
      <c r="BK1870"/>
      <c r="BL1870"/>
      <c r="BM1870"/>
    </row>
    <row r="1871" spans="1:65" s="153" customFormat="1" ht="14.65" customHeight="1" x14ac:dyDescent="0.25">
      <c r="A1871" s="68" t="str">
        <f>CONCATENATE(E1871,"_",X1871)</f>
        <v>20501895033_PCR-LAP1421</v>
      </c>
      <c r="B1871" s="68" t="str">
        <f>CONCATENATE(E1871,"_",Z1871)</f>
        <v>20501895033_</v>
      </c>
      <c r="C1871" s="6">
        <v>44105</v>
      </c>
      <c r="D1871" s="6">
        <v>44135</v>
      </c>
      <c r="E1871" s="194">
        <v>20501895033</v>
      </c>
      <c r="F1871" s="63" t="s">
        <v>2856</v>
      </c>
      <c r="G1871" s="6" t="s">
        <v>4728</v>
      </c>
      <c r="H1871" s="6">
        <v>44105</v>
      </c>
      <c r="I1871" s="6">
        <v>44135</v>
      </c>
      <c r="J1871" s="65"/>
      <c r="K1871" s="8">
        <f ca="1">+TODAY()-I1871</f>
        <v>2</v>
      </c>
      <c r="L1871" s="9">
        <v>72</v>
      </c>
      <c r="M1871" s="152"/>
      <c r="N1871" s="9" t="str">
        <f>IF(M1871="","Vacio",IF(L1871=M1871,"Igual","Diferente"))</f>
        <v>Vacio</v>
      </c>
      <c r="O1871" s="9"/>
      <c r="P1871" s="152"/>
      <c r="Q1871" s="9" t="str">
        <f>IF(P1871="","Vacio",IF(O1871=P1871,"Igual","Diferente"))</f>
        <v>Vacio</v>
      </c>
      <c r="R1871" s="1">
        <f>+L1871+O1871/3.5</f>
        <v>72</v>
      </c>
      <c r="S1871" s="1">
        <f ca="1">+IF(K1871&gt;=0,IF(K1871&lt;30,R1871*1,IF(60&gt;K1871,R1871*2,IF(90&gt;K1871,R1871*3,IF(120&gt;K1871,R1871*4,IF(150&gt;K1871,R1871*5,IF(180&gt;K1871,R1871*6,IF(210&gt;K1871,R1871*7))))))),0)</f>
        <v>72</v>
      </c>
      <c r="T1871" s="2" t="str">
        <f ca="1">+IF(K1871&lt;0,0,IF(K1871&lt;8,$A$1,IF(K1871&lt;15,$B$1,IF(K1871&lt;22,$C$1,IF(K1871&lt;30,$D$1,IF(K1871&lt;60,$G$1,IF(K1871&lt;90,$H$1,IF(K1871&lt;120,$I$1,IF(K1871&lt;150,$J$1,IF(K1871&lt;180,$K$1,IF(K1871&lt;210,$E$1)))))))))))</f>
        <v>1° Semana</v>
      </c>
      <c r="U1871" s="63" t="s">
        <v>2883</v>
      </c>
      <c r="V1871" s="66" t="s">
        <v>2891</v>
      </c>
      <c r="W1871" s="64">
        <v>43871</v>
      </c>
      <c r="X1871" s="12" t="s">
        <v>2892</v>
      </c>
      <c r="Y1871" s="12" t="s">
        <v>5248</v>
      </c>
      <c r="Z1871" s="12"/>
      <c r="AA1871" s="12"/>
      <c r="AB1871" s="102"/>
      <c r="AC1871" s="102"/>
      <c r="AD1871" s="102"/>
      <c r="AE1871" s="102"/>
      <c r="AF1871" s="184">
        <f ca="1">+TODAY()-AE1871</f>
        <v>44137</v>
      </c>
      <c r="AG1871" s="102"/>
      <c r="AH1871" s="102"/>
      <c r="AI1871" s="64"/>
      <c r="AJ1871" s="64"/>
      <c r="AK1871" s="63"/>
      <c r="AL1871" s="64"/>
      <c r="AM1871" s="66">
        <v>1</v>
      </c>
      <c r="AN1871" s="63" t="s">
        <v>44</v>
      </c>
      <c r="AO1871" s="63"/>
      <c r="AP1871" s="63" t="s">
        <v>62</v>
      </c>
      <c r="AQ1871" s="296" t="s">
        <v>888</v>
      </c>
      <c r="AR1871" s="63"/>
      <c r="AS1871" s="63"/>
      <c r="AT1871" s="63"/>
      <c r="AU1871" s="288" t="s">
        <v>4686</v>
      </c>
      <c r="AV1871" s="65" t="s">
        <v>47</v>
      </c>
      <c r="AW1871" s="65" t="s">
        <v>47</v>
      </c>
      <c r="AX1871" s="9" t="str">
        <f>IF(AW1871="","Vacio",IF(AV1871=AW1871,"Igual","Diferente"))</f>
        <v>Igual</v>
      </c>
      <c r="AY1871" s="182"/>
      <c r="AZ1871" s="182"/>
      <c r="BA1871" s="5">
        <f ca="1">+IF(K1871&gt;21,"Revisar",0)</f>
        <v>0</v>
      </c>
      <c r="BB1871" s="182" t="s">
        <v>146</v>
      </c>
      <c r="BC1871" s="182" t="s">
        <v>2919</v>
      </c>
      <c r="BD1871" s="183"/>
      <c r="BE1871" s="183"/>
      <c r="BF1871" s="182" t="s">
        <v>94</v>
      </c>
      <c r="BG1871" s="182">
        <f>VLOOKUP(X1871,'[2]Costos office 365'!$A$1:$B$180,2,FALSE)</f>
        <v>7.13</v>
      </c>
      <c r="BH1871" s="183"/>
      <c r="BI1871" s="183"/>
      <c r="BJ1871" s="183"/>
      <c r="BK1871" s="183"/>
      <c r="BL1871" s="183"/>
      <c r="BM1871" s="183"/>
    </row>
    <row r="1872" spans="1:65" s="153" customFormat="1" ht="14.65" customHeight="1" x14ac:dyDescent="0.25">
      <c r="A1872" s="68" t="str">
        <f>CONCATENATE(E1872,"_",X1872)</f>
        <v>20501895033_PCR-LAP1422</v>
      </c>
      <c r="B1872" s="68" t="str">
        <f>CONCATENATE(E1872,"_",Z1872)</f>
        <v>20501895033_</v>
      </c>
      <c r="C1872" s="6">
        <v>44105</v>
      </c>
      <c r="D1872" s="6">
        <v>44135</v>
      </c>
      <c r="E1872" s="192">
        <v>20501895033</v>
      </c>
      <c r="F1872" s="3" t="s">
        <v>2856</v>
      </c>
      <c r="G1872" s="6" t="s">
        <v>4727</v>
      </c>
      <c r="H1872" s="6">
        <v>44105</v>
      </c>
      <c r="I1872" s="6">
        <v>44135</v>
      </c>
      <c r="J1872" s="7"/>
      <c r="K1872" s="8">
        <f ca="1">+TODAY()-I1872</f>
        <v>2</v>
      </c>
      <c r="L1872" s="9">
        <v>72</v>
      </c>
      <c r="M1872" s="152"/>
      <c r="N1872" s="9" t="str">
        <f>IF(M1872="","Vacio",IF(L1872=M1872,"Igual","Diferente"))</f>
        <v>Vacio</v>
      </c>
      <c r="O1872" s="9"/>
      <c r="P1872" s="152"/>
      <c r="Q1872" s="9" t="str">
        <f>IF(P1872="","Vacio",IF(O1872=P1872,"Igual","Diferente"))</f>
        <v>Vacio</v>
      </c>
      <c r="R1872" s="1">
        <f>+L1872+O1872/3.5</f>
        <v>72</v>
      </c>
      <c r="S1872" s="1">
        <f ca="1">+IF(K1872&gt;=0,IF(K1872&lt;30,R1872*1,IF(60&gt;K1872,R1872*2,IF(90&gt;K1872,R1872*3,IF(120&gt;K1872,R1872*4,IF(150&gt;K1872,R1872*5,IF(180&gt;K1872,R1872*6,IF(210&gt;K1872,R1872*7))))))),0)</f>
        <v>72</v>
      </c>
      <c r="T1872" s="2" t="str">
        <f ca="1">+IF(K1872&lt;0,0,IF(K1872&lt;8,$A$1,IF(K1872&lt;15,$B$1,IF(K1872&lt;22,$C$1,IF(K1872&lt;30,$D$1,IF(K1872&lt;60,$G$1,IF(K1872&lt;90,$H$1,IF(K1872&lt;120,$I$1,IF(K1872&lt;150,$J$1,IF(K1872&lt;180,$K$1,IF(K1872&lt;210,$E$1)))))))))))</f>
        <v>1° Semana</v>
      </c>
      <c r="U1872" s="3" t="s">
        <v>2893</v>
      </c>
      <c r="V1872" s="10" t="s">
        <v>2894</v>
      </c>
      <c r="W1872" s="6">
        <v>43854</v>
      </c>
      <c r="X1872" s="12" t="s">
        <v>2895</v>
      </c>
      <c r="Y1872" s="12" t="s">
        <v>5248</v>
      </c>
      <c r="Z1872" s="12"/>
      <c r="AA1872" s="12"/>
      <c r="AB1872" s="15"/>
      <c r="AC1872" s="15"/>
      <c r="AD1872" s="15"/>
      <c r="AE1872" s="15"/>
      <c r="AF1872" s="4">
        <f ca="1">+TODAY()-AE1872</f>
        <v>44137</v>
      </c>
      <c r="AG1872" s="15"/>
      <c r="AH1872" s="15"/>
      <c r="AI1872" s="6"/>
      <c r="AJ1872" s="6"/>
      <c r="AK1872" s="3"/>
      <c r="AL1872" s="6"/>
      <c r="AM1872" s="10">
        <v>1</v>
      </c>
      <c r="AN1872" s="3" t="s">
        <v>44</v>
      </c>
      <c r="AO1872" s="3"/>
      <c r="AP1872" s="3" t="s">
        <v>62</v>
      </c>
      <c r="AQ1872" s="296" t="s">
        <v>888</v>
      </c>
      <c r="AR1872" s="3"/>
      <c r="AS1872" s="3"/>
      <c r="AT1872" s="3"/>
      <c r="AU1872" s="288" t="s">
        <v>4686</v>
      </c>
      <c r="AV1872" s="7" t="s">
        <v>47</v>
      </c>
      <c r="AW1872" s="7" t="s">
        <v>47</v>
      </c>
      <c r="AX1872" s="9" t="str">
        <f>IF(AW1872="","Vacio",IF(AV1872=AW1872,"Igual","Diferente"))</f>
        <v>Igual</v>
      </c>
      <c r="AY1872" s="129"/>
      <c r="AZ1872" s="129"/>
      <c r="BA1872" s="5">
        <f ca="1">+IF(K1872&gt;21,"Revisar",0)</f>
        <v>0</v>
      </c>
      <c r="BB1872" s="129" t="s">
        <v>146</v>
      </c>
      <c r="BC1872" s="129" t="s">
        <v>2919</v>
      </c>
      <c r="BD1872" s="158"/>
      <c r="BE1872" s="158"/>
      <c r="BF1872" s="129" t="s">
        <v>94</v>
      </c>
      <c r="BG1872" s="129">
        <f>VLOOKUP(X1872,'[2]Costos office 365'!$A$1:$B$180,2,FALSE)</f>
        <v>7.13</v>
      </c>
      <c r="BH1872" s="158"/>
      <c r="BI1872" s="158"/>
      <c r="BJ1872" s="158"/>
      <c r="BK1872" s="158"/>
      <c r="BL1872" s="158"/>
      <c r="BM1872" s="158"/>
    </row>
    <row r="1873" spans="1:65" s="153" customFormat="1" ht="14.65" customHeight="1" x14ac:dyDescent="0.25">
      <c r="A1873" s="68" t="str">
        <f>CONCATENATE(E1873,"_",X1873)</f>
        <v>20501895033_PCR-LAP1444</v>
      </c>
      <c r="B1873" s="68" t="str">
        <f>CONCATENATE(E1873,"_",Z1873)</f>
        <v>20501895033_PCR-LAP1436</v>
      </c>
      <c r="C1873" s="6">
        <v>44105</v>
      </c>
      <c r="D1873" s="6">
        <v>44135</v>
      </c>
      <c r="E1873" s="192">
        <v>20501895033</v>
      </c>
      <c r="F1873" s="3" t="s">
        <v>2856</v>
      </c>
      <c r="G1873" s="6" t="s">
        <v>4728</v>
      </c>
      <c r="H1873" s="6">
        <v>44105</v>
      </c>
      <c r="I1873" s="6">
        <v>44135</v>
      </c>
      <c r="J1873" s="7"/>
      <c r="K1873" s="8">
        <f ca="1">+TODAY()-I1873</f>
        <v>2</v>
      </c>
      <c r="L1873" s="9">
        <v>72</v>
      </c>
      <c r="M1873" s="152"/>
      <c r="N1873" s="9" t="str">
        <f>IF(M1873="","Vacio",IF(L1873=M1873,"Igual","Diferente"))</f>
        <v>Vacio</v>
      </c>
      <c r="O1873" s="9"/>
      <c r="P1873" s="152"/>
      <c r="Q1873" s="9" t="str">
        <f>IF(P1873="","Vacio",IF(O1873=P1873,"Igual","Diferente"))</f>
        <v>Vacio</v>
      </c>
      <c r="R1873" s="1">
        <f>+L1873+O1873/3.5</f>
        <v>72</v>
      </c>
      <c r="S1873" s="1">
        <f ca="1">+IF(K1873&gt;=0,IF(K1873&lt;30,R1873*1,IF(60&gt;K1873,R1873*2,IF(90&gt;K1873,R1873*3,IF(120&gt;K1873,R1873*4,IF(150&gt;K1873,R1873*5,IF(180&gt;K1873,R1873*6,IF(210&gt;K1873,R1873*7))))))),0)</f>
        <v>72</v>
      </c>
      <c r="T1873" s="2" t="str">
        <f ca="1">+IF(K1873&lt;0,0,IF(K1873&lt;8,$A$1,IF(K1873&lt;15,$B$1,IF(K1873&lt;22,$C$1,IF(K1873&lt;30,$D$1,IF(K1873&lt;60,$G$1,IF(K1873&lt;90,$H$1,IF(K1873&lt;120,$I$1,IF(K1873&lt;150,$J$1,IF(K1873&lt;180,$K$1,IF(K1873&lt;210,$E$1)))))))))))</f>
        <v>1° Semana</v>
      </c>
      <c r="U1873" s="3" t="s">
        <v>2896</v>
      </c>
      <c r="V1873" s="10" t="s">
        <v>2898</v>
      </c>
      <c r="W1873" s="6">
        <v>43851</v>
      </c>
      <c r="X1873" s="12" t="s">
        <v>1226</v>
      </c>
      <c r="Y1873" s="12" t="s">
        <v>5248</v>
      </c>
      <c r="Z1873" s="12" t="s">
        <v>2899</v>
      </c>
      <c r="AA1873" s="12"/>
      <c r="AB1873" s="15"/>
      <c r="AC1873" s="15"/>
      <c r="AD1873" s="15"/>
      <c r="AE1873" s="15"/>
      <c r="AF1873" s="4">
        <f ca="1">+TODAY()-AE1873</f>
        <v>44137</v>
      </c>
      <c r="AG1873" s="15"/>
      <c r="AH1873" s="15"/>
      <c r="AI1873" s="6"/>
      <c r="AJ1873" s="6"/>
      <c r="AK1873" s="3"/>
      <c r="AL1873" s="6"/>
      <c r="AM1873" s="10">
        <v>1</v>
      </c>
      <c r="AN1873" s="3" t="s">
        <v>44</v>
      </c>
      <c r="AO1873" s="3"/>
      <c r="AP1873" s="3" t="s">
        <v>62</v>
      </c>
      <c r="AQ1873" s="3"/>
      <c r="AR1873" s="3"/>
      <c r="AS1873" s="3"/>
      <c r="AT1873" s="3"/>
      <c r="AU1873" s="288" t="s">
        <v>4686</v>
      </c>
      <c r="AV1873" s="7" t="s">
        <v>47</v>
      </c>
      <c r="AW1873" s="7" t="s">
        <v>47</v>
      </c>
      <c r="AX1873" s="9" t="str">
        <f>IF(AW1873="","Vacio",IF(AV1873=AW1873,"Igual","Diferente"))</f>
        <v>Igual</v>
      </c>
      <c r="AY1873" s="129"/>
      <c r="AZ1873" s="129"/>
      <c r="BA1873" s="5">
        <f ca="1">+IF(K1873&gt;21,"Revisar",0)</f>
        <v>0</v>
      </c>
      <c r="BB1873" s="129" t="s">
        <v>146</v>
      </c>
      <c r="BC1873" s="129" t="s">
        <v>2919</v>
      </c>
      <c r="BD1873" s="158"/>
      <c r="BE1873" s="158"/>
      <c r="BF1873" s="129" t="s">
        <v>94</v>
      </c>
      <c r="BG1873" s="129"/>
      <c r="BH1873" s="158"/>
      <c r="BI1873" s="158"/>
      <c r="BJ1873" s="158"/>
      <c r="BK1873" s="158"/>
      <c r="BL1873" s="158"/>
      <c r="BM1873" s="158"/>
    </row>
    <row r="1874" spans="1:65" s="153" customFormat="1" ht="14.65" customHeight="1" x14ac:dyDescent="0.25">
      <c r="A1874" s="68" t="str">
        <f>CONCATENATE(E1874,"_",X1874)</f>
        <v>20501895033_PCR-LAP19101091</v>
      </c>
      <c r="B1874" s="68" t="str">
        <f>CONCATENATE(E1874,"_",Z1874)</f>
        <v>20501895033_</v>
      </c>
      <c r="C1874" s="6">
        <v>44105</v>
      </c>
      <c r="D1874" s="6">
        <v>44135</v>
      </c>
      <c r="E1874" s="192">
        <v>20501895033</v>
      </c>
      <c r="F1874" s="3" t="s">
        <v>2856</v>
      </c>
      <c r="G1874" s="6" t="s">
        <v>4727</v>
      </c>
      <c r="H1874" s="6">
        <v>44105</v>
      </c>
      <c r="I1874" s="6">
        <v>44135</v>
      </c>
      <c r="J1874" s="7"/>
      <c r="K1874" s="8">
        <f ca="1">+TODAY()-I1874</f>
        <v>2</v>
      </c>
      <c r="L1874" s="9">
        <v>72</v>
      </c>
      <c r="M1874" s="152"/>
      <c r="N1874" s="9" t="str">
        <f>IF(M1874="","Vacio",IF(L1874=M1874,"Igual","Diferente"))</f>
        <v>Vacio</v>
      </c>
      <c r="O1874" s="9"/>
      <c r="P1874" s="152"/>
      <c r="Q1874" s="9" t="str">
        <f>IF(P1874="","Vacio",IF(O1874=P1874,"Igual","Diferente"))</f>
        <v>Vacio</v>
      </c>
      <c r="R1874" s="1">
        <f>+L1874+O1874/3.5</f>
        <v>72</v>
      </c>
      <c r="S1874" s="1">
        <f ca="1">+IF(K1874&gt;=0,IF(K1874&lt;30,R1874*1,IF(60&gt;K1874,R1874*2,IF(90&gt;K1874,R1874*3,IF(120&gt;K1874,R1874*4,IF(150&gt;K1874,R1874*5,IF(180&gt;K1874,R1874*6,IF(210&gt;K1874,R1874*7))))))),0)</f>
        <v>72</v>
      </c>
      <c r="T1874" s="2" t="str">
        <f ca="1">+IF(K1874&lt;0,0,IF(K1874&lt;8,$A$1,IF(K1874&lt;15,$B$1,IF(K1874&lt;22,$C$1,IF(K1874&lt;30,$D$1,IF(K1874&lt;60,$G$1,IF(K1874&lt;90,$H$1,IF(K1874&lt;120,$I$1,IF(K1874&lt;150,$J$1,IF(K1874&lt;180,$K$1,IF(K1874&lt;210,$E$1)))))))))))</f>
        <v>1° Semana</v>
      </c>
      <c r="U1874" s="3" t="s">
        <v>2902</v>
      </c>
      <c r="V1874" s="10" t="s">
        <v>2903</v>
      </c>
      <c r="W1874" s="6">
        <v>43796</v>
      </c>
      <c r="X1874" s="12" t="s">
        <v>2904</v>
      </c>
      <c r="Y1874" s="12" t="s">
        <v>5248</v>
      </c>
      <c r="Z1874" s="12"/>
      <c r="AA1874" s="12"/>
      <c r="AB1874" s="15"/>
      <c r="AC1874" s="15"/>
      <c r="AD1874" s="15"/>
      <c r="AE1874" s="15"/>
      <c r="AF1874" s="4">
        <f ca="1">+TODAY()-AE1874</f>
        <v>44137</v>
      </c>
      <c r="AG1874" s="15"/>
      <c r="AH1874" s="15"/>
      <c r="AI1874" s="6"/>
      <c r="AJ1874" s="6"/>
      <c r="AK1874" s="3" t="s">
        <v>43</v>
      </c>
      <c r="AL1874" s="6"/>
      <c r="AM1874" s="66">
        <v>1</v>
      </c>
      <c r="AN1874" s="63" t="s">
        <v>44</v>
      </c>
      <c r="AO1874" s="63"/>
      <c r="AP1874" s="63" t="s">
        <v>62</v>
      </c>
      <c r="AQ1874" s="296" t="s">
        <v>888</v>
      </c>
      <c r="AR1874" s="3"/>
      <c r="AS1874" s="3"/>
      <c r="AT1874" s="3"/>
      <c r="AU1874" s="288" t="s">
        <v>4686</v>
      </c>
      <c r="AV1874" s="7" t="s">
        <v>47</v>
      </c>
      <c r="AW1874" s="7" t="s">
        <v>47</v>
      </c>
      <c r="AX1874" s="9" t="str">
        <f>IF(AW1874="","Vacio",IF(AV1874=AW1874,"Igual","Diferente"))</f>
        <v>Igual</v>
      </c>
      <c r="AY1874" s="129"/>
      <c r="AZ1874" s="129"/>
      <c r="BA1874" s="5">
        <f ca="1">+IF(K1874&gt;21,"Revisar",0)</f>
        <v>0</v>
      </c>
      <c r="BB1874" s="129" t="s">
        <v>146</v>
      </c>
      <c r="BC1874" s="129" t="s">
        <v>2919</v>
      </c>
      <c r="BD1874"/>
      <c r="BE1874"/>
      <c r="BF1874" s="129" t="s">
        <v>94</v>
      </c>
      <c r="BG1874" s="129">
        <f>VLOOKUP(X1874,'[2]Costos office 365'!$A$1:$B$180,2,FALSE)</f>
        <v>7.13</v>
      </c>
      <c r="BH1874"/>
      <c r="BI1874"/>
      <c r="BJ1874"/>
      <c r="BK1874"/>
      <c r="BL1874"/>
      <c r="BM1874"/>
    </row>
    <row r="1875" spans="1:65" s="153" customFormat="1" ht="14.65" customHeight="1" x14ac:dyDescent="0.25">
      <c r="A1875" s="68" t="str">
        <f>CONCATENATE(E1875,"_",X1875)</f>
        <v>20501895033_PCR-LAP19111086</v>
      </c>
      <c r="B1875" s="68" t="str">
        <f>CONCATENATE(E1875,"_",Z1875)</f>
        <v>20501895033_</v>
      </c>
      <c r="C1875" s="6">
        <v>44105</v>
      </c>
      <c r="D1875" s="6">
        <v>44135</v>
      </c>
      <c r="E1875" s="192">
        <v>20501895033</v>
      </c>
      <c r="F1875" s="3" t="s">
        <v>2856</v>
      </c>
      <c r="G1875" s="6" t="s">
        <v>4728</v>
      </c>
      <c r="H1875" s="6">
        <v>44105</v>
      </c>
      <c r="I1875" s="6">
        <v>44135</v>
      </c>
      <c r="J1875" s="7"/>
      <c r="K1875" s="8">
        <f ca="1">+TODAY()-I1875</f>
        <v>2</v>
      </c>
      <c r="L1875" s="9">
        <v>72</v>
      </c>
      <c r="M1875" s="152"/>
      <c r="N1875" s="9" t="str">
        <f>IF(M1875="","Vacio",IF(L1875=M1875,"Igual","Diferente"))</f>
        <v>Vacio</v>
      </c>
      <c r="O1875" s="9"/>
      <c r="P1875" s="152"/>
      <c r="Q1875" s="9" t="str">
        <f>IF(P1875="","Vacio",IF(O1875=P1875,"Igual","Diferente"))</f>
        <v>Vacio</v>
      </c>
      <c r="R1875" s="1">
        <f>+L1875+O1875/3.5</f>
        <v>72</v>
      </c>
      <c r="S1875" s="1">
        <f ca="1">+IF(K1875&gt;=0,IF(K1875&lt;30,R1875*1,IF(60&gt;K1875,R1875*2,IF(90&gt;K1875,R1875*3,IF(120&gt;K1875,R1875*4,IF(150&gt;K1875,R1875*5,IF(180&gt;K1875,R1875*6,IF(210&gt;K1875,R1875*7))))))),0)</f>
        <v>72</v>
      </c>
      <c r="T1875" s="2" t="str">
        <f ca="1">+IF(K1875&lt;0,0,IF(K1875&lt;8,$A$1,IF(K1875&lt;15,$B$1,IF(K1875&lt;22,$C$1,IF(K1875&lt;30,$D$1,IF(K1875&lt;60,$G$1,IF(K1875&lt;90,$H$1,IF(K1875&lt;120,$I$1,IF(K1875&lt;150,$J$1,IF(K1875&lt;180,$K$1,IF(K1875&lt;210,$E$1)))))))))))</f>
        <v>1° Semana</v>
      </c>
      <c r="U1875" s="3" t="s">
        <v>2902</v>
      </c>
      <c r="V1875" s="10" t="s">
        <v>2903</v>
      </c>
      <c r="W1875" s="6">
        <v>43796</v>
      </c>
      <c r="X1875" s="12" t="s">
        <v>2905</v>
      </c>
      <c r="Y1875" s="12" t="s">
        <v>5248</v>
      </c>
      <c r="Z1875" s="12"/>
      <c r="AA1875" s="12"/>
      <c r="AB1875" s="15"/>
      <c r="AC1875" s="15"/>
      <c r="AD1875" s="15"/>
      <c r="AE1875" s="15"/>
      <c r="AF1875" s="4">
        <f ca="1">+TODAY()-AE1875</f>
        <v>44137</v>
      </c>
      <c r="AG1875" s="15"/>
      <c r="AH1875" s="15"/>
      <c r="AI1875" s="6"/>
      <c r="AJ1875" s="6"/>
      <c r="AK1875" s="3" t="s">
        <v>43</v>
      </c>
      <c r="AL1875" s="6"/>
      <c r="AM1875" s="66">
        <v>1</v>
      </c>
      <c r="AN1875" s="63" t="s">
        <v>44</v>
      </c>
      <c r="AO1875" s="63"/>
      <c r="AP1875" s="63" t="s">
        <v>62</v>
      </c>
      <c r="AQ1875" s="296" t="s">
        <v>888</v>
      </c>
      <c r="AR1875" s="3"/>
      <c r="AS1875" s="3"/>
      <c r="AT1875" s="3"/>
      <c r="AU1875" s="288" t="s">
        <v>4686</v>
      </c>
      <c r="AV1875" s="7" t="s">
        <v>47</v>
      </c>
      <c r="AW1875" s="7" t="s">
        <v>47</v>
      </c>
      <c r="AX1875" s="9" t="str">
        <f>IF(AW1875="","Vacio",IF(AV1875=AW1875,"Igual","Diferente"))</f>
        <v>Igual</v>
      </c>
      <c r="AY1875" s="129"/>
      <c r="AZ1875" s="129"/>
      <c r="BA1875" s="5">
        <f ca="1">+IF(K1875&gt;21,"Revisar",0)</f>
        <v>0</v>
      </c>
      <c r="BB1875" s="129" t="s">
        <v>146</v>
      </c>
      <c r="BC1875" s="129" t="s">
        <v>2919</v>
      </c>
      <c r="BD1875"/>
      <c r="BE1875"/>
      <c r="BF1875" s="129" t="s">
        <v>94</v>
      </c>
      <c r="BG1875" s="129">
        <f>VLOOKUP(X1875,'[2]Costos office 365'!$A$1:$B$180,2,FALSE)</f>
        <v>7.13</v>
      </c>
      <c r="BH1875"/>
      <c r="BI1875"/>
      <c r="BJ1875"/>
      <c r="BK1875"/>
      <c r="BL1875"/>
      <c r="BM1875"/>
    </row>
    <row r="1876" spans="1:65" s="153" customFormat="1" ht="14.65" customHeight="1" x14ac:dyDescent="0.25">
      <c r="A1876" s="68" t="str">
        <f>CONCATENATE(E1876,"_",X1876)</f>
        <v>71802559_PCR-LAP0584</v>
      </c>
      <c r="B1876" s="68" t="str">
        <f>CONCATENATE(E1876,"_",Z1876)</f>
        <v>71802559_</v>
      </c>
      <c r="C1876" s="6">
        <v>44118</v>
      </c>
      <c r="D1876" s="6">
        <v>44148</v>
      </c>
      <c r="E1876" s="192">
        <v>71802559</v>
      </c>
      <c r="F1876" s="3" t="s">
        <v>4538</v>
      </c>
      <c r="G1876" s="6" t="s">
        <v>4772</v>
      </c>
      <c r="H1876" s="6">
        <v>44118</v>
      </c>
      <c r="I1876" s="6">
        <v>44148</v>
      </c>
      <c r="J1876" s="7"/>
      <c r="K1876" s="8">
        <f ca="1">+TODAY()-I1876</f>
        <v>-11</v>
      </c>
      <c r="L1876" s="9">
        <v>85</v>
      </c>
      <c r="M1876" s="135"/>
      <c r="N1876" s="9" t="str">
        <f>IF(M1876="","Vacio",IF(L1876=M1876,"Igual","Diferente"))</f>
        <v>Vacio</v>
      </c>
      <c r="O1876" s="9"/>
      <c r="P1876" s="135"/>
      <c r="Q1876" s="9" t="str">
        <f>IF(P1876="","Vacio",IF(O1876=P1876,"Igual","Diferente"))</f>
        <v>Vacio</v>
      </c>
      <c r="R1876" s="1">
        <f>+L1876+O1876/3.5</f>
        <v>85</v>
      </c>
      <c r="S1876" s="1">
        <f ca="1">+IF(K1876&gt;=0,IF(K1876&lt;30,R1876*1,IF(60&gt;K1876,R1876*2,IF(90&gt;K1876,R1876*3,IF(120&gt;K1876,R1876*4,IF(150&gt;K1876,R1876*5,IF(180&gt;K1876,R1876*6,IF(210&gt;K1876,R1876*7))))))),0)</f>
        <v>0</v>
      </c>
      <c r="T1876" s="2">
        <f ca="1">+IF(K1876&lt;0,0,IF(K1876&lt;8,$A$1,IF(K1876&lt;15,$B$1,IF(K1876&lt;22,$C$1,IF(K1876&lt;30,$D$1,IF(K1876&lt;60,$G$1,IF(K1876&lt;90,$H$1,IF(K1876&lt;120,$I$1,IF(K1876&lt;150,$J$1,IF(K1876&lt;180,$K$1,IF(K1876&lt;210,$E$1)))))))))))</f>
        <v>0</v>
      </c>
      <c r="U1876" s="75" t="s">
        <v>2907</v>
      </c>
      <c r="V1876" s="10" t="s">
        <v>4541</v>
      </c>
      <c r="W1876" s="6">
        <v>43964</v>
      </c>
      <c r="X1876" s="12" t="s">
        <v>2908</v>
      </c>
      <c r="Y1876" s="12" t="s">
        <v>5248</v>
      </c>
      <c r="Z1876" s="12"/>
      <c r="AA1876" s="12"/>
      <c r="AB1876" s="15"/>
      <c r="AC1876" s="15"/>
      <c r="AD1876" s="15"/>
      <c r="AE1876" s="15"/>
      <c r="AF1876" s="4">
        <f ca="1">+TODAY()-AE1876</f>
        <v>44137</v>
      </c>
      <c r="AG1876" s="15"/>
      <c r="AH1876" s="15"/>
      <c r="AI1876" s="6"/>
      <c r="AJ1876" s="6"/>
      <c r="AK1876" s="3"/>
      <c r="AL1876" s="6"/>
      <c r="AM1876" s="66">
        <v>1</v>
      </c>
      <c r="AN1876" s="63" t="s">
        <v>44</v>
      </c>
      <c r="AO1876" s="63"/>
      <c r="AP1876" s="63" t="s">
        <v>62</v>
      </c>
      <c r="AQ1876" s="296" t="s">
        <v>888</v>
      </c>
      <c r="AR1876" s="3"/>
      <c r="AS1876" s="3"/>
      <c r="AT1876" s="3"/>
      <c r="AU1876" s="3" t="s">
        <v>5235</v>
      </c>
      <c r="AV1876" s="7" t="s">
        <v>47</v>
      </c>
      <c r="AW1876" s="7" t="s">
        <v>47</v>
      </c>
      <c r="AX1876" s="9" t="str">
        <f>IF(AW1876="","Vacio",IF(AV1876=AW1876,"Igual","Diferente"))</f>
        <v>Igual</v>
      </c>
      <c r="AY1876" s="68"/>
      <c r="AZ1876" s="68"/>
      <c r="BA1876" s="5">
        <f ca="1">+IF(K1876&gt;21,"Revisar",0)</f>
        <v>0</v>
      </c>
      <c r="BB1876" s="68" t="s">
        <v>146</v>
      </c>
      <c r="BC1876" s="129" t="s">
        <v>2919</v>
      </c>
      <c r="BD1876"/>
      <c r="BE1876"/>
      <c r="BF1876" s="129" t="s">
        <v>94</v>
      </c>
      <c r="BG1876" s="129">
        <f>VLOOKUP(X1876,'[2]Costos office 365'!$A$1:$B$180,2,FALSE)</f>
        <v>7.13</v>
      </c>
      <c r="BH1876"/>
      <c r="BI1876"/>
      <c r="BJ1876"/>
      <c r="BK1876"/>
      <c r="BL1876"/>
      <c r="BM1876"/>
    </row>
    <row r="1877" spans="1:65" s="153" customFormat="1" ht="14.65" customHeight="1" x14ac:dyDescent="0.25">
      <c r="A1877" s="68" t="str">
        <f>CONCATENATE(E1877,"_",X1877)</f>
        <v>20478154284_MOR-LAP19101012</v>
      </c>
      <c r="B1877" s="68" t="str">
        <f>CONCATENATE(E1877,"_",Z1877)</f>
        <v>20478154284_</v>
      </c>
      <c r="C1877" s="6">
        <v>44108</v>
      </c>
      <c r="D1877" s="6">
        <v>44138</v>
      </c>
      <c r="E1877" s="192">
        <v>20478154284</v>
      </c>
      <c r="F1877" s="3" t="s">
        <v>4539</v>
      </c>
      <c r="G1877" s="6" t="s">
        <v>4599</v>
      </c>
      <c r="H1877" s="6">
        <v>44108</v>
      </c>
      <c r="I1877" s="6">
        <v>44138</v>
      </c>
      <c r="J1877" s="7"/>
      <c r="K1877" s="8">
        <f ca="1">+TODAY()-I1877</f>
        <v>-1</v>
      </c>
      <c r="L1877" s="9">
        <v>65</v>
      </c>
      <c r="M1877" s="135"/>
      <c r="N1877" s="9" t="str">
        <f>IF(M1877="","Vacio",IF(L1877=M1877,"Igual","Diferente"))</f>
        <v>Vacio</v>
      </c>
      <c r="O1877" s="9"/>
      <c r="P1877" s="135"/>
      <c r="Q1877" s="9" t="str">
        <f>IF(P1877="","Vacio",IF(O1877=P1877,"Igual","Diferente"))</f>
        <v>Vacio</v>
      </c>
      <c r="R1877" s="1">
        <f>+L1877+O1877/3.5</f>
        <v>65</v>
      </c>
      <c r="S1877" s="1">
        <f ca="1">+IF(K1877&gt;=0,IF(K1877&lt;30,R1877*1,IF(60&gt;K1877,R1877*2,IF(90&gt;K1877,R1877*3,IF(120&gt;K1877,R1877*4,IF(150&gt;K1877,R1877*5,IF(180&gt;K1877,R1877*6,IF(210&gt;K1877,R1877*7))))))),0)</f>
        <v>0</v>
      </c>
      <c r="T1877" s="2">
        <f ca="1">+IF(K1877&lt;0,0,IF(K1877&lt;8,$A$1,IF(K1877&lt;15,$B$1,IF(K1877&lt;22,$C$1,IF(K1877&lt;30,$D$1,IF(K1877&lt;60,$G$1,IF(K1877&lt;90,$H$1,IF(K1877&lt;120,$I$1,IF(K1877&lt;150,$J$1,IF(K1877&lt;180,$K$1,IF(K1877&lt;210,$E$1)))))))))))</f>
        <v>0</v>
      </c>
      <c r="U1877" s="75" t="s">
        <v>4279</v>
      </c>
      <c r="V1877" s="10" t="s">
        <v>4540</v>
      </c>
      <c r="W1877" s="6">
        <v>44107</v>
      </c>
      <c r="X1877" s="12" t="s">
        <v>4542</v>
      </c>
      <c r="Y1877" s="12" t="s">
        <v>5248</v>
      </c>
      <c r="Z1877" s="12"/>
      <c r="AA1877" s="12"/>
      <c r="AB1877" s="15"/>
      <c r="AC1877" s="15"/>
      <c r="AD1877" s="15"/>
      <c r="AE1877" s="15"/>
      <c r="AF1877" s="4">
        <f ca="1">+TODAY()-AE1877</f>
        <v>44137</v>
      </c>
      <c r="AG1877" s="15"/>
      <c r="AH1877" s="15"/>
      <c r="AI1877" s="6"/>
      <c r="AJ1877" s="6"/>
      <c r="AK1877" s="3"/>
      <c r="AL1877" s="6"/>
      <c r="AM1877" s="66">
        <v>2</v>
      </c>
      <c r="AN1877" s="63" t="s">
        <v>44</v>
      </c>
      <c r="AO1877" s="63"/>
      <c r="AP1877" s="3" t="s">
        <v>45</v>
      </c>
      <c r="AQ1877" s="296"/>
      <c r="AR1877" s="3"/>
      <c r="AS1877" s="3"/>
      <c r="AT1877" s="3"/>
      <c r="AU1877" s="3" t="s">
        <v>5235</v>
      </c>
      <c r="AV1877" s="7" t="s">
        <v>47</v>
      </c>
      <c r="AW1877" s="7" t="s">
        <v>47</v>
      </c>
      <c r="AX1877" s="9" t="str">
        <f>IF(AW1877="","Vacio",IF(AV1877=AW1877,"Igual","Diferente"))</f>
        <v>Igual</v>
      </c>
      <c r="AY1877" s="68"/>
      <c r="AZ1877" s="68"/>
      <c r="BA1877" s="5">
        <f ca="1">+IF(K1877&gt;21,"Revisar",0)</f>
        <v>0</v>
      </c>
      <c r="BB1877" s="68" t="s">
        <v>146</v>
      </c>
      <c r="BC1877" s="129" t="s">
        <v>2919</v>
      </c>
      <c r="BD1877"/>
      <c r="BE1877"/>
      <c r="BF1877" s="129"/>
      <c r="BG1877" s="129"/>
      <c r="BH1877"/>
      <c r="BI1877"/>
      <c r="BJ1877"/>
      <c r="BK1877"/>
      <c r="BL1877"/>
      <c r="BM1877"/>
    </row>
    <row r="1878" spans="1:65" s="153" customFormat="1" ht="14.65" customHeight="1" x14ac:dyDescent="0.25">
      <c r="A1878" s="68" t="str">
        <f>CONCATENATE(E1878,"_",X1878)</f>
        <v>20517088227_PCR-LAP1368</v>
      </c>
      <c r="B1878" s="68" t="str">
        <f>CONCATENATE(E1878,"_",Z1878)</f>
        <v>20517088227_</v>
      </c>
      <c r="C1878" s="6">
        <v>44088</v>
      </c>
      <c r="D1878" s="6">
        <v>44148</v>
      </c>
      <c r="E1878" s="192">
        <v>20517088227</v>
      </c>
      <c r="F1878" s="3" t="s">
        <v>4123</v>
      </c>
      <c r="G1878" s="6" t="s">
        <v>3985</v>
      </c>
      <c r="H1878" s="6">
        <v>44088</v>
      </c>
      <c r="I1878" s="6">
        <v>44148</v>
      </c>
      <c r="J1878" s="7"/>
      <c r="K1878" s="8">
        <f ca="1">+TODAY()-I1878</f>
        <v>-11</v>
      </c>
      <c r="L1878" s="9">
        <v>76</v>
      </c>
      <c r="M1878" s="135"/>
      <c r="N1878" s="9" t="str">
        <f>IF(M1878="","Vacio",IF(L1878=M1878,"Igual","Diferente"))</f>
        <v>Vacio</v>
      </c>
      <c r="O1878" s="9"/>
      <c r="P1878" s="135"/>
      <c r="Q1878" s="9" t="str">
        <f>IF(P1878="","Vacio",IF(O1878=P1878,"Igual","Diferente"))</f>
        <v>Vacio</v>
      </c>
      <c r="R1878" s="1">
        <f>+L1878+O1878/3.5</f>
        <v>76</v>
      </c>
      <c r="S1878" s="1">
        <f ca="1">+IF(K1878&gt;=0,IF(K1878&lt;30,R1878*1,IF(60&gt;K1878,R1878*2,IF(90&gt;K1878,R1878*3,IF(120&gt;K1878,R1878*4,IF(150&gt;K1878,R1878*5,IF(180&gt;K1878,R1878*6,IF(210&gt;K1878,R1878*7))))))),0)</f>
        <v>0</v>
      </c>
      <c r="T1878" s="2">
        <f ca="1">+IF(K1878&lt;0,0,IF(K1878&lt;8,$A$1,IF(K1878&lt;15,$B$1,IF(K1878&lt;22,$C$1,IF(K1878&lt;30,$D$1,IF(K1878&lt;60,$G$1,IF(K1878&lt;90,$H$1,IF(K1878&lt;120,$I$1,IF(K1878&lt;150,$J$1,IF(K1878&lt;180,$K$1,IF(K1878&lt;210,$E$1)))))))))))</f>
        <v>0</v>
      </c>
      <c r="U1878" s="3" t="s">
        <v>4014</v>
      </c>
      <c r="V1878" s="10" t="s">
        <v>4017</v>
      </c>
      <c r="W1878" s="6">
        <v>44088</v>
      </c>
      <c r="X1878" s="12" t="s">
        <v>3137</v>
      </c>
      <c r="Y1878" s="12" t="s">
        <v>5248</v>
      </c>
      <c r="Z1878" s="12"/>
      <c r="AA1878" s="12"/>
      <c r="AB1878" s="15"/>
      <c r="AC1878" s="15"/>
      <c r="AD1878" s="15"/>
      <c r="AE1878" s="15"/>
      <c r="AF1878" s="4">
        <f ca="1">+TODAY()-AE1878</f>
        <v>44137</v>
      </c>
      <c r="AG1878" s="15"/>
      <c r="AH1878" s="15"/>
      <c r="AI1878" s="6"/>
      <c r="AJ1878" s="6"/>
      <c r="AK1878" s="3"/>
      <c r="AL1878" s="6"/>
      <c r="AM1878" s="10">
        <v>1</v>
      </c>
      <c r="AN1878" s="3" t="s">
        <v>44</v>
      </c>
      <c r="AO1878" s="3"/>
      <c r="AP1878" s="3" t="s">
        <v>45</v>
      </c>
      <c r="AQ1878" s="3"/>
      <c r="AR1878" s="3"/>
      <c r="AS1878" s="3"/>
      <c r="AT1878" s="3"/>
      <c r="AU1878" s="291" t="s">
        <v>3450</v>
      </c>
      <c r="AV1878" s="7" t="s">
        <v>47</v>
      </c>
      <c r="AW1878" s="7" t="s">
        <v>47</v>
      </c>
      <c r="AX1878" s="9" t="str">
        <f>IF(AW1878="","Vacio",IF(AV1878=AW1878,"Igual","Diferente"))</f>
        <v>Igual</v>
      </c>
      <c r="AY1878" s="68"/>
      <c r="AZ1878" s="68"/>
      <c r="BA1878" s="5">
        <f ca="1">+IF(K1878&gt;21,"Revisar",0)</f>
        <v>0</v>
      </c>
      <c r="BB1878" s="68" t="s">
        <v>146</v>
      </c>
      <c r="BC1878" s="129" t="s">
        <v>2919</v>
      </c>
      <c r="BD1878"/>
      <c r="BE1878"/>
      <c r="BF1878" s="129"/>
      <c r="BG1878" s="129"/>
      <c r="BH1878"/>
      <c r="BI1878"/>
      <c r="BJ1878"/>
      <c r="BK1878"/>
      <c r="BL1878"/>
      <c r="BM1878"/>
    </row>
    <row r="1879" spans="1:65" s="153" customFormat="1" ht="14.65" customHeight="1" x14ac:dyDescent="0.25">
      <c r="A1879" s="68" t="str">
        <f>CONCATENATE(E1879,"_",X1879)</f>
        <v>20517088227_PCR-LAP19101083</v>
      </c>
      <c r="B1879" s="68" t="str">
        <f>CONCATENATE(E1879,"_",Z1879)</f>
        <v>20517088227_</v>
      </c>
      <c r="C1879" s="6">
        <v>44088</v>
      </c>
      <c r="D1879" s="6">
        <v>44148</v>
      </c>
      <c r="E1879" s="192">
        <v>20517088227</v>
      </c>
      <c r="F1879" s="3" t="s">
        <v>4123</v>
      </c>
      <c r="G1879" s="6" t="s">
        <v>3985</v>
      </c>
      <c r="H1879" s="6">
        <v>44088</v>
      </c>
      <c r="I1879" s="6">
        <v>44148</v>
      </c>
      <c r="J1879" s="7"/>
      <c r="K1879" s="8">
        <f ca="1">+TODAY()-I1879</f>
        <v>-11</v>
      </c>
      <c r="L1879" s="9">
        <v>76</v>
      </c>
      <c r="M1879" s="135"/>
      <c r="N1879" s="9" t="str">
        <f>IF(M1879="","Vacio",IF(L1879=M1879,"Igual","Diferente"))</f>
        <v>Vacio</v>
      </c>
      <c r="O1879" s="9"/>
      <c r="P1879" s="135"/>
      <c r="Q1879" s="9" t="str">
        <f>IF(P1879="","Vacio",IF(O1879=P1879,"Igual","Diferente"))</f>
        <v>Vacio</v>
      </c>
      <c r="R1879" s="1">
        <f>+L1879+O1879/3.5</f>
        <v>76</v>
      </c>
      <c r="S1879" s="1">
        <f ca="1">+IF(K1879&gt;=0,IF(K1879&lt;30,R1879*1,IF(60&gt;K1879,R1879*2,IF(90&gt;K1879,R1879*3,IF(120&gt;K1879,R1879*4,IF(150&gt;K1879,R1879*5,IF(180&gt;K1879,R1879*6,IF(210&gt;K1879,R1879*7))))))),0)</f>
        <v>0</v>
      </c>
      <c r="T1879" s="2">
        <f ca="1">+IF(K1879&lt;0,0,IF(K1879&lt;8,$A$1,IF(K1879&lt;15,$B$1,IF(K1879&lt;22,$C$1,IF(K1879&lt;30,$D$1,IF(K1879&lt;60,$G$1,IF(K1879&lt;90,$H$1,IF(K1879&lt;120,$I$1,IF(K1879&lt;150,$J$1,IF(K1879&lt;180,$K$1,IF(K1879&lt;210,$E$1)))))))))))</f>
        <v>0</v>
      </c>
      <c r="U1879" s="3" t="s">
        <v>4014</v>
      </c>
      <c r="V1879" s="10" t="s">
        <v>4017</v>
      </c>
      <c r="W1879" s="6">
        <v>44088</v>
      </c>
      <c r="X1879" s="12" t="s">
        <v>792</v>
      </c>
      <c r="Y1879" s="12" t="s">
        <v>5248</v>
      </c>
      <c r="Z1879" s="12"/>
      <c r="AA1879" s="12"/>
      <c r="AB1879" s="15"/>
      <c r="AC1879" s="15"/>
      <c r="AD1879" s="15"/>
      <c r="AE1879" s="15"/>
      <c r="AF1879" s="4">
        <f ca="1">+TODAY()-AE1879</f>
        <v>44137</v>
      </c>
      <c r="AG1879" s="15"/>
      <c r="AH1879" s="15"/>
      <c r="AI1879" s="6"/>
      <c r="AJ1879" s="6"/>
      <c r="AK1879" s="3"/>
      <c r="AL1879" s="6"/>
      <c r="AM1879" s="10">
        <v>1</v>
      </c>
      <c r="AN1879" s="3" t="s">
        <v>44</v>
      </c>
      <c r="AO1879" s="3"/>
      <c r="AP1879" s="3" t="s">
        <v>45</v>
      </c>
      <c r="AQ1879" s="3"/>
      <c r="AR1879" s="3"/>
      <c r="AS1879" s="3"/>
      <c r="AT1879" s="3"/>
      <c r="AU1879" s="291" t="s">
        <v>3450</v>
      </c>
      <c r="AV1879" s="7" t="s">
        <v>47</v>
      </c>
      <c r="AW1879" s="7" t="s">
        <v>47</v>
      </c>
      <c r="AX1879" s="9" t="str">
        <f>IF(AW1879="","Vacio",IF(AV1879=AW1879,"Igual","Diferente"))</f>
        <v>Igual</v>
      </c>
      <c r="AY1879" s="68"/>
      <c r="AZ1879" s="68"/>
      <c r="BA1879" s="5">
        <f ca="1">+IF(K1879&gt;21,"Revisar",0)</f>
        <v>0</v>
      </c>
      <c r="BB1879" s="68" t="s">
        <v>146</v>
      </c>
      <c r="BC1879" s="129" t="s">
        <v>2919</v>
      </c>
      <c r="BD1879"/>
      <c r="BE1879"/>
      <c r="BF1879" s="129"/>
      <c r="BG1879" s="129"/>
      <c r="BH1879"/>
      <c r="BI1879"/>
      <c r="BJ1879"/>
      <c r="BK1879"/>
      <c r="BL1879"/>
      <c r="BM1879"/>
    </row>
    <row r="1880" spans="1:65" s="153" customFormat="1" ht="14.65" customHeight="1" x14ac:dyDescent="0.25">
      <c r="A1880" s="68" t="str">
        <f>CONCATENATE(E1880,"_",X1880)</f>
        <v>20517088227_PCR-LAP1196</v>
      </c>
      <c r="B1880" s="68" t="str">
        <f>CONCATENATE(E1880,"_",Z1880)</f>
        <v>20517088227_</v>
      </c>
      <c r="C1880" s="6">
        <v>44088</v>
      </c>
      <c r="D1880" s="6">
        <v>44148</v>
      </c>
      <c r="E1880" s="192">
        <v>20517088227</v>
      </c>
      <c r="F1880" s="3" t="s">
        <v>4123</v>
      </c>
      <c r="G1880" s="6" t="s">
        <v>3985</v>
      </c>
      <c r="H1880" s="6">
        <v>44088</v>
      </c>
      <c r="I1880" s="6">
        <v>44148</v>
      </c>
      <c r="J1880" s="7"/>
      <c r="K1880" s="8">
        <f ca="1">+TODAY()-I1880</f>
        <v>-11</v>
      </c>
      <c r="L1880" s="9">
        <v>76</v>
      </c>
      <c r="M1880" s="135"/>
      <c r="N1880" s="9" t="str">
        <f>IF(M1880="","Vacio",IF(L1880=M1880,"Igual","Diferente"))</f>
        <v>Vacio</v>
      </c>
      <c r="O1880" s="9"/>
      <c r="P1880" s="135"/>
      <c r="Q1880" s="9" t="str">
        <f>IF(P1880="","Vacio",IF(O1880=P1880,"Igual","Diferente"))</f>
        <v>Vacio</v>
      </c>
      <c r="R1880" s="1">
        <f>+L1880+O1880/3.5</f>
        <v>76</v>
      </c>
      <c r="S1880" s="1">
        <f ca="1">+IF(K1880&gt;=0,IF(K1880&lt;30,R1880*1,IF(60&gt;K1880,R1880*2,IF(90&gt;K1880,R1880*3,IF(120&gt;K1880,R1880*4,IF(150&gt;K1880,R1880*5,IF(180&gt;K1880,R1880*6,IF(210&gt;K1880,R1880*7))))))),0)</f>
        <v>0</v>
      </c>
      <c r="T1880" s="2">
        <f ca="1">+IF(K1880&lt;0,0,IF(K1880&lt;8,$A$1,IF(K1880&lt;15,$B$1,IF(K1880&lt;22,$C$1,IF(K1880&lt;30,$D$1,IF(K1880&lt;60,$G$1,IF(K1880&lt;90,$H$1,IF(K1880&lt;120,$I$1,IF(K1880&lt;150,$J$1,IF(K1880&lt;180,$K$1,IF(K1880&lt;210,$E$1)))))))))))</f>
        <v>0</v>
      </c>
      <c r="U1880" s="3" t="s">
        <v>4014</v>
      </c>
      <c r="V1880" s="10" t="s">
        <v>4017</v>
      </c>
      <c r="W1880" s="6">
        <v>44088</v>
      </c>
      <c r="X1880" s="12" t="s">
        <v>3986</v>
      </c>
      <c r="Y1880" s="12" t="s">
        <v>5248</v>
      </c>
      <c r="Z1880" s="12"/>
      <c r="AA1880" s="12"/>
      <c r="AB1880" s="15"/>
      <c r="AC1880" s="15"/>
      <c r="AD1880" s="15"/>
      <c r="AE1880" s="15"/>
      <c r="AF1880" s="4">
        <f ca="1">+TODAY()-AE1880</f>
        <v>44137</v>
      </c>
      <c r="AG1880" s="15"/>
      <c r="AH1880" s="15"/>
      <c r="AI1880" s="6"/>
      <c r="AJ1880" s="6"/>
      <c r="AK1880" s="3"/>
      <c r="AL1880" s="6"/>
      <c r="AM1880" s="10">
        <v>1</v>
      </c>
      <c r="AN1880" s="3" t="s">
        <v>44</v>
      </c>
      <c r="AO1880" s="3"/>
      <c r="AP1880" s="3" t="s">
        <v>45</v>
      </c>
      <c r="AQ1880" s="3"/>
      <c r="AR1880" s="3"/>
      <c r="AS1880" s="3"/>
      <c r="AT1880" s="3"/>
      <c r="AU1880" s="291" t="s">
        <v>3450</v>
      </c>
      <c r="AV1880" s="7" t="s">
        <v>47</v>
      </c>
      <c r="AW1880" s="7" t="s">
        <v>47</v>
      </c>
      <c r="AX1880" s="9" t="str">
        <f>IF(AW1880="","Vacio",IF(AV1880=AW1880,"Igual","Diferente"))</f>
        <v>Igual</v>
      </c>
      <c r="AY1880" s="68"/>
      <c r="AZ1880" s="68"/>
      <c r="BA1880" s="5">
        <f ca="1">+IF(K1880&gt;21,"Revisar",0)</f>
        <v>0</v>
      </c>
      <c r="BB1880" s="68" t="s">
        <v>146</v>
      </c>
      <c r="BC1880" s="129" t="s">
        <v>2919</v>
      </c>
      <c r="BD1880"/>
      <c r="BE1880"/>
      <c r="BF1880" s="129"/>
      <c r="BG1880" s="129"/>
      <c r="BH1880"/>
      <c r="BI1880"/>
      <c r="BJ1880"/>
      <c r="BK1880"/>
      <c r="BL1880"/>
      <c r="BM1880"/>
    </row>
    <row r="1881" spans="1:65" s="153" customFormat="1" ht="14.65" customHeight="1" x14ac:dyDescent="0.25">
      <c r="A1881" s="68" t="str">
        <f>CONCATENATE(E1881,"_",X1881)</f>
        <v>20517088227_PCR-LAP19091067</v>
      </c>
      <c r="B1881" s="68" t="str">
        <f>CONCATENATE(E1881,"_",Z1881)</f>
        <v>20517088227_PCR-LAP19101088</v>
      </c>
      <c r="C1881" s="6">
        <v>44088</v>
      </c>
      <c r="D1881" s="6">
        <v>44148</v>
      </c>
      <c r="E1881" s="192">
        <v>20517088227</v>
      </c>
      <c r="F1881" s="3" t="s">
        <v>4123</v>
      </c>
      <c r="G1881" s="6" t="s">
        <v>3985</v>
      </c>
      <c r="H1881" s="6">
        <v>44088</v>
      </c>
      <c r="I1881" s="6">
        <v>44148</v>
      </c>
      <c r="J1881" s="7"/>
      <c r="K1881" s="8">
        <f ca="1">+TODAY()-I1881</f>
        <v>-11</v>
      </c>
      <c r="L1881" s="9">
        <v>76</v>
      </c>
      <c r="M1881" s="135"/>
      <c r="N1881" s="9" t="str">
        <f>IF(M1881="","Vacio",IF(L1881=M1881,"Igual","Diferente"))</f>
        <v>Vacio</v>
      </c>
      <c r="O1881" s="9"/>
      <c r="P1881" s="135"/>
      <c r="Q1881" s="9" t="str">
        <f>IF(P1881="","Vacio",IF(O1881=P1881,"Igual","Diferente"))</f>
        <v>Vacio</v>
      </c>
      <c r="R1881" s="1">
        <f>+L1881+O1881/3.5</f>
        <v>76</v>
      </c>
      <c r="S1881" s="1">
        <f ca="1">+IF(K1881&gt;=0,IF(K1881&lt;30,R1881*1,IF(60&gt;K1881,R1881*2,IF(90&gt;K1881,R1881*3,IF(120&gt;K1881,R1881*4,IF(150&gt;K1881,R1881*5,IF(180&gt;K1881,R1881*6,IF(210&gt;K1881,R1881*7))))))),0)</f>
        <v>0</v>
      </c>
      <c r="T1881" s="2">
        <f ca="1">+IF(K1881&lt;0,0,IF(K1881&lt;8,$A$1,IF(K1881&lt;15,$B$1,IF(K1881&lt;22,$C$1,IF(K1881&lt;30,$D$1,IF(K1881&lt;60,$G$1,IF(K1881&lt;90,$H$1,IF(K1881&lt;120,$I$1,IF(K1881&lt;150,$J$1,IF(K1881&lt;180,$K$1,IF(K1881&lt;210,$E$1)))))))))))</f>
        <v>0</v>
      </c>
      <c r="U1881" s="3" t="s">
        <v>4051</v>
      </c>
      <c r="V1881" s="10" t="s">
        <v>4017</v>
      </c>
      <c r="W1881" s="6">
        <v>44088</v>
      </c>
      <c r="X1881" s="12" t="s">
        <v>1091</v>
      </c>
      <c r="Y1881" s="12" t="s">
        <v>5248</v>
      </c>
      <c r="Z1881" s="12" t="s">
        <v>2168</v>
      </c>
      <c r="AA1881" s="12"/>
      <c r="AB1881" s="15"/>
      <c r="AC1881" s="15"/>
      <c r="AD1881" s="15"/>
      <c r="AE1881" s="15"/>
      <c r="AF1881" s="4">
        <f ca="1">+TODAY()-AE1881</f>
        <v>44137</v>
      </c>
      <c r="AG1881" s="15"/>
      <c r="AH1881" s="15"/>
      <c r="AI1881" s="6"/>
      <c r="AJ1881" s="6"/>
      <c r="AK1881" s="3"/>
      <c r="AL1881" s="6"/>
      <c r="AM1881" s="10">
        <v>1</v>
      </c>
      <c r="AN1881" s="3" t="s">
        <v>44</v>
      </c>
      <c r="AO1881" s="3"/>
      <c r="AP1881" s="3" t="s">
        <v>45</v>
      </c>
      <c r="AQ1881" s="3"/>
      <c r="AR1881" s="3"/>
      <c r="AS1881" s="3"/>
      <c r="AT1881" s="3"/>
      <c r="AU1881" s="291" t="s">
        <v>3450</v>
      </c>
      <c r="AV1881" s="7" t="s">
        <v>47</v>
      </c>
      <c r="AW1881" s="7" t="s">
        <v>47</v>
      </c>
      <c r="AX1881" s="9" t="str">
        <f>IF(AW1881="","Vacio",IF(AV1881=AW1881,"Igual","Diferente"))</f>
        <v>Igual</v>
      </c>
      <c r="AY1881" s="68"/>
      <c r="AZ1881" s="68"/>
      <c r="BA1881" s="5">
        <f ca="1">+IF(K1881&gt;21,"Revisar",0)</f>
        <v>0</v>
      </c>
      <c r="BB1881" s="68" t="s">
        <v>146</v>
      </c>
      <c r="BC1881" s="129" t="s">
        <v>2919</v>
      </c>
      <c r="BD1881"/>
      <c r="BE1881"/>
      <c r="BF1881" s="129"/>
      <c r="BG1881" s="129"/>
      <c r="BH1881"/>
      <c r="BI1881"/>
      <c r="BJ1881"/>
      <c r="BK1881"/>
      <c r="BL1881"/>
      <c r="BM1881"/>
    </row>
    <row r="1882" spans="1:65" s="153" customFormat="1" ht="14.65" customHeight="1" x14ac:dyDescent="0.25">
      <c r="A1882" s="68" t="str">
        <f>CONCATENATE(E1882,"_",X1882)</f>
        <v>20517088227_MOR-LAP0006</v>
      </c>
      <c r="B1882" s="68" t="str">
        <f>CONCATENATE(E1882,"_",Z1882)</f>
        <v>20517088227_</v>
      </c>
      <c r="C1882" s="6">
        <v>44088</v>
      </c>
      <c r="D1882" s="6">
        <v>44148</v>
      </c>
      <c r="E1882" s="192">
        <v>20517088227</v>
      </c>
      <c r="F1882" s="3" t="s">
        <v>4123</v>
      </c>
      <c r="G1882" s="6" t="s">
        <v>3985</v>
      </c>
      <c r="H1882" s="6">
        <v>44088</v>
      </c>
      <c r="I1882" s="6">
        <v>44148</v>
      </c>
      <c r="J1882" s="7"/>
      <c r="K1882" s="8">
        <f ca="1">+TODAY()-I1882</f>
        <v>-11</v>
      </c>
      <c r="L1882" s="9">
        <v>76</v>
      </c>
      <c r="M1882" s="135"/>
      <c r="N1882" s="9" t="str">
        <f>IF(M1882="","Vacio",IF(L1882=M1882,"Igual","Diferente"))</f>
        <v>Vacio</v>
      </c>
      <c r="O1882" s="9"/>
      <c r="P1882" s="135"/>
      <c r="Q1882" s="9" t="str">
        <f>IF(P1882="","Vacio",IF(O1882=P1882,"Igual","Diferente"))</f>
        <v>Vacio</v>
      </c>
      <c r="R1882" s="1">
        <f>+L1882+O1882/3.5</f>
        <v>76</v>
      </c>
      <c r="S1882" s="1">
        <f ca="1">+IF(K1882&gt;=0,IF(K1882&lt;30,R1882*1,IF(60&gt;K1882,R1882*2,IF(90&gt;K1882,R1882*3,IF(120&gt;K1882,R1882*4,IF(150&gt;K1882,R1882*5,IF(180&gt;K1882,R1882*6,IF(210&gt;K1882,R1882*7))))))),0)</f>
        <v>0</v>
      </c>
      <c r="T1882" s="2">
        <f ca="1">+IF(K1882&lt;0,0,IF(K1882&lt;8,$A$1,IF(K1882&lt;15,$B$1,IF(K1882&lt;22,$C$1,IF(K1882&lt;30,$D$1,IF(K1882&lt;60,$G$1,IF(K1882&lt;90,$H$1,IF(K1882&lt;120,$I$1,IF(K1882&lt;150,$J$1,IF(K1882&lt;180,$K$1,IF(K1882&lt;210,$E$1)))))))))))</f>
        <v>0</v>
      </c>
      <c r="U1882" s="3" t="s">
        <v>4016</v>
      </c>
      <c r="V1882" s="10" t="s">
        <v>4017</v>
      </c>
      <c r="W1882" s="6">
        <v>44088</v>
      </c>
      <c r="X1882" s="12" t="s">
        <v>1445</v>
      </c>
      <c r="Y1882" s="12" t="s">
        <v>5248</v>
      </c>
      <c r="Z1882" s="12"/>
      <c r="AA1882" s="12"/>
      <c r="AB1882" s="15"/>
      <c r="AC1882" s="15"/>
      <c r="AD1882" s="15"/>
      <c r="AE1882" s="15"/>
      <c r="AF1882" s="4">
        <f ca="1">+TODAY()-AE1882</f>
        <v>44137</v>
      </c>
      <c r="AG1882" s="15"/>
      <c r="AH1882" s="15"/>
      <c r="AI1882" s="6"/>
      <c r="AJ1882" s="6"/>
      <c r="AK1882" s="3"/>
      <c r="AL1882" s="6"/>
      <c r="AM1882" s="10">
        <v>1</v>
      </c>
      <c r="AN1882" s="3" t="s">
        <v>44</v>
      </c>
      <c r="AO1882" s="3"/>
      <c r="AP1882" s="3" t="s">
        <v>45</v>
      </c>
      <c r="AQ1882" s="3"/>
      <c r="AR1882" s="3"/>
      <c r="AS1882" s="3"/>
      <c r="AT1882" s="3"/>
      <c r="AU1882" s="291" t="s">
        <v>3450</v>
      </c>
      <c r="AV1882" s="7" t="s">
        <v>47</v>
      </c>
      <c r="AW1882" s="7" t="s">
        <v>47</v>
      </c>
      <c r="AX1882" s="9" t="str">
        <f>IF(AW1882="","Vacio",IF(AV1882=AW1882,"Igual","Diferente"))</f>
        <v>Igual</v>
      </c>
      <c r="AY1882" s="68"/>
      <c r="AZ1882" s="68"/>
      <c r="BA1882" s="5">
        <f ca="1">+IF(K1882&gt;21,"Revisar",0)</f>
        <v>0</v>
      </c>
      <c r="BB1882" s="68" t="s">
        <v>146</v>
      </c>
      <c r="BC1882" s="129" t="s">
        <v>2919</v>
      </c>
      <c r="BD1882"/>
      <c r="BE1882"/>
      <c r="BF1882" s="129"/>
      <c r="BG1882" s="129"/>
      <c r="BH1882"/>
      <c r="BI1882"/>
      <c r="BJ1882"/>
      <c r="BK1882"/>
      <c r="BL1882"/>
      <c r="BM1882"/>
    </row>
    <row r="1883" spans="1:65" s="153" customFormat="1" ht="14.65" customHeight="1" x14ac:dyDescent="0.25">
      <c r="A1883" s="68" t="str">
        <f>CONCATENATE(E1883,"_",X1883)</f>
        <v>20517088227_PCR-LAP1542</v>
      </c>
      <c r="B1883" s="68" t="str">
        <f>CONCATENATE(E1883,"_",Z1883)</f>
        <v>20517088227_</v>
      </c>
      <c r="C1883" s="6">
        <v>44088</v>
      </c>
      <c r="D1883" s="6">
        <v>44148</v>
      </c>
      <c r="E1883" s="192">
        <v>20517088227</v>
      </c>
      <c r="F1883" s="3" t="s">
        <v>4123</v>
      </c>
      <c r="G1883" s="6" t="s">
        <v>3985</v>
      </c>
      <c r="H1883" s="6">
        <v>44088</v>
      </c>
      <c r="I1883" s="6">
        <v>44148</v>
      </c>
      <c r="J1883" s="7"/>
      <c r="K1883" s="8">
        <f ca="1">+TODAY()-I1883</f>
        <v>-11</v>
      </c>
      <c r="L1883" s="9">
        <v>76</v>
      </c>
      <c r="M1883" s="135"/>
      <c r="N1883" s="9" t="str">
        <f>IF(M1883="","Vacio",IF(L1883=M1883,"Igual","Diferente"))</f>
        <v>Vacio</v>
      </c>
      <c r="O1883" s="9"/>
      <c r="P1883" s="135"/>
      <c r="Q1883" s="9" t="str">
        <f>IF(P1883="","Vacio",IF(O1883=P1883,"Igual","Diferente"))</f>
        <v>Vacio</v>
      </c>
      <c r="R1883" s="1">
        <f>+L1883+O1883/3.5</f>
        <v>76</v>
      </c>
      <c r="S1883" s="1">
        <f ca="1">+IF(K1883&gt;=0,IF(K1883&lt;30,R1883*1,IF(60&gt;K1883,R1883*2,IF(90&gt;K1883,R1883*3,IF(120&gt;K1883,R1883*4,IF(150&gt;K1883,R1883*5,IF(180&gt;K1883,R1883*6,IF(210&gt;K1883,R1883*7))))))),0)</f>
        <v>0</v>
      </c>
      <c r="T1883" s="2">
        <f ca="1">+IF(K1883&lt;0,0,IF(K1883&lt;8,$A$1,IF(K1883&lt;15,$B$1,IF(K1883&lt;22,$C$1,IF(K1883&lt;30,$D$1,IF(K1883&lt;60,$G$1,IF(K1883&lt;90,$H$1,IF(K1883&lt;120,$I$1,IF(K1883&lt;150,$J$1,IF(K1883&lt;180,$K$1,IF(K1883&lt;210,$E$1)))))))))))</f>
        <v>0</v>
      </c>
      <c r="U1883" s="3" t="s">
        <v>4015</v>
      </c>
      <c r="V1883" s="10" t="s">
        <v>4017</v>
      </c>
      <c r="W1883" s="6">
        <v>44088</v>
      </c>
      <c r="X1883" s="12" t="s">
        <v>2143</v>
      </c>
      <c r="Y1883" s="12" t="s">
        <v>5248</v>
      </c>
      <c r="Z1883" s="12"/>
      <c r="AA1883" s="12"/>
      <c r="AB1883" s="15"/>
      <c r="AC1883" s="15"/>
      <c r="AD1883" s="15"/>
      <c r="AE1883" s="15"/>
      <c r="AF1883" s="4">
        <f ca="1">+TODAY()-AE1883</f>
        <v>44137</v>
      </c>
      <c r="AG1883" s="15"/>
      <c r="AH1883" s="15"/>
      <c r="AI1883" s="6"/>
      <c r="AJ1883" s="6"/>
      <c r="AK1883" s="3"/>
      <c r="AL1883" s="6"/>
      <c r="AM1883" s="10">
        <v>1</v>
      </c>
      <c r="AN1883" s="3" t="s">
        <v>44</v>
      </c>
      <c r="AO1883" s="3"/>
      <c r="AP1883" s="3" t="s">
        <v>45</v>
      </c>
      <c r="AQ1883" s="3"/>
      <c r="AR1883" s="3"/>
      <c r="AS1883" s="3"/>
      <c r="AT1883" s="3"/>
      <c r="AU1883" s="291" t="s">
        <v>3450</v>
      </c>
      <c r="AV1883" s="7" t="s">
        <v>47</v>
      </c>
      <c r="AW1883" s="7" t="s">
        <v>47</v>
      </c>
      <c r="AX1883" s="9" t="str">
        <f>IF(AW1883="","Vacio",IF(AV1883=AW1883,"Igual","Diferente"))</f>
        <v>Igual</v>
      </c>
      <c r="AY1883" s="68"/>
      <c r="AZ1883" s="68"/>
      <c r="BA1883" s="5">
        <f ca="1">+IF(K1883&gt;21,"Revisar",0)</f>
        <v>0</v>
      </c>
      <c r="BB1883" s="68" t="s">
        <v>146</v>
      </c>
      <c r="BC1883" s="129" t="s">
        <v>2919</v>
      </c>
      <c r="BD1883"/>
      <c r="BE1883"/>
      <c r="BF1883" s="129"/>
      <c r="BG1883" s="129"/>
      <c r="BH1883"/>
      <c r="BI1883"/>
      <c r="BJ1883"/>
      <c r="BK1883"/>
      <c r="BL1883"/>
      <c r="BM1883"/>
    </row>
    <row r="1884" spans="1:65" s="153" customFormat="1" ht="14.65" customHeight="1" x14ac:dyDescent="0.25">
      <c r="A1884" s="68" t="str">
        <f>CONCATENATE(E1884,"_",X1884)</f>
        <v>20545515840_PCR-LAP20071015</v>
      </c>
      <c r="B1884" s="68" t="str">
        <f>CONCATENATE(E1884,"_",Z1884)</f>
        <v>20545515840_</v>
      </c>
      <c r="C1884" s="6">
        <v>44106</v>
      </c>
      <c r="D1884" s="6">
        <v>44136</v>
      </c>
      <c r="E1884" s="192">
        <v>20545515840</v>
      </c>
      <c r="F1884" s="3" t="s">
        <v>3774</v>
      </c>
      <c r="G1884" s="6" t="s">
        <v>4990</v>
      </c>
      <c r="H1884" s="6">
        <v>44106</v>
      </c>
      <c r="I1884" s="6">
        <v>44136</v>
      </c>
      <c r="J1884" s="7"/>
      <c r="K1884" s="8">
        <f ca="1">+TODAY()-I1884</f>
        <v>1</v>
      </c>
      <c r="L1884" s="9">
        <v>63</v>
      </c>
      <c r="M1884" s="135"/>
      <c r="N1884" s="9" t="str">
        <f>IF(M1884="","Vacio",IF(L1884=M1884,"Igual","Diferente"))</f>
        <v>Vacio</v>
      </c>
      <c r="O1884" s="9"/>
      <c r="P1884" s="135"/>
      <c r="Q1884" s="9" t="str">
        <f>IF(P1884="","Vacio",IF(O1884=P1884,"Igual","Diferente"))</f>
        <v>Vacio</v>
      </c>
      <c r="R1884" s="1">
        <f>+L1884+O1884/3.5</f>
        <v>63</v>
      </c>
      <c r="S1884" s="1">
        <f ca="1">+IF(K1884&gt;=0,IF(K1884&lt;30,R1884*1,IF(60&gt;K1884,R1884*2,IF(90&gt;K1884,R1884*3,IF(120&gt;K1884,R1884*4,IF(150&gt;K1884,R1884*5,IF(180&gt;K1884,R1884*6,IF(210&gt;K1884,R1884*7))))))),0)</f>
        <v>63</v>
      </c>
      <c r="T1884" s="2" t="str">
        <f ca="1">+IF(K1884&lt;0,0,IF(K1884&lt;8,$A$1,IF(K1884&lt;15,$B$1,IF(K1884&lt;22,$C$1,IF(K1884&lt;30,$D$1,IF(K1884&lt;60,$G$1,IF(K1884&lt;90,$H$1,IF(K1884&lt;120,$I$1,IF(K1884&lt;150,$J$1,IF(K1884&lt;180,$K$1,IF(K1884&lt;210,$E$1)))))))))))</f>
        <v>1° Semana</v>
      </c>
      <c r="U1884" s="3" t="s">
        <v>3795</v>
      </c>
      <c r="V1884" s="10" t="s">
        <v>3822</v>
      </c>
      <c r="W1884" s="6">
        <v>44076</v>
      </c>
      <c r="X1884" s="12" t="s">
        <v>3778</v>
      </c>
      <c r="Y1884" s="12" t="s">
        <v>5248</v>
      </c>
      <c r="Z1884" s="12"/>
      <c r="AA1884" s="12"/>
      <c r="AB1884" s="15"/>
      <c r="AC1884" s="15"/>
      <c r="AD1884" s="15"/>
      <c r="AE1884" s="15"/>
      <c r="AF1884" s="4">
        <f ca="1">+TODAY()-AE1884</f>
        <v>44137</v>
      </c>
      <c r="AG1884" s="15"/>
      <c r="AH1884" s="15"/>
      <c r="AI1884" s="6"/>
      <c r="AJ1884" s="6"/>
      <c r="AK1884" s="3"/>
      <c r="AL1884" s="6"/>
      <c r="AM1884" s="66">
        <v>1</v>
      </c>
      <c r="AN1884" s="63" t="s">
        <v>44</v>
      </c>
      <c r="AO1884" s="63"/>
      <c r="AP1884" s="63" t="s">
        <v>62</v>
      </c>
      <c r="AQ1884" s="3"/>
      <c r="AR1884" s="3"/>
      <c r="AS1884" s="3"/>
      <c r="AT1884" s="3"/>
      <c r="AU1884" s="3" t="s">
        <v>4401</v>
      </c>
      <c r="AV1884" s="7" t="s">
        <v>47</v>
      </c>
      <c r="AW1884" s="7" t="s">
        <v>47</v>
      </c>
      <c r="AX1884" s="9" t="str">
        <f>IF(AW1884="","Vacio",IF(AV1884=AW1884,"Igual","Diferente"))</f>
        <v>Igual</v>
      </c>
      <c r="AY1884" s="68"/>
      <c r="AZ1884" s="68"/>
      <c r="BA1884" s="5">
        <f ca="1">+IF(K1884&gt;21,"Revisar",0)</f>
        <v>0</v>
      </c>
      <c r="BB1884" s="68" t="s">
        <v>146</v>
      </c>
      <c r="BC1884" s="129" t="s">
        <v>2919</v>
      </c>
      <c r="BD1884"/>
      <c r="BE1884"/>
      <c r="BF1884" s="129"/>
      <c r="BG1884" s="129"/>
      <c r="BH1884"/>
      <c r="BI1884"/>
      <c r="BJ1884"/>
      <c r="BK1884"/>
      <c r="BL1884"/>
      <c r="BM1884"/>
    </row>
    <row r="1885" spans="1:65" s="153" customFormat="1" ht="14.65" customHeight="1" x14ac:dyDescent="0.25">
      <c r="A1885" s="68" t="str">
        <f>CONCATENATE(E1885,"_",X1885)</f>
        <v>20545515840_PCR-LAP20071016</v>
      </c>
      <c r="B1885" s="68" t="str">
        <f>CONCATENATE(E1885,"_",Z1885)</f>
        <v>20545515840_</v>
      </c>
      <c r="C1885" s="6">
        <v>44106</v>
      </c>
      <c r="D1885" s="6">
        <v>44136</v>
      </c>
      <c r="E1885" s="192">
        <v>20545515840</v>
      </c>
      <c r="F1885" s="3" t="s">
        <v>3774</v>
      </c>
      <c r="G1885" s="6" t="s">
        <v>4990</v>
      </c>
      <c r="H1885" s="6">
        <v>44106</v>
      </c>
      <c r="I1885" s="6">
        <v>44136</v>
      </c>
      <c r="J1885" s="7"/>
      <c r="K1885" s="8">
        <f ca="1">+TODAY()-I1885</f>
        <v>1</v>
      </c>
      <c r="L1885" s="9">
        <v>63</v>
      </c>
      <c r="M1885" s="135"/>
      <c r="N1885" s="9" t="str">
        <f>IF(M1885="","Vacio",IF(L1885=M1885,"Igual","Diferente"))</f>
        <v>Vacio</v>
      </c>
      <c r="O1885" s="9"/>
      <c r="P1885" s="135"/>
      <c r="Q1885" s="9" t="str">
        <f>IF(P1885="","Vacio",IF(O1885=P1885,"Igual","Diferente"))</f>
        <v>Vacio</v>
      </c>
      <c r="R1885" s="1">
        <f>+L1885+O1885/3.5</f>
        <v>63</v>
      </c>
      <c r="S1885" s="1">
        <f ca="1">+IF(K1885&gt;=0,IF(K1885&lt;30,R1885*1,IF(60&gt;K1885,R1885*2,IF(90&gt;K1885,R1885*3,IF(120&gt;K1885,R1885*4,IF(150&gt;K1885,R1885*5,IF(180&gt;K1885,R1885*6,IF(210&gt;K1885,R1885*7))))))),0)</f>
        <v>63</v>
      </c>
      <c r="T1885" s="2" t="str">
        <f ca="1">+IF(K1885&lt;0,0,IF(K1885&lt;8,$A$1,IF(K1885&lt;15,$B$1,IF(K1885&lt;22,$C$1,IF(K1885&lt;30,$D$1,IF(K1885&lt;60,$G$1,IF(K1885&lt;90,$H$1,IF(K1885&lt;120,$I$1,IF(K1885&lt;150,$J$1,IF(K1885&lt;180,$K$1,IF(K1885&lt;210,$E$1)))))))))))</f>
        <v>1° Semana</v>
      </c>
      <c r="U1885" s="3" t="s">
        <v>3795</v>
      </c>
      <c r="V1885" s="10" t="s">
        <v>3822</v>
      </c>
      <c r="W1885" s="6">
        <v>44076</v>
      </c>
      <c r="X1885" s="12" t="s">
        <v>3779</v>
      </c>
      <c r="Y1885" s="12" t="s">
        <v>5248</v>
      </c>
      <c r="Z1885" s="12"/>
      <c r="AA1885" s="12"/>
      <c r="AB1885" s="15"/>
      <c r="AC1885" s="15"/>
      <c r="AD1885" s="15"/>
      <c r="AE1885" s="15"/>
      <c r="AF1885" s="4">
        <f ca="1">+TODAY()-AE1885</f>
        <v>44137</v>
      </c>
      <c r="AG1885" s="15"/>
      <c r="AH1885" s="15"/>
      <c r="AI1885" s="6"/>
      <c r="AJ1885" s="6"/>
      <c r="AK1885" s="3"/>
      <c r="AL1885" s="6"/>
      <c r="AM1885" s="66">
        <v>1</v>
      </c>
      <c r="AN1885" s="63" t="s">
        <v>44</v>
      </c>
      <c r="AO1885" s="63"/>
      <c r="AP1885" s="63" t="s">
        <v>62</v>
      </c>
      <c r="AQ1885" s="3"/>
      <c r="AR1885" s="3"/>
      <c r="AS1885" s="3"/>
      <c r="AT1885" s="3"/>
      <c r="AU1885" s="3" t="s">
        <v>4401</v>
      </c>
      <c r="AV1885" s="7" t="s">
        <v>47</v>
      </c>
      <c r="AW1885" s="7" t="s">
        <v>47</v>
      </c>
      <c r="AX1885" s="9" t="str">
        <f>IF(AW1885="","Vacio",IF(AV1885=AW1885,"Igual","Diferente"))</f>
        <v>Igual</v>
      </c>
      <c r="AY1885" s="68"/>
      <c r="AZ1885" s="68"/>
      <c r="BA1885" s="5">
        <f ca="1">+IF(K1885&gt;21,"Revisar",0)</f>
        <v>0</v>
      </c>
      <c r="BB1885" s="68" t="s">
        <v>146</v>
      </c>
      <c r="BC1885" s="129" t="s">
        <v>2919</v>
      </c>
      <c r="BD1885"/>
      <c r="BE1885"/>
      <c r="BF1885" s="129"/>
      <c r="BG1885" s="129"/>
      <c r="BH1885"/>
      <c r="BI1885"/>
      <c r="BJ1885"/>
      <c r="BK1885"/>
      <c r="BL1885"/>
      <c r="BM1885"/>
    </row>
    <row r="1886" spans="1:65" s="153" customFormat="1" ht="14.65" customHeight="1" x14ac:dyDescent="0.25">
      <c r="A1886" s="68" t="str">
        <f>CONCATENATE(E1886,"_",X1886)</f>
        <v>20545515840_PCR-LAP20071017</v>
      </c>
      <c r="B1886" s="68" t="str">
        <f>CONCATENATE(E1886,"_",Z1886)</f>
        <v>20545515840_</v>
      </c>
      <c r="C1886" s="6">
        <v>44106</v>
      </c>
      <c r="D1886" s="6">
        <v>44136</v>
      </c>
      <c r="E1886" s="192">
        <v>20545515840</v>
      </c>
      <c r="F1886" s="3" t="s">
        <v>3774</v>
      </c>
      <c r="G1886" s="6" t="s">
        <v>4990</v>
      </c>
      <c r="H1886" s="6">
        <v>44106</v>
      </c>
      <c r="I1886" s="6">
        <v>44136</v>
      </c>
      <c r="J1886" s="7"/>
      <c r="K1886" s="8">
        <f ca="1">+TODAY()-I1886</f>
        <v>1</v>
      </c>
      <c r="L1886" s="9">
        <v>63</v>
      </c>
      <c r="M1886" s="135"/>
      <c r="N1886" s="9" t="str">
        <f>IF(M1886="","Vacio",IF(L1886=M1886,"Igual","Diferente"))</f>
        <v>Vacio</v>
      </c>
      <c r="O1886" s="9"/>
      <c r="P1886" s="135"/>
      <c r="Q1886" s="9" t="str">
        <f>IF(P1886="","Vacio",IF(O1886=P1886,"Igual","Diferente"))</f>
        <v>Vacio</v>
      </c>
      <c r="R1886" s="1">
        <f>+L1886+O1886/3.5</f>
        <v>63</v>
      </c>
      <c r="S1886" s="1">
        <f ca="1">+IF(K1886&gt;=0,IF(K1886&lt;30,R1886*1,IF(60&gt;K1886,R1886*2,IF(90&gt;K1886,R1886*3,IF(120&gt;K1886,R1886*4,IF(150&gt;K1886,R1886*5,IF(180&gt;K1886,R1886*6,IF(210&gt;K1886,R1886*7))))))),0)</f>
        <v>63</v>
      </c>
      <c r="T1886" s="2" t="str">
        <f ca="1">+IF(K1886&lt;0,0,IF(K1886&lt;8,$A$1,IF(K1886&lt;15,$B$1,IF(K1886&lt;22,$C$1,IF(K1886&lt;30,$D$1,IF(K1886&lt;60,$G$1,IF(K1886&lt;90,$H$1,IF(K1886&lt;120,$I$1,IF(K1886&lt;150,$J$1,IF(K1886&lt;180,$K$1,IF(K1886&lt;210,$E$1)))))))))))</f>
        <v>1° Semana</v>
      </c>
      <c r="U1886" s="3" t="s">
        <v>3795</v>
      </c>
      <c r="V1886" s="10" t="s">
        <v>3822</v>
      </c>
      <c r="W1886" s="6">
        <v>44076</v>
      </c>
      <c r="X1886" s="12" t="s">
        <v>3773</v>
      </c>
      <c r="Y1886" s="12" t="s">
        <v>5248</v>
      </c>
      <c r="Z1886" s="12"/>
      <c r="AA1886" s="12"/>
      <c r="AB1886" s="15"/>
      <c r="AC1886" s="15"/>
      <c r="AD1886" s="15"/>
      <c r="AE1886" s="15"/>
      <c r="AF1886" s="4">
        <f ca="1">+TODAY()-AE1886</f>
        <v>44137</v>
      </c>
      <c r="AG1886" s="15"/>
      <c r="AH1886" s="15"/>
      <c r="AI1886" s="6"/>
      <c r="AJ1886" s="6"/>
      <c r="AK1886" s="3"/>
      <c r="AL1886" s="6"/>
      <c r="AM1886" s="66">
        <v>1</v>
      </c>
      <c r="AN1886" s="63" t="s">
        <v>44</v>
      </c>
      <c r="AO1886" s="63"/>
      <c r="AP1886" s="63" t="s">
        <v>62</v>
      </c>
      <c r="AQ1886" s="3"/>
      <c r="AR1886" s="3"/>
      <c r="AS1886" s="3"/>
      <c r="AT1886" s="3"/>
      <c r="AU1886" s="3" t="s">
        <v>4401</v>
      </c>
      <c r="AV1886" s="7" t="s">
        <v>47</v>
      </c>
      <c r="AW1886" s="7" t="s">
        <v>47</v>
      </c>
      <c r="AX1886" s="9" t="str">
        <f>IF(AW1886="","Vacio",IF(AV1886=AW1886,"Igual","Diferente"))</f>
        <v>Igual</v>
      </c>
      <c r="AY1886" s="68"/>
      <c r="AZ1886" s="68"/>
      <c r="BA1886" s="5">
        <f ca="1">+IF(K1886&gt;21,"Revisar",0)</f>
        <v>0</v>
      </c>
      <c r="BB1886" s="68" t="s">
        <v>146</v>
      </c>
      <c r="BC1886" s="129" t="s">
        <v>2919</v>
      </c>
      <c r="BD1886"/>
      <c r="BE1886"/>
      <c r="BF1886" s="129"/>
      <c r="BG1886" s="129"/>
      <c r="BH1886"/>
      <c r="BI1886"/>
      <c r="BJ1886"/>
      <c r="BK1886"/>
      <c r="BL1886"/>
      <c r="BM1886"/>
    </row>
    <row r="1887" spans="1:65" s="153" customFormat="1" ht="14.65" customHeight="1" x14ac:dyDescent="0.25">
      <c r="A1887" s="68" t="str">
        <f>CONCATENATE(E1887,"_",X1887)</f>
        <v>20545515840_PCR-LAP20071018</v>
      </c>
      <c r="B1887" s="68" t="str">
        <f>CONCATENATE(E1887,"_",Z1887)</f>
        <v>20545515840_</v>
      </c>
      <c r="C1887" s="6">
        <v>44106</v>
      </c>
      <c r="D1887" s="6">
        <v>44136</v>
      </c>
      <c r="E1887" s="192">
        <v>20545515840</v>
      </c>
      <c r="F1887" s="3" t="s">
        <v>3774</v>
      </c>
      <c r="G1887" s="6" t="s">
        <v>4990</v>
      </c>
      <c r="H1887" s="6">
        <v>44106</v>
      </c>
      <c r="I1887" s="6">
        <v>44136</v>
      </c>
      <c r="J1887" s="7"/>
      <c r="K1887" s="8">
        <f ca="1">+TODAY()-I1887</f>
        <v>1</v>
      </c>
      <c r="L1887" s="9">
        <v>63</v>
      </c>
      <c r="M1887" s="135"/>
      <c r="N1887" s="9" t="str">
        <f>IF(M1887="","Vacio",IF(L1887=M1887,"Igual","Diferente"))</f>
        <v>Vacio</v>
      </c>
      <c r="O1887" s="9"/>
      <c r="P1887" s="135"/>
      <c r="Q1887" s="9" t="str">
        <f>IF(P1887="","Vacio",IF(O1887=P1887,"Igual","Diferente"))</f>
        <v>Vacio</v>
      </c>
      <c r="R1887" s="1">
        <f>+L1887+O1887/3.5</f>
        <v>63</v>
      </c>
      <c r="S1887" s="1">
        <f ca="1">+IF(K1887&gt;=0,IF(K1887&lt;30,R1887*1,IF(60&gt;K1887,R1887*2,IF(90&gt;K1887,R1887*3,IF(120&gt;K1887,R1887*4,IF(150&gt;K1887,R1887*5,IF(180&gt;K1887,R1887*6,IF(210&gt;K1887,R1887*7))))))),0)</f>
        <v>63</v>
      </c>
      <c r="T1887" s="2" t="str">
        <f ca="1">+IF(K1887&lt;0,0,IF(K1887&lt;8,$A$1,IF(K1887&lt;15,$B$1,IF(K1887&lt;22,$C$1,IF(K1887&lt;30,$D$1,IF(K1887&lt;60,$G$1,IF(K1887&lt;90,$H$1,IF(K1887&lt;120,$I$1,IF(K1887&lt;150,$J$1,IF(K1887&lt;180,$K$1,IF(K1887&lt;210,$E$1)))))))))))</f>
        <v>1° Semana</v>
      </c>
      <c r="U1887" s="3" t="s">
        <v>3795</v>
      </c>
      <c r="V1887" s="10" t="s">
        <v>3822</v>
      </c>
      <c r="W1887" s="6">
        <v>44076</v>
      </c>
      <c r="X1887" s="12" t="s">
        <v>3775</v>
      </c>
      <c r="Y1887" s="12" t="s">
        <v>5248</v>
      </c>
      <c r="Z1887" s="12"/>
      <c r="AA1887" s="12"/>
      <c r="AB1887" s="15"/>
      <c r="AC1887" s="15"/>
      <c r="AD1887" s="15"/>
      <c r="AE1887" s="15"/>
      <c r="AF1887" s="4">
        <f ca="1">+TODAY()-AE1887</f>
        <v>44137</v>
      </c>
      <c r="AG1887" s="15"/>
      <c r="AH1887" s="15"/>
      <c r="AI1887" s="6"/>
      <c r="AJ1887" s="6"/>
      <c r="AK1887" s="3"/>
      <c r="AL1887" s="6"/>
      <c r="AM1887" s="66">
        <v>1</v>
      </c>
      <c r="AN1887" s="63" t="s">
        <v>44</v>
      </c>
      <c r="AO1887" s="63"/>
      <c r="AP1887" s="63" t="s">
        <v>62</v>
      </c>
      <c r="AQ1887" s="3"/>
      <c r="AR1887" s="3"/>
      <c r="AS1887" s="3"/>
      <c r="AT1887" s="3"/>
      <c r="AU1887" s="3" t="s">
        <v>4401</v>
      </c>
      <c r="AV1887" s="7" t="s">
        <v>47</v>
      </c>
      <c r="AW1887" s="7" t="s">
        <v>47</v>
      </c>
      <c r="AX1887" s="9" t="str">
        <f>IF(AW1887="","Vacio",IF(AV1887=AW1887,"Igual","Diferente"))</f>
        <v>Igual</v>
      </c>
      <c r="AY1887" s="68"/>
      <c r="AZ1887" s="68"/>
      <c r="BA1887" s="5">
        <f ca="1">+IF(K1887&gt;21,"Revisar",0)</f>
        <v>0</v>
      </c>
      <c r="BB1887" s="68" t="s">
        <v>146</v>
      </c>
      <c r="BC1887" s="129" t="s">
        <v>2919</v>
      </c>
      <c r="BD1887"/>
      <c r="BE1887"/>
      <c r="BF1887" s="129"/>
      <c r="BG1887" s="129"/>
      <c r="BH1887"/>
      <c r="BI1887"/>
      <c r="BJ1887"/>
      <c r="BK1887"/>
      <c r="BL1887"/>
      <c r="BM1887"/>
    </row>
    <row r="1888" spans="1:65" s="153" customFormat="1" ht="14.65" customHeight="1" x14ac:dyDescent="0.25">
      <c r="A1888" s="68" t="str">
        <f>CONCATENATE(E1888,"_",X1888)</f>
        <v>20545515840_PCR-LAP20071019</v>
      </c>
      <c r="B1888" s="68" t="str">
        <f>CONCATENATE(E1888,"_",Z1888)</f>
        <v>20545515840_</v>
      </c>
      <c r="C1888" s="6">
        <v>44106</v>
      </c>
      <c r="D1888" s="6">
        <v>44136</v>
      </c>
      <c r="E1888" s="192">
        <v>20545515840</v>
      </c>
      <c r="F1888" s="3" t="s">
        <v>3774</v>
      </c>
      <c r="G1888" s="6" t="s">
        <v>4990</v>
      </c>
      <c r="H1888" s="6">
        <v>44106</v>
      </c>
      <c r="I1888" s="6">
        <v>44136</v>
      </c>
      <c r="J1888" s="7"/>
      <c r="K1888" s="8">
        <f ca="1">+TODAY()-I1888</f>
        <v>1</v>
      </c>
      <c r="L1888" s="9">
        <v>63</v>
      </c>
      <c r="M1888" s="135"/>
      <c r="N1888" s="9" t="str">
        <f>IF(M1888="","Vacio",IF(L1888=M1888,"Igual","Diferente"))</f>
        <v>Vacio</v>
      </c>
      <c r="O1888" s="9"/>
      <c r="P1888" s="135"/>
      <c r="Q1888" s="9" t="str">
        <f>IF(P1888="","Vacio",IF(O1888=P1888,"Igual","Diferente"))</f>
        <v>Vacio</v>
      </c>
      <c r="R1888" s="1">
        <f>+L1888+O1888/3.5</f>
        <v>63</v>
      </c>
      <c r="S1888" s="1">
        <f ca="1">+IF(K1888&gt;=0,IF(K1888&lt;30,R1888*1,IF(60&gt;K1888,R1888*2,IF(90&gt;K1888,R1888*3,IF(120&gt;K1888,R1888*4,IF(150&gt;K1888,R1888*5,IF(180&gt;K1888,R1888*6,IF(210&gt;K1888,R1888*7))))))),0)</f>
        <v>63</v>
      </c>
      <c r="T1888" s="2" t="str">
        <f ca="1">+IF(K1888&lt;0,0,IF(K1888&lt;8,$A$1,IF(K1888&lt;15,$B$1,IF(K1888&lt;22,$C$1,IF(K1888&lt;30,$D$1,IF(K1888&lt;60,$G$1,IF(K1888&lt;90,$H$1,IF(K1888&lt;120,$I$1,IF(K1888&lt;150,$J$1,IF(K1888&lt;180,$K$1,IF(K1888&lt;210,$E$1)))))))))))</f>
        <v>1° Semana</v>
      </c>
      <c r="U1888" s="3" t="s">
        <v>3795</v>
      </c>
      <c r="V1888" s="10" t="s">
        <v>3822</v>
      </c>
      <c r="W1888" s="6">
        <v>44076</v>
      </c>
      <c r="X1888" s="12" t="s">
        <v>3776</v>
      </c>
      <c r="Y1888" s="12" t="s">
        <v>5248</v>
      </c>
      <c r="Z1888" s="12"/>
      <c r="AA1888" s="12"/>
      <c r="AB1888" s="15"/>
      <c r="AC1888" s="15"/>
      <c r="AD1888" s="15"/>
      <c r="AE1888" s="15"/>
      <c r="AF1888" s="4">
        <f ca="1">+TODAY()-AE1888</f>
        <v>44137</v>
      </c>
      <c r="AG1888" s="15"/>
      <c r="AH1888" s="15"/>
      <c r="AI1888" s="6"/>
      <c r="AJ1888" s="6"/>
      <c r="AK1888" s="3"/>
      <c r="AL1888" s="6"/>
      <c r="AM1888" s="66">
        <v>1</v>
      </c>
      <c r="AN1888" s="63" t="s">
        <v>44</v>
      </c>
      <c r="AO1888" s="63"/>
      <c r="AP1888" s="63" t="s">
        <v>62</v>
      </c>
      <c r="AQ1888" s="3"/>
      <c r="AR1888" s="3"/>
      <c r="AS1888" s="3"/>
      <c r="AT1888" s="3"/>
      <c r="AU1888" s="3" t="s">
        <v>4401</v>
      </c>
      <c r="AV1888" s="7" t="s">
        <v>47</v>
      </c>
      <c r="AW1888" s="7" t="s">
        <v>47</v>
      </c>
      <c r="AX1888" s="9" t="str">
        <f>IF(AW1888="","Vacio",IF(AV1888=AW1888,"Igual","Diferente"))</f>
        <v>Igual</v>
      </c>
      <c r="AY1888" s="68"/>
      <c r="AZ1888" s="68"/>
      <c r="BA1888" s="5">
        <f ca="1">+IF(K1888&gt;21,"Revisar",0)</f>
        <v>0</v>
      </c>
      <c r="BB1888" s="68" t="s">
        <v>146</v>
      </c>
      <c r="BC1888" s="129" t="s">
        <v>2919</v>
      </c>
      <c r="BD1888"/>
      <c r="BE1888"/>
      <c r="BF1888" s="129"/>
      <c r="BG1888" s="129"/>
      <c r="BH1888"/>
      <c r="BI1888"/>
      <c r="BJ1888"/>
      <c r="BK1888"/>
      <c r="BL1888"/>
      <c r="BM1888"/>
    </row>
    <row r="1889" spans="1:65" s="153" customFormat="1" ht="14.65" customHeight="1" x14ac:dyDescent="0.25">
      <c r="A1889" s="68" t="str">
        <f>CONCATENATE(E1889,"_",X1889)</f>
        <v>20545515840_PCR-LAP20071020</v>
      </c>
      <c r="B1889" s="68" t="str">
        <f>CONCATENATE(E1889,"_",Z1889)</f>
        <v>20545515840_</v>
      </c>
      <c r="C1889" s="6">
        <v>44106</v>
      </c>
      <c r="D1889" s="6">
        <v>44136</v>
      </c>
      <c r="E1889" s="192">
        <v>20545515840</v>
      </c>
      <c r="F1889" s="3" t="s">
        <v>3774</v>
      </c>
      <c r="G1889" s="6" t="s">
        <v>4990</v>
      </c>
      <c r="H1889" s="6">
        <v>44106</v>
      </c>
      <c r="I1889" s="6">
        <v>44136</v>
      </c>
      <c r="J1889" s="7"/>
      <c r="K1889" s="8">
        <f ca="1">+TODAY()-I1889</f>
        <v>1</v>
      </c>
      <c r="L1889" s="9">
        <v>63</v>
      </c>
      <c r="M1889" s="135"/>
      <c r="N1889" s="9" t="str">
        <f>IF(M1889="","Vacio",IF(L1889=M1889,"Igual","Diferente"))</f>
        <v>Vacio</v>
      </c>
      <c r="O1889" s="9"/>
      <c r="P1889" s="135"/>
      <c r="Q1889" s="9" t="str">
        <f>IF(P1889="","Vacio",IF(O1889=P1889,"Igual","Diferente"))</f>
        <v>Vacio</v>
      </c>
      <c r="R1889" s="1">
        <f>+L1889+O1889/3.5</f>
        <v>63</v>
      </c>
      <c r="S1889" s="1">
        <f ca="1">+IF(K1889&gt;=0,IF(K1889&lt;30,R1889*1,IF(60&gt;K1889,R1889*2,IF(90&gt;K1889,R1889*3,IF(120&gt;K1889,R1889*4,IF(150&gt;K1889,R1889*5,IF(180&gt;K1889,R1889*6,IF(210&gt;K1889,R1889*7))))))),0)</f>
        <v>63</v>
      </c>
      <c r="T1889" s="2" t="str">
        <f ca="1">+IF(K1889&lt;0,0,IF(K1889&lt;8,$A$1,IF(K1889&lt;15,$B$1,IF(K1889&lt;22,$C$1,IF(K1889&lt;30,$D$1,IF(K1889&lt;60,$G$1,IF(K1889&lt;90,$H$1,IF(K1889&lt;120,$I$1,IF(K1889&lt;150,$J$1,IF(K1889&lt;180,$K$1,IF(K1889&lt;210,$E$1)))))))))))</f>
        <v>1° Semana</v>
      </c>
      <c r="U1889" s="3" t="s">
        <v>3795</v>
      </c>
      <c r="V1889" s="10" t="s">
        <v>3822</v>
      </c>
      <c r="W1889" s="6">
        <v>44076</v>
      </c>
      <c r="X1889" s="12" t="s">
        <v>3777</v>
      </c>
      <c r="Y1889" s="12" t="s">
        <v>5248</v>
      </c>
      <c r="Z1889" s="12"/>
      <c r="AA1889" s="12"/>
      <c r="AB1889" s="15"/>
      <c r="AC1889" s="15"/>
      <c r="AD1889" s="15"/>
      <c r="AE1889" s="15"/>
      <c r="AF1889" s="4">
        <f ca="1">+TODAY()-AE1889</f>
        <v>44137</v>
      </c>
      <c r="AG1889" s="15"/>
      <c r="AH1889" s="15"/>
      <c r="AI1889" s="6"/>
      <c r="AJ1889" s="6"/>
      <c r="AK1889" s="3"/>
      <c r="AL1889" s="6"/>
      <c r="AM1889" s="66">
        <v>1</v>
      </c>
      <c r="AN1889" s="63" t="s">
        <v>44</v>
      </c>
      <c r="AO1889" s="63"/>
      <c r="AP1889" s="63" t="s">
        <v>62</v>
      </c>
      <c r="AQ1889" s="3"/>
      <c r="AR1889" s="3"/>
      <c r="AS1889" s="3"/>
      <c r="AT1889" s="3"/>
      <c r="AU1889" s="3" t="s">
        <v>4401</v>
      </c>
      <c r="AV1889" s="7" t="s">
        <v>47</v>
      </c>
      <c r="AW1889" s="7" t="s">
        <v>47</v>
      </c>
      <c r="AX1889" s="9" t="str">
        <f>IF(AW1889="","Vacio",IF(AV1889=AW1889,"Igual","Diferente"))</f>
        <v>Igual</v>
      </c>
      <c r="AY1889" s="68"/>
      <c r="AZ1889" s="68"/>
      <c r="BA1889" s="5">
        <f ca="1">+IF(K1889&gt;21,"Revisar",0)</f>
        <v>0</v>
      </c>
      <c r="BB1889" s="68" t="s">
        <v>146</v>
      </c>
      <c r="BC1889" s="129" t="s">
        <v>2919</v>
      </c>
      <c r="BD1889"/>
      <c r="BE1889"/>
      <c r="BF1889" s="129"/>
      <c r="BG1889" s="129"/>
      <c r="BH1889"/>
      <c r="BI1889"/>
      <c r="BJ1889"/>
      <c r="BK1889"/>
      <c r="BL1889"/>
      <c r="BM1889"/>
    </row>
    <row r="1890" spans="1:65" s="153" customFormat="1" ht="14.65" customHeight="1" x14ac:dyDescent="0.25">
      <c r="A1890" s="68" t="str">
        <f>CONCATENATE(E1890,"_",X1890)</f>
        <v>20545515840_PCR-LAP20064050</v>
      </c>
      <c r="B1890" s="68" t="str">
        <f>CONCATENATE(E1890,"_",Z1890)</f>
        <v>20545515840_</v>
      </c>
      <c r="C1890" s="6">
        <v>44116</v>
      </c>
      <c r="D1890" s="6">
        <v>44146</v>
      </c>
      <c r="E1890" s="192">
        <v>20545515840</v>
      </c>
      <c r="F1890" s="3" t="s">
        <v>3774</v>
      </c>
      <c r="G1890" s="6" t="s">
        <v>4779</v>
      </c>
      <c r="H1890" s="6">
        <v>44116</v>
      </c>
      <c r="I1890" s="6">
        <v>44146</v>
      </c>
      <c r="J1890" s="7"/>
      <c r="K1890" s="8">
        <f ca="1">+TODAY()-I1890</f>
        <v>-9</v>
      </c>
      <c r="L1890" s="9">
        <v>63</v>
      </c>
      <c r="M1890" s="135"/>
      <c r="N1890" s="9" t="str">
        <f>IF(M1890="","Vacio",IF(L1890=M1890,"Igual","Diferente"))</f>
        <v>Vacio</v>
      </c>
      <c r="O1890" s="9"/>
      <c r="P1890" s="135"/>
      <c r="Q1890" s="9" t="str">
        <f>IF(P1890="","Vacio",IF(O1890=P1890,"Igual","Diferente"))</f>
        <v>Vacio</v>
      </c>
      <c r="R1890" s="1">
        <f>+L1890+O1890/3.5</f>
        <v>63</v>
      </c>
      <c r="S1890" s="1">
        <f ca="1">+IF(K1890&gt;=0,IF(K1890&lt;30,R1890*1,IF(60&gt;K1890,R1890*2,IF(90&gt;K1890,R1890*3,IF(120&gt;K1890,R1890*4,IF(150&gt;K1890,R1890*5,IF(180&gt;K1890,R1890*6,IF(210&gt;K1890,R1890*7))))))),0)</f>
        <v>0</v>
      </c>
      <c r="T1890" s="2">
        <f ca="1">+IF(K1890&lt;0,0,IF(K1890&lt;8,$A$1,IF(K1890&lt;15,$B$1,IF(K1890&lt;22,$C$1,IF(K1890&lt;30,$D$1,IF(K1890&lt;60,$G$1,IF(K1890&lt;90,$H$1,IF(K1890&lt;120,$I$1,IF(K1890&lt;150,$J$1,IF(K1890&lt;180,$K$1,IF(K1890&lt;210,$E$1)))))))))))</f>
        <v>0</v>
      </c>
      <c r="U1890" s="3" t="s">
        <v>4636</v>
      </c>
      <c r="V1890" s="10" t="s">
        <v>4850</v>
      </c>
      <c r="W1890" s="6">
        <v>44116</v>
      </c>
      <c r="X1890" s="30" t="s">
        <v>4701</v>
      </c>
      <c r="Y1890" s="12" t="s">
        <v>5248</v>
      </c>
      <c r="Z1890" s="12"/>
      <c r="AA1890" s="12"/>
      <c r="AB1890" s="15"/>
      <c r="AC1890" s="15"/>
      <c r="AD1890" s="15"/>
      <c r="AE1890" s="15"/>
      <c r="AF1890" s="4">
        <f ca="1">+TODAY()-AE1890</f>
        <v>44137</v>
      </c>
      <c r="AG1890" s="15"/>
      <c r="AH1890" s="15"/>
      <c r="AI1890" s="6"/>
      <c r="AJ1890" s="6"/>
      <c r="AK1890" s="3"/>
      <c r="AL1890" s="6"/>
      <c r="AM1890" s="66">
        <v>1</v>
      </c>
      <c r="AN1890" s="63" t="s">
        <v>44</v>
      </c>
      <c r="AO1890" s="63"/>
      <c r="AP1890" s="63" t="s">
        <v>62</v>
      </c>
      <c r="AQ1890" s="3"/>
      <c r="AR1890" s="3"/>
      <c r="AS1890" s="3"/>
      <c r="AT1890" s="3"/>
      <c r="AU1890" s="3" t="s">
        <v>4401</v>
      </c>
      <c r="AV1890" s="7" t="s">
        <v>47</v>
      </c>
      <c r="AW1890" s="7" t="s">
        <v>47</v>
      </c>
      <c r="AX1890" s="9" t="str">
        <f>IF(AW1890="","Vacio",IF(AV1890=AW1890,"Igual","Diferente"))</f>
        <v>Igual</v>
      </c>
      <c r="AY1890" s="68"/>
      <c r="AZ1890" s="68"/>
      <c r="BA1890" s="5">
        <f ca="1">+IF(K1890&gt;21,"Revisar",0)</f>
        <v>0</v>
      </c>
      <c r="BB1890" s="68" t="s">
        <v>146</v>
      </c>
      <c r="BC1890" s="129" t="s">
        <v>2919</v>
      </c>
      <c r="BD1890"/>
      <c r="BE1890"/>
      <c r="BF1890" s="129"/>
      <c r="BG1890" s="129"/>
      <c r="BH1890"/>
      <c r="BI1890"/>
      <c r="BJ1890"/>
      <c r="BK1890"/>
      <c r="BL1890"/>
      <c r="BM1890"/>
    </row>
    <row r="1891" spans="1:65" s="153" customFormat="1" ht="14.65" customHeight="1" x14ac:dyDescent="0.25">
      <c r="A1891" s="68" t="str">
        <f>CONCATENATE(E1891,"_",X1891)</f>
        <v>20545515840_PCR-LAP20064001</v>
      </c>
      <c r="B1891" s="68" t="str">
        <f>CONCATENATE(E1891,"_",Z1891)</f>
        <v>20545515840_</v>
      </c>
      <c r="C1891" s="6">
        <v>44116</v>
      </c>
      <c r="D1891" s="6">
        <v>44146</v>
      </c>
      <c r="E1891" s="192">
        <v>20545515840</v>
      </c>
      <c r="F1891" s="3" t="s">
        <v>3774</v>
      </c>
      <c r="G1891" s="6" t="s">
        <v>4779</v>
      </c>
      <c r="H1891" s="6">
        <v>44116</v>
      </c>
      <c r="I1891" s="6">
        <v>44146</v>
      </c>
      <c r="J1891" s="7"/>
      <c r="K1891" s="8">
        <f ca="1">+TODAY()-I1891</f>
        <v>-9</v>
      </c>
      <c r="L1891" s="9">
        <v>63</v>
      </c>
      <c r="M1891" s="135"/>
      <c r="N1891" s="9" t="str">
        <f>IF(M1891="","Vacio",IF(L1891=M1891,"Igual","Diferente"))</f>
        <v>Vacio</v>
      </c>
      <c r="O1891" s="9"/>
      <c r="P1891" s="135"/>
      <c r="Q1891" s="9" t="str">
        <f>IF(P1891="","Vacio",IF(O1891=P1891,"Igual","Diferente"))</f>
        <v>Vacio</v>
      </c>
      <c r="R1891" s="1">
        <f>+L1891+O1891/3.5</f>
        <v>63</v>
      </c>
      <c r="S1891" s="1">
        <f ca="1">+IF(K1891&gt;=0,IF(K1891&lt;30,R1891*1,IF(60&gt;K1891,R1891*2,IF(90&gt;K1891,R1891*3,IF(120&gt;K1891,R1891*4,IF(150&gt;K1891,R1891*5,IF(180&gt;K1891,R1891*6,IF(210&gt;K1891,R1891*7))))))),0)</f>
        <v>0</v>
      </c>
      <c r="T1891" s="2">
        <f ca="1">+IF(K1891&lt;0,0,IF(K1891&lt;8,$A$1,IF(K1891&lt;15,$B$1,IF(K1891&lt;22,$C$1,IF(K1891&lt;30,$D$1,IF(K1891&lt;60,$G$1,IF(K1891&lt;90,$H$1,IF(K1891&lt;120,$I$1,IF(K1891&lt;150,$J$1,IF(K1891&lt;180,$K$1,IF(K1891&lt;210,$E$1)))))))))))</f>
        <v>0</v>
      </c>
      <c r="U1891" s="3" t="s">
        <v>4636</v>
      </c>
      <c r="V1891" s="10" t="s">
        <v>4850</v>
      </c>
      <c r="W1891" s="6">
        <v>44116</v>
      </c>
      <c r="X1891" s="12" t="s">
        <v>4702</v>
      </c>
      <c r="Y1891" s="12" t="s">
        <v>5248</v>
      </c>
      <c r="Z1891" s="12"/>
      <c r="AA1891" s="12"/>
      <c r="AB1891" s="15"/>
      <c r="AC1891" s="15"/>
      <c r="AD1891" s="15"/>
      <c r="AE1891" s="15"/>
      <c r="AF1891" s="4">
        <f ca="1">+TODAY()-AE1891</f>
        <v>44137</v>
      </c>
      <c r="AG1891" s="15"/>
      <c r="AH1891" s="15"/>
      <c r="AI1891" s="6"/>
      <c r="AJ1891" s="6"/>
      <c r="AK1891" s="3"/>
      <c r="AL1891" s="6"/>
      <c r="AM1891" s="66">
        <v>1</v>
      </c>
      <c r="AN1891" s="63" t="s">
        <v>44</v>
      </c>
      <c r="AO1891" s="63"/>
      <c r="AP1891" s="63" t="s">
        <v>62</v>
      </c>
      <c r="AQ1891" s="3"/>
      <c r="AR1891" s="3"/>
      <c r="AS1891" s="3"/>
      <c r="AT1891" s="3"/>
      <c r="AU1891" s="3" t="s">
        <v>4401</v>
      </c>
      <c r="AV1891" s="7" t="s">
        <v>47</v>
      </c>
      <c r="AW1891" s="7" t="s">
        <v>47</v>
      </c>
      <c r="AX1891" s="9" t="str">
        <f>IF(AW1891="","Vacio",IF(AV1891=AW1891,"Igual","Diferente"))</f>
        <v>Igual</v>
      </c>
      <c r="AY1891" s="68"/>
      <c r="AZ1891" s="68"/>
      <c r="BA1891" s="5">
        <f ca="1">+IF(K1891&gt;21,"Revisar",0)</f>
        <v>0</v>
      </c>
      <c r="BB1891" s="68" t="s">
        <v>146</v>
      </c>
      <c r="BC1891" s="129" t="s">
        <v>2919</v>
      </c>
      <c r="BD1891"/>
      <c r="BE1891"/>
      <c r="BF1891" s="129"/>
      <c r="BG1891" s="129"/>
      <c r="BH1891"/>
      <c r="BI1891"/>
      <c r="BJ1891"/>
      <c r="BK1891"/>
      <c r="BL1891"/>
      <c r="BM1891"/>
    </row>
    <row r="1892" spans="1:65" s="153" customFormat="1" ht="14.65" customHeight="1" x14ac:dyDescent="0.25">
      <c r="A1892" s="68" t="str">
        <f>CONCATENATE(E1892,"_",X1892)</f>
        <v>20545515840_PCR-LAP20064057</v>
      </c>
      <c r="B1892" s="68" t="str">
        <f>CONCATENATE(E1892,"_",Z1892)</f>
        <v>20545515840_</v>
      </c>
      <c r="C1892" s="6">
        <v>44116</v>
      </c>
      <c r="D1892" s="6">
        <v>44146</v>
      </c>
      <c r="E1892" s="192">
        <v>20545515840</v>
      </c>
      <c r="F1892" s="3" t="s">
        <v>3774</v>
      </c>
      <c r="G1892" s="6" t="s">
        <v>4779</v>
      </c>
      <c r="H1892" s="6">
        <v>44116</v>
      </c>
      <c r="I1892" s="6">
        <v>44146</v>
      </c>
      <c r="J1892" s="7"/>
      <c r="K1892" s="8">
        <f ca="1">+TODAY()-I1892</f>
        <v>-9</v>
      </c>
      <c r="L1892" s="9">
        <v>63</v>
      </c>
      <c r="M1892" s="135"/>
      <c r="N1892" s="9" t="str">
        <f>IF(M1892="","Vacio",IF(L1892=M1892,"Igual","Diferente"))</f>
        <v>Vacio</v>
      </c>
      <c r="O1892" s="9"/>
      <c r="P1892" s="135"/>
      <c r="Q1892" s="9" t="str">
        <f>IF(P1892="","Vacio",IF(O1892=P1892,"Igual","Diferente"))</f>
        <v>Vacio</v>
      </c>
      <c r="R1892" s="1">
        <f>+L1892+O1892/3.5</f>
        <v>63</v>
      </c>
      <c r="S1892" s="1">
        <f ca="1">+IF(K1892&gt;=0,IF(K1892&lt;30,R1892*1,IF(60&gt;K1892,R1892*2,IF(90&gt;K1892,R1892*3,IF(120&gt;K1892,R1892*4,IF(150&gt;K1892,R1892*5,IF(180&gt;K1892,R1892*6,IF(210&gt;K1892,R1892*7))))))),0)</f>
        <v>0</v>
      </c>
      <c r="T1892" s="2">
        <f ca="1">+IF(K1892&lt;0,0,IF(K1892&lt;8,$A$1,IF(K1892&lt;15,$B$1,IF(K1892&lt;22,$C$1,IF(K1892&lt;30,$D$1,IF(K1892&lt;60,$G$1,IF(K1892&lt;90,$H$1,IF(K1892&lt;120,$I$1,IF(K1892&lt;150,$J$1,IF(K1892&lt;180,$K$1,IF(K1892&lt;210,$E$1)))))))))))</f>
        <v>0</v>
      </c>
      <c r="U1892" s="3" t="s">
        <v>4636</v>
      </c>
      <c r="V1892" s="10" t="s">
        <v>4850</v>
      </c>
      <c r="W1892" s="6">
        <v>44116</v>
      </c>
      <c r="X1892" s="12" t="s">
        <v>4703</v>
      </c>
      <c r="Y1892" s="12" t="s">
        <v>5248</v>
      </c>
      <c r="Z1892" s="12"/>
      <c r="AA1892" s="12"/>
      <c r="AB1892" s="15"/>
      <c r="AC1892" s="15"/>
      <c r="AD1892" s="15"/>
      <c r="AE1892" s="15"/>
      <c r="AF1892" s="4">
        <f ca="1">+TODAY()-AE1892</f>
        <v>44137</v>
      </c>
      <c r="AG1892" s="15"/>
      <c r="AH1892" s="15"/>
      <c r="AI1892" s="6"/>
      <c r="AJ1892" s="6"/>
      <c r="AK1892" s="3"/>
      <c r="AL1892" s="6"/>
      <c r="AM1892" s="66">
        <v>1</v>
      </c>
      <c r="AN1892" s="63" t="s">
        <v>44</v>
      </c>
      <c r="AO1892" s="63"/>
      <c r="AP1892" s="63" t="s">
        <v>62</v>
      </c>
      <c r="AQ1892" s="3"/>
      <c r="AR1892" s="3"/>
      <c r="AS1892" s="3"/>
      <c r="AT1892" s="3"/>
      <c r="AU1892" s="3" t="s">
        <v>4401</v>
      </c>
      <c r="AV1892" s="7" t="s">
        <v>47</v>
      </c>
      <c r="AW1892" s="7" t="s">
        <v>47</v>
      </c>
      <c r="AX1892" s="9" t="str">
        <f>IF(AW1892="","Vacio",IF(AV1892=AW1892,"Igual","Diferente"))</f>
        <v>Igual</v>
      </c>
      <c r="AY1892" s="68"/>
      <c r="AZ1892" s="68"/>
      <c r="BA1892" s="5">
        <f ca="1">+IF(K1892&gt;21,"Revisar",0)</f>
        <v>0</v>
      </c>
      <c r="BB1892" s="68" t="s">
        <v>146</v>
      </c>
      <c r="BC1892" s="129" t="s">
        <v>2919</v>
      </c>
      <c r="BD1892"/>
      <c r="BE1892"/>
      <c r="BF1892" s="129"/>
      <c r="BG1892" s="129"/>
      <c r="BH1892"/>
      <c r="BI1892"/>
      <c r="BJ1892"/>
      <c r="BK1892"/>
      <c r="BL1892"/>
      <c r="BM1892"/>
    </row>
    <row r="1893" spans="1:65" s="153" customFormat="1" ht="14.65" customHeight="1" x14ac:dyDescent="0.25">
      <c r="A1893" s="68" t="str">
        <f>CONCATENATE(E1893,"_",X1893)</f>
        <v>20545515840_PCR-LAP20064011</v>
      </c>
      <c r="B1893" s="68" t="str">
        <f>CONCATENATE(E1893,"_",Z1893)</f>
        <v>20545515840_</v>
      </c>
      <c r="C1893" s="6">
        <v>44116</v>
      </c>
      <c r="D1893" s="6">
        <v>44146</v>
      </c>
      <c r="E1893" s="192">
        <v>20545515840</v>
      </c>
      <c r="F1893" s="3" t="s">
        <v>3774</v>
      </c>
      <c r="G1893" s="6" t="s">
        <v>4779</v>
      </c>
      <c r="H1893" s="6">
        <v>44116</v>
      </c>
      <c r="I1893" s="6">
        <v>44146</v>
      </c>
      <c r="J1893" s="7"/>
      <c r="K1893" s="8">
        <f ca="1">+TODAY()-I1893</f>
        <v>-9</v>
      </c>
      <c r="L1893" s="9">
        <v>63</v>
      </c>
      <c r="M1893" s="135"/>
      <c r="N1893" s="9" t="str">
        <f>IF(M1893="","Vacio",IF(L1893=M1893,"Igual","Diferente"))</f>
        <v>Vacio</v>
      </c>
      <c r="O1893" s="9"/>
      <c r="P1893" s="135"/>
      <c r="Q1893" s="9" t="str">
        <f>IF(P1893="","Vacio",IF(O1893=P1893,"Igual","Diferente"))</f>
        <v>Vacio</v>
      </c>
      <c r="R1893" s="1">
        <f>+L1893+O1893/3.5</f>
        <v>63</v>
      </c>
      <c r="S1893" s="1">
        <f ca="1">+IF(K1893&gt;=0,IF(K1893&lt;30,R1893*1,IF(60&gt;K1893,R1893*2,IF(90&gt;K1893,R1893*3,IF(120&gt;K1893,R1893*4,IF(150&gt;K1893,R1893*5,IF(180&gt;K1893,R1893*6,IF(210&gt;K1893,R1893*7))))))),0)</f>
        <v>0</v>
      </c>
      <c r="T1893" s="2">
        <f ca="1">+IF(K1893&lt;0,0,IF(K1893&lt;8,$A$1,IF(K1893&lt;15,$B$1,IF(K1893&lt;22,$C$1,IF(K1893&lt;30,$D$1,IF(K1893&lt;60,$G$1,IF(K1893&lt;90,$H$1,IF(K1893&lt;120,$I$1,IF(K1893&lt;150,$J$1,IF(K1893&lt;180,$K$1,IF(K1893&lt;210,$E$1)))))))))))</f>
        <v>0</v>
      </c>
      <c r="U1893" s="3" t="s">
        <v>4636</v>
      </c>
      <c r="V1893" s="10" t="s">
        <v>4850</v>
      </c>
      <c r="W1893" s="6">
        <v>44116</v>
      </c>
      <c r="X1893" s="12" t="s">
        <v>4704</v>
      </c>
      <c r="Y1893" s="12" t="s">
        <v>5248</v>
      </c>
      <c r="Z1893" s="12"/>
      <c r="AA1893" s="12"/>
      <c r="AB1893" s="15"/>
      <c r="AC1893" s="15"/>
      <c r="AD1893" s="15"/>
      <c r="AE1893" s="15"/>
      <c r="AF1893" s="4">
        <f ca="1">+TODAY()-AE1893</f>
        <v>44137</v>
      </c>
      <c r="AG1893" s="15"/>
      <c r="AH1893" s="15"/>
      <c r="AI1893" s="6"/>
      <c r="AJ1893" s="6"/>
      <c r="AK1893" s="3"/>
      <c r="AL1893" s="6"/>
      <c r="AM1893" s="66">
        <v>1</v>
      </c>
      <c r="AN1893" s="63" t="s">
        <v>44</v>
      </c>
      <c r="AO1893" s="63"/>
      <c r="AP1893" s="63" t="s">
        <v>62</v>
      </c>
      <c r="AQ1893" s="3"/>
      <c r="AR1893" s="3"/>
      <c r="AS1893" s="3"/>
      <c r="AT1893" s="3"/>
      <c r="AU1893" s="3" t="s">
        <v>4401</v>
      </c>
      <c r="AV1893" s="7" t="s">
        <v>47</v>
      </c>
      <c r="AW1893" s="7" t="s">
        <v>47</v>
      </c>
      <c r="AX1893" s="9" t="str">
        <f>IF(AW1893="","Vacio",IF(AV1893=AW1893,"Igual","Diferente"))</f>
        <v>Igual</v>
      </c>
      <c r="AY1893" s="68"/>
      <c r="AZ1893" s="68"/>
      <c r="BA1893" s="5">
        <f ca="1">+IF(K1893&gt;21,"Revisar",0)</f>
        <v>0</v>
      </c>
      <c r="BB1893" s="68" t="s">
        <v>146</v>
      </c>
      <c r="BC1893" s="129" t="s">
        <v>2919</v>
      </c>
      <c r="BD1893"/>
      <c r="BE1893"/>
      <c r="BF1893" s="129"/>
      <c r="BG1893" s="129"/>
      <c r="BH1893"/>
      <c r="BI1893"/>
      <c r="BJ1893"/>
      <c r="BK1893"/>
      <c r="BL1893"/>
      <c r="BM1893"/>
    </row>
    <row r="1894" spans="1:65" s="153" customFormat="1" ht="14.65" customHeight="1" x14ac:dyDescent="0.25">
      <c r="A1894" s="68" t="str">
        <f>CONCATENATE(E1894,"_",X1894)</f>
        <v>20545515840_PCR-LAP20064036</v>
      </c>
      <c r="B1894" s="68" t="str">
        <f>CONCATENATE(E1894,"_",Z1894)</f>
        <v>20545515840_</v>
      </c>
      <c r="C1894" s="6">
        <v>44116</v>
      </c>
      <c r="D1894" s="6">
        <v>44146</v>
      </c>
      <c r="E1894" s="192">
        <v>20545515840</v>
      </c>
      <c r="F1894" s="3" t="s">
        <v>3774</v>
      </c>
      <c r="G1894" s="6" t="s">
        <v>4779</v>
      </c>
      <c r="H1894" s="6">
        <v>44116</v>
      </c>
      <c r="I1894" s="6">
        <v>44146</v>
      </c>
      <c r="J1894" s="7"/>
      <c r="K1894" s="8">
        <f ca="1">+TODAY()-I1894</f>
        <v>-9</v>
      </c>
      <c r="L1894" s="9">
        <v>63</v>
      </c>
      <c r="M1894" s="135"/>
      <c r="N1894" s="9" t="str">
        <f>IF(M1894="","Vacio",IF(L1894=M1894,"Igual","Diferente"))</f>
        <v>Vacio</v>
      </c>
      <c r="O1894" s="9"/>
      <c r="P1894" s="135"/>
      <c r="Q1894" s="9" t="str">
        <f>IF(P1894="","Vacio",IF(O1894=P1894,"Igual","Diferente"))</f>
        <v>Vacio</v>
      </c>
      <c r="R1894" s="1">
        <f>+L1894+O1894/3.5</f>
        <v>63</v>
      </c>
      <c r="S1894" s="1">
        <f ca="1">+IF(K1894&gt;=0,IF(K1894&lt;30,R1894*1,IF(60&gt;K1894,R1894*2,IF(90&gt;K1894,R1894*3,IF(120&gt;K1894,R1894*4,IF(150&gt;K1894,R1894*5,IF(180&gt;K1894,R1894*6,IF(210&gt;K1894,R1894*7))))))),0)</f>
        <v>0</v>
      </c>
      <c r="T1894" s="2">
        <f ca="1">+IF(K1894&lt;0,0,IF(K1894&lt;8,$A$1,IF(K1894&lt;15,$B$1,IF(K1894&lt;22,$C$1,IF(K1894&lt;30,$D$1,IF(K1894&lt;60,$G$1,IF(K1894&lt;90,$H$1,IF(K1894&lt;120,$I$1,IF(K1894&lt;150,$J$1,IF(K1894&lt;180,$K$1,IF(K1894&lt;210,$E$1)))))))))))</f>
        <v>0</v>
      </c>
      <c r="U1894" s="3" t="s">
        <v>4636</v>
      </c>
      <c r="V1894" s="10" t="s">
        <v>4850</v>
      </c>
      <c r="W1894" s="6">
        <v>44116</v>
      </c>
      <c r="X1894" s="12" t="s">
        <v>4705</v>
      </c>
      <c r="Y1894" s="12" t="s">
        <v>5248</v>
      </c>
      <c r="Z1894" s="12"/>
      <c r="AA1894" s="12"/>
      <c r="AB1894" s="15"/>
      <c r="AC1894" s="15"/>
      <c r="AD1894" s="15"/>
      <c r="AE1894" s="15"/>
      <c r="AF1894" s="4">
        <f ca="1">+TODAY()-AE1894</f>
        <v>44137</v>
      </c>
      <c r="AG1894" s="15"/>
      <c r="AH1894" s="15"/>
      <c r="AI1894" s="6"/>
      <c r="AJ1894" s="6"/>
      <c r="AK1894" s="3"/>
      <c r="AL1894" s="6"/>
      <c r="AM1894" s="66">
        <v>1</v>
      </c>
      <c r="AN1894" s="63" t="s">
        <v>44</v>
      </c>
      <c r="AO1894" s="63"/>
      <c r="AP1894" s="63" t="s">
        <v>62</v>
      </c>
      <c r="AQ1894" s="3"/>
      <c r="AR1894" s="3"/>
      <c r="AS1894" s="3"/>
      <c r="AT1894" s="3"/>
      <c r="AU1894" s="3" t="s">
        <v>4401</v>
      </c>
      <c r="AV1894" s="7" t="s">
        <v>47</v>
      </c>
      <c r="AW1894" s="7" t="s">
        <v>47</v>
      </c>
      <c r="AX1894" s="9" t="str">
        <f>IF(AW1894="","Vacio",IF(AV1894=AW1894,"Igual","Diferente"))</f>
        <v>Igual</v>
      </c>
      <c r="AY1894" s="68"/>
      <c r="AZ1894" s="68"/>
      <c r="BA1894" s="5">
        <f ca="1">+IF(K1894&gt;21,"Revisar",0)</f>
        <v>0</v>
      </c>
      <c r="BB1894" s="68" t="s">
        <v>146</v>
      </c>
      <c r="BC1894" s="129" t="s">
        <v>2919</v>
      </c>
      <c r="BD1894"/>
      <c r="BE1894"/>
      <c r="BF1894" s="129"/>
      <c r="BG1894" s="129"/>
      <c r="BH1894"/>
      <c r="BI1894"/>
      <c r="BJ1894"/>
      <c r="BK1894"/>
      <c r="BL1894"/>
      <c r="BM1894"/>
    </row>
    <row r="1895" spans="1:65" s="153" customFormat="1" ht="14.65" customHeight="1" x14ac:dyDescent="0.25">
      <c r="A1895" s="68" t="str">
        <f>CONCATENATE(E1895,"_",X1895)</f>
        <v>20545515840_PCR-LAP20064023</v>
      </c>
      <c r="B1895" s="68" t="str">
        <f>CONCATENATE(E1895,"_",Z1895)</f>
        <v>20545515840_</v>
      </c>
      <c r="C1895" s="6">
        <v>44116</v>
      </c>
      <c r="D1895" s="6">
        <v>44146</v>
      </c>
      <c r="E1895" s="192">
        <v>20545515840</v>
      </c>
      <c r="F1895" s="3" t="s">
        <v>3774</v>
      </c>
      <c r="G1895" s="6" t="s">
        <v>4779</v>
      </c>
      <c r="H1895" s="6">
        <v>44116</v>
      </c>
      <c r="I1895" s="6">
        <v>44146</v>
      </c>
      <c r="J1895" s="7"/>
      <c r="K1895" s="8">
        <f ca="1">+TODAY()-I1895</f>
        <v>-9</v>
      </c>
      <c r="L1895" s="9">
        <v>63</v>
      </c>
      <c r="M1895" s="135"/>
      <c r="N1895" s="9" t="str">
        <f>IF(M1895="","Vacio",IF(L1895=M1895,"Igual","Diferente"))</f>
        <v>Vacio</v>
      </c>
      <c r="O1895" s="9"/>
      <c r="P1895" s="135"/>
      <c r="Q1895" s="9" t="str">
        <f>IF(P1895="","Vacio",IF(O1895=P1895,"Igual","Diferente"))</f>
        <v>Vacio</v>
      </c>
      <c r="R1895" s="1">
        <f>+L1895+O1895/3.5</f>
        <v>63</v>
      </c>
      <c r="S1895" s="1">
        <f ca="1">+IF(K1895&gt;=0,IF(K1895&lt;30,R1895*1,IF(60&gt;K1895,R1895*2,IF(90&gt;K1895,R1895*3,IF(120&gt;K1895,R1895*4,IF(150&gt;K1895,R1895*5,IF(180&gt;K1895,R1895*6,IF(210&gt;K1895,R1895*7))))))),0)</f>
        <v>0</v>
      </c>
      <c r="T1895" s="2">
        <f ca="1">+IF(K1895&lt;0,0,IF(K1895&lt;8,$A$1,IF(K1895&lt;15,$B$1,IF(K1895&lt;22,$C$1,IF(K1895&lt;30,$D$1,IF(K1895&lt;60,$G$1,IF(K1895&lt;90,$H$1,IF(K1895&lt;120,$I$1,IF(K1895&lt;150,$J$1,IF(K1895&lt;180,$K$1,IF(K1895&lt;210,$E$1)))))))))))</f>
        <v>0</v>
      </c>
      <c r="U1895" s="3" t="s">
        <v>4636</v>
      </c>
      <c r="V1895" s="10" t="s">
        <v>4850</v>
      </c>
      <c r="W1895" s="6">
        <v>44116</v>
      </c>
      <c r="X1895" s="12" t="s">
        <v>4706</v>
      </c>
      <c r="Y1895" s="12" t="s">
        <v>5248</v>
      </c>
      <c r="Z1895" s="12"/>
      <c r="AA1895" s="12"/>
      <c r="AB1895" s="15"/>
      <c r="AC1895" s="15"/>
      <c r="AD1895" s="15"/>
      <c r="AE1895" s="15"/>
      <c r="AF1895" s="4">
        <f ca="1">+TODAY()-AE1895</f>
        <v>44137</v>
      </c>
      <c r="AG1895" s="15"/>
      <c r="AH1895" s="15"/>
      <c r="AI1895" s="6"/>
      <c r="AJ1895" s="6"/>
      <c r="AK1895" s="3"/>
      <c r="AL1895" s="6"/>
      <c r="AM1895" s="66">
        <v>1</v>
      </c>
      <c r="AN1895" s="63" t="s">
        <v>44</v>
      </c>
      <c r="AO1895" s="63"/>
      <c r="AP1895" s="63" t="s">
        <v>62</v>
      </c>
      <c r="AQ1895" s="3"/>
      <c r="AR1895" s="3"/>
      <c r="AS1895" s="3"/>
      <c r="AT1895" s="3"/>
      <c r="AU1895" s="3" t="s">
        <v>4401</v>
      </c>
      <c r="AV1895" s="7" t="s">
        <v>47</v>
      </c>
      <c r="AW1895" s="7" t="s">
        <v>47</v>
      </c>
      <c r="AX1895" s="9" t="str">
        <f>IF(AW1895="","Vacio",IF(AV1895=AW1895,"Igual","Diferente"))</f>
        <v>Igual</v>
      </c>
      <c r="AY1895" s="68"/>
      <c r="AZ1895" s="68"/>
      <c r="BA1895" s="5">
        <f ca="1">+IF(K1895&gt;21,"Revisar",0)</f>
        <v>0</v>
      </c>
      <c r="BB1895" s="68" t="s">
        <v>146</v>
      </c>
      <c r="BC1895" s="129" t="s">
        <v>2919</v>
      </c>
      <c r="BD1895"/>
      <c r="BE1895"/>
      <c r="BF1895" s="129"/>
      <c r="BG1895" s="129"/>
      <c r="BH1895"/>
      <c r="BI1895"/>
      <c r="BJ1895"/>
      <c r="BK1895"/>
      <c r="BL1895"/>
      <c r="BM1895"/>
    </row>
    <row r="1896" spans="1:65" s="153" customFormat="1" ht="14.65" customHeight="1" x14ac:dyDescent="0.25">
      <c r="A1896" s="68" t="str">
        <f>CONCATENATE(E1896,"_",X1896)</f>
        <v>20545515840_PCR-LAP20064047</v>
      </c>
      <c r="B1896" s="68" t="str">
        <f>CONCATENATE(E1896,"_",Z1896)</f>
        <v>20545515840_</v>
      </c>
      <c r="C1896" s="6">
        <v>44116</v>
      </c>
      <c r="D1896" s="6">
        <v>44146</v>
      </c>
      <c r="E1896" s="192">
        <v>20545515840</v>
      </c>
      <c r="F1896" s="3" t="s">
        <v>3774</v>
      </c>
      <c r="G1896" s="6" t="s">
        <v>4779</v>
      </c>
      <c r="H1896" s="6">
        <v>44116</v>
      </c>
      <c r="I1896" s="6">
        <v>44146</v>
      </c>
      <c r="J1896" s="7"/>
      <c r="K1896" s="8">
        <f ca="1">+TODAY()-I1896</f>
        <v>-9</v>
      </c>
      <c r="L1896" s="9">
        <v>63</v>
      </c>
      <c r="M1896" s="135"/>
      <c r="N1896" s="9" t="str">
        <f>IF(M1896="","Vacio",IF(L1896=M1896,"Igual","Diferente"))</f>
        <v>Vacio</v>
      </c>
      <c r="O1896" s="9"/>
      <c r="P1896" s="135"/>
      <c r="Q1896" s="9" t="str">
        <f>IF(P1896="","Vacio",IF(O1896=P1896,"Igual","Diferente"))</f>
        <v>Vacio</v>
      </c>
      <c r="R1896" s="1">
        <f>+L1896+O1896/3.5</f>
        <v>63</v>
      </c>
      <c r="S1896" s="1">
        <f ca="1">+IF(K1896&gt;=0,IF(K1896&lt;30,R1896*1,IF(60&gt;K1896,R1896*2,IF(90&gt;K1896,R1896*3,IF(120&gt;K1896,R1896*4,IF(150&gt;K1896,R1896*5,IF(180&gt;K1896,R1896*6,IF(210&gt;K1896,R1896*7))))))),0)</f>
        <v>0</v>
      </c>
      <c r="T1896" s="2">
        <f ca="1">+IF(K1896&lt;0,0,IF(K1896&lt;8,$A$1,IF(K1896&lt;15,$B$1,IF(K1896&lt;22,$C$1,IF(K1896&lt;30,$D$1,IF(K1896&lt;60,$G$1,IF(K1896&lt;90,$H$1,IF(K1896&lt;120,$I$1,IF(K1896&lt;150,$J$1,IF(K1896&lt;180,$K$1,IF(K1896&lt;210,$E$1)))))))))))</f>
        <v>0</v>
      </c>
      <c r="U1896" s="3" t="s">
        <v>4636</v>
      </c>
      <c r="V1896" s="10" t="s">
        <v>4850</v>
      </c>
      <c r="W1896" s="6">
        <v>44116</v>
      </c>
      <c r="X1896" s="12" t="s">
        <v>4707</v>
      </c>
      <c r="Y1896" s="12" t="s">
        <v>5248</v>
      </c>
      <c r="Z1896" s="12"/>
      <c r="AA1896" s="12"/>
      <c r="AB1896" s="15"/>
      <c r="AC1896" s="15"/>
      <c r="AD1896" s="15"/>
      <c r="AE1896" s="15"/>
      <c r="AF1896" s="4">
        <f ca="1">+TODAY()-AE1896</f>
        <v>44137</v>
      </c>
      <c r="AG1896" s="15"/>
      <c r="AH1896" s="15"/>
      <c r="AI1896" s="6"/>
      <c r="AJ1896" s="6"/>
      <c r="AK1896" s="3"/>
      <c r="AL1896" s="6"/>
      <c r="AM1896" s="66">
        <v>1</v>
      </c>
      <c r="AN1896" s="63" t="s">
        <v>44</v>
      </c>
      <c r="AO1896" s="63"/>
      <c r="AP1896" s="63" t="s">
        <v>62</v>
      </c>
      <c r="AQ1896" s="3"/>
      <c r="AR1896" s="3"/>
      <c r="AS1896" s="3"/>
      <c r="AT1896" s="3"/>
      <c r="AU1896" s="3" t="s">
        <v>4401</v>
      </c>
      <c r="AV1896" s="7" t="s">
        <v>47</v>
      </c>
      <c r="AW1896" s="7" t="s">
        <v>47</v>
      </c>
      <c r="AX1896" s="9" t="str">
        <f>IF(AW1896="","Vacio",IF(AV1896=AW1896,"Igual","Diferente"))</f>
        <v>Igual</v>
      </c>
      <c r="AY1896" s="68"/>
      <c r="AZ1896" s="68"/>
      <c r="BA1896" s="5">
        <f ca="1">+IF(K1896&gt;21,"Revisar",0)</f>
        <v>0</v>
      </c>
      <c r="BB1896" s="68" t="s">
        <v>146</v>
      </c>
      <c r="BC1896" s="129" t="s">
        <v>2919</v>
      </c>
      <c r="BD1896"/>
      <c r="BE1896"/>
      <c r="BF1896" s="129"/>
      <c r="BG1896" s="129"/>
      <c r="BH1896"/>
      <c r="BI1896"/>
      <c r="BJ1896"/>
      <c r="BK1896"/>
      <c r="BL1896"/>
      <c r="BM1896"/>
    </row>
    <row r="1897" spans="1:65" s="153" customFormat="1" ht="14.65" customHeight="1" x14ac:dyDescent="0.25">
      <c r="A1897" s="68" t="str">
        <f>CONCATENATE(E1897,"_",X1897)</f>
        <v>20545515840_PCR-LAP20064071</v>
      </c>
      <c r="B1897" s="68" t="str">
        <f>CONCATENATE(E1897,"_",Z1897)</f>
        <v>20545515840_</v>
      </c>
      <c r="C1897" s="6">
        <v>44116</v>
      </c>
      <c r="D1897" s="6">
        <v>44146</v>
      </c>
      <c r="E1897" s="192">
        <v>20545515840</v>
      </c>
      <c r="F1897" s="3" t="s">
        <v>3774</v>
      </c>
      <c r="G1897" s="6" t="s">
        <v>4779</v>
      </c>
      <c r="H1897" s="6">
        <v>44116</v>
      </c>
      <c r="I1897" s="6">
        <v>44146</v>
      </c>
      <c r="J1897" s="7"/>
      <c r="K1897" s="8">
        <f ca="1">+TODAY()-I1897</f>
        <v>-9</v>
      </c>
      <c r="L1897" s="9">
        <v>63</v>
      </c>
      <c r="M1897" s="135"/>
      <c r="N1897" s="9" t="str">
        <f>IF(M1897="","Vacio",IF(L1897=M1897,"Igual","Diferente"))</f>
        <v>Vacio</v>
      </c>
      <c r="O1897" s="9"/>
      <c r="P1897" s="135"/>
      <c r="Q1897" s="9" t="str">
        <f>IF(P1897="","Vacio",IF(O1897=P1897,"Igual","Diferente"))</f>
        <v>Vacio</v>
      </c>
      <c r="R1897" s="1">
        <f>+L1897+O1897/3.5</f>
        <v>63</v>
      </c>
      <c r="S1897" s="1">
        <f ca="1">+IF(K1897&gt;=0,IF(K1897&lt;30,R1897*1,IF(60&gt;K1897,R1897*2,IF(90&gt;K1897,R1897*3,IF(120&gt;K1897,R1897*4,IF(150&gt;K1897,R1897*5,IF(180&gt;K1897,R1897*6,IF(210&gt;K1897,R1897*7))))))),0)</f>
        <v>0</v>
      </c>
      <c r="T1897" s="2">
        <f ca="1">+IF(K1897&lt;0,0,IF(K1897&lt;8,$A$1,IF(K1897&lt;15,$B$1,IF(K1897&lt;22,$C$1,IF(K1897&lt;30,$D$1,IF(K1897&lt;60,$G$1,IF(K1897&lt;90,$H$1,IF(K1897&lt;120,$I$1,IF(K1897&lt;150,$J$1,IF(K1897&lt;180,$K$1,IF(K1897&lt;210,$E$1)))))))))))</f>
        <v>0</v>
      </c>
      <c r="U1897" s="3" t="s">
        <v>4636</v>
      </c>
      <c r="V1897" s="10" t="s">
        <v>4850</v>
      </c>
      <c r="W1897" s="6">
        <v>44116</v>
      </c>
      <c r="X1897" s="12" t="s">
        <v>4708</v>
      </c>
      <c r="Y1897" s="12" t="s">
        <v>5248</v>
      </c>
      <c r="Z1897" s="12"/>
      <c r="AA1897" s="12"/>
      <c r="AB1897" s="15"/>
      <c r="AC1897" s="15"/>
      <c r="AD1897" s="15"/>
      <c r="AE1897" s="15"/>
      <c r="AF1897" s="4">
        <f ca="1">+TODAY()-AE1897</f>
        <v>44137</v>
      </c>
      <c r="AG1897" s="15"/>
      <c r="AH1897" s="15"/>
      <c r="AI1897" s="6"/>
      <c r="AJ1897" s="6"/>
      <c r="AK1897" s="3"/>
      <c r="AL1897" s="6"/>
      <c r="AM1897" s="66">
        <v>1</v>
      </c>
      <c r="AN1897" s="63" t="s">
        <v>44</v>
      </c>
      <c r="AO1897" s="63"/>
      <c r="AP1897" s="63" t="s">
        <v>62</v>
      </c>
      <c r="AQ1897" s="3"/>
      <c r="AR1897" s="3"/>
      <c r="AS1897" s="3"/>
      <c r="AT1897" s="3"/>
      <c r="AU1897" s="3" t="s">
        <v>4401</v>
      </c>
      <c r="AV1897" s="7" t="s">
        <v>47</v>
      </c>
      <c r="AW1897" s="7" t="s">
        <v>47</v>
      </c>
      <c r="AX1897" s="9" t="str">
        <f>IF(AW1897="","Vacio",IF(AV1897=AW1897,"Igual","Diferente"))</f>
        <v>Igual</v>
      </c>
      <c r="AY1897" s="68"/>
      <c r="AZ1897" s="68"/>
      <c r="BA1897" s="5">
        <f ca="1">+IF(K1897&gt;21,"Revisar",0)</f>
        <v>0</v>
      </c>
      <c r="BB1897" s="68" t="s">
        <v>146</v>
      </c>
      <c r="BC1897" s="129" t="s">
        <v>2919</v>
      </c>
      <c r="BD1897"/>
      <c r="BE1897"/>
      <c r="BF1897" s="129"/>
      <c r="BG1897" s="129"/>
      <c r="BH1897"/>
      <c r="BI1897"/>
      <c r="BJ1897"/>
      <c r="BK1897"/>
      <c r="BL1897"/>
      <c r="BM1897"/>
    </row>
    <row r="1898" spans="1:65" s="153" customFormat="1" ht="14.65" customHeight="1" x14ac:dyDescent="0.25">
      <c r="A1898" s="68" t="str">
        <f>CONCATENATE(E1898,"_",X1898)</f>
        <v>20545515840_PCR-LAP20064080</v>
      </c>
      <c r="B1898" s="68" t="str">
        <f>CONCATENATE(E1898,"_",Z1898)</f>
        <v>20545515840_</v>
      </c>
      <c r="C1898" s="6">
        <v>44116</v>
      </c>
      <c r="D1898" s="6">
        <v>44146</v>
      </c>
      <c r="E1898" s="192">
        <v>20545515840</v>
      </c>
      <c r="F1898" s="3" t="s">
        <v>3774</v>
      </c>
      <c r="G1898" s="6" t="s">
        <v>4779</v>
      </c>
      <c r="H1898" s="6">
        <v>44116</v>
      </c>
      <c r="I1898" s="6">
        <v>44146</v>
      </c>
      <c r="J1898" s="7"/>
      <c r="K1898" s="8">
        <f ca="1">+TODAY()-I1898</f>
        <v>-9</v>
      </c>
      <c r="L1898" s="9">
        <v>63</v>
      </c>
      <c r="M1898" s="135"/>
      <c r="N1898" s="9" t="str">
        <f>IF(M1898="","Vacio",IF(L1898=M1898,"Igual","Diferente"))</f>
        <v>Vacio</v>
      </c>
      <c r="O1898" s="9"/>
      <c r="P1898" s="135"/>
      <c r="Q1898" s="9" t="str">
        <f>IF(P1898="","Vacio",IF(O1898=P1898,"Igual","Diferente"))</f>
        <v>Vacio</v>
      </c>
      <c r="R1898" s="1">
        <f>+L1898+O1898/3.5</f>
        <v>63</v>
      </c>
      <c r="S1898" s="1">
        <f ca="1">+IF(K1898&gt;=0,IF(K1898&lt;30,R1898*1,IF(60&gt;K1898,R1898*2,IF(90&gt;K1898,R1898*3,IF(120&gt;K1898,R1898*4,IF(150&gt;K1898,R1898*5,IF(180&gt;K1898,R1898*6,IF(210&gt;K1898,R1898*7))))))),0)</f>
        <v>0</v>
      </c>
      <c r="T1898" s="2">
        <f ca="1">+IF(K1898&lt;0,0,IF(K1898&lt;8,$A$1,IF(K1898&lt;15,$B$1,IF(K1898&lt;22,$C$1,IF(K1898&lt;30,$D$1,IF(K1898&lt;60,$G$1,IF(K1898&lt;90,$H$1,IF(K1898&lt;120,$I$1,IF(K1898&lt;150,$J$1,IF(K1898&lt;180,$K$1,IF(K1898&lt;210,$E$1)))))))))))</f>
        <v>0</v>
      </c>
      <c r="U1898" s="3" t="s">
        <v>4636</v>
      </c>
      <c r="V1898" s="10" t="s">
        <v>4850</v>
      </c>
      <c r="W1898" s="6">
        <v>44116</v>
      </c>
      <c r="X1898" s="12" t="s">
        <v>4709</v>
      </c>
      <c r="Y1898" s="12" t="s">
        <v>5248</v>
      </c>
      <c r="Z1898" s="12"/>
      <c r="AA1898" s="12"/>
      <c r="AB1898" s="15"/>
      <c r="AC1898" s="15"/>
      <c r="AD1898" s="15"/>
      <c r="AE1898" s="15"/>
      <c r="AF1898" s="4">
        <f ca="1">+TODAY()-AE1898</f>
        <v>44137</v>
      </c>
      <c r="AG1898" s="15"/>
      <c r="AH1898" s="15"/>
      <c r="AI1898" s="6"/>
      <c r="AJ1898" s="6"/>
      <c r="AK1898" s="3"/>
      <c r="AL1898" s="6"/>
      <c r="AM1898" s="66">
        <v>1</v>
      </c>
      <c r="AN1898" s="63" t="s">
        <v>44</v>
      </c>
      <c r="AO1898" s="63"/>
      <c r="AP1898" s="63" t="s">
        <v>62</v>
      </c>
      <c r="AQ1898" s="3"/>
      <c r="AR1898" s="3"/>
      <c r="AS1898" s="3"/>
      <c r="AT1898" s="3"/>
      <c r="AU1898" s="3" t="s">
        <v>4401</v>
      </c>
      <c r="AV1898" s="7" t="s">
        <v>47</v>
      </c>
      <c r="AW1898" s="7" t="s">
        <v>47</v>
      </c>
      <c r="AX1898" s="9" t="str">
        <f>IF(AW1898="","Vacio",IF(AV1898=AW1898,"Igual","Diferente"))</f>
        <v>Igual</v>
      </c>
      <c r="AY1898" s="68"/>
      <c r="AZ1898" s="68"/>
      <c r="BA1898" s="5">
        <f ca="1">+IF(K1898&gt;21,"Revisar",0)</f>
        <v>0</v>
      </c>
      <c r="BB1898" s="68" t="s">
        <v>146</v>
      </c>
      <c r="BC1898" s="129" t="s">
        <v>2919</v>
      </c>
      <c r="BD1898"/>
      <c r="BE1898"/>
      <c r="BF1898" s="129"/>
      <c r="BG1898" s="129"/>
      <c r="BH1898"/>
      <c r="BI1898"/>
      <c r="BJ1898"/>
      <c r="BK1898"/>
      <c r="BL1898"/>
      <c r="BM1898"/>
    </row>
    <row r="1899" spans="1:65" s="153" customFormat="1" ht="14.65" customHeight="1" x14ac:dyDescent="0.25">
      <c r="A1899" s="68" t="str">
        <f>CONCATENATE(E1899,"_",X1899)</f>
        <v>20545515840_PCR-LAP20064089</v>
      </c>
      <c r="B1899" s="68" t="str">
        <f>CONCATENATE(E1899,"_",Z1899)</f>
        <v>20545515840_</v>
      </c>
      <c r="C1899" s="6">
        <v>44116</v>
      </c>
      <c r="D1899" s="6">
        <v>44146</v>
      </c>
      <c r="E1899" s="192">
        <v>20545515840</v>
      </c>
      <c r="F1899" s="3" t="s">
        <v>3774</v>
      </c>
      <c r="G1899" s="6" t="s">
        <v>4779</v>
      </c>
      <c r="H1899" s="6">
        <v>44116</v>
      </c>
      <c r="I1899" s="6">
        <v>44146</v>
      </c>
      <c r="J1899" s="7"/>
      <c r="K1899" s="8">
        <f ca="1">+TODAY()-I1899</f>
        <v>-9</v>
      </c>
      <c r="L1899" s="9">
        <v>63</v>
      </c>
      <c r="M1899" s="135"/>
      <c r="N1899" s="9" t="str">
        <f>IF(M1899="","Vacio",IF(L1899=M1899,"Igual","Diferente"))</f>
        <v>Vacio</v>
      </c>
      <c r="O1899" s="9"/>
      <c r="P1899" s="135"/>
      <c r="Q1899" s="9" t="str">
        <f>IF(P1899="","Vacio",IF(O1899=P1899,"Igual","Diferente"))</f>
        <v>Vacio</v>
      </c>
      <c r="R1899" s="1">
        <f>+L1899+O1899/3.5</f>
        <v>63</v>
      </c>
      <c r="S1899" s="1">
        <f ca="1">+IF(K1899&gt;=0,IF(K1899&lt;30,R1899*1,IF(60&gt;K1899,R1899*2,IF(90&gt;K1899,R1899*3,IF(120&gt;K1899,R1899*4,IF(150&gt;K1899,R1899*5,IF(180&gt;K1899,R1899*6,IF(210&gt;K1899,R1899*7))))))),0)</f>
        <v>0</v>
      </c>
      <c r="T1899" s="2">
        <f ca="1">+IF(K1899&lt;0,0,IF(K1899&lt;8,$A$1,IF(K1899&lt;15,$B$1,IF(K1899&lt;22,$C$1,IF(K1899&lt;30,$D$1,IF(K1899&lt;60,$G$1,IF(K1899&lt;90,$H$1,IF(K1899&lt;120,$I$1,IF(K1899&lt;150,$J$1,IF(K1899&lt;180,$K$1,IF(K1899&lt;210,$E$1)))))))))))</f>
        <v>0</v>
      </c>
      <c r="U1899" s="3" t="s">
        <v>4636</v>
      </c>
      <c r="V1899" s="10" t="s">
        <v>4850</v>
      </c>
      <c r="W1899" s="6">
        <v>44116</v>
      </c>
      <c r="X1899" s="12" t="s">
        <v>4710</v>
      </c>
      <c r="Y1899" s="12" t="s">
        <v>5248</v>
      </c>
      <c r="Z1899" s="12"/>
      <c r="AA1899" s="12"/>
      <c r="AB1899" s="15"/>
      <c r="AC1899" s="15"/>
      <c r="AD1899" s="15"/>
      <c r="AE1899" s="15"/>
      <c r="AF1899" s="4">
        <f ca="1">+TODAY()-AE1899</f>
        <v>44137</v>
      </c>
      <c r="AG1899" s="15"/>
      <c r="AH1899" s="15"/>
      <c r="AI1899" s="6"/>
      <c r="AJ1899" s="6"/>
      <c r="AK1899" s="3"/>
      <c r="AL1899" s="6"/>
      <c r="AM1899" s="66">
        <v>1</v>
      </c>
      <c r="AN1899" s="63" t="s">
        <v>44</v>
      </c>
      <c r="AO1899" s="63"/>
      <c r="AP1899" s="63" t="s">
        <v>62</v>
      </c>
      <c r="AQ1899" s="3"/>
      <c r="AR1899" s="3"/>
      <c r="AS1899" s="3"/>
      <c r="AT1899" s="3"/>
      <c r="AU1899" s="3" t="s">
        <v>4401</v>
      </c>
      <c r="AV1899" s="7" t="s">
        <v>47</v>
      </c>
      <c r="AW1899" s="7" t="s">
        <v>47</v>
      </c>
      <c r="AX1899" s="9" t="str">
        <f>IF(AW1899="","Vacio",IF(AV1899=AW1899,"Igual","Diferente"))</f>
        <v>Igual</v>
      </c>
      <c r="AY1899" s="68"/>
      <c r="AZ1899" s="68"/>
      <c r="BA1899" s="5">
        <f ca="1">+IF(K1899&gt;21,"Revisar",0)</f>
        <v>0</v>
      </c>
      <c r="BB1899" s="68" t="s">
        <v>146</v>
      </c>
      <c r="BC1899" s="129" t="s">
        <v>2919</v>
      </c>
      <c r="BD1899"/>
      <c r="BE1899"/>
      <c r="BF1899" s="129"/>
      <c r="BG1899" s="129"/>
      <c r="BH1899"/>
      <c r="BI1899"/>
      <c r="BJ1899"/>
      <c r="BK1899"/>
      <c r="BL1899"/>
      <c r="BM1899"/>
    </row>
    <row r="1900" spans="1:65" s="153" customFormat="1" ht="14.65" customHeight="1" x14ac:dyDescent="0.25">
      <c r="A1900" s="68" t="str">
        <f>CONCATENATE(E1900,"_",X1900)</f>
        <v>20545515840_PCR-LAP20064095</v>
      </c>
      <c r="B1900" s="68" t="str">
        <f>CONCATENATE(E1900,"_",Z1900)</f>
        <v>20545515840_</v>
      </c>
      <c r="C1900" s="6">
        <v>44116</v>
      </c>
      <c r="D1900" s="6">
        <v>44146</v>
      </c>
      <c r="E1900" s="192">
        <v>20545515840</v>
      </c>
      <c r="F1900" s="3" t="s">
        <v>3774</v>
      </c>
      <c r="G1900" s="6" t="s">
        <v>4779</v>
      </c>
      <c r="H1900" s="6">
        <v>44116</v>
      </c>
      <c r="I1900" s="6">
        <v>44146</v>
      </c>
      <c r="J1900" s="7"/>
      <c r="K1900" s="8">
        <f ca="1">+TODAY()-I1900</f>
        <v>-9</v>
      </c>
      <c r="L1900" s="9">
        <v>63</v>
      </c>
      <c r="M1900" s="135"/>
      <c r="N1900" s="9" t="str">
        <f>IF(M1900="","Vacio",IF(L1900=M1900,"Igual","Diferente"))</f>
        <v>Vacio</v>
      </c>
      <c r="O1900" s="9"/>
      <c r="P1900" s="135"/>
      <c r="Q1900" s="9" t="str">
        <f>IF(P1900="","Vacio",IF(O1900=P1900,"Igual","Diferente"))</f>
        <v>Vacio</v>
      </c>
      <c r="R1900" s="1">
        <f>+L1900+O1900/3.5</f>
        <v>63</v>
      </c>
      <c r="S1900" s="1">
        <f ca="1">+IF(K1900&gt;=0,IF(K1900&lt;30,R1900*1,IF(60&gt;K1900,R1900*2,IF(90&gt;K1900,R1900*3,IF(120&gt;K1900,R1900*4,IF(150&gt;K1900,R1900*5,IF(180&gt;K1900,R1900*6,IF(210&gt;K1900,R1900*7))))))),0)</f>
        <v>0</v>
      </c>
      <c r="T1900" s="2">
        <f ca="1">+IF(K1900&lt;0,0,IF(K1900&lt;8,$A$1,IF(K1900&lt;15,$B$1,IF(K1900&lt;22,$C$1,IF(K1900&lt;30,$D$1,IF(K1900&lt;60,$G$1,IF(K1900&lt;90,$H$1,IF(K1900&lt;120,$I$1,IF(K1900&lt;150,$J$1,IF(K1900&lt;180,$K$1,IF(K1900&lt;210,$E$1)))))))))))</f>
        <v>0</v>
      </c>
      <c r="U1900" s="3" t="s">
        <v>4636</v>
      </c>
      <c r="V1900" s="10" t="s">
        <v>4850</v>
      </c>
      <c r="W1900" s="6">
        <v>44116</v>
      </c>
      <c r="X1900" s="12" t="s">
        <v>4711</v>
      </c>
      <c r="Y1900" s="12" t="s">
        <v>5248</v>
      </c>
      <c r="Z1900" s="12"/>
      <c r="AA1900" s="12"/>
      <c r="AB1900" s="15"/>
      <c r="AC1900" s="15"/>
      <c r="AD1900" s="15"/>
      <c r="AE1900" s="15"/>
      <c r="AF1900" s="4">
        <f ca="1">+TODAY()-AE1900</f>
        <v>44137</v>
      </c>
      <c r="AG1900" s="15"/>
      <c r="AH1900" s="15"/>
      <c r="AI1900" s="6"/>
      <c r="AJ1900" s="6"/>
      <c r="AK1900" s="3"/>
      <c r="AL1900" s="6"/>
      <c r="AM1900" s="66">
        <v>1</v>
      </c>
      <c r="AN1900" s="63" t="s">
        <v>44</v>
      </c>
      <c r="AO1900" s="63"/>
      <c r="AP1900" s="63" t="s">
        <v>62</v>
      </c>
      <c r="AQ1900" s="3"/>
      <c r="AR1900" s="3"/>
      <c r="AS1900" s="3"/>
      <c r="AT1900" s="3"/>
      <c r="AU1900" s="3" t="s">
        <v>4401</v>
      </c>
      <c r="AV1900" s="7" t="s">
        <v>47</v>
      </c>
      <c r="AW1900" s="7" t="s">
        <v>47</v>
      </c>
      <c r="AX1900" s="9" t="str">
        <f>IF(AW1900="","Vacio",IF(AV1900=AW1900,"Igual","Diferente"))</f>
        <v>Igual</v>
      </c>
      <c r="AY1900" s="68"/>
      <c r="AZ1900" s="68"/>
      <c r="BA1900" s="5">
        <f ca="1">+IF(K1900&gt;21,"Revisar",0)</f>
        <v>0</v>
      </c>
      <c r="BB1900" s="68" t="s">
        <v>146</v>
      </c>
      <c r="BC1900" s="129" t="s">
        <v>2919</v>
      </c>
      <c r="BD1900"/>
      <c r="BE1900"/>
      <c r="BF1900" s="129"/>
      <c r="BG1900" s="129"/>
      <c r="BH1900"/>
      <c r="BI1900"/>
      <c r="BJ1900"/>
      <c r="BK1900"/>
      <c r="BL1900"/>
      <c r="BM1900"/>
    </row>
    <row r="1901" spans="1:65" s="153" customFormat="1" ht="14.65" customHeight="1" x14ac:dyDescent="0.25">
      <c r="A1901" s="68" t="str">
        <f>CONCATENATE(E1901,"_",X1901)</f>
        <v>20545515840_PCR-LAP20064102</v>
      </c>
      <c r="B1901" s="68" t="str">
        <f>CONCATENATE(E1901,"_",Z1901)</f>
        <v>20545515840_</v>
      </c>
      <c r="C1901" s="6">
        <v>44116</v>
      </c>
      <c r="D1901" s="6">
        <v>44146</v>
      </c>
      <c r="E1901" s="192">
        <v>20545515840</v>
      </c>
      <c r="F1901" s="3" t="s">
        <v>3774</v>
      </c>
      <c r="G1901" s="6" t="s">
        <v>4779</v>
      </c>
      <c r="H1901" s="6">
        <v>44116</v>
      </c>
      <c r="I1901" s="6">
        <v>44146</v>
      </c>
      <c r="J1901" s="7"/>
      <c r="K1901" s="8">
        <f ca="1">+TODAY()-I1901</f>
        <v>-9</v>
      </c>
      <c r="L1901" s="9">
        <v>63</v>
      </c>
      <c r="M1901" s="135"/>
      <c r="N1901" s="9" t="str">
        <f>IF(M1901="","Vacio",IF(L1901=M1901,"Igual","Diferente"))</f>
        <v>Vacio</v>
      </c>
      <c r="O1901" s="9"/>
      <c r="P1901" s="135"/>
      <c r="Q1901" s="9" t="str">
        <f>IF(P1901="","Vacio",IF(O1901=P1901,"Igual","Diferente"))</f>
        <v>Vacio</v>
      </c>
      <c r="R1901" s="1">
        <f>+L1901+O1901/3.5</f>
        <v>63</v>
      </c>
      <c r="S1901" s="1">
        <f ca="1">+IF(K1901&gt;=0,IF(K1901&lt;30,R1901*1,IF(60&gt;K1901,R1901*2,IF(90&gt;K1901,R1901*3,IF(120&gt;K1901,R1901*4,IF(150&gt;K1901,R1901*5,IF(180&gt;K1901,R1901*6,IF(210&gt;K1901,R1901*7))))))),0)</f>
        <v>0</v>
      </c>
      <c r="T1901" s="2">
        <f ca="1">+IF(K1901&lt;0,0,IF(K1901&lt;8,$A$1,IF(K1901&lt;15,$B$1,IF(K1901&lt;22,$C$1,IF(K1901&lt;30,$D$1,IF(K1901&lt;60,$G$1,IF(K1901&lt;90,$H$1,IF(K1901&lt;120,$I$1,IF(K1901&lt;150,$J$1,IF(K1901&lt;180,$K$1,IF(K1901&lt;210,$E$1)))))))))))</f>
        <v>0</v>
      </c>
      <c r="U1901" s="3" t="s">
        <v>4636</v>
      </c>
      <c r="V1901" s="10" t="s">
        <v>4850</v>
      </c>
      <c r="W1901" s="6">
        <v>44116</v>
      </c>
      <c r="X1901" s="12" t="s">
        <v>4712</v>
      </c>
      <c r="Y1901" s="12" t="s">
        <v>5248</v>
      </c>
      <c r="Z1901" s="12"/>
      <c r="AA1901" s="12"/>
      <c r="AB1901" s="15"/>
      <c r="AC1901" s="15"/>
      <c r="AD1901" s="15"/>
      <c r="AE1901" s="15"/>
      <c r="AF1901" s="4">
        <f ca="1">+TODAY()-AE1901</f>
        <v>44137</v>
      </c>
      <c r="AG1901" s="15"/>
      <c r="AH1901" s="15"/>
      <c r="AI1901" s="6"/>
      <c r="AJ1901" s="6"/>
      <c r="AK1901" s="3"/>
      <c r="AL1901" s="6"/>
      <c r="AM1901" s="66">
        <v>1</v>
      </c>
      <c r="AN1901" s="63" t="s">
        <v>44</v>
      </c>
      <c r="AO1901" s="63"/>
      <c r="AP1901" s="63" t="s">
        <v>62</v>
      </c>
      <c r="AQ1901" s="3"/>
      <c r="AR1901" s="3"/>
      <c r="AS1901" s="3"/>
      <c r="AT1901" s="3"/>
      <c r="AU1901" s="3" t="s">
        <v>4401</v>
      </c>
      <c r="AV1901" s="7" t="s">
        <v>47</v>
      </c>
      <c r="AW1901" s="7" t="s">
        <v>47</v>
      </c>
      <c r="AX1901" s="9" t="str">
        <f>IF(AW1901="","Vacio",IF(AV1901=AW1901,"Igual","Diferente"))</f>
        <v>Igual</v>
      </c>
      <c r="AY1901" s="68"/>
      <c r="AZ1901" s="68"/>
      <c r="BA1901" s="5">
        <f ca="1">+IF(K1901&gt;21,"Revisar",0)</f>
        <v>0</v>
      </c>
      <c r="BB1901" s="68" t="s">
        <v>146</v>
      </c>
      <c r="BC1901" s="129" t="s">
        <v>2919</v>
      </c>
      <c r="BD1901"/>
      <c r="BE1901"/>
      <c r="BF1901" s="129"/>
      <c r="BG1901" s="129"/>
      <c r="BH1901"/>
      <c r="BI1901"/>
      <c r="BJ1901"/>
      <c r="BK1901"/>
      <c r="BL1901"/>
      <c r="BM1901"/>
    </row>
    <row r="1902" spans="1:65" s="153" customFormat="1" ht="14.65" customHeight="1" x14ac:dyDescent="0.25">
      <c r="A1902" s="68" t="str">
        <f>CONCATENATE(E1902,"_",X1902)</f>
        <v>20545515840_PCR-LAP20064094</v>
      </c>
      <c r="B1902" s="68" t="str">
        <f>CONCATENATE(E1902,"_",Z1902)</f>
        <v>20545515840_</v>
      </c>
      <c r="C1902" s="6">
        <v>44116</v>
      </c>
      <c r="D1902" s="6">
        <v>44146</v>
      </c>
      <c r="E1902" s="192">
        <v>20545515840</v>
      </c>
      <c r="F1902" s="3" t="s">
        <v>3774</v>
      </c>
      <c r="G1902" s="6" t="s">
        <v>4779</v>
      </c>
      <c r="H1902" s="6">
        <v>44116</v>
      </c>
      <c r="I1902" s="6">
        <v>44146</v>
      </c>
      <c r="J1902" s="7"/>
      <c r="K1902" s="8">
        <f ca="1">+TODAY()-I1902</f>
        <v>-9</v>
      </c>
      <c r="L1902" s="9">
        <v>63</v>
      </c>
      <c r="M1902" s="135"/>
      <c r="N1902" s="9" t="str">
        <f>IF(M1902="","Vacio",IF(L1902=M1902,"Igual","Diferente"))</f>
        <v>Vacio</v>
      </c>
      <c r="O1902" s="9"/>
      <c r="P1902" s="135"/>
      <c r="Q1902" s="9" t="str">
        <f>IF(P1902="","Vacio",IF(O1902=P1902,"Igual","Diferente"))</f>
        <v>Vacio</v>
      </c>
      <c r="R1902" s="1">
        <f>+L1902+O1902/3.5</f>
        <v>63</v>
      </c>
      <c r="S1902" s="1">
        <f ca="1">+IF(K1902&gt;=0,IF(K1902&lt;30,R1902*1,IF(60&gt;K1902,R1902*2,IF(90&gt;K1902,R1902*3,IF(120&gt;K1902,R1902*4,IF(150&gt;K1902,R1902*5,IF(180&gt;K1902,R1902*6,IF(210&gt;K1902,R1902*7))))))),0)</f>
        <v>0</v>
      </c>
      <c r="T1902" s="2">
        <f ca="1">+IF(K1902&lt;0,0,IF(K1902&lt;8,$A$1,IF(K1902&lt;15,$B$1,IF(K1902&lt;22,$C$1,IF(K1902&lt;30,$D$1,IF(K1902&lt;60,$G$1,IF(K1902&lt;90,$H$1,IF(K1902&lt;120,$I$1,IF(K1902&lt;150,$J$1,IF(K1902&lt;180,$K$1,IF(K1902&lt;210,$E$1)))))))))))</f>
        <v>0</v>
      </c>
      <c r="U1902" s="3" t="s">
        <v>4636</v>
      </c>
      <c r="V1902" s="10" t="s">
        <v>4850</v>
      </c>
      <c r="W1902" s="6">
        <v>44116</v>
      </c>
      <c r="X1902" s="12" t="s">
        <v>4713</v>
      </c>
      <c r="Y1902" s="12" t="s">
        <v>5248</v>
      </c>
      <c r="Z1902" s="12"/>
      <c r="AA1902" s="12"/>
      <c r="AB1902" s="15"/>
      <c r="AC1902" s="15"/>
      <c r="AD1902" s="15"/>
      <c r="AE1902" s="15"/>
      <c r="AF1902" s="4">
        <f ca="1">+TODAY()-AE1902</f>
        <v>44137</v>
      </c>
      <c r="AG1902" s="15"/>
      <c r="AH1902" s="15"/>
      <c r="AI1902" s="6"/>
      <c r="AJ1902" s="6"/>
      <c r="AK1902" s="3"/>
      <c r="AL1902" s="6"/>
      <c r="AM1902" s="66">
        <v>1</v>
      </c>
      <c r="AN1902" s="63" t="s">
        <v>44</v>
      </c>
      <c r="AO1902" s="63"/>
      <c r="AP1902" s="63" t="s">
        <v>62</v>
      </c>
      <c r="AQ1902" s="3"/>
      <c r="AR1902" s="3"/>
      <c r="AS1902" s="3"/>
      <c r="AT1902" s="3"/>
      <c r="AU1902" s="3" t="s">
        <v>4401</v>
      </c>
      <c r="AV1902" s="7" t="s">
        <v>47</v>
      </c>
      <c r="AW1902" s="7" t="s">
        <v>47</v>
      </c>
      <c r="AX1902" s="9" t="str">
        <f>IF(AW1902="","Vacio",IF(AV1902=AW1902,"Igual","Diferente"))</f>
        <v>Igual</v>
      </c>
      <c r="AY1902" s="68"/>
      <c r="AZ1902" s="68"/>
      <c r="BA1902" s="5">
        <f ca="1">+IF(K1902&gt;21,"Revisar",0)</f>
        <v>0</v>
      </c>
      <c r="BB1902" s="68" t="s">
        <v>146</v>
      </c>
      <c r="BC1902" s="129" t="s">
        <v>2919</v>
      </c>
      <c r="BD1902"/>
      <c r="BE1902"/>
      <c r="BF1902" s="129"/>
      <c r="BG1902" s="129"/>
      <c r="BH1902"/>
      <c r="BI1902"/>
      <c r="BJ1902"/>
      <c r="BK1902"/>
      <c r="BL1902"/>
      <c r="BM1902"/>
    </row>
    <row r="1903" spans="1:65" s="153" customFormat="1" ht="14.65" customHeight="1" x14ac:dyDescent="0.25">
      <c r="A1903" s="68" t="str">
        <f>CONCATENATE(E1903,"_",X1903)</f>
        <v>20545515840_PCR-LAP20064073</v>
      </c>
      <c r="B1903" s="68" t="str">
        <f>CONCATENATE(E1903,"_",Z1903)</f>
        <v>20545515840_</v>
      </c>
      <c r="C1903" s="6">
        <v>44116</v>
      </c>
      <c r="D1903" s="6">
        <v>44146</v>
      </c>
      <c r="E1903" s="192">
        <v>20545515840</v>
      </c>
      <c r="F1903" s="3" t="s">
        <v>3774</v>
      </c>
      <c r="G1903" s="6" t="s">
        <v>4779</v>
      </c>
      <c r="H1903" s="6">
        <v>44116</v>
      </c>
      <c r="I1903" s="6">
        <v>44146</v>
      </c>
      <c r="J1903" s="7"/>
      <c r="K1903" s="8">
        <f ca="1">+TODAY()-I1903</f>
        <v>-9</v>
      </c>
      <c r="L1903" s="9">
        <v>63</v>
      </c>
      <c r="M1903" s="135"/>
      <c r="N1903" s="9" t="str">
        <f>IF(M1903="","Vacio",IF(L1903=M1903,"Igual","Diferente"))</f>
        <v>Vacio</v>
      </c>
      <c r="O1903" s="9"/>
      <c r="P1903" s="135"/>
      <c r="Q1903" s="9" t="str">
        <f>IF(P1903="","Vacio",IF(O1903=P1903,"Igual","Diferente"))</f>
        <v>Vacio</v>
      </c>
      <c r="R1903" s="1">
        <f>+L1903+O1903/3.5</f>
        <v>63</v>
      </c>
      <c r="S1903" s="1">
        <f ca="1">+IF(K1903&gt;=0,IF(K1903&lt;30,R1903*1,IF(60&gt;K1903,R1903*2,IF(90&gt;K1903,R1903*3,IF(120&gt;K1903,R1903*4,IF(150&gt;K1903,R1903*5,IF(180&gt;K1903,R1903*6,IF(210&gt;K1903,R1903*7))))))),0)</f>
        <v>0</v>
      </c>
      <c r="T1903" s="2">
        <f ca="1">+IF(K1903&lt;0,0,IF(K1903&lt;8,$A$1,IF(K1903&lt;15,$B$1,IF(K1903&lt;22,$C$1,IF(K1903&lt;30,$D$1,IF(K1903&lt;60,$G$1,IF(K1903&lt;90,$H$1,IF(K1903&lt;120,$I$1,IF(K1903&lt;150,$J$1,IF(K1903&lt;180,$K$1,IF(K1903&lt;210,$E$1)))))))))))</f>
        <v>0</v>
      </c>
      <c r="U1903" s="3" t="s">
        <v>4636</v>
      </c>
      <c r="V1903" s="10" t="s">
        <v>4850</v>
      </c>
      <c r="W1903" s="6">
        <v>44116</v>
      </c>
      <c r="X1903" s="12" t="s">
        <v>4714</v>
      </c>
      <c r="Y1903" s="12" t="s">
        <v>5248</v>
      </c>
      <c r="Z1903" s="12"/>
      <c r="AA1903" s="12"/>
      <c r="AB1903" s="15"/>
      <c r="AC1903" s="15"/>
      <c r="AD1903" s="15"/>
      <c r="AE1903" s="15"/>
      <c r="AF1903" s="4">
        <f ca="1">+TODAY()-AE1903</f>
        <v>44137</v>
      </c>
      <c r="AG1903" s="15"/>
      <c r="AH1903" s="15"/>
      <c r="AI1903" s="6"/>
      <c r="AJ1903" s="6"/>
      <c r="AK1903" s="3"/>
      <c r="AL1903" s="6"/>
      <c r="AM1903" s="66">
        <v>1</v>
      </c>
      <c r="AN1903" s="63" t="s">
        <v>44</v>
      </c>
      <c r="AO1903" s="63"/>
      <c r="AP1903" s="63" t="s">
        <v>62</v>
      </c>
      <c r="AQ1903" s="3"/>
      <c r="AR1903" s="3"/>
      <c r="AS1903" s="3"/>
      <c r="AT1903" s="3"/>
      <c r="AU1903" s="3" t="s">
        <v>4401</v>
      </c>
      <c r="AV1903" s="7" t="s">
        <v>47</v>
      </c>
      <c r="AW1903" s="7" t="s">
        <v>47</v>
      </c>
      <c r="AX1903" s="9" t="str">
        <f>IF(AW1903="","Vacio",IF(AV1903=AW1903,"Igual","Diferente"))</f>
        <v>Igual</v>
      </c>
      <c r="AY1903" s="68"/>
      <c r="AZ1903" s="68"/>
      <c r="BA1903" s="5">
        <f ca="1">+IF(K1903&gt;21,"Revisar",0)</f>
        <v>0</v>
      </c>
      <c r="BB1903" s="68" t="s">
        <v>146</v>
      </c>
      <c r="BC1903" s="129" t="s">
        <v>2919</v>
      </c>
      <c r="BD1903"/>
      <c r="BE1903"/>
      <c r="BF1903" s="129"/>
      <c r="BG1903" s="129"/>
      <c r="BH1903"/>
      <c r="BI1903"/>
      <c r="BJ1903"/>
      <c r="BK1903"/>
      <c r="BL1903"/>
      <c r="BM1903"/>
    </row>
    <row r="1904" spans="1:65" s="153" customFormat="1" ht="14.65" customHeight="1" x14ac:dyDescent="0.25">
      <c r="A1904" s="68" t="str">
        <f>CONCATENATE(E1904,"_",X1904)</f>
        <v>20545515840_PCR-LAP20041113</v>
      </c>
      <c r="B1904" s="68" t="str">
        <f>CONCATENATE(E1904,"_",Z1904)</f>
        <v>20545515840_</v>
      </c>
      <c r="C1904" s="6">
        <v>44116</v>
      </c>
      <c r="D1904" s="6">
        <v>44146</v>
      </c>
      <c r="E1904" s="192">
        <v>20545515840</v>
      </c>
      <c r="F1904" s="3" t="s">
        <v>3774</v>
      </c>
      <c r="G1904" s="6" t="s">
        <v>4779</v>
      </c>
      <c r="H1904" s="6">
        <v>44116</v>
      </c>
      <c r="I1904" s="6">
        <v>44146</v>
      </c>
      <c r="J1904" s="7"/>
      <c r="K1904" s="8">
        <f ca="1">+TODAY()-I1904</f>
        <v>-9</v>
      </c>
      <c r="L1904" s="9">
        <v>63</v>
      </c>
      <c r="M1904" s="135"/>
      <c r="N1904" s="9" t="str">
        <f>IF(M1904="","Vacio",IF(L1904=M1904,"Igual","Diferente"))</f>
        <v>Vacio</v>
      </c>
      <c r="O1904" s="9"/>
      <c r="P1904" s="135"/>
      <c r="Q1904" s="9" t="str">
        <f>IF(P1904="","Vacio",IF(O1904=P1904,"Igual","Diferente"))</f>
        <v>Vacio</v>
      </c>
      <c r="R1904" s="1">
        <f>+L1904+O1904/3.5</f>
        <v>63</v>
      </c>
      <c r="S1904" s="1">
        <f ca="1">+IF(K1904&gt;=0,IF(K1904&lt;30,R1904*1,IF(60&gt;K1904,R1904*2,IF(90&gt;K1904,R1904*3,IF(120&gt;K1904,R1904*4,IF(150&gt;K1904,R1904*5,IF(180&gt;K1904,R1904*6,IF(210&gt;K1904,R1904*7))))))),0)</f>
        <v>0</v>
      </c>
      <c r="T1904" s="2">
        <f ca="1">+IF(K1904&lt;0,0,IF(K1904&lt;8,$A$1,IF(K1904&lt;15,$B$1,IF(K1904&lt;22,$C$1,IF(K1904&lt;30,$D$1,IF(K1904&lt;60,$G$1,IF(K1904&lt;90,$H$1,IF(K1904&lt;120,$I$1,IF(K1904&lt;150,$J$1,IF(K1904&lt;180,$K$1,IF(K1904&lt;210,$E$1)))))))))))</f>
        <v>0</v>
      </c>
      <c r="U1904" s="3" t="s">
        <v>4636</v>
      </c>
      <c r="V1904" s="10" t="s">
        <v>4850</v>
      </c>
      <c r="W1904" s="6">
        <v>44116</v>
      </c>
      <c r="X1904" s="12" t="s">
        <v>2379</v>
      </c>
      <c r="Y1904" s="12" t="s">
        <v>5248</v>
      </c>
      <c r="Z1904" s="12"/>
      <c r="AA1904" s="12"/>
      <c r="AB1904" s="15"/>
      <c r="AC1904" s="15"/>
      <c r="AD1904" s="15"/>
      <c r="AE1904" s="15"/>
      <c r="AF1904" s="4">
        <f ca="1">+TODAY()-AE1904</f>
        <v>44137</v>
      </c>
      <c r="AG1904" s="15"/>
      <c r="AH1904" s="15"/>
      <c r="AI1904" s="6"/>
      <c r="AJ1904" s="6"/>
      <c r="AK1904" s="3"/>
      <c r="AL1904" s="6"/>
      <c r="AM1904" s="66">
        <v>1</v>
      </c>
      <c r="AN1904" s="63" t="s">
        <v>44</v>
      </c>
      <c r="AO1904" s="63"/>
      <c r="AP1904" s="63" t="s">
        <v>62</v>
      </c>
      <c r="AQ1904" s="3"/>
      <c r="AR1904" s="3"/>
      <c r="AS1904" s="3"/>
      <c r="AT1904" s="3"/>
      <c r="AU1904" s="3" t="s">
        <v>4401</v>
      </c>
      <c r="AV1904" s="7" t="s">
        <v>47</v>
      </c>
      <c r="AW1904" s="7" t="s">
        <v>47</v>
      </c>
      <c r="AX1904" s="9" t="str">
        <f>IF(AW1904="","Vacio",IF(AV1904=AW1904,"Igual","Diferente"))</f>
        <v>Igual</v>
      </c>
      <c r="AY1904" s="68"/>
      <c r="AZ1904" s="68"/>
      <c r="BA1904" s="5">
        <f ca="1">+IF(K1904&gt;21,"Revisar",0)</f>
        <v>0</v>
      </c>
      <c r="BB1904" s="68" t="s">
        <v>146</v>
      </c>
      <c r="BC1904" s="129" t="s">
        <v>2919</v>
      </c>
      <c r="BD1904"/>
      <c r="BE1904"/>
      <c r="BF1904" s="129"/>
      <c r="BG1904" s="129"/>
      <c r="BH1904"/>
      <c r="BI1904"/>
      <c r="BJ1904"/>
      <c r="BK1904"/>
      <c r="BL1904"/>
      <c r="BM1904"/>
    </row>
    <row r="1905" spans="1:65" s="153" customFormat="1" ht="14.65" customHeight="1" x14ac:dyDescent="0.25">
      <c r="A1905" s="68" t="str">
        <f>CONCATENATE(E1905,"_",X1905)</f>
        <v>20545515840_PCR-LAP20064098</v>
      </c>
      <c r="B1905" s="68" t="str">
        <f>CONCATENATE(E1905,"_",Z1905)</f>
        <v>20545515840_</v>
      </c>
      <c r="C1905" s="6">
        <v>44116</v>
      </c>
      <c r="D1905" s="6">
        <v>44146</v>
      </c>
      <c r="E1905" s="192">
        <v>20545515840</v>
      </c>
      <c r="F1905" s="3" t="s">
        <v>3774</v>
      </c>
      <c r="G1905" s="6" t="s">
        <v>4779</v>
      </c>
      <c r="H1905" s="6">
        <v>44116</v>
      </c>
      <c r="I1905" s="6">
        <v>44146</v>
      </c>
      <c r="J1905" s="7"/>
      <c r="K1905" s="8">
        <f ca="1">+TODAY()-I1905</f>
        <v>-9</v>
      </c>
      <c r="L1905" s="9">
        <v>63</v>
      </c>
      <c r="M1905" s="135"/>
      <c r="N1905" s="9" t="str">
        <f>IF(M1905="","Vacio",IF(L1905=M1905,"Igual","Diferente"))</f>
        <v>Vacio</v>
      </c>
      <c r="O1905" s="9"/>
      <c r="P1905" s="135"/>
      <c r="Q1905" s="9" t="str">
        <f>IF(P1905="","Vacio",IF(O1905=P1905,"Igual","Diferente"))</f>
        <v>Vacio</v>
      </c>
      <c r="R1905" s="1">
        <f>+L1905+O1905/3.5</f>
        <v>63</v>
      </c>
      <c r="S1905" s="1">
        <f ca="1">+IF(K1905&gt;=0,IF(K1905&lt;30,R1905*1,IF(60&gt;K1905,R1905*2,IF(90&gt;K1905,R1905*3,IF(120&gt;K1905,R1905*4,IF(150&gt;K1905,R1905*5,IF(180&gt;K1905,R1905*6,IF(210&gt;K1905,R1905*7))))))),0)</f>
        <v>0</v>
      </c>
      <c r="T1905" s="2">
        <f ca="1">+IF(K1905&lt;0,0,IF(K1905&lt;8,$A$1,IF(K1905&lt;15,$B$1,IF(K1905&lt;22,$C$1,IF(K1905&lt;30,$D$1,IF(K1905&lt;60,$G$1,IF(K1905&lt;90,$H$1,IF(K1905&lt;120,$I$1,IF(K1905&lt;150,$J$1,IF(K1905&lt;180,$K$1,IF(K1905&lt;210,$E$1)))))))))))</f>
        <v>0</v>
      </c>
      <c r="U1905" s="3" t="s">
        <v>4636</v>
      </c>
      <c r="V1905" s="10" t="s">
        <v>4850</v>
      </c>
      <c r="W1905" s="6">
        <v>44116</v>
      </c>
      <c r="X1905" s="12" t="s">
        <v>4715</v>
      </c>
      <c r="Y1905" s="12" t="s">
        <v>5248</v>
      </c>
      <c r="Z1905" s="12"/>
      <c r="AA1905" s="12"/>
      <c r="AB1905" s="15"/>
      <c r="AC1905" s="15"/>
      <c r="AD1905" s="15"/>
      <c r="AE1905" s="15"/>
      <c r="AF1905" s="4">
        <f ca="1">+TODAY()-AE1905</f>
        <v>44137</v>
      </c>
      <c r="AG1905" s="15"/>
      <c r="AH1905" s="15"/>
      <c r="AI1905" s="6"/>
      <c r="AJ1905" s="6"/>
      <c r="AK1905" s="3"/>
      <c r="AL1905" s="6"/>
      <c r="AM1905" s="66">
        <v>1</v>
      </c>
      <c r="AN1905" s="63" t="s">
        <v>44</v>
      </c>
      <c r="AO1905" s="63"/>
      <c r="AP1905" s="63" t="s">
        <v>62</v>
      </c>
      <c r="AQ1905" s="3"/>
      <c r="AR1905" s="3"/>
      <c r="AS1905" s="3"/>
      <c r="AT1905" s="3"/>
      <c r="AU1905" s="3" t="s">
        <v>4401</v>
      </c>
      <c r="AV1905" s="7" t="s">
        <v>47</v>
      </c>
      <c r="AW1905" s="7" t="s">
        <v>47</v>
      </c>
      <c r="AX1905" s="9" t="str">
        <f>IF(AW1905="","Vacio",IF(AV1905=AW1905,"Igual","Diferente"))</f>
        <v>Igual</v>
      </c>
      <c r="AY1905" s="68"/>
      <c r="AZ1905" s="68"/>
      <c r="BA1905" s="5">
        <f ca="1">+IF(K1905&gt;21,"Revisar",0)</f>
        <v>0</v>
      </c>
      <c r="BB1905" s="68" t="s">
        <v>146</v>
      </c>
      <c r="BC1905" s="129" t="s">
        <v>2919</v>
      </c>
      <c r="BD1905"/>
      <c r="BE1905"/>
      <c r="BF1905" s="129"/>
      <c r="BG1905" s="129"/>
      <c r="BH1905"/>
      <c r="BI1905"/>
      <c r="BJ1905"/>
      <c r="BK1905"/>
      <c r="BL1905"/>
      <c r="BM1905"/>
    </row>
    <row r="1906" spans="1:65" s="153" customFormat="1" ht="14.65" customHeight="1" x14ac:dyDescent="0.25">
      <c r="A1906" s="68" t="str">
        <f>CONCATENATE(E1906,"_",X1906)</f>
        <v>20545515840_PCR-LAP20064078</v>
      </c>
      <c r="B1906" s="68" t="str">
        <f>CONCATENATE(E1906,"_",Z1906)</f>
        <v>20545515840_</v>
      </c>
      <c r="C1906" s="6">
        <v>44116</v>
      </c>
      <c r="D1906" s="6">
        <v>44146</v>
      </c>
      <c r="E1906" s="192">
        <v>20545515840</v>
      </c>
      <c r="F1906" s="3" t="s">
        <v>3774</v>
      </c>
      <c r="G1906" s="6" t="s">
        <v>4779</v>
      </c>
      <c r="H1906" s="6">
        <v>44116</v>
      </c>
      <c r="I1906" s="6">
        <v>44146</v>
      </c>
      <c r="J1906" s="7"/>
      <c r="K1906" s="8">
        <f ca="1">+TODAY()-I1906</f>
        <v>-9</v>
      </c>
      <c r="L1906" s="9">
        <v>63</v>
      </c>
      <c r="M1906" s="135"/>
      <c r="N1906" s="9" t="str">
        <f>IF(M1906="","Vacio",IF(L1906=M1906,"Igual","Diferente"))</f>
        <v>Vacio</v>
      </c>
      <c r="O1906" s="9"/>
      <c r="P1906" s="135"/>
      <c r="Q1906" s="9" t="str">
        <f>IF(P1906="","Vacio",IF(O1906=P1906,"Igual","Diferente"))</f>
        <v>Vacio</v>
      </c>
      <c r="R1906" s="1">
        <f>+L1906+O1906/3.5</f>
        <v>63</v>
      </c>
      <c r="S1906" s="1">
        <f ca="1">+IF(K1906&gt;=0,IF(K1906&lt;30,R1906*1,IF(60&gt;K1906,R1906*2,IF(90&gt;K1906,R1906*3,IF(120&gt;K1906,R1906*4,IF(150&gt;K1906,R1906*5,IF(180&gt;K1906,R1906*6,IF(210&gt;K1906,R1906*7))))))),0)</f>
        <v>0</v>
      </c>
      <c r="T1906" s="2">
        <f ca="1">+IF(K1906&lt;0,0,IF(K1906&lt;8,$A$1,IF(K1906&lt;15,$B$1,IF(K1906&lt;22,$C$1,IF(K1906&lt;30,$D$1,IF(K1906&lt;60,$G$1,IF(K1906&lt;90,$H$1,IF(K1906&lt;120,$I$1,IF(K1906&lt;150,$J$1,IF(K1906&lt;180,$K$1,IF(K1906&lt;210,$E$1)))))))))))</f>
        <v>0</v>
      </c>
      <c r="U1906" s="3" t="s">
        <v>4636</v>
      </c>
      <c r="V1906" s="10" t="s">
        <v>4850</v>
      </c>
      <c r="W1906" s="6">
        <v>44116</v>
      </c>
      <c r="X1906" s="12" t="s">
        <v>4716</v>
      </c>
      <c r="Y1906" s="12" t="s">
        <v>5248</v>
      </c>
      <c r="Z1906" s="12"/>
      <c r="AA1906" s="12"/>
      <c r="AB1906" s="15"/>
      <c r="AC1906" s="15"/>
      <c r="AD1906" s="15"/>
      <c r="AE1906" s="15"/>
      <c r="AF1906" s="4">
        <f ca="1">+TODAY()-AE1906</f>
        <v>44137</v>
      </c>
      <c r="AG1906" s="15"/>
      <c r="AH1906" s="15"/>
      <c r="AI1906" s="6"/>
      <c r="AJ1906" s="6"/>
      <c r="AK1906" s="3"/>
      <c r="AL1906" s="6"/>
      <c r="AM1906" s="66">
        <v>1</v>
      </c>
      <c r="AN1906" s="63" t="s">
        <v>44</v>
      </c>
      <c r="AO1906" s="63"/>
      <c r="AP1906" s="63" t="s">
        <v>62</v>
      </c>
      <c r="AQ1906" s="3"/>
      <c r="AR1906" s="3"/>
      <c r="AS1906" s="3"/>
      <c r="AT1906" s="3"/>
      <c r="AU1906" s="3" t="s">
        <v>4401</v>
      </c>
      <c r="AV1906" s="7" t="s">
        <v>47</v>
      </c>
      <c r="AW1906" s="7" t="s">
        <v>47</v>
      </c>
      <c r="AX1906" s="9" t="str">
        <f>IF(AW1906="","Vacio",IF(AV1906=AW1906,"Igual","Diferente"))</f>
        <v>Igual</v>
      </c>
      <c r="AY1906" s="68"/>
      <c r="AZ1906" s="68"/>
      <c r="BA1906" s="5">
        <f ca="1">+IF(K1906&gt;21,"Revisar",0)</f>
        <v>0</v>
      </c>
      <c r="BB1906" s="68" t="s">
        <v>146</v>
      </c>
      <c r="BC1906" s="129" t="s">
        <v>2919</v>
      </c>
      <c r="BD1906"/>
      <c r="BE1906"/>
      <c r="BF1906" s="129"/>
      <c r="BG1906" s="129"/>
      <c r="BH1906"/>
      <c r="BI1906"/>
      <c r="BJ1906"/>
      <c r="BK1906"/>
      <c r="BL1906"/>
      <c r="BM1906"/>
    </row>
    <row r="1907" spans="1:65" s="153" customFormat="1" ht="14.65" customHeight="1" x14ac:dyDescent="0.25">
      <c r="A1907" s="68" t="str">
        <f>CONCATENATE(E1907,"_",X1907)</f>
        <v>20545515840_PCR-LAP20064087</v>
      </c>
      <c r="B1907" s="68" t="str">
        <f>CONCATENATE(E1907,"_",Z1907)</f>
        <v>20545515840_</v>
      </c>
      <c r="C1907" s="6">
        <v>44116</v>
      </c>
      <c r="D1907" s="6">
        <v>44146</v>
      </c>
      <c r="E1907" s="192">
        <v>20545515840</v>
      </c>
      <c r="F1907" s="3" t="s">
        <v>3774</v>
      </c>
      <c r="G1907" s="6" t="s">
        <v>4779</v>
      </c>
      <c r="H1907" s="6">
        <v>44116</v>
      </c>
      <c r="I1907" s="6">
        <v>44146</v>
      </c>
      <c r="J1907" s="7"/>
      <c r="K1907" s="8">
        <f ca="1">+TODAY()-I1907</f>
        <v>-9</v>
      </c>
      <c r="L1907" s="9">
        <v>63</v>
      </c>
      <c r="M1907" s="135"/>
      <c r="N1907" s="9" t="str">
        <f>IF(M1907="","Vacio",IF(L1907=M1907,"Igual","Diferente"))</f>
        <v>Vacio</v>
      </c>
      <c r="O1907" s="9"/>
      <c r="P1907" s="135"/>
      <c r="Q1907" s="9" t="str">
        <f>IF(P1907="","Vacio",IF(O1907=P1907,"Igual","Diferente"))</f>
        <v>Vacio</v>
      </c>
      <c r="R1907" s="1">
        <f>+L1907+O1907/3.5</f>
        <v>63</v>
      </c>
      <c r="S1907" s="1">
        <f ca="1">+IF(K1907&gt;=0,IF(K1907&lt;30,R1907*1,IF(60&gt;K1907,R1907*2,IF(90&gt;K1907,R1907*3,IF(120&gt;K1907,R1907*4,IF(150&gt;K1907,R1907*5,IF(180&gt;K1907,R1907*6,IF(210&gt;K1907,R1907*7))))))),0)</f>
        <v>0</v>
      </c>
      <c r="T1907" s="2">
        <f ca="1">+IF(K1907&lt;0,0,IF(K1907&lt;8,$A$1,IF(K1907&lt;15,$B$1,IF(K1907&lt;22,$C$1,IF(K1907&lt;30,$D$1,IF(K1907&lt;60,$G$1,IF(K1907&lt;90,$H$1,IF(K1907&lt;120,$I$1,IF(K1907&lt;150,$J$1,IF(K1907&lt;180,$K$1,IF(K1907&lt;210,$E$1)))))))))))</f>
        <v>0</v>
      </c>
      <c r="U1907" s="3" t="s">
        <v>4636</v>
      </c>
      <c r="V1907" s="10" t="s">
        <v>4850</v>
      </c>
      <c r="W1907" s="6">
        <v>44116</v>
      </c>
      <c r="X1907" s="12" t="s">
        <v>4717</v>
      </c>
      <c r="Y1907" s="12" t="s">
        <v>5248</v>
      </c>
      <c r="Z1907" s="12"/>
      <c r="AA1907" s="12"/>
      <c r="AB1907" s="15"/>
      <c r="AC1907" s="15"/>
      <c r="AD1907" s="15"/>
      <c r="AE1907" s="15"/>
      <c r="AF1907" s="4">
        <f ca="1">+TODAY()-AE1907</f>
        <v>44137</v>
      </c>
      <c r="AG1907" s="15"/>
      <c r="AH1907" s="15"/>
      <c r="AI1907" s="6"/>
      <c r="AJ1907" s="6"/>
      <c r="AK1907" s="3"/>
      <c r="AL1907" s="6"/>
      <c r="AM1907" s="66">
        <v>1</v>
      </c>
      <c r="AN1907" s="63" t="s">
        <v>44</v>
      </c>
      <c r="AO1907" s="63"/>
      <c r="AP1907" s="63" t="s">
        <v>62</v>
      </c>
      <c r="AQ1907" s="3"/>
      <c r="AR1907" s="3"/>
      <c r="AS1907" s="3"/>
      <c r="AT1907" s="3"/>
      <c r="AU1907" s="3" t="s">
        <v>4401</v>
      </c>
      <c r="AV1907" s="7" t="s">
        <v>47</v>
      </c>
      <c r="AW1907" s="7" t="s">
        <v>47</v>
      </c>
      <c r="AX1907" s="9" t="str">
        <f>IF(AW1907="","Vacio",IF(AV1907=AW1907,"Igual","Diferente"))</f>
        <v>Igual</v>
      </c>
      <c r="AY1907" s="68"/>
      <c r="AZ1907" s="68"/>
      <c r="BA1907" s="5">
        <f ca="1">+IF(K1907&gt;21,"Revisar",0)</f>
        <v>0</v>
      </c>
      <c r="BB1907" s="68" t="s">
        <v>146</v>
      </c>
      <c r="BC1907" s="129" t="s">
        <v>2919</v>
      </c>
      <c r="BD1907"/>
      <c r="BE1907"/>
      <c r="BF1907" s="129"/>
      <c r="BG1907" s="129"/>
      <c r="BH1907"/>
      <c r="BI1907"/>
      <c r="BJ1907"/>
      <c r="BK1907"/>
      <c r="BL1907"/>
      <c r="BM1907"/>
    </row>
    <row r="1908" spans="1:65" s="153" customFormat="1" ht="14.65" customHeight="1" x14ac:dyDescent="0.25">
      <c r="A1908" s="68" t="str">
        <f>CONCATENATE(E1908,"_",X1908)</f>
        <v>20545515840_PCR-LAP20064010</v>
      </c>
      <c r="B1908" s="68" t="str">
        <f>CONCATENATE(E1908,"_",Z1908)</f>
        <v>20545515840_</v>
      </c>
      <c r="C1908" s="6">
        <v>44116</v>
      </c>
      <c r="D1908" s="6">
        <v>44146</v>
      </c>
      <c r="E1908" s="192">
        <v>20545515840</v>
      </c>
      <c r="F1908" s="3" t="s">
        <v>3774</v>
      </c>
      <c r="G1908" s="6" t="s">
        <v>4779</v>
      </c>
      <c r="H1908" s="6">
        <v>44116</v>
      </c>
      <c r="I1908" s="6">
        <v>44146</v>
      </c>
      <c r="J1908" s="7"/>
      <c r="K1908" s="8">
        <f ca="1">+TODAY()-I1908</f>
        <v>-9</v>
      </c>
      <c r="L1908" s="9">
        <v>63</v>
      </c>
      <c r="M1908" s="135"/>
      <c r="N1908" s="9" t="str">
        <f>IF(M1908="","Vacio",IF(L1908=M1908,"Igual","Diferente"))</f>
        <v>Vacio</v>
      </c>
      <c r="O1908" s="9"/>
      <c r="P1908" s="135"/>
      <c r="Q1908" s="9" t="str">
        <f>IF(P1908="","Vacio",IF(O1908=P1908,"Igual","Diferente"))</f>
        <v>Vacio</v>
      </c>
      <c r="R1908" s="1">
        <f>+L1908+O1908/3.5</f>
        <v>63</v>
      </c>
      <c r="S1908" s="1">
        <f ca="1">+IF(K1908&gt;=0,IF(K1908&lt;30,R1908*1,IF(60&gt;K1908,R1908*2,IF(90&gt;K1908,R1908*3,IF(120&gt;K1908,R1908*4,IF(150&gt;K1908,R1908*5,IF(180&gt;K1908,R1908*6,IF(210&gt;K1908,R1908*7))))))),0)</f>
        <v>0</v>
      </c>
      <c r="T1908" s="2">
        <f ca="1">+IF(K1908&lt;0,0,IF(K1908&lt;8,$A$1,IF(K1908&lt;15,$B$1,IF(K1908&lt;22,$C$1,IF(K1908&lt;30,$D$1,IF(K1908&lt;60,$G$1,IF(K1908&lt;90,$H$1,IF(K1908&lt;120,$I$1,IF(K1908&lt;150,$J$1,IF(K1908&lt;180,$K$1,IF(K1908&lt;210,$E$1)))))))))))</f>
        <v>0</v>
      </c>
      <c r="U1908" s="3" t="s">
        <v>4636</v>
      </c>
      <c r="V1908" s="10" t="s">
        <v>4850</v>
      </c>
      <c r="W1908" s="6">
        <v>44116</v>
      </c>
      <c r="X1908" s="12" t="s">
        <v>4718</v>
      </c>
      <c r="Y1908" s="12" t="s">
        <v>5248</v>
      </c>
      <c r="Z1908" s="12"/>
      <c r="AA1908" s="12"/>
      <c r="AB1908" s="15"/>
      <c r="AC1908" s="15"/>
      <c r="AD1908" s="15"/>
      <c r="AE1908" s="15"/>
      <c r="AF1908" s="4">
        <f ca="1">+TODAY()-AE1908</f>
        <v>44137</v>
      </c>
      <c r="AG1908" s="15"/>
      <c r="AH1908" s="15"/>
      <c r="AI1908" s="6"/>
      <c r="AJ1908" s="6"/>
      <c r="AK1908" s="3"/>
      <c r="AL1908" s="6"/>
      <c r="AM1908" s="66">
        <v>1</v>
      </c>
      <c r="AN1908" s="63" t="s">
        <v>44</v>
      </c>
      <c r="AO1908" s="63"/>
      <c r="AP1908" s="63" t="s">
        <v>62</v>
      </c>
      <c r="AQ1908" s="3"/>
      <c r="AR1908" s="3"/>
      <c r="AS1908" s="3"/>
      <c r="AT1908" s="3"/>
      <c r="AU1908" s="3" t="s">
        <v>4401</v>
      </c>
      <c r="AV1908" s="7" t="s">
        <v>47</v>
      </c>
      <c r="AW1908" s="7" t="s">
        <v>47</v>
      </c>
      <c r="AX1908" s="9" t="str">
        <f>IF(AW1908="","Vacio",IF(AV1908=AW1908,"Igual","Diferente"))</f>
        <v>Igual</v>
      </c>
      <c r="AY1908" s="68"/>
      <c r="AZ1908" s="68"/>
      <c r="BA1908" s="5">
        <f ca="1">+IF(K1908&gt;21,"Revisar",0)</f>
        <v>0</v>
      </c>
      <c r="BB1908" s="68" t="s">
        <v>146</v>
      </c>
      <c r="BC1908" s="129" t="s">
        <v>2919</v>
      </c>
      <c r="BD1908"/>
      <c r="BE1908"/>
      <c r="BF1908" s="129"/>
      <c r="BG1908" s="129"/>
      <c r="BH1908"/>
      <c r="BI1908"/>
      <c r="BJ1908"/>
      <c r="BK1908"/>
      <c r="BL1908"/>
      <c r="BM1908"/>
    </row>
    <row r="1909" spans="1:65" s="153" customFormat="1" ht="14.65" customHeight="1" x14ac:dyDescent="0.25">
      <c r="A1909" s="68" t="str">
        <f>CONCATENATE(E1909,"_",X1909)</f>
        <v>20545515840_PCR-LAP20071031</v>
      </c>
      <c r="B1909" s="68" t="str">
        <f>CONCATENATE(E1909,"_",Z1909)</f>
        <v>20545515840_</v>
      </c>
      <c r="C1909" s="6">
        <v>44118</v>
      </c>
      <c r="D1909" s="6">
        <v>44148</v>
      </c>
      <c r="E1909" s="192">
        <v>20545515840</v>
      </c>
      <c r="F1909" s="3" t="s">
        <v>3774</v>
      </c>
      <c r="G1909" s="6" t="s">
        <v>4993</v>
      </c>
      <c r="H1909" s="6">
        <v>44118</v>
      </c>
      <c r="I1909" s="6">
        <v>44148</v>
      </c>
      <c r="J1909" s="7"/>
      <c r="K1909" s="8">
        <f ca="1">+TODAY()-I1909</f>
        <v>-11</v>
      </c>
      <c r="L1909" s="9">
        <v>63</v>
      </c>
      <c r="M1909" s="135"/>
      <c r="N1909" s="9" t="str">
        <f>IF(M1909="","Vacio",IF(L1909=M1909,"Igual","Diferente"))</f>
        <v>Vacio</v>
      </c>
      <c r="O1909" s="9"/>
      <c r="P1909" s="135"/>
      <c r="Q1909" s="9" t="str">
        <f>IF(P1909="","Vacio",IF(O1909=P1909,"Igual","Diferente"))</f>
        <v>Vacio</v>
      </c>
      <c r="R1909" s="1">
        <f>+L1909+O1909/3.5</f>
        <v>63</v>
      </c>
      <c r="S1909" s="1">
        <f ca="1">+IF(K1909&gt;=0,IF(K1909&lt;30,R1909*1,IF(60&gt;K1909,R1909*2,IF(90&gt;K1909,R1909*3,IF(120&gt;K1909,R1909*4,IF(150&gt;K1909,R1909*5,IF(180&gt;K1909,R1909*6,IF(210&gt;K1909,R1909*7))))))),0)</f>
        <v>0</v>
      </c>
      <c r="T1909" s="2">
        <f ca="1">+IF(K1909&lt;0,0,IF(K1909&lt;8,$A$1,IF(K1909&lt;15,$B$1,IF(K1909&lt;22,$C$1,IF(K1909&lt;30,$D$1,IF(K1909&lt;60,$G$1,IF(K1909&lt;90,$H$1,IF(K1909&lt;120,$I$1,IF(K1909&lt;150,$J$1,IF(K1909&lt;180,$K$1,IF(K1909&lt;210,$E$1)))))))))))</f>
        <v>0</v>
      </c>
      <c r="U1909" s="3" t="s">
        <v>4299</v>
      </c>
      <c r="V1909" s="10" t="s">
        <v>4012</v>
      </c>
      <c r="W1909" s="6">
        <v>44088</v>
      </c>
      <c r="X1909" s="30" t="s">
        <v>3983</v>
      </c>
      <c r="Y1909" s="12" t="s">
        <v>5248</v>
      </c>
      <c r="Z1909" s="12"/>
      <c r="AA1909" s="12"/>
      <c r="AB1909" s="15"/>
      <c r="AC1909" s="15"/>
      <c r="AD1909" s="15"/>
      <c r="AE1909" s="15"/>
      <c r="AF1909" s="4">
        <f ca="1">+TODAY()-AE1909</f>
        <v>44137</v>
      </c>
      <c r="AG1909" s="15"/>
      <c r="AH1909" s="15"/>
      <c r="AI1909" s="6"/>
      <c r="AJ1909" s="6"/>
      <c r="AK1909" s="3"/>
      <c r="AL1909" s="6"/>
      <c r="AM1909" s="66">
        <v>1</v>
      </c>
      <c r="AN1909" s="63" t="s">
        <v>44</v>
      </c>
      <c r="AO1909" s="63"/>
      <c r="AP1909" s="63" t="s">
        <v>62</v>
      </c>
      <c r="AQ1909" s="3"/>
      <c r="AR1909" s="3"/>
      <c r="AS1909" s="3"/>
      <c r="AT1909" s="3"/>
      <c r="AU1909" s="3" t="s">
        <v>4401</v>
      </c>
      <c r="AV1909" s="7" t="s">
        <v>47</v>
      </c>
      <c r="AW1909" s="7" t="s">
        <v>47</v>
      </c>
      <c r="AX1909" s="9" t="str">
        <f>IF(AW1909="","Vacio",IF(AV1909=AW1909,"Igual","Diferente"))</f>
        <v>Igual</v>
      </c>
      <c r="AY1909" s="68"/>
      <c r="AZ1909" s="68"/>
      <c r="BA1909" s="5">
        <f ca="1">+IF(K1909&gt;21,"Revisar",0)</f>
        <v>0</v>
      </c>
      <c r="BB1909" s="68" t="s">
        <v>146</v>
      </c>
      <c r="BC1909" s="129" t="s">
        <v>2919</v>
      </c>
      <c r="BD1909"/>
      <c r="BE1909"/>
      <c r="BF1909" s="129"/>
      <c r="BG1909" s="129"/>
      <c r="BH1909"/>
      <c r="BI1909"/>
      <c r="BJ1909"/>
      <c r="BK1909"/>
      <c r="BL1909"/>
      <c r="BM1909"/>
    </row>
    <row r="1910" spans="1:65" ht="14.65" customHeight="1" x14ac:dyDescent="0.25">
      <c r="A1910" s="68" t="str">
        <f>CONCATENATE(E1910,"_",X1910)</f>
        <v>20545515840_PCR-LAP20071032</v>
      </c>
      <c r="B1910" s="68" t="str">
        <f>CONCATENATE(E1910,"_",Z1910)</f>
        <v>20545515840_</v>
      </c>
      <c r="C1910" s="6">
        <v>44118</v>
      </c>
      <c r="D1910" s="6">
        <v>44148</v>
      </c>
      <c r="E1910" s="192">
        <v>20545515840</v>
      </c>
      <c r="F1910" s="3" t="s">
        <v>3774</v>
      </c>
      <c r="G1910" s="6" t="s">
        <v>4993</v>
      </c>
      <c r="H1910" s="6">
        <v>44118</v>
      </c>
      <c r="I1910" s="6">
        <v>44148</v>
      </c>
      <c r="J1910" s="7"/>
      <c r="K1910" s="8">
        <f ca="1">+TODAY()-I1910</f>
        <v>-11</v>
      </c>
      <c r="L1910" s="9">
        <v>63</v>
      </c>
      <c r="M1910" s="135"/>
      <c r="N1910" s="9" t="str">
        <f>IF(M1910="","Vacio",IF(L1910=M1910,"Igual","Diferente"))</f>
        <v>Vacio</v>
      </c>
      <c r="O1910" s="9"/>
      <c r="P1910" s="135"/>
      <c r="Q1910" s="9" t="str">
        <f>IF(P1910="","Vacio",IF(O1910=P1910,"Igual","Diferente"))</f>
        <v>Vacio</v>
      </c>
      <c r="R1910" s="1">
        <f>+L1910+O1910/3.5</f>
        <v>63</v>
      </c>
      <c r="S1910" s="1">
        <f ca="1">+IF(K1910&gt;=0,IF(K1910&lt;30,R1910*1,IF(60&gt;K1910,R1910*2,IF(90&gt;K1910,R1910*3,IF(120&gt;K1910,R1910*4,IF(150&gt;K1910,R1910*5,IF(180&gt;K1910,R1910*6,IF(210&gt;K1910,R1910*7))))))),0)</f>
        <v>0</v>
      </c>
      <c r="T1910" s="2">
        <f ca="1">+IF(K1910&lt;0,0,IF(K1910&lt;8,$A$1,IF(K1910&lt;15,$B$1,IF(K1910&lt;22,$C$1,IF(K1910&lt;30,$D$1,IF(K1910&lt;60,$G$1,IF(K1910&lt;90,$H$1,IF(K1910&lt;120,$I$1,IF(K1910&lt;150,$J$1,IF(K1910&lt;180,$K$1,IF(K1910&lt;210,$E$1)))))))))))</f>
        <v>0</v>
      </c>
      <c r="U1910" s="3" t="s">
        <v>4299</v>
      </c>
      <c r="V1910" s="10" t="s">
        <v>4012</v>
      </c>
      <c r="W1910" s="6">
        <v>44088</v>
      </c>
      <c r="X1910" s="30" t="s">
        <v>3982</v>
      </c>
      <c r="Y1910" s="12" t="s">
        <v>5248</v>
      </c>
      <c r="Z1910" s="12"/>
      <c r="AA1910" s="12"/>
      <c r="AB1910" s="15"/>
      <c r="AC1910" s="15"/>
      <c r="AD1910" s="15"/>
      <c r="AE1910" s="15"/>
      <c r="AF1910" s="4">
        <f ca="1">+TODAY()-AE1910</f>
        <v>44137</v>
      </c>
      <c r="AG1910" s="15"/>
      <c r="AH1910" s="15"/>
      <c r="AI1910" s="6"/>
      <c r="AJ1910" s="6"/>
      <c r="AK1910" s="3"/>
      <c r="AL1910" s="6"/>
      <c r="AM1910" s="66">
        <v>1</v>
      </c>
      <c r="AN1910" s="63" t="s">
        <v>44</v>
      </c>
      <c r="AO1910" s="63"/>
      <c r="AP1910" s="63" t="s">
        <v>62</v>
      </c>
      <c r="AQ1910" s="3"/>
      <c r="AR1910" s="3"/>
      <c r="AS1910" s="3"/>
      <c r="AT1910" s="3"/>
      <c r="AU1910" s="3" t="s">
        <v>4401</v>
      </c>
      <c r="AV1910" s="7" t="s">
        <v>47</v>
      </c>
      <c r="AW1910" s="7" t="s">
        <v>47</v>
      </c>
      <c r="AX1910" s="9" t="str">
        <f>IF(AW1910="","Vacio",IF(AV1910=AW1910,"Igual","Diferente"))</f>
        <v>Igual</v>
      </c>
      <c r="AY1910" s="68"/>
      <c r="AZ1910" s="68"/>
      <c r="BA1910" s="5">
        <f ca="1">+IF(K1910&gt;21,"Revisar",0)</f>
        <v>0</v>
      </c>
      <c r="BB1910" s="68" t="s">
        <v>146</v>
      </c>
      <c r="BC1910" s="129" t="s">
        <v>2919</v>
      </c>
      <c r="BF1910" s="129"/>
      <c r="BG1910" s="129"/>
    </row>
    <row r="1911" spans="1:65" ht="14.65" customHeight="1" x14ac:dyDescent="0.25">
      <c r="A1911" s="68" t="str">
        <f>CONCATENATE(E1911,"_",X1911)</f>
        <v>20545515840_PCR-LAP20071033</v>
      </c>
      <c r="B1911" s="68" t="str">
        <f>CONCATENATE(E1911,"_",Z1911)</f>
        <v>20545515840_</v>
      </c>
      <c r="C1911" s="6">
        <v>44118</v>
      </c>
      <c r="D1911" s="6">
        <v>44148</v>
      </c>
      <c r="E1911" s="192">
        <v>20545515840</v>
      </c>
      <c r="F1911" s="3" t="s">
        <v>3774</v>
      </c>
      <c r="G1911" s="6" t="s">
        <v>4993</v>
      </c>
      <c r="H1911" s="6">
        <v>44118</v>
      </c>
      <c r="I1911" s="6">
        <v>44148</v>
      </c>
      <c r="J1911" s="7"/>
      <c r="K1911" s="8">
        <f ca="1">+TODAY()-I1911</f>
        <v>-11</v>
      </c>
      <c r="L1911" s="9">
        <v>63</v>
      </c>
      <c r="M1911" s="135"/>
      <c r="N1911" s="9" t="str">
        <f>IF(M1911="","Vacio",IF(L1911=M1911,"Igual","Diferente"))</f>
        <v>Vacio</v>
      </c>
      <c r="O1911" s="9"/>
      <c r="P1911" s="135"/>
      <c r="Q1911" s="9" t="str">
        <f>IF(P1911="","Vacio",IF(O1911=P1911,"Igual","Diferente"))</f>
        <v>Vacio</v>
      </c>
      <c r="R1911" s="1">
        <f>+L1911+O1911/3.5</f>
        <v>63</v>
      </c>
      <c r="S1911" s="1">
        <f ca="1">+IF(K1911&gt;=0,IF(K1911&lt;30,R1911*1,IF(60&gt;K1911,R1911*2,IF(90&gt;K1911,R1911*3,IF(120&gt;K1911,R1911*4,IF(150&gt;K1911,R1911*5,IF(180&gt;K1911,R1911*6,IF(210&gt;K1911,R1911*7))))))),0)</f>
        <v>0</v>
      </c>
      <c r="T1911" s="2">
        <f ca="1">+IF(K1911&lt;0,0,IF(K1911&lt;8,$A$1,IF(K1911&lt;15,$B$1,IF(K1911&lt;22,$C$1,IF(K1911&lt;30,$D$1,IF(K1911&lt;60,$G$1,IF(K1911&lt;90,$H$1,IF(K1911&lt;120,$I$1,IF(K1911&lt;150,$J$1,IF(K1911&lt;180,$K$1,IF(K1911&lt;210,$E$1)))))))))))</f>
        <v>0</v>
      </c>
      <c r="U1911" s="3" t="s">
        <v>4299</v>
      </c>
      <c r="V1911" s="10" t="s">
        <v>4012</v>
      </c>
      <c r="W1911" s="6">
        <v>44088</v>
      </c>
      <c r="X1911" s="30" t="s">
        <v>3981</v>
      </c>
      <c r="Y1911" s="12" t="s">
        <v>5248</v>
      </c>
      <c r="Z1911" s="12"/>
      <c r="AA1911" s="12"/>
      <c r="AB1911" s="15"/>
      <c r="AC1911" s="15"/>
      <c r="AD1911" s="15"/>
      <c r="AE1911" s="15"/>
      <c r="AF1911" s="4">
        <f ca="1">+TODAY()-AE1911</f>
        <v>44137</v>
      </c>
      <c r="AG1911" s="15"/>
      <c r="AH1911" s="15"/>
      <c r="AI1911" s="6"/>
      <c r="AJ1911" s="6"/>
      <c r="AK1911" s="3"/>
      <c r="AL1911" s="6"/>
      <c r="AM1911" s="66">
        <v>1</v>
      </c>
      <c r="AN1911" s="63" t="s">
        <v>44</v>
      </c>
      <c r="AO1911" s="63"/>
      <c r="AP1911" s="63" t="s">
        <v>62</v>
      </c>
      <c r="AQ1911" s="3"/>
      <c r="AR1911" s="3"/>
      <c r="AS1911" s="3"/>
      <c r="AT1911" s="3"/>
      <c r="AU1911" s="3" t="s">
        <v>4401</v>
      </c>
      <c r="AV1911" s="7" t="s">
        <v>47</v>
      </c>
      <c r="AW1911" s="7" t="s">
        <v>47</v>
      </c>
      <c r="AX1911" s="9" t="str">
        <f>IF(AW1911="","Vacio",IF(AV1911=AW1911,"Igual","Diferente"))</f>
        <v>Igual</v>
      </c>
      <c r="AY1911" s="68"/>
      <c r="AZ1911" s="68"/>
      <c r="BA1911" s="5">
        <f ca="1">+IF(K1911&gt;21,"Revisar",0)</f>
        <v>0</v>
      </c>
      <c r="BB1911" s="68" t="s">
        <v>146</v>
      </c>
      <c r="BC1911" s="129" t="s">
        <v>2919</v>
      </c>
      <c r="BF1911" s="129"/>
      <c r="BG1911" s="129"/>
    </row>
    <row r="1912" spans="1:65" ht="14.65" customHeight="1" x14ac:dyDescent="0.25">
      <c r="A1912" s="68" t="str">
        <f>CONCATENATE(E1912,"_",X1912)</f>
        <v>20545515840_PCR-LAP20071034</v>
      </c>
      <c r="B1912" s="68" t="str">
        <f>CONCATENATE(E1912,"_",Z1912)</f>
        <v>20545515840_</v>
      </c>
      <c r="C1912" s="6">
        <v>44118</v>
      </c>
      <c r="D1912" s="6">
        <v>44148</v>
      </c>
      <c r="E1912" s="192">
        <v>20545515840</v>
      </c>
      <c r="F1912" s="3" t="s">
        <v>3774</v>
      </c>
      <c r="G1912" s="6" t="s">
        <v>4993</v>
      </c>
      <c r="H1912" s="6">
        <v>44118</v>
      </c>
      <c r="I1912" s="6">
        <v>44148</v>
      </c>
      <c r="J1912" s="7"/>
      <c r="K1912" s="8">
        <f ca="1">+TODAY()-I1912</f>
        <v>-11</v>
      </c>
      <c r="L1912" s="9">
        <v>63</v>
      </c>
      <c r="M1912" s="135"/>
      <c r="N1912" s="9" t="str">
        <f>IF(M1912="","Vacio",IF(L1912=M1912,"Igual","Diferente"))</f>
        <v>Vacio</v>
      </c>
      <c r="O1912" s="9"/>
      <c r="P1912" s="135"/>
      <c r="Q1912" s="9" t="str">
        <f>IF(P1912="","Vacio",IF(O1912=P1912,"Igual","Diferente"))</f>
        <v>Vacio</v>
      </c>
      <c r="R1912" s="1">
        <f>+L1912+O1912/3.5</f>
        <v>63</v>
      </c>
      <c r="S1912" s="1">
        <f ca="1">+IF(K1912&gt;=0,IF(K1912&lt;30,R1912*1,IF(60&gt;K1912,R1912*2,IF(90&gt;K1912,R1912*3,IF(120&gt;K1912,R1912*4,IF(150&gt;K1912,R1912*5,IF(180&gt;K1912,R1912*6,IF(210&gt;K1912,R1912*7))))))),0)</f>
        <v>0</v>
      </c>
      <c r="T1912" s="2">
        <f ca="1">+IF(K1912&lt;0,0,IF(K1912&lt;8,$A$1,IF(K1912&lt;15,$B$1,IF(K1912&lt;22,$C$1,IF(K1912&lt;30,$D$1,IF(K1912&lt;60,$G$1,IF(K1912&lt;90,$H$1,IF(K1912&lt;120,$I$1,IF(K1912&lt;150,$J$1,IF(K1912&lt;180,$K$1,IF(K1912&lt;210,$E$1)))))))))))</f>
        <v>0</v>
      </c>
      <c r="U1912" s="3" t="s">
        <v>4299</v>
      </c>
      <c r="V1912" s="10" t="s">
        <v>4012</v>
      </c>
      <c r="W1912" s="6">
        <v>44088</v>
      </c>
      <c r="X1912" s="30" t="s">
        <v>3980</v>
      </c>
      <c r="Y1912" s="12" t="s">
        <v>5248</v>
      </c>
      <c r="Z1912" s="12"/>
      <c r="AA1912" s="12"/>
      <c r="AB1912" s="15"/>
      <c r="AC1912" s="15"/>
      <c r="AD1912" s="15"/>
      <c r="AE1912" s="15"/>
      <c r="AF1912" s="4">
        <f ca="1">+TODAY()-AE1912</f>
        <v>44137</v>
      </c>
      <c r="AG1912" s="15"/>
      <c r="AH1912" s="15"/>
      <c r="AI1912" s="6"/>
      <c r="AJ1912" s="6"/>
      <c r="AK1912" s="3"/>
      <c r="AL1912" s="6"/>
      <c r="AM1912" s="66">
        <v>1</v>
      </c>
      <c r="AN1912" s="63" t="s">
        <v>44</v>
      </c>
      <c r="AO1912" s="63"/>
      <c r="AP1912" s="63" t="s">
        <v>62</v>
      </c>
      <c r="AQ1912" s="3"/>
      <c r="AR1912" s="3"/>
      <c r="AS1912" s="3"/>
      <c r="AT1912" s="3"/>
      <c r="AU1912" s="3" t="s">
        <v>4401</v>
      </c>
      <c r="AV1912" s="7" t="s">
        <v>47</v>
      </c>
      <c r="AW1912" s="7" t="s">
        <v>47</v>
      </c>
      <c r="AX1912" s="9" t="str">
        <f>IF(AW1912="","Vacio",IF(AV1912=AW1912,"Igual","Diferente"))</f>
        <v>Igual</v>
      </c>
      <c r="AY1912" s="68"/>
      <c r="AZ1912" s="68"/>
      <c r="BA1912" s="5">
        <f ca="1">+IF(K1912&gt;21,"Revisar",0)</f>
        <v>0</v>
      </c>
      <c r="BB1912" s="68" t="s">
        <v>146</v>
      </c>
      <c r="BC1912" s="129" t="s">
        <v>2919</v>
      </c>
      <c r="BF1912" s="129"/>
      <c r="BG1912" s="129"/>
    </row>
    <row r="1913" spans="1:65" ht="14.65" customHeight="1" x14ac:dyDescent="0.25">
      <c r="A1913" s="68" t="str">
        <f>CONCATENATE(E1913,"_",X1913)</f>
        <v>20545515840_PCR-LAP20071035</v>
      </c>
      <c r="B1913" s="68" t="str">
        <f>CONCATENATE(E1913,"_",Z1913)</f>
        <v>20545515840_</v>
      </c>
      <c r="C1913" s="6">
        <v>44118</v>
      </c>
      <c r="D1913" s="6">
        <v>44148</v>
      </c>
      <c r="E1913" s="192">
        <v>20545515840</v>
      </c>
      <c r="F1913" s="3" t="s">
        <v>3774</v>
      </c>
      <c r="G1913" s="6" t="s">
        <v>4993</v>
      </c>
      <c r="H1913" s="6">
        <v>44118</v>
      </c>
      <c r="I1913" s="6">
        <v>44148</v>
      </c>
      <c r="J1913" s="7"/>
      <c r="K1913" s="8">
        <f ca="1">+TODAY()-I1913</f>
        <v>-11</v>
      </c>
      <c r="L1913" s="9">
        <v>63</v>
      </c>
      <c r="M1913" s="135"/>
      <c r="N1913" s="9" t="str">
        <f>IF(M1913="","Vacio",IF(L1913=M1913,"Igual","Diferente"))</f>
        <v>Vacio</v>
      </c>
      <c r="O1913" s="9"/>
      <c r="P1913" s="135"/>
      <c r="Q1913" s="9" t="str">
        <f>IF(P1913="","Vacio",IF(O1913=P1913,"Igual","Diferente"))</f>
        <v>Vacio</v>
      </c>
      <c r="R1913" s="1">
        <f>+L1913+O1913/3.5</f>
        <v>63</v>
      </c>
      <c r="S1913" s="1">
        <f ca="1">+IF(K1913&gt;=0,IF(K1913&lt;30,R1913*1,IF(60&gt;K1913,R1913*2,IF(90&gt;K1913,R1913*3,IF(120&gt;K1913,R1913*4,IF(150&gt;K1913,R1913*5,IF(180&gt;K1913,R1913*6,IF(210&gt;K1913,R1913*7))))))),0)</f>
        <v>0</v>
      </c>
      <c r="T1913" s="2">
        <f ca="1">+IF(K1913&lt;0,0,IF(K1913&lt;8,$A$1,IF(K1913&lt;15,$B$1,IF(K1913&lt;22,$C$1,IF(K1913&lt;30,$D$1,IF(K1913&lt;60,$G$1,IF(K1913&lt;90,$H$1,IF(K1913&lt;120,$I$1,IF(K1913&lt;150,$J$1,IF(K1913&lt;180,$K$1,IF(K1913&lt;210,$E$1)))))))))))</f>
        <v>0</v>
      </c>
      <c r="U1913" s="3" t="s">
        <v>4299</v>
      </c>
      <c r="V1913" s="10" t="s">
        <v>4012</v>
      </c>
      <c r="W1913" s="6">
        <v>44088</v>
      </c>
      <c r="X1913" s="30" t="s">
        <v>3979</v>
      </c>
      <c r="Y1913" s="12" t="s">
        <v>5248</v>
      </c>
      <c r="Z1913" s="12"/>
      <c r="AA1913" s="12"/>
      <c r="AB1913" s="15"/>
      <c r="AC1913" s="15"/>
      <c r="AD1913" s="15"/>
      <c r="AE1913" s="15"/>
      <c r="AF1913" s="4">
        <f ca="1">+TODAY()-AE1913</f>
        <v>44137</v>
      </c>
      <c r="AG1913" s="15"/>
      <c r="AH1913" s="15"/>
      <c r="AI1913" s="6"/>
      <c r="AJ1913" s="6"/>
      <c r="AK1913" s="3"/>
      <c r="AL1913" s="6"/>
      <c r="AM1913" s="66">
        <v>1</v>
      </c>
      <c r="AN1913" s="63" t="s">
        <v>44</v>
      </c>
      <c r="AO1913" s="63"/>
      <c r="AP1913" s="63" t="s">
        <v>62</v>
      </c>
      <c r="AQ1913" s="3"/>
      <c r="AR1913" s="3"/>
      <c r="AS1913" s="3"/>
      <c r="AT1913" s="3"/>
      <c r="AU1913" s="3" t="s">
        <v>4401</v>
      </c>
      <c r="AV1913" s="7" t="s">
        <v>47</v>
      </c>
      <c r="AW1913" s="7" t="s">
        <v>47</v>
      </c>
      <c r="AX1913" s="9" t="str">
        <f>IF(AW1913="","Vacio",IF(AV1913=AW1913,"Igual","Diferente"))</f>
        <v>Igual</v>
      </c>
      <c r="AY1913" s="68"/>
      <c r="AZ1913" s="68"/>
      <c r="BA1913" s="5">
        <f ca="1">+IF(K1913&gt;21,"Revisar",0)</f>
        <v>0</v>
      </c>
      <c r="BB1913" s="68" t="s">
        <v>146</v>
      </c>
      <c r="BC1913" s="129" t="s">
        <v>2919</v>
      </c>
      <c r="BF1913" s="129"/>
      <c r="BG1913" s="129"/>
    </row>
    <row r="1914" spans="1:65" ht="14.65" customHeight="1" x14ac:dyDescent="0.25">
      <c r="A1914" s="68" t="str">
        <f>CONCATENATE(E1914,"_",X1914)</f>
        <v>20545515840_PCR-LAP20071036</v>
      </c>
      <c r="B1914" s="68" t="str">
        <f>CONCATENATE(E1914,"_",Z1914)</f>
        <v>20545515840_</v>
      </c>
      <c r="C1914" s="6">
        <v>44118</v>
      </c>
      <c r="D1914" s="6">
        <v>44148</v>
      </c>
      <c r="E1914" s="192">
        <v>20545515840</v>
      </c>
      <c r="F1914" s="3" t="s">
        <v>3774</v>
      </c>
      <c r="G1914" s="6" t="s">
        <v>4993</v>
      </c>
      <c r="H1914" s="6">
        <v>44118</v>
      </c>
      <c r="I1914" s="6">
        <v>44148</v>
      </c>
      <c r="J1914" s="7"/>
      <c r="K1914" s="8">
        <f ca="1">+TODAY()-I1914</f>
        <v>-11</v>
      </c>
      <c r="L1914" s="9">
        <v>63</v>
      </c>
      <c r="M1914" s="135"/>
      <c r="N1914" s="9" t="str">
        <f>IF(M1914="","Vacio",IF(L1914=M1914,"Igual","Diferente"))</f>
        <v>Vacio</v>
      </c>
      <c r="O1914" s="9"/>
      <c r="P1914" s="135"/>
      <c r="Q1914" s="9" t="str">
        <f>IF(P1914="","Vacio",IF(O1914=P1914,"Igual","Diferente"))</f>
        <v>Vacio</v>
      </c>
      <c r="R1914" s="1">
        <f>+L1914+O1914/3.5</f>
        <v>63</v>
      </c>
      <c r="S1914" s="1">
        <f ca="1">+IF(K1914&gt;=0,IF(K1914&lt;30,R1914*1,IF(60&gt;K1914,R1914*2,IF(90&gt;K1914,R1914*3,IF(120&gt;K1914,R1914*4,IF(150&gt;K1914,R1914*5,IF(180&gt;K1914,R1914*6,IF(210&gt;K1914,R1914*7))))))),0)</f>
        <v>0</v>
      </c>
      <c r="T1914" s="2">
        <f ca="1">+IF(K1914&lt;0,0,IF(K1914&lt;8,$A$1,IF(K1914&lt;15,$B$1,IF(K1914&lt;22,$C$1,IF(K1914&lt;30,$D$1,IF(K1914&lt;60,$G$1,IF(K1914&lt;90,$H$1,IF(K1914&lt;120,$I$1,IF(K1914&lt;150,$J$1,IF(K1914&lt;180,$K$1,IF(K1914&lt;210,$E$1)))))))))))</f>
        <v>0</v>
      </c>
      <c r="U1914" s="3" t="s">
        <v>4299</v>
      </c>
      <c r="V1914" s="10" t="s">
        <v>4012</v>
      </c>
      <c r="W1914" s="6">
        <v>44088</v>
      </c>
      <c r="X1914" s="30" t="s">
        <v>3978</v>
      </c>
      <c r="Y1914" s="12" t="s">
        <v>5248</v>
      </c>
      <c r="Z1914" s="12"/>
      <c r="AA1914" s="12"/>
      <c r="AB1914" s="15"/>
      <c r="AC1914" s="15"/>
      <c r="AD1914" s="15"/>
      <c r="AE1914" s="15"/>
      <c r="AF1914" s="4">
        <f ca="1">+TODAY()-AE1914</f>
        <v>44137</v>
      </c>
      <c r="AG1914" s="15"/>
      <c r="AH1914" s="15"/>
      <c r="AI1914" s="6"/>
      <c r="AJ1914" s="6"/>
      <c r="AK1914" s="3"/>
      <c r="AL1914" s="6"/>
      <c r="AM1914" s="66">
        <v>1</v>
      </c>
      <c r="AN1914" s="63" t="s">
        <v>44</v>
      </c>
      <c r="AO1914" s="63"/>
      <c r="AP1914" s="63" t="s">
        <v>62</v>
      </c>
      <c r="AQ1914" s="3"/>
      <c r="AR1914" s="3"/>
      <c r="AS1914" s="3"/>
      <c r="AT1914" s="3"/>
      <c r="AU1914" s="3" t="s">
        <v>4401</v>
      </c>
      <c r="AV1914" s="7" t="s">
        <v>47</v>
      </c>
      <c r="AW1914" s="7" t="s">
        <v>47</v>
      </c>
      <c r="AX1914" s="9" t="str">
        <f>IF(AW1914="","Vacio",IF(AV1914=AW1914,"Igual","Diferente"))</f>
        <v>Igual</v>
      </c>
      <c r="AY1914" s="68"/>
      <c r="AZ1914" s="68"/>
      <c r="BA1914" s="5">
        <f ca="1">+IF(K1914&gt;21,"Revisar",0)</f>
        <v>0</v>
      </c>
      <c r="BB1914" s="68" t="s">
        <v>146</v>
      </c>
      <c r="BC1914" s="129" t="s">
        <v>2919</v>
      </c>
      <c r="BF1914" s="129"/>
      <c r="BG1914" s="129"/>
    </row>
    <row r="1915" spans="1:65" ht="14.65" customHeight="1" x14ac:dyDescent="0.25">
      <c r="A1915" s="68" t="str">
        <f>CONCATENATE(E1915,"_",X1915)</f>
        <v>20545515840_PCR-LAP20071037</v>
      </c>
      <c r="B1915" s="68" t="str">
        <f>CONCATENATE(E1915,"_",Z1915)</f>
        <v>20545515840_</v>
      </c>
      <c r="C1915" s="6">
        <v>44118</v>
      </c>
      <c r="D1915" s="6">
        <v>44148</v>
      </c>
      <c r="E1915" s="192">
        <v>20545515840</v>
      </c>
      <c r="F1915" s="3" t="s">
        <v>3774</v>
      </c>
      <c r="G1915" s="6" t="s">
        <v>4993</v>
      </c>
      <c r="H1915" s="6">
        <v>44118</v>
      </c>
      <c r="I1915" s="6">
        <v>44148</v>
      </c>
      <c r="J1915" s="7"/>
      <c r="K1915" s="8">
        <f ca="1">+TODAY()-I1915</f>
        <v>-11</v>
      </c>
      <c r="L1915" s="9">
        <v>63</v>
      </c>
      <c r="M1915" s="135"/>
      <c r="N1915" s="9" t="str">
        <f>IF(M1915="","Vacio",IF(L1915=M1915,"Igual","Diferente"))</f>
        <v>Vacio</v>
      </c>
      <c r="O1915" s="9"/>
      <c r="P1915" s="135"/>
      <c r="Q1915" s="9" t="str">
        <f>IF(P1915="","Vacio",IF(O1915=P1915,"Igual","Diferente"))</f>
        <v>Vacio</v>
      </c>
      <c r="R1915" s="1">
        <f>+L1915+O1915/3.5</f>
        <v>63</v>
      </c>
      <c r="S1915" s="1">
        <f ca="1">+IF(K1915&gt;=0,IF(K1915&lt;30,R1915*1,IF(60&gt;K1915,R1915*2,IF(90&gt;K1915,R1915*3,IF(120&gt;K1915,R1915*4,IF(150&gt;K1915,R1915*5,IF(180&gt;K1915,R1915*6,IF(210&gt;K1915,R1915*7))))))),0)</f>
        <v>0</v>
      </c>
      <c r="T1915" s="2">
        <f ca="1">+IF(K1915&lt;0,0,IF(K1915&lt;8,$A$1,IF(K1915&lt;15,$B$1,IF(K1915&lt;22,$C$1,IF(K1915&lt;30,$D$1,IF(K1915&lt;60,$G$1,IF(K1915&lt;90,$H$1,IF(K1915&lt;120,$I$1,IF(K1915&lt;150,$J$1,IF(K1915&lt;180,$K$1,IF(K1915&lt;210,$E$1)))))))))))</f>
        <v>0</v>
      </c>
      <c r="U1915" s="3" t="s">
        <v>4299</v>
      </c>
      <c r="V1915" s="10" t="s">
        <v>4012</v>
      </c>
      <c r="W1915" s="6">
        <v>44088</v>
      </c>
      <c r="X1915" s="30" t="s">
        <v>3977</v>
      </c>
      <c r="Y1915" s="12" t="s">
        <v>5248</v>
      </c>
      <c r="Z1915" s="12"/>
      <c r="AA1915" s="12"/>
      <c r="AB1915" s="15"/>
      <c r="AC1915" s="15"/>
      <c r="AD1915" s="15"/>
      <c r="AE1915" s="15"/>
      <c r="AF1915" s="4">
        <f ca="1">+TODAY()-AE1915</f>
        <v>44137</v>
      </c>
      <c r="AG1915" s="15"/>
      <c r="AH1915" s="15"/>
      <c r="AI1915" s="6"/>
      <c r="AJ1915" s="6"/>
      <c r="AK1915" s="3"/>
      <c r="AL1915" s="6"/>
      <c r="AM1915" s="66">
        <v>1</v>
      </c>
      <c r="AN1915" s="63" t="s">
        <v>44</v>
      </c>
      <c r="AO1915" s="63"/>
      <c r="AP1915" s="63" t="s">
        <v>62</v>
      </c>
      <c r="AQ1915" s="3"/>
      <c r="AR1915" s="3"/>
      <c r="AS1915" s="3"/>
      <c r="AT1915" s="3"/>
      <c r="AU1915" s="3" t="s">
        <v>4401</v>
      </c>
      <c r="AV1915" s="7" t="s">
        <v>47</v>
      </c>
      <c r="AW1915" s="7" t="s">
        <v>47</v>
      </c>
      <c r="AX1915" s="9" t="str">
        <f>IF(AW1915="","Vacio",IF(AV1915=AW1915,"Igual","Diferente"))</f>
        <v>Igual</v>
      </c>
      <c r="AY1915" s="68"/>
      <c r="AZ1915" s="68"/>
      <c r="BA1915" s="5">
        <f ca="1">+IF(K1915&gt;21,"Revisar",0)</f>
        <v>0</v>
      </c>
      <c r="BB1915" s="68" t="s">
        <v>146</v>
      </c>
      <c r="BC1915" s="129" t="s">
        <v>2919</v>
      </c>
      <c r="BF1915" s="129"/>
      <c r="BG1915" s="129"/>
    </row>
    <row r="1916" spans="1:65" ht="14.65" customHeight="1" x14ac:dyDescent="0.25">
      <c r="A1916" s="68" t="str">
        <f>CONCATENATE(E1916,"_",X1916)</f>
        <v>20545515840_PCR-LAP20071038</v>
      </c>
      <c r="B1916" s="68" t="str">
        <f>CONCATENATE(E1916,"_",Z1916)</f>
        <v>20545515840_</v>
      </c>
      <c r="C1916" s="6">
        <v>44118</v>
      </c>
      <c r="D1916" s="6">
        <v>44148</v>
      </c>
      <c r="E1916" s="192">
        <v>20545515840</v>
      </c>
      <c r="F1916" s="3" t="s">
        <v>3774</v>
      </c>
      <c r="G1916" s="6" t="s">
        <v>4993</v>
      </c>
      <c r="H1916" s="6">
        <v>44118</v>
      </c>
      <c r="I1916" s="6">
        <v>44148</v>
      </c>
      <c r="J1916" s="7"/>
      <c r="K1916" s="8">
        <f ca="1">+TODAY()-I1916</f>
        <v>-11</v>
      </c>
      <c r="L1916" s="9">
        <v>63</v>
      </c>
      <c r="M1916" s="135"/>
      <c r="N1916" s="9" t="str">
        <f>IF(M1916="","Vacio",IF(L1916=M1916,"Igual","Diferente"))</f>
        <v>Vacio</v>
      </c>
      <c r="O1916" s="9"/>
      <c r="P1916" s="135"/>
      <c r="Q1916" s="9" t="str">
        <f>IF(P1916="","Vacio",IF(O1916=P1916,"Igual","Diferente"))</f>
        <v>Vacio</v>
      </c>
      <c r="R1916" s="1">
        <f>+L1916+O1916/3.5</f>
        <v>63</v>
      </c>
      <c r="S1916" s="1">
        <f ca="1">+IF(K1916&gt;=0,IF(K1916&lt;30,R1916*1,IF(60&gt;K1916,R1916*2,IF(90&gt;K1916,R1916*3,IF(120&gt;K1916,R1916*4,IF(150&gt;K1916,R1916*5,IF(180&gt;K1916,R1916*6,IF(210&gt;K1916,R1916*7))))))),0)</f>
        <v>0</v>
      </c>
      <c r="T1916" s="2">
        <f ca="1">+IF(K1916&lt;0,0,IF(K1916&lt;8,$A$1,IF(K1916&lt;15,$B$1,IF(K1916&lt;22,$C$1,IF(K1916&lt;30,$D$1,IF(K1916&lt;60,$G$1,IF(K1916&lt;90,$H$1,IF(K1916&lt;120,$I$1,IF(K1916&lt;150,$J$1,IF(K1916&lt;180,$K$1,IF(K1916&lt;210,$E$1)))))))))))</f>
        <v>0</v>
      </c>
      <c r="U1916" s="3" t="s">
        <v>4299</v>
      </c>
      <c r="V1916" s="10" t="s">
        <v>4012</v>
      </c>
      <c r="W1916" s="6">
        <v>44088</v>
      </c>
      <c r="X1916" s="30" t="s">
        <v>3976</v>
      </c>
      <c r="Y1916" s="12" t="s">
        <v>5248</v>
      </c>
      <c r="Z1916" s="12"/>
      <c r="AA1916" s="12"/>
      <c r="AB1916" s="15"/>
      <c r="AC1916" s="15"/>
      <c r="AD1916" s="15"/>
      <c r="AE1916" s="15"/>
      <c r="AF1916" s="4">
        <f ca="1">+TODAY()-AE1916</f>
        <v>44137</v>
      </c>
      <c r="AG1916" s="15"/>
      <c r="AH1916" s="15"/>
      <c r="AI1916" s="6"/>
      <c r="AJ1916" s="6"/>
      <c r="AK1916" s="3"/>
      <c r="AL1916" s="6"/>
      <c r="AM1916" s="66">
        <v>1</v>
      </c>
      <c r="AN1916" s="63" t="s">
        <v>44</v>
      </c>
      <c r="AO1916" s="63"/>
      <c r="AP1916" s="63" t="s">
        <v>62</v>
      </c>
      <c r="AQ1916" s="3"/>
      <c r="AR1916" s="3"/>
      <c r="AS1916" s="3"/>
      <c r="AT1916" s="3"/>
      <c r="AU1916" s="3" t="s">
        <v>4401</v>
      </c>
      <c r="AV1916" s="7" t="s">
        <v>47</v>
      </c>
      <c r="AW1916" s="7" t="s">
        <v>47</v>
      </c>
      <c r="AX1916" s="9" t="str">
        <f>IF(AW1916="","Vacio",IF(AV1916=AW1916,"Igual","Diferente"))</f>
        <v>Igual</v>
      </c>
      <c r="AY1916" s="68"/>
      <c r="AZ1916" s="68"/>
      <c r="BA1916" s="5">
        <f ca="1">+IF(K1916&gt;21,"Revisar",0)</f>
        <v>0</v>
      </c>
      <c r="BB1916" s="68" t="s">
        <v>146</v>
      </c>
      <c r="BC1916" s="129" t="s">
        <v>2919</v>
      </c>
      <c r="BF1916" s="129"/>
      <c r="BG1916" s="129"/>
    </row>
    <row r="1917" spans="1:65" ht="14.65" customHeight="1" x14ac:dyDescent="0.25">
      <c r="A1917" s="68" t="str">
        <f>CONCATENATE(E1917,"_",X1917)</f>
        <v>20545515840_PCR-LAP20071039</v>
      </c>
      <c r="B1917" s="68" t="str">
        <f>CONCATENATE(E1917,"_",Z1917)</f>
        <v>20545515840_</v>
      </c>
      <c r="C1917" s="6">
        <v>44118</v>
      </c>
      <c r="D1917" s="6">
        <v>44148</v>
      </c>
      <c r="E1917" s="192">
        <v>20545515840</v>
      </c>
      <c r="F1917" s="3" t="s">
        <v>3774</v>
      </c>
      <c r="G1917" s="6" t="s">
        <v>4993</v>
      </c>
      <c r="H1917" s="6">
        <v>44118</v>
      </c>
      <c r="I1917" s="6">
        <v>44148</v>
      </c>
      <c r="J1917" s="7"/>
      <c r="K1917" s="8">
        <f ca="1">+TODAY()-I1917</f>
        <v>-11</v>
      </c>
      <c r="L1917" s="9">
        <v>63</v>
      </c>
      <c r="M1917" s="135"/>
      <c r="N1917" s="9" t="str">
        <f>IF(M1917="","Vacio",IF(L1917=M1917,"Igual","Diferente"))</f>
        <v>Vacio</v>
      </c>
      <c r="O1917" s="9"/>
      <c r="P1917" s="135"/>
      <c r="Q1917" s="9" t="str">
        <f>IF(P1917="","Vacio",IF(O1917=P1917,"Igual","Diferente"))</f>
        <v>Vacio</v>
      </c>
      <c r="R1917" s="1">
        <f>+L1917+O1917/3.5</f>
        <v>63</v>
      </c>
      <c r="S1917" s="1">
        <f ca="1">+IF(K1917&gt;=0,IF(K1917&lt;30,R1917*1,IF(60&gt;K1917,R1917*2,IF(90&gt;K1917,R1917*3,IF(120&gt;K1917,R1917*4,IF(150&gt;K1917,R1917*5,IF(180&gt;K1917,R1917*6,IF(210&gt;K1917,R1917*7))))))),0)</f>
        <v>0</v>
      </c>
      <c r="T1917" s="2">
        <f ca="1">+IF(K1917&lt;0,0,IF(K1917&lt;8,$A$1,IF(K1917&lt;15,$B$1,IF(K1917&lt;22,$C$1,IF(K1917&lt;30,$D$1,IF(K1917&lt;60,$G$1,IF(K1917&lt;90,$H$1,IF(K1917&lt;120,$I$1,IF(K1917&lt;150,$J$1,IF(K1917&lt;180,$K$1,IF(K1917&lt;210,$E$1)))))))))))</f>
        <v>0</v>
      </c>
      <c r="U1917" s="3" t="s">
        <v>4299</v>
      </c>
      <c r="V1917" s="10" t="s">
        <v>4012</v>
      </c>
      <c r="W1917" s="6">
        <v>44088</v>
      </c>
      <c r="X1917" s="30" t="s">
        <v>3975</v>
      </c>
      <c r="Y1917" s="12" t="s">
        <v>5248</v>
      </c>
      <c r="Z1917" s="12"/>
      <c r="AA1917" s="12"/>
      <c r="AB1917" s="15"/>
      <c r="AC1917" s="15"/>
      <c r="AD1917" s="15"/>
      <c r="AE1917" s="15"/>
      <c r="AF1917" s="4">
        <f ca="1">+TODAY()-AE1917</f>
        <v>44137</v>
      </c>
      <c r="AG1917" s="15"/>
      <c r="AH1917" s="15"/>
      <c r="AI1917" s="6"/>
      <c r="AJ1917" s="6"/>
      <c r="AK1917" s="3"/>
      <c r="AL1917" s="6"/>
      <c r="AM1917" s="66">
        <v>1</v>
      </c>
      <c r="AN1917" s="63" t="s">
        <v>44</v>
      </c>
      <c r="AO1917" s="63"/>
      <c r="AP1917" s="63" t="s">
        <v>62</v>
      </c>
      <c r="AQ1917" s="3"/>
      <c r="AR1917" s="3"/>
      <c r="AS1917" s="3"/>
      <c r="AT1917" s="3"/>
      <c r="AU1917" s="3" t="s">
        <v>4401</v>
      </c>
      <c r="AV1917" s="7" t="s">
        <v>47</v>
      </c>
      <c r="AW1917" s="7" t="s">
        <v>47</v>
      </c>
      <c r="AX1917" s="9" t="str">
        <f>IF(AW1917="","Vacio",IF(AV1917=AW1917,"Igual","Diferente"))</f>
        <v>Igual</v>
      </c>
      <c r="AY1917" s="68"/>
      <c r="AZ1917" s="68"/>
      <c r="BA1917" s="5">
        <f ca="1">+IF(K1917&gt;21,"Revisar",0)</f>
        <v>0</v>
      </c>
      <c r="BB1917" s="68" t="s">
        <v>146</v>
      </c>
      <c r="BC1917" s="129" t="s">
        <v>2919</v>
      </c>
      <c r="BF1917" s="129"/>
      <c r="BG1917" s="129"/>
    </row>
    <row r="1918" spans="1:65" ht="14.65" customHeight="1" x14ac:dyDescent="0.25">
      <c r="A1918" s="68" t="str">
        <f>CONCATENATE(E1918,"_",X1918)</f>
        <v>20545515840_PCR-LAP20071040</v>
      </c>
      <c r="B1918" s="68" t="str">
        <f>CONCATENATE(E1918,"_",Z1918)</f>
        <v>20545515840_</v>
      </c>
      <c r="C1918" s="6">
        <v>44118</v>
      </c>
      <c r="D1918" s="6">
        <v>44148</v>
      </c>
      <c r="E1918" s="192">
        <v>20545515840</v>
      </c>
      <c r="F1918" s="3" t="s">
        <v>3774</v>
      </c>
      <c r="G1918" s="6" t="s">
        <v>4993</v>
      </c>
      <c r="H1918" s="6">
        <v>44118</v>
      </c>
      <c r="I1918" s="6">
        <v>44148</v>
      </c>
      <c r="J1918" s="7"/>
      <c r="K1918" s="8">
        <f ca="1">+TODAY()-I1918</f>
        <v>-11</v>
      </c>
      <c r="L1918" s="9">
        <v>63</v>
      </c>
      <c r="M1918" s="135"/>
      <c r="N1918" s="9" t="str">
        <f>IF(M1918="","Vacio",IF(L1918=M1918,"Igual","Diferente"))</f>
        <v>Vacio</v>
      </c>
      <c r="O1918" s="9"/>
      <c r="P1918" s="135"/>
      <c r="Q1918" s="9" t="str">
        <f>IF(P1918="","Vacio",IF(O1918=P1918,"Igual","Diferente"))</f>
        <v>Vacio</v>
      </c>
      <c r="R1918" s="1">
        <f>+L1918+O1918/3.5</f>
        <v>63</v>
      </c>
      <c r="S1918" s="1">
        <f ca="1">+IF(K1918&gt;=0,IF(K1918&lt;30,R1918*1,IF(60&gt;K1918,R1918*2,IF(90&gt;K1918,R1918*3,IF(120&gt;K1918,R1918*4,IF(150&gt;K1918,R1918*5,IF(180&gt;K1918,R1918*6,IF(210&gt;K1918,R1918*7))))))),0)</f>
        <v>0</v>
      </c>
      <c r="T1918" s="2">
        <f ca="1">+IF(K1918&lt;0,0,IF(K1918&lt;8,$A$1,IF(K1918&lt;15,$B$1,IF(K1918&lt;22,$C$1,IF(K1918&lt;30,$D$1,IF(K1918&lt;60,$G$1,IF(K1918&lt;90,$H$1,IF(K1918&lt;120,$I$1,IF(K1918&lt;150,$J$1,IF(K1918&lt;180,$K$1,IF(K1918&lt;210,$E$1)))))))))))</f>
        <v>0</v>
      </c>
      <c r="U1918" s="3" t="s">
        <v>4299</v>
      </c>
      <c r="V1918" s="10" t="s">
        <v>4012</v>
      </c>
      <c r="W1918" s="6">
        <v>44088</v>
      </c>
      <c r="X1918" s="30" t="s">
        <v>3974</v>
      </c>
      <c r="Y1918" s="12" t="s">
        <v>5248</v>
      </c>
      <c r="Z1918" s="12"/>
      <c r="AA1918" s="12"/>
      <c r="AB1918" s="15"/>
      <c r="AC1918" s="15"/>
      <c r="AD1918" s="15"/>
      <c r="AE1918" s="15"/>
      <c r="AF1918" s="4">
        <f ca="1">+TODAY()-AE1918</f>
        <v>44137</v>
      </c>
      <c r="AG1918" s="15"/>
      <c r="AH1918" s="15"/>
      <c r="AI1918" s="6"/>
      <c r="AJ1918" s="6"/>
      <c r="AK1918" s="3"/>
      <c r="AL1918" s="6"/>
      <c r="AM1918" s="66">
        <v>1</v>
      </c>
      <c r="AN1918" s="63" t="s">
        <v>44</v>
      </c>
      <c r="AO1918" s="63"/>
      <c r="AP1918" s="63" t="s">
        <v>62</v>
      </c>
      <c r="AQ1918" s="3"/>
      <c r="AR1918" s="3"/>
      <c r="AS1918" s="3"/>
      <c r="AT1918" s="3"/>
      <c r="AU1918" s="3" t="s">
        <v>4401</v>
      </c>
      <c r="AV1918" s="7" t="s">
        <v>47</v>
      </c>
      <c r="AW1918" s="7" t="s">
        <v>47</v>
      </c>
      <c r="AX1918" s="9" t="str">
        <f>IF(AW1918="","Vacio",IF(AV1918=AW1918,"Igual","Diferente"))</f>
        <v>Igual</v>
      </c>
      <c r="AY1918" s="68"/>
      <c r="AZ1918" s="68"/>
      <c r="BA1918" s="5">
        <f ca="1">+IF(K1918&gt;21,"Revisar",0)</f>
        <v>0</v>
      </c>
      <c r="BB1918" s="68" t="s">
        <v>146</v>
      </c>
      <c r="BC1918" s="129" t="s">
        <v>2919</v>
      </c>
      <c r="BF1918" s="129"/>
      <c r="BG1918" s="129"/>
    </row>
    <row r="1919" spans="1:65" ht="14.65" customHeight="1" x14ac:dyDescent="0.25">
      <c r="A1919" s="68" t="str">
        <f>CONCATENATE(E1919,"_",X1919)</f>
        <v>20545515840_PCR-LAP20071041</v>
      </c>
      <c r="B1919" s="68" t="str">
        <f>CONCATENATE(E1919,"_",Z1919)</f>
        <v>20545515840_</v>
      </c>
      <c r="C1919" s="6">
        <v>44118</v>
      </c>
      <c r="D1919" s="6">
        <v>44148</v>
      </c>
      <c r="E1919" s="192">
        <v>20545515840</v>
      </c>
      <c r="F1919" s="3" t="s">
        <v>3774</v>
      </c>
      <c r="G1919" s="6" t="s">
        <v>4993</v>
      </c>
      <c r="H1919" s="6">
        <v>44118</v>
      </c>
      <c r="I1919" s="6">
        <v>44148</v>
      </c>
      <c r="J1919" s="7"/>
      <c r="K1919" s="8">
        <f ca="1">+TODAY()-I1919</f>
        <v>-11</v>
      </c>
      <c r="L1919" s="9">
        <v>63</v>
      </c>
      <c r="M1919" s="135"/>
      <c r="N1919" s="9" t="str">
        <f>IF(M1919="","Vacio",IF(L1919=M1919,"Igual","Diferente"))</f>
        <v>Vacio</v>
      </c>
      <c r="O1919" s="9"/>
      <c r="P1919" s="135"/>
      <c r="Q1919" s="9" t="str">
        <f>IF(P1919="","Vacio",IF(O1919=P1919,"Igual","Diferente"))</f>
        <v>Vacio</v>
      </c>
      <c r="R1919" s="1">
        <f>+L1919+O1919/3.5</f>
        <v>63</v>
      </c>
      <c r="S1919" s="1">
        <f ca="1">+IF(K1919&gt;=0,IF(K1919&lt;30,R1919*1,IF(60&gt;K1919,R1919*2,IF(90&gt;K1919,R1919*3,IF(120&gt;K1919,R1919*4,IF(150&gt;K1919,R1919*5,IF(180&gt;K1919,R1919*6,IF(210&gt;K1919,R1919*7))))))),0)</f>
        <v>0</v>
      </c>
      <c r="T1919" s="2">
        <f ca="1">+IF(K1919&lt;0,0,IF(K1919&lt;8,$A$1,IF(K1919&lt;15,$B$1,IF(K1919&lt;22,$C$1,IF(K1919&lt;30,$D$1,IF(K1919&lt;60,$G$1,IF(K1919&lt;90,$H$1,IF(K1919&lt;120,$I$1,IF(K1919&lt;150,$J$1,IF(K1919&lt;180,$K$1,IF(K1919&lt;210,$E$1)))))))))))</f>
        <v>0</v>
      </c>
      <c r="U1919" s="3" t="s">
        <v>4299</v>
      </c>
      <c r="V1919" s="10" t="s">
        <v>4012</v>
      </c>
      <c r="W1919" s="6">
        <v>44088</v>
      </c>
      <c r="X1919" s="30" t="s">
        <v>3973</v>
      </c>
      <c r="Y1919" s="12" t="s">
        <v>5248</v>
      </c>
      <c r="Z1919" s="12"/>
      <c r="AA1919" s="12"/>
      <c r="AB1919" s="15"/>
      <c r="AC1919" s="15"/>
      <c r="AD1919" s="15"/>
      <c r="AE1919" s="15"/>
      <c r="AF1919" s="4">
        <f ca="1">+TODAY()-AE1919</f>
        <v>44137</v>
      </c>
      <c r="AG1919" s="15"/>
      <c r="AH1919" s="15"/>
      <c r="AI1919" s="6"/>
      <c r="AJ1919" s="6"/>
      <c r="AK1919" s="3"/>
      <c r="AL1919" s="6"/>
      <c r="AM1919" s="66">
        <v>1</v>
      </c>
      <c r="AN1919" s="63" t="s">
        <v>44</v>
      </c>
      <c r="AO1919" s="63"/>
      <c r="AP1919" s="63" t="s">
        <v>62</v>
      </c>
      <c r="AQ1919" s="3"/>
      <c r="AR1919" s="3"/>
      <c r="AS1919" s="3"/>
      <c r="AT1919" s="3"/>
      <c r="AU1919" s="3" t="s">
        <v>4401</v>
      </c>
      <c r="AV1919" s="7" t="s">
        <v>47</v>
      </c>
      <c r="AW1919" s="7" t="s">
        <v>47</v>
      </c>
      <c r="AX1919" s="9" t="str">
        <f>IF(AW1919="","Vacio",IF(AV1919=AW1919,"Igual","Diferente"))</f>
        <v>Igual</v>
      </c>
      <c r="AY1919" s="68"/>
      <c r="AZ1919" s="68"/>
      <c r="BA1919" s="5">
        <f ca="1">+IF(K1919&gt;21,"Revisar",0)</f>
        <v>0</v>
      </c>
      <c r="BB1919" s="68" t="s">
        <v>146</v>
      </c>
      <c r="BC1919" s="129" t="s">
        <v>2919</v>
      </c>
      <c r="BF1919" s="129"/>
      <c r="BG1919" s="129"/>
    </row>
    <row r="1920" spans="1:65" ht="14.65" customHeight="1" x14ac:dyDescent="0.25">
      <c r="A1920" s="68" t="str">
        <f>CONCATENATE(E1920,"_",X1920)</f>
        <v>20545515840_PCR-LAP20071042</v>
      </c>
      <c r="B1920" s="68" t="str">
        <f>CONCATENATE(E1920,"_",Z1920)</f>
        <v>20545515840_</v>
      </c>
      <c r="C1920" s="6">
        <v>44118</v>
      </c>
      <c r="D1920" s="6">
        <v>44148</v>
      </c>
      <c r="E1920" s="192">
        <v>20545515840</v>
      </c>
      <c r="F1920" s="3" t="s">
        <v>3774</v>
      </c>
      <c r="G1920" s="6" t="s">
        <v>4993</v>
      </c>
      <c r="H1920" s="6">
        <v>44118</v>
      </c>
      <c r="I1920" s="6">
        <v>44148</v>
      </c>
      <c r="J1920" s="7"/>
      <c r="K1920" s="8">
        <f ca="1">+TODAY()-I1920</f>
        <v>-11</v>
      </c>
      <c r="L1920" s="9">
        <v>63</v>
      </c>
      <c r="M1920" s="135"/>
      <c r="N1920" s="9" t="str">
        <f>IF(M1920="","Vacio",IF(L1920=M1920,"Igual","Diferente"))</f>
        <v>Vacio</v>
      </c>
      <c r="O1920" s="9"/>
      <c r="P1920" s="135"/>
      <c r="Q1920" s="9" t="str">
        <f>IF(P1920="","Vacio",IF(O1920=P1920,"Igual","Diferente"))</f>
        <v>Vacio</v>
      </c>
      <c r="R1920" s="1">
        <f>+L1920+O1920/3.5</f>
        <v>63</v>
      </c>
      <c r="S1920" s="1">
        <f ca="1">+IF(K1920&gt;=0,IF(K1920&lt;30,R1920*1,IF(60&gt;K1920,R1920*2,IF(90&gt;K1920,R1920*3,IF(120&gt;K1920,R1920*4,IF(150&gt;K1920,R1920*5,IF(180&gt;K1920,R1920*6,IF(210&gt;K1920,R1920*7))))))),0)</f>
        <v>0</v>
      </c>
      <c r="T1920" s="2">
        <f ca="1">+IF(K1920&lt;0,0,IF(K1920&lt;8,$A$1,IF(K1920&lt;15,$B$1,IF(K1920&lt;22,$C$1,IF(K1920&lt;30,$D$1,IF(K1920&lt;60,$G$1,IF(K1920&lt;90,$H$1,IF(K1920&lt;120,$I$1,IF(K1920&lt;150,$J$1,IF(K1920&lt;180,$K$1,IF(K1920&lt;210,$E$1)))))))))))</f>
        <v>0</v>
      </c>
      <c r="U1920" s="3" t="s">
        <v>4299</v>
      </c>
      <c r="V1920" s="10" t="s">
        <v>4012</v>
      </c>
      <c r="W1920" s="6">
        <v>44088</v>
      </c>
      <c r="X1920" s="30" t="s">
        <v>3972</v>
      </c>
      <c r="Y1920" s="12" t="s">
        <v>5248</v>
      </c>
      <c r="Z1920" s="12"/>
      <c r="AA1920" s="12"/>
      <c r="AB1920" s="15"/>
      <c r="AC1920" s="15"/>
      <c r="AD1920" s="15"/>
      <c r="AE1920" s="15"/>
      <c r="AF1920" s="4">
        <f ca="1">+TODAY()-AE1920</f>
        <v>44137</v>
      </c>
      <c r="AG1920" s="15"/>
      <c r="AH1920" s="15"/>
      <c r="AI1920" s="6"/>
      <c r="AJ1920" s="6"/>
      <c r="AK1920" s="3"/>
      <c r="AL1920" s="6"/>
      <c r="AM1920" s="66">
        <v>1</v>
      </c>
      <c r="AN1920" s="63" t="s">
        <v>44</v>
      </c>
      <c r="AO1920" s="63"/>
      <c r="AP1920" s="63" t="s">
        <v>62</v>
      </c>
      <c r="AQ1920" s="3"/>
      <c r="AR1920" s="3"/>
      <c r="AS1920" s="3"/>
      <c r="AT1920" s="3"/>
      <c r="AU1920" s="3" t="s">
        <v>4401</v>
      </c>
      <c r="AV1920" s="7" t="s">
        <v>47</v>
      </c>
      <c r="AW1920" s="7" t="s">
        <v>47</v>
      </c>
      <c r="AX1920" s="9" t="str">
        <f>IF(AW1920="","Vacio",IF(AV1920=AW1920,"Igual","Diferente"))</f>
        <v>Igual</v>
      </c>
      <c r="AY1920" s="68"/>
      <c r="AZ1920" s="68"/>
      <c r="BA1920" s="5">
        <f ca="1">+IF(K1920&gt;21,"Revisar",0)</f>
        <v>0</v>
      </c>
      <c r="BB1920" s="68" t="s">
        <v>146</v>
      </c>
      <c r="BC1920" s="129" t="s">
        <v>2919</v>
      </c>
      <c r="BF1920" s="129"/>
      <c r="BG1920" s="129"/>
    </row>
    <row r="1921" spans="1:65" ht="14.65" customHeight="1" x14ac:dyDescent="0.25">
      <c r="A1921" s="68" t="str">
        <f>CONCATENATE(E1921,"_",X1921)</f>
        <v>20545515840_PCR-LAP20071043</v>
      </c>
      <c r="B1921" s="68" t="str">
        <f>CONCATENATE(E1921,"_",Z1921)</f>
        <v>20545515840_</v>
      </c>
      <c r="C1921" s="6">
        <v>44118</v>
      </c>
      <c r="D1921" s="6">
        <v>44148</v>
      </c>
      <c r="E1921" s="192">
        <v>20545515840</v>
      </c>
      <c r="F1921" s="3" t="s">
        <v>3774</v>
      </c>
      <c r="G1921" s="6" t="s">
        <v>4993</v>
      </c>
      <c r="H1921" s="6">
        <v>44118</v>
      </c>
      <c r="I1921" s="6">
        <v>44148</v>
      </c>
      <c r="J1921" s="7"/>
      <c r="K1921" s="8">
        <f ca="1">+TODAY()-I1921</f>
        <v>-11</v>
      </c>
      <c r="L1921" s="9">
        <v>63</v>
      </c>
      <c r="M1921" s="135"/>
      <c r="N1921" s="9" t="str">
        <f>IF(M1921="","Vacio",IF(L1921=M1921,"Igual","Diferente"))</f>
        <v>Vacio</v>
      </c>
      <c r="O1921" s="9"/>
      <c r="P1921" s="135"/>
      <c r="Q1921" s="9" t="str">
        <f>IF(P1921="","Vacio",IF(O1921=P1921,"Igual","Diferente"))</f>
        <v>Vacio</v>
      </c>
      <c r="R1921" s="1">
        <f>+L1921+O1921/3.5</f>
        <v>63</v>
      </c>
      <c r="S1921" s="1">
        <f ca="1">+IF(K1921&gt;=0,IF(K1921&lt;30,R1921*1,IF(60&gt;K1921,R1921*2,IF(90&gt;K1921,R1921*3,IF(120&gt;K1921,R1921*4,IF(150&gt;K1921,R1921*5,IF(180&gt;K1921,R1921*6,IF(210&gt;K1921,R1921*7))))))),0)</f>
        <v>0</v>
      </c>
      <c r="T1921" s="2">
        <f ca="1">+IF(K1921&lt;0,0,IF(K1921&lt;8,$A$1,IF(K1921&lt;15,$B$1,IF(K1921&lt;22,$C$1,IF(K1921&lt;30,$D$1,IF(K1921&lt;60,$G$1,IF(K1921&lt;90,$H$1,IF(K1921&lt;120,$I$1,IF(K1921&lt;150,$J$1,IF(K1921&lt;180,$K$1,IF(K1921&lt;210,$E$1)))))))))))</f>
        <v>0</v>
      </c>
      <c r="U1921" s="3" t="s">
        <v>4299</v>
      </c>
      <c r="V1921" s="10" t="s">
        <v>4012</v>
      </c>
      <c r="W1921" s="6">
        <v>44088</v>
      </c>
      <c r="X1921" s="30" t="s">
        <v>3971</v>
      </c>
      <c r="Y1921" s="12" t="s">
        <v>5248</v>
      </c>
      <c r="Z1921" s="12"/>
      <c r="AA1921" s="12"/>
      <c r="AB1921" s="15"/>
      <c r="AC1921" s="15"/>
      <c r="AD1921" s="15"/>
      <c r="AE1921" s="15"/>
      <c r="AF1921" s="4">
        <f ca="1">+TODAY()-AE1921</f>
        <v>44137</v>
      </c>
      <c r="AG1921" s="15"/>
      <c r="AH1921" s="15"/>
      <c r="AI1921" s="6"/>
      <c r="AJ1921" s="6"/>
      <c r="AK1921" s="3"/>
      <c r="AL1921" s="6"/>
      <c r="AM1921" s="66">
        <v>1</v>
      </c>
      <c r="AN1921" s="63" t="s">
        <v>44</v>
      </c>
      <c r="AO1921" s="63"/>
      <c r="AP1921" s="63" t="s">
        <v>62</v>
      </c>
      <c r="AQ1921" s="3"/>
      <c r="AR1921" s="3"/>
      <c r="AS1921" s="3"/>
      <c r="AT1921" s="3"/>
      <c r="AU1921" s="3" t="s">
        <v>4401</v>
      </c>
      <c r="AV1921" s="7" t="s">
        <v>47</v>
      </c>
      <c r="AW1921" s="7" t="s">
        <v>47</v>
      </c>
      <c r="AX1921" s="9" t="str">
        <f>IF(AW1921="","Vacio",IF(AV1921=AW1921,"Igual","Diferente"))</f>
        <v>Igual</v>
      </c>
      <c r="AY1921" s="68"/>
      <c r="AZ1921" s="68"/>
      <c r="BA1921" s="5">
        <f ca="1">+IF(K1921&gt;21,"Revisar",0)</f>
        <v>0</v>
      </c>
      <c r="BB1921" s="68" t="s">
        <v>146</v>
      </c>
      <c r="BC1921" s="129" t="s">
        <v>2919</v>
      </c>
      <c r="BF1921" s="129"/>
      <c r="BG1921" s="129"/>
    </row>
    <row r="1922" spans="1:65" ht="14.65" customHeight="1" x14ac:dyDescent="0.25">
      <c r="A1922" s="68" t="str">
        <f>CONCATENATE(E1922,"_",X1922)</f>
        <v>20545515840_PCR-LAP20071044</v>
      </c>
      <c r="B1922" s="68" t="str">
        <f>CONCATENATE(E1922,"_",Z1922)</f>
        <v>20545515840_</v>
      </c>
      <c r="C1922" s="6">
        <v>44118</v>
      </c>
      <c r="D1922" s="6">
        <v>44148</v>
      </c>
      <c r="E1922" s="192">
        <v>20545515840</v>
      </c>
      <c r="F1922" s="3" t="s">
        <v>3774</v>
      </c>
      <c r="G1922" s="6" t="s">
        <v>4993</v>
      </c>
      <c r="H1922" s="6">
        <v>44118</v>
      </c>
      <c r="I1922" s="6">
        <v>44148</v>
      </c>
      <c r="J1922" s="7"/>
      <c r="K1922" s="8">
        <f ca="1">+TODAY()-I1922</f>
        <v>-11</v>
      </c>
      <c r="L1922" s="9">
        <v>63</v>
      </c>
      <c r="M1922" s="135"/>
      <c r="N1922" s="9" t="str">
        <f>IF(M1922="","Vacio",IF(L1922=M1922,"Igual","Diferente"))</f>
        <v>Vacio</v>
      </c>
      <c r="O1922" s="9"/>
      <c r="P1922" s="135"/>
      <c r="Q1922" s="9" t="str">
        <f>IF(P1922="","Vacio",IF(O1922=P1922,"Igual","Diferente"))</f>
        <v>Vacio</v>
      </c>
      <c r="R1922" s="1">
        <f>+L1922+O1922/3.5</f>
        <v>63</v>
      </c>
      <c r="S1922" s="1">
        <f ca="1">+IF(K1922&gt;=0,IF(K1922&lt;30,R1922*1,IF(60&gt;K1922,R1922*2,IF(90&gt;K1922,R1922*3,IF(120&gt;K1922,R1922*4,IF(150&gt;K1922,R1922*5,IF(180&gt;K1922,R1922*6,IF(210&gt;K1922,R1922*7))))))),0)</f>
        <v>0</v>
      </c>
      <c r="T1922" s="2">
        <f ca="1">+IF(K1922&lt;0,0,IF(K1922&lt;8,$A$1,IF(K1922&lt;15,$B$1,IF(K1922&lt;22,$C$1,IF(K1922&lt;30,$D$1,IF(K1922&lt;60,$G$1,IF(K1922&lt;90,$H$1,IF(K1922&lt;120,$I$1,IF(K1922&lt;150,$J$1,IF(K1922&lt;180,$K$1,IF(K1922&lt;210,$E$1)))))))))))</f>
        <v>0</v>
      </c>
      <c r="U1922" s="3" t="s">
        <v>4299</v>
      </c>
      <c r="V1922" s="10" t="s">
        <v>4012</v>
      </c>
      <c r="W1922" s="6">
        <v>44088</v>
      </c>
      <c r="X1922" s="30" t="s">
        <v>3970</v>
      </c>
      <c r="Y1922" s="12" t="s">
        <v>5248</v>
      </c>
      <c r="Z1922" s="12"/>
      <c r="AA1922" s="12"/>
      <c r="AB1922" s="15"/>
      <c r="AC1922" s="15"/>
      <c r="AD1922" s="15"/>
      <c r="AE1922" s="15"/>
      <c r="AF1922" s="4">
        <f ca="1">+TODAY()-AE1922</f>
        <v>44137</v>
      </c>
      <c r="AG1922" s="15"/>
      <c r="AH1922" s="15"/>
      <c r="AI1922" s="6"/>
      <c r="AJ1922" s="6"/>
      <c r="AK1922" s="3"/>
      <c r="AL1922" s="6"/>
      <c r="AM1922" s="66">
        <v>1</v>
      </c>
      <c r="AN1922" s="63" t="s">
        <v>44</v>
      </c>
      <c r="AO1922" s="63"/>
      <c r="AP1922" s="63" t="s">
        <v>62</v>
      </c>
      <c r="AQ1922" s="3"/>
      <c r="AR1922" s="3"/>
      <c r="AS1922" s="3"/>
      <c r="AT1922" s="3"/>
      <c r="AU1922" s="3" t="s">
        <v>4401</v>
      </c>
      <c r="AV1922" s="7" t="s">
        <v>47</v>
      </c>
      <c r="AW1922" s="7" t="s">
        <v>47</v>
      </c>
      <c r="AX1922" s="9" t="str">
        <f>IF(AW1922="","Vacio",IF(AV1922=AW1922,"Igual","Diferente"))</f>
        <v>Igual</v>
      </c>
      <c r="AY1922" s="68"/>
      <c r="AZ1922" s="68"/>
      <c r="BA1922" s="5">
        <f ca="1">+IF(K1922&gt;21,"Revisar",0)</f>
        <v>0</v>
      </c>
      <c r="BB1922" s="68" t="s">
        <v>146</v>
      </c>
      <c r="BC1922" s="129" t="s">
        <v>2919</v>
      </c>
      <c r="BF1922" s="129"/>
      <c r="BG1922" s="129"/>
    </row>
    <row r="1923" spans="1:65" ht="14.65" customHeight="1" x14ac:dyDescent="0.25">
      <c r="A1923" s="68" t="str">
        <f>CONCATENATE(E1923,"_",X1923)</f>
        <v>20545515840_PCR-LAP20071045</v>
      </c>
      <c r="B1923" s="68" t="str">
        <f>CONCATENATE(E1923,"_",Z1923)</f>
        <v>20545515840_</v>
      </c>
      <c r="C1923" s="6">
        <v>44118</v>
      </c>
      <c r="D1923" s="6">
        <v>44148</v>
      </c>
      <c r="E1923" s="192">
        <v>20545515840</v>
      </c>
      <c r="F1923" s="3" t="s">
        <v>3774</v>
      </c>
      <c r="G1923" s="6" t="s">
        <v>4993</v>
      </c>
      <c r="H1923" s="6">
        <v>44118</v>
      </c>
      <c r="I1923" s="6">
        <v>44148</v>
      </c>
      <c r="J1923" s="7"/>
      <c r="K1923" s="8">
        <f ca="1">+TODAY()-I1923</f>
        <v>-11</v>
      </c>
      <c r="L1923" s="9">
        <v>63</v>
      </c>
      <c r="M1923" s="135"/>
      <c r="N1923" s="9" t="str">
        <f>IF(M1923="","Vacio",IF(L1923=M1923,"Igual","Diferente"))</f>
        <v>Vacio</v>
      </c>
      <c r="O1923" s="9"/>
      <c r="P1923" s="135"/>
      <c r="Q1923" s="9" t="str">
        <f>IF(P1923="","Vacio",IF(O1923=P1923,"Igual","Diferente"))</f>
        <v>Vacio</v>
      </c>
      <c r="R1923" s="1">
        <f>+L1923+O1923/3.5</f>
        <v>63</v>
      </c>
      <c r="S1923" s="1">
        <f ca="1">+IF(K1923&gt;=0,IF(K1923&lt;30,R1923*1,IF(60&gt;K1923,R1923*2,IF(90&gt;K1923,R1923*3,IF(120&gt;K1923,R1923*4,IF(150&gt;K1923,R1923*5,IF(180&gt;K1923,R1923*6,IF(210&gt;K1923,R1923*7))))))),0)</f>
        <v>0</v>
      </c>
      <c r="T1923" s="2">
        <f ca="1">+IF(K1923&lt;0,0,IF(K1923&lt;8,$A$1,IF(K1923&lt;15,$B$1,IF(K1923&lt;22,$C$1,IF(K1923&lt;30,$D$1,IF(K1923&lt;60,$G$1,IF(K1923&lt;90,$H$1,IF(K1923&lt;120,$I$1,IF(K1923&lt;150,$J$1,IF(K1923&lt;180,$K$1,IF(K1923&lt;210,$E$1)))))))))))</f>
        <v>0</v>
      </c>
      <c r="U1923" s="3" t="s">
        <v>4299</v>
      </c>
      <c r="V1923" s="10" t="s">
        <v>4012</v>
      </c>
      <c r="W1923" s="6">
        <v>44088</v>
      </c>
      <c r="X1923" s="30" t="s">
        <v>3969</v>
      </c>
      <c r="Y1923" s="12" t="s">
        <v>5248</v>
      </c>
      <c r="Z1923" s="12"/>
      <c r="AA1923" s="12"/>
      <c r="AB1923" s="15"/>
      <c r="AC1923" s="15"/>
      <c r="AD1923" s="15"/>
      <c r="AE1923" s="15"/>
      <c r="AF1923" s="4">
        <f ca="1">+TODAY()-AE1923</f>
        <v>44137</v>
      </c>
      <c r="AG1923" s="15"/>
      <c r="AH1923" s="15"/>
      <c r="AI1923" s="6"/>
      <c r="AJ1923" s="6"/>
      <c r="AK1923" s="3"/>
      <c r="AL1923" s="6"/>
      <c r="AM1923" s="66">
        <v>1</v>
      </c>
      <c r="AN1923" s="63" t="s">
        <v>44</v>
      </c>
      <c r="AO1923" s="63"/>
      <c r="AP1923" s="63" t="s">
        <v>62</v>
      </c>
      <c r="AQ1923" s="3"/>
      <c r="AR1923" s="3"/>
      <c r="AS1923" s="3"/>
      <c r="AT1923" s="3"/>
      <c r="AU1923" s="3" t="s">
        <v>4401</v>
      </c>
      <c r="AV1923" s="7" t="s">
        <v>47</v>
      </c>
      <c r="AW1923" s="7" t="s">
        <v>47</v>
      </c>
      <c r="AX1923" s="9" t="str">
        <f>IF(AW1923="","Vacio",IF(AV1923=AW1923,"Igual","Diferente"))</f>
        <v>Igual</v>
      </c>
      <c r="AY1923" s="68"/>
      <c r="AZ1923" s="68"/>
      <c r="BA1923" s="5">
        <f ca="1">+IF(K1923&gt;21,"Revisar",0)</f>
        <v>0</v>
      </c>
      <c r="BB1923" s="68" t="s">
        <v>146</v>
      </c>
      <c r="BC1923" s="129" t="s">
        <v>2919</v>
      </c>
      <c r="BF1923" s="129"/>
      <c r="BG1923" s="129"/>
    </row>
    <row r="1924" spans="1:65" ht="14.65" customHeight="1" x14ac:dyDescent="0.25">
      <c r="A1924" s="68" t="str">
        <f>CONCATENATE(E1924,"_",X1924)</f>
        <v>20545515840_PCR-LAP20071046</v>
      </c>
      <c r="B1924" s="68" t="str">
        <f>CONCATENATE(E1924,"_",Z1924)</f>
        <v>20545515840_</v>
      </c>
      <c r="C1924" s="6">
        <v>44118</v>
      </c>
      <c r="D1924" s="6">
        <v>44148</v>
      </c>
      <c r="E1924" s="192">
        <v>20545515840</v>
      </c>
      <c r="F1924" s="3" t="s">
        <v>3774</v>
      </c>
      <c r="G1924" s="6" t="s">
        <v>4993</v>
      </c>
      <c r="H1924" s="6">
        <v>44118</v>
      </c>
      <c r="I1924" s="6">
        <v>44148</v>
      </c>
      <c r="J1924" s="7"/>
      <c r="K1924" s="8">
        <f ca="1">+TODAY()-I1924</f>
        <v>-11</v>
      </c>
      <c r="L1924" s="9">
        <v>63</v>
      </c>
      <c r="M1924" s="135"/>
      <c r="N1924" s="9" t="str">
        <f>IF(M1924="","Vacio",IF(L1924=M1924,"Igual","Diferente"))</f>
        <v>Vacio</v>
      </c>
      <c r="O1924" s="9"/>
      <c r="P1924" s="135"/>
      <c r="Q1924" s="9" t="str">
        <f>IF(P1924="","Vacio",IF(O1924=P1924,"Igual","Diferente"))</f>
        <v>Vacio</v>
      </c>
      <c r="R1924" s="1">
        <f>+L1924+O1924/3.5</f>
        <v>63</v>
      </c>
      <c r="S1924" s="1">
        <f ca="1">+IF(K1924&gt;=0,IF(K1924&lt;30,R1924*1,IF(60&gt;K1924,R1924*2,IF(90&gt;K1924,R1924*3,IF(120&gt;K1924,R1924*4,IF(150&gt;K1924,R1924*5,IF(180&gt;K1924,R1924*6,IF(210&gt;K1924,R1924*7))))))),0)</f>
        <v>0</v>
      </c>
      <c r="T1924" s="2">
        <f ca="1">+IF(K1924&lt;0,0,IF(K1924&lt;8,$A$1,IF(K1924&lt;15,$B$1,IF(K1924&lt;22,$C$1,IF(K1924&lt;30,$D$1,IF(K1924&lt;60,$G$1,IF(K1924&lt;90,$H$1,IF(K1924&lt;120,$I$1,IF(K1924&lt;150,$J$1,IF(K1924&lt;180,$K$1,IF(K1924&lt;210,$E$1)))))))))))</f>
        <v>0</v>
      </c>
      <c r="U1924" s="3" t="s">
        <v>4299</v>
      </c>
      <c r="V1924" s="10" t="s">
        <v>4012</v>
      </c>
      <c r="W1924" s="6">
        <v>44088</v>
      </c>
      <c r="X1924" s="30" t="s">
        <v>3968</v>
      </c>
      <c r="Y1924" s="12" t="s">
        <v>5248</v>
      </c>
      <c r="Z1924" s="12"/>
      <c r="AA1924" s="12"/>
      <c r="AB1924" s="15"/>
      <c r="AC1924" s="15"/>
      <c r="AD1924" s="15"/>
      <c r="AE1924" s="15"/>
      <c r="AF1924" s="4">
        <f ca="1">+TODAY()-AE1924</f>
        <v>44137</v>
      </c>
      <c r="AG1924" s="15"/>
      <c r="AH1924" s="15"/>
      <c r="AI1924" s="6"/>
      <c r="AJ1924" s="6"/>
      <c r="AK1924" s="3"/>
      <c r="AL1924" s="6"/>
      <c r="AM1924" s="66">
        <v>1</v>
      </c>
      <c r="AN1924" s="63" t="s">
        <v>44</v>
      </c>
      <c r="AO1924" s="63"/>
      <c r="AP1924" s="63" t="s">
        <v>62</v>
      </c>
      <c r="AQ1924" s="3"/>
      <c r="AR1924" s="3"/>
      <c r="AS1924" s="3"/>
      <c r="AT1924" s="3"/>
      <c r="AU1924" s="3" t="s">
        <v>4401</v>
      </c>
      <c r="AV1924" s="7" t="s">
        <v>47</v>
      </c>
      <c r="AW1924" s="7" t="s">
        <v>47</v>
      </c>
      <c r="AX1924" s="9" t="str">
        <f>IF(AW1924="","Vacio",IF(AV1924=AW1924,"Igual","Diferente"))</f>
        <v>Igual</v>
      </c>
      <c r="AY1924" s="68"/>
      <c r="AZ1924" s="68"/>
      <c r="BA1924" s="5">
        <f ca="1">+IF(K1924&gt;21,"Revisar",0)</f>
        <v>0</v>
      </c>
      <c r="BB1924" s="68" t="s">
        <v>146</v>
      </c>
      <c r="BC1924" s="129" t="s">
        <v>2919</v>
      </c>
      <c r="BF1924" s="129"/>
      <c r="BG1924" s="129"/>
    </row>
    <row r="1925" spans="1:65" ht="14.65" customHeight="1" x14ac:dyDescent="0.25">
      <c r="A1925" s="68" t="str">
        <f>CONCATENATE(E1925,"_",X1925)</f>
        <v>20545515840_PCR-LAP20071047</v>
      </c>
      <c r="B1925" s="68" t="str">
        <f>CONCATENATE(E1925,"_",Z1925)</f>
        <v>20545515840_</v>
      </c>
      <c r="C1925" s="6">
        <v>44118</v>
      </c>
      <c r="D1925" s="6">
        <v>44148</v>
      </c>
      <c r="E1925" s="192">
        <v>20545515840</v>
      </c>
      <c r="F1925" s="3" t="s">
        <v>3774</v>
      </c>
      <c r="G1925" s="6" t="s">
        <v>4993</v>
      </c>
      <c r="H1925" s="6">
        <v>44118</v>
      </c>
      <c r="I1925" s="6">
        <v>44148</v>
      </c>
      <c r="J1925" s="7"/>
      <c r="K1925" s="8">
        <f ca="1">+TODAY()-I1925</f>
        <v>-11</v>
      </c>
      <c r="L1925" s="9">
        <v>63</v>
      </c>
      <c r="M1925" s="135"/>
      <c r="N1925" s="9" t="str">
        <f>IF(M1925="","Vacio",IF(L1925=M1925,"Igual","Diferente"))</f>
        <v>Vacio</v>
      </c>
      <c r="O1925" s="9"/>
      <c r="P1925" s="135"/>
      <c r="Q1925" s="9" t="str">
        <f>IF(P1925="","Vacio",IF(O1925=P1925,"Igual","Diferente"))</f>
        <v>Vacio</v>
      </c>
      <c r="R1925" s="1">
        <f>+L1925+O1925/3.5</f>
        <v>63</v>
      </c>
      <c r="S1925" s="1">
        <f ca="1">+IF(K1925&gt;=0,IF(K1925&lt;30,R1925*1,IF(60&gt;K1925,R1925*2,IF(90&gt;K1925,R1925*3,IF(120&gt;K1925,R1925*4,IF(150&gt;K1925,R1925*5,IF(180&gt;K1925,R1925*6,IF(210&gt;K1925,R1925*7))))))),0)</f>
        <v>0</v>
      </c>
      <c r="T1925" s="2">
        <f ca="1">+IF(K1925&lt;0,0,IF(K1925&lt;8,$A$1,IF(K1925&lt;15,$B$1,IF(K1925&lt;22,$C$1,IF(K1925&lt;30,$D$1,IF(K1925&lt;60,$G$1,IF(K1925&lt;90,$H$1,IF(K1925&lt;120,$I$1,IF(K1925&lt;150,$J$1,IF(K1925&lt;180,$K$1,IF(K1925&lt;210,$E$1)))))))))))</f>
        <v>0</v>
      </c>
      <c r="U1925" s="3" t="s">
        <v>4299</v>
      </c>
      <c r="V1925" s="10" t="s">
        <v>4012</v>
      </c>
      <c r="W1925" s="6">
        <v>44088</v>
      </c>
      <c r="X1925" s="30" t="s">
        <v>3967</v>
      </c>
      <c r="Y1925" s="12" t="s">
        <v>5248</v>
      </c>
      <c r="Z1925" s="12"/>
      <c r="AA1925" s="12"/>
      <c r="AB1925" s="15"/>
      <c r="AC1925" s="15"/>
      <c r="AD1925" s="15"/>
      <c r="AE1925" s="15"/>
      <c r="AF1925" s="4">
        <f ca="1">+TODAY()-AE1925</f>
        <v>44137</v>
      </c>
      <c r="AG1925" s="15"/>
      <c r="AH1925" s="15"/>
      <c r="AI1925" s="6"/>
      <c r="AJ1925" s="6"/>
      <c r="AK1925" s="3"/>
      <c r="AL1925" s="6"/>
      <c r="AM1925" s="66">
        <v>1</v>
      </c>
      <c r="AN1925" s="63" t="s">
        <v>44</v>
      </c>
      <c r="AO1925" s="63"/>
      <c r="AP1925" s="63" t="s">
        <v>62</v>
      </c>
      <c r="AQ1925" s="3"/>
      <c r="AR1925" s="3"/>
      <c r="AS1925" s="3"/>
      <c r="AT1925" s="3"/>
      <c r="AU1925" s="3" t="s">
        <v>4401</v>
      </c>
      <c r="AV1925" s="7" t="s">
        <v>47</v>
      </c>
      <c r="AW1925" s="7" t="s">
        <v>47</v>
      </c>
      <c r="AX1925" s="9" t="str">
        <f>IF(AW1925="","Vacio",IF(AV1925=AW1925,"Igual","Diferente"))</f>
        <v>Igual</v>
      </c>
      <c r="AY1925" s="68"/>
      <c r="AZ1925" s="68"/>
      <c r="BA1925" s="5">
        <f ca="1">+IF(K1925&gt;21,"Revisar",0)</f>
        <v>0</v>
      </c>
      <c r="BB1925" s="68" t="s">
        <v>146</v>
      </c>
      <c r="BC1925" s="129" t="s">
        <v>2919</v>
      </c>
      <c r="BF1925" s="129"/>
      <c r="BG1925" s="129"/>
    </row>
    <row r="1926" spans="1:65" ht="14.65" customHeight="1" x14ac:dyDescent="0.25">
      <c r="A1926" s="68" t="str">
        <f>CONCATENATE(E1926,"_",X1926)</f>
        <v>20545515840_PCR-LAP20071048</v>
      </c>
      <c r="B1926" s="68" t="str">
        <f>CONCATENATE(E1926,"_",Z1926)</f>
        <v>20545515840_</v>
      </c>
      <c r="C1926" s="6">
        <v>44118</v>
      </c>
      <c r="D1926" s="6">
        <v>44148</v>
      </c>
      <c r="E1926" s="192">
        <v>20545515840</v>
      </c>
      <c r="F1926" s="3" t="s">
        <v>3774</v>
      </c>
      <c r="G1926" s="6" t="s">
        <v>4993</v>
      </c>
      <c r="H1926" s="6">
        <v>44118</v>
      </c>
      <c r="I1926" s="6">
        <v>44148</v>
      </c>
      <c r="J1926" s="7"/>
      <c r="K1926" s="8">
        <f ca="1">+TODAY()-I1926</f>
        <v>-11</v>
      </c>
      <c r="L1926" s="9">
        <v>63</v>
      </c>
      <c r="M1926" s="135"/>
      <c r="N1926" s="9" t="str">
        <f>IF(M1926="","Vacio",IF(L1926=M1926,"Igual","Diferente"))</f>
        <v>Vacio</v>
      </c>
      <c r="O1926" s="9"/>
      <c r="P1926" s="135"/>
      <c r="Q1926" s="9" t="str">
        <f>IF(P1926="","Vacio",IF(O1926=P1926,"Igual","Diferente"))</f>
        <v>Vacio</v>
      </c>
      <c r="R1926" s="1">
        <f>+L1926+O1926/3.5</f>
        <v>63</v>
      </c>
      <c r="S1926" s="1">
        <f ca="1">+IF(K1926&gt;=0,IF(K1926&lt;30,R1926*1,IF(60&gt;K1926,R1926*2,IF(90&gt;K1926,R1926*3,IF(120&gt;K1926,R1926*4,IF(150&gt;K1926,R1926*5,IF(180&gt;K1926,R1926*6,IF(210&gt;K1926,R1926*7))))))),0)</f>
        <v>0</v>
      </c>
      <c r="T1926" s="2">
        <f ca="1">+IF(K1926&lt;0,0,IF(K1926&lt;8,$A$1,IF(K1926&lt;15,$B$1,IF(K1926&lt;22,$C$1,IF(K1926&lt;30,$D$1,IF(K1926&lt;60,$G$1,IF(K1926&lt;90,$H$1,IF(K1926&lt;120,$I$1,IF(K1926&lt;150,$J$1,IF(K1926&lt;180,$K$1,IF(K1926&lt;210,$E$1)))))))))))</f>
        <v>0</v>
      </c>
      <c r="U1926" s="3" t="s">
        <v>4299</v>
      </c>
      <c r="V1926" s="10" t="s">
        <v>4012</v>
      </c>
      <c r="W1926" s="6">
        <v>44088</v>
      </c>
      <c r="X1926" s="30" t="s">
        <v>3966</v>
      </c>
      <c r="Y1926" s="12" t="s">
        <v>5248</v>
      </c>
      <c r="Z1926" s="12"/>
      <c r="AA1926" s="12"/>
      <c r="AB1926" s="15"/>
      <c r="AC1926" s="15"/>
      <c r="AD1926" s="15"/>
      <c r="AE1926" s="15"/>
      <c r="AF1926" s="4">
        <f ca="1">+TODAY()-AE1926</f>
        <v>44137</v>
      </c>
      <c r="AG1926" s="15"/>
      <c r="AH1926" s="15"/>
      <c r="AI1926" s="6"/>
      <c r="AJ1926" s="6"/>
      <c r="AK1926" s="3"/>
      <c r="AL1926" s="6"/>
      <c r="AM1926" s="66">
        <v>1</v>
      </c>
      <c r="AN1926" s="63" t="s">
        <v>44</v>
      </c>
      <c r="AO1926" s="63"/>
      <c r="AP1926" s="63" t="s">
        <v>62</v>
      </c>
      <c r="AQ1926" s="3"/>
      <c r="AR1926" s="3"/>
      <c r="AS1926" s="3"/>
      <c r="AT1926" s="3"/>
      <c r="AU1926" s="3" t="s">
        <v>4401</v>
      </c>
      <c r="AV1926" s="7" t="s">
        <v>47</v>
      </c>
      <c r="AW1926" s="7" t="s">
        <v>47</v>
      </c>
      <c r="AX1926" s="9" t="str">
        <f>IF(AW1926="","Vacio",IF(AV1926=AW1926,"Igual","Diferente"))</f>
        <v>Igual</v>
      </c>
      <c r="AY1926" s="68"/>
      <c r="AZ1926" s="68"/>
      <c r="BA1926" s="5">
        <f ca="1">+IF(K1926&gt;21,"Revisar",0)</f>
        <v>0</v>
      </c>
      <c r="BB1926" s="68" t="s">
        <v>146</v>
      </c>
      <c r="BC1926" s="129" t="s">
        <v>2919</v>
      </c>
      <c r="BF1926" s="129"/>
      <c r="BG1926" s="129"/>
    </row>
    <row r="1927" spans="1:65" ht="14.65" customHeight="1" x14ac:dyDescent="0.25">
      <c r="A1927" s="68" t="str">
        <f>CONCATENATE(E1927,"_",X1927)</f>
        <v>20545515840_PCR-LAP20071049</v>
      </c>
      <c r="B1927" s="68" t="str">
        <f>CONCATENATE(E1927,"_",Z1927)</f>
        <v>20545515840_</v>
      </c>
      <c r="C1927" s="6">
        <v>44118</v>
      </c>
      <c r="D1927" s="6">
        <v>44148</v>
      </c>
      <c r="E1927" s="192">
        <v>20545515840</v>
      </c>
      <c r="F1927" s="3" t="s">
        <v>3774</v>
      </c>
      <c r="G1927" s="6" t="s">
        <v>4993</v>
      </c>
      <c r="H1927" s="6">
        <v>44118</v>
      </c>
      <c r="I1927" s="6">
        <v>44148</v>
      </c>
      <c r="J1927" s="7"/>
      <c r="K1927" s="8">
        <f ca="1">+TODAY()-I1927</f>
        <v>-11</v>
      </c>
      <c r="L1927" s="9">
        <v>63</v>
      </c>
      <c r="M1927" s="135"/>
      <c r="N1927" s="9" t="str">
        <f>IF(M1927="","Vacio",IF(L1927=M1927,"Igual","Diferente"))</f>
        <v>Vacio</v>
      </c>
      <c r="O1927" s="9"/>
      <c r="P1927" s="135"/>
      <c r="Q1927" s="9" t="str">
        <f>IF(P1927="","Vacio",IF(O1927=P1927,"Igual","Diferente"))</f>
        <v>Vacio</v>
      </c>
      <c r="R1927" s="1">
        <f>+L1927+O1927/3.5</f>
        <v>63</v>
      </c>
      <c r="S1927" s="1">
        <f ca="1">+IF(K1927&gt;=0,IF(K1927&lt;30,R1927*1,IF(60&gt;K1927,R1927*2,IF(90&gt;K1927,R1927*3,IF(120&gt;K1927,R1927*4,IF(150&gt;K1927,R1927*5,IF(180&gt;K1927,R1927*6,IF(210&gt;K1927,R1927*7))))))),0)</f>
        <v>0</v>
      </c>
      <c r="T1927" s="2">
        <f ca="1">+IF(K1927&lt;0,0,IF(K1927&lt;8,$A$1,IF(K1927&lt;15,$B$1,IF(K1927&lt;22,$C$1,IF(K1927&lt;30,$D$1,IF(K1927&lt;60,$G$1,IF(K1927&lt;90,$H$1,IF(K1927&lt;120,$I$1,IF(K1927&lt;150,$J$1,IF(K1927&lt;180,$K$1,IF(K1927&lt;210,$E$1)))))))))))</f>
        <v>0</v>
      </c>
      <c r="U1927" s="3" t="s">
        <v>4299</v>
      </c>
      <c r="V1927" s="10" t="s">
        <v>4012</v>
      </c>
      <c r="W1927" s="6">
        <v>44088</v>
      </c>
      <c r="X1927" s="30" t="s">
        <v>3965</v>
      </c>
      <c r="Y1927" s="12" t="s">
        <v>5248</v>
      </c>
      <c r="Z1927" s="12"/>
      <c r="AA1927" s="12"/>
      <c r="AB1927" s="15"/>
      <c r="AC1927" s="15"/>
      <c r="AD1927" s="15"/>
      <c r="AE1927" s="15"/>
      <c r="AF1927" s="4">
        <f ca="1">+TODAY()-AE1927</f>
        <v>44137</v>
      </c>
      <c r="AG1927" s="15"/>
      <c r="AH1927" s="15"/>
      <c r="AI1927" s="6"/>
      <c r="AJ1927" s="6"/>
      <c r="AK1927" s="3"/>
      <c r="AL1927" s="6"/>
      <c r="AM1927" s="66">
        <v>1</v>
      </c>
      <c r="AN1927" s="63" t="s">
        <v>44</v>
      </c>
      <c r="AO1927" s="63"/>
      <c r="AP1927" s="63" t="s">
        <v>62</v>
      </c>
      <c r="AQ1927" s="3"/>
      <c r="AR1927" s="3"/>
      <c r="AS1927" s="3"/>
      <c r="AT1927" s="3"/>
      <c r="AU1927" s="3" t="s">
        <v>4401</v>
      </c>
      <c r="AV1927" s="7" t="s">
        <v>47</v>
      </c>
      <c r="AW1927" s="7" t="s">
        <v>47</v>
      </c>
      <c r="AX1927" s="9" t="str">
        <f>IF(AW1927="","Vacio",IF(AV1927=AW1927,"Igual","Diferente"))</f>
        <v>Igual</v>
      </c>
      <c r="AY1927" s="68"/>
      <c r="AZ1927" s="68"/>
      <c r="BA1927" s="5">
        <f ca="1">+IF(K1927&gt;21,"Revisar",0)</f>
        <v>0</v>
      </c>
      <c r="BB1927" s="68" t="s">
        <v>146</v>
      </c>
      <c r="BC1927" s="129" t="s">
        <v>2919</v>
      </c>
      <c r="BF1927" s="129"/>
      <c r="BG1927" s="129"/>
    </row>
    <row r="1928" spans="1:65" ht="14.65" customHeight="1" x14ac:dyDescent="0.25">
      <c r="A1928" s="68" t="str">
        <f>CONCATENATE(E1928,"_",X1928)</f>
        <v>20503980216_PCR-MAC20035001</v>
      </c>
      <c r="B1928" s="68" t="str">
        <f>CONCATENATE(E1928,"_",Z1928)</f>
        <v>20503980216_</v>
      </c>
      <c r="C1928" s="6">
        <v>44113</v>
      </c>
      <c r="D1928" s="6">
        <v>44143</v>
      </c>
      <c r="E1928" s="192">
        <v>20503980216</v>
      </c>
      <c r="F1928" s="3" t="s">
        <v>165</v>
      </c>
      <c r="G1928" s="3" t="s">
        <v>4780</v>
      </c>
      <c r="H1928" s="6">
        <v>44113</v>
      </c>
      <c r="I1928" s="6">
        <v>44143</v>
      </c>
      <c r="J1928" s="7" t="s">
        <v>166</v>
      </c>
      <c r="K1928" s="8">
        <f ca="1">+TODAY()-I1928</f>
        <v>-6</v>
      </c>
      <c r="L1928" s="9">
        <v>265</v>
      </c>
      <c r="M1928" s="135"/>
      <c r="N1928" s="9" t="str">
        <f>IF(M1928="","Vacio",IF(L1928=M1928,"Igual","Diferente"))</f>
        <v>Vacio</v>
      </c>
      <c r="O1928" s="9"/>
      <c r="P1928" s="135"/>
      <c r="Q1928" s="9" t="str">
        <f>IF(P1928="","Vacio",IF(O1928=P1928,"Igual","Diferente"))</f>
        <v>Vacio</v>
      </c>
      <c r="R1928" s="1">
        <f>+L1928+O1928/3.5</f>
        <v>265</v>
      </c>
      <c r="S1928" s="1">
        <f ca="1">+IF(K1928&gt;=0,IF(K1928&lt;30,R1928*1,IF(60&gt;K1928,R1928*2,IF(90&gt;K1928,R1928*3,IF(120&gt;K1928,R1928*4,IF(150&gt;K1928,R1928*5,IF(180&gt;K1928,R1928*6,IF(210&gt;K1928,R1928*7))))))),0)</f>
        <v>0</v>
      </c>
      <c r="T1928" s="2">
        <f ca="1">+IF(K1928&lt;0,0,IF(K1928&lt;8,$A$1,IF(K1928&lt;15,$B$1,IF(K1928&lt;22,$C$1,IF(K1928&lt;30,$D$1,IF(K1928&lt;60,$G$1,IF(K1928&lt;90,$H$1,IF(K1928&lt;120,$I$1,IF(K1928&lt;150,$J$1,IF(K1928&lt;180,$K$1,IF(K1928&lt;210,$E$1)))))))))))</f>
        <v>0</v>
      </c>
      <c r="U1928" s="3" t="s">
        <v>173</v>
      </c>
      <c r="V1928" s="10" t="s">
        <v>174</v>
      </c>
      <c r="W1928" s="6">
        <v>43896</v>
      </c>
      <c r="X1928" s="12" t="s">
        <v>175</v>
      </c>
      <c r="Y1928" s="12" t="s">
        <v>5249</v>
      </c>
      <c r="Z1928" s="12"/>
      <c r="AA1928" s="12"/>
      <c r="AB1928" s="15"/>
      <c r="AC1928" s="15"/>
      <c r="AD1928" s="15"/>
      <c r="AE1928" s="15"/>
      <c r="AF1928" s="4">
        <f ca="1">+TODAY()-AE1928</f>
        <v>44137</v>
      </c>
      <c r="AG1928" s="15"/>
      <c r="AH1928" s="15"/>
      <c r="AI1928" s="6"/>
      <c r="AJ1928" s="6"/>
      <c r="AK1928" s="3"/>
      <c r="AL1928" s="6"/>
      <c r="AM1928" s="10">
        <v>1</v>
      </c>
      <c r="AN1928" s="3" t="s">
        <v>44</v>
      </c>
      <c r="AO1928" s="3"/>
      <c r="AP1928" s="3" t="s">
        <v>176</v>
      </c>
      <c r="AQ1928" s="3"/>
      <c r="AR1928" s="3"/>
      <c r="AS1928" s="3"/>
      <c r="AT1928" s="3"/>
      <c r="AU1928" s="288" t="s">
        <v>4686</v>
      </c>
      <c r="AV1928" s="7" t="s">
        <v>47</v>
      </c>
      <c r="AW1928" s="7" t="s">
        <v>47</v>
      </c>
      <c r="AX1928" s="9" t="str">
        <f>IF(AW1928="","Vacio",IF(AV1928=AW1928,"Igual","Diferente"))</f>
        <v>Igual</v>
      </c>
      <c r="AY1928" s="129"/>
      <c r="AZ1928" s="129"/>
      <c r="BA1928" s="5">
        <f ca="1">+IF(K1928&gt;21,"Revisar",0)</f>
        <v>0</v>
      </c>
      <c r="BB1928" s="68" t="s">
        <v>146</v>
      </c>
      <c r="BC1928" s="129" t="s">
        <v>2919</v>
      </c>
      <c r="BF1928" s="129" t="s">
        <v>94</v>
      </c>
      <c r="BG1928" s="129"/>
    </row>
    <row r="1929" spans="1:65" ht="14.65" customHeight="1" x14ac:dyDescent="0.25">
      <c r="A1929" s="68" t="str">
        <f>CONCATENATE(E1929,"_",X1929)</f>
        <v>20523273851_PCR-MAC0019</v>
      </c>
      <c r="B1929" s="68" t="str">
        <f>CONCATENATE(E1929,"_",Z1929)</f>
        <v>20523273851_</v>
      </c>
      <c r="C1929" s="6">
        <v>44111</v>
      </c>
      <c r="D1929" s="6">
        <v>44141</v>
      </c>
      <c r="E1929" s="192">
        <v>20523273851</v>
      </c>
      <c r="F1929" s="3" t="s">
        <v>3260</v>
      </c>
      <c r="G1929" s="3" t="s">
        <v>4847</v>
      </c>
      <c r="H1929" s="6">
        <v>44111</v>
      </c>
      <c r="I1929" s="6">
        <v>44141</v>
      </c>
      <c r="J1929" s="74"/>
      <c r="K1929" s="8">
        <f ca="1">+TODAY()-I1929</f>
        <v>-4</v>
      </c>
      <c r="L1929" s="152">
        <v>230</v>
      </c>
      <c r="M1929" s="152"/>
      <c r="N1929" s="9" t="str">
        <f>IF(M1929="","Vacio",IF(L1929=M1929,"Igual","Diferente"))</f>
        <v>Vacio</v>
      </c>
      <c r="O1929" s="9"/>
      <c r="P1929" s="152"/>
      <c r="Q1929" s="9" t="str">
        <f>IF(P1929="","Vacio",IF(O1929=P1929,"Igual","Diferente"))</f>
        <v>Vacio</v>
      </c>
      <c r="R1929" s="1">
        <f>+L1929+O1929/3.5</f>
        <v>230</v>
      </c>
      <c r="S1929" s="1">
        <f ca="1">+IF(K1929&gt;=0,IF(K1929&lt;30,R1929*1,IF(60&gt;K1929,R1929*2,IF(90&gt;K1929,R1929*3,IF(120&gt;K1929,R1929*4,IF(150&gt;K1929,R1929*5,IF(180&gt;K1929,R1929*6,IF(210&gt;K1929,R1929*7))))))),0)</f>
        <v>0</v>
      </c>
      <c r="T1929" s="2">
        <f ca="1">+IF(K1929&lt;0,0,IF(K1929&lt;8,$A$1,IF(K1929&lt;15,$B$1,IF(K1929&lt;22,$C$1,IF(K1929&lt;30,$D$1,IF(K1929&lt;60,$G$1,IF(K1929&lt;90,$H$1,IF(K1929&lt;120,$I$1,IF(K1929&lt;150,$J$1,IF(K1929&lt;180,$K$1,IF(K1929&lt;210,$E$1)))))))))))</f>
        <v>0</v>
      </c>
      <c r="U1929" s="63" t="s">
        <v>3483</v>
      </c>
      <c r="V1929" s="66" t="s">
        <v>3475</v>
      </c>
      <c r="W1929" s="64">
        <v>44049</v>
      </c>
      <c r="X1929" s="12" t="s">
        <v>1676</v>
      </c>
      <c r="Y1929" s="12" t="s">
        <v>5249</v>
      </c>
      <c r="Z1929" s="12"/>
      <c r="AA1929" s="12"/>
      <c r="AB1929" s="15"/>
      <c r="AC1929" s="15"/>
      <c r="AD1929" s="15"/>
      <c r="AE1929" s="15"/>
      <c r="AF1929" s="4">
        <f ca="1">+TODAY()-AE1929</f>
        <v>44137</v>
      </c>
      <c r="AG1929" s="15"/>
      <c r="AH1929" s="15"/>
      <c r="AI1929" s="6"/>
      <c r="AJ1929" s="69"/>
      <c r="AK1929" s="3"/>
      <c r="AL1929" s="6"/>
      <c r="AM1929" s="10">
        <v>1</v>
      </c>
      <c r="AN1929" s="3" t="s">
        <v>44</v>
      </c>
      <c r="AO1929" s="3"/>
      <c r="AP1929" s="3"/>
      <c r="AQ1929" s="3"/>
      <c r="AR1929" s="3" t="s">
        <v>3149</v>
      </c>
      <c r="AS1929" s="3"/>
      <c r="AT1929" s="3"/>
      <c r="AU1929" s="3" t="s">
        <v>4403</v>
      </c>
      <c r="AV1929" s="7" t="s">
        <v>47</v>
      </c>
      <c r="AW1929" s="7" t="s">
        <v>47</v>
      </c>
      <c r="AX1929" s="9" t="str">
        <f>IF(AW1929="","Vacio",IF(AV1929=AW1929,"Igual","Diferente"))</f>
        <v>Igual</v>
      </c>
      <c r="AY1929" s="129"/>
      <c r="AZ1929" s="129"/>
      <c r="BA1929" s="5">
        <f ca="1">+IF(K1929&gt;21,"Revisar",0)</f>
        <v>0</v>
      </c>
      <c r="BB1929" s="129" t="s">
        <v>146</v>
      </c>
      <c r="BC1929" s="129" t="s">
        <v>2919</v>
      </c>
      <c r="BD1929" s="153"/>
      <c r="BE1929" s="153"/>
      <c r="BF1929" s="129" t="s">
        <v>94</v>
      </c>
      <c r="BG1929" s="129"/>
      <c r="BH1929" s="153"/>
      <c r="BI1929" s="153"/>
      <c r="BJ1929" s="153"/>
      <c r="BK1929" s="153"/>
      <c r="BL1929" s="153"/>
      <c r="BM1929" s="153"/>
    </row>
    <row r="1930" spans="1:65" ht="14.65" customHeight="1" x14ac:dyDescent="0.25">
      <c r="A1930" s="68" t="str">
        <f>CONCATENATE(E1930,"_",X1930)</f>
        <v>20557320602_PCR-MAC0040</v>
      </c>
      <c r="B1930" s="68" t="str">
        <f>CONCATENATE(E1930,"_",Z1930)</f>
        <v>20557320602_</v>
      </c>
      <c r="C1930" s="6">
        <v>44105</v>
      </c>
      <c r="D1930" s="6">
        <v>44135</v>
      </c>
      <c r="E1930" s="192">
        <v>20557320602</v>
      </c>
      <c r="F1930" s="3" t="s">
        <v>503</v>
      </c>
      <c r="G1930" s="3" t="s">
        <v>4521</v>
      </c>
      <c r="H1930" s="6">
        <v>44105</v>
      </c>
      <c r="I1930" s="6">
        <v>44135</v>
      </c>
      <c r="J1930" s="7"/>
      <c r="K1930" s="8">
        <f ca="1">+TODAY()-I1930</f>
        <v>2</v>
      </c>
      <c r="L1930" s="9">
        <v>150</v>
      </c>
      <c r="M1930" s="135"/>
      <c r="N1930" s="9" t="str">
        <f>IF(M1930="","Vacio",IF(L1930=M1930,"Igual","Diferente"))</f>
        <v>Vacio</v>
      </c>
      <c r="O1930" s="9"/>
      <c r="P1930" s="135"/>
      <c r="Q1930" s="9" t="str">
        <f>IF(P1930="","Vacio",IF(O1930=P1930,"Igual","Diferente"))</f>
        <v>Vacio</v>
      </c>
      <c r="R1930" s="1">
        <f>+L1930+O1930/3.5</f>
        <v>150</v>
      </c>
      <c r="S1930" s="1">
        <f ca="1">+IF(K1930&gt;=0,IF(K1930&lt;30,R1930*1,IF(60&gt;K1930,R1930*2,IF(90&gt;K1930,R1930*3,IF(120&gt;K1930,R1930*4,IF(150&gt;K1930,R1930*5,IF(180&gt;K1930,R1930*6,IF(210&gt;K1930,R1930*7))))))),0)</f>
        <v>150</v>
      </c>
      <c r="T1930" s="2" t="str">
        <f ca="1">+IF(K1930&lt;0,0,IF(K1930&lt;8,$A$1,IF(K1930&lt;15,$B$1,IF(K1930&lt;22,$C$1,IF(K1930&lt;30,$D$1,IF(K1930&lt;60,$G$1,IF(K1930&lt;90,$H$1,IF(K1930&lt;120,$I$1,IF(K1930&lt;150,$J$1,IF(K1930&lt;180,$K$1,IF(K1930&lt;210,$E$1)))))))))))</f>
        <v>1° Semana</v>
      </c>
      <c r="U1930" s="3" t="s">
        <v>3223</v>
      </c>
      <c r="V1930" s="10" t="s">
        <v>3224</v>
      </c>
      <c r="W1930" s="6">
        <v>44022</v>
      </c>
      <c r="X1930" s="12" t="s">
        <v>3225</v>
      </c>
      <c r="Y1930" s="12" t="s">
        <v>5249</v>
      </c>
      <c r="Z1930" s="12"/>
      <c r="AA1930" s="12"/>
      <c r="AB1930" s="15"/>
      <c r="AC1930" s="15"/>
      <c r="AD1930" s="15"/>
      <c r="AE1930" s="15"/>
      <c r="AF1930" s="4">
        <f ca="1">+TODAY()-AE1930</f>
        <v>44137</v>
      </c>
      <c r="AG1930" s="15"/>
      <c r="AH1930" s="15"/>
      <c r="AI1930" s="6"/>
      <c r="AJ1930" s="6"/>
      <c r="AK1930" s="3"/>
      <c r="AL1930" s="6"/>
      <c r="AM1930" s="10">
        <v>1</v>
      </c>
      <c r="AN1930" s="3" t="s">
        <v>44</v>
      </c>
      <c r="AO1930" s="3"/>
      <c r="AP1930" s="3"/>
      <c r="AQ1930" s="3"/>
      <c r="AR1930" s="3" t="s">
        <v>337</v>
      </c>
      <c r="AS1930" s="3"/>
      <c r="AT1930" s="18"/>
      <c r="AU1930" s="288" t="s">
        <v>4686</v>
      </c>
      <c r="AV1930" s="7" t="s">
        <v>47</v>
      </c>
      <c r="AW1930" s="7" t="s">
        <v>47</v>
      </c>
      <c r="AX1930" s="9" t="str">
        <f>IF(AW1930="","Vacio",IF(AV1930=AW1930,"Igual","Diferente"))</f>
        <v>Igual</v>
      </c>
      <c r="AY1930" s="68"/>
      <c r="AZ1930" s="68"/>
      <c r="BA1930" s="5">
        <f ca="1">+IF(K1930&gt;21,"Revisar",0)</f>
        <v>0</v>
      </c>
      <c r="BB1930" s="68" t="s">
        <v>146</v>
      </c>
      <c r="BC1930" s="129" t="s">
        <v>2919</v>
      </c>
      <c r="BF1930" s="129" t="s">
        <v>94</v>
      </c>
      <c r="BG1930" s="129"/>
    </row>
    <row r="1931" spans="1:65" ht="14.65" customHeight="1" x14ac:dyDescent="0.25">
      <c r="A1931" s="68" t="str">
        <f>CONCATENATE(E1931,"_",X1931)</f>
        <v>20557320602_PCR-MAC20015004</v>
      </c>
      <c r="B1931" s="68" t="str">
        <f>CONCATENATE(E1931,"_",Z1931)</f>
        <v>20557320602_</v>
      </c>
      <c r="C1931" s="6">
        <v>44105</v>
      </c>
      <c r="D1931" s="6">
        <v>44135</v>
      </c>
      <c r="E1931" s="192">
        <v>20557320602</v>
      </c>
      <c r="F1931" s="3" t="s">
        <v>503</v>
      </c>
      <c r="G1931" s="3" t="s">
        <v>4521</v>
      </c>
      <c r="H1931" s="6">
        <v>44105</v>
      </c>
      <c r="I1931" s="6">
        <v>44135</v>
      </c>
      <c r="J1931" s="7"/>
      <c r="K1931" s="8">
        <f ca="1">+TODAY()-I1931</f>
        <v>2</v>
      </c>
      <c r="L1931" s="9">
        <v>216</v>
      </c>
      <c r="M1931" s="135"/>
      <c r="N1931" s="9" t="str">
        <f>IF(M1931="","Vacio",IF(L1931=M1931,"Igual","Diferente"))</f>
        <v>Vacio</v>
      </c>
      <c r="O1931" s="9"/>
      <c r="P1931" s="135"/>
      <c r="Q1931" s="9" t="str">
        <f>IF(P1931="","Vacio",IF(O1931=P1931,"Igual","Diferente"))</f>
        <v>Vacio</v>
      </c>
      <c r="R1931" s="1">
        <f>+L1931+O1931/3.5</f>
        <v>216</v>
      </c>
      <c r="S1931" s="1">
        <f ca="1">+IF(K1931&gt;=0,IF(K1931&lt;30,R1931*1,IF(60&gt;K1931,R1931*2,IF(90&gt;K1931,R1931*3,IF(120&gt;K1931,R1931*4,IF(150&gt;K1931,R1931*5,IF(180&gt;K1931,R1931*6,IF(210&gt;K1931,R1931*7))))))),0)</f>
        <v>216</v>
      </c>
      <c r="T1931" s="2" t="str">
        <f ca="1">+IF(K1931&lt;0,0,IF(K1931&lt;8,$A$1,IF(K1931&lt;15,$B$1,IF(K1931&lt;22,$C$1,IF(K1931&lt;30,$D$1,IF(K1931&lt;60,$G$1,IF(K1931&lt;90,$H$1,IF(K1931&lt;120,$I$1,IF(K1931&lt;150,$J$1,IF(K1931&lt;180,$K$1,IF(K1931&lt;210,$E$1)))))))))))</f>
        <v>1° Semana</v>
      </c>
      <c r="U1931" s="3" t="s">
        <v>504</v>
      </c>
      <c r="V1931" s="10" t="s">
        <v>505</v>
      </c>
      <c r="W1931" s="6">
        <v>43861</v>
      </c>
      <c r="X1931" s="12" t="s">
        <v>506</v>
      </c>
      <c r="Y1931" s="12" t="s">
        <v>5249</v>
      </c>
      <c r="Z1931" s="12"/>
      <c r="AA1931" s="12"/>
      <c r="AB1931" s="15"/>
      <c r="AC1931" s="15"/>
      <c r="AD1931" s="15"/>
      <c r="AE1931" s="15"/>
      <c r="AF1931" s="4">
        <f ca="1">+TODAY()-AE1931</f>
        <v>44137</v>
      </c>
      <c r="AG1931" s="15"/>
      <c r="AH1931" s="15"/>
      <c r="AI1931" s="6"/>
      <c r="AJ1931" s="6"/>
      <c r="AK1931" s="3"/>
      <c r="AL1931" s="6"/>
      <c r="AM1931" s="10">
        <v>1</v>
      </c>
      <c r="AN1931" s="3" t="s">
        <v>44</v>
      </c>
      <c r="AO1931" s="3"/>
      <c r="AP1931" s="3"/>
      <c r="AQ1931" s="3"/>
      <c r="AR1931" s="3" t="s">
        <v>337</v>
      </c>
      <c r="AS1931" s="3"/>
      <c r="AT1931" s="3"/>
      <c r="AU1931" s="288" t="s">
        <v>4686</v>
      </c>
      <c r="AV1931" s="7" t="s">
        <v>47</v>
      </c>
      <c r="AW1931" s="7" t="s">
        <v>47</v>
      </c>
      <c r="AX1931" s="9" t="str">
        <f>IF(AW1931="","Vacio",IF(AV1931=AW1931,"Igual","Diferente"))</f>
        <v>Igual</v>
      </c>
      <c r="AY1931" s="68"/>
      <c r="AZ1931" s="68"/>
      <c r="BA1931" s="5">
        <f ca="1">+IF(K1931&gt;21,"Revisar",0)</f>
        <v>0</v>
      </c>
      <c r="BB1931" s="68" t="s">
        <v>146</v>
      </c>
      <c r="BC1931" s="129" t="s">
        <v>2919</v>
      </c>
      <c r="BF1931" s="129" t="s">
        <v>94</v>
      </c>
      <c r="BG1931" s="129"/>
    </row>
    <row r="1932" spans="1:65" ht="14.65" customHeight="1" x14ac:dyDescent="0.25">
      <c r="A1932" s="68" t="str">
        <f>CONCATENATE(E1932,"_",X1932)</f>
        <v>20545385377_PCR-MAC20015002</v>
      </c>
      <c r="B1932" s="68" t="str">
        <f>CONCATENATE(E1932,"_",Z1932)</f>
        <v>20545385377_</v>
      </c>
      <c r="C1932" s="6">
        <v>44105</v>
      </c>
      <c r="D1932" s="6">
        <v>44135</v>
      </c>
      <c r="E1932" s="192">
        <v>20545385377</v>
      </c>
      <c r="F1932" s="3" t="s">
        <v>543</v>
      </c>
      <c r="G1932" s="3" t="s">
        <v>4532</v>
      </c>
      <c r="H1932" s="6">
        <v>44105</v>
      </c>
      <c r="I1932" s="6">
        <v>44135</v>
      </c>
      <c r="J1932" s="7"/>
      <c r="K1932" s="8">
        <f ca="1">+TODAY()-I1932</f>
        <v>2</v>
      </c>
      <c r="L1932" s="9">
        <v>216</v>
      </c>
      <c r="M1932" s="135"/>
      <c r="N1932" s="9" t="str">
        <f>IF(M1932="","Vacio",IF(L1932=M1932,"Igual","Diferente"))</f>
        <v>Vacio</v>
      </c>
      <c r="O1932" s="9"/>
      <c r="P1932" s="135"/>
      <c r="Q1932" s="9" t="str">
        <f>IF(P1932="","Vacio",IF(O1932=P1932,"Igual","Diferente"))</f>
        <v>Vacio</v>
      </c>
      <c r="R1932" s="1">
        <f>+L1932+O1932/3.5</f>
        <v>216</v>
      </c>
      <c r="S1932" s="1">
        <f ca="1">+IF(K1932&gt;=0,IF(K1932&lt;30,R1932*1,IF(60&gt;K1932,R1932*2,IF(90&gt;K1932,R1932*3,IF(120&gt;K1932,R1932*4,IF(150&gt;K1932,R1932*5,IF(180&gt;K1932,R1932*6,IF(210&gt;K1932,R1932*7))))))),0)</f>
        <v>216</v>
      </c>
      <c r="T1932" s="2" t="str">
        <f ca="1">+IF(K1932&lt;0,0,IF(K1932&lt;8,$A$1,IF(K1932&lt;15,$B$1,IF(K1932&lt;22,$C$1,IF(K1932&lt;30,$D$1,IF(K1932&lt;60,$G$1,IF(K1932&lt;90,$H$1,IF(K1932&lt;120,$I$1,IF(K1932&lt;150,$J$1,IF(K1932&lt;180,$K$1,IF(K1932&lt;210,$E$1)))))))))))</f>
        <v>1° Semana</v>
      </c>
      <c r="U1932" s="3" t="s">
        <v>547</v>
      </c>
      <c r="V1932" s="10" t="s">
        <v>505</v>
      </c>
      <c r="W1932" s="6">
        <v>43861</v>
      </c>
      <c r="X1932" s="12" t="s">
        <v>548</v>
      </c>
      <c r="Y1932" s="12" t="s">
        <v>5249</v>
      </c>
      <c r="Z1932" s="12"/>
      <c r="AA1932" s="12"/>
      <c r="AB1932" s="15"/>
      <c r="AC1932" s="15"/>
      <c r="AD1932" s="15"/>
      <c r="AE1932" s="15"/>
      <c r="AF1932" s="4">
        <f ca="1">+TODAY()-AE1932</f>
        <v>44137</v>
      </c>
      <c r="AG1932" s="15"/>
      <c r="AH1932" s="15"/>
      <c r="AI1932" s="6"/>
      <c r="AJ1932" s="6"/>
      <c r="AK1932" s="3"/>
      <c r="AL1932" s="6"/>
      <c r="AM1932" s="10">
        <v>1</v>
      </c>
      <c r="AN1932" s="3" t="s">
        <v>44</v>
      </c>
      <c r="AO1932" s="3"/>
      <c r="AP1932" s="3" t="s">
        <v>185</v>
      </c>
      <c r="AQ1932" s="3"/>
      <c r="AR1932" s="3" t="s">
        <v>337</v>
      </c>
      <c r="AS1932" s="3"/>
      <c r="AT1932" s="3"/>
      <c r="AU1932" s="288" t="s">
        <v>4686</v>
      </c>
      <c r="AV1932" s="7" t="s">
        <v>47</v>
      </c>
      <c r="AW1932" s="7" t="s">
        <v>47</v>
      </c>
      <c r="AX1932" s="9" t="str">
        <f>IF(AW1932="","Vacio",IF(AV1932=AW1932,"Igual","Diferente"))</f>
        <v>Igual</v>
      </c>
      <c r="AY1932" s="68"/>
      <c r="AZ1932" s="68"/>
      <c r="BA1932" s="5">
        <f ca="1">+IF(K1932&gt;21,"Revisar",0)</f>
        <v>0</v>
      </c>
      <c r="BB1932" s="68" t="s">
        <v>146</v>
      </c>
      <c r="BC1932" s="129" t="s">
        <v>2919</v>
      </c>
      <c r="BF1932" s="129" t="s">
        <v>94</v>
      </c>
      <c r="BG1932" s="129"/>
    </row>
    <row r="1933" spans="1:65" ht="14.65" customHeight="1" x14ac:dyDescent="0.25">
      <c r="A1933" s="68" t="str">
        <f>CONCATENATE(E1933,"_",X1933)</f>
        <v>20545385377_PCR-MAC20015003</v>
      </c>
      <c r="B1933" s="68" t="str">
        <f>CONCATENATE(E1933,"_",Z1933)</f>
        <v>20545385377_</v>
      </c>
      <c r="C1933" s="6">
        <v>44105</v>
      </c>
      <c r="D1933" s="6">
        <v>44135</v>
      </c>
      <c r="E1933" s="192">
        <v>20545385377</v>
      </c>
      <c r="F1933" s="3" t="s">
        <v>543</v>
      </c>
      <c r="G1933" s="3" t="s">
        <v>4532</v>
      </c>
      <c r="H1933" s="6">
        <v>44105</v>
      </c>
      <c r="I1933" s="6">
        <v>44135</v>
      </c>
      <c r="J1933" s="7"/>
      <c r="K1933" s="8">
        <f ca="1">+TODAY()-I1933</f>
        <v>2</v>
      </c>
      <c r="L1933" s="9">
        <v>216</v>
      </c>
      <c r="M1933" s="135"/>
      <c r="N1933" s="9" t="str">
        <f>IF(M1933="","Vacio",IF(L1933=M1933,"Igual","Diferente"))</f>
        <v>Vacio</v>
      </c>
      <c r="O1933" s="9"/>
      <c r="P1933" s="135"/>
      <c r="Q1933" s="9" t="str">
        <f>IF(P1933="","Vacio",IF(O1933=P1933,"Igual","Diferente"))</f>
        <v>Vacio</v>
      </c>
      <c r="R1933" s="1">
        <f>+L1933+O1933/3.5</f>
        <v>216</v>
      </c>
      <c r="S1933" s="1">
        <f ca="1">+IF(K1933&gt;=0,IF(K1933&lt;30,R1933*1,IF(60&gt;K1933,R1933*2,IF(90&gt;K1933,R1933*3,IF(120&gt;K1933,R1933*4,IF(150&gt;K1933,R1933*5,IF(180&gt;K1933,R1933*6,IF(210&gt;K1933,R1933*7))))))),0)</f>
        <v>216</v>
      </c>
      <c r="T1933" s="2" t="str">
        <f ca="1">+IF(K1933&lt;0,0,IF(K1933&lt;8,$A$1,IF(K1933&lt;15,$B$1,IF(K1933&lt;22,$C$1,IF(K1933&lt;30,$D$1,IF(K1933&lt;60,$G$1,IF(K1933&lt;90,$H$1,IF(K1933&lt;120,$I$1,IF(K1933&lt;150,$J$1,IF(K1933&lt;180,$K$1,IF(K1933&lt;210,$E$1)))))))))))</f>
        <v>1° Semana</v>
      </c>
      <c r="U1933" s="3" t="s">
        <v>547</v>
      </c>
      <c r="V1933" s="10" t="s">
        <v>505</v>
      </c>
      <c r="W1933" s="6">
        <v>43861</v>
      </c>
      <c r="X1933" s="12" t="s">
        <v>549</v>
      </c>
      <c r="Y1933" s="12" t="s">
        <v>5249</v>
      </c>
      <c r="Z1933" s="12"/>
      <c r="AA1933" s="12"/>
      <c r="AB1933" s="15"/>
      <c r="AC1933" s="15"/>
      <c r="AD1933" s="15"/>
      <c r="AE1933" s="15"/>
      <c r="AF1933" s="4">
        <f ca="1">+TODAY()-AE1933</f>
        <v>44137</v>
      </c>
      <c r="AG1933" s="15"/>
      <c r="AH1933" s="15"/>
      <c r="AI1933" s="6"/>
      <c r="AJ1933" s="6"/>
      <c r="AK1933" s="3"/>
      <c r="AL1933" s="6"/>
      <c r="AM1933" s="10">
        <v>1</v>
      </c>
      <c r="AN1933" s="3" t="s">
        <v>44</v>
      </c>
      <c r="AO1933" s="3"/>
      <c r="AP1933" s="3" t="s">
        <v>185</v>
      </c>
      <c r="AQ1933" s="3"/>
      <c r="AR1933" s="3" t="s">
        <v>337</v>
      </c>
      <c r="AS1933" s="3"/>
      <c r="AT1933" s="3"/>
      <c r="AU1933" s="288" t="s">
        <v>4686</v>
      </c>
      <c r="AV1933" s="7" t="s">
        <v>47</v>
      </c>
      <c r="AW1933" s="7" t="s">
        <v>47</v>
      </c>
      <c r="AX1933" s="9" t="str">
        <f>IF(AW1933="","Vacio",IF(AV1933=AW1933,"Igual","Diferente"))</f>
        <v>Igual</v>
      </c>
      <c r="AY1933" s="68"/>
      <c r="AZ1933" s="68"/>
      <c r="BA1933" s="5">
        <f ca="1">+IF(K1933&gt;21,"Revisar",0)</f>
        <v>0</v>
      </c>
      <c r="BB1933" s="68" t="s">
        <v>146</v>
      </c>
      <c r="BC1933" s="129" t="s">
        <v>2919</v>
      </c>
      <c r="BF1933" s="129" t="s">
        <v>94</v>
      </c>
      <c r="BG1933" s="129"/>
    </row>
    <row r="1934" spans="1:65" ht="14.65" customHeight="1" x14ac:dyDescent="0.25">
      <c r="A1934" s="68" t="str">
        <f>CONCATENATE(E1934,"_",X1934)</f>
        <v>20600967356_PCR-MAC20055006</v>
      </c>
      <c r="B1934" s="68" t="str">
        <f>CONCATENATE(E1934,"_",Z1934)</f>
        <v>20600967356_</v>
      </c>
      <c r="C1934" s="6">
        <v>44120</v>
      </c>
      <c r="D1934" s="6">
        <v>44150</v>
      </c>
      <c r="E1934" s="192">
        <v>20600967356</v>
      </c>
      <c r="F1934" s="3" t="s">
        <v>3256</v>
      </c>
      <c r="G1934" s="3" t="s">
        <v>4834</v>
      </c>
      <c r="H1934" s="6">
        <v>44120</v>
      </c>
      <c r="I1934" s="6">
        <v>44150</v>
      </c>
      <c r="J1934" s="7"/>
      <c r="K1934" s="8">
        <f ca="1">+TODAY()-I1934</f>
        <v>-13</v>
      </c>
      <c r="L1934" s="9">
        <v>150</v>
      </c>
      <c r="M1934" s="152"/>
      <c r="N1934" s="9" t="str">
        <f>IF(M1934="","Vacio",IF(L1934=M1934,"Igual","Diferente"))</f>
        <v>Vacio</v>
      </c>
      <c r="O1934" s="9"/>
      <c r="P1934" s="152"/>
      <c r="Q1934" s="9" t="str">
        <f>IF(P1934="","Vacio",IF(O1934=P1934,"Igual","Diferente"))</f>
        <v>Vacio</v>
      </c>
      <c r="R1934" s="1">
        <f>+L1934+O1934/3.5</f>
        <v>150</v>
      </c>
      <c r="S1934" s="1">
        <f ca="1">+IF(K1934&gt;=0,IF(K1934&lt;30,R1934*1,IF(60&gt;K1934,R1934*2,IF(90&gt;K1934,R1934*3,IF(120&gt;K1934,R1934*4,IF(150&gt;K1934,R1934*5,IF(180&gt;K1934,R1934*6,IF(210&gt;K1934,R1934*7))))))),0)</f>
        <v>0</v>
      </c>
      <c r="T1934" s="2">
        <f ca="1">+IF(K1934&lt;0,0,IF(K1934&lt;8,$A$1,IF(K1934&lt;15,$B$1,IF(K1934&lt;22,$C$1,IF(K1934&lt;30,$D$1,IF(K1934&lt;60,$G$1,IF(K1934&lt;90,$H$1,IF(K1934&lt;120,$I$1,IF(K1934&lt;150,$J$1,IF(K1934&lt;180,$K$1,IF(K1934&lt;210,$E$1)))))))))))</f>
        <v>0</v>
      </c>
      <c r="U1934" s="3" t="s">
        <v>3312</v>
      </c>
      <c r="V1934" s="10" t="s">
        <v>3313</v>
      </c>
      <c r="W1934" s="6">
        <v>44027</v>
      </c>
      <c r="X1934" s="12" t="s">
        <v>3255</v>
      </c>
      <c r="Y1934" s="12" t="s">
        <v>5249</v>
      </c>
      <c r="Z1934" s="12"/>
      <c r="AA1934" s="12"/>
      <c r="AB1934" s="15"/>
      <c r="AC1934" s="15"/>
      <c r="AD1934" s="15"/>
      <c r="AE1934" s="15"/>
      <c r="AF1934" s="4">
        <f ca="1">+TODAY()-AE1934</f>
        <v>44137</v>
      </c>
      <c r="AG1934" s="15"/>
      <c r="AH1934" s="15"/>
      <c r="AI1934" s="6"/>
      <c r="AJ1934" s="6"/>
      <c r="AK1934" s="3" t="s">
        <v>43</v>
      </c>
      <c r="AL1934" s="6"/>
      <c r="AM1934" s="10">
        <v>1</v>
      </c>
      <c r="AN1934" s="3" t="s">
        <v>44</v>
      </c>
      <c r="AO1934" s="3"/>
      <c r="AP1934" s="3"/>
      <c r="AQ1934" s="3"/>
      <c r="AR1934" s="3" t="s">
        <v>3314</v>
      </c>
      <c r="AS1934" s="3"/>
      <c r="AT1934" s="3"/>
      <c r="AU1934" s="288" t="s">
        <v>4686</v>
      </c>
      <c r="AV1934" s="7" t="s">
        <v>47</v>
      </c>
      <c r="AW1934" s="7" t="s">
        <v>47</v>
      </c>
      <c r="AX1934" s="9" t="str">
        <f>IF(AW1934="","Vacio",IF(AV1934=AW1934,"Igual","Diferente"))</f>
        <v>Igual</v>
      </c>
      <c r="AY1934" s="129"/>
      <c r="AZ1934" s="129"/>
      <c r="BA1934" s="5">
        <f ca="1">+IF(K1934&gt;21,"Revisar",0)</f>
        <v>0</v>
      </c>
      <c r="BB1934" s="129" t="s">
        <v>146</v>
      </c>
      <c r="BC1934" s="129" t="s">
        <v>2919</v>
      </c>
      <c r="BF1934" s="129" t="s">
        <v>94</v>
      </c>
      <c r="BG1934" s="129"/>
    </row>
    <row r="1935" spans="1:65" ht="14.65" customHeight="1" x14ac:dyDescent="0.25">
      <c r="A1935" s="68" t="str">
        <f>CONCATENATE(E1935,"_",X1935)</f>
        <v>20601769272_PCR-MAC0063</v>
      </c>
      <c r="B1935" s="68" t="str">
        <f>CONCATENATE(E1935,"_",Z1935)</f>
        <v>20601769272_</v>
      </c>
      <c r="C1935" s="6">
        <v>44114</v>
      </c>
      <c r="D1935" s="6">
        <v>44144</v>
      </c>
      <c r="E1935" s="192">
        <v>20601769272</v>
      </c>
      <c r="F1935" s="3" t="s">
        <v>1060</v>
      </c>
      <c r="G1935" s="3" t="s">
        <v>4814</v>
      </c>
      <c r="H1935" s="6">
        <v>44114</v>
      </c>
      <c r="I1935" s="6">
        <v>44144</v>
      </c>
      <c r="J1935" s="7"/>
      <c r="K1935" s="8">
        <f ca="1">+TODAY()-I1935</f>
        <v>-7</v>
      </c>
      <c r="L1935" s="9">
        <v>70</v>
      </c>
      <c r="M1935" s="135"/>
      <c r="N1935" s="9" t="str">
        <f>IF(M1935="","Vacio",IF(L1935=M1935,"Igual","Diferente"))</f>
        <v>Vacio</v>
      </c>
      <c r="O1935" s="9"/>
      <c r="P1935" s="135"/>
      <c r="Q1935" s="9" t="str">
        <f>IF(P1935="","Vacio",IF(O1935=P1935,"Igual","Diferente"))</f>
        <v>Vacio</v>
      </c>
      <c r="R1935" s="1">
        <f>+L1935+O1935/3.5</f>
        <v>70</v>
      </c>
      <c r="S1935" s="1">
        <f ca="1">+IF(K1935&gt;=0,IF(K1935&lt;30,R1935*1,IF(60&gt;K1935,R1935*2,IF(90&gt;K1935,R1935*3,IF(120&gt;K1935,R1935*4,IF(150&gt;K1935,R1935*5,IF(180&gt;K1935,R1935*6,IF(210&gt;K1935,R1935*7))))))),0)</f>
        <v>0</v>
      </c>
      <c r="T1935" s="2">
        <f ca="1">+IF(K1935&lt;0,0,IF(K1935&lt;8,$A$1,IF(K1935&lt;15,$B$1,IF(K1935&lt;22,$C$1,IF(K1935&lt;30,$D$1,IF(K1935&lt;60,$G$1,IF(K1935&lt;90,$H$1,IF(K1935&lt;120,$I$1,IF(K1935&lt;150,$J$1,IF(K1935&lt;180,$K$1,IF(K1935&lt;210,$E$1)))))))))))</f>
        <v>0</v>
      </c>
      <c r="U1935" s="76" t="s">
        <v>1061</v>
      </c>
      <c r="V1935" s="10" t="s">
        <v>1062</v>
      </c>
      <c r="W1935" s="6">
        <v>43686</v>
      </c>
      <c r="X1935" s="12" t="s">
        <v>1063</v>
      </c>
      <c r="Y1935" s="12" t="s">
        <v>5249</v>
      </c>
      <c r="Z1935" s="12"/>
      <c r="AA1935" s="12"/>
      <c r="AB1935" s="15"/>
      <c r="AC1935" s="15"/>
      <c r="AD1935" s="15"/>
      <c r="AE1935" s="15"/>
      <c r="AF1935" s="4">
        <f ca="1">+TODAY()-AE1935</f>
        <v>44137</v>
      </c>
      <c r="AG1935" s="15"/>
      <c r="AH1935" s="15"/>
      <c r="AI1935" s="6"/>
      <c r="AJ1935" s="6"/>
      <c r="AK1935" s="3" t="s">
        <v>56</v>
      </c>
      <c r="AL1935" s="6"/>
      <c r="AM1935" s="10">
        <v>1</v>
      </c>
      <c r="AN1935" s="3" t="s">
        <v>44</v>
      </c>
      <c r="AO1935" s="3"/>
      <c r="AP1935" s="3"/>
      <c r="AQ1935" s="3"/>
      <c r="AR1935" s="3" t="s">
        <v>176</v>
      </c>
      <c r="AS1935" s="3"/>
      <c r="AT1935" s="3"/>
      <c r="AU1935" s="3" t="s">
        <v>5235</v>
      </c>
      <c r="AV1935" s="7" t="s">
        <v>47</v>
      </c>
      <c r="AW1935" s="7" t="s">
        <v>47</v>
      </c>
      <c r="AX1935" s="9" t="str">
        <f>IF(AW1935="","Vacio",IF(AV1935=AW1935,"Igual","Diferente"))</f>
        <v>Igual</v>
      </c>
      <c r="AY1935" s="68"/>
      <c r="AZ1935" s="68"/>
      <c r="BA1935" s="5">
        <f ca="1">+IF(K1935&gt;21,"Revisar",0)</f>
        <v>0</v>
      </c>
      <c r="BB1935" s="68" t="s">
        <v>146</v>
      </c>
      <c r="BC1935" s="129" t="s">
        <v>2919</v>
      </c>
      <c r="BF1935" s="129" t="s">
        <v>94</v>
      </c>
      <c r="BG1935" s="129"/>
    </row>
    <row r="1936" spans="1:65" ht="14.65" customHeight="1" x14ac:dyDescent="0.25">
      <c r="A1936" s="68" t="str">
        <f>CONCATENATE(E1936,"_",X1936)</f>
        <v>20605383344_PCR-MAC20085005</v>
      </c>
      <c r="B1936" s="68" t="str">
        <f>CONCATENATE(E1936,"_",Z1936)</f>
        <v>20605383344_</v>
      </c>
      <c r="C1936" s="6">
        <v>44108</v>
      </c>
      <c r="D1936" s="6">
        <v>44138</v>
      </c>
      <c r="E1936" s="192">
        <v>20605383344</v>
      </c>
      <c r="F1936" s="3" t="s">
        <v>1279</v>
      </c>
      <c r="G1936" s="3" t="s">
        <v>4586</v>
      </c>
      <c r="H1936" s="6">
        <v>44108</v>
      </c>
      <c r="I1936" s="6">
        <v>44138</v>
      </c>
      <c r="J1936" s="7"/>
      <c r="K1936" s="8">
        <f ca="1">+TODAY()-I1936</f>
        <v>-1</v>
      </c>
      <c r="L1936" s="9">
        <v>260</v>
      </c>
      <c r="M1936" s="135"/>
      <c r="N1936" s="9" t="str">
        <f>IF(M1936="","Vacio",IF(L1936=M1936,"Igual","Diferente"))</f>
        <v>Vacio</v>
      </c>
      <c r="O1936" s="9"/>
      <c r="P1936" s="135"/>
      <c r="Q1936" s="9" t="str">
        <f>IF(P1936="","Vacio",IF(O1936=P1936,"Igual","Diferente"))</f>
        <v>Vacio</v>
      </c>
      <c r="R1936" s="1">
        <f>+L1936+O1936/3.5</f>
        <v>260</v>
      </c>
      <c r="S1936" s="1">
        <f ca="1">+IF(K1936&gt;=0,IF(K1936&lt;30,R1936*1,IF(60&gt;K1936,R1936*2,IF(90&gt;K1936,R1936*3,IF(120&gt;K1936,R1936*4,IF(150&gt;K1936,R1936*5,IF(180&gt;K1936,R1936*6,IF(210&gt;K1936,R1936*7))))))),0)</f>
        <v>0</v>
      </c>
      <c r="T1936" s="2">
        <f ca="1">+IF(K1936&lt;0,0,IF(K1936&lt;8,$A$1,IF(K1936&lt;15,$B$1,IF(K1936&lt;22,$C$1,IF(K1936&lt;30,$D$1,IF(K1936&lt;60,$G$1,IF(K1936&lt;90,$H$1,IF(K1936&lt;120,$I$1,IF(K1936&lt;150,$J$1,IF(K1936&lt;180,$K$1,IF(K1936&lt;210,$E$1)))))))))))</f>
        <v>0</v>
      </c>
      <c r="U1936" s="107" t="s">
        <v>3793</v>
      </c>
      <c r="V1936" s="106" t="s">
        <v>3843</v>
      </c>
      <c r="W1936" s="106">
        <v>44078</v>
      </c>
      <c r="X1936" s="120" t="s">
        <v>3767</v>
      </c>
      <c r="Y1936" s="12" t="s">
        <v>5249</v>
      </c>
      <c r="Z1936" s="12"/>
      <c r="AA1936" s="12"/>
      <c r="AB1936" s="15"/>
      <c r="AC1936" s="15"/>
      <c r="AD1936" s="15"/>
      <c r="AE1936" s="15"/>
      <c r="AF1936" s="4">
        <f ca="1">+TODAY()-AE1936</f>
        <v>44137</v>
      </c>
      <c r="AG1936" s="15"/>
      <c r="AH1936" s="15"/>
      <c r="AI1936" s="6"/>
      <c r="AJ1936" s="6"/>
      <c r="AK1936" s="3"/>
      <c r="AL1936" s="6"/>
      <c r="AM1936" s="10"/>
      <c r="AN1936" s="3"/>
      <c r="AO1936" s="3"/>
      <c r="AP1936" s="3"/>
      <c r="AQ1936" s="3"/>
      <c r="AR1936" s="3" t="s">
        <v>3149</v>
      </c>
      <c r="AS1936" s="3"/>
      <c r="AT1936" s="3"/>
      <c r="AU1936" s="3" t="s">
        <v>3450</v>
      </c>
      <c r="AV1936" s="7" t="s">
        <v>47</v>
      </c>
      <c r="AW1936" s="7" t="s">
        <v>47</v>
      </c>
      <c r="AX1936" s="9" t="str">
        <f>IF(AW1936="","Vacio",IF(AV1936=AW1936,"Igual","Diferente"))</f>
        <v>Igual</v>
      </c>
      <c r="AY1936" s="129"/>
      <c r="AZ1936" s="129"/>
      <c r="BA1936" s="5">
        <f ca="1">+IF(K1936&gt;21,"Revisar",0)</f>
        <v>0</v>
      </c>
      <c r="BB1936" s="68" t="s">
        <v>146</v>
      </c>
      <c r="BC1936" s="129" t="s">
        <v>2919</v>
      </c>
      <c r="BF1936" s="129"/>
      <c r="BG1936" s="129"/>
    </row>
    <row r="1937" spans="1:65" ht="14.65" customHeight="1" x14ac:dyDescent="0.25">
      <c r="A1937" s="68" t="str">
        <f>CONCATENATE(E1937,"_",X1937)</f>
        <v>20605383344_PCR-MAC20085011</v>
      </c>
      <c r="B1937" s="68" t="str">
        <f>CONCATENATE(E1937,"_",Z1937)</f>
        <v>20605383344_</v>
      </c>
      <c r="C1937" s="6">
        <v>44108</v>
      </c>
      <c r="D1937" s="6">
        <v>44138</v>
      </c>
      <c r="E1937" s="192">
        <v>20605383344</v>
      </c>
      <c r="F1937" s="3" t="s">
        <v>1279</v>
      </c>
      <c r="G1937" s="3" t="s">
        <v>4586</v>
      </c>
      <c r="H1937" s="6">
        <v>44108</v>
      </c>
      <c r="I1937" s="6">
        <v>44138</v>
      </c>
      <c r="J1937" s="7"/>
      <c r="K1937" s="8">
        <f ca="1">+TODAY()-I1937</f>
        <v>-1</v>
      </c>
      <c r="L1937" s="9">
        <v>260</v>
      </c>
      <c r="M1937" s="135"/>
      <c r="N1937" s="9" t="str">
        <f>IF(M1937="","Vacio",IF(L1937=M1937,"Igual","Diferente"))</f>
        <v>Vacio</v>
      </c>
      <c r="O1937" s="9"/>
      <c r="P1937" s="135"/>
      <c r="Q1937" s="9" t="str">
        <f>IF(P1937="","Vacio",IF(O1937=P1937,"Igual","Diferente"))</f>
        <v>Vacio</v>
      </c>
      <c r="R1937" s="1">
        <f>+L1937+O1937/3.5</f>
        <v>260</v>
      </c>
      <c r="S1937" s="1">
        <f ca="1">+IF(K1937&gt;=0,IF(K1937&lt;30,R1937*1,IF(60&gt;K1937,R1937*2,IF(90&gt;K1937,R1937*3,IF(120&gt;K1937,R1937*4,IF(150&gt;K1937,R1937*5,IF(180&gt;K1937,R1937*6,IF(210&gt;K1937,R1937*7))))))),0)</f>
        <v>0</v>
      </c>
      <c r="T1937" s="2">
        <f ca="1">+IF(K1937&lt;0,0,IF(K1937&lt;8,$A$1,IF(K1937&lt;15,$B$1,IF(K1937&lt;22,$C$1,IF(K1937&lt;30,$D$1,IF(K1937&lt;60,$G$1,IF(K1937&lt;90,$H$1,IF(K1937&lt;120,$I$1,IF(K1937&lt;150,$J$1,IF(K1937&lt;180,$K$1,IF(K1937&lt;210,$E$1)))))))))))</f>
        <v>0</v>
      </c>
      <c r="U1937" s="107" t="s">
        <v>3793</v>
      </c>
      <c r="V1937" s="106" t="s">
        <v>3847</v>
      </c>
      <c r="W1937" s="106">
        <v>44078</v>
      </c>
      <c r="X1937" s="120" t="s">
        <v>3768</v>
      </c>
      <c r="Y1937" s="12" t="s">
        <v>5249</v>
      </c>
      <c r="Z1937" s="12"/>
      <c r="AA1937" s="12"/>
      <c r="AB1937" s="15"/>
      <c r="AC1937" s="15"/>
      <c r="AD1937" s="15"/>
      <c r="AE1937" s="15"/>
      <c r="AF1937" s="4">
        <f ca="1">+TODAY()-AE1937</f>
        <v>44137</v>
      </c>
      <c r="AG1937" s="15"/>
      <c r="AH1937" s="15"/>
      <c r="AI1937" s="6"/>
      <c r="AJ1937" s="6"/>
      <c r="AK1937" s="3"/>
      <c r="AL1937" s="6"/>
      <c r="AM1937" s="10"/>
      <c r="AN1937" s="3"/>
      <c r="AO1937" s="3"/>
      <c r="AP1937" s="3"/>
      <c r="AQ1937" s="3"/>
      <c r="AR1937" s="3" t="s">
        <v>3149</v>
      </c>
      <c r="AS1937" s="3"/>
      <c r="AT1937" s="3"/>
      <c r="AU1937" s="3" t="s">
        <v>3450</v>
      </c>
      <c r="AV1937" s="7" t="s">
        <v>47</v>
      </c>
      <c r="AW1937" s="7" t="s">
        <v>47</v>
      </c>
      <c r="AX1937" s="9" t="str">
        <f>IF(AW1937="","Vacio",IF(AV1937=AW1937,"Igual","Diferente"))</f>
        <v>Igual</v>
      </c>
      <c r="AY1937" s="129"/>
      <c r="AZ1937" s="129"/>
      <c r="BA1937" s="5">
        <f ca="1">+IF(K1937&gt;21,"Revisar",0)</f>
        <v>0</v>
      </c>
      <c r="BB1937" s="68" t="s">
        <v>146</v>
      </c>
      <c r="BC1937" s="129" t="s">
        <v>2919</v>
      </c>
      <c r="BF1937" s="129"/>
      <c r="BG1937" s="129"/>
    </row>
    <row r="1938" spans="1:65" ht="14.65" customHeight="1" x14ac:dyDescent="0.25">
      <c r="A1938" s="68" t="str">
        <f>CONCATENATE(E1938,"_",X1938)</f>
        <v>20605383344_PCR-MAC20085010</v>
      </c>
      <c r="B1938" s="68" t="str">
        <f>CONCATENATE(E1938,"_",Z1938)</f>
        <v>20605383344_</v>
      </c>
      <c r="C1938" s="6">
        <v>44108</v>
      </c>
      <c r="D1938" s="6">
        <v>44138</v>
      </c>
      <c r="E1938" s="192">
        <v>20605383344</v>
      </c>
      <c r="F1938" s="3" t="s">
        <v>1279</v>
      </c>
      <c r="G1938" s="3" t="s">
        <v>4586</v>
      </c>
      <c r="H1938" s="6">
        <v>44108</v>
      </c>
      <c r="I1938" s="6">
        <v>44138</v>
      </c>
      <c r="J1938" s="7"/>
      <c r="K1938" s="8">
        <f ca="1">+TODAY()-I1938</f>
        <v>-1</v>
      </c>
      <c r="L1938" s="9">
        <v>260</v>
      </c>
      <c r="M1938" s="135"/>
      <c r="N1938" s="9" t="str">
        <f>IF(M1938="","Vacio",IF(L1938=M1938,"Igual","Diferente"))</f>
        <v>Vacio</v>
      </c>
      <c r="O1938" s="9"/>
      <c r="P1938" s="135"/>
      <c r="Q1938" s="9" t="str">
        <f>IF(P1938="","Vacio",IF(O1938=P1938,"Igual","Diferente"))</f>
        <v>Vacio</v>
      </c>
      <c r="R1938" s="1">
        <f>+L1938+O1938/3.5</f>
        <v>260</v>
      </c>
      <c r="S1938" s="1">
        <f ca="1">+IF(K1938&gt;=0,IF(K1938&lt;30,R1938*1,IF(60&gt;K1938,R1938*2,IF(90&gt;K1938,R1938*3,IF(120&gt;K1938,R1938*4,IF(150&gt;K1938,R1938*5,IF(180&gt;K1938,R1938*6,IF(210&gt;K1938,R1938*7))))))),0)</f>
        <v>0</v>
      </c>
      <c r="T1938" s="2">
        <f ca="1">+IF(K1938&lt;0,0,IF(K1938&lt;8,$A$1,IF(K1938&lt;15,$B$1,IF(K1938&lt;22,$C$1,IF(K1938&lt;30,$D$1,IF(K1938&lt;60,$G$1,IF(K1938&lt;90,$H$1,IF(K1938&lt;120,$I$1,IF(K1938&lt;150,$J$1,IF(K1938&lt;180,$K$1,IF(K1938&lt;210,$E$1)))))))))))</f>
        <v>0</v>
      </c>
      <c r="U1938" s="107" t="s">
        <v>3793</v>
      </c>
      <c r="V1938" s="106" t="s">
        <v>3848</v>
      </c>
      <c r="W1938" s="106">
        <v>44078</v>
      </c>
      <c r="X1938" s="120" t="s">
        <v>3769</v>
      </c>
      <c r="Y1938" s="12" t="s">
        <v>5249</v>
      </c>
      <c r="Z1938" s="12"/>
      <c r="AA1938" s="12"/>
      <c r="AB1938" s="15"/>
      <c r="AC1938" s="15"/>
      <c r="AD1938" s="15"/>
      <c r="AE1938" s="15"/>
      <c r="AF1938" s="4">
        <f ca="1">+TODAY()-AE1938</f>
        <v>44137</v>
      </c>
      <c r="AG1938" s="15"/>
      <c r="AH1938" s="15"/>
      <c r="AI1938" s="6"/>
      <c r="AJ1938" s="6"/>
      <c r="AK1938" s="3"/>
      <c r="AL1938" s="6"/>
      <c r="AM1938" s="10"/>
      <c r="AN1938" s="3"/>
      <c r="AO1938" s="3"/>
      <c r="AP1938" s="3"/>
      <c r="AQ1938" s="3"/>
      <c r="AR1938" s="3" t="s">
        <v>3149</v>
      </c>
      <c r="AS1938" s="3"/>
      <c r="AT1938" s="3"/>
      <c r="AU1938" s="3" t="s">
        <v>3450</v>
      </c>
      <c r="AV1938" s="7" t="s">
        <v>47</v>
      </c>
      <c r="AW1938" s="7" t="s">
        <v>47</v>
      </c>
      <c r="AX1938" s="9" t="str">
        <f>IF(AW1938="","Vacio",IF(AV1938=AW1938,"Igual","Diferente"))</f>
        <v>Igual</v>
      </c>
      <c r="AY1938" s="129"/>
      <c r="AZ1938" s="129"/>
      <c r="BA1938" s="5">
        <f ca="1">+IF(K1938&gt;21,"Revisar",0)</f>
        <v>0</v>
      </c>
      <c r="BB1938" s="68" t="s">
        <v>146</v>
      </c>
      <c r="BC1938" s="129" t="s">
        <v>2919</v>
      </c>
      <c r="BF1938" s="129"/>
      <c r="BG1938" s="129"/>
    </row>
    <row r="1939" spans="1:65" ht="14.65" customHeight="1" x14ac:dyDescent="0.25">
      <c r="A1939" s="68" t="str">
        <f>CONCATENATE(E1939,"_",X1939)</f>
        <v>20605383344_PCR-MAC20085008</v>
      </c>
      <c r="B1939" s="68" t="str">
        <f>CONCATENATE(E1939,"_",Z1939)</f>
        <v>20605383344_</v>
      </c>
      <c r="C1939" s="6">
        <v>44108</v>
      </c>
      <c r="D1939" s="6">
        <v>44138</v>
      </c>
      <c r="E1939" s="192">
        <v>20605383344</v>
      </c>
      <c r="F1939" s="3" t="s">
        <v>1279</v>
      </c>
      <c r="G1939" s="3" t="s">
        <v>4586</v>
      </c>
      <c r="H1939" s="6">
        <v>44108</v>
      </c>
      <c r="I1939" s="6">
        <v>44138</v>
      </c>
      <c r="J1939" s="7"/>
      <c r="K1939" s="8">
        <f ca="1">+TODAY()-I1939</f>
        <v>-1</v>
      </c>
      <c r="L1939" s="9">
        <v>260</v>
      </c>
      <c r="M1939" s="135"/>
      <c r="N1939" s="9" t="str">
        <f>IF(M1939="","Vacio",IF(L1939=M1939,"Igual","Diferente"))</f>
        <v>Vacio</v>
      </c>
      <c r="O1939" s="9"/>
      <c r="P1939" s="135"/>
      <c r="Q1939" s="9" t="str">
        <f>IF(P1939="","Vacio",IF(O1939=P1939,"Igual","Diferente"))</f>
        <v>Vacio</v>
      </c>
      <c r="R1939" s="1">
        <f>+L1939+O1939/3.5</f>
        <v>260</v>
      </c>
      <c r="S1939" s="1">
        <f ca="1">+IF(K1939&gt;=0,IF(K1939&lt;30,R1939*1,IF(60&gt;K1939,R1939*2,IF(90&gt;K1939,R1939*3,IF(120&gt;K1939,R1939*4,IF(150&gt;K1939,R1939*5,IF(180&gt;K1939,R1939*6,IF(210&gt;K1939,R1939*7))))))),0)</f>
        <v>0</v>
      </c>
      <c r="T1939" s="2">
        <f ca="1">+IF(K1939&lt;0,0,IF(K1939&lt;8,$A$1,IF(K1939&lt;15,$B$1,IF(K1939&lt;22,$C$1,IF(K1939&lt;30,$D$1,IF(K1939&lt;60,$G$1,IF(K1939&lt;90,$H$1,IF(K1939&lt;120,$I$1,IF(K1939&lt;150,$J$1,IF(K1939&lt;180,$K$1,IF(K1939&lt;210,$E$1)))))))))))</f>
        <v>0</v>
      </c>
      <c r="U1939" s="107" t="s">
        <v>3793</v>
      </c>
      <c r="V1939" s="106" t="s">
        <v>3846</v>
      </c>
      <c r="W1939" s="106">
        <v>44078</v>
      </c>
      <c r="X1939" s="120" t="s">
        <v>3770</v>
      </c>
      <c r="Y1939" s="12" t="s">
        <v>5249</v>
      </c>
      <c r="Z1939" s="12"/>
      <c r="AA1939" s="12"/>
      <c r="AB1939" s="15"/>
      <c r="AC1939" s="15"/>
      <c r="AD1939" s="15"/>
      <c r="AE1939" s="15"/>
      <c r="AF1939" s="4">
        <f ca="1">+TODAY()-AE1939</f>
        <v>44137</v>
      </c>
      <c r="AG1939" s="15"/>
      <c r="AH1939" s="15"/>
      <c r="AI1939" s="6"/>
      <c r="AJ1939" s="6"/>
      <c r="AK1939" s="3"/>
      <c r="AL1939" s="6"/>
      <c r="AM1939" s="10"/>
      <c r="AN1939" s="3"/>
      <c r="AO1939" s="3"/>
      <c r="AP1939" s="3"/>
      <c r="AQ1939" s="3"/>
      <c r="AR1939" s="3" t="s">
        <v>3149</v>
      </c>
      <c r="AS1939" s="3"/>
      <c r="AT1939" s="3"/>
      <c r="AU1939" s="3" t="s">
        <v>3450</v>
      </c>
      <c r="AV1939" s="7" t="s">
        <v>47</v>
      </c>
      <c r="AW1939" s="7" t="s">
        <v>47</v>
      </c>
      <c r="AX1939" s="9" t="str">
        <f>IF(AW1939="","Vacio",IF(AV1939=AW1939,"Igual","Diferente"))</f>
        <v>Igual</v>
      </c>
      <c r="AY1939" s="129"/>
      <c r="AZ1939" s="129"/>
      <c r="BA1939" s="5">
        <f ca="1">+IF(K1939&gt;21,"Revisar",0)</f>
        <v>0</v>
      </c>
      <c r="BB1939" s="68" t="s">
        <v>146</v>
      </c>
      <c r="BC1939" s="129" t="s">
        <v>2919</v>
      </c>
      <c r="BF1939" s="129"/>
      <c r="BG1939" s="129"/>
    </row>
    <row r="1940" spans="1:65" ht="14.65" customHeight="1" x14ac:dyDescent="0.25">
      <c r="A1940" s="68" t="str">
        <f>CONCATENATE(E1940,"_",X1940)</f>
        <v>20605383344_PCR-MAC20085007</v>
      </c>
      <c r="B1940" s="68" t="str">
        <f>CONCATENATE(E1940,"_",Z1940)</f>
        <v>20605383344_</v>
      </c>
      <c r="C1940" s="6">
        <v>44108</v>
      </c>
      <c r="D1940" s="6">
        <v>44138</v>
      </c>
      <c r="E1940" s="192">
        <v>20605383344</v>
      </c>
      <c r="F1940" s="3" t="s">
        <v>1279</v>
      </c>
      <c r="G1940" s="3" t="s">
        <v>4586</v>
      </c>
      <c r="H1940" s="6">
        <v>44108</v>
      </c>
      <c r="I1940" s="6">
        <v>44138</v>
      </c>
      <c r="J1940" s="7"/>
      <c r="K1940" s="8">
        <f ca="1">+TODAY()-I1940</f>
        <v>-1</v>
      </c>
      <c r="L1940" s="9">
        <v>260</v>
      </c>
      <c r="M1940" s="135"/>
      <c r="N1940" s="9" t="str">
        <f>IF(M1940="","Vacio",IF(L1940=M1940,"Igual","Diferente"))</f>
        <v>Vacio</v>
      </c>
      <c r="O1940" s="9"/>
      <c r="P1940" s="135"/>
      <c r="Q1940" s="9" t="str">
        <f>IF(P1940="","Vacio",IF(O1940=P1940,"Igual","Diferente"))</f>
        <v>Vacio</v>
      </c>
      <c r="R1940" s="1">
        <f>+L1940+O1940/3.5</f>
        <v>260</v>
      </c>
      <c r="S1940" s="1">
        <f ca="1">+IF(K1940&gt;=0,IF(K1940&lt;30,R1940*1,IF(60&gt;K1940,R1940*2,IF(90&gt;K1940,R1940*3,IF(120&gt;K1940,R1940*4,IF(150&gt;K1940,R1940*5,IF(180&gt;K1940,R1940*6,IF(210&gt;K1940,R1940*7))))))),0)</f>
        <v>0</v>
      </c>
      <c r="T1940" s="2">
        <f ca="1">+IF(K1940&lt;0,0,IF(K1940&lt;8,$A$1,IF(K1940&lt;15,$B$1,IF(K1940&lt;22,$C$1,IF(K1940&lt;30,$D$1,IF(K1940&lt;60,$G$1,IF(K1940&lt;90,$H$1,IF(K1940&lt;120,$I$1,IF(K1940&lt;150,$J$1,IF(K1940&lt;180,$K$1,IF(K1940&lt;210,$E$1)))))))))))</f>
        <v>0</v>
      </c>
      <c r="U1940" s="107" t="s">
        <v>3793</v>
      </c>
      <c r="V1940" s="106" t="s">
        <v>3845</v>
      </c>
      <c r="W1940" s="106">
        <v>44078</v>
      </c>
      <c r="X1940" s="120" t="s">
        <v>3771</v>
      </c>
      <c r="Y1940" s="12" t="s">
        <v>5249</v>
      </c>
      <c r="Z1940" s="12"/>
      <c r="AA1940" s="12"/>
      <c r="AB1940" s="15"/>
      <c r="AC1940" s="15"/>
      <c r="AD1940" s="15"/>
      <c r="AE1940" s="15"/>
      <c r="AF1940" s="4">
        <f ca="1">+TODAY()-AE1940</f>
        <v>44137</v>
      </c>
      <c r="AG1940" s="15"/>
      <c r="AH1940" s="15"/>
      <c r="AI1940" s="6"/>
      <c r="AJ1940" s="6"/>
      <c r="AK1940" s="3"/>
      <c r="AL1940" s="6"/>
      <c r="AM1940" s="10"/>
      <c r="AN1940" s="3"/>
      <c r="AO1940" s="3"/>
      <c r="AP1940" s="3"/>
      <c r="AQ1940" s="3"/>
      <c r="AR1940" s="3" t="s">
        <v>3149</v>
      </c>
      <c r="AS1940" s="3"/>
      <c r="AT1940" s="3"/>
      <c r="AU1940" s="3" t="s">
        <v>3450</v>
      </c>
      <c r="AV1940" s="7" t="s">
        <v>47</v>
      </c>
      <c r="AW1940" s="7" t="s">
        <v>47</v>
      </c>
      <c r="AX1940" s="9" t="str">
        <f>IF(AW1940="","Vacio",IF(AV1940=AW1940,"Igual","Diferente"))</f>
        <v>Igual</v>
      </c>
      <c r="AY1940" s="129"/>
      <c r="AZ1940" s="129"/>
      <c r="BA1940" s="5">
        <f ca="1">+IF(K1940&gt;21,"Revisar",0)</f>
        <v>0</v>
      </c>
      <c r="BB1940" s="68" t="s">
        <v>146</v>
      </c>
      <c r="BC1940" s="129" t="s">
        <v>2919</v>
      </c>
      <c r="BF1940" s="129"/>
      <c r="BG1940" s="129"/>
    </row>
    <row r="1941" spans="1:65" ht="14.65" customHeight="1" x14ac:dyDescent="0.25">
      <c r="A1941" s="68" t="str">
        <f>CONCATENATE(E1941,"_",X1941)</f>
        <v>20605383344_PCR-MAC20085006</v>
      </c>
      <c r="B1941" s="68" t="str">
        <f>CONCATENATE(E1941,"_",Z1941)</f>
        <v>20605383344_</v>
      </c>
      <c r="C1941" s="6">
        <v>44108</v>
      </c>
      <c r="D1941" s="6">
        <v>44138</v>
      </c>
      <c r="E1941" s="192">
        <v>20605383344</v>
      </c>
      <c r="F1941" s="3" t="s">
        <v>1279</v>
      </c>
      <c r="G1941" s="3" t="s">
        <v>4586</v>
      </c>
      <c r="H1941" s="6">
        <v>44108</v>
      </c>
      <c r="I1941" s="6">
        <v>44138</v>
      </c>
      <c r="J1941" s="7"/>
      <c r="K1941" s="8">
        <f ca="1">+TODAY()-I1941</f>
        <v>-1</v>
      </c>
      <c r="L1941" s="9">
        <v>260</v>
      </c>
      <c r="M1941" s="135"/>
      <c r="N1941" s="9" t="str">
        <f>IF(M1941="","Vacio",IF(L1941=M1941,"Igual","Diferente"))</f>
        <v>Vacio</v>
      </c>
      <c r="O1941" s="9"/>
      <c r="P1941" s="135"/>
      <c r="Q1941" s="9" t="str">
        <f>IF(P1941="","Vacio",IF(O1941=P1941,"Igual","Diferente"))</f>
        <v>Vacio</v>
      </c>
      <c r="R1941" s="1">
        <f>+L1941+O1941/3.5</f>
        <v>260</v>
      </c>
      <c r="S1941" s="1">
        <f ca="1">+IF(K1941&gt;=0,IF(K1941&lt;30,R1941*1,IF(60&gt;K1941,R1941*2,IF(90&gt;K1941,R1941*3,IF(120&gt;K1941,R1941*4,IF(150&gt;K1941,R1941*5,IF(180&gt;K1941,R1941*6,IF(210&gt;K1941,R1941*7))))))),0)</f>
        <v>0</v>
      </c>
      <c r="T1941" s="2">
        <f ca="1">+IF(K1941&lt;0,0,IF(K1941&lt;8,$A$1,IF(K1941&lt;15,$B$1,IF(K1941&lt;22,$C$1,IF(K1941&lt;30,$D$1,IF(K1941&lt;60,$G$1,IF(K1941&lt;90,$H$1,IF(K1941&lt;120,$I$1,IF(K1941&lt;150,$J$1,IF(K1941&lt;180,$K$1,IF(K1941&lt;210,$E$1)))))))))))</f>
        <v>0</v>
      </c>
      <c r="U1941" s="107" t="s">
        <v>3793</v>
      </c>
      <c r="V1941" s="106" t="s">
        <v>3844</v>
      </c>
      <c r="W1941" s="106">
        <v>44078</v>
      </c>
      <c r="X1941" s="120" t="s">
        <v>3772</v>
      </c>
      <c r="Y1941" s="12" t="s">
        <v>5249</v>
      </c>
      <c r="Z1941" s="12"/>
      <c r="AA1941" s="12"/>
      <c r="AB1941" s="15"/>
      <c r="AC1941" s="15"/>
      <c r="AD1941" s="15"/>
      <c r="AE1941" s="15"/>
      <c r="AF1941" s="4">
        <f ca="1">+TODAY()-AE1941</f>
        <v>44137</v>
      </c>
      <c r="AG1941" s="15"/>
      <c r="AH1941" s="15"/>
      <c r="AI1941" s="6"/>
      <c r="AJ1941" s="6"/>
      <c r="AK1941" s="3"/>
      <c r="AL1941" s="6"/>
      <c r="AM1941" s="10"/>
      <c r="AN1941" s="3"/>
      <c r="AO1941" s="3"/>
      <c r="AP1941" s="3"/>
      <c r="AQ1941" s="3"/>
      <c r="AR1941" s="3" t="s">
        <v>3149</v>
      </c>
      <c r="AS1941" s="3"/>
      <c r="AT1941" s="3"/>
      <c r="AU1941" s="3" t="s">
        <v>3450</v>
      </c>
      <c r="AV1941" s="7" t="s">
        <v>47</v>
      </c>
      <c r="AW1941" s="7" t="s">
        <v>47</v>
      </c>
      <c r="AX1941" s="9" t="str">
        <f>IF(AW1941="","Vacio",IF(AV1941=AW1941,"Igual","Diferente"))</f>
        <v>Igual</v>
      </c>
      <c r="AY1941" s="129"/>
      <c r="AZ1941" s="129"/>
      <c r="BA1941" s="5">
        <f ca="1">+IF(K1941&gt;21,"Revisar",0)</f>
        <v>0</v>
      </c>
      <c r="BB1941" s="68" t="s">
        <v>146</v>
      </c>
      <c r="BC1941" s="129" t="s">
        <v>2919</v>
      </c>
      <c r="BF1941" s="129"/>
      <c r="BG1941" s="129"/>
    </row>
    <row r="1942" spans="1:65" ht="14.65" customHeight="1" x14ac:dyDescent="0.25">
      <c r="A1942" s="68" t="str">
        <f>CONCATENATE(E1942,"_",X1942)</f>
        <v>20605383344_PCR-MAC20055001</v>
      </c>
      <c r="B1942" s="68" t="str">
        <f>CONCATENATE(E1942,"_",Z1942)</f>
        <v>20605383344_</v>
      </c>
      <c r="C1942" s="6">
        <v>44132</v>
      </c>
      <c r="D1942" s="6">
        <v>44162</v>
      </c>
      <c r="E1942" s="192">
        <v>20605383344</v>
      </c>
      <c r="F1942" s="3" t="s">
        <v>1279</v>
      </c>
      <c r="G1942" s="3" t="s">
        <v>5110</v>
      </c>
      <c r="H1942" s="6">
        <v>44132</v>
      </c>
      <c r="I1942" s="6">
        <v>44162</v>
      </c>
      <c r="J1942" s="7"/>
      <c r="K1942" s="8">
        <f ca="1">+TODAY()-I1942</f>
        <v>-25</v>
      </c>
      <c r="L1942" s="9">
        <v>275</v>
      </c>
      <c r="M1942" s="135"/>
      <c r="N1942" s="9" t="str">
        <f>IF(M1942="","Vacio",IF(L1942=M1942,"Igual","Diferente"))</f>
        <v>Vacio</v>
      </c>
      <c r="O1942" s="9"/>
      <c r="P1942" s="135"/>
      <c r="Q1942" s="9" t="str">
        <f>IF(P1942="","Vacio",IF(O1942=P1942,"Igual","Diferente"))</f>
        <v>Vacio</v>
      </c>
      <c r="R1942" s="1">
        <f>+L1942+O1942/3.5</f>
        <v>275</v>
      </c>
      <c r="S1942" s="1">
        <f ca="1">+IF(K1942&gt;=0,IF(K1942&lt;30,R1942*1,IF(60&gt;K1942,R1942*2,IF(90&gt;K1942,R1942*3,IF(120&gt;K1942,R1942*4,IF(150&gt;K1942,R1942*5,IF(180&gt;K1942,R1942*6,IF(210&gt;K1942,R1942*7))))))),0)</f>
        <v>0</v>
      </c>
      <c r="T1942" s="2">
        <f ca="1">+IF(K1942&lt;0,0,IF(K1942&lt;8,$A$1,IF(K1942&lt;15,$B$1,IF(K1942&lt;22,$C$1,IF(K1942&lt;30,$D$1,IF(K1942&lt;60,$G$1,IF(K1942&lt;90,$H$1,IF(K1942&lt;120,$I$1,IF(K1942&lt;150,$J$1,IF(K1942&lt;180,$K$1,IF(K1942&lt;210,$E$1)))))))))))</f>
        <v>0</v>
      </c>
      <c r="U1942" s="107" t="s">
        <v>3793</v>
      </c>
      <c r="V1942" s="108" t="s">
        <v>1317</v>
      </c>
      <c r="W1942" s="106">
        <v>43980</v>
      </c>
      <c r="X1942" s="12" t="s">
        <v>1318</v>
      </c>
      <c r="Y1942" s="12" t="s">
        <v>5249</v>
      </c>
      <c r="Z1942" s="12"/>
      <c r="AA1942" s="12"/>
      <c r="AB1942" s="15"/>
      <c r="AC1942" s="15"/>
      <c r="AD1942" s="15"/>
      <c r="AE1942" s="15"/>
      <c r="AF1942" s="4">
        <f ca="1">+TODAY()-AE1942</f>
        <v>44137</v>
      </c>
      <c r="AG1942" s="15"/>
      <c r="AH1942" s="15"/>
      <c r="AI1942" s="6"/>
      <c r="AJ1942" s="6"/>
      <c r="AK1942" s="3"/>
      <c r="AL1942" s="6"/>
      <c r="AM1942" s="10"/>
      <c r="AN1942" s="3"/>
      <c r="AO1942" s="3"/>
      <c r="AP1942" s="3"/>
      <c r="AQ1942" s="3"/>
      <c r="AR1942" s="3" t="s">
        <v>3149</v>
      </c>
      <c r="AS1942" s="3"/>
      <c r="AT1942" s="3"/>
      <c r="AU1942" s="3" t="s">
        <v>3450</v>
      </c>
      <c r="AV1942" s="7" t="s">
        <v>47</v>
      </c>
      <c r="AW1942" s="7" t="s">
        <v>47</v>
      </c>
      <c r="AX1942" s="9" t="str">
        <f>IF(AW1942="","Vacio",IF(AV1942=AW1942,"Igual","Diferente"))</f>
        <v>Igual</v>
      </c>
      <c r="AY1942" s="129"/>
      <c r="AZ1942" s="129"/>
      <c r="BA1942" s="5">
        <f ca="1">+IF(K1942&gt;21,"Revisar",0)</f>
        <v>0</v>
      </c>
      <c r="BB1942" s="68" t="s">
        <v>146</v>
      </c>
      <c r="BC1942" s="129" t="s">
        <v>2919</v>
      </c>
      <c r="BF1942" s="129" t="s">
        <v>94</v>
      </c>
      <c r="BG1942" s="129"/>
    </row>
    <row r="1943" spans="1:65" ht="14.65" customHeight="1" x14ac:dyDescent="0.25">
      <c r="A1943" s="68" t="str">
        <f>CONCATENATE(E1943,"_",X1943)</f>
        <v>20605383344_PCR-MAC20055002</v>
      </c>
      <c r="B1943" s="68" t="str">
        <f>CONCATENATE(E1943,"_",Z1943)</f>
        <v>20605383344_</v>
      </c>
      <c r="C1943" s="6">
        <v>44132</v>
      </c>
      <c r="D1943" s="6">
        <v>44162</v>
      </c>
      <c r="E1943" s="192">
        <v>20605383344</v>
      </c>
      <c r="F1943" s="3" t="s">
        <v>1279</v>
      </c>
      <c r="G1943" s="3" t="s">
        <v>5110</v>
      </c>
      <c r="H1943" s="6">
        <v>44132</v>
      </c>
      <c r="I1943" s="6">
        <v>44162</v>
      </c>
      <c r="J1943" s="7"/>
      <c r="K1943" s="8">
        <f ca="1">+TODAY()-I1943</f>
        <v>-25</v>
      </c>
      <c r="L1943" s="9">
        <v>275</v>
      </c>
      <c r="M1943" s="135"/>
      <c r="N1943" s="9" t="str">
        <f>IF(M1943="","Vacio",IF(L1943=M1943,"Igual","Diferente"))</f>
        <v>Vacio</v>
      </c>
      <c r="O1943" s="9"/>
      <c r="P1943" s="135"/>
      <c r="Q1943" s="9" t="str">
        <f>IF(P1943="","Vacio",IF(O1943=P1943,"Igual","Diferente"))</f>
        <v>Vacio</v>
      </c>
      <c r="R1943" s="1">
        <f>+L1943+O1943/3.5</f>
        <v>275</v>
      </c>
      <c r="S1943" s="1">
        <f ca="1">+IF(K1943&gt;=0,IF(K1943&lt;30,R1943*1,IF(60&gt;K1943,R1943*2,IF(90&gt;K1943,R1943*3,IF(120&gt;K1943,R1943*4,IF(150&gt;K1943,R1943*5,IF(180&gt;K1943,R1943*6,IF(210&gt;K1943,R1943*7))))))),0)</f>
        <v>0</v>
      </c>
      <c r="T1943" s="2">
        <f ca="1">+IF(K1943&lt;0,0,IF(K1943&lt;8,$A$1,IF(K1943&lt;15,$B$1,IF(K1943&lt;22,$C$1,IF(K1943&lt;30,$D$1,IF(K1943&lt;60,$G$1,IF(K1943&lt;90,$H$1,IF(K1943&lt;120,$I$1,IF(K1943&lt;150,$J$1,IF(K1943&lt;180,$K$1,IF(K1943&lt;210,$E$1)))))))))))</f>
        <v>0</v>
      </c>
      <c r="U1943" s="107" t="s">
        <v>3793</v>
      </c>
      <c r="V1943" s="108" t="s">
        <v>1319</v>
      </c>
      <c r="W1943" s="106">
        <v>43979</v>
      </c>
      <c r="X1943" s="12" t="s">
        <v>1320</v>
      </c>
      <c r="Y1943" s="12" t="s">
        <v>5249</v>
      </c>
      <c r="Z1943" s="12"/>
      <c r="AA1943" s="12"/>
      <c r="AB1943" s="15"/>
      <c r="AC1943" s="15"/>
      <c r="AD1943" s="15"/>
      <c r="AE1943" s="15"/>
      <c r="AF1943" s="4">
        <f ca="1">+TODAY()-AE1943</f>
        <v>44137</v>
      </c>
      <c r="AG1943" s="15"/>
      <c r="AH1943" s="15"/>
      <c r="AI1943" s="6"/>
      <c r="AJ1943" s="6"/>
      <c r="AK1943" s="3"/>
      <c r="AL1943" s="6"/>
      <c r="AM1943" s="10"/>
      <c r="AN1943" s="3"/>
      <c r="AO1943" s="3"/>
      <c r="AP1943" s="3"/>
      <c r="AQ1943" s="3"/>
      <c r="AR1943" s="3" t="s">
        <v>3149</v>
      </c>
      <c r="AS1943" s="3"/>
      <c r="AT1943" s="3"/>
      <c r="AU1943" s="3" t="s">
        <v>3450</v>
      </c>
      <c r="AV1943" s="7" t="s">
        <v>47</v>
      </c>
      <c r="AW1943" s="7" t="s">
        <v>47</v>
      </c>
      <c r="AX1943" s="9" t="str">
        <f>IF(AW1943="","Vacio",IF(AV1943=AW1943,"Igual","Diferente"))</f>
        <v>Igual</v>
      </c>
      <c r="AY1943" s="129"/>
      <c r="AZ1943" s="129"/>
      <c r="BA1943" s="5">
        <f ca="1">+IF(K1943&gt;21,"Revisar",0)</f>
        <v>0</v>
      </c>
      <c r="BB1943" s="68" t="s">
        <v>146</v>
      </c>
      <c r="BC1943" s="129" t="s">
        <v>2919</v>
      </c>
      <c r="BF1943" s="129" t="s">
        <v>94</v>
      </c>
      <c r="BG1943" s="129"/>
    </row>
    <row r="1944" spans="1:65" ht="14.65" customHeight="1" x14ac:dyDescent="0.25">
      <c r="A1944" s="68" t="str">
        <f>CONCATENATE(E1944,"_",X1944)</f>
        <v>20605383344_PCR-MAC20055003</v>
      </c>
      <c r="B1944" s="68" t="str">
        <f>CONCATENATE(E1944,"_",Z1944)</f>
        <v>20605383344_</v>
      </c>
      <c r="C1944" s="6">
        <v>44132</v>
      </c>
      <c r="D1944" s="6">
        <v>44162</v>
      </c>
      <c r="E1944" s="192">
        <v>20605383344</v>
      </c>
      <c r="F1944" s="3" t="s">
        <v>1279</v>
      </c>
      <c r="G1944" s="3" t="s">
        <v>5110</v>
      </c>
      <c r="H1944" s="6">
        <v>44132</v>
      </c>
      <c r="I1944" s="6">
        <v>44162</v>
      </c>
      <c r="J1944" s="7"/>
      <c r="K1944" s="8">
        <f ca="1">+TODAY()-I1944</f>
        <v>-25</v>
      </c>
      <c r="L1944" s="9">
        <v>275</v>
      </c>
      <c r="M1944" s="135"/>
      <c r="N1944" s="9" t="str">
        <f>IF(M1944="","Vacio",IF(L1944=M1944,"Igual","Diferente"))</f>
        <v>Vacio</v>
      </c>
      <c r="O1944" s="9"/>
      <c r="P1944" s="135"/>
      <c r="Q1944" s="9" t="str">
        <f>IF(P1944="","Vacio",IF(O1944=P1944,"Igual","Diferente"))</f>
        <v>Vacio</v>
      </c>
      <c r="R1944" s="1">
        <f>+L1944+O1944/3.5</f>
        <v>275</v>
      </c>
      <c r="S1944" s="1">
        <f ca="1">+IF(K1944&gt;=0,IF(K1944&lt;30,R1944*1,IF(60&gt;K1944,R1944*2,IF(90&gt;K1944,R1944*3,IF(120&gt;K1944,R1944*4,IF(150&gt;K1944,R1944*5,IF(180&gt;K1944,R1944*6,IF(210&gt;K1944,R1944*7))))))),0)</f>
        <v>0</v>
      </c>
      <c r="T1944" s="2">
        <f ca="1">+IF(K1944&lt;0,0,IF(K1944&lt;8,$A$1,IF(K1944&lt;15,$B$1,IF(K1944&lt;22,$C$1,IF(K1944&lt;30,$D$1,IF(K1944&lt;60,$G$1,IF(K1944&lt;90,$H$1,IF(K1944&lt;120,$I$1,IF(K1944&lt;150,$J$1,IF(K1944&lt;180,$K$1,IF(K1944&lt;210,$E$1)))))))))))</f>
        <v>0</v>
      </c>
      <c r="U1944" s="107" t="s">
        <v>3793</v>
      </c>
      <c r="V1944" s="108" t="s">
        <v>1321</v>
      </c>
      <c r="W1944" s="106">
        <v>43980</v>
      </c>
      <c r="X1944" s="12" t="s">
        <v>1322</v>
      </c>
      <c r="Y1944" s="12" t="s">
        <v>5249</v>
      </c>
      <c r="Z1944" s="12"/>
      <c r="AA1944" s="12"/>
      <c r="AB1944" s="15"/>
      <c r="AC1944" s="15"/>
      <c r="AD1944" s="15"/>
      <c r="AE1944" s="15"/>
      <c r="AF1944" s="4">
        <f ca="1">+TODAY()-AE1944</f>
        <v>44137</v>
      </c>
      <c r="AG1944" s="15"/>
      <c r="AH1944" s="15"/>
      <c r="AI1944" s="6"/>
      <c r="AJ1944" s="6"/>
      <c r="AK1944" s="3"/>
      <c r="AL1944" s="6"/>
      <c r="AM1944" s="10"/>
      <c r="AN1944" s="3"/>
      <c r="AO1944" s="3"/>
      <c r="AP1944" s="3"/>
      <c r="AQ1944" s="3"/>
      <c r="AR1944" s="3" t="s">
        <v>3149</v>
      </c>
      <c r="AS1944" s="3"/>
      <c r="AT1944" s="3"/>
      <c r="AU1944" s="3" t="s">
        <v>3450</v>
      </c>
      <c r="AV1944" s="7" t="s">
        <v>47</v>
      </c>
      <c r="AW1944" s="7" t="s">
        <v>47</v>
      </c>
      <c r="AX1944" s="9" t="str">
        <f>IF(AW1944="","Vacio",IF(AV1944=AW1944,"Igual","Diferente"))</f>
        <v>Igual</v>
      </c>
      <c r="AY1944" s="129"/>
      <c r="AZ1944" s="129"/>
      <c r="BA1944" s="5">
        <f ca="1">+IF(K1944&gt;21,"Revisar",0)</f>
        <v>0</v>
      </c>
      <c r="BB1944" s="68" t="s">
        <v>146</v>
      </c>
      <c r="BC1944" s="129" t="s">
        <v>2919</v>
      </c>
      <c r="BF1944" s="129" t="s">
        <v>94</v>
      </c>
      <c r="BG1944" s="129"/>
    </row>
    <row r="1945" spans="1:65" ht="14.65" customHeight="1" x14ac:dyDescent="0.25">
      <c r="A1945" s="68" t="str">
        <f>CONCATENATE(E1945,"_",X1945)</f>
        <v>20605383344_PCR-MAC20055004</v>
      </c>
      <c r="B1945" s="68" t="str">
        <f>CONCATENATE(E1945,"_",Z1945)</f>
        <v>20605383344_</v>
      </c>
      <c r="C1945" s="6">
        <v>44132</v>
      </c>
      <c r="D1945" s="6">
        <v>44162</v>
      </c>
      <c r="E1945" s="192">
        <v>20605383344</v>
      </c>
      <c r="F1945" s="3" t="s">
        <v>1279</v>
      </c>
      <c r="G1945" s="3" t="s">
        <v>5110</v>
      </c>
      <c r="H1945" s="6">
        <v>44132</v>
      </c>
      <c r="I1945" s="6">
        <v>44162</v>
      </c>
      <c r="J1945" s="7"/>
      <c r="K1945" s="8">
        <f ca="1">+TODAY()-I1945</f>
        <v>-25</v>
      </c>
      <c r="L1945" s="9">
        <v>275</v>
      </c>
      <c r="M1945" s="135"/>
      <c r="N1945" s="9" t="str">
        <f>IF(M1945="","Vacio",IF(L1945=M1945,"Igual","Diferente"))</f>
        <v>Vacio</v>
      </c>
      <c r="O1945" s="9"/>
      <c r="P1945" s="135"/>
      <c r="Q1945" s="9" t="str">
        <f>IF(P1945="","Vacio",IF(O1945=P1945,"Igual","Diferente"))</f>
        <v>Vacio</v>
      </c>
      <c r="R1945" s="1">
        <f>+L1945+O1945/3.5</f>
        <v>275</v>
      </c>
      <c r="S1945" s="1">
        <f ca="1">+IF(K1945&gt;=0,IF(K1945&lt;30,R1945*1,IF(60&gt;K1945,R1945*2,IF(90&gt;K1945,R1945*3,IF(120&gt;K1945,R1945*4,IF(150&gt;K1945,R1945*5,IF(180&gt;K1945,R1945*6,IF(210&gt;K1945,R1945*7))))))),0)</f>
        <v>0</v>
      </c>
      <c r="T1945" s="2">
        <f ca="1">+IF(K1945&lt;0,0,IF(K1945&lt;8,$A$1,IF(K1945&lt;15,$B$1,IF(K1945&lt;22,$C$1,IF(K1945&lt;30,$D$1,IF(K1945&lt;60,$G$1,IF(K1945&lt;90,$H$1,IF(K1945&lt;120,$I$1,IF(K1945&lt;150,$J$1,IF(K1945&lt;180,$K$1,IF(K1945&lt;210,$E$1)))))))))))</f>
        <v>0</v>
      </c>
      <c r="U1945" s="107" t="s">
        <v>3793</v>
      </c>
      <c r="V1945" s="108" t="s">
        <v>1323</v>
      </c>
      <c r="W1945" s="106">
        <v>43980</v>
      </c>
      <c r="X1945" s="12" t="s">
        <v>1324</v>
      </c>
      <c r="Y1945" s="12" t="s">
        <v>5249</v>
      </c>
      <c r="Z1945" s="12"/>
      <c r="AA1945" s="12"/>
      <c r="AB1945" s="15"/>
      <c r="AC1945" s="15"/>
      <c r="AD1945" s="15"/>
      <c r="AE1945" s="15"/>
      <c r="AF1945" s="4">
        <f ca="1">+TODAY()-AE1945</f>
        <v>44137</v>
      </c>
      <c r="AG1945" s="15"/>
      <c r="AH1945" s="15"/>
      <c r="AI1945" s="6"/>
      <c r="AJ1945" s="6"/>
      <c r="AK1945" s="3"/>
      <c r="AL1945" s="6"/>
      <c r="AM1945" s="10"/>
      <c r="AN1945" s="3"/>
      <c r="AO1945" s="3"/>
      <c r="AP1945" s="3"/>
      <c r="AQ1945" s="3"/>
      <c r="AR1945" s="3" t="s">
        <v>3149</v>
      </c>
      <c r="AS1945" s="3"/>
      <c r="AT1945" s="3"/>
      <c r="AU1945" s="3" t="s">
        <v>3450</v>
      </c>
      <c r="AV1945" s="7" t="s">
        <v>47</v>
      </c>
      <c r="AW1945" s="7" t="s">
        <v>47</v>
      </c>
      <c r="AX1945" s="9" t="str">
        <f>IF(AW1945="","Vacio",IF(AV1945=AW1945,"Igual","Diferente"))</f>
        <v>Igual</v>
      </c>
      <c r="AY1945" s="129"/>
      <c r="AZ1945" s="129"/>
      <c r="BA1945" s="5">
        <f ca="1">+IF(K1945&gt;21,"Revisar",0)</f>
        <v>0</v>
      </c>
      <c r="BB1945" s="68" t="s">
        <v>146</v>
      </c>
      <c r="BC1945" s="129" t="s">
        <v>2919</v>
      </c>
      <c r="BF1945" s="129" t="s">
        <v>94</v>
      </c>
      <c r="BG1945" s="129"/>
    </row>
    <row r="1946" spans="1:65" ht="14.65" customHeight="1" x14ac:dyDescent="0.25">
      <c r="A1946" s="68" t="str">
        <f>CONCATENATE(E1946,"_",X1946)</f>
        <v>20605383344_PCR-MAC20055005</v>
      </c>
      <c r="B1946" s="68" t="str">
        <f>CONCATENATE(E1946,"_",Z1946)</f>
        <v>20605383344_</v>
      </c>
      <c r="C1946" s="6">
        <v>44132</v>
      </c>
      <c r="D1946" s="6">
        <v>44162</v>
      </c>
      <c r="E1946" s="192">
        <v>20605383344</v>
      </c>
      <c r="F1946" s="3" t="s">
        <v>1279</v>
      </c>
      <c r="G1946" s="3" t="s">
        <v>5110</v>
      </c>
      <c r="H1946" s="6">
        <v>44132</v>
      </c>
      <c r="I1946" s="6">
        <v>44162</v>
      </c>
      <c r="J1946" s="7"/>
      <c r="K1946" s="8">
        <f ca="1">+TODAY()-I1946</f>
        <v>-25</v>
      </c>
      <c r="L1946" s="9">
        <v>275</v>
      </c>
      <c r="M1946" s="135"/>
      <c r="N1946" s="9" t="str">
        <f>IF(M1946="","Vacio",IF(L1946=M1946,"Igual","Diferente"))</f>
        <v>Vacio</v>
      </c>
      <c r="O1946" s="9"/>
      <c r="P1946" s="135"/>
      <c r="Q1946" s="9" t="str">
        <f>IF(P1946="","Vacio",IF(O1946=P1946,"Igual","Diferente"))</f>
        <v>Vacio</v>
      </c>
      <c r="R1946" s="1">
        <f>+L1946+O1946/3.5</f>
        <v>275</v>
      </c>
      <c r="S1946" s="1">
        <f ca="1">+IF(K1946&gt;=0,IF(K1946&lt;30,R1946*1,IF(60&gt;K1946,R1946*2,IF(90&gt;K1946,R1946*3,IF(120&gt;K1946,R1946*4,IF(150&gt;K1946,R1946*5,IF(180&gt;K1946,R1946*6,IF(210&gt;K1946,R1946*7))))))),0)</f>
        <v>0</v>
      </c>
      <c r="T1946" s="2">
        <f ca="1">+IF(K1946&lt;0,0,IF(K1946&lt;8,$A$1,IF(K1946&lt;15,$B$1,IF(K1946&lt;22,$C$1,IF(K1946&lt;30,$D$1,IF(K1946&lt;60,$G$1,IF(K1946&lt;90,$H$1,IF(K1946&lt;120,$I$1,IF(K1946&lt;150,$J$1,IF(K1946&lt;180,$K$1,IF(K1946&lt;210,$E$1)))))))))))</f>
        <v>0</v>
      </c>
      <c r="U1946" s="107" t="s">
        <v>3793</v>
      </c>
      <c r="V1946" s="108" t="s">
        <v>1325</v>
      </c>
      <c r="W1946" s="106">
        <v>43980</v>
      </c>
      <c r="X1946" s="12" t="s">
        <v>1326</v>
      </c>
      <c r="Y1946" s="12" t="s">
        <v>5249</v>
      </c>
      <c r="Z1946" s="12"/>
      <c r="AA1946" s="12"/>
      <c r="AB1946" s="15"/>
      <c r="AC1946" s="15"/>
      <c r="AD1946" s="15"/>
      <c r="AE1946" s="15"/>
      <c r="AF1946" s="4">
        <f ca="1">+TODAY()-AE1946</f>
        <v>44137</v>
      </c>
      <c r="AG1946" s="15"/>
      <c r="AH1946" s="15"/>
      <c r="AI1946" s="6"/>
      <c r="AJ1946" s="6"/>
      <c r="AK1946" s="3"/>
      <c r="AL1946" s="6"/>
      <c r="AM1946" s="10"/>
      <c r="AN1946" s="3"/>
      <c r="AO1946" s="3"/>
      <c r="AP1946" s="3"/>
      <c r="AQ1946" s="3"/>
      <c r="AR1946" s="3" t="s">
        <v>3149</v>
      </c>
      <c r="AS1946" s="3"/>
      <c r="AT1946" s="3"/>
      <c r="AU1946" s="3" t="s">
        <v>3450</v>
      </c>
      <c r="AV1946" s="7" t="s">
        <v>47</v>
      </c>
      <c r="AW1946" s="7" t="s">
        <v>47</v>
      </c>
      <c r="AX1946" s="9" t="str">
        <f>IF(AW1946="","Vacio",IF(AV1946=AW1946,"Igual","Diferente"))</f>
        <v>Igual</v>
      </c>
      <c r="AY1946" s="129"/>
      <c r="AZ1946" s="129"/>
      <c r="BA1946" s="5">
        <f ca="1">+IF(K1946&gt;21,"Revisar",0)</f>
        <v>0</v>
      </c>
      <c r="BB1946" s="68" t="s">
        <v>146</v>
      </c>
      <c r="BC1946" s="129" t="s">
        <v>2919</v>
      </c>
      <c r="BF1946" s="129" t="s">
        <v>94</v>
      </c>
      <c r="BG1946" s="129"/>
    </row>
    <row r="1947" spans="1:65" ht="14.65" customHeight="1" x14ac:dyDescent="0.25">
      <c r="A1947" s="68" t="str">
        <f>CONCATENATE(E1947,"_",X1947)</f>
        <v>20605383344_PCR-MAC20056001</v>
      </c>
      <c r="B1947" s="68" t="str">
        <f>CONCATENATE(E1947,"_",Z1947)</f>
        <v>20605383344_</v>
      </c>
      <c r="C1947" s="6">
        <v>44108</v>
      </c>
      <c r="D1947" s="6">
        <v>44138</v>
      </c>
      <c r="E1947" s="192">
        <v>20605383344</v>
      </c>
      <c r="F1947" s="3" t="s">
        <v>1279</v>
      </c>
      <c r="G1947" s="3" t="s">
        <v>4586</v>
      </c>
      <c r="H1947" s="6">
        <v>44108</v>
      </c>
      <c r="I1947" s="6">
        <v>44138</v>
      </c>
      <c r="J1947" s="7"/>
      <c r="K1947" s="8">
        <f ca="1">+TODAY()-I1947</f>
        <v>-1</v>
      </c>
      <c r="L1947" s="9">
        <v>275</v>
      </c>
      <c r="M1947" s="135"/>
      <c r="N1947" s="9" t="str">
        <f>IF(M1947="","Vacio",IF(L1947=M1947,"Igual","Diferente"))</f>
        <v>Vacio</v>
      </c>
      <c r="O1947" s="9"/>
      <c r="P1947" s="135"/>
      <c r="Q1947" s="9" t="str">
        <f>IF(P1947="","Vacio",IF(O1947=P1947,"Igual","Diferente"))</f>
        <v>Vacio</v>
      </c>
      <c r="R1947" s="1">
        <f>+L1947+O1947/3.5</f>
        <v>275</v>
      </c>
      <c r="S1947" s="1">
        <f ca="1">+IF(K1947&gt;=0,IF(K1947&lt;30,R1947*1,IF(60&gt;K1947,R1947*2,IF(90&gt;K1947,R1947*3,IF(120&gt;K1947,R1947*4,IF(150&gt;K1947,R1947*5,IF(180&gt;K1947,R1947*6,IF(210&gt;K1947,R1947*7))))))),0)</f>
        <v>0</v>
      </c>
      <c r="T1947" s="2">
        <f ca="1">+IF(K1947&lt;0,0,IF(K1947&lt;8,$A$1,IF(K1947&lt;15,$B$1,IF(K1947&lt;22,$C$1,IF(K1947&lt;30,$D$1,IF(K1947&lt;60,$G$1,IF(K1947&lt;90,$H$1,IF(K1947&lt;120,$I$1,IF(K1947&lt;150,$J$1,IF(K1947&lt;180,$K$1,IF(K1947&lt;210,$E$1)))))))))))</f>
        <v>0</v>
      </c>
      <c r="U1947" s="107" t="s">
        <v>3793</v>
      </c>
      <c r="V1947" s="108" t="s">
        <v>3156</v>
      </c>
      <c r="W1947" s="106">
        <v>44016</v>
      </c>
      <c r="X1947" s="12" t="s">
        <v>3148</v>
      </c>
      <c r="Y1947" s="12" t="s">
        <v>5249</v>
      </c>
      <c r="Z1947" s="12"/>
      <c r="AA1947" s="12"/>
      <c r="AB1947" s="15"/>
      <c r="AC1947" s="15"/>
      <c r="AD1947" s="15"/>
      <c r="AE1947" s="15"/>
      <c r="AF1947" s="4">
        <f ca="1">+TODAY()-AE1947</f>
        <v>44137</v>
      </c>
      <c r="AG1947" s="15"/>
      <c r="AH1947" s="15"/>
      <c r="AI1947" s="6"/>
      <c r="AJ1947" s="6"/>
      <c r="AK1947" s="3"/>
      <c r="AL1947" s="6"/>
      <c r="AM1947" s="10"/>
      <c r="AN1947" s="3"/>
      <c r="AO1947" s="3"/>
      <c r="AP1947" s="3"/>
      <c r="AQ1947" s="3"/>
      <c r="AR1947" s="3" t="s">
        <v>3149</v>
      </c>
      <c r="AS1947" s="3"/>
      <c r="AT1947" s="3"/>
      <c r="AU1947" s="3" t="s">
        <v>3450</v>
      </c>
      <c r="AV1947" s="7" t="s">
        <v>47</v>
      </c>
      <c r="AW1947" s="7" t="s">
        <v>47</v>
      </c>
      <c r="AX1947" s="9" t="str">
        <f>IF(AW1947="","Vacio",IF(AV1947=AW1947,"Igual","Diferente"))</f>
        <v>Igual</v>
      </c>
      <c r="AY1947" s="129"/>
      <c r="AZ1947" s="129"/>
      <c r="BA1947" s="5">
        <f ca="1">+IF(K1947&gt;21,"Revisar",0)</f>
        <v>0</v>
      </c>
      <c r="BB1947" s="68" t="s">
        <v>146</v>
      </c>
      <c r="BC1947" s="129" t="s">
        <v>2919</v>
      </c>
      <c r="BF1947" s="129" t="s">
        <v>94</v>
      </c>
      <c r="BG1947" s="129"/>
    </row>
    <row r="1948" spans="1:65" ht="14.65" customHeight="1" x14ac:dyDescent="0.25">
      <c r="A1948" s="68" t="str">
        <f>CONCATENATE(E1948,"_",X1948)</f>
        <v>20605383344_PCR-MAC20056002</v>
      </c>
      <c r="B1948" s="68" t="str">
        <f>CONCATENATE(E1948,"_",Z1948)</f>
        <v>20605383344_</v>
      </c>
      <c r="C1948" s="6">
        <v>44108</v>
      </c>
      <c r="D1948" s="6">
        <v>44138</v>
      </c>
      <c r="E1948" s="192">
        <v>20605383344</v>
      </c>
      <c r="F1948" s="3" t="s">
        <v>1279</v>
      </c>
      <c r="G1948" s="3" t="s">
        <v>4586</v>
      </c>
      <c r="H1948" s="6">
        <v>44108</v>
      </c>
      <c r="I1948" s="6">
        <v>44138</v>
      </c>
      <c r="J1948" s="7"/>
      <c r="K1948" s="8">
        <f ca="1">+TODAY()-I1948</f>
        <v>-1</v>
      </c>
      <c r="L1948" s="9">
        <v>275</v>
      </c>
      <c r="M1948" s="135"/>
      <c r="N1948" s="9" t="str">
        <f>IF(M1948="","Vacio",IF(L1948=M1948,"Igual","Diferente"))</f>
        <v>Vacio</v>
      </c>
      <c r="O1948" s="9"/>
      <c r="P1948" s="135"/>
      <c r="Q1948" s="9" t="str">
        <f>IF(P1948="","Vacio",IF(O1948=P1948,"Igual","Diferente"))</f>
        <v>Vacio</v>
      </c>
      <c r="R1948" s="1">
        <f>+L1948+O1948/3.5</f>
        <v>275</v>
      </c>
      <c r="S1948" s="1">
        <f ca="1">+IF(K1948&gt;=0,IF(K1948&lt;30,R1948*1,IF(60&gt;K1948,R1948*2,IF(90&gt;K1948,R1948*3,IF(120&gt;K1948,R1948*4,IF(150&gt;K1948,R1948*5,IF(180&gt;K1948,R1948*6,IF(210&gt;K1948,R1948*7))))))),0)</f>
        <v>0</v>
      </c>
      <c r="T1948" s="2">
        <f ca="1">+IF(K1948&lt;0,0,IF(K1948&lt;8,$A$1,IF(K1948&lt;15,$B$1,IF(K1948&lt;22,$C$1,IF(K1948&lt;30,$D$1,IF(K1948&lt;60,$G$1,IF(K1948&lt;90,$H$1,IF(K1948&lt;120,$I$1,IF(K1948&lt;150,$J$1,IF(K1948&lt;180,$K$1,IF(K1948&lt;210,$E$1)))))))))))</f>
        <v>0</v>
      </c>
      <c r="U1948" s="107" t="s">
        <v>3793</v>
      </c>
      <c r="V1948" s="108" t="s">
        <v>3157</v>
      </c>
      <c r="W1948" s="106">
        <v>44016</v>
      </c>
      <c r="X1948" s="12" t="s">
        <v>3151</v>
      </c>
      <c r="Y1948" s="12" t="s">
        <v>5249</v>
      </c>
      <c r="Z1948" s="12"/>
      <c r="AA1948" s="12"/>
      <c r="AB1948" s="15"/>
      <c r="AC1948" s="15"/>
      <c r="AD1948" s="15"/>
      <c r="AE1948" s="15"/>
      <c r="AF1948" s="4">
        <f ca="1">+TODAY()-AE1948</f>
        <v>44137</v>
      </c>
      <c r="AG1948" s="15"/>
      <c r="AH1948" s="15"/>
      <c r="AI1948" s="6"/>
      <c r="AJ1948" s="6"/>
      <c r="AK1948" s="3"/>
      <c r="AL1948" s="6"/>
      <c r="AM1948" s="10"/>
      <c r="AN1948" s="3"/>
      <c r="AO1948" s="3"/>
      <c r="AP1948" s="3"/>
      <c r="AQ1948" s="3"/>
      <c r="AR1948" s="3" t="s">
        <v>3149</v>
      </c>
      <c r="AS1948" s="3"/>
      <c r="AT1948" s="3"/>
      <c r="AU1948" s="3" t="s">
        <v>3450</v>
      </c>
      <c r="AV1948" s="7" t="s">
        <v>47</v>
      </c>
      <c r="AW1948" s="7" t="s">
        <v>47</v>
      </c>
      <c r="AX1948" s="9" t="str">
        <f>IF(AW1948="","Vacio",IF(AV1948=AW1948,"Igual","Diferente"))</f>
        <v>Igual</v>
      </c>
      <c r="AY1948" s="129"/>
      <c r="AZ1948" s="129"/>
      <c r="BA1948" s="5">
        <f ca="1">+IF(K1948&gt;21,"Revisar",0)</f>
        <v>0</v>
      </c>
      <c r="BB1948" s="68" t="s">
        <v>146</v>
      </c>
      <c r="BC1948" s="129" t="s">
        <v>2919</v>
      </c>
      <c r="BF1948" s="129" t="s">
        <v>94</v>
      </c>
      <c r="BG1948" s="129"/>
    </row>
    <row r="1949" spans="1:65" ht="14.65" customHeight="1" x14ac:dyDescent="0.25">
      <c r="A1949" s="68" t="str">
        <f>CONCATENATE(E1949,"_",X1949)</f>
        <v>20605383344_PCR-MAC20056003</v>
      </c>
      <c r="B1949" s="68" t="str">
        <f>CONCATENATE(E1949,"_",Z1949)</f>
        <v>20605383344_</v>
      </c>
      <c r="C1949" s="6">
        <v>44108</v>
      </c>
      <c r="D1949" s="6">
        <v>44138</v>
      </c>
      <c r="E1949" s="192">
        <v>20605383344</v>
      </c>
      <c r="F1949" s="3" t="s">
        <v>1279</v>
      </c>
      <c r="G1949" s="3" t="s">
        <v>4586</v>
      </c>
      <c r="H1949" s="6">
        <v>44108</v>
      </c>
      <c r="I1949" s="6">
        <v>44138</v>
      </c>
      <c r="J1949" s="7"/>
      <c r="K1949" s="8">
        <f ca="1">+TODAY()-I1949</f>
        <v>-1</v>
      </c>
      <c r="L1949" s="9">
        <v>275</v>
      </c>
      <c r="M1949" s="135"/>
      <c r="N1949" s="9" t="str">
        <f>IF(M1949="","Vacio",IF(L1949=M1949,"Igual","Diferente"))</f>
        <v>Vacio</v>
      </c>
      <c r="O1949" s="9"/>
      <c r="P1949" s="135"/>
      <c r="Q1949" s="9" t="str">
        <f>IF(P1949="","Vacio",IF(O1949=P1949,"Igual","Diferente"))</f>
        <v>Vacio</v>
      </c>
      <c r="R1949" s="1">
        <f>+L1949+O1949/3.5</f>
        <v>275</v>
      </c>
      <c r="S1949" s="1">
        <f ca="1">+IF(K1949&gt;=0,IF(K1949&lt;30,R1949*1,IF(60&gt;K1949,R1949*2,IF(90&gt;K1949,R1949*3,IF(120&gt;K1949,R1949*4,IF(150&gt;K1949,R1949*5,IF(180&gt;K1949,R1949*6,IF(210&gt;K1949,R1949*7))))))),0)</f>
        <v>0</v>
      </c>
      <c r="T1949" s="2">
        <f ca="1">+IF(K1949&lt;0,0,IF(K1949&lt;8,$A$1,IF(K1949&lt;15,$B$1,IF(K1949&lt;22,$C$1,IF(K1949&lt;30,$D$1,IF(K1949&lt;60,$G$1,IF(K1949&lt;90,$H$1,IF(K1949&lt;120,$I$1,IF(K1949&lt;150,$J$1,IF(K1949&lt;180,$K$1,IF(K1949&lt;210,$E$1)))))))))))</f>
        <v>0</v>
      </c>
      <c r="U1949" s="107" t="s">
        <v>3793</v>
      </c>
      <c r="V1949" s="108" t="s">
        <v>3158</v>
      </c>
      <c r="W1949" s="106">
        <v>44016</v>
      </c>
      <c r="X1949" s="12" t="s">
        <v>3152</v>
      </c>
      <c r="Y1949" s="12" t="s">
        <v>5249</v>
      </c>
      <c r="Z1949" s="12"/>
      <c r="AA1949" s="12"/>
      <c r="AB1949" s="15"/>
      <c r="AC1949" s="15"/>
      <c r="AD1949" s="15"/>
      <c r="AE1949" s="15"/>
      <c r="AF1949" s="4">
        <f ca="1">+TODAY()-AE1949</f>
        <v>44137</v>
      </c>
      <c r="AG1949" s="15"/>
      <c r="AH1949" s="15"/>
      <c r="AI1949" s="6"/>
      <c r="AJ1949" s="6"/>
      <c r="AK1949" s="3"/>
      <c r="AL1949" s="6"/>
      <c r="AM1949" s="10"/>
      <c r="AN1949" s="3"/>
      <c r="AO1949" s="3"/>
      <c r="AP1949" s="3"/>
      <c r="AQ1949" s="3"/>
      <c r="AR1949" s="3" t="s">
        <v>3149</v>
      </c>
      <c r="AS1949" s="3"/>
      <c r="AT1949" s="3"/>
      <c r="AU1949" s="3" t="s">
        <v>3450</v>
      </c>
      <c r="AV1949" s="7" t="s">
        <v>47</v>
      </c>
      <c r="AW1949" s="7" t="s">
        <v>47</v>
      </c>
      <c r="AX1949" s="9" t="str">
        <f>IF(AW1949="","Vacio",IF(AV1949=AW1949,"Igual","Diferente"))</f>
        <v>Igual</v>
      </c>
      <c r="AY1949" s="129"/>
      <c r="AZ1949" s="129"/>
      <c r="BA1949" s="5">
        <f ca="1">+IF(K1949&gt;21,"Revisar",0)</f>
        <v>0</v>
      </c>
      <c r="BB1949" s="68" t="s">
        <v>146</v>
      </c>
      <c r="BC1949" s="129" t="s">
        <v>2919</v>
      </c>
      <c r="BF1949" s="129" t="s">
        <v>94</v>
      </c>
      <c r="BG1949" s="129"/>
    </row>
    <row r="1950" spans="1:65" ht="14.65" customHeight="1" x14ac:dyDescent="0.25">
      <c r="A1950" s="68" t="str">
        <f>CONCATENATE(E1950,"_",X1950)</f>
        <v>20605383344_PCR-MAC20056004</v>
      </c>
      <c r="B1950" s="68" t="str">
        <f>CONCATENATE(E1950,"_",Z1950)</f>
        <v>20605383344_</v>
      </c>
      <c r="C1950" s="6">
        <v>44108</v>
      </c>
      <c r="D1950" s="6">
        <v>44138</v>
      </c>
      <c r="E1950" s="192">
        <v>20605383344</v>
      </c>
      <c r="F1950" s="3" t="s">
        <v>1279</v>
      </c>
      <c r="G1950" s="3" t="s">
        <v>4586</v>
      </c>
      <c r="H1950" s="6">
        <v>44108</v>
      </c>
      <c r="I1950" s="6">
        <v>44138</v>
      </c>
      <c r="J1950" s="7"/>
      <c r="K1950" s="8">
        <f ca="1">+TODAY()-I1950</f>
        <v>-1</v>
      </c>
      <c r="L1950" s="9">
        <v>275</v>
      </c>
      <c r="M1950" s="135"/>
      <c r="N1950" s="9" t="str">
        <f>IF(M1950="","Vacio",IF(L1950=M1950,"Igual","Diferente"))</f>
        <v>Vacio</v>
      </c>
      <c r="O1950" s="9"/>
      <c r="P1950" s="135"/>
      <c r="Q1950" s="9" t="str">
        <f>IF(P1950="","Vacio",IF(O1950=P1950,"Igual","Diferente"))</f>
        <v>Vacio</v>
      </c>
      <c r="R1950" s="1">
        <f>+L1950+O1950/3.5</f>
        <v>275</v>
      </c>
      <c r="S1950" s="1">
        <f ca="1">+IF(K1950&gt;=0,IF(K1950&lt;30,R1950*1,IF(60&gt;K1950,R1950*2,IF(90&gt;K1950,R1950*3,IF(120&gt;K1950,R1950*4,IF(150&gt;K1950,R1950*5,IF(180&gt;K1950,R1950*6,IF(210&gt;K1950,R1950*7))))))),0)</f>
        <v>0</v>
      </c>
      <c r="T1950" s="2">
        <f ca="1">+IF(K1950&lt;0,0,IF(K1950&lt;8,$A$1,IF(K1950&lt;15,$B$1,IF(K1950&lt;22,$C$1,IF(K1950&lt;30,$D$1,IF(K1950&lt;60,$G$1,IF(K1950&lt;90,$H$1,IF(K1950&lt;120,$I$1,IF(K1950&lt;150,$J$1,IF(K1950&lt;180,$K$1,IF(K1950&lt;210,$E$1)))))))))))</f>
        <v>0</v>
      </c>
      <c r="U1950" s="107" t="s">
        <v>3793</v>
      </c>
      <c r="V1950" s="108" t="s">
        <v>3159</v>
      </c>
      <c r="W1950" s="106">
        <v>44016</v>
      </c>
      <c r="X1950" s="12" t="s">
        <v>3153</v>
      </c>
      <c r="Y1950" s="12" t="s">
        <v>5249</v>
      </c>
      <c r="Z1950" s="12"/>
      <c r="AA1950" s="12"/>
      <c r="AB1950" s="15"/>
      <c r="AC1950" s="15"/>
      <c r="AD1950" s="15"/>
      <c r="AE1950" s="15"/>
      <c r="AF1950" s="4">
        <f ca="1">+TODAY()-AE1950</f>
        <v>44137</v>
      </c>
      <c r="AG1950" s="15"/>
      <c r="AH1950" s="15"/>
      <c r="AI1950" s="6"/>
      <c r="AJ1950" s="6"/>
      <c r="AK1950" s="3"/>
      <c r="AL1950" s="6"/>
      <c r="AM1950" s="10"/>
      <c r="AN1950" s="3"/>
      <c r="AO1950" s="3"/>
      <c r="AP1950" s="3"/>
      <c r="AQ1950" s="3"/>
      <c r="AR1950" s="3" t="s">
        <v>3149</v>
      </c>
      <c r="AS1950" s="3"/>
      <c r="AT1950" s="3"/>
      <c r="AU1950" s="3" t="s">
        <v>3450</v>
      </c>
      <c r="AV1950" s="7" t="s">
        <v>47</v>
      </c>
      <c r="AW1950" s="7" t="s">
        <v>47</v>
      </c>
      <c r="AX1950" s="9" t="str">
        <f>IF(AW1950="","Vacio",IF(AV1950=AW1950,"Igual","Diferente"))</f>
        <v>Igual</v>
      </c>
      <c r="AY1950" s="129"/>
      <c r="AZ1950" s="129"/>
      <c r="BA1950" s="5">
        <f ca="1">+IF(K1950&gt;21,"Revisar",0)</f>
        <v>0</v>
      </c>
      <c r="BB1950" s="68" t="s">
        <v>146</v>
      </c>
      <c r="BC1950" s="129" t="s">
        <v>2919</v>
      </c>
      <c r="BF1950" s="129" t="s">
        <v>94</v>
      </c>
      <c r="BG1950" s="129"/>
    </row>
    <row r="1951" spans="1:65" ht="14.65" customHeight="1" x14ac:dyDescent="0.25">
      <c r="A1951" s="68" t="str">
        <f>CONCATENATE(E1951,"_",X1951)</f>
        <v>20605383344_PCR-MAC20056005</v>
      </c>
      <c r="B1951" s="68" t="str">
        <f>CONCATENATE(E1951,"_",Z1951)</f>
        <v>20605383344_</v>
      </c>
      <c r="C1951" s="6">
        <v>44108</v>
      </c>
      <c r="D1951" s="6">
        <v>44138</v>
      </c>
      <c r="E1951" s="192">
        <v>20605383344</v>
      </c>
      <c r="F1951" s="3" t="s">
        <v>1279</v>
      </c>
      <c r="G1951" s="3" t="s">
        <v>4586</v>
      </c>
      <c r="H1951" s="6">
        <v>44108</v>
      </c>
      <c r="I1951" s="6">
        <v>44138</v>
      </c>
      <c r="J1951" s="7"/>
      <c r="K1951" s="8">
        <f ca="1">+TODAY()-I1951</f>
        <v>-1</v>
      </c>
      <c r="L1951" s="9">
        <v>275</v>
      </c>
      <c r="M1951" s="135"/>
      <c r="N1951" s="9" t="str">
        <f>IF(M1951="","Vacio",IF(L1951=M1951,"Igual","Diferente"))</f>
        <v>Vacio</v>
      </c>
      <c r="O1951" s="9"/>
      <c r="P1951" s="135"/>
      <c r="Q1951" s="9" t="str">
        <f>IF(P1951="","Vacio",IF(O1951=P1951,"Igual","Diferente"))</f>
        <v>Vacio</v>
      </c>
      <c r="R1951" s="1">
        <f>+L1951+O1951/3.5</f>
        <v>275</v>
      </c>
      <c r="S1951" s="1">
        <f ca="1">+IF(K1951&gt;=0,IF(K1951&lt;30,R1951*1,IF(60&gt;K1951,R1951*2,IF(90&gt;K1951,R1951*3,IF(120&gt;K1951,R1951*4,IF(150&gt;K1951,R1951*5,IF(180&gt;K1951,R1951*6,IF(210&gt;K1951,R1951*7))))))),0)</f>
        <v>0</v>
      </c>
      <c r="T1951" s="2">
        <f ca="1">+IF(K1951&lt;0,0,IF(K1951&lt;8,$A$1,IF(K1951&lt;15,$B$1,IF(K1951&lt;22,$C$1,IF(K1951&lt;30,$D$1,IF(K1951&lt;60,$G$1,IF(K1951&lt;90,$H$1,IF(K1951&lt;120,$I$1,IF(K1951&lt;150,$J$1,IF(K1951&lt;180,$K$1,IF(K1951&lt;210,$E$1)))))))))))</f>
        <v>0</v>
      </c>
      <c r="U1951" s="107" t="s">
        <v>3793</v>
      </c>
      <c r="V1951" s="108" t="s">
        <v>3160</v>
      </c>
      <c r="W1951" s="106">
        <v>44016</v>
      </c>
      <c r="X1951" s="12" t="s">
        <v>3154</v>
      </c>
      <c r="Y1951" s="12" t="s">
        <v>5249</v>
      </c>
      <c r="Z1951" s="12"/>
      <c r="AA1951" s="12"/>
      <c r="AB1951" s="15"/>
      <c r="AC1951" s="15"/>
      <c r="AD1951" s="15"/>
      <c r="AE1951" s="15"/>
      <c r="AF1951" s="4">
        <f ca="1">+TODAY()-AE1951</f>
        <v>44137</v>
      </c>
      <c r="AG1951" s="15"/>
      <c r="AH1951" s="15"/>
      <c r="AI1951" s="6"/>
      <c r="AJ1951" s="6"/>
      <c r="AK1951" s="3"/>
      <c r="AL1951" s="6"/>
      <c r="AM1951" s="10"/>
      <c r="AN1951" s="3"/>
      <c r="AO1951" s="3"/>
      <c r="AP1951" s="3"/>
      <c r="AQ1951" s="3"/>
      <c r="AR1951" s="3" t="s">
        <v>3149</v>
      </c>
      <c r="AS1951" s="3"/>
      <c r="AT1951" s="3"/>
      <c r="AU1951" s="3" t="s">
        <v>3450</v>
      </c>
      <c r="AV1951" s="7" t="s">
        <v>47</v>
      </c>
      <c r="AW1951" s="7" t="s">
        <v>47</v>
      </c>
      <c r="AX1951" s="9" t="str">
        <f>IF(AW1951="","Vacio",IF(AV1951=AW1951,"Igual","Diferente"))</f>
        <v>Igual</v>
      </c>
      <c r="AY1951" s="129"/>
      <c r="AZ1951" s="129"/>
      <c r="BA1951" s="5">
        <f ca="1">+IF(K1951&gt;21,"Revisar",0)</f>
        <v>0</v>
      </c>
      <c r="BB1951" s="68" t="s">
        <v>146</v>
      </c>
      <c r="BC1951" s="129" t="s">
        <v>2919</v>
      </c>
      <c r="BF1951" s="129" t="s">
        <v>94</v>
      </c>
      <c r="BG1951" s="129"/>
    </row>
    <row r="1952" spans="1:65" ht="14.65" customHeight="1" x14ac:dyDescent="0.25">
      <c r="A1952" s="68" t="str">
        <f>CONCATENATE(E1952,"_",X1952)</f>
        <v>20605383344_PCR-MAC20056006</v>
      </c>
      <c r="B1952" s="68" t="str">
        <f>CONCATENATE(E1952,"_",Z1952)</f>
        <v>20605383344_</v>
      </c>
      <c r="C1952" s="6">
        <v>44108</v>
      </c>
      <c r="D1952" s="6">
        <v>44138</v>
      </c>
      <c r="E1952" s="192">
        <v>20605383344</v>
      </c>
      <c r="F1952" s="3" t="s">
        <v>1279</v>
      </c>
      <c r="G1952" s="3" t="s">
        <v>4586</v>
      </c>
      <c r="H1952" s="6">
        <v>44108</v>
      </c>
      <c r="I1952" s="6">
        <v>44138</v>
      </c>
      <c r="J1952" s="7"/>
      <c r="K1952" s="8">
        <f ca="1">+TODAY()-I1952</f>
        <v>-1</v>
      </c>
      <c r="L1952" s="9">
        <v>275</v>
      </c>
      <c r="M1952" s="135"/>
      <c r="N1952" s="9" t="str">
        <f>IF(M1952="","Vacio",IF(L1952=M1952,"Igual","Diferente"))</f>
        <v>Vacio</v>
      </c>
      <c r="O1952" s="9"/>
      <c r="P1952" s="135"/>
      <c r="Q1952" s="9" t="str">
        <f>IF(P1952="","Vacio",IF(O1952=P1952,"Igual","Diferente"))</f>
        <v>Vacio</v>
      </c>
      <c r="R1952" s="1">
        <f>+L1952+O1952/3.5</f>
        <v>275</v>
      </c>
      <c r="S1952" s="1">
        <f ca="1">+IF(K1952&gt;=0,IF(K1952&lt;30,R1952*1,IF(60&gt;K1952,R1952*2,IF(90&gt;K1952,R1952*3,IF(120&gt;K1952,R1952*4,IF(150&gt;K1952,R1952*5,IF(180&gt;K1952,R1952*6,IF(210&gt;K1952,R1952*7))))))),0)</f>
        <v>0</v>
      </c>
      <c r="T1952" s="2">
        <f ca="1">+IF(K1952&lt;0,0,IF(K1952&lt;8,$A$1,IF(K1952&lt;15,$B$1,IF(K1952&lt;22,$C$1,IF(K1952&lt;30,$D$1,IF(K1952&lt;60,$G$1,IF(K1952&lt;90,$H$1,IF(K1952&lt;120,$I$1,IF(K1952&lt;150,$J$1,IF(K1952&lt;180,$K$1,IF(K1952&lt;210,$E$1)))))))))))</f>
        <v>0</v>
      </c>
      <c r="U1952" s="107" t="s">
        <v>3793</v>
      </c>
      <c r="V1952" s="108" t="s">
        <v>3161</v>
      </c>
      <c r="W1952" s="106">
        <v>44016</v>
      </c>
      <c r="X1952" s="12" t="s">
        <v>3155</v>
      </c>
      <c r="Y1952" s="12" t="s">
        <v>5249</v>
      </c>
      <c r="Z1952" s="12"/>
      <c r="AA1952" s="12"/>
      <c r="AB1952" s="15"/>
      <c r="AC1952" s="15"/>
      <c r="AD1952" s="15"/>
      <c r="AE1952" s="15"/>
      <c r="AF1952" s="4">
        <f ca="1">+TODAY()-AE1952</f>
        <v>44137</v>
      </c>
      <c r="AG1952" s="15"/>
      <c r="AH1952" s="15"/>
      <c r="AI1952" s="6"/>
      <c r="AJ1952" s="6"/>
      <c r="AK1952" s="3"/>
      <c r="AL1952" s="6"/>
      <c r="AM1952" s="10"/>
      <c r="AN1952" s="3"/>
      <c r="AO1952" s="3"/>
      <c r="AP1952" s="3"/>
      <c r="AQ1952" s="3"/>
      <c r="AR1952" s="3" t="s">
        <v>3149</v>
      </c>
      <c r="AS1952" s="3"/>
      <c r="AT1952" s="3"/>
      <c r="AU1952" s="3" t="s">
        <v>3450</v>
      </c>
      <c r="AV1952" s="7" t="s">
        <v>47</v>
      </c>
      <c r="AW1952" s="7" t="s">
        <v>47</v>
      </c>
      <c r="AX1952" s="9" t="str">
        <f>IF(AW1952="","Vacio",IF(AV1952=AW1952,"Igual","Diferente"))</f>
        <v>Igual</v>
      </c>
      <c r="AY1952" s="129"/>
      <c r="AZ1952" s="129"/>
      <c r="BA1952" s="5">
        <f ca="1">+IF(K1952&gt;21,"Revisar",0)</f>
        <v>0</v>
      </c>
      <c r="BB1952" s="68" t="s">
        <v>146</v>
      </c>
      <c r="BC1952" s="129" t="s">
        <v>2919</v>
      </c>
      <c r="BD1952" s="153"/>
      <c r="BE1952" s="153"/>
      <c r="BF1952" s="129" t="s">
        <v>94</v>
      </c>
      <c r="BG1952" s="129"/>
      <c r="BH1952" s="153"/>
      <c r="BI1952" s="153"/>
      <c r="BJ1952" s="153"/>
      <c r="BK1952" s="153"/>
      <c r="BL1952" s="153"/>
      <c r="BM1952" s="153"/>
    </row>
    <row r="1953" spans="1:65" ht="14.65" customHeight="1" x14ac:dyDescent="0.25">
      <c r="A1953" s="68" t="str">
        <f>CONCATENATE(E1953,"_",X1953)</f>
        <v>20605383344_PCR-MAC20056007</v>
      </c>
      <c r="B1953" s="68" t="str">
        <f>CONCATENATE(E1953,"_",Z1953)</f>
        <v>20605383344_</v>
      </c>
      <c r="C1953" s="6">
        <v>44108</v>
      </c>
      <c r="D1953" s="6">
        <v>44138</v>
      </c>
      <c r="E1953" s="192">
        <v>20605383344</v>
      </c>
      <c r="F1953" s="3" t="s">
        <v>1279</v>
      </c>
      <c r="G1953" s="3" t="s">
        <v>4586</v>
      </c>
      <c r="H1953" s="6">
        <v>44108</v>
      </c>
      <c r="I1953" s="6">
        <v>44138</v>
      </c>
      <c r="J1953" s="7"/>
      <c r="K1953" s="8">
        <f ca="1">+TODAY()-I1953</f>
        <v>-1</v>
      </c>
      <c r="L1953" s="9">
        <v>275</v>
      </c>
      <c r="M1953" s="135"/>
      <c r="N1953" s="9" t="str">
        <f>IF(M1953="","Vacio",IF(L1953=M1953,"Igual","Diferente"))</f>
        <v>Vacio</v>
      </c>
      <c r="O1953" s="9"/>
      <c r="P1953" s="135"/>
      <c r="Q1953" s="9" t="str">
        <f>IF(P1953="","Vacio",IF(O1953=P1953,"Igual","Diferente"))</f>
        <v>Vacio</v>
      </c>
      <c r="R1953" s="1">
        <f>+L1953+O1953/3.5</f>
        <v>275</v>
      </c>
      <c r="S1953" s="1">
        <f ca="1">+IF(K1953&gt;=0,IF(K1953&lt;30,R1953*1,IF(60&gt;K1953,R1953*2,IF(90&gt;K1953,R1953*3,IF(120&gt;K1953,R1953*4,IF(150&gt;K1953,R1953*5,IF(180&gt;K1953,R1953*6,IF(210&gt;K1953,R1953*7))))))),0)</f>
        <v>0</v>
      </c>
      <c r="T1953" s="2">
        <f ca="1">+IF(K1953&lt;0,0,IF(K1953&lt;8,$A$1,IF(K1953&lt;15,$B$1,IF(K1953&lt;22,$C$1,IF(K1953&lt;30,$D$1,IF(K1953&lt;60,$G$1,IF(K1953&lt;90,$H$1,IF(K1953&lt;120,$I$1,IF(K1953&lt;150,$J$1,IF(K1953&lt;180,$K$1,IF(K1953&lt;210,$E$1)))))))))))</f>
        <v>0</v>
      </c>
      <c r="U1953" s="107" t="s">
        <v>3793</v>
      </c>
      <c r="V1953" s="108" t="s">
        <v>3162</v>
      </c>
      <c r="W1953" s="106">
        <v>44016</v>
      </c>
      <c r="X1953" s="12" t="s">
        <v>3150</v>
      </c>
      <c r="Y1953" s="12" t="s">
        <v>5249</v>
      </c>
      <c r="Z1953" s="12"/>
      <c r="AA1953" s="12"/>
      <c r="AB1953" s="15"/>
      <c r="AC1953" s="15"/>
      <c r="AD1953" s="15"/>
      <c r="AE1953" s="15"/>
      <c r="AF1953" s="4">
        <f ca="1">+TODAY()-AE1953</f>
        <v>44137</v>
      </c>
      <c r="AG1953" s="15"/>
      <c r="AH1953" s="15"/>
      <c r="AI1953" s="6"/>
      <c r="AJ1953" s="6"/>
      <c r="AK1953" s="3"/>
      <c r="AL1953" s="6"/>
      <c r="AM1953" s="10"/>
      <c r="AN1953" s="3"/>
      <c r="AO1953" s="3"/>
      <c r="AP1953" s="3"/>
      <c r="AQ1953" s="3"/>
      <c r="AR1953" s="3" t="s">
        <v>3149</v>
      </c>
      <c r="AS1953" s="3"/>
      <c r="AT1953" s="3"/>
      <c r="AU1953" s="3" t="s">
        <v>3450</v>
      </c>
      <c r="AV1953" s="7" t="s">
        <v>47</v>
      </c>
      <c r="AW1953" s="7" t="s">
        <v>47</v>
      </c>
      <c r="AX1953" s="9" t="str">
        <f>IF(AW1953="","Vacio",IF(AV1953=AW1953,"Igual","Diferente"))</f>
        <v>Igual</v>
      </c>
      <c r="AY1953" s="129"/>
      <c r="AZ1953" s="129"/>
      <c r="BA1953" s="5">
        <f ca="1">+IF(K1953&gt;21,"Revisar",0)</f>
        <v>0</v>
      </c>
      <c r="BB1953" s="68" t="s">
        <v>146</v>
      </c>
      <c r="BC1953" s="129" t="s">
        <v>2919</v>
      </c>
      <c r="BD1953" s="153"/>
      <c r="BE1953" s="153"/>
      <c r="BF1953" s="129" t="s">
        <v>94</v>
      </c>
      <c r="BG1953" s="129"/>
      <c r="BH1953" s="153"/>
      <c r="BI1953" s="153"/>
      <c r="BJ1953" s="153"/>
      <c r="BK1953" s="153"/>
      <c r="BL1953" s="153"/>
      <c r="BM1953" s="153"/>
    </row>
    <row r="1954" spans="1:65" ht="14.65" customHeight="1" x14ac:dyDescent="0.25">
      <c r="A1954" s="68" t="str">
        <f>CONCATENATE(E1954,"_",X1954)</f>
        <v>20605383344_PCR-MAC20056009</v>
      </c>
      <c r="B1954" s="68" t="str">
        <f>CONCATENATE(E1954,"_",Z1954)</f>
        <v>20605383344_</v>
      </c>
      <c r="C1954" s="6">
        <v>44112</v>
      </c>
      <c r="D1954" s="6">
        <v>44142</v>
      </c>
      <c r="E1954" s="192">
        <v>20605383344</v>
      </c>
      <c r="F1954" s="3" t="s">
        <v>1279</v>
      </c>
      <c r="G1954" s="3" t="s">
        <v>4586</v>
      </c>
      <c r="H1954" s="6">
        <v>44112</v>
      </c>
      <c r="I1954" s="6">
        <v>44142</v>
      </c>
      <c r="J1954" s="7"/>
      <c r="K1954" s="8">
        <f ca="1">+TODAY()-I1954</f>
        <v>-5</v>
      </c>
      <c r="L1954" s="9">
        <v>275</v>
      </c>
      <c r="M1954" s="135"/>
      <c r="N1954" s="9" t="str">
        <f>IF(M1954="","Vacio",IF(L1954=M1954,"Igual","Diferente"))</f>
        <v>Vacio</v>
      </c>
      <c r="O1954" s="9"/>
      <c r="P1954" s="135"/>
      <c r="Q1954" s="9" t="str">
        <f>IF(P1954="","Vacio",IF(O1954=P1954,"Igual","Diferente"))</f>
        <v>Vacio</v>
      </c>
      <c r="R1954" s="1">
        <f>+L1954+O1954/3.5</f>
        <v>275</v>
      </c>
      <c r="S1954" s="1">
        <f ca="1">+IF(K1954&gt;=0,IF(K1954&lt;30,R1954*1,IF(60&gt;K1954,R1954*2,IF(90&gt;K1954,R1954*3,IF(120&gt;K1954,R1954*4,IF(150&gt;K1954,R1954*5,IF(180&gt;K1954,R1954*6,IF(210&gt;K1954,R1954*7))))))),0)</f>
        <v>0</v>
      </c>
      <c r="T1954" s="2">
        <f ca="1">+IF(K1954&lt;0,0,IF(K1954&lt;8,$A$1,IF(K1954&lt;15,$B$1,IF(K1954&lt;22,$C$1,IF(K1954&lt;30,$D$1,IF(K1954&lt;60,$G$1,IF(K1954&lt;90,$H$1,IF(K1954&lt;120,$I$1,IF(K1954&lt;150,$J$1,IF(K1954&lt;180,$K$1,IF(K1954&lt;210,$E$1)))))))))))</f>
        <v>0</v>
      </c>
      <c r="U1954" s="107" t="s">
        <v>3793</v>
      </c>
      <c r="V1954" s="108" t="s">
        <v>3494</v>
      </c>
      <c r="W1954" s="106">
        <v>44050</v>
      </c>
      <c r="X1954" s="12" t="s">
        <v>3474</v>
      </c>
      <c r="Y1954" s="12" t="s">
        <v>5249</v>
      </c>
      <c r="Z1954" s="12"/>
      <c r="AA1954" s="12"/>
      <c r="AB1954" s="15"/>
      <c r="AC1954" s="15"/>
      <c r="AD1954" s="15"/>
      <c r="AE1954" s="15"/>
      <c r="AF1954" s="4">
        <f ca="1">+TODAY()-AE1954</f>
        <v>44137</v>
      </c>
      <c r="AG1954" s="15"/>
      <c r="AH1954" s="15"/>
      <c r="AI1954" s="6"/>
      <c r="AJ1954" s="6"/>
      <c r="AK1954" s="3"/>
      <c r="AL1954" s="6"/>
      <c r="AM1954" s="10"/>
      <c r="AN1954" s="3"/>
      <c r="AO1954" s="3"/>
      <c r="AP1954" s="3"/>
      <c r="AQ1954" s="3"/>
      <c r="AR1954" s="3" t="s">
        <v>3149</v>
      </c>
      <c r="AS1954" s="3"/>
      <c r="AT1954" s="3"/>
      <c r="AU1954" s="3" t="s">
        <v>3450</v>
      </c>
      <c r="AV1954" s="7" t="s">
        <v>47</v>
      </c>
      <c r="AW1954" s="7" t="s">
        <v>47</v>
      </c>
      <c r="AX1954" s="9" t="str">
        <f>IF(AW1954="","Vacio",IF(AV1954=AW1954,"Igual","Diferente"))</f>
        <v>Igual</v>
      </c>
      <c r="AY1954" s="129"/>
      <c r="AZ1954" s="129"/>
      <c r="BA1954" s="5">
        <f ca="1">+IF(K1954&gt;21,"Revisar",0)</f>
        <v>0</v>
      </c>
      <c r="BB1954" s="68" t="s">
        <v>146</v>
      </c>
      <c r="BC1954" s="129" t="s">
        <v>2919</v>
      </c>
      <c r="BD1954" s="153"/>
      <c r="BE1954" s="153"/>
      <c r="BF1954" s="129" t="s">
        <v>94</v>
      </c>
      <c r="BG1954" s="129"/>
      <c r="BH1954" s="153"/>
      <c r="BI1954" s="153"/>
      <c r="BJ1954" s="153"/>
      <c r="BK1954" s="153"/>
      <c r="BL1954" s="153"/>
      <c r="BM1954" s="153"/>
    </row>
    <row r="1955" spans="1:65" ht="14.65" customHeight="1" x14ac:dyDescent="0.25">
      <c r="A1955" s="68" t="str">
        <f>CONCATENATE(E1955,"_",X1955)</f>
        <v>20329545459_PCR-MAC0022</v>
      </c>
      <c r="B1955" s="68" t="str">
        <f>CONCATENATE(E1955,"_",Z1955)</f>
        <v>20329545459_</v>
      </c>
      <c r="C1955" s="6">
        <v>44089</v>
      </c>
      <c r="D1955" s="6">
        <v>44119</v>
      </c>
      <c r="E1955" s="192">
        <v>20329545459</v>
      </c>
      <c r="F1955" s="63" t="s">
        <v>92</v>
      </c>
      <c r="G1955" s="3" t="s">
        <v>5088</v>
      </c>
      <c r="H1955" s="6">
        <v>44089</v>
      </c>
      <c r="I1955" s="6">
        <v>44119</v>
      </c>
      <c r="J1955" s="7" t="s">
        <v>1570</v>
      </c>
      <c r="K1955" s="8">
        <f ca="1">+TODAY()-I1955</f>
        <v>18</v>
      </c>
      <c r="L1955" s="9">
        <v>240</v>
      </c>
      <c r="M1955" s="135"/>
      <c r="N1955" s="9" t="str">
        <f>IF(M1955="","Vacio",IF(L1955=M1955,"Igual","Diferente"))</f>
        <v>Vacio</v>
      </c>
      <c r="O1955" s="9"/>
      <c r="P1955" s="135"/>
      <c r="Q1955" s="9" t="str">
        <f>IF(P1955="","Vacio",IF(O1955=P1955,"Igual","Diferente"))</f>
        <v>Vacio</v>
      </c>
      <c r="R1955" s="1">
        <f>+L1955+O1955/3.5</f>
        <v>240</v>
      </c>
      <c r="S1955" s="1">
        <f ca="1">+IF(K1955&gt;=0,IF(K1955&lt;30,R1955*1,IF(60&gt;K1955,R1955*2,IF(90&gt;K1955,R1955*3,IF(120&gt;K1955,R1955*4,IF(150&gt;K1955,R1955*5,IF(180&gt;K1955,R1955*6,IF(210&gt;K1955,R1955*7))))))),0)</f>
        <v>240</v>
      </c>
      <c r="T1955" s="2" t="str">
        <f ca="1">+IF(K1955&lt;0,0,IF(K1955&lt;8,$A$1,IF(K1955&lt;15,$B$1,IF(K1955&lt;22,$C$1,IF(K1955&lt;30,$D$1,IF(K1955&lt;60,$G$1,IF(K1955&lt;90,$H$1,IF(K1955&lt;120,$I$1,IF(K1955&lt;150,$J$1,IF(K1955&lt;180,$K$1,IF(K1955&lt;210,$E$1)))))))))))</f>
        <v>3° Semana</v>
      </c>
      <c r="U1955" s="3" t="s">
        <v>1571</v>
      </c>
      <c r="V1955" s="10" t="s">
        <v>1572</v>
      </c>
      <c r="W1955" s="6">
        <v>43262</v>
      </c>
      <c r="X1955" s="12" t="s">
        <v>1573</v>
      </c>
      <c r="Y1955" s="12" t="s">
        <v>5249</v>
      </c>
      <c r="Z1955" s="12"/>
      <c r="AA1955" s="12"/>
      <c r="AB1955" s="15"/>
      <c r="AC1955" s="15"/>
      <c r="AD1955" s="15"/>
      <c r="AE1955" s="15"/>
      <c r="AF1955" s="4">
        <f ca="1">+TODAY()-AE1955</f>
        <v>44137</v>
      </c>
      <c r="AG1955" s="15"/>
      <c r="AH1955" s="15"/>
      <c r="AI1955" s="6"/>
      <c r="AJ1955" s="6"/>
      <c r="AK1955" s="3" t="s">
        <v>56</v>
      </c>
      <c r="AL1955" s="6"/>
      <c r="AM1955" s="10">
        <v>1</v>
      </c>
      <c r="AN1955" s="3" t="s">
        <v>44</v>
      </c>
      <c r="AO1955" s="3"/>
      <c r="AP1955" s="3" t="s">
        <v>45</v>
      </c>
      <c r="AQ1955" s="3"/>
      <c r="AR1955" s="3"/>
      <c r="AS1955" s="3"/>
      <c r="AT1955" s="3"/>
      <c r="AU1955" s="3" t="s">
        <v>4401</v>
      </c>
      <c r="AV1955" s="7" t="s">
        <v>47</v>
      </c>
      <c r="AW1955" s="7" t="s">
        <v>47</v>
      </c>
      <c r="AX1955" s="9" t="str">
        <f>IF(AW1955="","Vacio",IF(AV1955=AW1955,"Igual","Diferente"))</f>
        <v>Igual</v>
      </c>
      <c r="AY1955" s="68"/>
      <c r="AZ1955" s="68"/>
      <c r="BA1955" s="5">
        <f ca="1">+IF(K1955&gt;21,"Revisar",0)</f>
        <v>0</v>
      </c>
      <c r="BB1955" s="68" t="s">
        <v>146</v>
      </c>
      <c r="BC1955" s="129" t="s">
        <v>141</v>
      </c>
      <c r="BD1955" s="158"/>
      <c r="BE1955" s="158"/>
      <c r="BF1955" s="129" t="s">
        <v>94</v>
      </c>
      <c r="BG1955" s="129"/>
      <c r="BH1955" s="158"/>
      <c r="BI1955" s="158"/>
      <c r="BJ1955" s="158"/>
      <c r="BK1955" s="158"/>
      <c r="BL1955" s="158"/>
      <c r="BM1955" s="158"/>
    </row>
    <row r="1956" spans="1:65" ht="14.65" customHeight="1" x14ac:dyDescent="0.25">
      <c r="A1956" s="68" t="str">
        <f>CONCATENATE(E1956,"_",X1956)</f>
        <v>20557108646_PCR-MAC20085012</v>
      </c>
      <c r="B1956" s="68" t="str">
        <f>CONCATENATE(E1956,"_",Z1956)</f>
        <v>20557108646_</v>
      </c>
      <c r="C1956" s="64">
        <v>44111</v>
      </c>
      <c r="D1956" s="64">
        <v>44141</v>
      </c>
      <c r="E1956" s="192">
        <v>20557108646</v>
      </c>
      <c r="F1956" s="3" t="s">
        <v>1616</v>
      </c>
      <c r="G1956" s="63" t="s">
        <v>4927</v>
      </c>
      <c r="H1956" s="64">
        <v>44111</v>
      </c>
      <c r="I1956" s="64">
        <v>44141</v>
      </c>
      <c r="J1956" s="7"/>
      <c r="K1956" s="8">
        <f ca="1">+TODAY()-I1956</f>
        <v>-4</v>
      </c>
      <c r="L1956" s="9">
        <v>290</v>
      </c>
      <c r="M1956" s="152"/>
      <c r="N1956" s="9" t="str">
        <f>IF(M1956="","Vacio",IF(L1956=M1956,"Igual","Diferente"))</f>
        <v>Vacio</v>
      </c>
      <c r="O1956" s="9"/>
      <c r="P1956" s="152"/>
      <c r="Q1956" s="9" t="str">
        <f>IF(P1956="","Vacio",IF(O1956=P1956,"Igual","Diferente"))</f>
        <v>Vacio</v>
      </c>
      <c r="R1956" s="1">
        <f>+L1956+O1956/3.5</f>
        <v>290</v>
      </c>
      <c r="S1956" s="1">
        <f ca="1">+IF(K1956&gt;=0,IF(K1956&lt;30,R1956*1,IF(60&gt;K1956,R1956*2,IF(90&gt;K1956,R1956*3,IF(120&gt;K1956,R1956*4,IF(150&gt;K1956,R1956*5,IF(180&gt;K1956,R1956*6,IF(210&gt;K1956,R1956*7))))))),0)</f>
        <v>0</v>
      </c>
      <c r="T1956" s="2">
        <f ca="1">+IF(K1956&lt;0,0,IF(K1956&lt;8,$A$1,IF(K1956&lt;15,$B$1,IF(K1956&lt;22,$C$1,IF(K1956&lt;30,$D$1,IF(K1956&lt;60,$G$1,IF(K1956&lt;90,$H$1,IF(K1956&lt;120,$I$1,IF(K1956&lt;150,$J$1,IF(K1956&lt;180,$K$1,IF(K1956&lt;210,$E$1)))))))))))</f>
        <v>0</v>
      </c>
      <c r="U1956" s="3" t="s">
        <v>3899</v>
      </c>
      <c r="V1956" s="10" t="s">
        <v>3898</v>
      </c>
      <c r="W1956" s="6">
        <v>44081</v>
      </c>
      <c r="X1956" s="12" t="s">
        <v>3869</v>
      </c>
      <c r="Y1956" s="12" t="s">
        <v>5249</v>
      </c>
      <c r="Z1956" s="12"/>
      <c r="AA1956" s="12" t="s">
        <v>3897</v>
      </c>
      <c r="AB1956" s="15"/>
      <c r="AC1956" s="15"/>
      <c r="AD1956" s="15"/>
      <c r="AE1956" s="15"/>
      <c r="AF1956" s="4">
        <f ca="1">+TODAY()-AE1956</f>
        <v>44137</v>
      </c>
      <c r="AG1956" s="15"/>
      <c r="AH1956" s="15"/>
      <c r="AI1956" s="6"/>
      <c r="AJ1956" s="6"/>
      <c r="AK1956" s="3"/>
      <c r="AL1956" s="6"/>
      <c r="AM1956" s="10">
        <v>1</v>
      </c>
      <c r="AN1956" s="3" t="s">
        <v>44</v>
      </c>
      <c r="AO1956" s="3"/>
      <c r="AP1956" s="3" t="s">
        <v>161</v>
      </c>
      <c r="AQ1956" s="3"/>
      <c r="AR1956" s="3"/>
      <c r="AS1956" s="3"/>
      <c r="AT1956" s="3"/>
      <c r="AU1956" s="3" t="s">
        <v>3450</v>
      </c>
      <c r="AV1956" s="7" t="s">
        <v>47</v>
      </c>
      <c r="AW1956" s="7" t="s">
        <v>47</v>
      </c>
      <c r="AX1956" s="9" t="str">
        <f>IF(AW1956="","Vacio",IF(AV1956=AW1956,"Igual","Diferente"))</f>
        <v>Igual</v>
      </c>
      <c r="AY1956" s="129"/>
      <c r="AZ1956" s="129"/>
      <c r="BA1956" s="5">
        <f ca="1">+IF(K1956&gt;21,"Revisar",0)</f>
        <v>0</v>
      </c>
      <c r="BB1956" s="129" t="s">
        <v>146</v>
      </c>
      <c r="BC1956" s="129" t="s">
        <v>2919</v>
      </c>
      <c r="BD1956" s="153"/>
      <c r="BE1956" s="153"/>
      <c r="BF1956" s="129"/>
      <c r="BG1956" s="129"/>
      <c r="BH1956" s="153"/>
      <c r="BI1956" s="153"/>
      <c r="BJ1956" s="153"/>
      <c r="BK1956" s="153"/>
      <c r="BL1956" s="153"/>
      <c r="BM1956" s="153"/>
    </row>
    <row r="1957" spans="1:65" ht="14.65" customHeight="1" x14ac:dyDescent="0.25">
      <c r="A1957" s="68" t="str">
        <f>CONCATENATE(E1957,"_",X1957)</f>
        <v>20557108646_PCR-MAC20056010</v>
      </c>
      <c r="B1957" s="68" t="str">
        <f>CONCATENATE(E1957,"_",Z1957)</f>
        <v>20557108646_PCR-MAC20056011</v>
      </c>
      <c r="C1957" s="64">
        <v>44116</v>
      </c>
      <c r="D1957" s="64">
        <v>44146</v>
      </c>
      <c r="E1957" s="192">
        <v>20557108646</v>
      </c>
      <c r="F1957" s="3" t="s">
        <v>1616</v>
      </c>
      <c r="G1957" s="63" t="s">
        <v>4928</v>
      </c>
      <c r="H1957" s="64">
        <v>44116</v>
      </c>
      <c r="I1957" s="64">
        <v>44146</v>
      </c>
      <c r="J1957" s="7"/>
      <c r="K1957" s="8">
        <f ca="1">+TODAY()-I1957</f>
        <v>-9</v>
      </c>
      <c r="L1957" s="9">
        <v>290</v>
      </c>
      <c r="M1957" s="152"/>
      <c r="N1957" s="9" t="str">
        <f>IF(M1957="","Vacio",IF(L1957=M1957,"Igual","Diferente"))</f>
        <v>Vacio</v>
      </c>
      <c r="O1957" s="9"/>
      <c r="P1957" s="152"/>
      <c r="Q1957" s="9" t="str">
        <f>IF(P1957="","Vacio",IF(O1957=P1957,"Igual","Diferente"))</f>
        <v>Vacio</v>
      </c>
      <c r="R1957" s="1">
        <f>+L1957+O1957/3.5</f>
        <v>290</v>
      </c>
      <c r="S1957" s="1">
        <f ca="1">+IF(K1957&gt;=0,IF(K1957&lt;30,R1957*1,IF(60&gt;K1957,R1957*2,IF(90&gt;K1957,R1957*3,IF(120&gt;K1957,R1957*4,IF(150&gt;K1957,R1957*5,IF(180&gt;K1957,R1957*6,IF(210&gt;K1957,R1957*7))))))),0)</f>
        <v>0</v>
      </c>
      <c r="T1957" s="2">
        <f ca="1">+IF(K1957&lt;0,0,IF(K1957&lt;8,$A$1,IF(K1957&lt;15,$B$1,IF(K1957&lt;22,$C$1,IF(K1957&lt;30,$D$1,IF(K1957&lt;60,$G$1,IF(K1957&lt;90,$H$1,IF(K1957&lt;120,$I$1,IF(K1957&lt;150,$J$1,IF(K1957&lt;180,$K$1,IF(K1957&lt;210,$E$1)))))))))))</f>
        <v>0</v>
      </c>
      <c r="U1957" s="3" t="s">
        <v>3515</v>
      </c>
      <c r="V1957" s="10" t="s">
        <v>3513</v>
      </c>
      <c r="W1957" s="6">
        <v>44054</v>
      </c>
      <c r="X1957" s="12" t="s">
        <v>3512</v>
      </c>
      <c r="Y1957" s="12" t="s">
        <v>5249</v>
      </c>
      <c r="Z1957" s="12" t="s">
        <v>3507</v>
      </c>
      <c r="AA1957" s="12" t="s">
        <v>3514</v>
      </c>
      <c r="AB1957" s="15"/>
      <c r="AC1957" s="15"/>
      <c r="AD1957" s="15"/>
      <c r="AE1957" s="15"/>
      <c r="AF1957" s="4">
        <f ca="1">+TODAY()-AE1957</f>
        <v>44137</v>
      </c>
      <c r="AG1957" s="15"/>
      <c r="AH1957" s="15"/>
      <c r="AI1957" s="6"/>
      <c r="AJ1957" s="6"/>
      <c r="AK1957" s="3"/>
      <c r="AL1957" s="6"/>
      <c r="AM1957" s="10">
        <v>1</v>
      </c>
      <c r="AN1957" s="3" t="s">
        <v>44</v>
      </c>
      <c r="AO1957" s="3"/>
      <c r="AP1957" s="3"/>
      <c r="AQ1957" s="296" t="s">
        <v>888</v>
      </c>
      <c r="AR1957" s="3" t="s">
        <v>3149</v>
      </c>
      <c r="AS1957" s="3"/>
      <c r="AT1957" s="3"/>
      <c r="AU1957" s="3" t="s">
        <v>3450</v>
      </c>
      <c r="AV1957" s="7" t="s">
        <v>47</v>
      </c>
      <c r="AW1957" s="7" t="s">
        <v>47</v>
      </c>
      <c r="AX1957" s="9" t="str">
        <f>IF(AW1957="","Vacio",IF(AV1957=AW1957,"Igual","Diferente"))</f>
        <v>Igual</v>
      </c>
      <c r="AY1957" s="129" t="s">
        <v>3674</v>
      </c>
      <c r="AZ1957" s="129"/>
      <c r="BA1957" s="5">
        <f ca="1">+IF(K1957&gt;21,"Revisar",0)</f>
        <v>0</v>
      </c>
      <c r="BB1957" s="129" t="s">
        <v>146</v>
      </c>
      <c r="BC1957" s="129" t="s">
        <v>2919</v>
      </c>
      <c r="BD1957" s="153"/>
      <c r="BE1957" s="153"/>
      <c r="BF1957" s="129" t="s">
        <v>94</v>
      </c>
      <c r="BG1957" s="129">
        <f>VLOOKUP(X1957,'[2]Costos office 365'!$A$1:$B$180,2,FALSE)</f>
        <v>7.13</v>
      </c>
      <c r="BH1957" s="153"/>
      <c r="BI1957" s="153"/>
      <c r="BJ1957" s="153"/>
      <c r="BK1957" s="153"/>
      <c r="BL1957" s="153"/>
      <c r="BM1957" s="153"/>
    </row>
    <row r="1958" spans="1:65" ht="14.65" customHeight="1" x14ac:dyDescent="0.25">
      <c r="A1958" s="68" t="str">
        <f>CONCATENATE(E1958,"_",X1958)</f>
        <v>20557108646_PCR-MAC0038</v>
      </c>
      <c r="B1958" s="68" t="str">
        <f>CONCATENATE(E1958,"_",Z1958)</f>
        <v>20557108646_PCR-MAC0019</v>
      </c>
      <c r="C1958" s="64">
        <v>44107</v>
      </c>
      <c r="D1958" s="64">
        <v>44137</v>
      </c>
      <c r="E1958" s="192">
        <v>20557108646</v>
      </c>
      <c r="F1958" s="3" t="s">
        <v>1616</v>
      </c>
      <c r="G1958" s="63" t="s">
        <v>4734</v>
      </c>
      <c r="H1958" s="64">
        <v>44107</v>
      </c>
      <c r="I1958" s="64">
        <v>44137</v>
      </c>
      <c r="J1958" s="7"/>
      <c r="K1958" s="8">
        <f ca="1">+TODAY()-I1958</f>
        <v>0</v>
      </c>
      <c r="L1958" s="9">
        <v>170</v>
      </c>
      <c r="M1958" s="152"/>
      <c r="N1958" s="9" t="str">
        <f>IF(M1958="","Vacio",IF(L1958=M1958,"Igual","Diferente"))</f>
        <v>Vacio</v>
      </c>
      <c r="O1958" s="9"/>
      <c r="P1958" s="152"/>
      <c r="Q1958" s="9" t="str">
        <f>IF(P1958="","Vacio",IF(O1958=P1958,"Igual","Diferente"))</f>
        <v>Vacio</v>
      </c>
      <c r="R1958" s="1">
        <f>+L1958+O1958/3.5</f>
        <v>170</v>
      </c>
      <c r="S1958" s="1">
        <f ca="1">+IF(K1958&gt;=0,IF(K1958&lt;30,R1958*1,IF(60&gt;K1958,R1958*2,IF(90&gt;K1958,R1958*3,IF(120&gt;K1958,R1958*4,IF(150&gt;K1958,R1958*5,IF(180&gt;K1958,R1958*6,IF(210&gt;K1958,R1958*7))))))),0)</f>
        <v>170</v>
      </c>
      <c r="T1958" s="2" t="str">
        <f ca="1">+IF(K1958&lt;0,0,IF(K1958&lt;8,$A$1,IF(K1958&lt;15,$B$1,IF(K1958&lt;22,$C$1,IF(K1958&lt;30,$D$1,IF(K1958&lt;60,$G$1,IF(K1958&lt;90,$H$1,IF(K1958&lt;120,$I$1,IF(K1958&lt;150,$J$1,IF(K1958&lt;180,$K$1,IF(K1958&lt;210,$E$1)))))))))))</f>
        <v>1° Semana</v>
      </c>
      <c r="U1958" s="3" t="s">
        <v>1673</v>
      </c>
      <c r="V1958" s="10" t="s">
        <v>1674</v>
      </c>
      <c r="W1958" s="6">
        <v>43864</v>
      </c>
      <c r="X1958" s="12" t="s">
        <v>1675</v>
      </c>
      <c r="Y1958" s="12" t="s">
        <v>5249</v>
      </c>
      <c r="Z1958" s="12" t="s">
        <v>1676</v>
      </c>
      <c r="AA1958" s="12"/>
      <c r="AB1958" s="15"/>
      <c r="AC1958" s="15"/>
      <c r="AD1958" s="15"/>
      <c r="AE1958" s="15"/>
      <c r="AF1958" s="4">
        <f ca="1">+TODAY()-AE1958</f>
        <v>44137</v>
      </c>
      <c r="AG1958" s="15"/>
      <c r="AH1958" s="15"/>
      <c r="AI1958" s="6"/>
      <c r="AJ1958" s="6"/>
      <c r="AK1958" s="3"/>
      <c r="AL1958" s="6"/>
      <c r="AM1958" s="10">
        <v>1</v>
      </c>
      <c r="AN1958" s="3" t="s">
        <v>44</v>
      </c>
      <c r="AO1958" s="3"/>
      <c r="AP1958" s="3"/>
      <c r="AQ1958" s="3"/>
      <c r="AR1958" s="3" t="s">
        <v>3516</v>
      </c>
      <c r="AS1958" s="3"/>
      <c r="AT1958" s="3"/>
      <c r="AU1958" s="3" t="s">
        <v>3450</v>
      </c>
      <c r="AV1958" s="7" t="s">
        <v>47</v>
      </c>
      <c r="AW1958" s="7" t="s">
        <v>47</v>
      </c>
      <c r="AX1958" s="9" t="str">
        <f>IF(AW1958="","Vacio",IF(AV1958=AW1958,"Igual","Diferente"))</f>
        <v>Igual</v>
      </c>
      <c r="AY1958" s="129"/>
      <c r="AZ1958" s="129"/>
      <c r="BA1958" s="5">
        <f ca="1">+IF(K1958&gt;21,"Revisar",0)</f>
        <v>0</v>
      </c>
      <c r="BB1958" s="129" t="s">
        <v>146</v>
      </c>
      <c r="BC1958" s="129" t="s">
        <v>2919</v>
      </c>
      <c r="BD1958" s="153"/>
      <c r="BE1958" s="153"/>
      <c r="BF1958" s="129" t="s">
        <v>94</v>
      </c>
      <c r="BG1958" s="129"/>
      <c r="BH1958" s="153"/>
      <c r="BI1958" s="153"/>
      <c r="BJ1958" s="153"/>
      <c r="BK1958" s="153"/>
      <c r="BL1958" s="153"/>
      <c r="BM1958" s="153"/>
    </row>
    <row r="1959" spans="1:65" ht="14.65" customHeight="1" x14ac:dyDescent="0.25">
      <c r="A1959" s="68" t="str">
        <f>CONCATENATE(E1959,"_",X1959)</f>
        <v>20550601185_PCR-MAC0001</v>
      </c>
      <c r="B1959" s="68" t="str">
        <f>CONCATENATE(E1959,"_",Z1959)</f>
        <v>20550601185_</v>
      </c>
      <c r="C1959" s="64">
        <v>44105</v>
      </c>
      <c r="D1959" s="64">
        <v>44135</v>
      </c>
      <c r="E1959" s="192">
        <v>20550601185</v>
      </c>
      <c r="F1959" s="3" t="s">
        <v>1726</v>
      </c>
      <c r="G1959" s="3" t="s">
        <v>4605</v>
      </c>
      <c r="H1959" s="64">
        <v>44105</v>
      </c>
      <c r="I1959" s="64">
        <v>44135</v>
      </c>
      <c r="J1959" s="7"/>
      <c r="K1959" s="8">
        <f ca="1">+TODAY()-I1959</f>
        <v>2</v>
      </c>
      <c r="L1959" s="9">
        <v>180</v>
      </c>
      <c r="M1959" s="135"/>
      <c r="N1959" s="9" t="str">
        <f>IF(M1959="","Vacio",IF(L1959=M1959,"Igual","Diferente"))</f>
        <v>Vacio</v>
      </c>
      <c r="O1959" s="9"/>
      <c r="P1959" s="135"/>
      <c r="Q1959" s="9" t="str">
        <f>IF(P1959="","Vacio",IF(O1959=P1959,"Igual","Diferente"))</f>
        <v>Vacio</v>
      </c>
      <c r="R1959" s="1">
        <f>+L1959+O1959/3.5</f>
        <v>180</v>
      </c>
      <c r="S1959" s="1">
        <f ca="1">+IF(K1959&gt;=0,IF(K1959&lt;30,R1959*1,IF(60&gt;K1959,R1959*2,IF(90&gt;K1959,R1959*3,IF(120&gt;K1959,R1959*4,IF(150&gt;K1959,R1959*5,IF(180&gt;K1959,R1959*6,IF(210&gt;K1959,R1959*7))))))),0)</f>
        <v>180</v>
      </c>
      <c r="T1959" s="2" t="str">
        <f ca="1">+IF(K1959&lt;0,0,IF(K1959&lt;8,$A$1,IF(K1959&lt;15,$B$1,IF(K1959&lt;22,$C$1,IF(K1959&lt;30,$D$1,IF(K1959&lt;60,$G$1,IF(K1959&lt;90,$H$1,IF(K1959&lt;120,$I$1,IF(K1959&lt;150,$J$1,IF(K1959&lt;180,$K$1,IF(K1959&lt;210,$E$1)))))))))))</f>
        <v>1° Semana</v>
      </c>
      <c r="U1959" s="3" t="s">
        <v>1767</v>
      </c>
      <c r="V1959" s="10" t="s">
        <v>1768</v>
      </c>
      <c r="W1959" s="6">
        <v>43531</v>
      </c>
      <c r="X1959" s="12" t="s">
        <v>1769</v>
      </c>
      <c r="Y1959" s="12" t="s">
        <v>5249</v>
      </c>
      <c r="Z1959" s="12"/>
      <c r="AA1959" s="12"/>
      <c r="AB1959" s="15"/>
      <c r="AC1959" s="15"/>
      <c r="AD1959" s="15"/>
      <c r="AE1959" s="15"/>
      <c r="AF1959" s="4">
        <f ca="1">+TODAY()-AE1959</f>
        <v>44137</v>
      </c>
      <c r="AG1959" s="15"/>
      <c r="AH1959" s="15"/>
      <c r="AI1959" s="6" t="s">
        <v>1770</v>
      </c>
      <c r="AJ1959" s="69" t="s">
        <v>1771</v>
      </c>
      <c r="AK1959" s="3" t="s">
        <v>289</v>
      </c>
      <c r="AL1959" s="6">
        <v>43897</v>
      </c>
      <c r="AM1959" s="10">
        <v>1</v>
      </c>
      <c r="AN1959" s="3" t="s">
        <v>44</v>
      </c>
      <c r="AO1959" s="3"/>
      <c r="AP1959" s="3" t="s">
        <v>45</v>
      </c>
      <c r="AQ1959" s="3"/>
      <c r="AR1959" s="3" t="s">
        <v>853</v>
      </c>
      <c r="AS1959" s="3"/>
      <c r="AT1959" s="3"/>
      <c r="AU1959" s="3" t="s">
        <v>46</v>
      </c>
      <c r="AV1959" s="7" t="s">
        <v>47</v>
      </c>
      <c r="AW1959" s="7" t="s">
        <v>47</v>
      </c>
      <c r="AX1959" s="9" t="str">
        <f>IF(AW1959="","Vacio",IF(AV1959=AW1959,"Igual","Diferente"))</f>
        <v>Igual</v>
      </c>
      <c r="AY1959" s="68"/>
      <c r="AZ1959" s="68"/>
      <c r="BA1959" s="5">
        <f ca="1">+IF(K1959&gt;21,"Revisar",0)</f>
        <v>0</v>
      </c>
      <c r="BB1959" s="68" t="s">
        <v>146</v>
      </c>
      <c r="BC1959" s="129" t="s">
        <v>2919</v>
      </c>
      <c r="BF1959" s="129" t="s">
        <v>94</v>
      </c>
      <c r="BG1959" s="129"/>
    </row>
    <row r="1960" spans="1:65" ht="14.65" customHeight="1" x14ac:dyDescent="0.25">
      <c r="A1960" s="68" t="str">
        <f>CONCATENATE(E1960,"_",X1960)</f>
        <v>20550601185_PCR-MAC0002</v>
      </c>
      <c r="B1960" s="68" t="str">
        <f>CONCATENATE(E1960,"_",Z1960)</f>
        <v>20550601185_</v>
      </c>
      <c r="C1960" s="64">
        <v>44105</v>
      </c>
      <c r="D1960" s="64">
        <v>44135</v>
      </c>
      <c r="E1960" s="192">
        <v>20550601185</v>
      </c>
      <c r="F1960" s="3" t="s">
        <v>1726</v>
      </c>
      <c r="G1960" s="3" t="s">
        <v>4605</v>
      </c>
      <c r="H1960" s="64">
        <v>44105</v>
      </c>
      <c r="I1960" s="64">
        <v>44135</v>
      </c>
      <c r="J1960" s="7"/>
      <c r="K1960" s="8">
        <f ca="1">+TODAY()-I1960</f>
        <v>2</v>
      </c>
      <c r="L1960" s="9">
        <v>190</v>
      </c>
      <c r="M1960" s="135"/>
      <c r="N1960" s="9" t="str">
        <f>IF(M1960="","Vacio",IF(L1960=M1960,"Igual","Diferente"))</f>
        <v>Vacio</v>
      </c>
      <c r="O1960" s="9"/>
      <c r="P1960" s="135"/>
      <c r="Q1960" s="9" t="str">
        <f>IF(P1960="","Vacio",IF(O1960=P1960,"Igual","Diferente"))</f>
        <v>Vacio</v>
      </c>
      <c r="R1960" s="1">
        <f>+L1960+O1960/3.5</f>
        <v>190</v>
      </c>
      <c r="S1960" s="1">
        <f ca="1">+IF(K1960&gt;=0,IF(K1960&lt;30,R1960*1,IF(60&gt;K1960,R1960*2,IF(90&gt;K1960,R1960*3,IF(120&gt;K1960,R1960*4,IF(150&gt;K1960,R1960*5,IF(180&gt;K1960,R1960*6,IF(210&gt;K1960,R1960*7))))))),0)</f>
        <v>190</v>
      </c>
      <c r="T1960" s="2" t="str">
        <f ca="1">+IF(K1960&lt;0,0,IF(K1960&lt;8,$A$1,IF(K1960&lt;15,$B$1,IF(K1960&lt;22,$C$1,IF(K1960&lt;30,$D$1,IF(K1960&lt;60,$G$1,IF(K1960&lt;90,$H$1,IF(K1960&lt;120,$I$1,IF(K1960&lt;150,$J$1,IF(K1960&lt;180,$K$1,IF(K1960&lt;210,$E$1)))))))))))</f>
        <v>1° Semana</v>
      </c>
      <c r="U1960" s="3" t="s">
        <v>3462</v>
      </c>
      <c r="V1960" s="10" t="s">
        <v>3460</v>
      </c>
      <c r="W1960" s="6">
        <v>44046</v>
      </c>
      <c r="X1960" s="12" t="s">
        <v>3458</v>
      </c>
      <c r="Y1960" s="12" t="s">
        <v>5249</v>
      </c>
      <c r="Z1960" s="12"/>
      <c r="AA1960" s="12"/>
      <c r="AB1960" s="15"/>
      <c r="AC1960" s="15"/>
      <c r="AD1960" s="15"/>
      <c r="AE1960" s="15"/>
      <c r="AF1960" s="4">
        <f ca="1">+TODAY()-AE1960</f>
        <v>44137</v>
      </c>
      <c r="AG1960" s="15"/>
      <c r="AH1960" s="15"/>
      <c r="AI1960" s="6"/>
      <c r="AJ1960" s="69"/>
      <c r="AK1960" s="3"/>
      <c r="AL1960" s="6"/>
      <c r="AM1960" s="10">
        <v>1</v>
      </c>
      <c r="AN1960" s="3" t="s">
        <v>44</v>
      </c>
      <c r="AO1960" s="3"/>
      <c r="AP1960" s="3"/>
      <c r="AQ1960" s="3"/>
      <c r="AR1960" s="3" t="s">
        <v>3149</v>
      </c>
      <c r="AS1960" s="3"/>
      <c r="AT1960" s="3"/>
      <c r="AU1960" s="3" t="s">
        <v>46</v>
      </c>
      <c r="AV1960" s="7" t="s">
        <v>47</v>
      </c>
      <c r="AW1960" s="7" t="s">
        <v>47</v>
      </c>
      <c r="AX1960" s="9" t="str">
        <f>IF(AW1960="","Vacio",IF(AV1960=AW1960,"Igual","Diferente"))</f>
        <v>Igual</v>
      </c>
      <c r="AY1960" s="68"/>
      <c r="AZ1960" s="68"/>
      <c r="BA1960" s="5">
        <f ca="1">+IF(K1960&gt;21,"Revisar",0)</f>
        <v>0</v>
      </c>
      <c r="BB1960" s="68" t="s">
        <v>146</v>
      </c>
      <c r="BC1960" s="129" t="s">
        <v>2919</v>
      </c>
      <c r="BF1960" s="129" t="s">
        <v>94</v>
      </c>
      <c r="BG1960" s="129"/>
    </row>
    <row r="1961" spans="1:65" ht="14.65" customHeight="1" x14ac:dyDescent="0.25">
      <c r="A1961" s="68" t="str">
        <f>CONCATENATE(E1961,"_",X1961)</f>
        <v>20550601185_PCR-MAC0003</v>
      </c>
      <c r="B1961" s="68" t="str">
        <f>CONCATENATE(E1961,"_",Z1961)</f>
        <v>20550601185_</v>
      </c>
      <c r="C1961" s="64">
        <v>44135</v>
      </c>
      <c r="D1961" s="64">
        <v>44165</v>
      </c>
      <c r="E1961" s="192">
        <v>20550601185</v>
      </c>
      <c r="F1961" s="3" t="s">
        <v>1726</v>
      </c>
      <c r="G1961" s="3" t="s">
        <v>5217</v>
      </c>
      <c r="H1961" s="64">
        <v>44135</v>
      </c>
      <c r="I1961" s="64">
        <v>44165</v>
      </c>
      <c r="J1961" s="7"/>
      <c r="K1961" s="8">
        <f ca="1">+TODAY()-I1961</f>
        <v>-28</v>
      </c>
      <c r="L1961" s="9">
        <v>180</v>
      </c>
      <c r="M1961" s="135"/>
      <c r="N1961" s="9" t="str">
        <f>IF(M1961="","Vacio",IF(L1961=M1961,"Igual","Diferente"))</f>
        <v>Vacio</v>
      </c>
      <c r="O1961" s="9"/>
      <c r="P1961" s="135"/>
      <c r="Q1961" s="9" t="str">
        <f>IF(P1961="","Vacio",IF(O1961=P1961,"Igual","Diferente"))</f>
        <v>Vacio</v>
      </c>
      <c r="R1961" s="1">
        <f>+L1961+O1961/3.5</f>
        <v>180</v>
      </c>
      <c r="S1961" s="1">
        <f ca="1">+IF(K1961&gt;=0,IF(K1961&lt;30,R1961*1,IF(60&gt;K1961,R1961*2,IF(90&gt;K1961,R1961*3,IF(120&gt;K1961,R1961*4,IF(150&gt;K1961,R1961*5,IF(180&gt;K1961,R1961*6,IF(210&gt;K1961,R1961*7))))))),0)</f>
        <v>0</v>
      </c>
      <c r="T1961" s="2">
        <f ca="1">+IF(K1961&lt;0,0,IF(K1961&lt;8,$A$1,IF(K1961&lt;15,$B$1,IF(K1961&lt;22,$C$1,IF(K1961&lt;30,$D$1,IF(K1961&lt;60,$G$1,IF(K1961&lt;90,$H$1,IF(K1961&lt;120,$I$1,IF(K1961&lt;150,$J$1,IF(K1961&lt;180,$K$1,IF(K1961&lt;210,$E$1)))))))))))</f>
        <v>0</v>
      </c>
      <c r="U1961" s="3" t="s">
        <v>5194</v>
      </c>
      <c r="V1961" s="10" t="s">
        <v>5195</v>
      </c>
      <c r="W1961" s="6">
        <v>44134</v>
      </c>
      <c r="X1961" s="12" t="s">
        <v>5193</v>
      </c>
      <c r="Y1961" s="12" t="s">
        <v>5249</v>
      </c>
      <c r="Z1961" s="12"/>
      <c r="AA1961" s="12"/>
      <c r="AB1961" s="15"/>
      <c r="AC1961" s="15"/>
      <c r="AD1961" s="15"/>
      <c r="AE1961" s="15"/>
      <c r="AF1961" s="4">
        <f ca="1">+TODAY()-AE1961</f>
        <v>44137</v>
      </c>
      <c r="AG1961" s="15"/>
      <c r="AH1961" s="15"/>
      <c r="AI1961" s="6"/>
      <c r="AJ1961" s="69"/>
      <c r="AK1961" s="3"/>
      <c r="AL1961" s="6"/>
      <c r="AM1961" s="10">
        <v>1</v>
      </c>
      <c r="AN1961" s="3" t="s">
        <v>44</v>
      </c>
      <c r="AO1961" s="3"/>
      <c r="AP1961" s="3"/>
      <c r="AQ1961" s="3"/>
      <c r="AR1961" s="3" t="s">
        <v>3149</v>
      </c>
      <c r="AS1961" s="3"/>
      <c r="AT1961" s="3"/>
      <c r="AU1961" s="3" t="s">
        <v>46</v>
      </c>
      <c r="AV1961" s="7" t="s">
        <v>47</v>
      </c>
      <c r="AW1961" s="7"/>
      <c r="AX1961" s="9" t="str">
        <f>IF(AW1961="","Vacio",IF(AV1961=AW1961,"Igual","Diferente"))</f>
        <v>Vacio</v>
      </c>
      <c r="AY1961" s="68"/>
      <c r="AZ1961" s="68"/>
      <c r="BA1961" s="5">
        <f ca="1">+IF(K1961&gt;21,"Revisar",0)</f>
        <v>0</v>
      </c>
      <c r="BB1961" s="68" t="s">
        <v>4741</v>
      </c>
      <c r="BC1961" s="129" t="s">
        <v>2919</v>
      </c>
      <c r="BF1961" s="129"/>
      <c r="BG1961" s="129"/>
    </row>
    <row r="1962" spans="1:65" ht="14.65" customHeight="1" x14ac:dyDescent="0.25">
      <c r="A1962" s="68" t="str">
        <f>CONCATENATE(E1962,"_",X1962)</f>
        <v>20550601185_PCR-MAC19105002</v>
      </c>
      <c r="B1962" s="68" t="str">
        <f>CONCATENATE(E1962,"_",Z1962)</f>
        <v>20550601185_PCR-MAC0004</v>
      </c>
      <c r="C1962" s="64">
        <v>44110</v>
      </c>
      <c r="D1962" s="64">
        <v>44140</v>
      </c>
      <c r="E1962" s="192">
        <v>20550601185</v>
      </c>
      <c r="F1962" s="3" t="s">
        <v>1726</v>
      </c>
      <c r="G1962" s="3" t="s">
        <v>4629</v>
      </c>
      <c r="H1962" s="64">
        <v>44110</v>
      </c>
      <c r="I1962" s="64">
        <v>44140</v>
      </c>
      <c r="J1962" s="7"/>
      <c r="K1962" s="8">
        <f ca="1">+TODAY()-I1962</f>
        <v>-3</v>
      </c>
      <c r="L1962" s="9">
        <v>175</v>
      </c>
      <c r="M1962" s="135"/>
      <c r="N1962" s="9" t="str">
        <f>IF(M1962="","Vacio",IF(L1962=M1962,"Igual","Diferente"))</f>
        <v>Vacio</v>
      </c>
      <c r="O1962" s="9"/>
      <c r="P1962" s="135"/>
      <c r="Q1962" s="9" t="str">
        <f>IF(P1962="","Vacio",IF(O1962=P1962,"Igual","Diferente"))</f>
        <v>Vacio</v>
      </c>
      <c r="R1962" s="1">
        <f>+L1962+O1962/3.5</f>
        <v>175</v>
      </c>
      <c r="S1962" s="1">
        <f ca="1">+IF(K1962&gt;=0,IF(K1962&lt;30,R1962*1,IF(60&gt;K1962,R1962*2,IF(90&gt;K1962,R1962*3,IF(120&gt;K1962,R1962*4,IF(150&gt;K1962,R1962*5,IF(180&gt;K1962,R1962*6,IF(210&gt;K1962,R1962*7))))))),0)</f>
        <v>0</v>
      </c>
      <c r="T1962" s="2">
        <f ca="1">+IF(K1962&lt;0,0,IF(K1962&lt;8,$A$1,IF(K1962&lt;15,$B$1,IF(K1962&lt;22,$C$1,IF(K1962&lt;30,$D$1,IF(K1962&lt;60,$G$1,IF(K1962&lt;90,$H$1,IF(K1962&lt;120,$I$1,IF(K1962&lt;150,$J$1,IF(K1962&lt;180,$K$1,IF(K1962&lt;210,$E$1)))))))))))</f>
        <v>0</v>
      </c>
      <c r="U1962" s="3" t="s">
        <v>4976</v>
      </c>
      <c r="V1962" s="10" t="s">
        <v>4640</v>
      </c>
      <c r="W1962" s="6">
        <v>44109</v>
      </c>
      <c r="X1962" s="12" t="s">
        <v>4771</v>
      </c>
      <c r="Y1962" s="12" t="s">
        <v>5249</v>
      </c>
      <c r="Z1962" s="12" t="s">
        <v>4631</v>
      </c>
      <c r="AA1962" s="12"/>
      <c r="AB1962" s="15"/>
      <c r="AC1962" s="15"/>
      <c r="AD1962" s="15"/>
      <c r="AE1962" s="15"/>
      <c r="AF1962" s="4">
        <f ca="1">+TODAY()-AE1962</f>
        <v>44137</v>
      </c>
      <c r="AG1962" s="15"/>
      <c r="AH1962" s="15"/>
      <c r="AI1962" s="6"/>
      <c r="AJ1962" s="69"/>
      <c r="AK1962" s="3"/>
      <c r="AL1962" s="6"/>
      <c r="AM1962" s="10">
        <v>1</v>
      </c>
      <c r="AN1962" s="3" t="s">
        <v>44</v>
      </c>
      <c r="AO1962" s="3"/>
      <c r="AP1962" s="3"/>
      <c r="AQ1962" s="3"/>
      <c r="AR1962" s="3" t="s">
        <v>3149</v>
      </c>
      <c r="AS1962" s="3"/>
      <c r="AT1962" s="3"/>
      <c r="AU1962" s="3" t="s">
        <v>46</v>
      </c>
      <c r="AV1962" s="7" t="s">
        <v>47</v>
      </c>
      <c r="AW1962" s="7" t="s">
        <v>47</v>
      </c>
      <c r="AX1962" s="9" t="str">
        <f>IF(AW1962="","Vacio",IF(AV1962=AW1962,"Igual","Diferente"))</f>
        <v>Igual</v>
      </c>
      <c r="AY1962" s="68"/>
      <c r="AZ1962" s="68"/>
      <c r="BA1962" s="5">
        <f ca="1">+IF(K1962&gt;21,"Revisar",0)</f>
        <v>0</v>
      </c>
      <c r="BB1962" s="68" t="s">
        <v>146</v>
      </c>
      <c r="BC1962" s="129" t="s">
        <v>2919</v>
      </c>
      <c r="BF1962" s="129"/>
      <c r="BG1962" s="129"/>
    </row>
    <row r="1963" spans="1:65" ht="14.65" customHeight="1" x14ac:dyDescent="0.25">
      <c r="A1963" s="68" t="str">
        <f>CONCATENATE(E1963,"_",X1963)</f>
        <v>20550601185_PCR-MAC0006</v>
      </c>
      <c r="B1963" s="68" t="str">
        <f>CONCATENATE(E1963,"_",Z1963)</f>
        <v>20550601185_</v>
      </c>
      <c r="C1963" s="64">
        <v>44105</v>
      </c>
      <c r="D1963" s="64">
        <v>44135</v>
      </c>
      <c r="E1963" s="192">
        <v>20550601185</v>
      </c>
      <c r="F1963" s="63" t="s">
        <v>1726</v>
      </c>
      <c r="G1963" s="3" t="s">
        <v>4605</v>
      </c>
      <c r="H1963" s="64">
        <v>44105</v>
      </c>
      <c r="I1963" s="64">
        <v>44135</v>
      </c>
      <c r="J1963" s="65"/>
      <c r="K1963" s="8">
        <f ca="1">+TODAY()-I1963</f>
        <v>2</v>
      </c>
      <c r="L1963" s="79">
        <v>190</v>
      </c>
      <c r="M1963" s="135"/>
      <c r="N1963" s="9" t="str">
        <f>IF(M1963="","Vacio",IF(L1963=M1963,"Igual","Diferente"))</f>
        <v>Vacio</v>
      </c>
      <c r="O1963" s="9"/>
      <c r="P1963" s="135"/>
      <c r="Q1963" s="9" t="str">
        <f>IF(P1963="","Vacio",IF(O1963=P1963,"Igual","Diferente"))</f>
        <v>Vacio</v>
      </c>
      <c r="R1963" s="1">
        <f>+L1963+O1963/3.5</f>
        <v>190</v>
      </c>
      <c r="S1963" s="1">
        <f ca="1">+IF(K1963&gt;=0,IF(K1963&lt;30,R1963*1,IF(60&gt;K1963,R1963*2,IF(90&gt;K1963,R1963*3,IF(120&gt;K1963,R1963*4,IF(150&gt;K1963,R1963*5,IF(180&gt;K1963,R1963*6,IF(210&gt;K1963,R1963*7))))))),0)</f>
        <v>190</v>
      </c>
      <c r="T1963" s="2" t="str">
        <f ca="1">+IF(K1963&lt;0,0,IF(K1963&lt;8,$A$1,IF(K1963&lt;15,$B$1,IF(K1963&lt;22,$C$1,IF(K1963&lt;30,$D$1,IF(K1963&lt;60,$G$1,IF(K1963&lt;90,$H$1,IF(K1963&lt;120,$I$1,IF(K1963&lt;150,$J$1,IF(K1963&lt;180,$K$1,IF(K1963&lt;210,$E$1)))))))))))</f>
        <v>1° Semana</v>
      </c>
      <c r="U1963" s="63" t="s">
        <v>5190</v>
      </c>
      <c r="V1963" s="66" t="s">
        <v>1772</v>
      </c>
      <c r="W1963" s="64">
        <v>43889</v>
      </c>
      <c r="X1963" s="12" t="s">
        <v>1773</v>
      </c>
      <c r="Y1963" s="12" t="s">
        <v>5249</v>
      </c>
      <c r="Z1963" s="12"/>
      <c r="AA1963" s="12"/>
      <c r="AB1963" s="15"/>
      <c r="AC1963" s="15"/>
      <c r="AD1963" s="15"/>
      <c r="AE1963" s="15"/>
      <c r="AF1963" s="4">
        <f ca="1">+TODAY()-AE1963</f>
        <v>44137</v>
      </c>
      <c r="AG1963" s="15"/>
      <c r="AH1963" s="15"/>
      <c r="AI1963" s="64"/>
      <c r="AJ1963" s="64"/>
      <c r="AK1963" s="63"/>
      <c r="AL1963" s="64"/>
      <c r="AM1963" s="66">
        <v>1</v>
      </c>
      <c r="AN1963" s="63" t="s">
        <v>44</v>
      </c>
      <c r="AO1963" s="63"/>
      <c r="AP1963" s="63"/>
      <c r="AQ1963" s="63"/>
      <c r="AR1963" s="3" t="s">
        <v>853</v>
      </c>
      <c r="AS1963" s="63"/>
      <c r="AT1963" s="63"/>
      <c r="AU1963" s="3" t="s">
        <v>46</v>
      </c>
      <c r="AV1963" s="65" t="s">
        <v>47</v>
      </c>
      <c r="AW1963" s="7" t="s">
        <v>47</v>
      </c>
      <c r="AX1963" s="9" t="str">
        <f>IF(AW1963="","Vacio",IF(AV1963=AW1963,"Igual","Diferente"))</f>
        <v>Igual</v>
      </c>
      <c r="AY1963" s="68"/>
      <c r="AZ1963" s="68"/>
      <c r="BA1963" s="5">
        <f ca="1">+IF(K1963&gt;21,"Revisar",0)</f>
        <v>0</v>
      </c>
      <c r="BB1963" s="68" t="s">
        <v>146</v>
      </c>
      <c r="BC1963" s="129" t="s">
        <v>2919</v>
      </c>
      <c r="BF1963" s="129" t="s">
        <v>94</v>
      </c>
      <c r="BG1963" s="129"/>
    </row>
    <row r="1964" spans="1:65" ht="14.65" customHeight="1" x14ac:dyDescent="0.25">
      <c r="A1964" s="68" t="str">
        <f>CONCATENATE(E1964,"_",X1964)</f>
        <v>20550601185_PCR-MAC0014</v>
      </c>
      <c r="B1964" s="68" t="str">
        <f>CONCATENATE(E1964,"_",Z1964)</f>
        <v>20550601185_</v>
      </c>
      <c r="C1964" s="64">
        <v>44105</v>
      </c>
      <c r="D1964" s="64">
        <v>44135</v>
      </c>
      <c r="E1964" s="192">
        <v>20550601185</v>
      </c>
      <c r="F1964" s="3" t="s">
        <v>1726</v>
      </c>
      <c r="G1964" s="3" t="s">
        <v>4605</v>
      </c>
      <c r="H1964" s="64">
        <v>44105</v>
      </c>
      <c r="I1964" s="64">
        <v>44135</v>
      </c>
      <c r="J1964" s="7"/>
      <c r="K1964" s="8">
        <f ca="1">+TODAY()-I1964</f>
        <v>2</v>
      </c>
      <c r="L1964" s="9">
        <v>190</v>
      </c>
      <c r="M1964" s="135"/>
      <c r="N1964" s="9" t="str">
        <f>IF(M1964="","Vacio",IF(L1964=M1964,"Igual","Diferente"))</f>
        <v>Vacio</v>
      </c>
      <c r="O1964" s="9"/>
      <c r="P1964" s="135"/>
      <c r="Q1964" s="9" t="str">
        <f>IF(P1964="","Vacio",IF(O1964=P1964,"Igual","Diferente"))</f>
        <v>Vacio</v>
      </c>
      <c r="R1964" s="1">
        <f>+L1964+O1964/3.5</f>
        <v>190</v>
      </c>
      <c r="S1964" s="1">
        <f ca="1">+IF(K1964&gt;=0,IF(K1964&lt;30,R1964*1,IF(60&gt;K1964,R1964*2,IF(90&gt;K1964,R1964*3,IF(120&gt;K1964,R1964*4,IF(150&gt;K1964,R1964*5,IF(180&gt;K1964,R1964*6,IF(210&gt;K1964,R1964*7))))))),0)</f>
        <v>190</v>
      </c>
      <c r="T1964" s="2" t="str">
        <f ca="1">+IF(K1964&lt;0,0,IF(K1964&lt;8,$A$1,IF(K1964&lt;15,$B$1,IF(K1964&lt;22,$C$1,IF(K1964&lt;30,$D$1,IF(K1964&lt;60,$G$1,IF(K1964&lt;90,$H$1,IF(K1964&lt;120,$I$1,IF(K1964&lt;150,$J$1,IF(K1964&lt;180,$K$1,IF(K1964&lt;210,$E$1)))))))))))</f>
        <v>1° Semana</v>
      </c>
      <c r="U1964" s="3" t="s">
        <v>5190</v>
      </c>
      <c r="V1964" s="10" t="s">
        <v>1774</v>
      </c>
      <c r="W1964" s="6">
        <v>43867</v>
      </c>
      <c r="X1964" s="12" t="s">
        <v>1775</v>
      </c>
      <c r="Y1964" s="12" t="s">
        <v>5249</v>
      </c>
      <c r="Z1964" s="12"/>
      <c r="AA1964" s="12"/>
      <c r="AB1964" s="15"/>
      <c r="AC1964" s="15"/>
      <c r="AD1964" s="15"/>
      <c r="AE1964" s="15"/>
      <c r="AF1964" s="4">
        <f ca="1">+TODAY()-AE1964</f>
        <v>44137</v>
      </c>
      <c r="AG1964" s="15"/>
      <c r="AH1964" s="15"/>
      <c r="AI1964" s="6"/>
      <c r="AJ1964" s="6"/>
      <c r="AK1964" s="3"/>
      <c r="AL1964" s="6"/>
      <c r="AM1964" s="10">
        <v>1</v>
      </c>
      <c r="AN1964" s="3" t="s">
        <v>44</v>
      </c>
      <c r="AO1964" s="3"/>
      <c r="AP1964" s="3"/>
      <c r="AQ1964" s="3"/>
      <c r="AR1964" s="3" t="s">
        <v>853</v>
      </c>
      <c r="AS1964" s="3"/>
      <c r="AT1964" s="3"/>
      <c r="AU1964" s="3" t="s">
        <v>46</v>
      </c>
      <c r="AV1964" s="7" t="s">
        <v>47</v>
      </c>
      <c r="AW1964" s="7" t="s">
        <v>47</v>
      </c>
      <c r="AX1964" s="9" t="str">
        <f>IF(AW1964="","Vacio",IF(AV1964=AW1964,"Igual","Diferente"))</f>
        <v>Igual</v>
      </c>
      <c r="AY1964" s="68"/>
      <c r="AZ1964" s="68"/>
      <c r="BA1964" s="5">
        <f ca="1">+IF(K1964&gt;21,"Revisar",0)</f>
        <v>0</v>
      </c>
      <c r="BB1964" s="68" t="s">
        <v>146</v>
      </c>
      <c r="BC1964" s="129" t="s">
        <v>2919</v>
      </c>
      <c r="BF1964" s="129" t="s">
        <v>94</v>
      </c>
      <c r="BG1964" s="129"/>
    </row>
    <row r="1965" spans="1:65" ht="14.65" customHeight="1" x14ac:dyDescent="0.25">
      <c r="A1965" s="68" t="str">
        <f>CONCATENATE(E1965,"_",X1965)</f>
        <v>20550601185_PCR-MAC0015</v>
      </c>
      <c r="B1965" s="68" t="str">
        <f>CONCATENATE(E1965,"_",Z1965)</f>
        <v>20550601185_</v>
      </c>
      <c r="C1965" s="64">
        <v>44105</v>
      </c>
      <c r="D1965" s="64">
        <v>44135</v>
      </c>
      <c r="E1965" s="192">
        <v>20550601185</v>
      </c>
      <c r="F1965" s="3" t="s">
        <v>1726</v>
      </c>
      <c r="G1965" s="3" t="s">
        <v>4605</v>
      </c>
      <c r="H1965" s="64">
        <v>44105</v>
      </c>
      <c r="I1965" s="64">
        <v>44135</v>
      </c>
      <c r="J1965" s="7"/>
      <c r="K1965" s="8">
        <f ca="1">+TODAY()-I1965</f>
        <v>2</v>
      </c>
      <c r="L1965" s="9">
        <v>180</v>
      </c>
      <c r="M1965" s="135"/>
      <c r="N1965" s="9" t="str">
        <f>IF(M1965="","Vacio",IF(L1965=M1965,"Igual","Diferente"))</f>
        <v>Vacio</v>
      </c>
      <c r="O1965" s="9"/>
      <c r="P1965" s="135"/>
      <c r="Q1965" s="9" t="str">
        <f>IF(P1965="","Vacio",IF(O1965=P1965,"Igual","Diferente"))</f>
        <v>Vacio</v>
      </c>
      <c r="R1965" s="1">
        <f>+L1965+O1965/3.5</f>
        <v>180</v>
      </c>
      <c r="S1965" s="1">
        <f ca="1">+IF(K1965&gt;=0,IF(K1965&lt;30,R1965*1,IF(60&gt;K1965,R1965*2,IF(90&gt;K1965,R1965*3,IF(120&gt;K1965,R1965*4,IF(150&gt;K1965,R1965*5,IF(180&gt;K1965,R1965*6,IF(210&gt;K1965,R1965*7))))))),0)</f>
        <v>180</v>
      </c>
      <c r="T1965" s="2" t="str">
        <f ca="1">+IF(K1965&lt;0,0,IF(K1965&lt;8,$A$1,IF(K1965&lt;15,$B$1,IF(K1965&lt;22,$C$1,IF(K1965&lt;30,$D$1,IF(K1965&lt;60,$G$1,IF(K1965&lt;90,$H$1,IF(K1965&lt;120,$I$1,IF(K1965&lt;150,$J$1,IF(K1965&lt;180,$K$1,IF(K1965&lt;210,$E$1)))))))))))</f>
        <v>1° Semana</v>
      </c>
      <c r="U1965" s="3" t="s">
        <v>5190</v>
      </c>
      <c r="V1965" s="10" t="s">
        <v>1776</v>
      </c>
      <c r="W1965" s="6">
        <v>43690</v>
      </c>
      <c r="X1965" s="12" t="s">
        <v>1777</v>
      </c>
      <c r="Y1965" s="12" t="s">
        <v>5249</v>
      </c>
      <c r="Z1965" s="12"/>
      <c r="AA1965" s="12"/>
      <c r="AB1965" s="15"/>
      <c r="AC1965" s="15"/>
      <c r="AD1965" s="15"/>
      <c r="AE1965" s="15"/>
      <c r="AF1965" s="4">
        <f ca="1">+TODAY()-AE1965</f>
        <v>44137</v>
      </c>
      <c r="AG1965" s="15"/>
      <c r="AH1965" s="15"/>
      <c r="AI1965" s="6"/>
      <c r="AJ1965" s="6"/>
      <c r="AK1965" s="3" t="s">
        <v>43</v>
      </c>
      <c r="AL1965" s="6"/>
      <c r="AM1965" s="10">
        <v>1</v>
      </c>
      <c r="AN1965" s="3" t="s">
        <v>44</v>
      </c>
      <c r="AO1965" s="3"/>
      <c r="AP1965" s="3"/>
      <c r="AQ1965" s="3"/>
      <c r="AR1965" s="3" t="s">
        <v>853</v>
      </c>
      <c r="AS1965" s="3"/>
      <c r="AT1965" s="3"/>
      <c r="AU1965" s="3" t="s">
        <v>46</v>
      </c>
      <c r="AV1965" s="7" t="s">
        <v>47</v>
      </c>
      <c r="AW1965" s="7" t="s">
        <v>47</v>
      </c>
      <c r="AX1965" s="9" t="str">
        <f>IF(AW1965="","Vacio",IF(AV1965=AW1965,"Igual","Diferente"))</f>
        <v>Igual</v>
      </c>
      <c r="AY1965" s="68"/>
      <c r="AZ1965" s="68"/>
      <c r="BA1965" s="5">
        <f ca="1">+IF(K1965&gt;21,"Revisar",0)</f>
        <v>0</v>
      </c>
      <c r="BB1965" s="68" t="s">
        <v>146</v>
      </c>
      <c r="BC1965" s="129" t="s">
        <v>2919</v>
      </c>
      <c r="BF1965" s="129" t="s">
        <v>94</v>
      </c>
      <c r="BG1965" s="129"/>
    </row>
    <row r="1966" spans="1:65" ht="14.65" customHeight="1" x14ac:dyDescent="0.25">
      <c r="A1966" s="68" t="str">
        <f>CONCATENATE(E1966,"_",X1966)</f>
        <v>20550601185_PCR-MAC0030</v>
      </c>
      <c r="B1966" s="68" t="str">
        <f>CONCATENATE(E1966,"_",Z1966)</f>
        <v>20550601185_</v>
      </c>
      <c r="C1966" s="64">
        <v>44105</v>
      </c>
      <c r="D1966" s="64">
        <v>44135</v>
      </c>
      <c r="E1966" s="192">
        <v>20550601185</v>
      </c>
      <c r="F1966" s="3" t="s">
        <v>1726</v>
      </c>
      <c r="G1966" s="3" t="s">
        <v>4605</v>
      </c>
      <c r="H1966" s="64">
        <v>44105</v>
      </c>
      <c r="I1966" s="64">
        <v>44135</v>
      </c>
      <c r="J1966" s="7"/>
      <c r="K1966" s="8">
        <f ca="1">+TODAY()-I1966</f>
        <v>2</v>
      </c>
      <c r="L1966" s="9">
        <v>180</v>
      </c>
      <c r="M1966" s="135"/>
      <c r="N1966" s="9" t="str">
        <f>IF(M1966="","Vacio",IF(L1966=M1966,"Igual","Diferente"))</f>
        <v>Vacio</v>
      </c>
      <c r="O1966" s="9"/>
      <c r="P1966" s="135"/>
      <c r="Q1966" s="9" t="str">
        <f>IF(P1966="","Vacio",IF(O1966=P1966,"Igual","Diferente"))</f>
        <v>Vacio</v>
      </c>
      <c r="R1966" s="1">
        <f>+L1966+O1966/3.5</f>
        <v>180</v>
      </c>
      <c r="S1966" s="1">
        <f ca="1">+IF(K1966&gt;=0,IF(K1966&lt;30,R1966*1,IF(60&gt;K1966,R1966*2,IF(90&gt;K1966,R1966*3,IF(120&gt;K1966,R1966*4,IF(150&gt;K1966,R1966*5,IF(180&gt;K1966,R1966*6,IF(210&gt;K1966,R1966*7))))))),0)</f>
        <v>180</v>
      </c>
      <c r="T1966" s="2" t="str">
        <f ca="1">+IF(K1966&lt;0,0,IF(K1966&lt;8,$A$1,IF(K1966&lt;15,$B$1,IF(K1966&lt;22,$C$1,IF(K1966&lt;30,$D$1,IF(K1966&lt;60,$G$1,IF(K1966&lt;90,$H$1,IF(K1966&lt;120,$I$1,IF(K1966&lt;150,$J$1,IF(K1966&lt;180,$K$1,IF(K1966&lt;210,$E$1)))))))))))</f>
        <v>1° Semana</v>
      </c>
      <c r="U1966" s="3" t="s">
        <v>5191</v>
      </c>
      <c r="V1966" s="10" t="s">
        <v>1778</v>
      </c>
      <c r="W1966" s="6">
        <v>43529</v>
      </c>
      <c r="X1966" s="12" t="s">
        <v>1779</v>
      </c>
      <c r="Y1966" s="12" t="s">
        <v>5249</v>
      </c>
      <c r="Z1966" s="12"/>
      <c r="AA1966" s="12"/>
      <c r="AB1966" s="15"/>
      <c r="AC1966" s="15"/>
      <c r="AD1966" s="15"/>
      <c r="AE1966" s="15"/>
      <c r="AF1966" s="4">
        <f ca="1">+TODAY()-AE1966</f>
        <v>44137</v>
      </c>
      <c r="AG1966" s="15"/>
      <c r="AH1966" s="15"/>
      <c r="AI1966" s="6" t="s">
        <v>1770</v>
      </c>
      <c r="AJ1966" s="69" t="s">
        <v>1771</v>
      </c>
      <c r="AK1966" s="3" t="s">
        <v>289</v>
      </c>
      <c r="AL1966" s="6">
        <v>43895</v>
      </c>
      <c r="AM1966" s="10">
        <v>1</v>
      </c>
      <c r="AN1966" s="3" t="s">
        <v>44</v>
      </c>
      <c r="AO1966" s="3"/>
      <c r="AP1966" s="3"/>
      <c r="AQ1966" s="3"/>
      <c r="AR1966" s="3" t="s">
        <v>853</v>
      </c>
      <c r="AS1966" s="3"/>
      <c r="AT1966" s="3"/>
      <c r="AU1966" s="3" t="s">
        <v>46</v>
      </c>
      <c r="AV1966" s="7" t="s">
        <v>47</v>
      </c>
      <c r="AW1966" s="7" t="s">
        <v>47</v>
      </c>
      <c r="AX1966" s="9" t="str">
        <f>IF(AW1966="","Vacio",IF(AV1966=AW1966,"Igual","Diferente"))</f>
        <v>Igual</v>
      </c>
      <c r="AY1966" s="68"/>
      <c r="AZ1966" s="68"/>
      <c r="BA1966" s="5">
        <f ca="1">+IF(K1966&gt;21,"Revisar",0)</f>
        <v>0</v>
      </c>
      <c r="BB1966" s="68" t="s">
        <v>146</v>
      </c>
      <c r="BC1966" s="129" t="s">
        <v>2919</v>
      </c>
      <c r="BF1966" s="129" t="s">
        <v>94</v>
      </c>
      <c r="BG1966" s="129"/>
    </row>
    <row r="1967" spans="1:65" ht="14.65" customHeight="1" x14ac:dyDescent="0.25">
      <c r="A1967" s="68" t="str">
        <f>CONCATENATE(E1967,"_",X1967)</f>
        <v>20550601185_PCR-MAC0037</v>
      </c>
      <c r="B1967" s="68" t="str">
        <f>CONCATENATE(E1967,"_",Z1967)</f>
        <v>20550601185_</v>
      </c>
      <c r="C1967" s="64">
        <v>44105</v>
      </c>
      <c r="D1967" s="64">
        <v>44135</v>
      </c>
      <c r="E1967" s="192">
        <v>20550601185</v>
      </c>
      <c r="F1967" s="3" t="s">
        <v>1726</v>
      </c>
      <c r="G1967" s="3" t="s">
        <v>4605</v>
      </c>
      <c r="H1967" s="64">
        <v>44105</v>
      </c>
      <c r="I1967" s="64">
        <v>44135</v>
      </c>
      <c r="J1967" s="7"/>
      <c r="K1967" s="8">
        <f ca="1">+TODAY()-I1967</f>
        <v>2</v>
      </c>
      <c r="L1967" s="79">
        <v>210</v>
      </c>
      <c r="M1967" s="135"/>
      <c r="N1967" s="9" t="str">
        <f>IF(M1967="","Vacio",IF(L1967=M1967,"Igual","Diferente"))</f>
        <v>Vacio</v>
      </c>
      <c r="O1967" s="9"/>
      <c r="P1967" s="135"/>
      <c r="Q1967" s="9" t="str">
        <f>IF(P1967="","Vacio",IF(O1967=P1967,"Igual","Diferente"))</f>
        <v>Vacio</v>
      </c>
      <c r="R1967" s="1">
        <f>+L1967+O1967/3.5</f>
        <v>210</v>
      </c>
      <c r="S1967" s="1">
        <f ca="1">+IF(K1967&gt;=0,IF(K1967&lt;30,R1967*1,IF(60&gt;K1967,R1967*2,IF(90&gt;K1967,R1967*3,IF(120&gt;K1967,R1967*4,IF(150&gt;K1967,R1967*5,IF(180&gt;K1967,R1967*6,IF(210&gt;K1967,R1967*7))))))),0)</f>
        <v>210</v>
      </c>
      <c r="T1967" s="2" t="str">
        <f ca="1">+IF(K1967&lt;0,0,IF(K1967&lt;8,$A$1,IF(K1967&lt;15,$B$1,IF(K1967&lt;22,$C$1,IF(K1967&lt;30,$D$1,IF(K1967&lt;60,$G$1,IF(K1967&lt;90,$H$1,IF(K1967&lt;120,$I$1,IF(K1967&lt;150,$J$1,IF(K1967&lt;180,$K$1,IF(K1967&lt;210,$E$1)))))))))))</f>
        <v>1° Semana</v>
      </c>
      <c r="U1967" s="3" t="s">
        <v>5192</v>
      </c>
      <c r="V1967" s="10" t="s">
        <v>1780</v>
      </c>
      <c r="W1967" s="6">
        <v>43490</v>
      </c>
      <c r="X1967" s="12" t="s">
        <v>1781</v>
      </c>
      <c r="Y1967" s="12" t="s">
        <v>5249</v>
      </c>
      <c r="Z1967" s="12"/>
      <c r="AA1967" s="12"/>
      <c r="AB1967" s="15"/>
      <c r="AC1967" s="15"/>
      <c r="AD1967" s="15"/>
      <c r="AE1967" s="15"/>
      <c r="AF1967" s="4">
        <f ca="1">+TODAY()-AE1967</f>
        <v>44137</v>
      </c>
      <c r="AG1967" s="15"/>
      <c r="AH1967" s="15"/>
      <c r="AI1967" s="6" t="s">
        <v>1770</v>
      </c>
      <c r="AJ1967" s="69" t="s">
        <v>1782</v>
      </c>
      <c r="AK1967" s="3" t="s">
        <v>289</v>
      </c>
      <c r="AL1967" s="6">
        <v>43855</v>
      </c>
      <c r="AM1967" s="10">
        <v>1</v>
      </c>
      <c r="AN1967" s="3" t="s">
        <v>44</v>
      </c>
      <c r="AO1967" s="3"/>
      <c r="AP1967" s="3" t="s">
        <v>45</v>
      </c>
      <c r="AQ1967" s="3"/>
      <c r="AR1967" s="3"/>
      <c r="AS1967" s="3"/>
      <c r="AT1967" s="3"/>
      <c r="AU1967" s="3" t="s">
        <v>46</v>
      </c>
      <c r="AV1967" s="7" t="s">
        <v>47</v>
      </c>
      <c r="AW1967" s="7" t="s">
        <v>47</v>
      </c>
      <c r="AX1967" s="9" t="str">
        <f>IF(AW1967="","Vacio",IF(AV1967=AW1967,"Igual","Diferente"))</f>
        <v>Igual</v>
      </c>
      <c r="AY1967" s="68"/>
      <c r="AZ1967" s="68" t="s">
        <v>1783</v>
      </c>
      <c r="BA1967" s="5">
        <f ca="1">+IF(K1967&gt;21,"Revisar",0)</f>
        <v>0</v>
      </c>
      <c r="BB1967" s="68" t="s">
        <v>146</v>
      </c>
      <c r="BC1967" s="129" t="s">
        <v>2919</v>
      </c>
      <c r="BF1967" s="129" t="s">
        <v>94</v>
      </c>
      <c r="BG1967" s="129"/>
    </row>
    <row r="1968" spans="1:65" ht="14.65" customHeight="1" x14ac:dyDescent="0.25">
      <c r="A1968" s="68" t="str">
        <f>CONCATENATE(E1968,"_",X1968)</f>
        <v>20550601185_PCR-MAC20056011</v>
      </c>
      <c r="B1968" s="68" t="str">
        <f>CONCATENATE(E1968,"_",Z1968)</f>
        <v>20550601185_PCR-MAC0039</v>
      </c>
      <c r="C1968" s="64">
        <v>44105</v>
      </c>
      <c r="D1968" s="64">
        <v>44135</v>
      </c>
      <c r="E1968" s="192">
        <v>20550601185</v>
      </c>
      <c r="F1968" s="3" t="s">
        <v>1726</v>
      </c>
      <c r="G1968" s="3" t="s">
        <v>4605</v>
      </c>
      <c r="H1968" s="64">
        <v>44105</v>
      </c>
      <c r="I1968" s="64">
        <v>44135</v>
      </c>
      <c r="J1968" s="7"/>
      <c r="K1968" s="8">
        <f ca="1">+TODAY()-I1968</f>
        <v>2</v>
      </c>
      <c r="L1968" s="79">
        <v>210</v>
      </c>
      <c r="M1968" s="135"/>
      <c r="N1968" s="9" t="str">
        <f>IF(M1968="","Vacio",IF(L1968=M1968,"Igual","Diferente"))</f>
        <v>Vacio</v>
      </c>
      <c r="O1968" s="9"/>
      <c r="P1968" s="135"/>
      <c r="Q1968" s="9" t="str">
        <f>IF(P1968="","Vacio",IF(O1968=P1968,"Igual","Diferente"))</f>
        <v>Vacio</v>
      </c>
      <c r="R1968" s="1">
        <f>+L1968+O1968/3.5</f>
        <v>210</v>
      </c>
      <c r="S1968" s="1">
        <f ca="1">+IF(K1968&gt;=0,IF(K1968&lt;30,R1968*1,IF(60&gt;K1968,R1968*2,IF(90&gt;K1968,R1968*3,IF(120&gt;K1968,R1968*4,IF(150&gt;K1968,R1968*5,IF(180&gt;K1968,R1968*6,IF(210&gt;K1968,R1968*7))))))),0)</f>
        <v>210</v>
      </c>
      <c r="T1968" s="2" t="str">
        <f ca="1">+IF(K1968&lt;0,0,IF(K1968&lt;8,$A$1,IF(K1968&lt;15,$B$1,IF(K1968&lt;22,$C$1,IF(K1968&lt;30,$D$1,IF(K1968&lt;60,$G$1,IF(K1968&lt;90,$H$1,IF(K1968&lt;120,$I$1,IF(K1968&lt;150,$J$1,IF(K1968&lt;180,$K$1,IF(K1968&lt;210,$E$1)))))))))))</f>
        <v>1° Semana</v>
      </c>
      <c r="U1968" s="3" t="s">
        <v>5192</v>
      </c>
      <c r="V1968" s="10" t="s">
        <v>1780</v>
      </c>
      <c r="W1968" s="6">
        <v>43490</v>
      </c>
      <c r="X1968" s="12" t="s">
        <v>3507</v>
      </c>
      <c r="Y1968" s="12" t="s">
        <v>5249</v>
      </c>
      <c r="Z1968" s="12" t="s">
        <v>1784</v>
      </c>
      <c r="AA1968" s="12"/>
      <c r="AB1968" s="15"/>
      <c r="AC1968" s="15"/>
      <c r="AD1968" s="15"/>
      <c r="AE1968" s="15"/>
      <c r="AF1968" s="4">
        <f ca="1">+TODAY()-AE1968</f>
        <v>44137</v>
      </c>
      <c r="AG1968" s="15"/>
      <c r="AH1968" s="15"/>
      <c r="AI1968" s="6" t="s">
        <v>1770</v>
      </c>
      <c r="AJ1968" s="69" t="s">
        <v>1782</v>
      </c>
      <c r="AK1968" s="3" t="s">
        <v>289</v>
      </c>
      <c r="AL1968" s="6">
        <v>43855</v>
      </c>
      <c r="AM1968" s="10">
        <v>1</v>
      </c>
      <c r="AN1968" s="3" t="s">
        <v>44</v>
      </c>
      <c r="AO1968" s="3"/>
      <c r="AP1968" s="3" t="s">
        <v>45</v>
      </c>
      <c r="AQ1968" s="3"/>
      <c r="AR1968" s="3"/>
      <c r="AS1968" s="3"/>
      <c r="AT1968" s="3"/>
      <c r="AU1968" s="3" t="s">
        <v>46</v>
      </c>
      <c r="AV1968" s="7" t="s">
        <v>47</v>
      </c>
      <c r="AW1968" s="7" t="s">
        <v>47</v>
      </c>
      <c r="AX1968" s="9" t="str">
        <f>IF(AW1968="","Vacio",IF(AV1968=AW1968,"Igual","Diferente"))</f>
        <v>Igual</v>
      </c>
      <c r="AY1968" s="68"/>
      <c r="AZ1968" s="68" t="s">
        <v>1783</v>
      </c>
      <c r="BA1968" s="5">
        <f ca="1">+IF(K1968&gt;21,"Revisar",0)</f>
        <v>0</v>
      </c>
      <c r="BB1968" s="68" t="s">
        <v>146</v>
      </c>
      <c r="BC1968" s="129" t="s">
        <v>2919</v>
      </c>
      <c r="BF1968" s="129" t="s">
        <v>94</v>
      </c>
      <c r="BG1968" s="129"/>
    </row>
    <row r="1969" spans="1:65" ht="14.65" customHeight="1" x14ac:dyDescent="0.25">
      <c r="A1969" s="68" t="str">
        <f>CONCATENATE(E1969,"_",X1969)</f>
        <v>20550601185_PCR-MAC0043</v>
      </c>
      <c r="B1969" s="68" t="str">
        <f>CONCATENATE(E1969,"_",Z1969)</f>
        <v>20550601185_</v>
      </c>
      <c r="C1969" s="64">
        <v>44105</v>
      </c>
      <c r="D1969" s="64">
        <v>44135</v>
      </c>
      <c r="E1969" s="192">
        <v>20550601185</v>
      </c>
      <c r="F1969" s="3" t="s">
        <v>1726</v>
      </c>
      <c r="G1969" s="3" t="s">
        <v>4605</v>
      </c>
      <c r="H1969" s="64">
        <v>44105</v>
      </c>
      <c r="I1969" s="64">
        <v>44135</v>
      </c>
      <c r="J1969" s="7"/>
      <c r="K1969" s="8">
        <f ca="1">+TODAY()-I1969</f>
        <v>2</v>
      </c>
      <c r="L1969" s="9">
        <v>180</v>
      </c>
      <c r="M1969" s="135"/>
      <c r="N1969" s="9" t="str">
        <f>IF(M1969="","Vacio",IF(L1969=M1969,"Igual","Diferente"))</f>
        <v>Vacio</v>
      </c>
      <c r="O1969" s="9"/>
      <c r="P1969" s="135"/>
      <c r="Q1969" s="9" t="str">
        <f>IF(P1969="","Vacio",IF(O1969=P1969,"Igual","Diferente"))</f>
        <v>Vacio</v>
      </c>
      <c r="R1969" s="1">
        <f>+L1969+O1969/3.5</f>
        <v>180</v>
      </c>
      <c r="S1969" s="1">
        <f ca="1">+IF(K1969&gt;=0,IF(K1969&lt;30,R1969*1,IF(60&gt;K1969,R1969*2,IF(90&gt;K1969,R1969*3,IF(120&gt;K1969,R1969*4,IF(150&gt;K1969,R1969*5,IF(180&gt;K1969,R1969*6,IF(210&gt;K1969,R1969*7))))))),0)</f>
        <v>180</v>
      </c>
      <c r="T1969" s="2" t="str">
        <f ca="1">+IF(K1969&lt;0,0,IF(K1969&lt;8,$A$1,IF(K1969&lt;15,$B$1,IF(K1969&lt;22,$C$1,IF(K1969&lt;30,$D$1,IF(K1969&lt;60,$G$1,IF(K1969&lt;90,$H$1,IF(K1969&lt;120,$I$1,IF(K1969&lt;150,$J$1,IF(K1969&lt;180,$K$1,IF(K1969&lt;210,$E$1)))))))))))</f>
        <v>1° Semana</v>
      </c>
      <c r="U1969" s="3" t="s">
        <v>5191</v>
      </c>
      <c r="V1969" s="10" t="s">
        <v>1768</v>
      </c>
      <c r="W1969" s="6">
        <v>43531</v>
      </c>
      <c r="X1969" s="12" t="s">
        <v>1785</v>
      </c>
      <c r="Y1969" s="12" t="s">
        <v>5249</v>
      </c>
      <c r="Z1969" s="12"/>
      <c r="AA1969" s="12"/>
      <c r="AB1969" s="15"/>
      <c r="AC1969" s="15"/>
      <c r="AD1969" s="15"/>
      <c r="AE1969" s="15"/>
      <c r="AF1969" s="4">
        <f ca="1">+TODAY()-AE1969</f>
        <v>44137</v>
      </c>
      <c r="AG1969" s="15"/>
      <c r="AH1969" s="15"/>
      <c r="AI1969" s="6" t="s">
        <v>1770</v>
      </c>
      <c r="AJ1969" s="69" t="s">
        <v>1771</v>
      </c>
      <c r="AK1969" s="3" t="s">
        <v>289</v>
      </c>
      <c r="AL1969" s="6">
        <v>43897</v>
      </c>
      <c r="AM1969" s="10">
        <v>1</v>
      </c>
      <c r="AN1969" s="3" t="s">
        <v>44</v>
      </c>
      <c r="AO1969" s="3"/>
      <c r="AP1969" s="3"/>
      <c r="AQ1969" s="3"/>
      <c r="AR1969" s="3" t="s">
        <v>853</v>
      </c>
      <c r="AS1969" s="3"/>
      <c r="AT1969" s="3"/>
      <c r="AU1969" s="3" t="s">
        <v>46</v>
      </c>
      <c r="AV1969" s="7" t="s">
        <v>47</v>
      </c>
      <c r="AW1969" s="7" t="s">
        <v>47</v>
      </c>
      <c r="AX1969" s="9" t="str">
        <f>IF(AW1969="","Vacio",IF(AV1969=AW1969,"Igual","Diferente"))</f>
        <v>Igual</v>
      </c>
      <c r="AY1969" s="68"/>
      <c r="AZ1969" s="68"/>
      <c r="BA1969" s="5">
        <f ca="1">+IF(K1969&gt;21,"Revisar",0)</f>
        <v>0</v>
      </c>
      <c r="BB1969" s="68" t="s">
        <v>146</v>
      </c>
      <c r="BC1969" s="129" t="s">
        <v>2919</v>
      </c>
      <c r="BF1969" s="129" t="s">
        <v>94</v>
      </c>
      <c r="BG1969" s="129"/>
    </row>
    <row r="1970" spans="1:65" ht="14.65" customHeight="1" x14ac:dyDescent="0.25">
      <c r="A1970" s="68" t="str">
        <f>CONCATENATE(E1970,"_",X1970)</f>
        <v>20550601185_PCR-MAC0051</v>
      </c>
      <c r="B1970" s="68" t="str">
        <f>CONCATENATE(E1970,"_",Z1970)</f>
        <v>20550601185_</v>
      </c>
      <c r="C1970" s="64">
        <v>44105</v>
      </c>
      <c r="D1970" s="64">
        <v>44135</v>
      </c>
      <c r="E1970" s="192">
        <v>20550601185</v>
      </c>
      <c r="F1970" s="3" t="s">
        <v>1726</v>
      </c>
      <c r="G1970" s="3" t="s">
        <v>4605</v>
      </c>
      <c r="H1970" s="64">
        <v>44105</v>
      </c>
      <c r="I1970" s="64">
        <v>44135</v>
      </c>
      <c r="J1970" s="7"/>
      <c r="K1970" s="8">
        <f ca="1">+TODAY()-I1970</f>
        <v>2</v>
      </c>
      <c r="L1970" s="9">
        <v>190</v>
      </c>
      <c r="M1970" s="135"/>
      <c r="N1970" s="9" t="str">
        <f>IF(M1970="","Vacio",IF(L1970=M1970,"Igual","Diferente"))</f>
        <v>Vacio</v>
      </c>
      <c r="O1970" s="9"/>
      <c r="P1970" s="135"/>
      <c r="Q1970" s="9" t="str">
        <f>IF(P1970="","Vacio",IF(O1970=P1970,"Igual","Diferente"))</f>
        <v>Vacio</v>
      </c>
      <c r="R1970" s="1">
        <f>+L1970+O1970/3.5</f>
        <v>190</v>
      </c>
      <c r="S1970" s="1">
        <f ca="1">+IF(K1970&gt;=0,IF(K1970&lt;30,R1970*1,IF(60&gt;K1970,R1970*2,IF(90&gt;K1970,R1970*3,IF(120&gt;K1970,R1970*4,IF(150&gt;K1970,R1970*5,IF(180&gt;K1970,R1970*6,IF(210&gt;K1970,R1970*7))))))),0)</f>
        <v>190</v>
      </c>
      <c r="T1970" s="2" t="str">
        <f ca="1">+IF(K1970&lt;0,0,IF(K1970&lt;8,$A$1,IF(K1970&lt;15,$B$1,IF(K1970&lt;22,$C$1,IF(K1970&lt;30,$D$1,IF(K1970&lt;60,$G$1,IF(K1970&lt;90,$H$1,IF(K1970&lt;120,$I$1,IF(K1970&lt;150,$J$1,IF(K1970&lt;180,$K$1,IF(K1970&lt;210,$E$1)))))))))))</f>
        <v>1° Semana</v>
      </c>
      <c r="U1970" s="3" t="s">
        <v>3461</v>
      </c>
      <c r="V1970" s="10" t="s">
        <v>3460</v>
      </c>
      <c r="W1970" s="6">
        <v>44046</v>
      </c>
      <c r="X1970" s="12" t="s">
        <v>3459</v>
      </c>
      <c r="Y1970" s="12" t="s">
        <v>5249</v>
      </c>
      <c r="Z1970" s="12"/>
      <c r="AA1970" s="12"/>
      <c r="AB1970" s="15"/>
      <c r="AC1970" s="15"/>
      <c r="AD1970" s="15"/>
      <c r="AE1970" s="15"/>
      <c r="AF1970" s="4">
        <f ca="1">+TODAY()-AE1970</f>
        <v>44137</v>
      </c>
      <c r="AG1970" s="15"/>
      <c r="AH1970" s="15"/>
      <c r="AI1970" s="6"/>
      <c r="AJ1970" s="69"/>
      <c r="AK1970" s="3"/>
      <c r="AL1970" s="6"/>
      <c r="AM1970" s="10">
        <v>1</v>
      </c>
      <c r="AN1970" s="3" t="s">
        <v>44</v>
      </c>
      <c r="AO1970" s="3"/>
      <c r="AP1970" s="3"/>
      <c r="AQ1970" s="3"/>
      <c r="AR1970" s="3" t="s">
        <v>3149</v>
      </c>
      <c r="AS1970" s="3"/>
      <c r="AT1970" s="3"/>
      <c r="AU1970" s="3" t="s">
        <v>46</v>
      </c>
      <c r="AV1970" s="7" t="s">
        <v>47</v>
      </c>
      <c r="AW1970" s="7" t="s">
        <v>47</v>
      </c>
      <c r="AX1970" s="9" t="str">
        <f>IF(AW1970="","Vacio",IF(AV1970=AW1970,"Igual","Diferente"))</f>
        <v>Igual</v>
      </c>
      <c r="AY1970" s="68"/>
      <c r="AZ1970" s="68"/>
      <c r="BA1970" s="5">
        <f ca="1">+IF(K1970&gt;21,"Revisar",0)</f>
        <v>0</v>
      </c>
      <c r="BB1970" s="68" t="s">
        <v>146</v>
      </c>
      <c r="BC1970" s="129" t="s">
        <v>2919</v>
      </c>
      <c r="BF1970" s="129" t="s">
        <v>94</v>
      </c>
      <c r="BG1970" s="129"/>
    </row>
    <row r="1971" spans="1:65" ht="14.65" customHeight="1" x14ac:dyDescent="0.25">
      <c r="A1971" s="68" t="str">
        <f>CONCATENATE(E1971,"_",X1971)</f>
        <v>20550601185_PCR-MAC20095004</v>
      </c>
      <c r="B1971" s="68" t="str">
        <f>CONCATENATE(E1971,"_",Z1971)</f>
        <v>20550601185_</v>
      </c>
      <c r="C1971" s="64">
        <v>44134</v>
      </c>
      <c r="D1971" s="64">
        <v>44165</v>
      </c>
      <c r="E1971" s="192">
        <v>20550601185</v>
      </c>
      <c r="F1971" s="3" t="s">
        <v>1726</v>
      </c>
      <c r="G1971" s="63" t="s">
        <v>5167</v>
      </c>
      <c r="H1971" s="64">
        <v>44134</v>
      </c>
      <c r="I1971" s="64">
        <v>44165</v>
      </c>
      <c r="J1971" s="7"/>
      <c r="K1971" s="8">
        <f ca="1">+TODAY()-I1971</f>
        <v>-28</v>
      </c>
      <c r="L1971" s="9">
        <v>209</v>
      </c>
      <c r="M1971" s="135"/>
      <c r="N1971" s="9" t="str">
        <f>IF(M1971="","Vacio",IF(L1971=M1971,"Igual","Diferente"))</f>
        <v>Vacio</v>
      </c>
      <c r="O1971" s="9"/>
      <c r="P1971" s="135"/>
      <c r="Q1971" s="9" t="str">
        <f>IF(P1971="","Vacio",IF(O1971=P1971,"Igual","Diferente"))</f>
        <v>Vacio</v>
      </c>
      <c r="R1971" s="1">
        <f>+L1971+O1971/3.5</f>
        <v>209</v>
      </c>
      <c r="S1971" s="1">
        <f ca="1">+IF(K1971&gt;=0,IF(K1971&lt;30,R1971*1,IF(60&gt;K1971,R1971*2,IF(90&gt;K1971,R1971*3,IF(120&gt;K1971,R1971*4,IF(150&gt;K1971,R1971*5,IF(180&gt;K1971,R1971*6,IF(210&gt;K1971,R1971*7))))))),0)</f>
        <v>0</v>
      </c>
      <c r="T1971" s="2">
        <f ca="1">+IF(K1971&lt;0,0,IF(K1971&lt;8,$A$1,IF(K1971&lt;15,$B$1,IF(K1971&lt;22,$C$1,IF(K1971&lt;30,$D$1,IF(K1971&lt;60,$G$1,IF(K1971&lt;90,$H$1,IF(K1971&lt;120,$I$1,IF(K1971&lt;150,$J$1,IF(K1971&lt;180,$K$1,IF(K1971&lt;210,$E$1)))))))))))</f>
        <v>0</v>
      </c>
      <c r="U1971" s="3" t="s">
        <v>4223</v>
      </c>
      <c r="V1971" s="10" t="s">
        <v>4697</v>
      </c>
      <c r="W1971" s="6">
        <v>44102</v>
      </c>
      <c r="X1971" s="12" t="s">
        <v>4387</v>
      </c>
      <c r="Y1971" s="12" t="s">
        <v>5249</v>
      </c>
      <c r="Z1971" s="12"/>
      <c r="AA1971" s="12"/>
      <c r="AB1971" s="15"/>
      <c r="AC1971" s="15"/>
      <c r="AD1971" s="15"/>
      <c r="AE1971" s="15"/>
      <c r="AF1971" s="4">
        <f ca="1">+TODAY()-AE1971</f>
        <v>44137</v>
      </c>
      <c r="AG1971" s="15"/>
      <c r="AH1971" s="15"/>
      <c r="AI1971" s="6"/>
      <c r="AJ1971" s="69"/>
      <c r="AK1971" s="3"/>
      <c r="AL1971" s="6"/>
      <c r="AM1971" s="10">
        <v>1</v>
      </c>
      <c r="AN1971" s="3" t="s">
        <v>44</v>
      </c>
      <c r="AO1971" s="3"/>
      <c r="AP1971" s="3"/>
      <c r="AQ1971" s="3"/>
      <c r="AR1971" s="3" t="s">
        <v>3149</v>
      </c>
      <c r="AS1971" s="3"/>
      <c r="AT1971" s="3"/>
      <c r="AU1971" s="3" t="s">
        <v>46</v>
      </c>
      <c r="AV1971" s="7" t="s">
        <v>47</v>
      </c>
      <c r="AW1971" s="7" t="s">
        <v>47</v>
      </c>
      <c r="AX1971" s="9" t="str">
        <f>IF(AW1971="","Vacio",IF(AV1971=AW1971,"Igual","Diferente"))</f>
        <v>Igual</v>
      </c>
      <c r="AY1971" s="68"/>
      <c r="AZ1971" s="68"/>
      <c r="BA1971" s="5">
        <f ca="1">+IF(K1971&gt;21,"Revisar",0)</f>
        <v>0</v>
      </c>
      <c r="BB1971" s="68" t="s">
        <v>146</v>
      </c>
      <c r="BC1971" s="129" t="s">
        <v>2919</v>
      </c>
      <c r="BF1971" s="129"/>
      <c r="BG1971" s="129"/>
    </row>
    <row r="1972" spans="1:65" ht="14.65" customHeight="1" x14ac:dyDescent="0.25">
      <c r="A1972" s="68" t="str">
        <f>CONCATENATE(E1972,"_",X1972)</f>
        <v>20550601185_PCR-MAC20095005</v>
      </c>
      <c r="B1972" s="68" t="str">
        <f>CONCATENATE(E1972,"_",Z1972)</f>
        <v>20550601185_</v>
      </c>
      <c r="C1972" s="64">
        <v>44103</v>
      </c>
      <c r="D1972" s="64">
        <v>44118</v>
      </c>
      <c r="E1972" s="192">
        <v>20550601185</v>
      </c>
      <c r="F1972" s="3" t="s">
        <v>1726</v>
      </c>
      <c r="G1972" s="3" t="s">
        <v>5060</v>
      </c>
      <c r="H1972" s="64">
        <v>44103</v>
      </c>
      <c r="I1972" s="64">
        <v>44118</v>
      </c>
      <c r="J1972" s="7"/>
      <c r="K1972" s="8">
        <f ca="1">+TODAY()-I1972</f>
        <v>19</v>
      </c>
      <c r="L1972" s="9">
        <v>223</v>
      </c>
      <c r="M1972" s="135"/>
      <c r="N1972" s="9" t="str">
        <f>IF(M1972="","Vacio",IF(L1972=M1972,"Igual","Diferente"))</f>
        <v>Vacio</v>
      </c>
      <c r="O1972" s="9"/>
      <c r="P1972" s="135"/>
      <c r="Q1972" s="9" t="str">
        <f>IF(P1972="","Vacio",IF(O1972=P1972,"Igual","Diferente"))</f>
        <v>Vacio</v>
      </c>
      <c r="R1972" s="1">
        <f>+L1972+O1972/3.5</f>
        <v>223</v>
      </c>
      <c r="S1972" s="1">
        <f ca="1">+IF(K1972&gt;=0,IF(K1972&lt;30,R1972*1,IF(60&gt;K1972,R1972*2,IF(90&gt;K1972,R1972*3,IF(120&gt;K1972,R1972*4,IF(150&gt;K1972,R1972*5,IF(180&gt;K1972,R1972*6,IF(210&gt;K1972,R1972*7))))))),0)</f>
        <v>223</v>
      </c>
      <c r="T1972" s="2" t="str">
        <f ca="1">+IF(K1972&lt;0,0,IF(K1972&lt;8,$A$1,IF(K1972&lt;15,$B$1,IF(K1972&lt;22,$C$1,IF(K1972&lt;30,$D$1,IF(K1972&lt;60,$G$1,IF(K1972&lt;90,$H$1,IF(K1972&lt;120,$I$1,IF(K1972&lt;150,$J$1,IF(K1972&lt;180,$K$1,IF(K1972&lt;210,$E$1)))))))))))</f>
        <v>3° Semana</v>
      </c>
      <c r="U1972" s="3" t="s">
        <v>4223</v>
      </c>
      <c r="V1972" s="10" t="s">
        <v>4222</v>
      </c>
      <c r="W1972" s="6">
        <v>44102</v>
      </c>
      <c r="X1972" s="12" t="s">
        <v>4221</v>
      </c>
      <c r="Y1972" s="12" t="s">
        <v>5249</v>
      </c>
      <c r="Z1972" s="12"/>
      <c r="AA1972" s="12"/>
      <c r="AB1972" s="15"/>
      <c r="AC1972" s="15"/>
      <c r="AD1972" s="15"/>
      <c r="AE1972" s="15"/>
      <c r="AF1972" s="4">
        <f ca="1">+TODAY()-AE1972</f>
        <v>44137</v>
      </c>
      <c r="AG1972" s="15"/>
      <c r="AH1972" s="15"/>
      <c r="AI1972" s="6"/>
      <c r="AJ1972" s="69"/>
      <c r="AK1972" s="3"/>
      <c r="AL1972" s="6"/>
      <c r="AM1972" s="10">
        <v>1</v>
      </c>
      <c r="AN1972" s="3" t="s">
        <v>44</v>
      </c>
      <c r="AO1972" s="3"/>
      <c r="AP1972" s="3"/>
      <c r="AQ1972" s="3"/>
      <c r="AR1972" s="3" t="s">
        <v>3149</v>
      </c>
      <c r="AS1972" s="3"/>
      <c r="AT1972" s="3"/>
      <c r="AU1972" s="3" t="s">
        <v>46</v>
      </c>
      <c r="AV1972" s="7" t="s">
        <v>47</v>
      </c>
      <c r="AW1972" s="7" t="s">
        <v>47</v>
      </c>
      <c r="AX1972" s="9" t="str">
        <f>IF(AW1972="","Vacio",IF(AV1972=AW1972,"Igual","Diferente"))</f>
        <v>Igual</v>
      </c>
      <c r="AY1972" s="68"/>
      <c r="AZ1972" s="68"/>
      <c r="BA1972" s="5">
        <f ca="1">+IF(K1972&gt;21,"Revisar",0)</f>
        <v>0</v>
      </c>
      <c r="BB1972" s="68" t="s">
        <v>146</v>
      </c>
      <c r="BC1972" s="129" t="s">
        <v>141</v>
      </c>
      <c r="BF1972" s="129"/>
      <c r="BG1972" s="129"/>
    </row>
    <row r="1973" spans="1:65" ht="14.65" customHeight="1" x14ac:dyDescent="0.25">
      <c r="A1973" s="68" t="str">
        <f>CONCATENATE(E1973,"_",X1973)</f>
        <v>20550601185_PCR-MAC20095007</v>
      </c>
      <c r="B1973" s="68" t="str">
        <f>CONCATENATE(E1973,"_",Z1973)</f>
        <v>20550601185_</v>
      </c>
      <c r="C1973" s="64">
        <v>44117</v>
      </c>
      <c r="D1973" s="64">
        <v>44147</v>
      </c>
      <c r="E1973" s="192">
        <v>20550601185</v>
      </c>
      <c r="F1973" s="3" t="s">
        <v>1726</v>
      </c>
      <c r="G1973" s="3" t="s">
        <v>4786</v>
      </c>
      <c r="H1973" s="64">
        <v>44117</v>
      </c>
      <c r="I1973" s="64">
        <v>44147</v>
      </c>
      <c r="J1973" s="7"/>
      <c r="K1973" s="8">
        <f ca="1">+TODAY()-I1973</f>
        <v>-10</v>
      </c>
      <c r="L1973" s="9">
        <v>215</v>
      </c>
      <c r="M1973" s="135"/>
      <c r="N1973" s="9" t="str">
        <f>IF(M1973="","Vacio",IF(L1973=M1973,"Igual","Diferente"))</f>
        <v>Vacio</v>
      </c>
      <c r="O1973" s="9"/>
      <c r="P1973" s="135"/>
      <c r="Q1973" s="9" t="str">
        <f>IF(P1973="","Vacio",IF(O1973=P1973,"Igual","Diferente"))</f>
        <v>Vacio</v>
      </c>
      <c r="R1973" s="1">
        <f>+L1973+O1973/3.5</f>
        <v>215</v>
      </c>
      <c r="S1973" s="1">
        <f ca="1">+IF(K1973&gt;=0,IF(K1973&lt;30,R1973*1,IF(60&gt;K1973,R1973*2,IF(90&gt;K1973,R1973*3,IF(120&gt;K1973,R1973*4,IF(150&gt;K1973,R1973*5,IF(180&gt;K1973,R1973*6,IF(210&gt;K1973,R1973*7))))))),0)</f>
        <v>0</v>
      </c>
      <c r="T1973" s="2">
        <f ca="1">+IF(K1973&lt;0,0,IF(K1973&lt;8,$A$1,IF(K1973&lt;15,$B$1,IF(K1973&lt;22,$C$1,IF(K1973&lt;30,$D$1,IF(K1973&lt;60,$G$1,IF(K1973&lt;90,$H$1,IF(K1973&lt;120,$I$1,IF(K1973&lt;150,$J$1,IF(K1973&lt;180,$K$1,IF(K1973&lt;210,$E$1)))))))))))</f>
        <v>0</v>
      </c>
      <c r="U1973" s="3" t="s">
        <v>4695</v>
      </c>
      <c r="V1973" s="10" t="s">
        <v>4696</v>
      </c>
      <c r="W1973" s="6">
        <v>44113</v>
      </c>
      <c r="X1973" s="12" t="s">
        <v>4694</v>
      </c>
      <c r="Y1973" s="12" t="s">
        <v>5249</v>
      </c>
      <c r="Z1973" s="12"/>
      <c r="AA1973" s="12"/>
      <c r="AB1973" s="15"/>
      <c r="AC1973" s="15"/>
      <c r="AD1973" s="15"/>
      <c r="AE1973" s="15"/>
      <c r="AF1973" s="4">
        <f ca="1">+TODAY()-AE1973</f>
        <v>44137</v>
      </c>
      <c r="AG1973" s="15"/>
      <c r="AH1973" s="15"/>
      <c r="AI1973" s="6"/>
      <c r="AJ1973" s="69"/>
      <c r="AK1973" s="3"/>
      <c r="AL1973" s="6"/>
      <c r="AM1973" s="10">
        <v>1</v>
      </c>
      <c r="AN1973" s="3" t="s">
        <v>44</v>
      </c>
      <c r="AO1973" s="3"/>
      <c r="AP1973" s="3"/>
      <c r="AQ1973" s="3"/>
      <c r="AR1973" s="3" t="s">
        <v>3149</v>
      </c>
      <c r="AS1973" s="3"/>
      <c r="AT1973" s="3"/>
      <c r="AU1973" s="3" t="s">
        <v>46</v>
      </c>
      <c r="AV1973" s="7" t="s">
        <v>47</v>
      </c>
      <c r="AW1973" s="7" t="s">
        <v>47</v>
      </c>
      <c r="AX1973" s="9" t="str">
        <f>IF(AW1973="","Vacio",IF(AV1973=AW1973,"Igual","Diferente"))</f>
        <v>Igual</v>
      </c>
      <c r="AY1973" s="68"/>
      <c r="AZ1973" s="68"/>
      <c r="BA1973" s="5">
        <f ca="1">+IF(K1973&gt;21,"Revisar",0)</f>
        <v>0</v>
      </c>
      <c r="BB1973" s="68" t="s">
        <v>146</v>
      </c>
      <c r="BC1973" s="129" t="s">
        <v>2919</v>
      </c>
      <c r="BF1973" s="129"/>
      <c r="BG1973" s="129"/>
    </row>
    <row r="1974" spans="1:65" ht="14.65" customHeight="1" x14ac:dyDescent="0.25">
      <c r="A1974" s="68" t="str">
        <f>CONCATENATE(E1974,"_",X1974)</f>
        <v>20550601185_PCR-MAC20105001</v>
      </c>
      <c r="B1974" s="68" t="str">
        <f>CONCATENATE(E1974,"_",Z1974)</f>
        <v>20550601185_</v>
      </c>
      <c r="C1974" s="64">
        <v>44117</v>
      </c>
      <c r="D1974" s="64">
        <v>44147</v>
      </c>
      <c r="E1974" s="192">
        <v>20550601185</v>
      </c>
      <c r="F1974" s="3" t="s">
        <v>1726</v>
      </c>
      <c r="G1974" s="3" t="s">
        <v>5060</v>
      </c>
      <c r="H1974" s="64">
        <v>44117</v>
      </c>
      <c r="I1974" s="64">
        <v>44147</v>
      </c>
      <c r="J1974" s="7"/>
      <c r="K1974" s="8">
        <f ca="1">+TODAY()-I1974</f>
        <v>-10</v>
      </c>
      <c r="L1974" s="9">
        <v>218</v>
      </c>
      <c r="M1974" s="135"/>
      <c r="N1974" s="9" t="str">
        <f>IF(M1974="","Vacio",IF(L1974=M1974,"Igual","Diferente"))</f>
        <v>Vacio</v>
      </c>
      <c r="O1974" s="9"/>
      <c r="P1974" s="135"/>
      <c r="Q1974" s="9" t="str">
        <f>IF(P1974="","Vacio",IF(O1974=P1974,"Igual","Diferente"))</f>
        <v>Vacio</v>
      </c>
      <c r="R1974" s="1">
        <f>+L1974+O1974/3.5</f>
        <v>218</v>
      </c>
      <c r="S1974" s="1">
        <f ca="1">+IF(K1974&gt;=0,IF(K1974&lt;30,R1974*1,IF(60&gt;K1974,R1974*2,IF(90&gt;K1974,R1974*3,IF(120&gt;K1974,R1974*4,IF(150&gt;K1974,R1974*5,IF(180&gt;K1974,R1974*6,IF(210&gt;K1974,R1974*7))))))),0)</f>
        <v>0</v>
      </c>
      <c r="T1974" s="2">
        <f ca="1">+IF(K1974&lt;0,0,IF(K1974&lt;8,$A$1,IF(K1974&lt;15,$B$1,IF(K1974&lt;22,$C$1,IF(K1974&lt;30,$D$1,IF(K1974&lt;60,$G$1,IF(K1974&lt;90,$H$1,IF(K1974&lt;120,$I$1,IF(K1974&lt;150,$J$1,IF(K1974&lt;180,$K$1,IF(K1974&lt;210,$E$1)))))))))))</f>
        <v>0</v>
      </c>
      <c r="U1974" s="3" t="s">
        <v>4811</v>
      </c>
      <c r="V1974" s="10" t="s">
        <v>4810</v>
      </c>
      <c r="W1974" s="6">
        <v>44116</v>
      </c>
      <c r="X1974" s="12" t="s">
        <v>4809</v>
      </c>
      <c r="Y1974" s="12" t="s">
        <v>5249</v>
      </c>
      <c r="Z1974" s="12"/>
      <c r="AA1974" s="12"/>
      <c r="AB1974" s="15"/>
      <c r="AC1974" s="15"/>
      <c r="AD1974" s="15"/>
      <c r="AE1974" s="15"/>
      <c r="AF1974" s="4">
        <f ca="1">+TODAY()-AE1974</f>
        <v>44137</v>
      </c>
      <c r="AG1974" s="15"/>
      <c r="AH1974" s="15"/>
      <c r="AI1974" s="6"/>
      <c r="AJ1974" s="69"/>
      <c r="AK1974" s="3"/>
      <c r="AL1974" s="6"/>
      <c r="AM1974" s="10">
        <v>1</v>
      </c>
      <c r="AN1974" s="3" t="s">
        <v>44</v>
      </c>
      <c r="AO1974" s="3"/>
      <c r="AP1974" s="3"/>
      <c r="AQ1974" s="3"/>
      <c r="AR1974" s="3" t="s">
        <v>3149</v>
      </c>
      <c r="AS1974" s="3"/>
      <c r="AT1974" s="3"/>
      <c r="AU1974" s="3" t="s">
        <v>46</v>
      </c>
      <c r="AV1974" s="7" t="s">
        <v>47</v>
      </c>
      <c r="AW1974" s="7" t="s">
        <v>47</v>
      </c>
      <c r="AX1974" s="9" t="str">
        <f>IF(AW1974="","Vacio",IF(AV1974=AW1974,"Igual","Diferente"))</f>
        <v>Igual</v>
      </c>
      <c r="AY1974" s="68"/>
      <c r="AZ1974" s="68"/>
      <c r="BA1974" s="5">
        <f ca="1">+IF(K1974&gt;21,"Revisar",0)</f>
        <v>0</v>
      </c>
      <c r="BB1974" s="68" t="s">
        <v>146</v>
      </c>
      <c r="BC1974" s="129" t="s">
        <v>2919</v>
      </c>
      <c r="BF1974" s="129"/>
      <c r="BG1974" s="129"/>
    </row>
    <row r="1975" spans="1:65" s="153" customFormat="1" ht="14.65" customHeight="1" x14ac:dyDescent="0.25">
      <c r="A1975" s="68" t="str">
        <f>CONCATENATE(E1975,"_",X1975)</f>
        <v>20550601185_PCR-MAC20085009</v>
      </c>
      <c r="B1975" s="68" t="str">
        <f>CONCATENATE(E1975,"_",Z1975)</f>
        <v>20550601185_</v>
      </c>
      <c r="C1975" s="64">
        <v>44105</v>
      </c>
      <c r="D1975" s="64">
        <v>44135</v>
      </c>
      <c r="E1975" s="192">
        <v>20550601185</v>
      </c>
      <c r="F1975" s="3" t="s">
        <v>1726</v>
      </c>
      <c r="G1975" s="3" t="s">
        <v>4605</v>
      </c>
      <c r="H1975" s="64">
        <v>44105</v>
      </c>
      <c r="I1975" s="64">
        <v>44135</v>
      </c>
      <c r="J1975" s="7"/>
      <c r="K1975" s="8">
        <f ca="1">+TODAY()-I1975</f>
        <v>2</v>
      </c>
      <c r="L1975" s="9">
        <v>160</v>
      </c>
      <c r="M1975" s="135"/>
      <c r="N1975" s="9" t="str">
        <f>IF(M1975="","Vacio",IF(L1975=M1975,"Igual","Diferente"))</f>
        <v>Vacio</v>
      </c>
      <c r="O1975" s="9"/>
      <c r="P1975" s="135"/>
      <c r="Q1975" s="9" t="str">
        <f>IF(P1975="","Vacio",IF(O1975=P1975,"Igual","Diferente"))</f>
        <v>Vacio</v>
      </c>
      <c r="R1975" s="1">
        <f>+L1975+O1975/3.5</f>
        <v>160</v>
      </c>
      <c r="S1975" s="1">
        <f ca="1">+IF(K1975&gt;=0,IF(K1975&lt;30,R1975*1,IF(60&gt;K1975,R1975*2,IF(90&gt;K1975,R1975*3,IF(120&gt;K1975,R1975*4,IF(150&gt;K1975,R1975*5,IF(180&gt;K1975,R1975*6,IF(210&gt;K1975,R1975*7))))))),0)</f>
        <v>160</v>
      </c>
      <c r="T1975" s="2" t="str">
        <f ca="1">+IF(K1975&lt;0,0,IF(K1975&lt;8,$A$1,IF(K1975&lt;15,$B$1,IF(K1975&lt;22,$C$1,IF(K1975&lt;30,$D$1,IF(K1975&lt;60,$G$1,IF(K1975&lt;90,$H$1,IF(K1975&lt;120,$I$1,IF(K1975&lt;150,$J$1,IF(K1975&lt;180,$K$1,IF(K1975&lt;210,$E$1)))))))))))</f>
        <v>1° Semana</v>
      </c>
      <c r="U1975" s="3" t="s">
        <v>3557</v>
      </c>
      <c r="V1975" s="10" t="s">
        <v>3556</v>
      </c>
      <c r="W1975" s="6">
        <v>44057</v>
      </c>
      <c r="X1975" s="12" t="s">
        <v>3555</v>
      </c>
      <c r="Y1975" s="12" t="s">
        <v>5249</v>
      </c>
      <c r="Z1975" s="12"/>
      <c r="AA1975" s="12"/>
      <c r="AB1975" s="15"/>
      <c r="AC1975" s="15"/>
      <c r="AD1975" s="15"/>
      <c r="AE1975" s="15"/>
      <c r="AF1975" s="4">
        <f ca="1">+TODAY()-AE1975</f>
        <v>44137</v>
      </c>
      <c r="AG1975" s="15"/>
      <c r="AH1975" s="15"/>
      <c r="AI1975" s="6"/>
      <c r="AJ1975" s="69"/>
      <c r="AK1975" s="3"/>
      <c r="AL1975" s="6"/>
      <c r="AM1975" s="10">
        <v>1</v>
      </c>
      <c r="AN1975" s="3" t="s">
        <v>44</v>
      </c>
      <c r="AO1975" s="3"/>
      <c r="AP1975" s="3"/>
      <c r="AQ1975" s="3"/>
      <c r="AR1975" s="3" t="s">
        <v>3149</v>
      </c>
      <c r="AS1975" s="3"/>
      <c r="AT1975" s="3"/>
      <c r="AU1975" s="3" t="s">
        <v>46</v>
      </c>
      <c r="AV1975" s="7" t="s">
        <v>47</v>
      </c>
      <c r="AW1975" s="7" t="s">
        <v>47</v>
      </c>
      <c r="AX1975" s="9" t="str">
        <f>IF(AW1975="","Vacio",IF(AV1975=AW1975,"Igual","Diferente"))</f>
        <v>Igual</v>
      </c>
      <c r="AY1975" s="68"/>
      <c r="AZ1975" s="68"/>
      <c r="BA1975" s="5">
        <f ca="1">+IF(K1975&gt;21,"Revisar",0)</f>
        <v>0</v>
      </c>
      <c r="BB1975" s="68" t="s">
        <v>146</v>
      </c>
      <c r="BC1975" s="129" t="s">
        <v>2919</v>
      </c>
      <c r="BD1975"/>
      <c r="BE1975"/>
      <c r="BF1975" s="129" t="s">
        <v>94</v>
      </c>
      <c r="BG1975" s="129"/>
      <c r="BH1975"/>
      <c r="BI1975"/>
      <c r="BJ1975"/>
      <c r="BK1975"/>
      <c r="BL1975"/>
      <c r="BM1975"/>
    </row>
    <row r="1976" spans="1:65" s="153" customFormat="1" ht="14.65" customHeight="1" x14ac:dyDescent="0.25">
      <c r="A1976" s="68" t="str">
        <f>CONCATENATE(E1976,"_",X1976)</f>
        <v>20601107971_PCR-MAC0007</v>
      </c>
      <c r="B1976" s="68" t="str">
        <f>CONCATENATE(E1976,"_",Z1976)</f>
        <v>20601107971_</v>
      </c>
      <c r="C1976" s="6">
        <v>44134</v>
      </c>
      <c r="D1976" s="6">
        <v>44164</v>
      </c>
      <c r="E1976" s="192">
        <v>20601107971</v>
      </c>
      <c r="F1976" s="3" t="s">
        <v>4563</v>
      </c>
      <c r="G1976" s="3" t="s">
        <v>4816</v>
      </c>
      <c r="H1976" s="6">
        <v>44134</v>
      </c>
      <c r="I1976" s="6">
        <v>44164</v>
      </c>
      <c r="J1976" s="7" t="s">
        <v>1951</v>
      </c>
      <c r="K1976" s="8">
        <f ca="1">+TODAY()-I1976</f>
        <v>-27</v>
      </c>
      <c r="L1976" s="9">
        <v>167.71</v>
      </c>
      <c r="M1976" s="135"/>
      <c r="N1976" s="9" t="str">
        <f>IF(M1976="","Vacio",IF(L1976=M1976,"Igual","Diferente"))</f>
        <v>Vacio</v>
      </c>
      <c r="O1976" s="9"/>
      <c r="P1976" s="135"/>
      <c r="Q1976" s="9" t="str">
        <f>IF(P1976="","Vacio",IF(O1976=P1976,"Igual","Diferente"))</f>
        <v>Vacio</v>
      </c>
      <c r="R1976" s="1">
        <f>+L1976+O1976/3.5</f>
        <v>167.71</v>
      </c>
      <c r="S1976" s="1">
        <f ca="1">+IF(K1976&gt;=0,IF(K1976&lt;30,R1976*1,IF(60&gt;K1976,R1976*2,IF(90&gt;K1976,R1976*3,IF(120&gt;K1976,R1976*4,IF(150&gt;K1976,R1976*5,IF(180&gt;K1976,R1976*6,IF(210&gt;K1976,R1976*7))))))),0)</f>
        <v>0</v>
      </c>
      <c r="T1976" s="2">
        <f ca="1">+IF(K1976&lt;0,0,IF(K1976&lt;8,$A$1,IF(K1976&lt;15,$B$1,IF(K1976&lt;22,$C$1,IF(K1976&lt;30,$D$1,IF(K1976&lt;60,$G$1,IF(K1976&lt;90,$H$1,IF(K1976&lt;120,$I$1,IF(K1976&lt;150,$J$1,IF(K1976&lt;180,$K$1,IF(K1976&lt;210,$E$1)))))))))))</f>
        <v>0</v>
      </c>
      <c r="U1976" s="3" t="s">
        <v>1962</v>
      </c>
      <c r="V1976" s="10" t="s">
        <v>1963</v>
      </c>
      <c r="W1976" s="6">
        <v>43404</v>
      </c>
      <c r="X1976" s="12" t="s">
        <v>1964</v>
      </c>
      <c r="Y1976" s="12" t="s">
        <v>5249</v>
      </c>
      <c r="Z1976" s="12"/>
      <c r="AA1976" s="12"/>
      <c r="AB1976" s="15"/>
      <c r="AC1976" s="15"/>
      <c r="AD1976" s="15"/>
      <c r="AE1976" s="15"/>
      <c r="AF1976" s="4">
        <f ca="1">+TODAY()-AE1976</f>
        <v>44137</v>
      </c>
      <c r="AG1976" s="15"/>
      <c r="AH1976" s="15"/>
      <c r="AI1976" s="6" t="s">
        <v>1966</v>
      </c>
      <c r="AJ1976" s="6" t="s">
        <v>1967</v>
      </c>
      <c r="AK1976" s="3" t="s">
        <v>1956</v>
      </c>
      <c r="AL1976" s="6">
        <v>44499</v>
      </c>
      <c r="AM1976" s="10">
        <v>1</v>
      </c>
      <c r="AN1976" s="3" t="s">
        <v>44</v>
      </c>
      <c r="AO1976" s="3"/>
      <c r="AP1976" s="3" t="s">
        <v>45</v>
      </c>
      <c r="AQ1976" s="3"/>
      <c r="AR1976" s="3" t="s">
        <v>337</v>
      </c>
      <c r="AS1976" s="3"/>
      <c r="AT1976" s="3"/>
      <c r="AU1976" s="3" t="s">
        <v>4401</v>
      </c>
      <c r="AV1976" s="7" t="s">
        <v>47</v>
      </c>
      <c r="AW1976" s="7" t="s">
        <v>47</v>
      </c>
      <c r="AX1976" s="9" t="str">
        <f>IF(AW1976="","Vacio",IF(AV1976=AW1976,"Igual","Diferente"))</f>
        <v>Igual</v>
      </c>
      <c r="AY1976" s="68"/>
      <c r="AZ1976" s="68"/>
      <c r="BA1976" s="5">
        <f ca="1">+IF(K1976&gt;21,"Revisar",0)</f>
        <v>0</v>
      </c>
      <c r="BB1976" s="68" t="s">
        <v>146</v>
      </c>
      <c r="BC1976" s="129" t="s">
        <v>2919</v>
      </c>
      <c r="BD1976"/>
      <c r="BE1976"/>
      <c r="BF1976" s="129" t="s">
        <v>94</v>
      </c>
      <c r="BG1976" s="129"/>
      <c r="BH1976"/>
      <c r="BI1976"/>
      <c r="BJ1976"/>
      <c r="BK1976"/>
      <c r="BL1976"/>
      <c r="BM1976"/>
    </row>
    <row r="1977" spans="1:65" s="153" customFormat="1" ht="14.65" customHeight="1" x14ac:dyDescent="0.25">
      <c r="A1977" s="68" t="str">
        <f>CONCATENATE(E1977,"_",X1977)</f>
        <v>20601107971_PCR-MAC0023</v>
      </c>
      <c r="B1977" s="68" t="str">
        <f>CONCATENATE(E1977,"_",Z1977)</f>
        <v>20601107971_</v>
      </c>
      <c r="C1977" s="6">
        <v>44114</v>
      </c>
      <c r="D1977" s="6">
        <v>44144</v>
      </c>
      <c r="E1977" s="192">
        <v>20601107971</v>
      </c>
      <c r="F1977" s="3" t="s">
        <v>4563</v>
      </c>
      <c r="G1977" s="3" t="s">
        <v>4816</v>
      </c>
      <c r="H1977" s="6">
        <v>44114</v>
      </c>
      <c r="I1977" s="6">
        <v>44144</v>
      </c>
      <c r="J1977" s="7" t="s">
        <v>1951</v>
      </c>
      <c r="K1977" s="8">
        <f ca="1">+TODAY()-I1977</f>
        <v>-7</v>
      </c>
      <c r="L1977" s="9">
        <v>191.95</v>
      </c>
      <c r="M1977" s="135"/>
      <c r="N1977" s="9" t="str">
        <f>IF(M1977="","Vacio",IF(L1977=M1977,"Igual","Diferente"))</f>
        <v>Vacio</v>
      </c>
      <c r="O1977" s="9"/>
      <c r="P1977" s="135"/>
      <c r="Q1977" s="9" t="str">
        <f>IF(P1977="","Vacio",IF(O1977=P1977,"Igual","Diferente"))</f>
        <v>Vacio</v>
      </c>
      <c r="R1977" s="1">
        <f>+L1977+O1977/3.5</f>
        <v>191.95</v>
      </c>
      <c r="S1977" s="1">
        <f ca="1">+IF(K1977&gt;=0,IF(K1977&lt;30,R1977*1,IF(60&gt;K1977,R1977*2,IF(90&gt;K1977,R1977*3,IF(120&gt;K1977,R1977*4,IF(150&gt;K1977,R1977*5,IF(180&gt;K1977,R1977*6,IF(210&gt;K1977,R1977*7))))))),0)</f>
        <v>0</v>
      </c>
      <c r="T1977" s="2">
        <f ca="1">+IF(K1977&lt;0,0,IF(K1977&lt;8,$A$1,IF(K1977&lt;15,$B$1,IF(K1977&lt;22,$C$1,IF(K1977&lt;30,$D$1,IF(K1977&lt;60,$G$1,IF(K1977&lt;90,$H$1,IF(K1977&lt;120,$I$1,IF(K1977&lt;150,$J$1,IF(K1977&lt;180,$K$1,IF(K1977&lt;210,$E$1)))))))))))</f>
        <v>0</v>
      </c>
      <c r="U1977" s="3" t="s">
        <v>1968</v>
      </c>
      <c r="V1977" s="10" t="s">
        <v>1969</v>
      </c>
      <c r="W1977" s="6">
        <v>43353</v>
      </c>
      <c r="X1977" s="12" t="s">
        <v>1970</v>
      </c>
      <c r="Y1977" s="12" t="s">
        <v>5249</v>
      </c>
      <c r="Z1977" s="12"/>
      <c r="AA1977" s="12"/>
      <c r="AB1977" s="15"/>
      <c r="AC1977" s="15"/>
      <c r="AD1977" s="15"/>
      <c r="AE1977" s="15"/>
      <c r="AF1977" s="4">
        <f ca="1">+TODAY()-AE1977</f>
        <v>44137</v>
      </c>
      <c r="AG1977" s="15"/>
      <c r="AH1977" s="15"/>
      <c r="AI1977" s="6" t="s">
        <v>1966</v>
      </c>
      <c r="AJ1977" s="69" t="s">
        <v>1955</v>
      </c>
      <c r="AK1977" s="3" t="s">
        <v>1956</v>
      </c>
      <c r="AL1977" s="6">
        <v>44448</v>
      </c>
      <c r="AM1977" s="10">
        <v>1</v>
      </c>
      <c r="AN1977" s="3" t="s">
        <v>44</v>
      </c>
      <c r="AO1977" s="3"/>
      <c r="AP1977" s="3" t="s">
        <v>45</v>
      </c>
      <c r="AQ1977" s="3"/>
      <c r="AR1977" s="3" t="s">
        <v>1971</v>
      </c>
      <c r="AS1977" s="3"/>
      <c r="AT1977" s="3"/>
      <c r="AU1977" s="3" t="s">
        <v>4401</v>
      </c>
      <c r="AV1977" s="7" t="s">
        <v>47</v>
      </c>
      <c r="AW1977" s="7" t="s">
        <v>47</v>
      </c>
      <c r="AX1977" s="9" t="str">
        <f>IF(AW1977="","Vacio",IF(AV1977=AW1977,"Igual","Diferente"))</f>
        <v>Igual</v>
      </c>
      <c r="AY1977" s="68"/>
      <c r="AZ1977" s="68"/>
      <c r="BA1977" s="5">
        <f ca="1">+IF(K1977&gt;21,"Revisar",0)</f>
        <v>0</v>
      </c>
      <c r="BB1977" s="68" t="s">
        <v>146</v>
      </c>
      <c r="BC1977" s="129" t="s">
        <v>2919</v>
      </c>
      <c r="BD1977"/>
      <c r="BE1977"/>
      <c r="BF1977" s="129" t="s">
        <v>94</v>
      </c>
      <c r="BG1977" s="129"/>
      <c r="BH1977"/>
      <c r="BI1977"/>
      <c r="BJ1977"/>
      <c r="BK1977"/>
      <c r="BL1977"/>
      <c r="BM1977"/>
    </row>
    <row r="1978" spans="1:65" s="153" customFormat="1" ht="14.65" customHeight="1" x14ac:dyDescent="0.25">
      <c r="A1978" s="68" t="str">
        <f>CONCATENATE(E1978,"_",X1978)</f>
        <v>20601107971_PCR-MAC0024</v>
      </c>
      <c r="B1978" s="68" t="str">
        <f>CONCATENATE(E1978,"_",Z1978)</f>
        <v>20601107971_</v>
      </c>
      <c r="C1978" s="6">
        <v>44114</v>
      </c>
      <c r="D1978" s="6">
        <v>44144</v>
      </c>
      <c r="E1978" s="192">
        <v>20601107971</v>
      </c>
      <c r="F1978" s="3" t="s">
        <v>4563</v>
      </c>
      <c r="G1978" s="3" t="s">
        <v>4816</v>
      </c>
      <c r="H1978" s="6">
        <v>44114</v>
      </c>
      <c r="I1978" s="6">
        <v>44144</v>
      </c>
      <c r="J1978" s="7" t="s">
        <v>1951</v>
      </c>
      <c r="K1978" s="8">
        <f ca="1">+TODAY()-I1978</f>
        <v>-7</v>
      </c>
      <c r="L1978" s="9">
        <v>191.95</v>
      </c>
      <c r="M1978" s="135"/>
      <c r="N1978" s="9" t="str">
        <f>IF(M1978="","Vacio",IF(L1978=M1978,"Igual","Diferente"))</f>
        <v>Vacio</v>
      </c>
      <c r="O1978" s="9"/>
      <c r="P1978" s="135"/>
      <c r="Q1978" s="9" t="str">
        <f>IF(P1978="","Vacio",IF(O1978=P1978,"Igual","Diferente"))</f>
        <v>Vacio</v>
      </c>
      <c r="R1978" s="1">
        <f>+L1978+O1978/3.5</f>
        <v>191.95</v>
      </c>
      <c r="S1978" s="1">
        <f ca="1">+IF(K1978&gt;=0,IF(K1978&lt;30,R1978*1,IF(60&gt;K1978,R1978*2,IF(90&gt;K1978,R1978*3,IF(120&gt;K1978,R1978*4,IF(150&gt;K1978,R1978*5,IF(180&gt;K1978,R1978*6,IF(210&gt;K1978,R1978*7))))))),0)</f>
        <v>0</v>
      </c>
      <c r="T1978" s="2">
        <f ca="1">+IF(K1978&lt;0,0,IF(K1978&lt;8,$A$1,IF(K1978&lt;15,$B$1,IF(K1978&lt;22,$C$1,IF(K1978&lt;30,$D$1,IF(K1978&lt;60,$G$1,IF(K1978&lt;90,$H$1,IF(K1978&lt;120,$I$1,IF(K1978&lt;150,$J$1,IF(K1978&lt;180,$K$1,IF(K1978&lt;210,$E$1)))))))))))</f>
        <v>0</v>
      </c>
      <c r="U1978" s="3" t="s">
        <v>1968</v>
      </c>
      <c r="V1978" s="10" t="s">
        <v>1969</v>
      </c>
      <c r="W1978" s="6">
        <v>43353</v>
      </c>
      <c r="X1978" s="12" t="s">
        <v>1972</v>
      </c>
      <c r="Y1978" s="12" t="s">
        <v>5249</v>
      </c>
      <c r="Z1978" s="12"/>
      <c r="AA1978" s="12"/>
      <c r="AB1978" s="15"/>
      <c r="AC1978" s="15"/>
      <c r="AD1978" s="15"/>
      <c r="AE1978" s="15"/>
      <c r="AF1978" s="4">
        <f ca="1">+TODAY()-AE1978</f>
        <v>44137</v>
      </c>
      <c r="AG1978" s="15"/>
      <c r="AH1978" s="15"/>
      <c r="AI1978" s="6" t="s">
        <v>1966</v>
      </c>
      <c r="AJ1978" s="69" t="s">
        <v>1955</v>
      </c>
      <c r="AK1978" s="3" t="s">
        <v>1956</v>
      </c>
      <c r="AL1978" s="6">
        <v>44448</v>
      </c>
      <c r="AM1978" s="10">
        <v>1</v>
      </c>
      <c r="AN1978" s="3" t="s">
        <v>44</v>
      </c>
      <c r="AO1978" s="3"/>
      <c r="AP1978" s="3" t="s">
        <v>45</v>
      </c>
      <c r="AQ1978" s="3"/>
      <c r="AR1978" s="3" t="s">
        <v>1971</v>
      </c>
      <c r="AS1978" s="3"/>
      <c r="AT1978" s="3"/>
      <c r="AU1978" s="3" t="s">
        <v>4401</v>
      </c>
      <c r="AV1978" s="7" t="s">
        <v>47</v>
      </c>
      <c r="AW1978" s="7" t="s">
        <v>47</v>
      </c>
      <c r="AX1978" s="9" t="str">
        <f>IF(AW1978="","Vacio",IF(AV1978=AW1978,"Igual","Diferente"))</f>
        <v>Igual</v>
      </c>
      <c r="AY1978" s="68"/>
      <c r="AZ1978" s="68"/>
      <c r="BA1978" s="5">
        <f ca="1">+IF(K1978&gt;21,"Revisar",0)</f>
        <v>0</v>
      </c>
      <c r="BB1978" s="68" t="s">
        <v>146</v>
      </c>
      <c r="BC1978" s="129" t="s">
        <v>2919</v>
      </c>
      <c r="BD1978"/>
      <c r="BE1978"/>
      <c r="BF1978" s="129" t="s">
        <v>94</v>
      </c>
      <c r="BG1978" s="129"/>
      <c r="BH1978"/>
      <c r="BI1978"/>
      <c r="BJ1978"/>
      <c r="BK1978"/>
      <c r="BL1978"/>
      <c r="BM1978"/>
    </row>
    <row r="1979" spans="1:65" s="153" customFormat="1" ht="14.65" customHeight="1" x14ac:dyDescent="0.25">
      <c r="A1979" s="68" t="str">
        <f>CONCATENATE(E1979,"_",X1979)</f>
        <v>20601107971_PCR-MAC0021</v>
      </c>
      <c r="B1979" s="68" t="str">
        <f>CONCATENATE(E1979,"_",Z1979)</f>
        <v>20601107971_PCR-MAC0025</v>
      </c>
      <c r="C1979" s="6">
        <v>44114</v>
      </c>
      <c r="D1979" s="6">
        <v>44144</v>
      </c>
      <c r="E1979" s="192">
        <v>20601107971</v>
      </c>
      <c r="F1979" s="3" t="s">
        <v>4563</v>
      </c>
      <c r="G1979" s="3" t="s">
        <v>4816</v>
      </c>
      <c r="H1979" s="6">
        <v>44114</v>
      </c>
      <c r="I1979" s="6">
        <v>44144</v>
      </c>
      <c r="J1979" s="7" t="s">
        <v>1951</v>
      </c>
      <c r="K1979" s="8">
        <f ca="1">+TODAY()-I1979</f>
        <v>-7</v>
      </c>
      <c r="L1979" s="9">
        <v>191.95</v>
      </c>
      <c r="M1979" s="135"/>
      <c r="N1979" s="9" t="str">
        <f>IF(M1979="","Vacio",IF(L1979=M1979,"Igual","Diferente"))</f>
        <v>Vacio</v>
      </c>
      <c r="O1979" s="9"/>
      <c r="P1979" s="135"/>
      <c r="Q1979" s="9" t="str">
        <f>IF(P1979="","Vacio",IF(O1979=P1979,"Igual","Diferente"))</f>
        <v>Vacio</v>
      </c>
      <c r="R1979" s="1">
        <f>+L1979+O1979/3.5</f>
        <v>191.95</v>
      </c>
      <c r="S1979" s="1">
        <f ca="1">+IF(K1979&gt;=0,IF(K1979&lt;30,R1979*1,IF(60&gt;K1979,R1979*2,IF(90&gt;K1979,R1979*3,IF(120&gt;K1979,R1979*4,IF(150&gt;K1979,R1979*5,IF(180&gt;K1979,R1979*6,IF(210&gt;K1979,R1979*7))))))),0)</f>
        <v>0</v>
      </c>
      <c r="T1979" s="2">
        <f ca="1">+IF(K1979&lt;0,0,IF(K1979&lt;8,$A$1,IF(K1979&lt;15,$B$1,IF(K1979&lt;22,$C$1,IF(K1979&lt;30,$D$1,IF(K1979&lt;60,$G$1,IF(K1979&lt;90,$H$1,IF(K1979&lt;120,$I$1,IF(K1979&lt;150,$J$1,IF(K1979&lt;180,$K$1,IF(K1979&lt;210,$E$1)))))))))))</f>
        <v>0</v>
      </c>
      <c r="U1979" s="3" t="s">
        <v>1968</v>
      </c>
      <c r="V1979" s="10" t="s">
        <v>1969</v>
      </c>
      <c r="W1979" s="6">
        <v>43353</v>
      </c>
      <c r="X1979" s="12" t="s">
        <v>3457</v>
      </c>
      <c r="Y1979" s="12" t="s">
        <v>5249</v>
      </c>
      <c r="Z1979" s="12" t="s">
        <v>1973</v>
      </c>
      <c r="AA1979" s="12"/>
      <c r="AB1979" s="15"/>
      <c r="AC1979" s="15"/>
      <c r="AD1979" s="15"/>
      <c r="AE1979" s="15"/>
      <c r="AF1979" s="4">
        <f ca="1">+TODAY()-AE1979</f>
        <v>44137</v>
      </c>
      <c r="AG1979" s="15"/>
      <c r="AH1979" s="15"/>
      <c r="AI1979" s="6" t="s">
        <v>1966</v>
      </c>
      <c r="AJ1979" s="69" t="s">
        <v>1955</v>
      </c>
      <c r="AK1979" s="3" t="s">
        <v>1956</v>
      </c>
      <c r="AL1979" s="6">
        <v>44448</v>
      </c>
      <c r="AM1979" s="10">
        <v>1</v>
      </c>
      <c r="AN1979" s="3" t="s">
        <v>44</v>
      </c>
      <c r="AO1979" s="3"/>
      <c r="AP1979" s="3" t="s">
        <v>45</v>
      </c>
      <c r="AQ1979" s="3"/>
      <c r="AR1979" s="3" t="s">
        <v>1971</v>
      </c>
      <c r="AS1979" s="3"/>
      <c r="AT1979" s="3"/>
      <c r="AU1979" s="3" t="s">
        <v>4401</v>
      </c>
      <c r="AV1979" s="7" t="s">
        <v>47</v>
      </c>
      <c r="AW1979" s="7" t="s">
        <v>47</v>
      </c>
      <c r="AX1979" s="9" t="str">
        <f>IF(AW1979="","Vacio",IF(AV1979=AW1979,"Igual","Diferente"))</f>
        <v>Igual</v>
      </c>
      <c r="AY1979" s="68" t="s">
        <v>3727</v>
      </c>
      <c r="AZ1979" s="68"/>
      <c r="BA1979" s="5">
        <f ca="1">+IF(K1979&gt;21,"Revisar",0)</f>
        <v>0</v>
      </c>
      <c r="BB1979" s="68" t="s">
        <v>146</v>
      </c>
      <c r="BC1979" s="129" t="s">
        <v>2919</v>
      </c>
      <c r="BD1979"/>
      <c r="BE1979"/>
      <c r="BF1979" s="129" t="s">
        <v>94</v>
      </c>
      <c r="BG1979" s="129"/>
      <c r="BH1979"/>
      <c r="BI1979"/>
      <c r="BJ1979"/>
      <c r="BK1979"/>
      <c r="BL1979"/>
      <c r="BM1979"/>
    </row>
    <row r="1980" spans="1:65" s="153" customFormat="1" ht="14.65" customHeight="1" x14ac:dyDescent="0.25">
      <c r="A1980" s="68" t="str">
        <f>CONCATENATE(E1980,"_",X1980)</f>
        <v>20601107971_PCR-MAC0026</v>
      </c>
      <c r="B1980" s="68" t="str">
        <f>CONCATENATE(E1980,"_",Z1980)</f>
        <v>20601107971_</v>
      </c>
      <c r="C1980" s="6">
        <v>44114</v>
      </c>
      <c r="D1980" s="6">
        <v>44144</v>
      </c>
      <c r="E1980" s="192">
        <v>20601107971</v>
      </c>
      <c r="F1980" s="3" t="s">
        <v>4563</v>
      </c>
      <c r="G1980" s="3" t="s">
        <v>4816</v>
      </c>
      <c r="H1980" s="6">
        <v>44114</v>
      </c>
      <c r="I1980" s="6">
        <v>44144</v>
      </c>
      <c r="J1980" s="7" t="s">
        <v>1951</v>
      </c>
      <c r="K1980" s="8">
        <f ca="1">+TODAY()-I1980</f>
        <v>-7</v>
      </c>
      <c r="L1980" s="9">
        <v>191.95</v>
      </c>
      <c r="M1980" s="135"/>
      <c r="N1980" s="9" t="str">
        <f>IF(M1980="","Vacio",IF(L1980=M1980,"Igual","Diferente"))</f>
        <v>Vacio</v>
      </c>
      <c r="O1980" s="9"/>
      <c r="P1980" s="135"/>
      <c r="Q1980" s="9" t="str">
        <f>IF(P1980="","Vacio",IF(O1980=P1980,"Igual","Diferente"))</f>
        <v>Vacio</v>
      </c>
      <c r="R1980" s="1">
        <f>+L1980+O1980/3.5</f>
        <v>191.95</v>
      </c>
      <c r="S1980" s="1">
        <f ca="1">+IF(K1980&gt;=0,IF(K1980&lt;30,R1980*1,IF(60&gt;K1980,R1980*2,IF(90&gt;K1980,R1980*3,IF(120&gt;K1980,R1980*4,IF(150&gt;K1980,R1980*5,IF(180&gt;K1980,R1980*6,IF(210&gt;K1980,R1980*7))))))),0)</f>
        <v>0</v>
      </c>
      <c r="T1980" s="2">
        <f ca="1">+IF(K1980&lt;0,0,IF(K1980&lt;8,$A$1,IF(K1980&lt;15,$B$1,IF(K1980&lt;22,$C$1,IF(K1980&lt;30,$D$1,IF(K1980&lt;60,$G$1,IF(K1980&lt;90,$H$1,IF(K1980&lt;120,$I$1,IF(K1980&lt;150,$J$1,IF(K1980&lt;180,$K$1,IF(K1980&lt;210,$E$1)))))))))))</f>
        <v>0</v>
      </c>
      <c r="U1980" s="3" t="s">
        <v>1974</v>
      </c>
      <c r="V1980" s="10" t="s">
        <v>1969</v>
      </c>
      <c r="W1980" s="6">
        <v>43353</v>
      </c>
      <c r="X1980" s="12" t="s">
        <v>1975</v>
      </c>
      <c r="Y1980" s="12" t="s">
        <v>5249</v>
      </c>
      <c r="Z1980" s="12"/>
      <c r="AA1980" s="12"/>
      <c r="AB1980" s="15"/>
      <c r="AC1980" s="15"/>
      <c r="AD1980" s="15"/>
      <c r="AE1980" s="15"/>
      <c r="AF1980" s="4">
        <f ca="1">+TODAY()-AE1980</f>
        <v>44137</v>
      </c>
      <c r="AG1980" s="15"/>
      <c r="AH1980" s="15"/>
      <c r="AI1980" s="6" t="s">
        <v>1966</v>
      </c>
      <c r="AJ1980" s="69" t="s">
        <v>1955</v>
      </c>
      <c r="AK1980" s="3" t="s">
        <v>1956</v>
      </c>
      <c r="AL1980" s="6">
        <v>44448</v>
      </c>
      <c r="AM1980" s="10">
        <v>1</v>
      </c>
      <c r="AN1980" s="3" t="s">
        <v>44</v>
      </c>
      <c r="AO1980" s="3"/>
      <c r="AP1980" s="3" t="s">
        <v>45</v>
      </c>
      <c r="AQ1980" s="3"/>
      <c r="AR1980" s="3" t="s">
        <v>1971</v>
      </c>
      <c r="AS1980" s="3"/>
      <c r="AT1980" s="3"/>
      <c r="AU1980" s="3" t="s">
        <v>4401</v>
      </c>
      <c r="AV1980" s="7" t="s">
        <v>47</v>
      </c>
      <c r="AW1980" s="7" t="s">
        <v>47</v>
      </c>
      <c r="AX1980" s="9" t="str">
        <f>IF(AW1980="","Vacio",IF(AV1980=AW1980,"Igual","Diferente"))</f>
        <v>Igual</v>
      </c>
      <c r="AY1980" s="68"/>
      <c r="AZ1980" s="68"/>
      <c r="BA1980" s="5">
        <f ca="1">+IF(K1980&gt;21,"Revisar",0)</f>
        <v>0</v>
      </c>
      <c r="BB1980" s="68" t="s">
        <v>146</v>
      </c>
      <c r="BC1980" s="129" t="s">
        <v>2919</v>
      </c>
      <c r="BD1980"/>
      <c r="BE1980"/>
      <c r="BF1980" s="129" t="s">
        <v>94</v>
      </c>
      <c r="BG1980" s="129"/>
      <c r="BH1980"/>
      <c r="BI1980"/>
      <c r="BJ1980"/>
      <c r="BK1980"/>
      <c r="BL1980"/>
      <c r="BM1980"/>
    </row>
    <row r="1981" spans="1:65" s="153" customFormat="1" ht="14.65" customHeight="1" x14ac:dyDescent="0.25">
      <c r="A1981" s="68" t="str">
        <f>CONCATENATE(E1981,"_",X1981)</f>
        <v>20601107971_PCR-MAC0027</v>
      </c>
      <c r="B1981" s="68" t="str">
        <f>CONCATENATE(E1981,"_",Z1981)</f>
        <v>20601107971_</v>
      </c>
      <c r="C1981" s="6">
        <v>44114</v>
      </c>
      <c r="D1981" s="6">
        <v>44144</v>
      </c>
      <c r="E1981" s="192">
        <v>20601107971</v>
      </c>
      <c r="F1981" s="3" t="s">
        <v>4563</v>
      </c>
      <c r="G1981" s="3" t="s">
        <v>4816</v>
      </c>
      <c r="H1981" s="6">
        <v>44114</v>
      </c>
      <c r="I1981" s="6">
        <v>44144</v>
      </c>
      <c r="J1981" s="7" t="s">
        <v>1951</v>
      </c>
      <c r="K1981" s="8">
        <f ca="1">+TODAY()-I1981</f>
        <v>-7</v>
      </c>
      <c r="L1981" s="9">
        <v>191.95</v>
      </c>
      <c r="M1981" s="135"/>
      <c r="N1981" s="9" t="str">
        <f>IF(M1981="","Vacio",IF(L1981=M1981,"Igual","Diferente"))</f>
        <v>Vacio</v>
      </c>
      <c r="O1981" s="9"/>
      <c r="P1981" s="135"/>
      <c r="Q1981" s="9" t="str">
        <f>IF(P1981="","Vacio",IF(O1981=P1981,"Igual","Diferente"))</f>
        <v>Vacio</v>
      </c>
      <c r="R1981" s="1">
        <f>+L1981+O1981/3.5</f>
        <v>191.95</v>
      </c>
      <c r="S1981" s="1">
        <f ca="1">+IF(K1981&gt;=0,IF(K1981&lt;30,R1981*1,IF(60&gt;K1981,R1981*2,IF(90&gt;K1981,R1981*3,IF(120&gt;K1981,R1981*4,IF(150&gt;K1981,R1981*5,IF(180&gt;K1981,R1981*6,IF(210&gt;K1981,R1981*7))))))),0)</f>
        <v>0</v>
      </c>
      <c r="T1981" s="2">
        <f ca="1">+IF(K1981&lt;0,0,IF(K1981&lt;8,$A$1,IF(K1981&lt;15,$B$1,IF(K1981&lt;22,$C$1,IF(K1981&lt;30,$D$1,IF(K1981&lt;60,$G$1,IF(K1981&lt;90,$H$1,IF(K1981&lt;120,$I$1,IF(K1981&lt;150,$J$1,IF(K1981&lt;180,$K$1,IF(K1981&lt;210,$E$1)))))))))))</f>
        <v>0</v>
      </c>
      <c r="U1981" s="3" t="s">
        <v>1974</v>
      </c>
      <c r="V1981" s="10" t="s">
        <v>1969</v>
      </c>
      <c r="W1981" s="6">
        <v>43353</v>
      </c>
      <c r="X1981" s="12" t="s">
        <v>1976</v>
      </c>
      <c r="Y1981" s="12" t="s">
        <v>5249</v>
      </c>
      <c r="Z1981" s="12"/>
      <c r="AA1981" s="12"/>
      <c r="AB1981" s="15"/>
      <c r="AC1981" s="15"/>
      <c r="AD1981" s="15"/>
      <c r="AE1981" s="15"/>
      <c r="AF1981" s="4">
        <f ca="1">+TODAY()-AE1981</f>
        <v>44137</v>
      </c>
      <c r="AG1981" s="15"/>
      <c r="AH1981" s="15"/>
      <c r="AI1981" s="6" t="s">
        <v>1966</v>
      </c>
      <c r="AJ1981" s="69" t="s">
        <v>1955</v>
      </c>
      <c r="AK1981" s="3" t="s">
        <v>1956</v>
      </c>
      <c r="AL1981" s="6">
        <v>44448</v>
      </c>
      <c r="AM1981" s="10">
        <v>1</v>
      </c>
      <c r="AN1981" s="3" t="s">
        <v>44</v>
      </c>
      <c r="AO1981" s="3"/>
      <c r="AP1981" s="3" t="s">
        <v>45</v>
      </c>
      <c r="AQ1981" s="3"/>
      <c r="AR1981" s="3" t="s">
        <v>1971</v>
      </c>
      <c r="AS1981" s="3"/>
      <c r="AT1981" s="3"/>
      <c r="AU1981" s="3" t="s">
        <v>4401</v>
      </c>
      <c r="AV1981" s="7" t="s">
        <v>47</v>
      </c>
      <c r="AW1981" s="7" t="s">
        <v>47</v>
      </c>
      <c r="AX1981" s="9" t="str">
        <f>IF(AW1981="","Vacio",IF(AV1981=AW1981,"Igual","Diferente"))</f>
        <v>Igual</v>
      </c>
      <c r="AY1981" s="68"/>
      <c r="AZ1981" s="68"/>
      <c r="BA1981" s="5">
        <f ca="1">+IF(K1981&gt;21,"Revisar",0)</f>
        <v>0</v>
      </c>
      <c r="BB1981" s="68" t="s">
        <v>146</v>
      </c>
      <c r="BC1981" s="129" t="s">
        <v>2919</v>
      </c>
      <c r="BD1981"/>
      <c r="BE1981"/>
      <c r="BF1981" s="129" t="s">
        <v>94</v>
      </c>
      <c r="BG1981" s="129"/>
      <c r="BH1981"/>
      <c r="BI1981"/>
      <c r="BJ1981"/>
      <c r="BK1981"/>
      <c r="BL1981"/>
      <c r="BM1981"/>
    </row>
    <row r="1982" spans="1:65" ht="14.65" customHeight="1" x14ac:dyDescent="0.25">
      <c r="A1982" s="68" t="str">
        <f>CONCATENATE(E1982,"_",X1982)</f>
        <v>20601107971_PCR-MAC20085001</v>
      </c>
      <c r="B1982" s="68" t="str">
        <f>CONCATENATE(E1982,"_",Z1982)</f>
        <v>20601107971_PCR-MAC0028</v>
      </c>
      <c r="C1982" s="6">
        <v>44114</v>
      </c>
      <c r="D1982" s="6">
        <v>44144</v>
      </c>
      <c r="E1982" s="192">
        <v>20601107971</v>
      </c>
      <c r="F1982" s="3" t="s">
        <v>4563</v>
      </c>
      <c r="G1982" s="3" t="s">
        <v>4816</v>
      </c>
      <c r="H1982" s="6">
        <v>44114</v>
      </c>
      <c r="I1982" s="6">
        <v>44144</v>
      </c>
      <c r="J1982" s="7" t="s">
        <v>1951</v>
      </c>
      <c r="K1982" s="8">
        <f ca="1">+TODAY()-I1982</f>
        <v>-7</v>
      </c>
      <c r="L1982" s="9">
        <v>191.95</v>
      </c>
      <c r="M1982" s="135"/>
      <c r="N1982" s="9" t="str">
        <f>IF(M1982="","Vacio",IF(L1982=M1982,"Igual","Diferente"))</f>
        <v>Vacio</v>
      </c>
      <c r="O1982" s="9"/>
      <c r="P1982" s="135"/>
      <c r="Q1982" s="9" t="str">
        <f>IF(P1982="","Vacio",IF(O1982=P1982,"Igual","Diferente"))</f>
        <v>Vacio</v>
      </c>
      <c r="R1982" s="1">
        <f>+L1982+O1982/3.5</f>
        <v>191.95</v>
      </c>
      <c r="S1982" s="1">
        <f ca="1">+IF(K1982&gt;=0,IF(K1982&lt;30,R1982*1,IF(60&gt;K1982,R1982*2,IF(90&gt;K1982,R1982*3,IF(120&gt;K1982,R1982*4,IF(150&gt;K1982,R1982*5,IF(180&gt;K1982,R1982*6,IF(210&gt;K1982,R1982*7))))))),0)</f>
        <v>0</v>
      </c>
      <c r="T1982" s="2">
        <f ca="1">+IF(K1982&lt;0,0,IF(K1982&lt;8,$A$1,IF(K1982&lt;15,$B$1,IF(K1982&lt;22,$C$1,IF(K1982&lt;30,$D$1,IF(K1982&lt;60,$G$1,IF(K1982&lt;90,$H$1,IF(K1982&lt;120,$I$1,IF(K1982&lt;150,$J$1,IF(K1982&lt;180,$K$1,IF(K1982&lt;210,$E$1)))))))))))</f>
        <v>0</v>
      </c>
      <c r="U1982" s="3" t="s">
        <v>3536</v>
      </c>
      <c r="V1982" s="10" t="s">
        <v>1977</v>
      </c>
      <c r="W1982" s="6">
        <v>43382</v>
      </c>
      <c r="X1982" s="12" t="s">
        <v>3535</v>
      </c>
      <c r="Y1982" s="12" t="s">
        <v>5249</v>
      </c>
      <c r="Z1982" s="12" t="s">
        <v>1978</v>
      </c>
      <c r="AA1982" s="12"/>
      <c r="AB1982" s="15"/>
      <c r="AC1982" s="15"/>
      <c r="AD1982" s="15"/>
      <c r="AE1982" s="15"/>
      <c r="AF1982" s="4">
        <f ca="1">+TODAY()-AE1982</f>
        <v>44137</v>
      </c>
      <c r="AG1982" s="15"/>
      <c r="AH1982" s="15"/>
      <c r="AI1982" s="6" t="s">
        <v>1966</v>
      </c>
      <c r="AJ1982" s="6" t="s">
        <v>1979</v>
      </c>
      <c r="AK1982" s="3" t="s">
        <v>1956</v>
      </c>
      <c r="AL1982" s="6">
        <v>44491</v>
      </c>
      <c r="AM1982" s="10">
        <v>1</v>
      </c>
      <c r="AN1982" s="3" t="s">
        <v>44</v>
      </c>
      <c r="AO1982" s="3"/>
      <c r="AP1982" s="3" t="s">
        <v>45</v>
      </c>
      <c r="AQ1982" s="3"/>
      <c r="AR1982" s="3" t="s">
        <v>3149</v>
      </c>
      <c r="AS1982" s="3"/>
      <c r="AT1982" s="3"/>
      <c r="AU1982" s="3" t="s">
        <v>4401</v>
      </c>
      <c r="AV1982" s="7" t="s">
        <v>47</v>
      </c>
      <c r="AW1982" s="7" t="s">
        <v>47</v>
      </c>
      <c r="AX1982" s="9" t="str">
        <f>IF(AW1982="","Vacio",IF(AV1982=AW1982,"Igual","Diferente"))</f>
        <v>Igual</v>
      </c>
      <c r="AY1982" s="68"/>
      <c r="AZ1982" s="68"/>
      <c r="BA1982" s="5">
        <f ca="1">+IF(K1982&gt;21,"Revisar",0)</f>
        <v>0</v>
      </c>
      <c r="BB1982" s="68" t="s">
        <v>146</v>
      </c>
      <c r="BC1982" s="129" t="s">
        <v>2919</v>
      </c>
      <c r="BF1982" s="129" t="s">
        <v>94</v>
      </c>
      <c r="BG1982" s="129"/>
    </row>
    <row r="1983" spans="1:65" ht="14.65" customHeight="1" x14ac:dyDescent="0.25">
      <c r="A1983" s="68" t="str">
        <f>CONCATENATE(E1983,"_",X1983)</f>
        <v>20601107971_PCR-MAC0029</v>
      </c>
      <c r="B1983" s="68" t="str">
        <f>CONCATENATE(E1983,"_",Z1983)</f>
        <v>20601107971_</v>
      </c>
      <c r="C1983" s="6">
        <v>44116</v>
      </c>
      <c r="D1983" s="6">
        <v>44146</v>
      </c>
      <c r="E1983" s="192">
        <v>20601107971</v>
      </c>
      <c r="F1983" s="3" t="s">
        <v>4563</v>
      </c>
      <c r="G1983" s="3" t="s">
        <v>4816</v>
      </c>
      <c r="H1983" s="6">
        <v>44116</v>
      </c>
      <c r="I1983" s="6">
        <v>44146</v>
      </c>
      <c r="J1983" s="7" t="s">
        <v>1951</v>
      </c>
      <c r="K1983" s="8">
        <f ca="1">+TODAY()-I1983</f>
        <v>-9</v>
      </c>
      <c r="L1983" s="9">
        <v>191.95</v>
      </c>
      <c r="M1983" s="135"/>
      <c r="N1983" s="9" t="str">
        <f>IF(M1983="","Vacio",IF(L1983=M1983,"Igual","Diferente"))</f>
        <v>Vacio</v>
      </c>
      <c r="O1983" s="9"/>
      <c r="P1983" s="135"/>
      <c r="Q1983" s="9" t="str">
        <f>IF(P1983="","Vacio",IF(O1983=P1983,"Igual","Diferente"))</f>
        <v>Vacio</v>
      </c>
      <c r="R1983" s="1">
        <f>+L1983+O1983/3.5</f>
        <v>191.95</v>
      </c>
      <c r="S1983" s="1">
        <f ca="1">+IF(K1983&gt;=0,IF(K1983&lt;30,R1983*1,IF(60&gt;K1983,R1983*2,IF(90&gt;K1983,R1983*3,IF(120&gt;K1983,R1983*4,IF(150&gt;K1983,R1983*5,IF(180&gt;K1983,R1983*6,IF(210&gt;K1983,R1983*7))))))),0)</f>
        <v>0</v>
      </c>
      <c r="T1983" s="2">
        <f ca="1">+IF(K1983&lt;0,0,IF(K1983&lt;8,$A$1,IF(K1983&lt;15,$B$1,IF(K1983&lt;22,$C$1,IF(K1983&lt;30,$D$1,IF(K1983&lt;60,$G$1,IF(K1983&lt;90,$H$1,IF(K1983&lt;120,$I$1,IF(K1983&lt;150,$J$1,IF(K1983&lt;180,$K$1,IF(K1983&lt;210,$E$1)))))))))))</f>
        <v>0</v>
      </c>
      <c r="U1983" s="3" t="s">
        <v>1974</v>
      </c>
      <c r="V1983" s="10" t="s">
        <v>1980</v>
      </c>
      <c r="W1983" s="6">
        <v>43384</v>
      </c>
      <c r="X1983" s="12" t="s">
        <v>1981</v>
      </c>
      <c r="Y1983" s="12" t="s">
        <v>5249</v>
      </c>
      <c r="Z1983" s="12"/>
      <c r="AA1983" s="12"/>
      <c r="AB1983" s="15"/>
      <c r="AC1983" s="15"/>
      <c r="AD1983" s="15"/>
      <c r="AE1983" s="15"/>
      <c r="AF1983" s="4">
        <f ca="1">+TODAY()-AE1983</f>
        <v>44137</v>
      </c>
      <c r="AG1983" s="15"/>
      <c r="AH1983" s="15"/>
      <c r="AI1983" s="6" t="s">
        <v>1966</v>
      </c>
      <c r="AJ1983" s="6" t="s">
        <v>1982</v>
      </c>
      <c r="AK1983" s="3" t="s">
        <v>1329</v>
      </c>
      <c r="AL1983" s="6">
        <v>43384</v>
      </c>
      <c r="AM1983" s="10">
        <v>1</v>
      </c>
      <c r="AN1983" s="3" t="s">
        <v>44</v>
      </c>
      <c r="AO1983" s="3"/>
      <c r="AP1983" s="3" t="s">
        <v>45</v>
      </c>
      <c r="AQ1983" s="3"/>
      <c r="AR1983" s="3" t="s">
        <v>1971</v>
      </c>
      <c r="AS1983" s="3"/>
      <c r="AT1983" s="3"/>
      <c r="AU1983" s="3" t="s">
        <v>4401</v>
      </c>
      <c r="AV1983" s="7" t="s">
        <v>47</v>
      </c>
      <c r="AW1983" s="7" t="s">
        <v>47</v>
      </c>
      <c r="AX1983" s="9" t="str">
        <f>IF(AW1983="","Vacio",IF(AV1983=AW1983,"Igual","Diferente"))</f>
        <v>Igual</v>
      </c>
      <c r="AY1983" s="68"/>
      <c r="AZ1983" s="68"/>
      <c r="BA1983" s="5">
        <f ca="1">+IF(K1983&gt;21,"Revisar",0)</f>
        <v>0</v>
      </c>
      <c r="BB1983" s="68" t="s">
        <v>146</v>
      </c>
      <c r="BC1983" s="129" t="s">
        <v>2919</v>
      </c>
      <c r="BF1983" s="129" t="s">
        <v>94</v>
      </c>
      <c r="BG1983" s="129"/>
    </row>
    <row r="1984" spans="1:65" ht="14.65" customHeight="1" x14ac:dyDescent="0.25">
      <c r="A1984" s="68" t="str">
        <f>CONCATENATE(E1984,"_",X1984)</f>
        <v>20601107971_PCR-MAC0031</v>
      </c>
      <c r="B1984" s="68" t="str">
        <f>CONCATENATE(E1984,"_",Z1984)</f>
        <v>20601107971_</v>
      </c>
      <c r="C1984" s="6">
        <v>44131</v>
      </c>
      <c r="D1984" s="6">
        <v>44161</v>
      </c>
      <c r="E1984" s="192">
        <v>20601107971</v>
      </c>
      <c r="F1984" s="3" t="s">
        <v>4563</v>
      </c>
      <c r="G1984" s="3" t="s">
        <v>4816</v>
      </c>
      <c r="H1984" s="6">
        <v>44131</v>
      </c>
      <c r="I1984" s="6">
        <v>44161</v>
      </c>
      <c r="J1984" s="7" t="s">
        <v>1951</v>
      </c>
      <c r="K1984" s="8">
        <f ca="1">+TODAY()-I1984</f>
        <v>-24</v>
      </c>
      <c r="L1984" s="9">
        <v>111.21</v>
      </c>
      <c r="M1984" s="135"/>
      <c r="N1984" s="9" t="str">
        <f>IF(M1984="","Vacio",IF(L1984=M1984,"Igual","Diferente"))</f>
        <v>Vacio</v>
      </c>
      <c r="O1984" s="9"/>
      <c r="P1984" s="135"/>
      <c r="Q1984" s="9" t="str">
        <f>IF(P1984="","Vacio",IF(O1984=P1984,"Igual","Diferente"))</f>
        <v>Vacio</v>
      </c>
      <c r="R1984" s="1">
        <f>+L1984+O1984/3.5</f>
        <v>111.21</v>
      </c>
      <c r="S1984" s="1">
        <f ca="1">+IF(K1984&gt;=0,IF(K1984&lt;30,R1984*1,IF(60&gt;K1984,R1984*2,IF(90&gt;K1984,R1984*3,IF(120&gt;K1984,R1984*4,IF(150&gt;K1984,R1984*5,IF(180&gt;K1984,R1984*6,IF(210&gt;K1984,R1984*7))))))),0)</f>
        <v>0</v>
      </c>
      <c r="T1984" s="2">
        <f ca="1">+IF(K1984&lt;0,0,IF(K1984&lt;8,$A$1,IF(K1984&lt;15,$B$1,IF(K1984&lt;22,$C$1,IF(K1984&lt;30,$D$1,IF(K1984&lt;60,$G$1,IF(K1984&lt;90,$H$1,IF(K1984&lt;120,$I$1,IF(K1984&lt;150,$J$1,IF(K1984&lt;180,$K$1,IF(K1984&lt;210,$E$1)))))))))))</f>
        <v>0</v>
      </c>
      <c r="U1984" s="3" t="s">
        <v>1983</v>
      </c>
      <c r="V1984" s="10" t="s">
        <v>1984</v>
      </c>
      <c r="W1984" s="6">
        <v>43399</v>
      </c>
      <c r="X1984" s="12" t="s">
        <v>1985</v>
      </c>
      <c r="Y1984" s="12" t="s">
        <v>5249</v>
      </c>
      <c r="Z1984" s="12"/>
      <c r="AA1984" s="12"/>
      <c r="AB1984" s="15"/>
      <c r="AC1984" s="15"/>
      <c r="AD1984" s="15"/>
      <c r="AE1984" s="15"/>
      <c r="AF1984" s="4">
        <f ca="1">+TODAY()-AE1984</f>
        <v>44137</v>
      </c>
      <c r="AG1984" s="15"/>
      <c r="AH1984" s="15"/>
      <c r="AI1984" s="6" t="s">
        <v>1966</v>
      </c>
      <c r="AJ1984" s="6" t="s">
        <v>1982</v>
      </c>
      <c r="AK1984" s="3" t="s">
        <v>1956</v>
      </c>
      <c r="AL1984" s="6">
        <v>44494</v>
      </c>
      <c r="AM1984" s="10">
        <v>1</v>
      </c>
      <c r="AN1984" s="3" t="s">
        <v>44</v>
      </c>
      <c r="AO1984" s="3"/>
      <c r="AP1984" s="3" t="s">
        <v>45</v>
      </c>
      <c r="AQ1984" s="3"/>
      <c r="AR1984" s="3" t="s">
        <v>337</v>
      </c>
      <c r="AS1984" s="3"/>
      <c r="AT1984" s="3"/>
      <c r="AU1984" s="3" t="s">
        <v>4401</v>
      </c>
      <c r="AV1984" s="7" t="s">
        <v>47</v>
      </c>
      <c r="AW1984" s="7" t="s">
        <v>47</v>
      </c>
      <c r="AX1984" s="9" t="str">
        <f>IF(AW1984="","Vacio",IF(AV1984=AW1984,"Igual","Diferente"))</f>
        <v>Igual</v>
      </c>
      <c r="AY1984" s="68"/>
      <c r="AZ1984" s="68"/>
      <c r="BA1984" s="5">
        <f ca="1">+IF(K1984&gt;21,"Revisar",0)</f>
        <v>0</v>
      </c>
      <c r="BB1984" s="68" t="s">
        <v>146</v>
      </c>
      <c r="BC1984" s="129" t="s">
        <v>2919</v>
      </c>
      <c r="BF1984" s="129" t="s">
        <v>94</v>
      </c>
      <c r="BG1984" s="129"/>
    </row>
    <row r="1985" spans="1:65" ht="14.65" customHeight="1" x14ac:dyDescent="0.25">
      <c r="A1985" s="68" t="str">
        <f>CONCATENATE(E1985,"_",X1985)</f>
        <v>20601107971_PCR-MAC20025006</v>
      </c>
      <c r="B1985" s="68" t="str">
        <f>CONCATENATE(E1985,"_",Z1985)</f>
        <v>20601107971_PCR-MAC0032</v>
      </c>
      <c r="C1985" s="64">
        <v>44110</v>
      </c>
      <c r="D1985" s="64">
        <v>44140</v>
      </c>
      <c r="E1985" s="192">
        <v>20601107971</v>
      </c>
      <c r="F1985" s="3" t="s">
        <v>4563</v>
      </c>
      <c r="G1985" s="3" t="s">
        <v>4816</v>
      </c>
      <c r="H1985" s="64">
        <v>44110</v>
      </c>
      <c r="I1985" s="64">
        <v>44140</v>
      </c>
      <c r="J1985" s="7"/>
      <c r="K1985" s="8">
        <f ca="1">+TODAY()-I1985</f>
        <v>-3</v>
      </c>
      <c r="L1985" s="9">
        <v>111.21</v>
      </c>
      <c r="M1985" s="135"/>
      <c r="N1985" s="9" t="str">
        <f>IF(M1985="","Vacio",IF(L1985=M1985,"Igual","Diferente"))</f>
        <v>Vacio</v>
      </c>
      <c r="O1985" s="9"/>
      <c r="P1985" s="135"/>
      <c r="Q1985" s="9" t="str">
        <f>IF(P1985="","Vacio",IF(O1985=P1985,"Igual","Diferente"))</f>
        <v>Vacio</v>
      </c>
      <c r="R1985" s="1">
        <f>+L1985+O1985/3.5</f>
        <v>111.21</v>
      </c>
      <c r="S1985" s="1">
        <f ca="1">+IF(K1985&gt;=0,IF(K1985&lt;30,R1985*1,IF(60&gt;K1985,R1985*2,IF(90&gt;K1985,R1985*3,IF(120&gt;K1985,R1985*4,IF(150&gt;K1985,R1985*5,IF(180&gt;K1985,R1985*6,IF(210&gt;K1985,R1985*7))))))),0)</f>
        <v>0</v>
      </c>
      <c r="T1985" s="2">
        <f ca="1">+IF(K1985&lt;0,0,IF(K1985&lt;8,$A$1,IF(K1985&lt;15,$B$1,IF(K1985&lt;22,$C$1,IF(K1985&lt;30,$D$1,IF(K1985&lt;60,$G$1,IF(K1985&lt;90,$H$1,IF(K1985&lt;120,$I$1,IF(K1985&lt;150,$J$1,IF(K1985&lt;180,$K$1,IF(K1985&lt;210,$E$1)))))))))))</f>
        <v>0</v>
      </c>
      <c r="U1985" s="3" t="s">
        <v>1986</v>
      </c>
      <c r="V1985" s="10" t="s">
        <v>1987</v>
      </c>
      <c r="W1985" s="6">
        <v>43867</v>
      </c>
      <c r="X1985" s="12" t="s">
        <v>3332</v>
      </c>
      <c r="Y1985" s="12" t="s">
        <v>5249</v>
      </c>
      <c r="Z1985" s="12" t="s">
        <v>1965</v>
      </c>
      <c r="AA1985" s="12"/>
      <c r="AB1985" s="15"/>
      <c r="AC1985" s="15"/>
      <c r="AD1985" s="15"/>
      <c r="AE1985" s="15"/>
      <c r="AF1985" s="4">
        <f ca="1">+TODAY()-AE1985</f>
        <v>44137</v>
      </c>
      <c r="AG1985" s="15"/>
      <c r="AH1985" s="15"/>
      <c r="AI1985" s="64"/>
      <c r="AJ1985" s="64"/>
      <c r="AK1985" s="63"/>
      <c r="AL1985" s="64"/>
      <c r="AM1985" s="66">
        <v>1</v>
      </c>
      <c r="AN1985" s="63" t="s">
        <v>44</v>
      </c>
      <c r="AO1985" s="63"/>
      <c r="AP1985" s="3" t="s">
        <v>45</v>
      </c>
      <c r="AQ1985" s="63"/>
      <c r="AR1985" s="3" t="s">
        <v>337</v>
      </c>
      <c r="AS1985" s="63"/>
      <c r="AT1985" s="63"/>
      <c r="AU1985" s="3" t="s">
        <v>4401</v>
      </c>
      <c r="AV1985" s="65" t="s">
        <v>47</v>
      </c>
      <c r="AW1985" s="7" t="s">
        <v>47</v>
      </c>
      <c r="AX1985" s="9" t="str">
        <f>IF(AW1985="","Vacio",IF(AV1985=AW1985,"Igual","Diferente"))</f>
        <v>Igual</v>
      </c>
      <c r="AY1985" s="68"/>
      <c r="AZ1985" s="68"/>
      <c r="BA1985" s="5">
        <f ca="1">+IF(K1985&gt;21,"Revisar",0)</f>
        <v>0</v>
      </c>
      <c r="BB1985" s="68" t="s">
        <v>146</v>
      </c>
      <c r="BC1985" s="129" t="s">
        <v>2919</v>
      </c>
      <c r="BF1985" s="129" t="s">
        <v>94</v>
      </c>
      <c r="BG1985" s="129"/>
    </row>
    <row r="1986" spans="1:65" ht="14.65" customHeight="1" x14ac:dyDescent="0.25">
      <c r="A1986" s="68" t="str">
        <f>CONCATENATE(E1986,"_",X1986)</f>
        <v>20601107971_PCR-MAC0033</v>
      </c>
      <c r="B1986" s="68" t="str">
        <f>CONCATENATE(E1986,"_",Z1986)</f>
        <v>20601107971_</v>
      </c>
      <c r="C1986" s="6">
        <v>44109</v>
      </c>
      <c r="D1986" s="6">
        <v>44139</v>
      </c>
      <c r="E1986" s="192">
        <v>20601107971</v>
      </c>
      <c r="F1986" s="3" t="s">
        <v>4563</v>
      </c>
      <c r="G1986" s="3" t="s">
        <v>4816</v>
      </c>
      <c r="H1986" s="6">
        <v>44109</v>
      </c>
      <c r="I1986" s="6">
        <v>44139</v>
      </c>
      <c r="J1986" s="7" t="s">
        <v>1951</v>
      </c>
      <c r="K1986" s="8">
        <f ca="1">+TODAY()-I1986</f>
        <v>-2</v>
      </c>
      <c r="L1986" s="9">
        <v>191.95</v>
      </c>
      <c r="M1986" s="135"/>
      <c r="N1986" s="9" t="str">
        <f>IF(M1986="","Vacio",IF(L1986=M1986,"Igual","Diferente"))</f>
        <v>Vacio</v>
      </c>
      <c r="O1986" s="9"/>
      <c r="P1986" s="135"/>
      <c r="Q1986" s="9" t="str">
        <f>IF(P1986="","Vacio",IF(O1986=P1986,"Igual","Diferente"))</f>
        <v>Vacio</v>
      </c>
      <c r="R1986" s="1">
        <f>+L1986+O1986/3.5</f>
        <v>191.95</v>
      </c>
      <c r="S1986" s="1">
        <f ca="1">+IF(K1986&gt;=0,IF(K1986&lt;30,R1986*1,IF(60&gt;K1986,R1986*2,IF(90&gt;K1986,R1986*3,IF(120&gt;K1986,R1986*4,IF(150&gt;K1986,R1986*5,IF(180&gt;K1986,R1986*6,IF(210&gt;K1986,R1986*7))))))),0)</f>
        <v>0</v>
      </c>
      <c r="T1986" s="2">
        <f ca="1">+IF(K1986&lt;0,0,IF(K1986&lt;8,$A$1,IF(K1986&lt;15,$B$1,IF(K1986&lt;22,$C$1,IF(K1986&lt;30,$D$1,IF(K1986&lt;60,$G$1,IF(K1986&lt;90,$H$1,IF(K1986&lt;120,$I$1,IF(K1986&lt;150,$J$1,IF(K1986&lt;180,$K$1,IF(K1986&lt;210,$E$1)))))))))))</f>
        <v>0</v>
      </c>
      <c r="U1986" s="3" t="s">
        <v>1988</v>
      </c>
      <c r="V1986" s="10" t="s">
        <v>1989</v>
      </c>
      <c r="W1986" s="6">
        <v>43409</v>
      </c>
      <c r="X1986" s="12" t="s">
        <v>1990</v>
      </c>
      <c r="Y1986" s="12" t="s">
        <v>5249</v>
      </c>
      <c r="Z1986" s="12"/>
      <c r="AA1986" s="12"/>
      <c r="AB1986" s="15"/>
      <c r="AC1986" s="15"/>
      <c r="AD1986" s="15"/>
      <c r="AE1986" s="15"/>
      <c r="AF1986" s="4">
        <f ca="1">+TODAY()-AE1986</f>
        <v>44137</v>
      </c>
      <c r="AG1986" s="15"/>
      <c r="AH1986" s="15"/>
      <c r="AI1986" s="6" t="s">
        <v>1966</v>
      </c>
      <c r="AJ1986" s="6" t="s">
        <v>1967</v>
      </c>
      <c r="AK1986" s="3" t="s">
        <v>1956</v>
      </c>
      <c r="AL1986" s="6">
        <v>44504</v>
      </c>
      <c r="AM1986" s="10">
        <v>1</v>
      </c>
      <c r="AN1986" s="3" t="s">
        <v>44</v>
      </c>
      <c r="AO1986" s="3"/>
      <c r="AP1986" s="3" t="s">
        <v>45</v>
      </c>
      <c r="AQ1986" s="3"/>
      <c r="AR1986" s="3" t="s">
        <v>337</v>
      </c>
      <c r="AS1986" s="3"/>
      <c r="AT1986" s="3"/>
      <c r="AU1986" s="3" t="s">
        <v>4401</v>
      </c>
      <c r="AV1986" s="7" t="s">
        <v>47</v>
      </c>
      <c r="AW1986" s="7" t="s">
        <v>47</v>
      </c>
      <c r="AX1986" s="9" t="str">
        <f>IF(AW1986="","Vacio",IF(AV1986=AW1986,"Igual","Diferente"))</f>
        <v>Igual</v>
      </c>
      <c r="AY1986" s="68"/>
      <c r="AZ1986" s="68"/>
      <c r="BA1986" s="5">
        <f ca="1">+IF(K1986&gt;21,"Revisar",0)</f>
        <v>0</v>
      </c>
      <c r="BB1986" s="68" t="s">
        <v>146</v>
      </c>
      <c r="BC1986" s="129" t="s">
        <v>2919</v>
      </c>
      <c r="BF1986" s="129" t="s">
        <v>94</v>
      </c>
      <c r="BG1986" s="129"/>
    </row>
    <row r="1987" spans="1:65" ht="14.65" customHeight="1" x14ac:dyDescent="0.25">
      <c r="A1987" s="68" t="str">
        <f>CONCATENATE(E1987,"_",X1987)</f>
        <v>20601107971_PCR-MAC0034</v>
      </c>
      <c r="B1987" s="68" t="str">
        <f>CONCATENATE(E1987,"_",Z1987)</f>
        <v>20601107971_</v>
      </c>
      <c r="C1987" s="6">
        <v>44112</v>
      </c>
      <c r="D1987" s="6">
        <v>44142</v>
      </c>
      <c r="E1987" s="192">
        <v>20601107971</v>
      </c>
      <c r="F1987" s="3" t="s">
        <v>4563</v>
      </c>
      <c r="G1987" s="3" t="s">
        <v>4816</v>
      </c>
      <c r="H1987" s="6">
        <v>44112</v>
      </c>
      <c r="I1987" s="6">
        <v>44142</v>
      </c>
      <c r="J1987" s="7" t="s">
        <v>1951</v>
      </c>
      <c r="K1987" s="8">
        <f ca="1">+TODAY()-I1987</f>
        <v>-5</v>
      </c>
      <c r="L1987" s="9">
        <v>150.05000000000001</v>
      </c>
      <c r="M1987" s="135"/>
      <c r="N1987" s="9" t="str">
        <f>IF(M1987="","Vacio",IF(L1987=M1987,"Igual","Diferente"))</f>
        <v>Vacio</v>
      </c>
      <c r="O1987" s="9"/>
      <c r="P1987" s="135"/>
      <c r="Q1987" s="9" t="str">
        <f>IF(P1987="","Vacio",IF(O1987=P1987,"Igual","Diferente"))</f>
        <v>Vacio</v>
      </c>
      <c r="R1987" s="1">
        <f>+L1987+O1987/3.5</f>
        <v>150.05000000000001</v>
      </c>
      <c r="S1987" s="1">
        <f ca="1">+IF(K1987&gt;=0,IF(K1987&lt;30,R1987*1,IF(60&gt;K1987,R1987*2,IF(90&gt;K1987,R1987*3,IF(120&gt;K1987,R1987*4,IF(150&gt;K1987,R1987*5,IF(180&gt;K1987,R1987*6,IF(210&gt;K1987,R1987*7))))))),0)</f>
        <v>0</v>
      </c>
      <c r="T1987" s="2">
        <f ca="1">+IF(K1987&lt;0,0,IF(K1987&lt;8,$A$1,IF(K1987&lt;15,$B$1,IF(K1987&lt;22,$C$1,IF(K1987&lt;30,$D$1,IF(K1987&lt;60,$G$1,IF(K1987&lt;90,$H$1,IF(K1987&lt;120,$I$1,IF(K1987&lt;150,$J$1,IF(K1987&lt;180,$K$1,IF(K1987&lt;210,$E$1)))))))))))</f>
        <v>0</v>
      </c>
      <c r="U1987" s="3" t="s">
        <v>1991</v>
      </c>
      <c r="V1987" s="10" t="s">
        <v>1992</v>
      </c>
      <c r="W1987" s="6">
        <v>43412</v>
      </c>
      <c r="X1987" s="12" t="s">
        <v>1993</v>
      </c>
      <c r="Y1987" s="12" t="s">
        <v>5249</v>
      </c>
      <c r="Z1987" s="12"/>
      <c r="AA1987" s="12"/>
      <c r="AB1987" s="15"/>
      <c r="AC1987" s="15"/>
      <c r="AD1987" s="15"/>
      <c r="AE1987" s="15"/>
      <c r="AF1987" s="4">
        <f ca="1">+TODAY()-AE1987</f>
        <v>44137</v>
      </c>
      <c r="AG1987" s="15"/>
      <c r="AH1987" s="15"/>
      <c r="AI1987" s="6" t="s">
        <v>1966</v>
      </c>
      <c r="AJ1987" s="6" t="s">
        <v>1967</v>
      </c>
      <c r="AK1987" s="3" t="s">
        <v>1956</v>
      </c>
      <c r="AL1987" s="6">
        <v>44507</v>
      </c>
      <c r="AM1987" s="10">
        <v>1</v>
      </c>
      <c r="AN1987" s="3" t="s">
        <v>44</v>
      </c>
      <c r="AO1987" s="3"/>
      <c r="AP1987" s="3" t="s">
        <v>45</v>
      </c>
      <c r="AQ1987" s="3"/>
      <c r="AR1987" s="3" t="s">
        <v>337</v>
      </c>
      <c r="AS1987" s="3"/>
      <c r="AT1987" s="3"/>
      <c r="AU1987" s="3" t="s">
        <v>4401</v>
      </c>
      <c r="AV1987" s="7" t="s">
        <v>47</v>
      </c>
      <c r="AW1987" s="7" t="s">
        <v>47</v>
      </c>
      <c r="AX1987" s="9" t="str">
        <f>IF(AW1987="","Vacio",IF(AV1987=AW1987,"Igual","Diferente"))</f>
        <v>Igual</v>
      </c>
      <c r="AY1987" s="68"/>
      <c r="AZ1987" s="68"/>
      <c r="BA1987" s="5">
        <f ca="1">+IF(K1987&gt;21,"Revisar",0)</f>
        <v>0</v>
      </c>
      <c r="BB1987" s="68" t="s">
        <v>146</v>
      </c>
      <c r="BC1987" s="129" t="s">
        <v>2919</v>
      </c>
      <c r="BF1987" s="129" t="s">
        <v>94</v>
      </c>
      <c r="BG1987" s="129"/>
    </row>
    <row r="1988" spans="1:65" ht="14.65" customHeight="1" x14ac:dyDescent="0.25">
      <c r="A1988" s="68" t="str">
        <f>CONCATENATE(E1988,"_",X1988)</f>
        <v>20601107971_PCR-MAC0044</v>
      </c>
      <c r="B1988" s="68" t="str">
        <f>CONCATENATE(E1988,"_",Z1988)</f>
        <v>20601107971_</v>
      </c>
      <c r="C1988" s="6">
        <v>44115</v>
      </c>
      <c r="D1988" s="6">
        <v>44145</v>
      </c>
      <c r="E1988" s="192">
        <v>20601107971</v>
      </c>
      <c r="F1988" s="3" t="s">
        <v>4563</v>
      </c>
      <c r="G1988" s="3" t="s">
        <v>4816</v>
      </c>
      <c r="H1988" s="6">
        <v>44115</v>
      </c>
      <c r="I1988" s="6">
        <v>44145</v>
      </c>
      <c r="J1988" s="7" t="s">
        <v>1951</v>
      </c>
      <c r="K1988" s="8">
        <f ca="1">+TODAY()-I1988</f>
        <v>-8</v>
      </c>
      <c r="L1988" s="9">
        <v>191.95</v>
      </c>
      <c r="M1988" s="135"/>
      <c r="N1988" s="9" t="str">
        <f>IF(M1988="","Vacio",IF(L1988=M1988,"Igual","Diferente"))</f>
        <v>Vacio</v>
      </c>
      <c r="O1988" s="9"/>
      <c r="P1988" s="135"/>
      <c r="Q1988" s="9" t="str">
        <f>IF(P1988="","Vacio",IF(O1988=P1988,"Igual","Diferente"))</f>
        <v>Vacio</v>
      </c>
      <c r="R1988" s="1">
        <f>+L1988+O1988/3.5</f>
        <v>191.95</v>
      </c>
      <c r="S1988" s="1">
        <f ca="1">+IF(K1988&gt;=0,IF(K1988&lt;30,R1988*1,IF(60&gt;K1988,R1988*2,IF(90&gt;K1988,R1988*3,IF(120&gt;K1988,R1988*4,IF(150&gt;K1988,R1988*5,IF(180&gt;K1988,R1988*6,IF(210&gt;K1988,R1988*7))))))),0)</f>
        <v>0</v>
      </c>
      <c r="T1988" s="2">
        <f ca="1">+IF(K1988&lt;0,0,IF(K1988&lt;8,$A$1,IF(K1988&lt;15,$B$1,IF(K1988&lt;22,$C$1,IF(K1988&lt;30,$D$1,IF(K1988&lt;60,$G$1,IF(K1988&lt;90,$H$1,IF(K1988&lt;120,$I$1,IF(K1988&lt;150,$J$1,IF(K1988&lt;180,$K$1,IF(K1988&lt;210,$E$1)))))))))))</f>
        <v>0</v>
      </c>
      <c r="U1988" s="3" t="s">
        <v>1974</v>
      </c>
      <c r="V1988" s="10" t="s">
        <v>1994</v>
      </c>
      <c r="W1988" s="6">
        <v>43532</v>
      </c>
      <c r="X1988" s="12" t="s">
        <v>1995</v>
      </c>
      <c r="Y1988" s="12" t="s">
        <v>5249</v>
      </c>
      <c r="Z1988" s="12"/>
      <c r="AA1988" s="12"/>
      <c r="AB1988" s="15"/>
      <c r="AC1988" s="15"/>
      <c r="AD1988" s="15"/>
      <c r="AE1988" s="15"/>
      <c r="AF1988" s="4">
        <f ca="1">+TODAY()-AE1988</f>
        <v>44137</v>
      </c>
      <c r="AG1988" s="15"/>
      <c r="AH1988" s="15"/>
      <c r="AI1988" s="6" t="s">
        <v>1966</v>
      </c>
      <c r="AJ1988" s="6" t="s">
        <v>1996</v>
      </c>
      <c r="AK1988" s="3" t="s">
        <v>1956</v>
      </c>
      <c r="AL1988" s="6">
        <v>44630</v>
      </c>
      <c r="AM1988" s="10">
        <v>1</v>
      </c>
      <c r="AN1988" s="3" t="s">
        <v>44</v>
      </c>
      <c r="AO1988" s="3"/>
      <c r="AP1988" s="3" t="s">
        <v>320</v>
      </c>
      <c r="AQ1988" s="3"/>
      <c r="AR1988" s="3" t="s">
        <v>337</v>
      </c>
      <c r="AS1988" s="3"/>
      <c r="AT1988" s="3"/>
      <c r="AU1988" s="3" t="s">
        <v>4401</v>
      </c>
      <c r="AV1988" s="7" t="s">
        <v>47</v>
      </c>
      <c r="AW1988" s="7" t="s">
        <v>47</v>
      </c>
      <c r="AX1988" s="9" t="str">
        <f>IF(AW1988="","Vacio",IF(AV1988=AW1988,"Igual","Diferente"))</f>
        <v>Igual</v>
      </c>
      <c r="AY1988" s="68"/>
      <c r="AZ1988" s="68"/>
      <c r="BA1988" s="5">
        <f ca="1">+IF(K1988&gt;21,"Revisar",0)</f>
        <v>0</v>
      </c>
      <c r="BB1988" s="68" t="s">
        <v>146</v>
      </c>
      <c r="BC1988" s="129" t="s">
        <v>2919</v>
      </c>
      <c r="BF1988" s="129" t="s">
        <v>94</v>
      </c>
      <c r="BG1988" s="129"/>
    </row>
    <row r="1989" spans="1:65" ht="14.65" customHeight="1" x14ac:dyDescent="0.25">
      <c r="A1989" s="68" t="str">
        <f>CONCATENATE(E1989,"_",X1989)</f>
        <v>20601107971_PCR-MAC0049</v>
      </c>
      <c r="B1989" s="68" t="str">
        <f>CONCATENATE(E1989,"_",Z1989)</f>
        <v>20601107971_</v>
      </c>
      <c r="C1989" s="6">
        <v>44122</v>
      </c>
      <c r="D1989" s="6">
        <v>44152</v>
      </c>
      <c r="E1989" s="192">
        <v>20601107971</v>
      </c>
      <c r="F1989" s="3" t="s">
        <v>4563</v>
      </c>
      <c r="G1989" s="3" t="s">
        <v>4816</v>
      </c>
      <c r="H1989" s="6">
        <v>44122</v>
      </c>
      <c r="I1989" s="6">
        <v>44152</v>
      </c>
      <c r="J1989" s="7" t="s">
        <v>1997</v>
      </c>
      <c r="K1989" s="8">
        <f ca="1">+TODAY()-I1989</f>
        <v>-15</v>
      </c>
      <c r="L1989" s="9">
        <v>114.74</v>
      </c>
      <c r="M1989" s="135"/>
      <c r="N1989" s="9" t="str">
        <f>IF(M1989="","Vacio",IF(L1989=M1989,"Igual","Diferente"))</f>
        <v>Vacio</v>
      </c>
      <c r="O1989" s="9"/>
      <c r="P1989" s="135"/>
      <c r="Q1989" s="9" t="str">
        <f>IF(P1989="","Vacio",IF(O1989=P1989,"Igual","Diferente"))</f>
        <v>Vacio</v>
      </c>
      <c r="R1989" s="1">
        <f>+L1989+O1989/3.5</f>
        <v>114.74</v>
      </c>
      <c r="S1989" s="1">
        <f ca="1">+IF(K1989&gt;=0,IF(K1989&lt;30,R1989*1,IF(60&gt;K1989,R1989*2,IF(90&gt;K1989,R1989*3,IF(120&gt;K1989,R1989*4,IF(150&gt;K1989,R1989*5,IF(180&gt;K1989,R1989*6,IF(210&gt;K1989,R1989*7))))))),0)</f>
        <v>0</v>
      </c>
      <c r="T1989" s="2">
        <f ca="1">+IF(K1989&lt;0,0,IF(K1989&lt;8,$A$1,IF(K1989&lt;15,$B$1,IF(K1989&lt;22,$C$1,IF(K1989&lt;30,$D$1,IF(K1989&lt;60,$G$1,IF(K1989&lt;90,$H$1,IF(K1989&lt;120,$I$1,IF(K1989&lt;150,$J$1,IF(K1989&lt;180,$K$1,IF(K1989&lt;210,$E$1)))))))))))</f>
        <v>0</v>
      </c>
      <c r="U1989" s="3" t="s">
        <v>1998</v>
      </c>
      <c r="V1989" s="10" t="s">
        <v>1999</v>
      </c>
      <c r="W1989" s="6">
        <v>43542</v>
      </c>
      <c r="X1989" s="12" t="s">
        <v>2000</v>
      </c>
      <c r="Y1989" s="12" t="s">
        <v>5249</v>
      </c>
      <c r="Z1989" s="12"/>
      <c r="AA1989" s="12"/>
      <c r="AB1989" s="15"/>
      <c r="AC1989" s="15"/>
      <c r="AD1989" s="15"/>
      <c r="AE1989" s="15"/>
      <c r="AF1989" s="4">
        <f ca="1">+TODAY()-AE1989</f>
        <v>44137</v>
      </c>
      <c r="AG1989" s="15"/>
      <c r="AH1989" s="15"/>
      <c r="AI1989" s="6" t="s">
        <v>1966</v>
      </c>
      <c r="AJ1989" s="6" t="s">
        <v>2001</v>
      </c>
      <c r="AK1989" s="3" t="s">
        <v>1956</v>
      </c>
      <c r="AL1989" s="6">
        <v>44637</v>
      </c>
      <c r="AM1989" s="10">
        <v>1</v>
      </c>
      <c r="AN1989" s="3" t="s">
        <v>44</v>
      </c>
      <c r="AO1989" s="3"/>
      <c r="AP1989" s="3" t="s">
        <v>320</v>
      </c>
      <c r="AQ1989" s="3"/>
      <c r="AR1989" s="3" t="s">
        <v>337</v>
      </c>
      <c r="AS1989" s="3"/>
      <c r="AT1989" s="3"/>
      <c r="AU1989" s="3" t="s">
        <v>4401</v>
      </c>
      <c r="AV1989" s="7" t="s">
        <v>47</v>
      </c>
      <c r="AW1989" s="7" t="s">
        <v>47</v>
      </c>
      <c r="AX1989" s="9" t="str">
        <f>IF(AW1989="","Vacio",IF(AV1989=AW1989,"Igual","Diferente"))</f>
        <v>Igual</v>
      </c>
      <c r="AY1989" s="68"/>
      <c r="AZ1989" s="68"/>
      <c r="BA1989" s="5">
        <f ca="1">+IF(K1989&gt;21,"Revisar",0)</f>
        <v>0</v>
      </c>
      <c r="BB1989" s="68" t="s">
        <v>146</v>
      </c>
      <c r="BC1989" s="129" t="s">
        <v>2919</v>
      </c>
      <c r="BF1989" s="129" t="s">
        <v>94</v>
      </c>
      <c r="BG1989" s="129"/>
    </row>
    <row r="1990" spans="1:65" ht="14.65" customHeight="1" x14ac:dyDescent="0.25">
      <c r="A1990" s="68" t="str">
        <f>CONCATENATE(E1990,"_",X1990)</f>
        <v>20601107971_PCR-MAC0050</v>
      </c>
      <c r="B1990" s="68" t="str">
        <f>CONCATENATE(E1990,"_",Z1990)</f>
        <v>20601107971_</v>
      </c>
      <c r="C1990" s="6">
        <v>44122</v>
      </c>
      <c r="D1990" s="6">
        <v>44152</v>
      </c>
      <c r="E1990" s="192">
        <v>20601107971</v>
      </c>
      <c r="F1990" s="3" t="s">
        <v>4563</v>
      </c>
      <c r="G1990" s="3" t="s">
        <v>4816</v>
      </c>
      <c r="H1990" s="6">
        <v>44122</v>
      </c>
      <c r="I1990" s="6">
        <v>44152</v>
      </c>
      <c r="J1990" s="7" t="s">
        <v>1997</v>
      </c>
      <c r="K1990" s="8">
        <f ca="1">+TODAY()-I1990</f>
        <v>-15</v>
      </c>
      <c r="L1990" s="9">
        <v>114.74</v>
      </c>
      <c r="M1990" s="135"/>
      <c r="N1990" s="9" t="str">
        <f>IF(M1990="","Vacio",IF(L1990=M1990,"Igual","Diferente"))</f>
        <v>Vacio</v>
      </c>
      <c r="O1990" s="9"/>
      <c r="P1990" s="135"/>
      <c r="Q1990" s="9" t="str">
        <f>IF(P1990="","Vacio",IF(O1990=P1990,"Igual","Diferente"))</f>
        <v>Vacio</v>
      </c>
      <c r="R1990" s="1">
        <f>+L1990+O1990/3.5</f>
        <v>114.74</v>
      </c>
      <c r="S1990" s="1">
        <f ca="1">+IF(K1990&gt;=0,IF(K1990&lt;30,R1990*1,IF(60&gt;K1990,R1990*2,IF(90&gt;K1990,R1990*3,IF(120&gt;K1990,R1990*4,IF(150&gt;K1990,R1990*5,IF(180&gt;K1990,R1990*6,IF(210&gt;K1990,R1990*7))))))),0)</f>
        <v>0</v>
      </c>
      <c r="T1990" s="2">
        <f ca="1">+IF(K1990&lt;0,0,IF(K1990&lt;8,$A$1,IF(K1990&lt;15,$B$1,IF(K1990&lt;22,$C$1,IF(K1990&lt;30,$D$1,IF(K1990&lt;60,$G$1,IF(K1990&lt;90,$H$1,IF(K1990&lt;120,$I$1,IF(K1990&lt;150,$J$1,IF(K1990&lt;180,$K$1,IF(K1990&lt;210,$E$1)))))))))))</f>
        <v>0</v>
      </c>
      <c r="U1990" s="3" t="s">
        <v>1998</v>
      </c>
      <c r="V1990" s="10" t="s">
        <v>1999</v>
      </c>
      <c r="W1990" s="6">
        <v>43542</v>
      </c>
      <c r="X1990" s="12" t="s">
        <v>2002</v>
      </c>
      <c r="Y1990" s="12" t="s">
        <v>5249</v>
      </c>
      <c r="Z1990" s="12"/>
      <c r="AA1990" s="12"/>
      <c r="AB1990" s="15"/>
      <c r="AC1990" s="15"/>
      <c r="AD1990" s="15"/>
      <c r="AE1990" s="15"/>
      <c r="AF1990" s="4">
        <f ca="1">+TODAY()-AE1990</f>
        <v>44137</v>
      </c>
      <c r="AG1990" s="15"/>
      <c r="AH1990" s="15"/>
      <c r="AI1990" s="6" t="s">
        <v>1966</v>
      </c>
      <c r="AJ1990" s="6" t="s">
        <v>2001</v>
      </c>
      <c r="AK1990" s="3" t="s">
        <v>1956</v>
      </c>
      <c r="AL1990" s="6">
        <v>44637</v>
      </c>
      <c r="AM1990" s="10">
        <v>1</v>
      </c>
      <c r="AN1990" s="3" t="s">
        <v>44</v>
      </c>
      <c r="AO1990" s="3"/>
      <c r="AP1990" s="3" t="s">
        <v>320</v>
      </c>
      <c r="AQ1990" s="3"/>
      <c r="AR1990" s="3" t="s">
        <v>337</v>
      </c>
      <c r="AS1990" s="3"/>
      <c r="AT1990" s="3"/>
      <c r="AU1990" s="3" t="s">
        <v>4401</v>
      </c>
      <c r="AV1990" s="7" t="s">
        <v>47</v>
      </c>
      <c r="AW1990" s="7" t="s">
        <v>47</v>
      </c>
      <c r="AX1990" s="9" t="str">
        <f>IF(AW1990="","Vacio",IF(AV1990=AW1990,"Igual","Diferente"))</f>
        <v>Igual</v>
      </c>
      <c r="AY1990" s="68"/>
      <c r="AZ1990" s="68"/>
      <c r="BA1990" s="5">
        <f ca="1">+IF(K1990&gt;21,"Revisar",0)</f>
        <v>0</v>
      </c>
      <c r="BB1990" s="68" t="s">
        <v>146</v>
      </c>
      <c r="BC1990" s="129" t="s">
        <v>2919</v>
      </c>
      <c r="BF1990" s="129" t="s">
        <v>94</v>
      </c>
      <c r="BG1990" s="129"/>
    </row>
    <row r="1991" spans="1:65" ht="14.65" customHeight="1" x14ac:dyDescent="0.25">
      <c r="A1991" s="68" t="str">
        <f>CONCATENATE(E1991,"_",X1991)</f>
        <v>20601107971_PCR-MAC0053</v>
      </c>
      <c r="B1991" s="68" t="str">
        <f>CONCATENATE(E1991,"_",Z1991)</f>
        <v>20601107971_PCR-MAC0013</v>
      </c>
      <c r="C1991" s="6">
        <v>44115</v>
      </c>
      <c r="D1991" s="6">
        <v>44145</v>
      </c>
      <c r="E1991" s="192">
        <v>20601107971</v>
      </c>
      <c r="F1991" s="3" t="s">
        <v>4563</v>
      </c>
      <c r="G1991" s="3" t="s">
        <v>4816</v>
      </c>
      <c r="H1991" s="6">
        <v>44115</v>
      </c>
      <c r="I1991" s="6">
        <v>44145</v>
      </c>
      <c r="J1991" s="7"/>
      <c r="K1991" s="8">
        <f ca="1">+TODAY()-I1991</f>
        <v>-8</v>
      </c>
      <c r="L1991" s="9">
        <v>191.95</v>
      </c>
      <c r="M1991" s="135"/>
      <c r="N1991" s="9" t="str">
        <f>IF(M1991="","Vacio",IF(L1991=M1991,"Igual","Diferente"))</f>
        <v>Vacio</v>
      </c>
      <c r="O1991" s="9"/>
      <c r="P1991" s="135"/>
      <c r="Q1991" s="9" t="str">
        <f>IF(P1991="","Vacio",IF(O1991=P1991,"Igual","Diferente"))</f>
        <v>Vacio</v>
      </c>
      <c r="R1991" s="1">
        <f>+L1991+O1991/3.5</f>
        <v>191.95</v>
      </c>
      <c r="S1991" s="1">
        <f ca="1">+IF(K1991&gt;=0,IF(K1991&lt;30,R1991*1,IF(60&gt;K1991,R1991*2,IF(90&gt;K1991,R1991*3,IF(120&gt;K1991,R1991*4,IF(150&gt;K1991,R1991*5,IF(180&gt;K1991,R1991*6,IF(210&gt;K1991,R1991*7))))))),0)</f>
        <v>0</v>
      </c>
      <c r="T1991" s="2">
        <f ca="1">+IF(K1991&lt;0,0,IF(K1991&lt;8,$A$1,IF(K1991&lt;15,$B$1,IF(K1991&lt;22,$C$1,IF(K1991&lt;30,$D$1,IF(K1991&lt;60,$G$1,IF(K1991&lt;90,$H$1,IF(K1991&lt;120,$I$1,IF(K1991&lt;150,$J$1,IF(K1991&lt;180,$K$1,IF(K1991&lt;210,$E$1)))))))))))</f>
        <v>0</v>
      </c>
      <c r="U1991" s="3" t="s">
        <v>3304</v>
      </c>
      <c r="V1991" s="10" t="s">
        <v>2003</v>
      </c>
      <c r="W1991" s="6">
        <v>43566</v>
      </c>
      <c r="X1991" s="12" t="s">
        <v>2004</v>
      </c>
      <c r="Y1991" s="12" t="s">
        <v>5249</v>
      </c>
      <c r="Z1991" s="12" t="s">
        <v>2788</v>
      </c>
      <c r="AA1991" s="12"/>
      <c r="AB1991" s="15"/>
      <c r="AC1991" s="15"/>
      <c r="AD1991" s="15"/>
      <c r="AE1991" s="15"/>
      <c r="AF1991" s="4">
        <f ca="1">+TODAY()-AE1991</f>
        <v>44137</v>
      </c>
      <c r="AG1991" s="15"/>
      <c r="AH1991" s="15"/>
      <c r="AI1991" s="6"/>
      <c r="AJ1991" s="6"/>
      <c r="AK1991" s="3" t="s">
        <v>56</v>
      </c>
      <c r="AL1991" s="6"/>
      <c r="AM1991" s="10">
        <v>1</v>
      </c>
      <c r="AN1991" s="3" t="s">
        <v>44</v>
      </c>
      <c r="AO1991" s="3"/>
      <c r="AP1991" s="3" t="s">
        <v>320</v>
      </c>
      <c r="AQ1991" s="3"/>
      <c r="AR1991" s="3" t="s">
        <v>337</v>
      </c>
      <c r="AS1991" s="3"/>
      <c r="AT1991" s="3"/>
      <c r="AU1991" s="3" t="s">
        <v>4401</v>
      </c>
      <c r="AV1991" s="7" t="s">
        <v>47</v>
      </c>
      <c r="AW1991" s="7" t="s">
        <v>47</v>
      </c>
      <c r="AX1991" s="9" t="str">
        <f>IF(AW1991="","Vacio",IF(AV1991=AW1991,"Igual","Diferente"))</f>
        <v>Igual</v>
      </c>
      <c r="AY1991" s="68"/>
      <c r="AZ1991" s="68"/>
      <c r="BA1991" s="5">
        <f ca="1">+IF(K1991&gt;21,"Revisar",0)</f>
        <v>0</v>
      </c>
      <c r="BB1991" s="68" t="s">
        <v>146</v>
      </c>
      <c r="BC1991" s="129" t="s">
        <v>2919</v>
      </c>
      <c r="BF1991" s="129" t="s">
        <v>94</v>
      </c>
      <c r="BG1991" s="129"/>
    </row>
    <row r="1992" spans="1:65" ht="14.65" customHeight="1" x14ac:dyDescent="0.25">
      <c r="A1992" s="68" t="str">
        <f>CONCATENATE(E1992,"_",X1992)</f>
        <v>20601107971_PCR-MAC0054</v>
      </c>
      <c r="B1992" s="68" t="str">
        <f>CONCATENATE(E1992,"_",Z1992)</f>
        <v>20601107971_</v>
      </c>
      <c r="C1992" s="6">
        <v>44117</v>
      </c>
      <c r="D1992" s="6">
        <v>44147</v>
      </c>
      <c r="E1992" s="192">
        <v>20601107971</v>
      </c>
      <c r="F1992" s="3" t="s">
        <v>4563</v>
      </c>
      <c r="G1992" s="3" t="s">
        <v>4816</v>
      </c>
      <c r="H1992" s="6">
        <v>44117</v>
      </c>
      <c r="I1992" s="6">
        <v>44147</v>
      </c>
      <c r="J1992" s="7"/>
      <c r="K1992" s="8">
        <f ca="1">+TODAY()-I1992</f>
        <v>-10</v>
      </c>
      <c r="L1992" s="9">
        <v>191.95</v>
      </c>
      <c r="M1992" s="135"/>
      <c r="N1992" s="9" t="str">
        <f>IF(M1992="","Vacio",IF(L1992=M1992,"Igual","Diferente"))</f>
        <v>Vacio</v>
      </c>
      <c r="O1992" s="9"/>
      <c r="P1992" s="135"/>
      <c r="Q1992" s="9" t="str">
        <f>IF(P1992="","Vacio",IF(O1992=P1992,"Igual","Diferente"))</f>
        <v>Vacio</v>
      </c>
      <c r="R1992" s="1">
        <f>+L1992+O1992/3.5</f>
        <v>191.95</v>
      </c>
      <c r="S1992" s="1">
        <f ca="1">+IF(K1992&gt;=0,IF(K1992&lt;30,R1992*1,IF(60&gt;K1992,R1992*2,IF(90&gt;K1992,R1992*3,IF(120&gt;K1992,R1992*4,IF(150&gt;K1992,R1992*5,IF(180&gt;K1992,R1992*6,IF(210&gt;K1992,R1992*7))))))),0)</f>
        <v>0</v>
      </c>
      <c r="T1992" s="2">
        <f ca="1">+IF(K1992&lt;0,0,IF(K1992&lt;8,$A$1,IF(K1992&lt;15,$B$1,IF(K1992&lt;22,$C$1,IF(K1992&lt;30,$D$1,IF(K1992&lt;60,$G$1,IF(K1992&lt;90,$H$1,IF(K1992&lt;120,$I$1,IF(K1992&lt;150,$J$1,IF(K1992&lt;180,$K$1,IF(K1992&lt;210,$E$1)))))))))))</f>
        <v>0</v>
      </c>
      <c r="U1992" s="3" t="s">
        <v>3304</v>
      </c>
      <c r="V1992" s="10" t="s">
        <v>2005</v>
      </c>
      <c r="W1992" s="6">
        <v>43595</v>
      </c>
      <c r="X1992" s="12" t="s">
        <v>2006</v>
      </c>
      <c r="Y1992" s="12" t="s">
        <v>5249</v>
      </c>
      <c r="Z1992" s="12"/>
      <c r="AA1992" s="12"/>
      <c r="AB1992" s="15"/>
      <c r="AC1992" s="15"/>
      <c r="AD1992" s="15"/>
      <c r="AE1992" s="15"/>
      <c r="AF1992" s="4">
        <f ca="1">+TODAY()-AE1992</f>
        <v>44137</v>
      </c>
      <c r="AG1992" s="15"/>
      <c r="AH1992" s="15"/>
      <c r="AI1992" s="6"/>
      <c r="AJ1992" s="6"/>
      <c r="AK1992" s="3" t="s">
        <v>56</v>
      </c>
      <c r="AL1992" s="6"/>
      <c r="AM1992" s="10">
        <v>1</v>
      </c>
      <c r="AN1992" s="3" t="s">
        <v>44</v>
      </c>
      <c r="AO1992" s="3"/>
      <c r="AP1992" s="3" t="s">
        <v>320</v>
      </c>
      <c r="AQ1992" s="3"/>
      <c r="AR1992" s="3" t="s">
        <v>337</v>
      </c>
      <c r="AS1992" s="3"/>
      <c r="AT1992" s="3"/>
      <c r="AU1992" s="3" t="s">
        <v>4401</v>
      </c>
      <c r="AV1992" s="7" t="s">
        <v>47</v>
      </c>
      <c r="AW1992" s="7" t="s">
        <v>47</v>
      </c>
      <c r="AX1992" s="9" t="str">
        <f>IF(AW1992="","Vacio",IF(AV1992=AW1992,"Igual","Diferente"))</f>
        <v>Igual</v>
      </c>
      <c r="AY1992" s="68"/>
      <c r="AZ1992" s="68"/>
      <c r="BA1992" s="5">
        <f ca="1">+IF(K1992&gt;21,"Revisar",0)</f>
        <v>0</v>
      </c>
      <c r="BB1992" s="68" t="s">
        <v>146</v>
      </c>
      <c r="BC1992" s="129" t="s">
        <v>2919</v>
      </c>
      <c r="BF1992" s="129" t="s">
        <v>94</v>
      </c>
      <c r="BG1992" s="129"/>
    </row>
    <row r="1993" spans="1:65" ht="14.65" customHeight="1" x14ac:dyDescent="0.25">
      <c r="A1993" s="68" t="str">
        <f>CONCATENATE(E1993,"_",X1993)</f>
        <v>20601107971_PCR-MAC0055</v>
      </c>
      <c r="B1993" s="68" t="str">
        <f>CONCATENATE(E1993,"_",Z1993)</f>
        <v>20601107971_</v>
      </c>
      <c r="C1993" s="6">
        <v>44121</v>
      </c>
      <c r="D1993" s="6">
        <v>44151</v>
      </c>
      <c r="E1993" s="192">
        <v>20601107971</v>
      </c>
      <c r="F1993" s="3" t="s">
        <v>4563</v>
      </c>
      <c r="G1993" s="3" t="s">
        <v>4816</v>
      </c>
      <c r="H1993" s="6">
        <v>44121</v>
      </c>
      <c r="I1993" s="6">
        <v>44151</v>
      </c>
      <c r="J1993" s="7"/>
      <c r="K1993" s="8">
        <f ca="1">+TODAY()-I1993</f>
        <v>-14</v>
      </c>
      <c r="L1993" s="9">
        <v>111.21</v>
      </c>
      <c r="M1993" s="135"/>
      <c r="N1993" s="9" t="str">
        <f>IF(M1993="","Vacio",IF(L1993=M1993,"Igual","Diferente"))</f>
        <v>Vacio</v>
      </c>
      <c r="O1993" s="9"/>
      <c r="P1993" s="135"/>
      <c r="Q1993" s="9" t="str">
        <f>IF(P1993="","Vacio",IF(O1993=P1993,"Igual","Diferente"))</f>
        <v>Vacio</v>
      </c>
      <c r="R1993" s="1">
        <f>+L1993+O1993/3.5</f>
        <v>111.21</v>
      </c>
      <c r="S1993" s="1">
        <f ca="1">+IF(K1993&gt;=0,IF(K1993&lt;30,R1993*1,IF(60&gt;K1993,R1993*2,IF(90&gt;K1993,R1993*3,IF(120&gt;K1993,R1993*4,IF(150&gt;K1993,R1993*5,IF(180&gt;K1993,R1993*6,IF(210&gt;K1993,R1993*7))))))),0)</f>
        <v>0</v>
      </c>
      <c r="T1993" s="2">
        <f ca="1">+IF(K1993&lt;0,0,IF(K1993&lt;8,$A$1,IF(K1993&lt;15,$B$1,IF(K1993&lt;22,$C$1,IF(K1993&lt;30,$D$1,IF(K1993&lt;60,$G$1,IF(K1993&lt;90,$H$1,IF(K1993&lt;120,$I$1,IF(K1993&lt;150,$J$1,IF(K1993&lt;180,$K$1,IF(K1993&lt;210,$E$1)))))))))))</f>
        <v>0</v>
      </c>
      <c r="U1993" s="3" t="s">
        <v>1998</v>
      </c>
      <c r="V1993" s="10" t="s">
        <v>2007</v>
      </c>
      <c r="W1993" s="6">
        <v>43602</v>
      </c>
      <c r="X1993" s="12" t="s">
        <v>2008</v>
      </c>
      <c r="Y1993" s="12" t="s">
        <v>5249</v>
      </c>
      <c r="Z1993" s="12"/>
      <c r="AA1993" s="12"/>
      <c r="AB1993" s="15"/>
      <c r="AC1993" s="15"/>
      <c r="AD1993" s="15"/>
      <c r="AE1993" s="15"/>
      <c r="AF1993" s="4">
        <f ca="1">+TODAY()-AE1993</f>
        <v>44137</v>
      </c>
      <c r="AG1993" s="15"/>
      <c r="AH1993" s="15"/>
      <c r="AI1993" s="6"/>
      <c r="AJ1993" s="6"/>
      <c r="AK1993" s="3" t="s">
        <v>56</v>
      </c>
      <c r="AL1993" s="6"/>
      <c r="AM1993" s="10">
        <v>1</v>
      </c>
      <c r="AN1993" s="3" t="s">
        <v>44</v>
      </c>
      <c r="AO1993" s="3"/>
      <c r="AP1993" s="3" t="s">
        <v>320</v>
      </c>
      <c r="AQ1993" s="3"/>
      <c r="AR1993" s="3" t="s">
        <v>337</v>
      </c>
      <c r="AS1993" s="3"/>
      <c r="AT1993" s="3"/>
      <c r="AU1993" s="3" t="s">
        <v>4401</v>
      </c>
      <c r="AV1993" s="7" t="s">
        <v>47</v>
      </c>
      <c r="AW1993" s="7" t="s">
        <v>47</v>
      </c>
      <c r="AX1993" s="9" t="str">
        <f>IF(AW1993="","Vacio",IF(AV1993=AW1993,"Igual","Diferente"))</f>
        <v>Igual</v>
      </c>
      <c r="AY1993" s="68"/>
      <c r="AZ1993" s="68"/>
      <c r="BA1993" s="5">
        <f ca="1">+IF(K1993&gt;21,"Revisar",0)</f>
        <v>0</v>
      </c>
      <c r="BB1993" s="68" t="s">
        <v>146</v>
      </c>
      <c r="BC1993" s="129" t="s">
        <v>2919</v>
      </c>
      <c r="BF1993" s="129" t="s">
        <v>94</v>
      </c>
      <c r="BG1993" s="129"/>
    </row>
    <row r="1994" spans="1:65" s="153" customFormat="1" ht="14.65" customHeight="1" x14ac:dyDescent="0.25">
      <c r="A1994" s="68" t="str">
        <f>CONCATENATE(E1994,"_",X1994)</f>
        <v>20601107971_PCR-MAC0056</v>
      </c>
      <c r="B1994" s="68" t="str">
        <f>CONCATENATE(E1994,"_",Z1994)</f>
        <v>20601107971_</v>
      </c>
      <c r="C1994" s="6">
        <v>44127</v>
      </c>
      <c r="D1994" s="6">
        <v>44157</v>
      </c>
      <c r="E1994" s="192">
        <v>20601107971</v>
      </c>
      <c r="F1994" s="3" t="s">
        <v>4563</v>
      </c>
      <c r="G1994" s="3" t="s">
        <v>4816</v>
      </c>
      <c r="H1994" s="6">
        <v>44127</v>
      </c>
      <c r="I1994" s="6">
        <v>44157</v>
      </c>
      <c r="J1994" s="7"/>
      <c r="K1994" s="8">
        <f ca="1">+TODAY()-I1994</f>
        <v>-20</v>
      </c>
      <c r="L1994" s="9">
        <v>191.95</v>
      </c>
      <c r="M1994" s="135"/>
      <c r="N1994" s="9" t="str">
        <f>IF(M1994="","Vacio",IF(L1994=M1994,"Igual","Diferente"))</f>
        <v>Vacio</v>
      </c>
      <c r="O1994" s="9"/>
      <c r="P1994" s="135"/>
      <c r="Q1994" s="9" t="str">
        <f>IF(P1994="","Vacio",IF(O1994=P1994,"Igual","Diferente"))</f>
        <v>Vacio</v>
      </c>
      <c r="R1994" s="1">
        <f>+L1994+O1994/3.5</f>
        <v>191.95</v>
      </c>
      <c r="S1994" s="1">
        <f ca="1">+IF(K1994&gt;=0,IF(K1994&lt;30,R1994*1,IF(60&gt;K1994,R1994*2,IF(90&gt;K1994,R1994*3,IF(120&gt;K1994,R1994*4,IF(150&gt;K1994,R1994*5,IF(180&gt;K1994,R1994*6,IF(210&gt;K1994,R1994*7))))))),0)</f>
        <v>0</v>
      </c>
      <c r="T1994" s="2">
        <f ca="1">+IF(K1994&lt;0,0,IF(K1994&lt;8,$A$1,IF(K1994&lt;15,$B$1,IF(K1994&lt;22,$C$1,IF(K1994&lt;30,$D$1,IF(K1994&lt;60,$G$1,IF(K1994&lt;90,$H$1,IF(K1994&lt;120,$I$1,IF(K1994&lt;150,$J$1,IF(K1994&lt;180,$K$1,IF(K1994&lt;210,$E$1)))))))))))</f>
        <v>0</v>
      </c>
      <c r="U1994" s="3" t="s">
        <v>2009</v>
      </c>
      <c r="V1994" s="10" t="s">
        <v>2010</v>
      </c>
      <c r="W1994" s="6">
        <v>43608</v>
      </c>
      <c r="X1994" s="12" t="s">
        <v>2011</v>
      </c>
      <c r="Y1994" s="12" t="s">
        <v>5249</v>
      </c>
      <c r="Z1994" s="12"/>
      <c r="AA1994" s="12"/>
      <c r="AB1994" s="15"/>
      <c r="AC1994" s="15"/>
      <c r="AD1994" s="15"/>
      <c r="AE1994" s="15"/>
      <c r="AF1994" s="4">
        <f ca="1">+TODAY()-AE1994</f>
        <v>44137</v>
      </c>
      <c r="AG1994" s="15"/>
      <c r="AH1994" s="15"/>
      <c r="AI1994" s="6"/>
      <c r="AJ1994" s="6"/>
      <c r="AK1994" s="3" t="s">
        <v>56</v>
      </c>
      <c r="AL1994" s="6"/>
      <c r="AM1994" s="10">
        <v>1</v>
      </c>
      <c r="AN1994" s="3" t="s">
        <v>44</v>
      </c>
      <c r="AO1994" s="3"/>
      <c r="AP1994" s="3" t="s">
        <v>320</v>
      </c>
      <c r="AQ1994" s="3"/>
      <c r="AR1994" s="3" t="s">
        <v>337</v>
      </c>
      <c r="AS1994" s="3"/>
      <c r="AT1994" s="3"/>
      <c r="AU1994" s="3" t="s">
        <v>4401</v>
      </c>
      <c r="AV1994" s="7" t="s">
        <v>47</v>
      </c>
      <c r="AW1994" s="7" t="s">
        <v>47</v>
      </c>
      <c r="AX1994" s="9" t="str">
        <f>IF(AW1994="","Vacio",IF(AV1994=AW1994,"Igual","Diferente"))</f>
        <v>Igual</v>
      </c>
      <c r="AY1994" s="68"/>
      <c r="AZ1994" s="68"/>
      <c r="BA1994" s="5">
        <f ca="1">+IF(K1994&gt;21,"Revisar",0)</f>
        <v>0</v>
      </c>
      <c r="BB1994" s="68" t="s">
        <v>146</v>
      </c>
      <c r="BC1994" s="129" t="s">
        <v>2919</v>
      </c>
      <c r="BD1994"/>
      <c r="BE1994"/>
      <c r="BF1994" s="129" t="s">
        <v>94</v>
      </c>
      <c r="BG1994" s="129"/>
      <c r="BH1994"/>
      <c r="BI1994"/>
      <c r="BJ1994"/>
      <c r="BK1994"/>
      <c r="BL1994"/>
      <c r="BM1994"/>
    </row>
    <row r="1995" spans="1:65" s="153" customFormat="1" ht="14.65" customHeight="1" x14ac:dyDescent="0.25">
      <c r="A1995" s="68" t="str">
        <f>CONCATENATE(E1995,"_",X1995)</f>
        <v>20601107971_PCR-MAC0057</v>
      </c>
      <c r="B1995" s="68" t="str">
        <f>CONCATENATE(E1995,"_",Z1995)</f>
        <v>20601107971_</v>
      </c>
      <c r="C1995" s="6">
        <v>44109</v>
      </c>
      <c r="D1995" s="6">
        <v>44139</v>
      </c>
      <c r="E1995" s="192">
        <v>20601107971</v>
      </c>
      <c r="F1995" s="3" t="s">
        <v>4563</v>
      </c>
      <c r="G1995" s="3" t="s">
        <v>4816</v>
      </c>
      <c r="H1995" s="6">
        <v>44109</v>
      </c>
      <c r="I1995" s="6">
        <v>44139</v>
      </c>
      <c r="J1995" s="7"/>
      <c r="K1995" s="8">
        <f ca="1">+TODAY()-I1995</f>
        <v>-2</v>
      </c>
      <c r="L1995" s="9">
        <v>158</v>
      </c>
      <c r="M1995" s="135"/>
      <c r="N1995" s="9" t="str">
        <f>IF(M1995="","Vacio",IF(L1995=M1995,"Igual","Diferente"))</f>
        <v>Vacio</v>
      </c>
      <c r="O1995" s="9"/>
      <c r="P1995" s="135"/>
      <c r="Q1995" s="9" t="str">
        <f>IF(P1995="","Vacio",IF(O1995=P1995,"Igual","Diferente"))</f>
        <v>Vacio</v>
      </c>
      <c r="R1995" s="1">
        <f>+L1995+O1995/3.5</f>
        <v>158</v>
      </c>
      <c r="S1995" s="1">
        <f ca="1">+IF(K1995&gt;=0,IF(K1995&lt;30,R1995*1,IF(60&gt;K1995,R1995*2,IF(90&gt;K1995,R1995*3,IF(120&gt;K1995,R1995*4,IF(150&gt;K1995,R1995*5,IF(180&gt;K1995,R1995*6,IF(210&gt;K1995,R1995*7))))))),0)</f>
        <v>0</v>
      </c>
      <c r="T1995" s="2">
        <f ca="1">+IF(K1995&lt;0,0,IF(K1995&lt;8,$A$1,IF(K1995&lt;15,$B$1,IF(K1995&lt;22,$C$1,IF(K1995&lt;30,$D$1,IF(K1995&lt;60,$G$1,IF(K1995&lt;90,$H$1,IF(K1995&lt;120,$I$1,IF(K1995&lt;150,$J$1,IF(K1995&lt;180,$K$1,IF(K1995&lt;210,$E$1)))))))))))</f>
        <v>0</v>
      </c>
      <c r="U1995" s="3" t="s">
        <v>2012</v>
      </c>
      <c r="V1995" s="10" t="s">
        <v>2013</v>
      </c>
      <c r="W1995" s="6">
        <v>43654</v>
      </c>
      <c r="X1995" s="12" t="s">
        <v>2014</v>
      </c>
      <c r="Y1995" s="12" t="s">
        <v>5249</v>
      </c>
      <c r="Z1995" s="12"/>
      <c r="AA1995" s="12"/>
      <c r="AB1995" s="15"/>
      <c r="AC1995" s="15"/>
      <c r="AD1995" s="15"/>
      <c r="AE1995" s="15"/>
      <c r="AF1995" s="4">
        <f ca="1">+TODAY()-AE1995</f>
        <v>44137</v>
      </c>
      <c r="AG1995" s="15"/>
      <c r="AH1995" s="15"/>
      <c r="AI1995" s="6"/>
      <c r="AJ1995" s="6"/>
      <c r="AK1995" s="3" t="s">
        <v>56</v>
      </c>
      <c r="AL1995" s="6"/>
      <c r="AM1995" s="10">
        <v>1</v>
      </c>
      <c r="AN1995" s="3" t="s">
        <v>44</v>
      </c>
      <c r="AO1995" s="3"/>
      <c r="AP1995" s="3" t="s">
        <v>320</v>
      </c>
      <c r="AQ1995" s="3"/>
      <c r="AR1995" s="3" t="s">
        <v>337</v>
      </c>
      <c r="AS1995" s="3"/>
      <c r="AT1995" s="3"/>
      <c r="AU1995" s="3" t="s">
        <v>4401</v>
      </c>
      <c r="AV1995" s="7" t="s">
        <v>47</v>
      </c>
      <c r="AW1995" s="7" t="s">
        <v>47</v>
      </c>
      <c r="AX1995" s="9" t="str">
        <f>IF(AW1995="","Vacio",IF(AV1995=AW1995,"Igual","Diferente"))</f>
        <v>Igual</v>
      </c>
      <c r="AY1995" s="68"/>
      <c r="AZ1995" s="68"/>
      <c r="BA1995" s="5">
        <f ca="1">+IF(K1995&gt;21,"Revisar",0)</f>
        <v>0</v>
      </c>
      <c r="BB1995" s="68" t="s">
        <v>146</v>
      </c>
      <c r="BC1995" s="129" t="s">
        <v>2919</v>
      </c>
      <c r="BD1995"/>
      <c r="BE1995"/>
      <c r="BF1995" s="129" t="s">
        <v>94</v>
      </c>
      <c r="BG1995" s="129"/>
      <c r="BH1995"/>
      <c r="BI1995"/>
      <c r="BJ1995"/>
      <c r="BK1995"/>
      <c r="BL1995"/>
      <c r="BM1995"/>
    </row>
    <row r="1996" spans="1:65" s="153" customFormat="1" ht="14.65" customHeight="1" x14ac:dyDescent="0.25">
      <c r="A1996" s="68" t="str">
        <f>CONCATENATE(E1996,"_",X1996)</f>
        <v>20601107971_PCR-MAC0058</v>
      </c>
      <c r="B1996" s="68" t="str">
        <f>CONCATENATE(E1996,"_",Z1996)</f>
        <v>20601107971_</v>
      </c>
      <c r="C1996" s="6">
        <v>44114</v>
      </c>
      <c r="D1996" s="6">
        <v>44144</v>
      </c>
      <c r="E1996" s="192">
        <v>20601107971</v>
      </c>
      <c r="F1996" s="3" t="s">
        <v>4563</v>
      </c>
      <c r="G1996" s="3" t="s">
        <v>4816</v>
      </c>
      <c r="H1996" s="6">
        <v>44114</v>
      </c>
      <c r="I1996" s="6">
        <v>44144</v>
      </c>
      <c r="J1996" s="7"/>
      <c r="K1996" s="8">
        <f ca="1">+TODAY()-I1996</f>
        <v>-7</v>
      </c>
      <c r="L1996" s="9">
        <v>203.8</v>
      </c>
      <c r="M1996" s="135"/>
      <c r="N1996" s="9" t="str">
        <f>IF(M1996="","Vacio",IF(L1996=M1996,"Igual","Diferente"))</f>
        <v>Vacio</v>
      </c>
      <c r="O1996" s="9"/>
      <c r="P1996" s="135"/>
      <c r="Q1996" s="9" t="str">
        <f>IF(P1996="","Vacio",IF(O1996=P1996,"Igual","Diferente"))</f>
        <v>Vacio</v>
      </c>
      <c r="R1996" s="1">
        <f>+L1996+O1996/3.5</f>
        <v>203.8</v>
      </c>
      <c r="S1996" s="1">
        <f ca="1">+IF(K1996&gt;=0,IF(K1996&lt;30,R1996*1,IF(60&gt;K1996,R1996*2,IF(90&gt;K1996,R1996*3,IF(120&gt;K1996,R1996*4,IF(150&gt;K1996,R1996*5,IF(180&gt;K1996,R1996*6,IF(210&gt;K1996,R1996*7))))))),0)</f>
        <v>0</v>
      </c>
      <c r="T1996" s="2">
        <f ca="1">+IF(K1996&lt;0,0,IF(K1996&lt;8,$A$1,IF(K1996&lt;15,$B$1,IF(K1996&lt;22,$C$1,IF(K1996&lt;30,$D$1,IF(K1996&lt;60,$G$1,IF(K1996&lt;90,$H$1,IF(K1996&lt;120,$I$1,IF(K1996&lt;150,$J$1,IF(K1996&lt;180,$K$1,IF(K1996&lt;210,$E$1)))))))))))</f>
        <v>0</v>
      </c>
      <c r="U1996" s="3" t="s">
        <v>2009</v>
      </c>
      <c r="V1996" s="10" t="s">
        <v>2015</v>
      </c>
      <c r="W1996" s="6">
        <v>43656</v>
      </c>
      <c r="X1996" s="12" t="s">
        <v>2016</v>
      </c>
      <c r="Y1996" s="12" t="s">
        <v>5249</v>
      </c>
      <c r="Z1996" s="12"/>
      <c r="AA1996" s="12"/>
      <c r="AB1996" s="15"/>
      <c r="AC1996" s="15"/>
      <c r="AD1996" s="15"/>
      <c r="AE1996" s="15"/>
      <c r="AF1996" s="4">
        <f ca="1">+TODAY()-AE1996</f>
        <v>44137</v>
      </c>
      <c r="AG1996" s="15"/>
      <c r="AH1996" s="15"/>
      <c r="AI1996" s="6"/>
      <c r="AJ1996" s="6"/>
      <c r="AK1996" s="3" t="s">
        <v>56</v>
      </c>
      <c r="AL1996" s="6"/>
      <c r="AM1996" s="10">
        <v>1</v>
      </c>
      <c r="AN1996" s="3" t="s">
        <v>44</v>
      </c>
      <c r="AO1996" s="3"/>
      <c r="AP1996" s="3" t="s">
        <v>320</v>
      </c>
      <c r="AQ1996" s="3"/>
      <c r="AR1996" s="3" t="s">
        <v>337</v>
      </c>
      <c r="AS1996" s="3"/>
      <c r="AT1996" s="3"/>
      <c r="AU1996" s="3" t="s">
        <v>4401</v>
      </c>
      <c r="AV1996" s="7" t="s">
        <v>47</v>
      </c>
      <c r="AW1996" s="7" t="s">
        <v>47</v>
      </c>
      <c r="AX1996" s="9" t="str">
        <f>IF(AW1996="","Vacio",IF(AV1996=AW1996,"Igual","Diferente"))</f>
        <v>Igual</v>
      </c>
      <c r="AY1996" s="68"/>
      <c r="AZ1996" s="68"/>
      <c r="BA1996" s="5">
        <f ca="1">+IF(K1996&gt;21,"Revisar",0)</f>
        <v>0</v>
      </c>
      <c r="BB1996" s="68" t="s">
        <v>146</v>
      </c>
      <c r="BC1996" s="129" t="s">
        <v>2919</v>
      </c>
      <c r="BD1996"/>
      <c r="BE1996"/>
      <c r="BF1996" s="129" t="s">
        <v>94</v>
      </c>
      <c r="BG1996" s="129"/>
      <c r="BH1996"/>
      <c r="BI1996"/>
      <c r="BJ1996"/>
      <c r="BK1996"/>
      <c r="BL1996"/>
      <c r="BM1996"/>
    </row>
    <row r="1997" spans="1:65" s="153" customFormat="1" ht="14.65" customHeight="1" x14ac:dyDescent="0.25">
      <c r="A1997" s="68" t="str">
        <f>CONCATENATE(E1997,"_",X1997)</f>
        <v>20601107971_PCR-MAC19105001</v>
      </c>
      <c r="B1997" s="68" t="str">
        <f>CONCATENATE(E1997,"_",Z1997)</f>
        <v>20601107971_</v>
      </c>
      <c r="C1997" s="6">
        <v>44111</v>
      </c>
      <c r="D1997" s="6">
        <v>44141</v>
      </c>
      <c r="E1997" s="192">
        <v>20601107971</v>
      </c>
      <c r="F1997" s="3" t="s">
        <v>4563</v>
      </c>
      <c r="G1997" s="3" t="s">
        <v>4816</v>
      </c>
      <c r="H1997" s="6">
        <v>44111</v>
      </c>
      <c r="I1997" s="6">
        <v>44141</v>
      </c>
      <c r="J1997" s="7"/>
      <c r="K1997" s="8">
        <f ca="1">+TODAY()-I1997</f>
        <v>-4</v>
      </c>
      <c r="L1997" s="9">
        <v>97.63</v>
      </c>
      <c r="M1997" s="135"/>
      <c r="N1997" s="9" t="str">
        <f>IF(M1997="","Vacio",IF(L1997=M1997,"Igual","Diferente"))</f>
        <v>Vacio</v>
      </c>
      <c r="O1997" s="9"/>
      <c r="P1997" s="135"/>
      <c r="Q1997" s="9" t="str">
        <f>IF(P1997="","Vacio",IF(O1997=P1997,"Igual","Diferente"))</f>
        <v>Vacio</v>
      </c>
      <c r="R1997" s="1">
        <f>+L1997+O1997/3.5</f>
        <v>97.63</v>
      </c>
      <c r="S1997" s="1">
        <f ca="1">+IF(K1997&gt;=0,IF(K1997&lt;30,R1997*1,IF(60&gt;K1997,R1997*2,IF(90&gt;K1997,R1997*3,IF(120&gt;K1997,R1997*4,IF(150&gt;K1997,R1997*5,IF(180&gt;K1997,R1997*6,IF(210&gt;K1997,R1997*7))))))),0)</f>
        <v>0</v>
      </c>
      <c r="T1997" s="2">
        <f ca="1">+IF(K1997&lt;0,0,IF(K1997&lt;8,$A$1,IF(K1997&lt;15,$B$1,IF(K1997&lt;22,$C$1,IF(K1997&lt;30,$D$1,IF(K1997&lt;60,$G$1,IF(K1997&lt;90,$H$1,IF(K1997&lt;120,$I$1,IF(K1997&lt;150,$J$1,IF(K1997&lt;180,$K$1,IF(K1997&lt;210,$E$1)))))))))))</f>
        <v>0</v>
      </c>
      <c r="U1997" s="3" t="s">
        <v>2012</v>
      </c>
      <c r="V1997" s="10" t="s">
        <v>2017</v>
      </c>
      <c r="W1997" s="6">
        <v>43745</v>
      </c>
      <c r="X1997" s="12" t="s">
        <v>2018</v>
      </c>
      <c r="Y1997" s="12" t="s">
        <v>5249</v>
      </c>
      <c r="Z1997" s="12"/>
      <c r="AA1997" s="12"/>
      <c r="AB1997" s="15"/>
      <c r="AC1997" s="15"/>
      <c r="AD1997" s="15"/>
      <c r="AE1997" s="15"/>
      <c r="AF1997" s="4">
        <f ca="1">+TODAY()-AE1997</f>
        <v>44137</v>
      </c>
      <c r="AG1997" s="15"/>
      <c r="AH1997" s="15"/>
      <c r="AI1997" s="6"/>
      <c r="AJ1997" s="6"/>
      <c r="AK1997" s="3"/>
      <c r="AL1997" s="6"/>
      <c r="AM1997" s="10">
        <v>1</v>
      </c>
      <c r="AN1997" s="3" t="s">
        <v>44</v>
      </c>
      <c r="AO1997" s="3"/>
      <c r="AP1997" s="3" t="s">
        <v>320</v>
      </c>
      <c r="AQ1997" s="3"/>
      <c r="AR1997" s="3" t="s">
        <v>337</v>
      </c>
      <c r="AS1997" s="3"/>
      <c r="AT1997" s="3"/>
      <c r="AU1997" s="3" t="s">
        <v>4401</v>
      </c>
      <c r="AV1997" s="7" t="s">
        <v>47</v>
      </c>
      <c r="AW1997" s="7" t="s">
        <v>47</v>
      </c>
      <c r="AX1997" s="9" t="str">
        <f>IF(AW1997="","Vacio",IF(AV1997=AW1997,"Igual","Diferente"))</f>
        <v>Igual</v>
      </c>
      <c r="AY1997" s="68"/>
      <c r="AZ1997" s="68"/>
      <c r="BA1997" s="5">
        <f ca="1">+IF(K1997&gt;21,"Revisar",0)</f>
        <v>0</v>
      </c>
      <c r="BB1997" s="68" t="s">
        <v>146</v>
      </c>
      <c r="BC1997" s="129" t="s">
        <v>2919</v>
      </c>
      <c r="BD1997"/>
      <c r="BE1997"/>
      <c r="BF1997" s="129" t="s">
        <v>94</v>
      </c>
      <c r="BG1997" s="129"/>
      <c r="BH1997"/>
      <c r="BI1997"/>
      <c r="BJ1997"/>
      <c r="BK1997"/>
      <c r="BL1997"/>
      <c r="BM1997"/>
    </row>
    <row r="1998" spans="1:65" s="153" customFormat="1" ht="14.65" customHeight="1" x14ac:dyDescent="0.25">
      <c r="A1998" s="68" t="str">
        <f>CONCATENATE(E1998,"_",X1998)</f>
        <v>20601107971_PCR-MAC0032</v>
      </c>
      <c r="B1998" s="68" t="str">
        <f>CONCATENATE(E1998,"_",Z1998)</f>
        <v>20601107971_PCR-MAC19105002</v>
      </c>
      <c r="C1998" s="6">
        <v>44111</v>
      </c>
      <c r="D1998" s="6">
        <v>44141</v>
      </c>
      <c r="E1998" s="192">
        <v>20601107971</v>
      </c>
      <c r="F1998" s="3" t="s">
        <v>4563</v>
      </c>
      <c r="G1998" s="3" t="s">
        <v>4816</v>
      </c>
      <c r="H1998" s="6">
        <v>44111</v>
      </c>
      <c r="I1998" s="6">
        <v>44141</v>
      </c>
      <c r="J1998" s="7"/>
      <c r="K1998" s="8">
        <v>6</v>
      </c>
      <c r="L1998" s="9">
        <v>138.63</v>
      </c>
      <c r="M1998" s="135"/>
      <c r="N1998" s="9" t="s">
        <v>4770</v>
      </c>
      <c r="O1998" s="9"/>
      <c r="P1998" s="135">
        <v>0</v>
      </c>
      <c r="Q1998" s="9" t="s">
        <v>4770</v>
      </c>
      <c r="R1998" s="1">
        <v>138.63</v>
      </c>
      <c r="S1998" s="1">
        <v>138.63</v>
      </c>
      <c r="T1998" s="2" t="s">
        <v>2912</v>
      </c>
      <c r="U1998" s="3" t="s">
        <v>4806</v>
      </c>
      <c r="V1998" s="10" t="s">
        <v>4805</v>
      </c>
      <c r="W1998" s="6">
        <v>44116</v>
      </c>
      <c r="X1998" s="12" t="s">
        <v>1965</v>
      </c>
      <c r="Y1998" s="12" t="s">
        <v>5249</v>
      </c>
      <c r="Z1998" s="12" t="s">
        <v>4771</v>
      </c>
      <c r="AA1998" s="12"/>
      <c r="AB1998" s="15"/>
      <c r="AC1998" s="15"/>
      <c r="AD1998" s="15"/>
      <c r="AE1998" s="15"/>
      <c r="AF1998" s="4">
        <v>44116</v>
      </c>
      <c r="AG1998" s="15"/>
      <c r="AH1998" s="15"/>
      <c r="AI1998" s="6"/>
      <c r="AJ1998" s="6"/>
      <c r="AK1998" s="3"/>
      <c r="AL1998" s="6"/>
      <c r="AM1998" s="10">
        <v>1</v>
      </c>
      <c r="AN1998" s="3" t="s">
        <v>44</v>
      </c>
      <c r="AO1998" s="3"/>
      <c r="AP1998" s="3" t="s">
        <v>320</v>
      </c>
      <c r="AQ1998" s="3"/>
      <c r="AR1998" s="3" t="s">
        <v>337</v>
      </c>
      <c r="AS1998" s="3"/>
      <c r="AT1998" s="3"/>
      <c r="AU1998" s="3" t="s">
        <v>4401</v>
      </c>
      <c r="AV1998" s="7" t="s">
        <v>47</v>
      </c>
      <c r="AW1998" s="7" t="s">
        <v>47</v>
      </c>
      <c r="AX1998" s="9" t="str">
        <f>IF(AW1998="","Vacio",IF(AV1998=AW1998,"Igual","Diferente"))</f>
        <v>Igual</v>
      </c>
      <c r="AY1998" s="68" t="s">
        <v>4807</v>
      </c>
      <c r="AZ1998" s="68"/>
      <c r="BA1998" s="5">
        <v>0</v>
      </c>
      <c r="BB1998" s="68" t="s">
        <v>146</v>
      </c>
      <c r="BC1998" s="129" t="s">
        <v>2919</v>
      </c>
      <c r="BD1998"/>
      <c r="BE1998"/>
      <c r="BF1998" s="129" t="s">
        <v>94</v>
      </c>
      <c r="BG1998" s="129"/>
      <c r="BH1998"/>
      <c r="BI1998"/>
      <c r="BJ1998"/>
      <c r="BK1998"/>
      <c r="BL1998"/>
      <c r="BM1998"/>
    </row>
    <row r="1999" spans="1:65" s="153" customFormat="1" ht="14.65" customHeight="1" x14ac:dyDescent="0.25">
      <c r="A1999" s="68" t="str">
        <f>CONCATENATE(E1999,"_",X1999)</f>
        <v>20601107971_PCR-MAC20015001</v>
      </c>
      <c r="B1999" s="68" t="str">
        <f>CONCATENATE(E1999,"_",Z1999)</f>
        <v>20601107971_</v>
      </c>
      <c r="C1999" s="6">
        <v>44112</v>
      </c>
      <c r="D1999" s="6">
        <v>44142</v>
      </c>
      <c r="E1999" s="192">
        <v>20601107971</v>
      </c>
      <c r="F1999" s="3" t="s">
        <v>4563</v>
      </c>
      <c r="G1999" s="3" t="s">
        <v>4816</v>
      </c>
      <c r="H1999" s="6">
        <v>44112</v>
      </c>
      <c r="I1999" s="6">
        <v>44142</v>
      </c>
      <c r="J1999" s="7"/>
      <c r="K1999" s="8">
        <f ca="1">+TODAY()-I1999</f>
        <v>-5</v>
      </c>
      <c r="L1999" s="9">
        <v>111.21</v>
      </c>
      <c r="M1999" s="135"/>
      <c r="N1999" s="9" t="str">
        <f>IF(M1999="","Vacio",IF(L1999=M1999,"Igual","Diferente"))</f>
        <v>Vacio</v>
      </c>
      <c r="O1999" s="9"/>
      <c r="P1999" s="135"/>
      <c r="Q1999" s="9" t="str">
        <f>IF(P1999="","Vacio",IF(O1999=P1999,"Igual","Diferente"))</f>
        <v>Vacio</v>
      </c>
      <c r="R1999" s="1">
        <f>+L1999+O1999/3.5</f>
        <v>111.21</v>
      </c>
      <c r="S1999" s="1">
        <f ca="1">+IF(K1999&gt;=0,IF(K1999&lt;30,R1999*1,IF(60&gt;K1999,R1999*2,IF(90&gt;K1999,R1999*3,IF(120&gt;K1999,R1999*4,IF(150&gt;K1999,R1999*5,IF(180&gt;K1999,R1999*6,IF(210&gt;K1999,R1999*7))))))),0)</f>
        <v>0</v>
      </c>
      <c r="T1999" s="2">
        <f ca="1">+IF(K1999&lt;0,0,IF(K1999&lt;8,$A$1,IF(K1999&lt;15,$B$1,IF(K1999&lt;22,$C$1,IF(K1999&lt;30,$D$1,IF(K1999&lt;60,$G$1,IF(K1999&lt;90,$H$1,IF(K1999&lt;120,$I$1,IF(K1999&lt;150,$J$1,IF(K1999&lt;180,$K$1,IF(K1999&lt;210,$E$1)))))))))))</f>
        <v>0</v>
      </c>
      <c r="U1999" s="3" t="s">
        <v>2019</v>
      </c>
      <c r="V1999" s="10" t="s">
        <v>2020</v>
      </c>
      <c r="W1999" s="6">
        <v>43838</v>
      </c>
      <c r="X1999" s="12" t="s">
        <v>2021</v>
      </c>
      <c r="Y1999" s="12" t="s">
        <v>5249</v>
      </c>
      <c r="Z1999" s="12"/>
      <c r="AA1999" s="12"/>
      <c r="AB1999" s="15"/>
      <c r="AC1999" s="15"/>
      <c r="AD1999" s="15"/>
      <c r="AE1999" s="15"/>
      <c r="AF1999" s="4">
        <f ca="1">+TODAY()-AE1999</f>
        <v>44137</v>
      </c>
      <c r="AG1999" s="15"/>
      <c r="AH1999" s="15"/>
      <c r="AI1999" s="6"/>
      <c r="AJ1999" s="6"/>
      <c r="AK1999" s="3"/>
      <c r="AL1999" s="6"/>
      <c r="AM1999" s="10">
        <v>1</v>
      </c>
      <c r="AN1999" s="3" t="s">
        <v>44</v>
      </c>
      <c r="AO1999" s="3"/>
      <c r="AP1999" s="3" t="s">
        <v>185</v>
      </c>
      <c r="AQ1999" s="3"/>
      <c r="AR1999" s="3" t="s">
        <v>2022</v>
      </c>
      <c r="AS1999" s="3"/>
      <c r="AT1999" s="3"/>
      <c r="AU1999" s="3" t="s">
        <v>4401</v>
      </c>
      <c r="AV1999" s="7" t="s">
        <v>47</v>
      </c>
      <c r="AW1999" s="7" t="s">
        <v>47</v>
      </c>
      <c r="AX1999" s="9" t="str">
        <f>IF(AW1999="","Vacio",IF(AV1999=AW1999,"Igual","Diferente"))</f>
        <v>Igual</v>
      </c>
      <c r="AY1999" s="68"/>
      <c r="AZ1999" s="68"/>
      <c r="BA1999" s="5">
        <f ca="1">+IF(K1999&gt;21,"Revisar",0)</f>
        <v>0</v>
      </c>
      <c r="BB1999" s="68" t="s">
        <v>146</v>
      </c>
      <c r="BC1999" s="129" t="s">
        <v>2919</v>
      </c>
      <c r="BD1999"/>
      <c r="BE1999"/>
      <c r="BF1999" s="129" t="s">
        <v>94</v>
      </c>
      <c r="BG1999" s="129"/>
      <c r="BH1999"/>
      <c r="BI1999"/>
      <c r="BJ1999"/>
      <c r="BK1999"/>
      <c r="BL1999"/>
      <c r="BM1999"/>
    </row>
    <row r="2000" spans="1:65" s="153" customFormat="1" ht="14.65" customHeight="1" x14ac:dyDescent="0.25">
      <c r="A2000" s="68" t="str">
        <f>CONCATENATE(E2000,"_",X2000)</f>
        <v>20602985971_PCR-MAC0010</v>
      </c>
      <c r="B2000" s="68" t="str">
        <f>CONCATENATE(E2000,"_",Z2000)</f>
        <v>20602985971_</v>
      </c>
      <c r="C2000" s="96">
        <v>44122</v>
      </c>
      <c r="D2000" s="96">
        <v>44152</v>
      </c>
      <c r="E2000" s="192">
        <v>20602985971</v>
      </c>
      <c r="F2000" s="28" t="s">
        <v>4109</v>
      </c>
      <c r="G2000" s="28" t="s">
        <v>4612</v>
      </c>
      <c r="H2000" s="96">
        <v>44122</v>
      </c>
      <c r="I2000" s="96">
        <v>44152</v>
      </c>
      <c r="J2000" s="65"/>
      <c r="K2000" s="8">
        <f ca="1">+TODAY()-I2000</f>
        <v>-15</v>
      </c>
      <c r="L2000" s="71">
        <v>520</v>
      </c>
      <c r="M2000" s="135"/>
      <c r="N2000" s="9" t="str">
        <f>IF(M2000="","Vacio",IF(L2000=M2000,"Igual","Diferente"))</f>
        <v>Vacio</v>
      </c>
      <c r="O2000" s="71"/>
      <c r="P2000" s="135"/>
      <c r="Q2000" s="9" t="str">
        <f>IF(P2000="","Vacio",IF(O2000=P2000,"Igual","Diferente"))</f>
        <v>Vacio</v>
      </c>
      <c r="R2000" s="1">
        <f>+L2000+O2000/3.5</f>
        <v>520</v>
      </c>
      <c r="S2000" s="1">
        <f ca="1">+IF(K2000&gt;=0,IF(K2000&lt;30,R2000*1,IF(60&gt;K2000,R2000*2,IF(90&gt;K2000,R2000*3,IF(120&gt;K2000,R2000*4,IF(150&gt;K2000,R2000*5,IF(180&gt;K2000,R2000*6,IF(210&gt;K2000,R2000*7))))))),0)</f>
        <v>0</v>
      </c>
      <c r="T2000" s="2">
        <f ca="1">+IF(K2000&lt;0,0,IF(K2000&lt;8,$A$1,IF(K2000&lt;15,$B$1,IF(K2000&lt;22,$C$1,IF(K2000&lt;30,$D$1,IF(K2000&lt;60,$G$1,IF(K2000&lt;90,$H$1,IF(K2000&lt;120,$I$1,IF(K2000&lt;150,$J$1,IF(K2000&lt;180,$K$1,IF(K2000&lt;210,$E$1)))))))))))</f>
        <v>0</v>
      </c>
      <c r="U2000" s="63" t="s">
        <v>2174</v>
      </c>
      <c r="V2000" s="66" t="s">
        <v>2175</v>
      </c>
      <c r="W2000" s="64">
        <v>43969</v>
      </c>
      <c r="X2000" s="12" t="s">
        <v>2176</v>
      </c>
      <c r="Y2000" s="12" t="s">
        <v>5249</v>
      </c>
      <c r="Z2000" s="12"/>
      <c r="AA2000" s="12"/>
      <c r="AB2000" s="98"/>
      <c r="AC2000" s="98"/>
      <c r="AD2000" s="98"/>
      <c r="AE2000" s="98"/>
      <c r="AF2000" s="4">
        <f ca="1">+TODAY()-AE2000</f>
        <v>44137</v>
      </c>
      <c r="AG2000" s="98"/>
      <c r="AH2000" s="98"/>
      <c r="AI2000" s="96"/>
      <c r="AJ2000" s="96"/>
      <c r="AK2000" s="95" t="s">
        <v>56</v>
      </c>
      <c r="AL2000" s="96"/>
      <c r="AM2000" s="99">
        <v>1</v>
      </c>
      <c r="AN2000" s="95" t="s">
        <v>44</v>
      </c>
      <c r="AO2000" s="95"/>
      <c r="AP2000" s="95" t="s">
        <v>2177</v>
      </c>
      <c r="AQ2000" s="95"/>
      <c r="AR2000" s="95"/>
      <c r="AS2000" s="95"/>
      <c r="AT2000" s="95"/>
      <c r="AU2000" s="3" t="s">
        <v>4401</v>
      </c>
      <c r="AV2000" s="97" t="s">
        <v>47</v>
      </c>
      <c r="AW2000" s="7" t="s">
        <v>47</v>
      </c>
      <c r="AX2000" s="9" t="str">
        <f>IF(AW2000="","Vacio",IF(AV2000=AW2000,"Igual","Diferente"))</f>
        <v>Igual</v>
      </c>
      <c r="AY2000" s="68"/>
      <c r="AZ2000" s="68"/>
      <c r="BA2000" s="5">
        <f ca="1">+IF(K2000&gt;21,"Revisar",0)</f>
        <v>0</v>
      </c>
      <c r="BB2000" s="68" t="s">
        <v>146</v>
      </c>
      <c r="BC2000" s="129" t="s">
        <v>2919</v>
      </c>
      <c r="BD2000"/>
      <c r="BE2000"/>
      <c r="BF2000" s="129" t="s">
        <v>94</v>
      </c>
      <c r="BG2000" s="129"/>
      <c r="BH2000"/>
      <c r="BI2000"/>
      <c r="BJ2000"/>
      <c r="BK2000"/>
      <c r="BL2000"/>
      <c r="BM2000"/>
    </row>
    <row r="2001" spans="1:65" s="153" customFormat="1" ht="14.65" customHeight="1" x14ac:dyDescent="0.25">
      <c r="A2001" s="68" t="str">
        <f>CONCATENATE(E2001,"_",X2001)</f>
        <v>20602985971_PCR-MAC0018</v>
      </c>
      <c r="B2001" s="68" t="str">
        <f>CONCATENATE(E2001,"_",Z2001)</f>
        <v>20602985971_</v>
      </c>
      <c r="C2001" s="29">
        <v>44117</v>
      </c>
      <c r="D2001" s="29">
        <v>44147</v>
      </c>
      <c r="E2001" s="192">
        <v>20602985971</v>
      </c>
      <c r="F2001" s="28" t="s">
        <v>4109</v>
      </c>
      <c r="G2001" s="28" t="s">
        <v>4612</v>
      </c>
      <c r="H2001" s="29">
        <v>44117</v>
      </c>
      <c r="I2001" s="29">
        <v>44147</v>
      </c>
      <c r="J2001" s="7"/>
      <c r="K2001" s="8">
        <f ca="1">+TODAY()-I2001</f>
        <v>-10</v>
      </c>
      <c r="L2001" s="71">
        <v>175</v>
      </c>
      <c r="M2001" s="135"/>
      <c r="N2001" s="9" t="str">
        <f>IF(M2001="","Vacio",IF(L2001=M2001,"Igual","Diferente"))</f>
        <v>Vacio</v>
      </c>
      <c r="O2001" s="71"/>
      <c r="P2001" s="135"/>
      <c r="Q2001" s="9" t="str">
        <f>IF(P2001="","Vacio",IF(O2001=P2001,"Igual","Diferente"))</f>
        <v>Vacio</v>
      </c>
      <c r="R2001" s="1">
        <f>+L2001+O2001/3.5</f>
        <v>175</v>
      </c>
      <c r="S2001" s="1">
        <f ca="1">+IF(K2001&gt;=0,IF(K2001&lt;30,R2001*1,IF(60&gt;K2001,R2001*2,IF(90&gt;K2001,R2001*3,IF(120&gt;K2001,R2001*4,IF(150&gt;K2001,R2001*5,IF(180&gt;K2001,R2001*6,IF(210&gt;K2001,R2001*7))))))),0)</f>
        <v>0</v>
      </c>
      <c r="T2001" s="2">
        <f ca="1">+IF(K2001&lt;0,0,IF(K2001&lt;8,$A$1,IF(K2001&lt;15,$B$1,IF(K2001&lt;22,$C$1,IF(K2001&lt;30,$D$1,IF(K2001&lt;60,$G$1,IF(K2001&lt;90,$H$1,IF(K2001&lt;120,$I$1,IF(K2001&lt;150,$J$1,IF(K2001&lt;180,$K$1,IF(K2001&lt;210,$E$1)))))))))))</f>
        <v>0</v>
      </c>
      <c r="U2001" s="3" t="s">
        <v>2180</v>
      </c>
      <c r="V2001" s="10" t="s">
        <v>2181</v>
      </c>
      <c r="W2001" s="6">
        <v>43721</v>
      </c>
      <c r="X2001" s="12" t="s">
        <v>2182</v>
      </c>
      <c r="Y2001" s="12" t="s">
        <v>5249</v>
      </c>
      <c r="Z2001" s="12"/>
      <c r="AA2001" s="12"/>
      <c r="AB2001" s="73"/>
      <c r="AC2001" s="73"/>
      <c r="AD2001" s="73"/>
      <c r="AE2001" s="73"/>
      <c r="AF2001" s="4">
        <f ca="1">+TODAY()-AE2001</f>
        <v>44137</v>
      </c>
      <c r="AG2001" s="73"/>
      <c r="AH2001" s="73"/>
      <c r="AI2001" s="29"/>
      <c r="AJ2001" s="29"/>
      <c r="AK2001" s="28" t="s">
        <v>56</v>
      </c>
      <c r="AL2001" s="29"/>
      <c r="AM2001" s="72">
        <v>1</v>
      </c>
      <c r="AN2001" s="28" t="s">
        <v>44</v>
      </c>
      <c r="AO2001" s="28"/>
      <c r="AP2001" s="28" t="s">
        <v>176</v>
      </c>
      <c r="AQ2001" s="28"/>
      <c r="AR2001" s="28"/>
      <c r="AS2001" s="28"/>
      <c r="AT2001" s="28"/>
      <c r="AU2001" s="3" t="s">
        <v>4401</v>
      </c>
      <c r="AV2001" s="70" t="s">
        <v>47</v>
      </c>
      <c r="AW2001" s="7" t="s">
        <v>47</v>
      </c>
      <c r="AX2001" s="9" t="str">
        <f>IF(AW2001="","Vacio",IF(AV2001=AW2001,"Igual","Diferente"))</f>
        <v>Igual</v>
      </c>
      <c r="AY2001" s="68"/>
      <c r="AZ2001" s="68"/>
      <c r="BA2001" s="5">
        <f ca="1">+IF(K2001&gt;21,"Revisar",0)</f>
        <v>0</v>
      </c>
      <c r="BB2001" s="68" t="s">
        <v>146</v>
      </c>
      <c r="BC2001" s="129" t="s">
        <v>2919</v>
      </c>
      <c r="BD2001"/>
      <c r="BE2001"/>
      <c r="BF2001" s="129" t="s">
        <v>94</v>
      </c>
      <c r="BG2001" s="129"/>
      <c r="BH2001"/>
      <c r="BI2001"/>
      <c r="BJ2001"/>
      <c r="BK2001"/>
      <c r="BL2001"/>
      <c r="BM2001"/>
    </row>
    <row r="2002" spans="1:65" s="153" customFormat="1" ht="14.65" customHeight="1" x14ac:dyDescent="0.25">
      <c r="A2002" s="68" t="str">
        <f>CONCATENATE(E2002,"_",X2002)</f>
        <v>20602985971_PCR-MAC0020</v>
      </c>
      <c r="B2002" s="68" t="str">
        <f>CONCATENATE(E2002,"_",Z2002)</f>
        <v>20602985971_</v>
      </c>
      <c r="C2002" s="29">
        <v>44120</v>
      </c>
      <c r="D2002" s="29">
        <v>44150</v>
      </c>
      <c r="E2002" s="192">
        <v>20602985971</v>
      </c>
      <c r="F2002" s="28" t="s">
        <v>4109</v>
      </c>
      <c r="G2002" s="28" t="s">
        <v>4612</v>
      </c>
      <c r="H2002" s="29">
        <v>44120</v>
      </c>
      <c r="I2002" s="29">
        <v>44150</v>
      </c>
      <c r="J2002" s="7"/>
      <c r="K2002" s="8">
        <f ca="1">+TODAY()-I2002</f>
        <v>-13</v>
      </c>
      <c r="L2002" s="71">
        <v>175</v>
      </c>
      <c r="M2002" s="135"/>
      <c r="N2002" s="9" t="str">
        <f>IF(M2002="","Vacio",IF(L2002=M2002,"Igual","Diferente"))</f>
        <v>Vacio</v>
      </c>
      <c r="O2002" s="71"/>
      <c r="P2002" s="135"/>
      <c r="Q2002" s="9" t="str">
        <f>IF(P2002="","Vacio",IF(O2002=P2002,"Igual","Diferente"))</f>
        <v>Vacio</v>
      </c>
      <c r="R2002" s="1">
        <f>+L2002+O2002/3.5</f>
        <v>175</v>
      </c>
      <c r="S2002" s="1">
        <f ca="1">+IF(K2002&gt;=0,IF(K2002&lt;30,R2002*1,IF(60&gt;K2002,R2002*2,IF(90&gt;K2002,R2002*3,IF(120&gt;K2002,R2002*4,IF(150&gt;K2002,R2002*5,IF(180&gt;K2002,R2002*6,IF(210&gt;K2002,R2002*7))))))),0)</f>
        <v>0</v>
      </c>
      <c r="T2002" s="2">
        <f ca="1">+IF(K2002&lt;0,0,IF(K2002&lt;8,$A$1,IF(K2002&lt;15,$B$1,IF(K2002&lt;22,$C$1,IF(K2002&lt;30,$D$1,IF(K2002&lt;60,$G$1,IF(K2002&lt;90,$H$1,IF(K2002&lt;120,$I$1,IF(K2002&lt;150,$J$1,IF(K2002&lt;180,$K$1,IF(K2002&lt;210,$E$1)))))))))))</f>
        <v>0</v>
      </c>
      <c r="U2002" s="3" t="s">
        <v>2183</v>
      </c>
      <c r="V2002" s="10" t="s">
        <v>2184</v>
      </c>
      <c r="W2002" s="6">
        <v>43724</v>
      </c>
      <c r="X2002" s="12" t="s">
        <v>2185</v>
      </c>
      <c r="Y2002" s="12" t="s">
        <v>5249</v>
      </c>
      <c r="Z2002" s="12"/>
      <c r="AA2002" s="12"/>
      <c r="AB2002" s="73"/>
      <c r="AC2002" s="73"/>
      <c r="AD2002" s="73"/>
      <c r="AE2002" s="73"/>
      <c r="AF2002" s="4">
        <f ca="1">+TODAY()-AE2002</f>
        <v>44137</v>
      </c>
      <c r="AG2002" s="73"/>
      <c r="AH2002" s="73"/>
      <c r="AI2002" s="29"/>
      <c r="AJ2002" s="29"/>
      <c r="AK2002" s="28" t="s">
        <v>56</v>
      </c>
      <c r="AL2002" s="29"/>
      <c r="AM2002" s="72">
        <v>1</v>
      </c>
      <c r="AN2002" s="28" t="s">
        <v>44</v>
      </c>
      <c r="AO2002" s="28"/>
      <c r="AP2002" s="28" t="s">
        <v>45</v>
      </c>
      <c r="AQ2002" s="28"/>
      <c r="AR2002" s="28"/>
      <c r="AS2002" s="28"/>
      <c r="AT2002" s="28"/>
      <c r="AU2002" s="3" t="s">
        <v>4401</v>
      </c>
      <c r="AV2002" s="70" t="s">
        <v>47</v>
      </c>
      <c r="AW2002" s="7" t="s">
        <v>47</v>
      </c>
      <c r="AX2002" s="9" t="str">
        <f>IF(AW2002="","Vacio",IF(AV2002=AW2002,"Igual","Diferente"))</f>
        <v>Igual</v>
      </c>
      <c r="AY2002" s="68"/>
      <c r="AZ2002" s="68"/>
      <c r="BA2002" s="5">
        <f ca="1">+IF(K2002&gt;21,"Revisar",0)</f>
        <v>0</v>
      </c>
      <c r="BB2002" s="68" t="s">
        <v>146</v>
      </c>
      <c r="BC2002" s="129" t="s">
        <v>2919</v>
      </c>
      <c r="BD2002"/>
      <c r="BE2002"/>
      <c r="BF2002" s="129" t="s">
        <v>94</v>
      </c>
      <c r="BG2002" s="129"/>
      <c r="BH2002"/>
      <c r="BI2002"/>
      <c r="BJ2002"/>
      <c r="BK2002"/>
      <c r="BL2002"/>
      <c r="BM2002"/>
    </row>
    <row r="2003" spans="1:65" s="153" customFormat="1" ht="14.65" customHeight="1" x14ac:dyDescent="0.25">
      <c r="A2003" s="68" t="str">
        <f>CONCATENATE(E2003,"_",X2003)</f>
        <v>20602985971_PCR-MAC0035</v>
      </c>
      <c r="B2003" s="68" t="str">
        <f>CONCATENATE(E2003,"_",Z2003)</f>
        <v>20602985971_</v>
      </c>
      <c r="C2003" s="29">
        <v>44126</v>
      </c>
      <c r="D2003" s="29">
        <v>44156</v>
      </c>
      <c r="E2003" s="192">
        <v>20602985971</v>
      </c>
      <c r="F2003" s="28" t="s">
        <v>4109</v>
      </c>
      <c r="G2003" s="28" t="s">
        <v>4612</v>
      </c>
      <c r="H2003" s="29">
        <v>44126</v>
      </c>
      <c r="I2003" s="29">
        <v>44156</v>
      </c>
      <c r="J2003" s="7" t="s">
        <v>1951</v>
      </c>
      <c r="K2003" s="8">
        <f ca="1">+TODAY()-I2003</f>
        <v>-19</v>
      </c>
      <c r="L2003" s="71">
        <v>136.88</v>
      </c>
      <c r="M2003" s="135"/>
      <c r="N2003" s="9" t="str">
        <f>IF(M2003="","Vacio",IF(L2003=M2003,"Igual","Diferente"))</f>
        <v>Vacio</v>
      </c>
      <c r="O2003" s="71"/>
      <c r="P2003" s="135"/>
      <c r="Q2003" s="9" t="str">
        <f>IF(P2003="","Vacio",IF(O2003=P2003,"Igual","Diferente"))</f>
        <v>Vacio</v>
      </c>
      <c r="R2003" s="1">
        <f>+L2003+O2003/3.5</f>
        <v>136.88</v>
      </c>
      <c r="S2003" s="1">
        <f ca="1">+IF(K2003&gt;=0,IF(K2003&lt;30,R2003*1,IF(60&gt;K2003,R2003*2,IF(90&gt;K2003,R2003*3,IF(120&gt;K2003,R2003*4,IF(150&gt;K2003,R2003*5,IF(180&gt;K2003,R2003*6,IF(210&gt;K2003,R2003*7))))))),0)</f>
        <v>0</v>
      </c>
      <c r="T2003" s="2">
        <f ca="1">+IF(K2003&lt;0,0,IF(K2003&lt;8,$A$1,IF(K2003&lt;15,$B$1,IF(K2003&lt;22,$C$1,IF(K2003&lt;30,$D$1,IF(K2003&lt;60,$G$1,IF(K2003&lt;90,$H$1,IF(K2003&lt;120,$I$1,IF(K2003&lt;150,$J$1,IF(K2003&lt;180,$K$1,IF(K2003&lt;210,$E$1)))))))))))</f>
        <v>0</v>
      </c>
      <c r="U2003" s="3" t="s">
        <v>2186</v>
      </c>
      <c r="V2003" s="10" t="s">
        <v>2187</v>
      </c>
      <c r="W2003" s="6">
        <v>43426</v>
      </c>
      <c r="X2003" s="12" t="s">
        <v>2188</v>
      </c>
      <c r="Y2003" s="12" t="s">
        <v>5249</v>
      </c>
      <c r="Z2003" s="12"/>
      <c r="AA2003" s="12"/>
      <c r="AB2003" s="73"/>
      <c r="AC2003" s="73"/>
      <c r="AD2003" s="73"/>
      <c r="AE2003" s="73"/>
      <c r="AF2003" s="4">
        <f ca="1">+TODAY()-AE2003</f>
        <v>44137</v>
      </c>
      <c r="AG2003" s="73"/>
      <c r="AH2003" s="73"/>
      <c r="AI2003" s="29" t="s">
        <v>2048</v>
      </c>
      <c r="AJ2003" s="29" t="s">
        <v>2189</v>
      </c>
      <c r="AK2003" s="28" t="s">
        <v>1071</v>
      </c>
      <c r="AL2003" s="29">
        <v>44156</v>
      </c>
      <c r="AM2003" s="72">
        <v>1</v>
      </c>
      <c r="AN2003" s="28" t="s">
        <v>44</v>
      </c>
      <c r="AO2003" s="28"/>
      <c r="AP2003" s="28"/>
      <c r="AQ2003" s="28"/>
      <c r="AR2003" s="28" t="s">
        <v>3621</v>
      </c>
      <c r="AS2003" s="28"/>
      <c r="AT2003" s="28"/>
      <c r="AU2003" s="3" t="s">
        <v>4401</v>
      </c>
      <c r="AV2003" s="70" t="s">
        <v>47</v>
      </c>
      <c r="AW2003" s="7" t="s">
        <v>47</v>
      </c>
      <c r="AX2003" s="9" t="str">
        <f>IF(AW2003="","Vacio",IF(AV2003=AW2003,"Igual","Diferente"))</f>
        <v>Igual</v>
      </c>
      <c r="AY2003" s="68"/>
      <c r="AZ2003" s="68"/>
      <c r="BA2003" s="5">
        <f ca="1">+IF(K2003&gt;21,"Revisar",0)</f>
        <v>0</v>
      </c>
      <c r="BB2003" s="68" t="s">
        <v>146</v>
      </c>
      <c r="BC2003" s="129" t="s">
        <v>2919</v>
      </c>
      <c r="BD2003"/>
      <c r="BE2003"/>
      <c r="BF2003" s="129" t="s">
        <v>94</v>
      </c>
      <c r="BG2003" s="129"/>
      <c r="BH2003"/>
      <c r="BI2003"/>
      <c r="BJ2003"/>
      <c r="BK2003"/>
      <c r="BL2003"/>
      <c r="BM2003"/>
    </row>
    <row r="2004" spans="1:65" s="153" customFormat="1" ht="14.65" customHeight="1" x14ac:dyDescent="0.25">
      <c r="A2004" s="68" t="str">
        <f>CONCATENATE(E2004,"_",X2004)</f>
        <v>20602985971_PCR-MAC0036</v>
      </c>
      <c r="B2004" s="68" t="str">
        <f>CONCATENATE(E2004,"_",Z2004)</f>
        <v>20602985971_</v>
      </c>
      <c r="C2004" s="29">
        <v>44126</v>
      </c>
      <c r="D2004" s="29">
        <v>44156</v>
      </c>
      <c r="E2004" s="192">
        <v>20602985971</v>
      </c>
      <c r="F2004" s="28" t="s">
        <v>4109</v>
      </c>
      <c r="G2004" s="28" t="s">
        <v>4612</v>
      </c>
      <c r="H2004" s="29">
        <v>44126</v>
      </c>
      <c r="I2004" s="29">
        <v>44156</v>
      </c>
      <c r="J2004" s="7" t="s">
        <v>1951</v>
      </c>
      <c r="K2004" s="8">
        <f ca="1">+TODAY()-I2004</f>
        <v>-19</v>
      </c>
      <c r="L2004" s="71">
        <v>136.87</v>
      </c>
      <c r="M2004" s="135"/>
      <c r="N2004" s="9" t="str">
        <f>IF(M2004="","Vacio",IF(L2004=M2004,"Igual","Diferente"))</f>
        <v>Vacio</v>
      </c>
      <c r="O2004" s="71"/>
      <c r="P2004" s="135"/>
      <c r="Q2004" s="9" t="str">
        <f>IF(P2004="","Vacio",IF(O2004=P2004,"Igual","Diferente"))</f>
        <v>Vacio</v>
      </c>
      <c r="R2004" s="1">
        <f>+L2004+O2004/3.5</f>
        <v>136.87</v>
      </c>
      <c r="S2004" s="1">
        <f ca="1">+IF(K2004&gt;=0,IF(K2004&lt;30,R2004*1,IF(60&gt;K2004,R2004*2,IF(90&gt;K2004,R2004*3,IF(120&gt;K2004,R2004*4,IF(150&gt;K2004,R2004*5,IF(180&gt;K2004,R2004*6,IF(210&gt;K2004,R2004*7))))))),0)</f>
        <v>0</v>
      </c>
      <c r="T2004" s="2">
        <f ca="1">+IF(K2004&lt;0,0,IF(K2004&lt;8,$A$1,IF(K2004&lt;15,$B$1,IF(K2004&lt;22,$C$1,IF(K2004&lt;30,$D$1,IF(K2004&lt;60,$G$1,IF(K2004&lt;90,$H$1,IF(K2004&lt;120,$I$1,IF(K2004&lt;150,$J$1,IF(K2004&lt;180,$K$1,IF(K2004&lt;210,$E$1)))))))))))</f>
        <v>0</v>
      </c>
      <c r="U2004" s="3" t="s">
        <v>2186</v>
      </c>
      <c r="V2004" s="10" t="s">
        <v>2187</v>
      </c>
      <c r="W2004" s="6">
        <v>43426</v>
      </c>
      <c r="X2004" s="12" t="s">
        <v>2190</v>
      </c>
      <c r="Y2004" s="12" t="s">
        <v>5249</v>
      </c>
      <c r="Z2004" s="12"/>
      <c r="AA2004" s="12"/>
      <c r="AB2004" s="73"/>
      <c r="AC2004" s="73"/>
      <c r="AD2004" s="73"/>
      <c r="AE2004" s="73"/>
      <c r="AF2004" s="4">
        <f ca="1">+TODAY()-AE2004</f>
        <v>44137</v>
      </c>
      <c r="AG2004" s="73"/>
      <c r="AH2004" s="73"/>
      <c r="AI2004" s="29" t="s">
        <v>2048</v>
      </c>
      <c r="AJ2004" s="29" t="s">
        <v>2189</v>
      </c>
      <c r="AK2004" s="28" t="s">
        <v>1071</v>
      </c>
      <c r="AL2004" s="29">
        <v>44156</v>
      </c>
      <c r="AM2004" s="72">
        <v>1</v>
      </c>
      <c r="AN2004" s="28" t="s">
        <v>44</v>
      </c>
      <c r="AO2004" s="28"/>
      <c r="AP2004" s="28"/>
      <c r="AQ2004" s="28"/>
      <c r="AR2004" s="28" t="s">
        <v>3621</v>
      </c>
      <c r="AS2004" s="28"/>
      <c r="AT2004" s="28"/>
      <c r="AU2004" s="3" t="s">
        <v>4401</v>
      </c>
      <c r="AV2004" s="70" t="s">
        <v>47</v>
      </c>
      <c r="AW2004" s="7" t="s">
        <v>47</v>
      </c>
      <c r="AX2004" s="9" t="str">
        <f>IF(AW2004="","Vacio",IF(AV2004=AW2004,"Igual","Diferente"))</f>
        <v>Igual</v>
      </c>
      <c r="AY2004" s="68"/>
      <c r="AZ2004" s="68"/>
      <c r="BA2004" s="5">
        <f ca="1">+IF(K2004&gt;21,"Revisar",0)</f>
        <v>0</v>
      </c>
      <c r="BB2004" s="68" t="s">
        <v>146</v>
      </c>
      <c r="BC2004" s="129" t="s">
        <v>2919</v>
      </c>
      <c r="BD2004"/>
      <c r="BE2004"/>
      <c r="BF2004" s="129" t="s">
        <v>94</v>
      </c>
      <c r="BG2004" s="129"/>
      <c r="BH2004"/>
      <c r="BI2004"/>
      <c r="BJ2004"/>
      <c r="BK2004"/>
      <c r="BL2004"/>
      <c r="BM2004"/>
    </row>
    <row r="2005" spans="1:65" s="153" customFormat="1" ht="14.65" customHeight="1" x14ac:dyDescent="0.25">
      <c r="A2005" s="68" t="str">
        <f>CONCATENATE(E2005,"_",X2005)</f>
        <v>20602985971_PCR-MAC0061</v>
      </c>
      <c r="B2005" s="68" t="str">
        <f>CONCATENATE(E2005,"_",Z2005)</f>
        <v>20602985971_</v>
      </c>
      <c r="C2005" s="29">
        <v>44127</v>
      </c>
      <c r="D2005" s="29">
        <v>44157</v>
      </c>
      <c r="E2005" s="192">
        <v>20602985971</v>
      </c>
      <c r="F2005" s="28" t="s">
        <v>4109</v>
      </c>
      <c r="G2005" s="28" t="s">
        <v>4612</v>
      </c>
      <c r="H2005" s="29">
        <v>44127</v>
      </c>
      <c r="I2005" s="29">
        <v>44157</v>
      </c>
      <c r="J2005" s="7"/>
      <c r="K2005" s="8">
        <f ca="1">+TODAY()-I2005</f>
        <v>-20</v>
      </c>
      <c r="L2005" s="71">
        <v>290.66000000000003</v>
      </c>
      <c r="M2005" s="135"/>
      <c r="N2005" s="9" t="str">
        <f>IF(M2005="","Vacio",IF(L2005=M2005,"Igual","Diferente"))</f>
        <v>Vacio</v>
      </c>
      <c r="O2005" s="71"/>
      <c r="P2005" s="135"/>
      <c r="Q2005" s="9" t="str">
        <f>IF(P2005="","Vacio",IF(O2005=P2005,"Igual","Diferente"))</f>
        <v>Vacio</v>
      </c>
      <c r="R2005" s="1">
        <f>+L2005+O2005/3.5</f>
        <v>290.66000000000003</v>
      </c>
      <c r="S2005" s="1">
        <f ca="1">+IF(K2005&gt;=0,IF(K2005&lt;30,R2005*1,IF(60&gt;K2005,R2005*2,IF(90&gt;K2005,R2005*3,IF(120&gt;K2005,R2005*4,IF(150&gt;K2005,R2005*5,IF(180&gt;K2005,R2005*6,IF(210&gt;K2005,R2005*7))))))),0)</f>
        <v>0</v>
      </c>
      <c r="T2005" s="2">
        <f ca="1">+IF(K2005&lt;0,0,IF(K2005&lt;8,$A$1,IF(K2005&lt;15,$B$1,IF(K2005&lt;22,$C$1,IF(K2005&lt;30,$D$1,IF(K2005&lt;60,$G$1,IF(K2005&lt;90,$H$1,IF(K2005&lt;120,$I$1,IF(K2005&lt;150,$J$1,IF(K2005&lt;180,$K$1,IF(K2005&lt;210,$E$1)))))))))))</f>
        <v>0</v>
      </c>
      <c r="U2005" s="3" t="s">
        <v>2191</v>
      </c>
      <c r="V2005" s="10" t="s">
        <v>2192</v>
      </c>
      <c r="W2005" s="6">
        <v>43669</v>
      </c>
      <c r="X2005" s="12" t="s">
        <v>2193</v>
      </c>
      <c r="Y2005" s="12" t="s">
        <v>5249</v>
      </c>
      <c r="Z2005" s="12"/>
      <c r="AA2005" s="12"/>
      <c r="AB2005" s="73"/>
      <c r="AC2005" s="73"/>
      <c r="AD2005" s="73"/>
      <c r="AE2005" s="73"/>
      <c r="AF2005" s="4">
        <f ca="1">+TODAY()-AE2005</f>
        <v>44137</v>
      </c>
      <c r="AG2005" s="73"/>
      <c r="AH2005" s="73"/>
      <c r="AI2005" s="29" t="s">
        <v>2048</v>
      </c>
      <c r="AJ2005" s="29" t="s">
        <v>2116</v>
      </c>
      <c r="AK2005" s="28" t="s">
        <v>2117</v>
      </c>
      <c r="AL2005" s="29">
        <v>44034</v>
      </c>
      <c r="AM2005" s="72">
        <v>1</v>
      </c>
      <c r="AN2005" s="28" t="s">
        <v>44</v>
      </c>
      <c r="AO2005" s="28"/>
      <c r="AP2005" s="28" t="s">
        <v>45</v>
      </c>
      <c r="AQ2005" s="28"/>
      <c r="AR2005" s="28"/>
      <c r="AS2005" s="28"/>
      <c r="AT2005" s="28"/>
      <c r="AU2005" s="3" t="s">
        <v>4401</v>
      </c>
      <c r="AV2005" s="70" t="s">
        <v>47</v>
      </c>
      <c r="AW2005" s="7" t="s">
        <v>47</v>
      </c>
      <c r="AX2005" s="9" t="str">
        <f>IF(AW2005="","Vacio",IF(AV2005=AW2005,"Igual","Diferente"))</f>
        <v>Igual</v>
      </c>
      <c r="AY2005" s="68"/>
      <c r="AZ2005" s="68"/>
      <c r="BA2005" s="5">
        <f ca="1">+IF(K2005&gt;21,"Revisar",0)</f>
        <v>0</v>
      </c>
      <c r="BB2005" s="68" t="s">
        <v>146</v>
      </c>
      <c r="BC2005" s="129" t="s">
        <v>2919</v>
      </c>
      <c r="BD2005"/>
      <c r="BE2005"/>
      <c r="BF2005" s="129" t="s">
        <v>94</v>
      </c>
      <c r="BG2005" s="129"/>
      <c r="BH2005"/>
      <c r="BI2005"/>
      <c r="BJ2005"/>
      <c r="BK2005"/>
      <c r="BL2005"/>
      <c r="BM2005"/>
    </row>
    <row r="2006" spans="1:65" s="153" customFormat="1" ht="14.65" customHeight="1" x14ac:dyDescent="0.25">
      <c r="A2006" s="68" t="str">
        <f>CONCATENATE(E2006,"_",X2006)</f>
        <v>20602985971_PCR-MAC0062</v>
      </c>
      <c r="B2006" s="68" t="str">
        <f>CONCATENATE(E2006,"_",Z2006)</f>
        <v>20602985971_</v>
      </c>
      <c r="C2006" s="29">
        <v>44129</v>
      </c>
      <c r="D2006" s="29">
        <v>44159</v>
      </c>
      <c r="E2006" s="192">
        <v>20602985971</v>
      </c>
      <c r="F2006" s="28" t="s">
        <v>4109</v>
      </c>
      <c r="G2006" s="28" t="s">
        <v>4612</v>
      </c>
      <c r="H2006" s="29">
        <v>44129</v>
      </c>
      <c r="I2006" s="29">
        <v>44159</v>
      </c>
      <c r="J2006" s="7"/>
      <c r="K2006" s="8">
        <f ca="1">+TODAY()-I2006</f>
        <v>-22</v>
      </c>
      <c r="L2006" s="71">
        <v>249.12</v>
      </c>
      <c r="M2006" s="135"/>
      <c r="N2006" s="9" t="str">
        <f>IF(M2006="","Vacio",IF(L2006=M2006,"Igual","Diferente"))</f>
        <v>Vacio</v>
      </c>
      <c r="O2006" s="71"/>
      <c r="P2006" s="135"/>
      <c r="Q2006" s="9" t="str">
        <f>IF(P2006="","Vacio",IF(O2006=P2006,"Igual","Diferente"))</f>
        <v>Vacio</v>
      </c>
      <c r="R2006" s="1">
        <f>+L2006+O2006/3.5</f>
        <v>249.12</v>
      </c>
      <c r="S2006" s="1">
        <f ca="1">+IF(K2006&gt;=0,IF(K2006&lt;30,R2006*1,IF(60&gt;K2006,R2006*2,IF(90&gt;K2006,R2006*3,IF(120&gt;K2006,R2006*4,IF(150&gt;K2006,R2006*5,IF(180&gt;K2006,R2006*6,IF(210&gt;K2006,R2006*7))))))),0)</f>
        <v>0</v>
      </c>
      <c r="T2006" s="2">
        <f ca="1">+IF(K2006&lt;0,0,IF(K2006&lt;8,$A$1,IF(K2006&lt;15,$B$1,IF(K2006&lt;22,$C$1,IF(K2006&lt;30,$D$1,IF(K2006&lt;60,$G$1,IF(K2006&lt;90,$H$1,IF(K2006&lt;120,$I$1,IF(K2006&lt;150,$J$1,IF(K2006&lt;180,$K$1,IF(K2006&lt;210,$E$1)))))))))))</f>
        <v>0</v>
      </c>
      <c r="U2006" s="3" t="s">
        <v>2191</v>
      </c>
      <c r="V2006" s="10" t="s">
        <v>2194</v>
      </c>
      <c r="W2006" s="6">
        <v>43671</v>
      </c>
      <c r="X2006" s="12" t="s">
        <v>2195</v>
      </c>
      <c r="Y2006" s="12" t="s">
        <v>5249</v>
      </c>
      <c r="Z2006" s="12"/>
      <c r="AA2006" s="12"/>
      <c r="AB2006" s="73"/>
      <c r="AC2006" s="73"/>
      <c r="AD2006" s="73"/>
      <c r="AE2006" s="73"/>
      <c r="AF2006" s="4">
        <f ca="1">+TODAY()-AE2006</f>
        <v>44137</v>
      </c>
      <c r="AG2006" s="73"/>
      <c r="AH2006" s="73"/>
      <c r="AI2006" s="29" t="s">
        <v>2048</v>
      </c>
      <c r="AJ2006" s="29" t="s">
        <v>2116</v>
      </c>
      <c r="AK2006" s="28" t="s">
        <v>289</v>
      </c>
      <c r="AL2006" s="29">
        <v>44036</v>
      </c>
      <c r="AM2006" s="72">
        <v>1</v>
      </c>
      <c r="AN2006" s="28" t="s">
        <v>44</v>
      </c>
      <c r="AO2006" s="28"/>
      <c r="AP2006" s="28" t="s">
        <v>45</v>
      </c>
      <c r="AQ2006" s="28"/>
      <c r="AR2006" s="28"/>
      <c r="AS2006" s="28"/>
      <c r="AT2006" s="28"/>
      <c r="AU2006" s="3" t="s">
        <v>4401</v>
      </c>
      <c r="AV2006" s="70" t="s">
        <v>47</v>
      </c>
      <c r="AW2006" s="7" t="s">
        <v>47</v>
      </c>
      <c r="AX2006" s="9" t="str">
        <f>IF(AW2006="","Vacio",IF(AV2006=AW2006,"Igual","Diferente"))</f>
        <v>Igual</v>
      </c>
      <c r="AY2006" s="68"/>
      <c r="AZ2006" s="68"/>
      <c r="BA2006" s="5">
        <f ca="1">+IF(K2006&gt;21,"Revisar",0)</f>
        <v>0</v>
      </c>
      <c r="BB2006" s="68" t="s">
        <v>146</v>
      </c>
      <c r="BC2006" s="129" t="s">
        <v>2919</v>
      </c>
      <c r="BD2006"/>
      <c r="BE2006"/>
      <c r="BF2006" s="129" t="s">
        <v>94</v>
      </c>
      <c r="BG2006" s="129"/>
      <c r="BH2006"/>
      <c r="BI2006"/>
      <c r="BJ2006"/>
      <c r="BK2006"/>
      <c r="BL2006"/>
      <c r="BM2006"/>
    </row>
    <row r="2007" spans="1:65" s="153" customFormat="1" ht="14.65" customHeight="1" x14ac:dyDescent="0.25">
      <c r="A2007" s="68" t="str">
        <f>CONCATENATE(E2007,"_",X2007)</f>
        <v>20602985971_PCR-MAC19095001</v>
      </c>
      <c r="B2007" s="68" t="str">
        <f>CONCATENATE(E2007,"_",Z2007)</f>
        <v>20602985971_</v>
      </c>
      <c r="C2007" s="29">
        <v>44105</v>
      </c>
      <c r="D2007" s="29">
        <v>44135</v>
      </c>
      <c r="E2007" s="192">
        <v>20602985971</v>
      </c>
      <c r="F2007" s="28" t="s">
        <v>4109</v>
      </c>
      <c r="G2007" s="28" t="s">
        <v>4612</v>
      </c>
      <c r="H2007" s="29">
        <v>44105</v>
      </c>
      <c r="I2007" s="29">
        <v>44135</v>
      </c>
      <c r="J2007" s="7"/>
      <c r="K2007" s="8">
        <f ca="1">+TODAY()-I2007</f>
        <v>2</v>
      </c>
      <c r="L2007" s="71">
        <v>250</v>
      </c>
      <c r="M2007" s="135"/>
      <c r="N2007" s="9" t="str">
        <f>IF(M2007="","Vacio",IF(L2007=M2007,"Igual","Diferente"))</f>
        <v>Vacio</v>
      </c>
      <c r="O2007" s="71"/>
      <c r="P2007" s="135"/>
      <c r="Q2007" s="9" t="str">
        <f>IF(P2007="","Vacio",IF(O2007=P2007,"Igual","Diferente"))</f>
        <v>Vacio</v>
      </c>
      <c r="R2007" s="1">
        <f>+L2007+O2007/3.5</f>
        <v>250</v>
      </c>
      <c r="S2007" s="1">
        <f ca="1">+IF(K2007&gt;=0,IF(K2007&lt;30,R2007*1,IF(60&gt;K2007,R2007*2,IF(90&gt;K2007,R2007*3,IF(120&gt;K2007,R2007*4,IF(150&gt;K2007,R2007*5,IF(180&gt;K2007,R2007*6,IF(210&gt;K2007,R2007*7))))))),0)</f>
        <v>250</v>
      </c>
      <c r="T2007" s="2" t="str">
        <f ca="1">+IF(K2007&lt;0,0,IF(K2007&lt;8,$A$1,IF(K2007&lt;15,$B$1,IF(K2007&lt;22,$C$1,IF(K2007&lt;30,$D$1,IF(K2007&lt;60,$G$1,IF(K2007&lt;90,$H$1,IF(K2007&lt;120,$I$1,IF(K2007&lt;150,$J$1,IF(K2007&lt;180,$K$1,IF(K2007&lt;210,$E$1)))))))))))</f>
        <v>1° Semana</v>
      </c>
      <c r="U2007" s="3" t="s">
        <v>2196</v>
      </c>
      <c r="V2007" s="10" t="s">
        <v>2197</v>
      </c>
      <c r="W2007" s="6">
        <v>43738</v>
      </c>
      <c r="X2007" s="12" t="s">
        <v>2198</v>
      </c>
      <c r="Y2007" s="12" t="s">
        <v>5249</v>
      </c>
      <c r="Z2007" s="12"/>
      <c r="AA2007" s="12"/>
      <c r="AB2007" s="73"/>
      <c r="AC2007" s="73"/>
      <c r="AD2007" s="73"/>
      <c r="AE2007" s="73"/>
      <c r="AF2007" s="4">
        <f ca="1">+TODAY()-AE2007</f>
        <v>44137</v>
      </c>
      <c r="AG2007" s="73"/>
      <c r="AH2007" s="73"/>
      <c r="AI2007" s="29"/>
      <c r="AJ2007" s="29"/>
      <c r="AK2007" s="28" t="s">
        <v>2199</v>
      </c>
      <c r="AL2007" s="29"/>
      <c r="AM2007" s="72">
        <v>1</v>
      </c>
      <c r="AN2007" s="28" t="s">
        <v>44</v>
      </c>
      <c r="AO2007" s="28"/>
      <c r="AP2007" s="28" t="s">
        <v>45</v>
      </c>
      <c r="AQ2007" s="28"/>
      <c r="AR2007" s="28"/>
      <c r="AS2007" s="28"/>
      <c r="AT2007" s="28"/>
      <c r="AU2007" s="3" t="s">
        <v>4401</v>
      </c>
      <c r="AV2007" s="70" t="s">
        <v>47</v>
      </c>
      <c r="AW2007" s="7" t="s">
        <v>47</v>
      </c>
      <c r="AX2007" s="9" t="str">
        <f>IF(AW2007="","Vacio",IF(AV2007=AW2007,"Igual","Diferente"))</f>
        <v>Igual</v>
      </c>
      <c r="AY2007" s="68"/>
      <c r="AZ2007" s="68"/>
      <c r="BA2007" s="5">
        <f ca="1">+IF(K2007&gt;21,"Revisar",0)</f>
        <v>0</v>
      </c>
      <c r="BB2007" s="68" t="s">
        <v>146</v>
      </c>
      <c r="BC2007" s="129" t="s">
        <v>2919</v>
      </c>
      <c r="BD2007"/>
      <c r="BE2007"/>
      <c r="BF2007" s="129" t="s">
        <v>94</v>
      </c>
      <c r="BG2007" s="129"/>
      <c r="BH2007"/>
      <c r="BI2007"/>
      <c r="BJ2007"/>
      <c r="BK2007"/>
      <c r="BL2007"/>
      <c r="BM2007"/>
    </row>
    <row r="2008" spans="1:65" s="153" customFormat="1" ht="14.65" customHeight="1" x14ac:dyDescent="0.25">
      <c r="A2008" s="68" t="str">
        <f>CONCATENATE(E2008,"_",X2008)</f>
        <v>20602985971_PCR-MAC19125001</v>
      </c>
      <c r="B2008" s="68" t="str">
        <f>CONCATENATE(E2008,"_",Z2008)</f>
        <v>20602985971_</v>
      </c>
      <c r="C2008" s="29">
        <v>44114</v>
      </c>
      <c r="D2008" s="29">
        <v>44144</v>
      </c>
      <c r="E2008" s="192">
        <v>20602985971</v>
      </c>
      <c r="F2008" s="28" t="s">
        <v>4109</v>
      </c>
      <c r="G2008" s="28" t="s">
        <v>4612</v>
      </c>
      <c r="H2008" s="29">
        <v>44114</v>
      </c>
      <c r="I2008" s="29">
        <v>44144</v>
      </c>
      <c r="J2008" s="7"/>
      <c r="K2008" s="8">
        <f ca="1">+TODAY()-I2008</f>
        <v>-7</v>
      </c>
      <c r="L2008" s="71">
        <v>289.23</v>
      </c>
      <c r="M2008" s="135"/>
      <c r="N2008" s="9" t="str">
        <f>IF(M2008="","Vacio",IF(L2008=M2008,"Igual","Diferente"))</f>
        <v>Vacio</v>
      </c>
      <c r="O2008" s="71"/>
      <c r="P2008" s="135"/>
      <c r="Q2008" s="9" t="str">
        <f>IF(P2008="","Vacio",IF(O2008=P2008,"Igual","Diferente"))</f>
        <v>Vacio</v>
      </c>
      <c r="R2008" s="1">
        <f>+L2008+O2008/3.5</f>
        <v>289.23</v>
      </c>
      <c r="S2008" s="1">
        <f ca="1">+IF(K2008&gt;=0,IF(K2008&lt;30,R2008*1,IF(60&gt;K2008,R2008*2,IF(90&gt;K2008,R2008*3,IF(120&gt;K2008,R2008*4,IF(150&gt;K2008,R2008*5,IF(180&gt;K2008,R2008*6,IF(210&gt;K2008,R2008*7))))))),0)</f>
        <v>0</v>
      </c>
      <c r="T2008" s="2">
        <f ca="1">+IF(K2008&lt;0,0,IF(K2008&lt;8,$A$1,IF(K2008&lt;15,$B$1,IF(K2008&lt;22,$C$1,IF(K2008&lt;30,$D$1,IF(K2008&lt;60,$G$1,IF(K2008&lt;90,$H$1,IF(K2008&lt;120,$I$1,IF(K2008&lt;150,$J$1,IF(K2008&lt;180,$K$1,IF(K2008&lt;210,$E$1)))))))))))</f>
        <v>0</v>
      </c>
      <c r="U2008" s="3" t="s">
        <v>2039</v>
      </c>
      <c r="V2008" s="10"/>
      <c r="W2008" s="6">
        <v>43759</v>
      </c>
      <c r="X2008" s="12" t="s">
        <v>2200</v>
      </c>
      <c r="Y2008" s="12" t="s">
        <v>5249</v>
      </c>
      <c r="Z2008" s="12"/>
      <c r="AA2008" s="12"/>
      <c r="AB2008" s="73"/>
      <c r="AC2008" s="73"/>
      <c r="AD2008" s="73"/>
      <c r="AE2008" s="73"/>
      <c r="AF2008" s="4">
        <f ca="1">+TODAY()-AE2008</f>
        <v>44137</v>
      </c>
      <c r="AG2008" s="73"/>
      <c r="AH2008" s="73"/>
      <c r="AI2008" s="29"/>
      <c r="AJ2008" s="29"/>
      <c r="AK2008" s="28"/>
      <c r="AL2008" s="29"/>
      <c r="AM2008" s="72">
        <v>1</v>
      </c>
      <c r="AN2008" s="28" t="s">
        <v>44</v>
      </c>
      <c r="AO2008" s="28"/>
      <c r="AP2008" s="28" t="s">
        <v>45</v>
      </c>
      <c r="AQ2008" s="28"/>
      <c r="AR2008" s="28"/>
      <c r="AS2008" s="28"/>
      <c r="AT2008" s="28"/>
      <c r="AU2008" s="3" t="s">
        <v>4401</v>
      </c>
      <c r="AV2008" s="70" t="s">
        <v>47</v>
      </c>
      <c r="AW2008" s="7" t="s">
        <v>47</v>
      </c>
      <c r="AX2008" s="9" t="str">
        <f>IF(AW2008="","Vacio",IF(AV2008=AW2008,"Igual","Diferente"))</f>
        <v>Igual</v>
      </c>
      <c r="AY2008" s="68"/>
      <c r="AZ2008" s="68"/>
      <c r="BA2008" s="5">
        <f ca="1">+IF(K2008&gt;21,"Revisar",0)</f>
        <v>0</v>
      </c>
      <c r="BB2008" s="68" t="s">
        <v>146</v>
      </c>
      <c r="BC2008" s="129" t="s">
        <v>2919</v>
      </c>
      <c r="BD2008"/>
      <c r="BE2008"/>
      <c r="BF2008" s="129" t="s">
        <v>94</v>
      </c>
      <c r="BG2008" s="129"/>
      <c r="BH2008"/>
      <c r="BI2008"/>
      <c r="BJ2008"/>
      <c r="BK2008"/>
      <c r="BL2008"/>
      <c r="BM2008"/>
    </row>
    <row r="2009" spans="1:65" s="153" customFormat="1" ht="14.65" customHeight="1" x14ac:dyDescent="0.25">
      <c r="A2009" s="68" t="str">
        <f>CONCATENATE(E2009,"_",X2009)</f>
        <v>20602985971_PCR-MAC19125002</v>
      </c>
      <c r="B2009" s="68" t="str">
        <f>CONCATENATE(E2009,"_",Z2009)</f>
        <v>20602985971_</v>
      </c>
      <c r="C2009" s="29">
        <v>44114</v>
      </c>
      <c r="D2009" s="29">
        <v>44144</v>
      </c>
      <c r="E2009" s="192">
        <v>20602985971</v>
      </c>
      <c r="F2009" s="28" t="s">
        <v>4109</v>
      </c>
      <c r="G2009" s="28" t="s">
        <v>4612</v>
      </c>
      <c r="H2009" s="29">
        <v>44114</v>
      </c>
      <c r="I2009" s="29">
        <v>44144</v>
      </c>
      <c r="J2009" s="7"/>
      <c r="K2009" s="8">
        <f ca="1">+TODAY()-I2009</f>
        <v>-7</v>
      </c>
      <c r="L2009" s="71">
        <v>281.61</v>
      </c>
      <c r="M2009" s="135"/>
      <c r="N2009" s="9" t="str">
        <f>IF(M2009="","Vacio",IF(L2009=M2009,"Igual","Diferente"))</f>
        <v>Vacio</v>
      </c>
      <c r="O2009" s="71"/>
      <c r="P2009" s="135"/>
      <c r="Q2009" s="9" t="str">
        <f>IF(P2009="","Vacio",IF(O2009=P2009,"Igual","Diferente"))</f>
        <v>Vacio</v>
      </c>
      <c r="R2009" s="1">
        <f>+L2009+O2009/3.5</f>
        <v>281.61</v>
      </c>
      <c r="S2009" s="1">
        <f ca="1">+IF(K2009&gt;=0,IF(K2009&lt;30,R2009*1,IF(60&gt;K2009,R2009*2,IF(90&gt;K2009,R2009*3,IF(120&gt;K2009,R2009*4,IF(150&gt;K2009,R2009*5,IF(180&gt;K2009,R2009*6,IF(210&gt;K2009,R2009*7))))))),0)</f>
        <v>0</v>
      </c>
      <c r="T2009" s="2">
        <f ca="1">+IF(K2009&lt;0,0,IF(K2009&lt;8,$A$1,IF(K2009&lt;15,$B$1,IF(K2009&lt;22,$C$1,IF(K2009&lt;30,$D$1,IF(K2009&lt;60,$G$1,IF(K2009&lt;90,$H$1,IF(K2009&lt;120,$I$1,IF(K2009&lt;150,$J$1,IF(K2009&lt;180,$K$1,IF(K2009&lt;210,$E$1)))))))))))</f>
        <v>0</v>
      </c>
      <c r="U2009" s="3" t="s">
        <v>2183</v>
      </c>
      <c r="V2009" s="10" t="s">
        <v>2201</v>
      </c>
      <c r="W2009" s="6">
        <v>43811</v>
      </c>
      <c r="X2009" s="12" t="s">
        <v>2202</v>
      </c>
      <c r="Y2009" s="12" t="s">
        <v>5249</v>
      </c>
      <c r="Z2009" s="12"/>
      <c r="AA2009" s="12"/>
      <c r="AB2009" s="73"/>
      <c r="AC2009" s="73"/>
      <c r="AD2009" s="73"/>
      <c r="AE2009" s="73"/>
      <c r="AF2009" s="4">
        <f ca="1">+TODAY()-AE2009</f>
        <v>44137</v>
      </c>
      <c r="AG2009" s="73"/>
      <c r="AH2009" s="73"/>
      <c r="AI2009" s="29"/>
      <c r="AJ2009" s="29"/>
      <c r="AK2009" s="28"/>
      <c r="AL2009" s="29"/>
      <c r="AM2009" s="72">
        <v>1</v>
      </c>
      <c r="AN2009" s="28" t="s">
        <v>44</v>
      </c>
      <c r="AO2009" s="28"/>
      <c r="AP2009" s="28"/>
      <c r="AQ2009" s="28"/>
      <c r="AR2009" s="28" t="s">
        <v>3621</v>
      </c>
      <c r="AS2009" s="28"/>
      <c r="AT2009" s="28"/>
      <c r="AU2009" s="3" t="s">
        <v>4401</v>
      </c>
      <c r="AV2009" s="70" t="s">
        <v>47</v>
      </c>
      <c r="AW2009" s="7" t="s">
        <v>47</v>
      </c>
      <c r="AX2009" s="9" t="str">
        <f>IF(AW2009="","Vacio",IF(AV2009=AW2009,"Igual","Diferente"))</f>
        <v>Igual</v>
      </c>
      <c r="AY2009" s="68"/>
      <c r="AZ2009" s="68"/>
      <c r="BA2009" s="5">
        <f ca="1">+IF(K2009&gt;21,"Revisar",0)</f>
        <v>0</v>
      </c>
      <c r="BB2009" s="68" t="s">
        <v>146</v>
      </c>
      <c r="BC2009" s="129" t="s">
        <v>2919</v>
      </c>
      <c r="BD2009"/>
      <c r="BE2009"/>
      <c r="BF2009" s="129" t="s">
        <v>94</v>
      </c>
      <c r="BG2009" s="129"/>
      <c r="BH2009"/>
      <c r="BI2009"/>
      <c r="BJ2009"/>
      <c r="BK2009"/>
      <c r="BL2009"/>
      <c r="BM2009"/>
    </row>
    <row r="2010" spans="1:65" s="153" customFormat="1" ht="14.65" customHeight="1" x14ac:dyDescent="0.25">
      <c r="A2010" s="68" t="str">
        <f>CONCATENATE(E2010,"_",X2010)</f>
        <v>20602985971_PCR-MAC20025005</v>
      </c>
      <c r="B2010" s="68" t="str">
        <f>CONCATENATE(E2010,"_",Z2010)</f>
        <v>20602985971_</v>
      </c>
      <c r="C2010" s="29">
        <v>44103</v>
      </c>
      <c r="D2010" s="29">
        <v>44133</v>
      </c>
      <c r="E2010" s="192">
        <v>20602985971</v>
      </c>
      <c r="F2010" s="28" t="s">
        <v>4109</v>
      </c>
      <c r="G2010" s="28" t="s">
        <v>4612</v>
      </c>
      <c r="H2010" s="29">
        <v>44103</v>
      </c>
      <c r="I2010" s="29">
        <v>44133</v>
      </c>
      <c r="J2010" s="7"/>
      <c r="K2010" s="8">
        <f ca="1">+TODAY()-I2010</f>
        <v>4</v>
      </c>
      <c r="L2010" s="71">
        <v>200</v>
      </c>
      <c r="M2010" s="135"/>
      <c r="N2010" s="9" t="str">
        <f>IF(M2010="","Vacio",IF(L2010=M2010,"Igual","Diferente"))</f>
        <v>Vacio</v>
      </c>
      <c r="O2010" s="71"/>
      <c r="P2010" s="135"/>
      <c r="Q2010" s="9" t="str">
        <f>IF(P2010="","Vacio",IF(O2010=P2010,"Igual","Diferente"))</f>
        <v>Vacio</v>
      </c>
      <c r="R2010" s="1">
        <f>+L2010+O2010/3.5</f>
        <v>200</v>
      </c>
      <c r="S2010" s="1">
        <f ca="1">+IF(K2010&gt;=0,IF(K2010&lt;30,R2010*1,IF(60&gt;K2010,R2010*2,IF(90&gt;K2010,R2010*3,IF(120&gt;K2010,R2010*4,IF(150&gt;K2010,R2010*5,IF(180&gt;K2010,R2010*6,IF(210&gt;K2010,R2010*7))))))),0)</f>
        <v>200</v>
      </c>
      <c r="T2010" s="2" t="str">
        <f ca="1">+IF(K2010&lt;0,0,IF(K2010&lt;8,$A$1,IF(K2010&lt;15,$B$1,IF(K2010&lt;22,$C$1,IF(K2010&lt;30,$D$1,IF(K2010&lt;60,$G$1,IF(K2010&lt;90,$H$1,IF(K2010&lt;120,$I$1,IF(K2010&lt;150,$J$1,IF(K2010&lt;180,$K$1,IF(K2010&lt;210,$E$1)))))))))))</f>
        <v>1° Semana</v>
      </c>
      <c r="U2010" s="3" t="s">
        <v>2183</v>
      </c>
      <c r="V2010" s="72"/>
      <c r="W2010" s="29"/>
      <c r="X2010" s="12" t="s">
        <v>2206</v>
      </c>
      <c r="Y2010" s="12" t="s">
        <v>5249</v>
      </c>
      <c r="Z2010" s="12"/>
      <c r="AA2010" s="12"/>
      <c r="AB2010" s="73"/>
      <c r="AC2010" s="73"/>
      <c r="AD2010" s="73"/>
      <c r="AE2010" s="73"/>
      <c r="AF2010" s="4">
        <f ca="1">+TODAY()-AE2010</f>
        <v>44137</v>
      </c>
      <c r="AG2010" s="73"/>
      <c r="AH2010" s="73"/>
      <c r="AI2010" s="29"/>
      <c r="AJ2010" s="29"/>
      <c r="AK2010" s="28"/>
      <c r="AL2010" s="29"/>
      <c r="AM2010" s="72">
        <v>1</v>
      </c>
      <c r="AN2010" s="28" t="s">
        <v>44</v>
      </c>
      <c r="AO2010" s="28"/>
      <c r="AP2010" s="28"/>
      <c r="AQ2010" s="28"/>
      <c r="AR2010" s="28"/>
      <c r="AS2010" s="28"/>
      <c r="AT2010" s="28"/>
      <c r="AU2010" s="3" t="s">
        <v>4401</v>
      </c>
      <c r="AV2010" s="70" t="s">
        <v>47</v>
      </c>
      <c r="AW2010" s="7" t="s">
        <v>47</v>
      </c>
      <c r="AX2010" s="9" t="str">
        <f>IF(AW2010="","Vacio",IF(AV2010=AW2010,"Igual","Diferente"))</f>
        <v>Igual</v>
      </c>
      <c r="AY2010" s="68"/>
      <c r="AZ2010" s="68"/>
      <c r="BA2010" s="5">
        <f ca="1">+IF(K2010&gt;21,"Revisar",0)</f>
        <v>0</v>
      </c>
      <c r="BB2010" s="68" t="s">
        <v>146</v>
      </c>
      <c r="BC2010" s="129" t="s">
        <v>141</v>
      </c>
      <c r="BD2010"/>
      <c r="BE2010"/>
      <c r="BF2010" s="129" t="s">
        <v>94</v>
      </c>
      <c r="BG2010" s="129"/>
      <c r="BH2010"/>
      <c r="BI2010"/>
      <c r="BJ2010"/>
      <c r="BK2010"/>
      <c r="BL2010"/>
      <c r="BM2010"/>
    </row>
    <row r="2011" spans="1:65" s="153" customFormat="1" ht="14.65" customHeight="1" x14ac:dyDescent="0.25">
      <c r="A2011" s="68" t="str">
        <f>CONCATENATE(E2011,"_",X2011)</f>
        <v>20602985971_PCR-MAC20056008</v>
      </c>
      <c r="B2011" s="68" t="str">
        <f>CONCATENATE(E2011,"_",Z2011)</f>
        <v>20602985971_PCR-MAC0012</v>
      </c>
      <c r="C2011" s="29">
        <v>44110</v>
      </c>
      <c r="D2011" s="29">
        <v>44140</v>
      </c>
      <c r="E2011" s="192">
        <v>20602985971</v>
      </c>
      <c r="F2011" s="28" t="s">
        <v>4109</v>
      </c>
      <c r="G2011" s="28" t="s">
        <v>4612</v>
      </c>
      <c r="H2011" s="29">
        <v>44110</v>
      </c>
      <c r="I2011" s="29">
        <v>44140</v>
      </c>
      <c r="J2011" s="7"/>
      <c r="K2011" s="8">
        <f ca="1">+TODAY()-I2011</f>
        <v>-3</v>
      </c>
      <c r="L2011" s="71">
        <v>175</v>
      </c>
      <c r="M2011" s="135"/>
      <c r="N2011" s="9" t="str">
        <f>IF(M2011="","Vacio",IF(L2011=M2011,"Igual","Diferente"))</f>
        <v>Vacio</v>
      </c>
      <c r="O2011" s="71"/>
      <c r="P2011" s="135"/>
      <c r="Q2011" s="9" t="str">
        <f>IF(P2011="","Vacio",IF(O2011=P2011,"Igual","Diferente"))</f>
        <v>Vacio</v>
      </c>
      <c r="R2011" s="1">
        <f>+L2011+O2011/3.5</f>
        <v>175</v>
      </c>
      <c r="S2011" s="1">
        <f ca="1">+IF(K2011&gt;=0,IF(K2011&lt;30,R2011*1,IF(60&gt;K2011,R2011*2,IF(90&gt;K2011,R2011*3,IF(120&gt;K2011,R2011*4,IF(150&gt;K2011,R2011*5,IF(180&gt;K2011,R2011*6,IF(210&gt;K2011,R2011*7))))))),0)</f>
        <v>0</v>
      </c>
      <c r="T2011" s="2">
        <f ca="1">+IF(K2011&lt;0,0,IF(K2011&lt;8,$A$1,IF(K2011&lt;15,$B$1,IF(K2011&lt;22,$C$1,IF(K2011&lt;30,$D$1,IF(K2011&lt;60,$G$1,IF(K2011&lt;90,$H$1,IF(K2011&lt;120,$I$1,IF(K2011&lt;150,$J$1,IF(K2011&lt;180,$K$1,IF(K2011&lt;210,$E$1)))))))))))</f>
        <v>0</v>
      </c>
      <c r="U2011" s="3" t="s">
        <v>3171</v>
      </c>
      <c r="V2011" s="10" t="s">
        <v>2178</v>
      </c>
      <c r="W2011" s="6">
        <v>43714</v>
      </c>
      <c r="X2011" s="12" t="s">
        <v>3170</v>
      </c>
      <c r="Y2011" s="12" t="s">
        <v>5249</v>
      </c>
      <c r="Z2011" s="12" t="s">
        <v>2179</v>
      </c>
      <c r="AA2011" s="12"/>
      <c r="AB2011" s="73"/>
      <c r="AC2011" s="73"/>
      <c r="AD2011" s="73"/>
      <c r="AE2011" s="73"/>
      <c r="AF2011" s="4">
        <f ca="1">+TODAY()-AE2011</f>
        <v>44137</v>
      </c>
      <c r="AG2011" s="73"/>
      <c r="AH2011" s="73"/>
      <c r="AI2011" s="29"/>
      <c r="AJ2011" s="29"/>
      <c r="AK2011" s="28" t="s">
        <v>56</v>
      </c>
      <c r="AL2011" s="29"/>
      <c r="AM2011" s="72">
        <v>1</v>
      </c>
      <c r="AN2011" s="28" t="s">
        <v>44</v>
      </c>
      <c r="AO2011" s="28"/>
      <c r="AP2011" s="28"/>
      <c r="AQ2011" s="28"/>
      <c r="AR2011" s="28" t="s">
        <v>3621</v>
      </c>
      <c r="AS2011" s="28"/>
      <c r="AT2011" s="28"/>
      <c r="AU2011" s="3" t="s">
        <v>4401</v>
      </c>
      <c r="AV2011" s="70" t="s">
        <v>47</v>
      </c>
      <c r="AW2011" s="7" t="s">
        <v>47</v>
      </c>
      <c r="AX2011" s="9" t="str">
        <f>IF(AW2011="","Vacio",IF(AV2011=AW2011,"Igual","Diferente"))</f>
        <v>Igual</v>
      </c>
      <c r="AY2011" s="68"/>
      <c r="AZ2011" s="68"/>
      <c r="BA2011" s="5">
        <f ca="1">+IF(K2011&gt;21,"Revisar",0)</f>
        <v>0</v>
      </c>
      <c r="BB2011" s="68" t="s">
        <v>146</v>
      </c>
      <c r="BC2011" s="129" t="s">
        <v>2919</v>
      </c>
      <c r="BD2011" s="158"/>
      <c r="BE2011" s="158"/>
      <c r="BF2011" s="129" t="s">
        <v>94</v>
      </c>
      <c r="BG2011" s="129"/>
      <c r="BH2011" s="158"/>
      <c r="BI2011" s="158"/>
      <c r="BJ2011" s="158"/>
      <c r="BK2011" s="158"/>
      <c r="BL2011" s="158"/>
      <c r="BM2011" s="158"/>
    </row>
    <row r="2012" spans="1:65" s="153" customFormat="1" ht="14.65" customHeight="1" x14ac:dyDescent="0.25">
      <c r="A2012" s="68" t="str">
        <f>CONCATENATE(E2012,"_",X2012)</f>
        <v>20602985971_PCR-MAC20065001</v>
      </c>
      <c r="B2012" s="68" t="str">
        <f>CONCATENATE(E2012,"_",Z2012)</f>
        <v>20602985971_</v>
      </c>
      <c r="C2012" s="29">
        <v>44106</v>
      </c>
      <c r="D2012" s="29">
        <v>44136</v>
      </c>
      <c r="E2012" s="192">
        <v>20602985971</v>
      </c>
      <c r="F2012" s="28" t="s">
        <v>4109</v>
      </c>
      <c r="G2012" s="28" t="s">
        <v>4612</v>
      </c>
      <c r="H2012" s="29">
        <v>44106</v>
      </c>
      <c r="I2012" s="29">
        <v>44136</v>
      </c>
      <c r="J2012" s="70"/>
      <c r="K2012" s="8">
        <f ca="1">+TODAY()-I2012</f>
        <v>1</v>
      </c>
      <c r="L2012" s="71">
        <v>520</v>
      </c>
      <c r="M2012" s="154"/>
      <c r="N2012" s="71" t="str">
        <f>IF(M2012="","Vacio",IF(L2012=M2012,"Igual","Diferente"))</f>
        <v>Vacio</v>
      </c>
      <c r="O2012" s="71"/>
      <c r="P2012" s="154"/>
      <c r="Q2012" s="9" t="str">
        <f>IF(P2012="","Vacio",IF(O2012=P2012,"Igual","Diferente"))</f>
        <v>Vacio</v>
      </c>
      <c r="R2012" s="1">
        <f>+L2012+O2012/3.5</f>
        <v>520</v>
      </c>
      <c r="S2012" s="155">
        <f ca="1">+IF(K2012&gt;=0,IF(K2012&lt;30,R2012*1,IF(60&gt;K2012,R2012*2,IF(90&gt;K2012,R2012*3,IF(120&gt;K2012,R2012*4,IF(150&gt;K2012,R2012*5,IF(180&gt;K2012,R2012*6,IF(210&gt;K2012,R2012*7))))))),0)</f>
        <v>520</v>
      </c>
      <c r="T2012" s="2" t="str">
        <f ca="1">+IF(K2012&lt;0,0,IF(K2012&lt;8,$A$1,IF(K2012&lt;15,$B$1,IF(K2012&lt;22,$C$1,IF(K2012&lt;30,$D$1,IF(K2012&lt;60,$G$1,IF(K2012&lt;90,$H$1,IF(K2012&lt;120,$I$1,IF(K2012&lt;150,$J$1,IF(K2012&lt;180,$K$1,IF(K2012&lt;210,$E$1)))))))))))</f>
        <v>1° Semana</v>
      </c>
      <c r="U2012" s="28" t="s">
        <v>2203</v>
      </c>
      <c r="V2012" s="72" t="s">
        <v>2204</v>
      </c>
      <c r="W2012" s="29">
        <v>43984</v>
      </c>
      <c r="X2012" s="12" t="s">
        <v>2205</v>
      </c>
      <c r="Y2012" s="12" t="s">
        <v>5249</v>
      </c>
      <c r="Z2012" s="12"/>
      <c r="AA2012" s="12"/>
      <c r="AB2012" s="73"/>
      <c r="AC2012" s="73"/>
      <c r="AD2012" s="73"/>
      <c r="AE2012" s="73"/>
      <c r="AF2012" s="156">
        <f ca="1">+TODAY()-AE2012</f>
        <v>44137</v>
      </c>
      <c r="AG2012" s="73"/>
      <c r="AH2012" s="73"/>
      <c r="AI2012" s="29"/>
      <c r="AJ2012" s="29"/>
      <c r="AK2012" s="28"/>
      <c r="AL2012" s="29"/>
      <c r="AM2012" s="72">
        <v>1</v>
      </c>
      <c r="AN2012" s="28" t="s">
        <v>44</v>
      </c>
      <c r="AO2012" s="28"/>
      <c r="AP2012" s="95"/>
      <c r="AQ2012" s="28"/>
      <c r="AR2012" s="3" t="s">
        <v>3149</v>
      </c>
      <c r="AS2012" s="28"/>
      <c r="AT2012" s="28"/>
      <c r="AU2012" s="3" t="s">
        <v>4401</v>
      </c>
      <c r="AV2012" s="70" t="s">
        <v>47</v>
      </c>
      <c r="AW2012" s="70" t="s">
        <v>47</v>
      </c>
      <c r="AX2012" s="9" t="str">
        <f>IF(AW2012="","Vacio",IF(AV2012=AW2012,"Igual","Diferente"))</f>
        <v>Igual</v>
      </c>
      <c r="AY2012" s="32"/>
      <c r="AZ2012" s="32"/>
      <c r="BA2012" s="157">
        <f ca="1">+IF(K2012&gt;21,"Revisar",0)</f>
        <v>0</v>
      </c>
      <c r="BB2012" s="32" t="s">
        <v>146</v>
      </c>
      <c r="BC2012" s="32" t="s">
        <v>2919</v>
      </c>
      <c r="BD2012"/>
      <c r="BE2012"/>
      <c r="BF2012" s="32" t="s">
        <v>94</v>
      </c>
      <c r="BG2012" s="32"/>
      <c r="BH2012"/>
      <c r="BI2012"/>
      <c r="BJ2012"/>
      <c r="BK2012"/>
      <c r="BL2012"/>
      <c r="BM2012"/>
    </row>
    <row r="2013" spans="1:65" s="153" customFormat="1" ht="14.65" customHeight="1" x14ac:dyDescent="0.25">
      <c r="A2013" s="68" t="str">
        <f>CONCATENATE(E2013,"_",X2013)</f>
        <v>20602985971_PCR-MAC20085002</v>
      </c>
      <c r="B2013" s="68" t="str">
        <f>CONCATENATE(E2013,"_",Z2013)</f>
        <v>20602985971_</v>
      </c>
      <c r="C2013" s="6">
        <v>44062</v>
      </c>
      <c r="D2013" s="6">
        <v>44153</v>
      </c>
      <c r="E2013" s="192">
        <v>20602985971</v>
      </c>
      <c r="F2013" s="28" t="s">
        <v>4109</v>
      </c>
      <c r="G2013" s="3" t="s">
        <v>4989</v>
      </c>
      <c r="H2013" s="6">
        <v>44062</v>
      </c>
      <c r="I2013" s="6">
        <v>44153</v>
      </c>
      <c r="J2013" s="7"/>
      <c r="K2013" s="8">
        <f ca="1">+TODAY()-I2013</f>
        <v>-16</v>
      </c>
      <c r="L2013" s="9">
        <v>425</v>
      </c>
      <c r="M2013" s="152"/>
      <c r="N2013" s="9" t="str">
        <f>IF(M2013="","Vacio",IF(L2013=M2013,"Igual","Diferente"))</f>
        <v>Vacio</v>
      </c>
      <c r="O2013" s="9"/>
      <c r="P2013" s="152"/>
      <c r="Q2013" s="9" t="str">
        <f>IF(P2013="","Vacio",IF(O2013=P2013,"Igual","Diferente"))</f>
        <v>Vacio</v>
      </c>
      <c r="R2013" s="1">
        <f>+L2013+O2013/3.5</f>
        <v>425</v>
      </c>
      <c r="S2013" s="1">
        <f ca="1">+IF(K2013&gt;=0,IF(K2013&lt;30,R2013*1,IF(60&gt;K2013,R2013*2,IF(90&gt;K2013,R2013*3,IF(120&gt;K2013,R2013*4,IF(150&gt;K2013,R2013*5,IF(180&gt;K2013,R2013*6,IF(210&gt;K2013,R2013*7))))))),0)</f>
        <v>0</v>
      </c>
      <c r="T2013" s="2">
        <f ca="1">+IF(K2013&lt;0,0,IF(K2013&lt;8,$A$1,IF(K2013&lt;15,$B$1,IF(K2013&lt;22,$C$1,IF(K2013&lt;30,$D$1,IF(K2013&lt;60,$G$1,IF(K2013&lt;90,$H$1,IF(K2013&lt;120,$I$1,IF(K2013&lt;150,$J$1,IF(K2013&lt;180,$K$1,IF(K2013&lt;210,$E$1)))))))))))</f>
        <v>0</v>
      </c>
      <c r="U2013" s="3" t="s">
        <v>3620</v>
      </c>
      <c r="V2013" s="10" t="s">
        <v>3619</v>
      </c>
      <c r="W2013" s="6">
        <v>44062</v>
      </c>
      <c r="X2013" s="12" t="s">
        <v>3582</v>
      </c>
      <c r="Y2013" s="12" t="s">
        <v>5249</v>
      </c>
      <c r="Z2013" s="12"/>
      <c r="AA2013" s="12"/>
      <c r="AB2013" s="15"/>
      <c r="AC2013" s="15"/>
      <c r="AD2013" s="15"/>
      <c r="AE2013" s="15"/>
      <c r="AF2013" s="4">
        <f ca="1">+TODAY()-AE2013</f>
        <v>44137</v>
      </c>
      <c r="AG2013" s="15"/>
      <c r="AH2013" s="15"/>
      <c r="AI2013" s="6"/>
      <c r="AJ2013" s="6"/>
      <c r="AK2013" s="3"/>
      <c r="AL2013" s="6"/>
      <c r="AM2013" s="72">
        <v>1</v>
      </c>
      <c r="AN2013" s="28" t="s">
        <v>44</v>
      </c>
      <c r="AO2013" s="3"/>
      <c r="AP2013" s="63"/>
      <c r="AQ2013" s="3"/>
      <c r="AR2013" s="3" t="s">
        <v>3149</v>
      </c>
      <c r="AS2013" s="3"/>
      <c r="AT2013" s="3"/>
      <c r="AU2013" s="3" t="s">
        <v>4401</v>
      </c>
      <c r="AV2013" s="70" t="s">
        <v>47</v>
      </c>
      <c r="AW2013" s="7" t="s">
        <v>47</v>
      </c>
      <c r="AX2013" s="9" t="str">
        <f>IF(AW2013="","Vacio",IF(AV2013=AW2013,"Igual","Diferente"))</f>
        <v>Igual</v>
      </c>
      <c r="AY2013" s="129"/>
      <c r="AZ2013" s="129"/>
      <c r="BA2013" s="157">
        <f ca="1">+IF(K2013&gt;21,"Revisar",0)</f>
        <v>0</v>
      </c>
      <c r="BB2013" s="129" t="s">
        <v>146</v>
      </c>
      <c r="BC2013" s="129" t="s">
        <v>2919</v>
      </c>
      <c r="BF2013" s="129" t="s">
        <v>94</v>
      </c>
      <c r="BG2013" s="129"/>
    </row>
    <row r="2014" spans="1:65" s="153" customFormat="1" ht="14.65" customHeight="1" x14ac:dyDescent="0.25">
      <c r="A2014" s="68" t="str">
        <f>CONCATENATE(E2014,"_",X2014)</f>
        <v>20602985971_PCR-MAC20085003</v>
      </c>
      <c r="B2014" s="68" t="str">
        <f>CONCATENATE(E2014,"_",Z2014)</f>
        <v>20602985971_</v>
      </c>
      <c r="C2014" s="6">
        <v>44075</v>
      </c>
      <c r="D2014" s="6">
        <v>44104</v>
      </c>
      <c r="E2014" s="192">
        <v>20602985971</v>
      </c>
      <c r="F2014" s="28" t="s">
        <v>4109</v>
      </c>
      <c r="G2014" s="3" t="s">
        <v>4612</v>
      </c>
      <c r="H2014" s="6">
        <v>44105</v>
      </c>
      <c r="I2014" s="6">
        <v>44135</v>
      </c>
      <c r="J2014" s="7"/>
      <c r="K2014" s="8">
        <f ca="1">+TODAY()-I2014</f>
        <v>2</v>
      </c>
      <c r="L2014" s="9">
        <v>425</v>
      </c>
      <c r="M2014" s="152"/>
      <c r="N2014" s="9" t="str">
        <f>IF(M2014="","Vacio",IF(L2014=M2014,"Igual","Diferente"))</f>
        <v>Vacio</v>
      </c>
      <c r="O2014" s="9"/>
      <c r="P2014" s="152"/>
      <c r="Q2014" s="9" t="str">
        <f>IF(P2014="","Vacio",IF(O2014=P2014,"Igual","Diferente"))</f>
        <v>Vacio</v>
      </c>
      <c r="R2014" s="1">
        <f>+L2014+O2014/3.5</f>
        <v>425</v>
      </c>
      <c r="S2014" s="1">
        <f ca="1">+IF(K2014&gt;=0,IF(K2014&lt;30,R2014*1,IF(60&gt;K2014,R2014*2,IF(90&gt;K2014,R2014*3,IF(120&gt;K2014,R2014*4,IF(150&gt;K2014,R2014*5,IF(180&gt;K2014,R2014*6,IF(210&gt;K2014,R2014*7))))))),0)</f>
        <v>425</v>
      </c>
      <c r="T2014" s="2" t="str">
        <f ca="1">+IF(K2014&lt;0,0,IF(K2014&lt;8,$A$1,IF(K2014&lt;15,$B$1,IF(K2014&lt;22,$C$1,IF(K2014&lt;30,$D$1,IF(K2014&lt;60,$G$1,IF(K2014&lt;90,$H$1,IF(K2014&lt;120,$I$1,IF(K2014&lt;150,$J$1,IF(K2014&lt;180,$K$1,IF(K2014&lt;210,$E$1)))))))))))</f>
        <v>1° Semana</v>
      </c>
      <c r="U2014" s="3" t="s">
        <v>3620</v>
      </c>
      <c r="V2014" s="10" t="s">
        <v>3808</v>
      </c>
      <c r="W2014" s="6">
        <v>44075</v>
      </c>
      <c r="X2014" s="12" t="s">
        <v>3786</v>
      </c>
      <c r="Y2014" s="12" t="s">
        <v>5249</v>
      </c>
      <c r="Z2014" s="12"/>
      <c r="AA2014" s="12"/>
      <c r="AB2014" s="15"/>
      <c r="AC2014" s="15"/>
      <c r="AD2014" s="15"/>
      <c r="AE2014" s="15"/>
      <c r="AF2014" s="4">
        <f ca="1">+TODAY()-AE2014</f>
        <v>44137</v>
      </c>
      <c r="AG2014" s="15"/>
      <c r="AH2014" s="15"/>
      <c r="AI2014" s="6"/>
      <c r="AJ2014" s="6"/>
      <c r="AK2014" s="3"/>
      <c r="AL2014" s="6"/>
      <c r="AM2014" s="72">
        <v>1</v>
      </c>
      <c r="AN2014" s="28" t="s">
        <v>44</v>
      </c>
      <c r="AO2014" s="3"/>
      <c r="AP2014" s="63"/>
      <c r="AQ2014" s="3"/>
      <c r="AR2014" s="3" t="s">
        <v>3149</v>
      </c>
      <c r="AS2014" s="3"/>
      <c r="AT2014" s="3"/>
      <c r="AU2014" s="3" t="s">
        <v>4401</v>
      </c>
      <c r="AV2014" s="70" t="s">
        <v>47</v>
      </c>
      <c r="AW2014" s="7" t="s">
        <v>47</v>
      </c>
      <c r="AX2014" s="9" t="str">
        <f>IF(AW2014="","Vacio",IF(AV2014=AW2014,"Igual","Diferente"))</f>
        <v>Igual</v>
      </c>
      <c r="AY2014" s="129"/>
      <c r="AZ2014" s="129"/>
      <c r="BA2014" s="157">
        <f ca="1">+IF(K2014&gt;21,"Revisar",0)</f>
        <v>0</v>
      </c>
      <c r="BB2014" s="129" t="s">
        <v>146</v>
      </c>
      <c r="BC2014" s="129" t="s">
        <v>141</v>
      </c>
      <c r="BF2014" s="129"/>
      <c r="BG2014" s="129"/>
    </row>
    <row r="2015" spans="1:65" s="153" customFormat="1" ht="14.65" customHeight="1" x14ac:dyDescent="0.25">
      <c r="A2015" s="68" t="str">
        <f>CONCATENATE(E2015,"_",X2015)</f>
        <v>20602985971_PCR-MAC20085004</v>
      </c>
      <c r="B2015" s="68" t="str">
        <f>CONCATENATE(E2015,"_",Z2015)</f>
        <v>20602985971_</v>
      </c>
      <c r="C2015" s="6">
        <v>44105</v>
      </c>
      <c r="D2015" s="6">
        <v>44135</v>
      </c>
      <c r="E2015" s="192">
        <v>20602985971</v>
      </c>
      <c r="F2015" s="28" t="s">
        <v>4109</v>
      </c>
      <c r="G2015" s="3" t="s">
        <v>4612</v>
      </c>
      <c r="H2015" s="6">
        <v>44105</v>
      </c>
      <c r="I2015" s="6">
        <v>44135</v>
      </c>
      <c r="J2015" s="7"/>
      <c r="K2015" s="8">
        <f ca="1">+TODAY()-I2015</f>
        <v>2</v>
      </c>
      <c r="L2015" s="9">
        <v>425</v>
      </c>
      <c r="M2015" s="152"/>
      <c r="N2015" s="9" t="str">
        <f>IF(M2015="","Vacio",IF(L2015=M2015,"Igual","Diferente"))</f>
        <v>Vacio</v>
      </c>
      <c r="O2015" s="9"/>
      <c r="P2015" s="152"/>
      <c r="Q2015" s="9" t="str">
        <f>IF(P2015="","Vacio",IF(O2015=P2015,"Igual","Diferente"))</f>
        <v>Vacio</v>
      </c>
      <c r="R2015" s="1">
        <f>+L2015+O2015/3.5</f>
        <v>425</v>
      </c>
      <c r="S2015" s="1">
        <f ca="1">+IF(K2015&gt;=0,IF(K2015&lt;30,R2015*1,IF(60&gt;K2015,R2015*2,IF(90&gt;K2015,R2015*3,IF(120&gt;K2015,R2015*4,IF(150&gt;K2015,R2015*5,IF(180&gt;K2015,R2015*6,IF(210&gt;K2015,R2015*7))))))),0)</f>
        <v>425</v>
      </c>
      <c r="T2015" s="2" t="str">
        <f ca="1">+IF(K2015&lt;0,0,IF(K2015&lt;8,$A$1,IF(K2015&lt;15,$B$1,IF(K2015&lt;22,$C$1,IF(K2015&lt;30,$D$1,IF(K2015&lt;60,$G$1,IF(K2015&lt;90,$H$1,IF(K2015&lt;120,$I$1,IF(K2015&lt;150,$J$1,IF(K2015&lt;180,$K$1,IF(K2015&lt;210,$E$1)))))))))))</f>
        <v>1° Semana</v>
      </c>
      <c r="U2015" s="3" t="s">
        <v>3620</v>
      </c>
      <c r="V2015" s="10" t="s">
        <v>3801</v>
      </c>
      <c r="W2015" s="6">
        <v>44075</v>
      </c>
      <c r="X2015" s="12" t="s">
        <v>3787</v>
      </c>
      <c r="Y2015" s="12" t="s">
        <v>5249</v>
      </c>
      <c r="Z2015" s="12"/>
      <c r="AA2015" s="12"/>
      <c r="AB2015" s="15"/>
      <c r="AC2015" s="15"/>
      <c r="AD2015" s="15"/>
      <c r="AE2015" s="15"/>
      <c r="AF2015" s="4">
        <f ca="1">+TODAY()-AE2015</f>
        <v>44137</v>
      </c>
      <c r="AG2015" s="15"/>
      <c r="AH2015" s="15"/>
      <c r="AI2015" s="6"/>
      <c r="AJ2015" s="6"/>
      <c r="AK2015" s="3"/>
      <c r="AL2015" s="6"/>
      <c r="AM2015" s="72">
        <v>1</v>
      </c>
      <c r="AN2015" s="28" t="s">
        <v>44</v>
      </c>
      <c r="AO2015" s="3"/>
      <c r="AP2015" s="63"/>
      <c r="AQ2015" s="3"/>
      <c r="AR2015" s="3" t="s">
        <v>3149</v>
      </c>
      <c r="AS2015" s="3"/>
      <c r="AT2015" s="3"/>
      <c r="AU2015" s="3" t="s">
        <v>4401</v>
      </c>
      <c r="AV2015" s="70" t="s">
        <v>47</v>
      </c>
      <c r="AW2015" s="7" t="s">
        <v>47</v>
      </c>
      <c r="AX2015" s="9" t="str">
        <f>IF(AW2015="","Vacio",IF(AV2015=AW2015,"Igual","Diferente"))</f>
        <v>Igual</v>
      </c>
      <c r="AY2015" s="129"/>
      <c r="AZ2015" s="129"/>
      <c r="BA2015" s="157">
        <f ca="1">+IF(K2015&gt;21,"Revisar",0)</f>
        <v>0</v>
      </c>
      <c r="BB2015" s="129" t="s">
        <v>146</v>
      </c>
      <c r="BC2015" s="129" t="s">
        <v>2919</v>
      </c>
      <c r="BF2015" s="129"/>
      <c r="BG2015" s="129"/>
    </row>
    <row r="2016" spans="1:65" s="153" customFormat="1" ht="14.65" customHeight="1" x14ac:dyDescent="0.25">
      <c r="A2016" s="68" t="str">
        <f>CONCATENATE(E2016,"_",X2016)</f>
        <v>20602985971_PCR-MAC20085013</v>
      </c>
      <c r="B2016" s="68" t="str">
        <f>CONCATENATE(E2016,"_",Z2016)</f>
        <v>20602985971_</v>
      </c>
      <c r="C2016" s="6">
        <v>44120</v>
      </c>
      <c r="D2016" s="6">
        <v>44150</v>
      </c>
      <c r="E2016" s="192">
        <v>20602985971</v>
      </c>
      <c r="F2016" s="28" t="s">
        <v>4109</v>
      </c>
      <c r="G2016" s="3" t="s">
        <v>4612</v>
      </c>
      <c r="H2016" s="6">
        <v>44120</v>
      </c>
      <c r="I2016" s="6">
        <v>44150</v>
      </c>
      <c r="J2016" s="7"/>
      <c r="K2016" s="8">
        <f ca="1">+TODAY()-I2016</f>
        <v>-13</v>
      </c>
      <c r="L2016" s="9">
        <v>425</v>
      </c>
      <c r="M2016" s="152"/>
      <c r="N2016" s="9" t="str">
        <f>IF(M2016="","Vacio",IF(L2016=M2016,"Igual","Diferente"))</f>
        <v>Vacio</v>
      </c>
      <c r="O2016" s="9"/>
      <c r="P2016" s="152"/>
      <c r="Q2016" s="9" t="str">
        <f>IF(P2016="","Vacio",IF(O2016=P2016,"Igual","Diferente"))</f>
        <v>Vacio</v>
      </c>
      <c r="R2016" s="1">
        <f>+L2016+O2016/3.5</f>
        <v>425</v>
      </c>
      <c r="S2016" s="1">
        <f ca="1">+IF(K2016&gt;=0,IF(K2016&lt;30,R2016*1,IF(60&gt;K2016,R2016*2,IF(90&gt;K2016,R2016*3,IF(120&gt;K2016,R2016*4,IF(150&gt;K2016,R2016*5,IF(180&gt;K2016,R2016*6,IF(210&gt;K2016,R2016*7))))))),0)</f>
        <v>0</v>
      </c>
      <c r="T2016" s="2">
        <f ca="1">+IF(K2016&lt;0,0,IF(K2016&lt;8,$A$1,IF(K2016&lt;15,$B$1,IF(K2016&lt;22,$C$1,IF(K2016&lt;30,$D$1,IF(K2016&lt;60,$G$1,IF(K2016&lt;90,$H$1,IF(K2016&lt;120,$I$1,IF(K2016&lt;150,$J$1,IF(K2016&lt;180,$K$1,IF(K2016&lt;210,$E$1)))))))))))</f>
        <v>0</v>
      </c>
      <c r="U2016" s="3" t="s">
        <v>4073</v>
      </c>
      <c r="V2016" s="10" t="s">
        <v>4072</v>
      </c>
      <c r="W2016" s="6">
        <v>44090</v>
      </c>
      <c r="X2016" s="12" t="s">
        <v>4071</v>
      </c>
      <c r="Y2016" s="12" t="s">
        <v>5249</v>
      </c>
      <c r="Z2016" s="12"/>
      <c r="AA2016" s="12"/>
      <c r="AB2016" s="15"/>
      <c r="AC2016" s="15"/>
      <c r="AD2016" s="15"/>
      <c r="AE2016" s="15"/>
      <c r="AF2016" s="4">
        <f ca="1">+TODAY()-AE2016</f>
        <v>44137</v>
      </c>
      <c r="AG2016" s="15"/>
      <c r="AH2016" s="15"/>
      <c r="AI2016" s="6"/>
      <c r="AJ2016" s="6"/>
      <c r="AK2016" s="3"/>
      <c r="AL2016" s="6"/>
      <c r="AM2016" s="72">
        <v>1</v>
      </c>
      <c r="AN2016" s="28" t="s">
        <v>44</v>
      </c>
      <c r="AO2016" s="3"/>
      <c r="AP2016" s="63"/>
      <c r="AQ2016" s="3"/>
      <c r="AR2016" s="3" t="s">
        <v>3149</v>
      </c>
      <c r="AS2016" s="3"/>
      <c r="AT2016" s="3"/>
      <c r="AU2016" s="3" t="s">
        <v>4401</v>
      </c>
      <c r="AV2016" s="70" t="s">
        <v>47</v>
      </c>
      <c r="AW2016" s="7" t="s">
        <v>47</v>
      </c>
      <c r="AX2016" s="9" t="str">
        <f>IF(AW2016="","Vacio",IF(AV2016=AW2016,"Igual","Diferente"))</f>
        <v>Igual</v>
      </c>
      <c r="AY2016" s="129"/>
      <c r="AZ2016" s="129"/>
      <c r="BA2016" s="157">
        <f ca="1">+IF(K2016&gt;21,"Revisar",0)</f>
        <v>0</v>
      </c>
      <c r="BB2016" s="129" t="s">
        <v>146</v>
      </c>
      <c r="BC2016" s="129" t="s">
        <v>2919</v>
      </c>
      <c r="BF2016" s="129"/>
      <c r="BG2016" s="129"/>
    </row>
    <row r="2017" spans="1:65" s="153" customFormat="1" ht="14.65" customHeight="1" x14ac:dyDescent="0.25">
      <c r="A2017" s="68" t="str">
        <f>CONCATENATE(E2017,"_",X2017)</f>
        <v>20602985971_PCR-MAC20095001</v>
      </c>
      <c r="B2017" s="68" t="str">
        <f>CONCATENATE(E2017,"_",Z2017)</f>
        <v>20602985971_</v>
      </c>
      <c r="C2017" s="6">
        <v>44121</v>
      </c>
      <c r="D2017" s="6">
        <v>44151</v>
      </c>
      <c r="E2017" s="192">
        <v>20602985971</v>
      </c>
      <c r="F2017" s="28" t="s">
        <v>4109</v>
      </c>
      <c r="G2017" s="3" t="s">
        <v>4612</v>
      </c>
      <c r="H2017" s="6">
        <v>44121</v>
      </c>
      <c r="I2017" s="6">
        <v>44151</v>
      </c>
      <c r="J2017" s="7"/>
      <c r="K2017" s="8">
        <f ca="1">+TODAY()-I2017</f>
        <v>-14</v>
      </c>
      <c r="L2017" s="9">
        <v>370</v>
      </c>
      <c r="M2017" s="152"/>
      <c r="N2017" s="9" t="str">
        <f>IF(M2017="","Vacio",IF(L2017=M2017,"Igual","Diferente"))</f>
        <v>Vacio</v>
      </c>
      <c r="O2017" s="9"/>
      <c r="P2017" s="152"/>
      <c r="Q2017" s="9" t="str">
        <f>IF(P2017="","Vacio",IF(O2017=P2017,"Igual","Diferente"))</f>
        <v>Vacio</v>
      </c>
      <c r="R2017" s="1">
        <f>+L2017+O2017/3.5</f>
        <v>370</v>
      </c>
      <c r="S2017" s="1">
        <f ca="1">+IF(K2017&gt;=0,IF(K2017&lt;30,R2017*1,IF(60&gt;K2017,R2017*2,IF(90&gt;K2017,R2017*3,IF(120&gt;K2017,R2017*4,IF(150&gt;K2017,R2017*5,IF(180&gt;K2017,R2017*6,IF(210&gt;K2017,R2017*7))))))),0)</f>
        <v>0</v>
      </c>
      <c r="T2017" s="2">
        <f ca="1">+IF(K2017&lt;0,0,IF(K2017&lt;8,$A$1,IF(K2017&lt;15,$B$1,IF(K2017&lt;22,$C$1,IF(K2017&lt;30,$D$1,IF(K2017&lt;60,$G$1,IF(K2017&lt;90,$H$1,IF(K2017&lt;120,$I$1,IF(K2017&lt;150,$J$1,IF(K2017&lt;180,$K$1,IF(K2017&lt;210,$E$1)))))))))))</f>
        <v>0</v>
      </c>
      <c r="U2017" s="3" t="s">
        <v>4033</v>
      </c>
      <c r="V2017" s="10" t="s">
        <v>4006</v>
      </c>
      <c r="W2017" s="6">
        <v>44090</v>
      </c>
      <c r="X2017" s="12" t="s">
        <v>4005</v>
      </c>
      <c r="Y2017" s="12" t="s">
        <v>5249</v>
      </c>
      <c r="Z2017" s="12"/>
      <c r="AA2017" s="12"/>
      <c r="AB2017" s="15"/>
      <c r="AC2017" s="15"/>
      <c r="AD2017" s="15"/>
      <c r="AE2017" s="15"/>
      <c r="AF2017" s="4">
        <f ca="1">+TODAY()-AE2017</f>
        <v>44137</v>
      </c>
      <c r="AG2017" s="15"/>
      <c r="AH2017" s="15"/>
      <c r="AI2017" s="6"/>
      <c r="AJ2017" s="6"/>
      <c r="AK2017" s="3"/>
      <c r="AL2017" s="6"/>
      <c r="AM2017" s="72">
        <v>1</v>
      </c>
      <c r="AN2017" s="28" t="s">
        <v>44</v>
      </c>
      <c r="AO2017" s="3"/>
      <c r="AP2017" s="63"/>
      <c r="AQ2017" s="3"/>
      <c r="AR2017" s="3" t="s">
        <v>3149</v>
      </c>
      <c r="AS2017" s="3"/>
      <c r="AT2017" s="3"/>
      <c r="AU2017" s="3" t="s">
        <v>4401</v>
      </c>
      <c r="AV2017" s="70" t="s">
        <v>47</v>
      </c>
      <c r="AW2017" s="7" t="s">
        <v>47</v>
      </c>
      <c r="AX2017" s="9" t="str">
        <f>IF(AW2017="","Vacio",IF(AV2017=AW2017,"Igual","Diferente"))</f>
        <v>Igual</v>
      </c>
      <c r="AY2017" s="129"/>
      <c r="AZ2017" s="129"/>
      <c r="BA2017" s="157">
        <f ca="1">+IF(K2017&gt;21,"Revisar",0)</f>
        <v>0</v>
      </c>
      <c r="BB2017" s="129" t="s">
        <v>146</v>
      </c>
      <c r="BC2017" s="129" t="s">
        <v>2919</v>
      </c>
      <c r="BF2017" s="129"/>
      <c r="BG2017" s="129"/>
    </row>
    <row r="2018" spans="1:65" s="153" customFormat="1" ht="14.65" customHeight="1" x14ac:dyDescent="0.25">
      <c r="A2018" s="68" t="str">
        <f>CONCATENATE(E2018,"_",X2018)</f>
        <v>20602985971_PCR-MAC20095002</v>
      </c>
      <c r="B2018" s="68" t="str">
        <f>CONCATENATE(E2018,"_",Z2018)</f>
        <v>20602985971_</v>
      </c>
      <c r="C2018" s="6">
        <v>44127</v>
      </c>
      <c r="D2018" s="6">
        <v>44157</v>
      </c>
      <c r="E2018" s="192">
        <v>20602985971</v>
      </c>
      <c r="F2018" s="28" t="s">
        <v>4109</v>
      </c>
      <c r="G2018" s="3" t="s">
        <v>4612</v>
      </c>
      <c r="H2018" s="6">
        <v>44127</v>
      </c>
      <c r="I2018" s="6">
        <v>44157</v>
      </c>
      <c r="J2018" s="7"/>
      <c r="K2018" s="8">
        <f ca="1">+TODAY()-I2018</f>
        <v>-20</v>
      </c>
      <c r="L2018" s="9">
        <v>370</v>
      </c>
      <c r="M2018" s="152"/>
      <c r="N2018" s="9" t="str">
        <f>IF(M2018="","Vacio",IF(L2018=M2018,"Igual","Diferente"))</f>
        <v>Vacio</v>
      </c>
      <c r="O2018" s="9"/>
      <c r="P2018" s="152"/>
      <c r="Q2018" s="9" t="str">
        <f>IF(P2018="","Vacio",IF(O2018=P2018,"Igual","Diferente"))</f>
        <v>Vacio</v>
      </c>
      <c r="R2018" s="1">
        <f>+L2018+O2018/3.5</f>
        <v>370</v>
      </c>
      <c r="S2018" s="1">
        <f ca="1">+IF(K2018&gt;=0,IF(K2018&lt;30,R2018*1,IF(60&gt;K2018,R2018*2,IF(90&gt;K2018,R2018*3,IF(120&gt;K2018,R2018*4,IF(150&gt;K2018,R2018*5,IF(180&gt;K2018,R2018*6,IF(210&gt;K2018,R2018*7))))))),0)</f>
        <v>0</v>
      </c>
      <c r="T2018" s="2">
        <f ca="1">+IF(K2018&lt;0,0,IF(K2018&lt;8,$A$1,IF(K2018&lt;15,$B$1,IF(K2018&lt;22,$C$1,IF(K2018&lt;30,$D$1,IF(K2018&lt;60,$G$1,IF(K2018&lt;90,$H$1,IF(K2018&lt;120,$I$1,IF(K2018&lt;150,$J$1,IF(K2018&lt;180,$K$1,IF(K2018&lt;210,$E$1)))))))))))</f>
        <v>0</v>
      </c>
      <c r="U2018" s="3" t="s">
        <v>4033</v>
      </c>
      <c r="V2018" s="10" t="s">
        <v>4177</v>
      </c>
      <c r="W2018" s="6">
        <v>44096</v>
      </c>
      <c r="X2018" s="12" t="s">
        <v>4141</v>
      </c>
      <c r="Y2018" s="12" t="s">
        <v>5249</v>
      </c>
      <c r="Z2018" s="12"/>
      <c r="AA2018" s="12"/>
      <c r="AB2018" s="15"/>
      <c r="AC2018" s="15"/>
      <c r="AD2018" s="15"/>
      <c r="AE2018" s="15"/>
      <c r="AF2018" s="4">
        <f ca="1">+TODAY()-AE2018</f>
        <v>44137</v>
      </c>
      <c r="AG2018" s="15"/>
      <c r="AH2018" s="15"/>
      <c r="AI2018" s="6"/>
      <c r="AJ2018" s="6"/>
      <c r="AK2018" s="3"/>
      <c r="AL2018" s="6"/>
      <c r="AM2018" s="72">
        <v>1</v>
      </c>
      <c r="AN2018" s="28" t="s">
        <v>44</v>
      </c>
      <c r="AO2018" s="3"/>
      <c r="AP2018" s="63"/>
      <c r="AQ2018" s="3"/>
      <c r="AR2018" s="3" t="s">
        <v>3149</v>
      </c>
      <c r="AS2018" s="3"/>
      <c r="AT2018" s="3"/>
      <c r="AU2018" s="3" t="s">
        <v>4401</v>
      </c>
      <c r="AV2018" s="70" t="s">
        <v>47</v>
      </c>
      <c r="AW2018" s="7" t="s">
        <v>47</v>
      </c>
      <c r="AX2018" s="9" t="str">
        <f>IF(AW2018="","Vacio",IF(AV2018=AW2018,"Igual","Diferente"))</f>
        <v>Igual</v>
      </c>
      <c r="AY2018" s="129"/>
      <c r="AZ2018" s="129"/>
      <c r="BA2018" s="157">
        <f ca="1">+IF(K2018&gt;21,"Revisar",0)</f>
        <v>0</v>
      </c>
      <c r="BB2018" s="129" t="s">
        <v>146</v>
      </c>
      <c r="BC2018" s="129" t="s">
        <v>2919</v>
      </c>
      <c r="BF2018" s="129"/>
      <c r="BG2018" s="129"/>
    </row>
    <row r="2019" spans="1:65" s="153" customFormat="1" ht="14.65" customHeight="1" x14ac:dyDescent="0.25">
      <c r="A2019" s="68" t="str">
        <f>CONCATENATE(E2019,"_",X2019)</f>
        <v>20602985971_PCR-MAC20095003</v>
      </c>
      <c r="B2019" s="68" t="str">
        <f>CONCATENATE(E2019,"_",Z2019)</f>
        <v>20602985971_</v>
      </c>
      <c r="C2019" s="6">
        <v>44129</v>
      </c>
      <c r="D2019" s="6">
        <v>44159</v>
      </c>
      <c r="E2019" s="192">
        <v>20602985971</v>
      </c>
      <c r="F2019" s="28" t="s">
        <v>4109</v>
      </c>
      <c r="G2019" s="3" t="s">
        <v>4612</v>
      </c>
      <c r="H2019" s="6">
        <v>44129</v>
      </c>
      <c r="I2019" s="6">
        <v>44159</v>
      </c>
      <c r="J2019" s="7"/>
      <c r="K2019" s="8">
        <f ca="1">+TODAY()-I2019</f>
        <v>-22</v>
      </c>
      <c r="L2019" s="9">
        <v>370</v>
      </c>
      <c r="M2019" s="152"/>
      <c r="N2019" s="9" t="str">
        <f>IF(M2019="","Vacio",IF(L2019=M2019,"Igual","Diferente"))</f>
        <v>Vacio</v>
      </c>
      <c r="O2019" s="9"/>
      <c r="P2019" s="152"/>
      <c r="Q2019" s="9" t="str">
        <f>IF(P2019="","Vacio",IF(O2019=P2019,"Igual","Diferente"))</f>
        <v>Vacio</v>
      </c>
      <c r="R2019" s="1">
        <f>+L2019+O2019/3.5</f>
        <v>370</v>
      </c>
      <c r="S2019" s="1">
        <f ca="1">+IF(K2019&gt;=0,IF(K2019&lt;30,R2019*1,IF(60&gt;K2019,R2019*2,IF(90&gt;K2019,R2019*3,IF(120&gt;K2019,R2019*4,IF(150&gt;K2019,R2019*5,IF(180&gt;K2019,R2019*6,IF(210&gt;K2019,R2019*7))))))),0)</f>
        <v>0</v>
      </c>
      <c r="T2019" s="2">
        <f ca="1">+IF(K2019&lt;0,0,IF(K2019&lt;8,$A$1,IF(K2019&lt;15,$B$1,IF(K2019&lt;22,$C$1,IF(K2019&lt;30,$D$1,IF(K2019&lt;60,$G$1,IF(K2019&lt;90,$H$1,IF(K2019&lt;120,$I$1,IF(K2019&lt;150,$J$1,IF(K2019&lt;180,$K$1,IF(K2019&lt;210,$E$1)))))))))))</f>
        <v>0</v>
      </c>
      <c r="U2019" s="3" t="s">
        <v>4033</v>
      </c>
      <c r="V2019" s="10" t="s">
        <v>4212</v>
      </c>
      <c r="W2019" s="6">
        <v>44098</v>
      </c>
      <c r="X2019" s="12" t="s">
        <v>3998</v>
      </c>
      <c r="Y2019" s="12" t="s">
        <v>5249</v>
      </c>
      <c r="Z2019" s="12"/>
      <c r="AA2019" s="12"/>
      <c r="AB2019" s="15"/>
      <c r="AC2019" s="15"/>
      <c r="AD2019" s="15"/>
      <c r="AE2019" s="15"/>
      <c r="AF2019" s="4">
        <f ca="1">+TODAY()-AE2019</f>
        <v>44137</v>
      </c>
      <c r="AG2019" s="15"/>
      <c r="AH2019" s="15"/>
      <c r="AI2019" s="6"/>
      <c r="AJ2019" s="6"/>
      <c r="AK2019" s="3"/>
      <c r="AL2019" s="6"/>
      <c r="AM2019" s="72">
        <v>1</v>
      </c>
      <c r="AN2019" s="28" t="s">
        <v>44</v>
      </c>
      <c r="AO2019" s="3"/>
      <c r="AP2019" s="63"/>
      <c r="AQ2019" s="3"/>
      <c r="AR2019" s="3" t="s">
        <v>3149</v>
      </c>
      <c r="AS2019" s="3"/>
      <c r="AT2019" s="3"/>
      <c r="AU2019" s="3" t="s">
        <v>4401</v>
      </c>
      <c r="AV2019" s="70" t="s">
        <v>47</v>
      </c>
      <c r="AW2019" s="7" t="s">
        <v>47</v>
      </c>
      <c r="AX2019" s="9" t="str">
        <f>IF(AW2019="","Vacio",IF(AV2019=AW2019,"Igual","Diferente"))</f>
        <v>Igual</v>
      </c>
      <c r="AY2019" s="129"/>
      <c r="AZ2019" s="129"/>
      <c r="BA2019" s="157">
        <f ca="1">+IF(K2019&gt;21,"Revisar",0)</f>
        <v>0</v>
      </c>
      <c r="BB2019" s="129" t="s">
        <v>146</v>
      </c>
      <c r="BC2019" s="129" t="s">
        <v>2919</v>
      </c>
      <c r="BF2019" s="129"/>
      <c r="BG2019" s="129"/>
    </row>
    <row r="2020" spans="1:65" s="153" customFormat="1" ht="14.65" customHeight="1" x14ac:dyDescent="0.25">
      <c r="A2020" s="68" t="str">
        <f>CONCATENATE(E2020,"_",X2020)</f>
        <v>20602985971_PCR-MAC20095006</v>
      </c>
      <c r="B2020" s="68" t="str">
        <f>CONCATENATE(E2020,"_",Z2020)</f>
        <v>20602985971_</v>
      </c>
      <c r="C2020" s="6">
        <v>44110</v>
      </c>
      <c r="D2020" s="6">
        <v>44140</v>
      </c>
      <c r="E2020" s="192">
        <v>20602985971</v>
      </c>
      <c r="F2020" s="28" t="s">
        <v>4109</v>
      </c>
      <c r="G2020" s="3" t="s">
        <v>4612</v>
      </c>
      <c r="H2020" s="6">
        <v>44110</v>
      </c>
      <c r="I2020" s="6">
        <v>44140</v>
      </c>
      <c r="J2020" s="7"/>
      <c r="K2020" s="8">
        <f ca="1">+TODAY()-I2020</f>
        <v>-3</v>
      </c>
      <c r="L2020" s="9">
        <v>350</v>
      </c>
      <c r="M2020" s="152"/>
      <c r="N2020" s="9" t="str">
        <f>IF(M2020="","Vacio",IF(L2020=M2020,"Igual","Diferente"))</f>
        <v>Vacio</v>
      </c>
      <c r="O2020" s="9"/>
      <c r="P2020" s="152"/>
      <c r="Q2020" s="9" t="str">
        <f>IF(P2020="","Vacio",IF(O2020=P2020,"Igual","Diferente"))</f>
        <v>Vacio</v>
      </c>
      <c r="R2020" s="1">
        <f>+L2020+O2020/3.5</f>
        <v>350</v>
      </c>
      <c r="S2020" s="1">
        <f ca="1">+IF(K2020&gt;=0,IF(K2020&lt;30,R2020*1,IF(60&gt;K2020,R2020*2,IF(90&gt;K2020,R2020*3,IF(120&gt;K2020,R2020*4,IF(150&gt;K2020,R2020*5,IF(180&gt;K2020,R2020*6,IF(210&gt;K2020,R2020*7))))))),0)</f>
        <v>0</v>
      </c>
      <c r="T2020" s="2">
        <f ca="1">+IF(K2020&lt;0,0,IF(K2020&lt;8,$A$1,IF(K2020&lt;15,$B$1,IF(K2020&lt;22,$C$1,IF(K2020&lt;30,$D$1,IF(K2020&lt;60,$G$1,IF(K2020&lt;90,$H$1,IF(K2020&lt;120,$I$1,IF(K2020&lt;150,$J$1,IF(K2020&lt;180,$K$1,IF(K2020&lt;210,$E$1)))))))))))</f>
        <v>0</v>
      </c>
      <c r="U2020" s="3" t="s">
        <v>4577</v>
      </c>
      <c r="V2020" s="10" t="s">
        <v>4576</v>
      </c>
      <c r="W2020" s="6">
        <v>44109</v>
      </c>
      <c r="X2020" s="12" t="s">
        <v>4575</v>
      </c>
      <c r="Y2020" s="12" t="s">
        <v>5249</v>
      </c>
      <c r="Z2020" s="12"/>
      <c r="AA2020" s="12"/>
      <c r="AB2020" s="15"/>
      <c r="AC2020" s="15"/>
      <c r="AD2020" s="15"/>
      <c r="AE2020" s="15"/>
      <c r="AF2020" s="4">
        <f ca="1">+TODAY()-AE2020</f>
        <v>44137</v>
      </c>
      <c r="AG2020" s="15"/>
      <c r="AH2020" s="15"/>
      <c r="AI2020" s="6"/>
      <c r="AJ2020" s="6"/>
      <c r="AK2020" s="3"/>
      <c r="AL2020" s="6"/>
      <c r="AM2020" s="72">
        <v>1</v>
      </c>
      <c r="AN2020" s="28" t="s">
        <v>44</v>
      </c>
      <c r="AO2020" s="3"/>
      <c r="AP2020" s="63"/>
      <c r="AQ2020" s="3"/>
      <c r="AR2020" s="3" t="s">
        <v>3149</v>
      </c>
      <c r="AS2020" s="3"/>
      <c r="AT2020" s="3"/>
      <c r="AU2020" s="3" t="s">
        <v>4401</v>
      </c>
      <c r="AV2020" s="70" t="s">
        <v>47</v>
      </c>
      <c r="AW2020" s="7" t="s">
        <v>47</v>
      </c>
      <c r="AX2020" s="9" t="str">
        <f>IF(AW2020="","Vacio",IF(AV2020=AW2020,"Igual","Diferente"))</f>
        <v>Igual</v>
      </c>
      <c r="AY2020" s="129"/>
      <c r="AZ2020" s="129"/>
      <c r="BA2020" s="157">
        <f ca="1">+IF(K2020&gt;21,"Revisar",0)</f>
        <v>0</v>
      </c>
      <c r="BB2020" s="129" t="s">
        <v>146</v>
      </c>
      <c r="BC2020" s="129" t="s">
        <v>2919</v>
      </c>
      <c r="BF2020" s="129"/>
      <c r="BG2020" s="129"/>
    </row>
    <row r="2021" spans="1:65" s="153" customFormat="1" ht="14.65" customHeight="1" x14ac:dyDescent="0.25">
      <c r="A2021" s="68" t="str">
        <f>CONCATENATE(E2021,"_",X2021)</f>
        <v>20602985971_PCR-MAC20095009</v>
      </c>
      <c r="B2021" s="68" t="str">
        <f>CONCATENATE(E2021,"_",Z2021)</f>
        <v>20602985971_</v>
      </c>
      <c r="C2021" s="6">
        <v>44112</v>
      </c>
      <c r="D2021" s="6">
        <v>44142</v>
      </c>
      <c r="E2021" s="192">
        <v>20602985971</v>
      </c>
      <c r="F2021" s="28" t="s">
        <v>4109</v>
      </c>
      <c r="G2021" s="3" t="s">
        <v>4740</v>
      </c>
      <c r="H2021" s="6">
        <v>44112</v>
      </c>
      <c r="I2021" s="6">
        <v>44142</v>
      </c>
      <c r="J2021" s="7"/>
      <c r="K2021" s="8">
        <f ca="1">+TODAY()-I2021</f>
        <v>-5</v>
      </c>
      <c r="L2021" s="9">
        <v>370</v>
      </c>
      <c r="M2021" s="152"/>
      <c r="N2021" s="9" t="str">
        <f>IF(M2021="","Vacio",IF(L2021=M2021,"Igual","Diferente"))</f>
        <v>Vacio</v>
      </c>
      <c r="O2021" s="9"/>
      <c r="P2021" s="152"/>
      <c r="Q2021" s="9" t="str">
        <f>IF(P2021="","Vacio",IF(O2021=P2021,"Igual","Diferente"))</f>
        <v>Vacio</v>
      </c>
      <c r="R2021" s="1">
        <f>+L2021+O2021/3.5</f>
        <v>370</v>
      </c>
      <c r="S2021" s="1">
        <f ca="1">+IF(K2021&gt;=0,IF(K2021&lt;30,R2021*1,IF(60&gt;K2021,R2021*2,IF(90&gt;K2021,R2021*3,IF(120&gt;K2021,R2021*4,IF(150&gt;K2021,R2021*5,IF(180&gt;K2021,R2021*6,IF(210&gt;K2021,R2021*7))))))),0)</f>
        <v>0</v>
      </c>
      <c r="T2021" s="2">
        <f ca="1">+IF(K2021&lt;0,0,IF(K2021&lt;8,$A$1,IF(K2021&lt;15,$B$1,IF(K2021&lt;22,$C$1,IF(K2021&lt;30,$D$1,IF(K2021&lt;60,$G$1,IF(K2021&lt;90,$H$1,IF(K2021&lt;120,$I$1,IF(K2021&lt;150,$J$1,IF(K2021&lt;180,$K$1,IF(K2021&lt;210,$E$1)))))))))))</f>
        <v>0</v>
      </c>
      <c r="U2021" s="3" t="s">
        <v>4689</v>
      </c>
      <c r="V2021" s="10" t="s">
        <v>4688</v>
      </c>
      <c r="W2021" s="6">
        <v>44112</v>
      </c>
      <c r="X2021" s="12" t="s">
        <v>4687</v>
      </c>
      <c r="Y2021" s="12" t="s">
        <v>5249</v>
      </c>
      <c r="Z2021" s="12"/>
      <c r="AA2021" s="12"/>
      <c r="AB2021" s="15"/>
      <c r="AC2021" s="15"/>
      <c r="AD2021" s="15"/>
      <c r="AE2021" s="15"/>
      <c r="AF2021" s="4">
        <f ca="1">+TODAY()-AE2021</f>
        <v>44137</v>
      </c>
      <c r="AG2021" s="15"/>
      <c r="AH2021" s="15"/>
      <c r="AI2021" s="6"/>
      <c r="AJ2021" s="6"/>
      <c r="AK2021" s="3"/>
      <c r="AL2021" s="6"/>
      <c r="AM2021" s="72">
        <v>1</v>
      </c>
      <c r="AN2021" s="28" t="s">
        <v>44</v>
      </c>
      <c r="AO2021" s="3"/>
      <c r="AP2021" s="63"/>
      <c r="AQ2021" s="3"/>
      <c r="AR2021" s="3" t="s">
        <v>3149</v>
      </c>
      <c r="AS2021" s="3"/>
      <c r="AT2021" s="3"/>
      <c r="AU2021" s="3" t="s">
        <v>4401</v>
      </c>
      <c r="AV2021" s="70" t="s">
        <v>47</v>
      </c>
      <c r="AW2021" s="7" t="s">
        <v>47</v>
      </c>
      <c r="AX2021" s="9" t="str">
        <f>IF(AW2021="","Vacio",IF(AV2021=AW2021,"Igual","Diferente"))</f>
        <v>Igual</v>
      </c>
      <c r="AY2021" s="129"/>
      <c r="AZ2021" s="129"/>
      <c r="BA2021" s="157">
        <f ca="1">+IF(K2021&gt;21,"Revisar",0)</f>
        <v>0</v>
      </c>
      <c r="BB2021" s="129" t="s">
        <v>146</v>
      </c>
      <c r="BC2021" s="129" t="s">
        <v>2919</v>
      </c>
      <c r="BF2021" s="129"/>
      <c r="BG2021" s="129"/>
    </row>
    <row r="2022" spans="1:65" s="153" customFormat="1" ht="14.65" customHeight="1" x14ac:dyDescent="0.25">
      <c r="A2022" s="68" t="str">
        <f>CONCATENATE(E2022,"_",X2022)</f>
        <v>20602985971_PCR-MAC20105002</v>
      </c>
      <c r="B2022" s="68" t="str">
        <f>CONCATENATE(E2022,"_",Z2022)</f>
        <v>20602985971_</v>
      </c>
      <c r="C2022" s="6">
        <v>44118</v>
      </c>
      <c r="D2022" s="6">
        <v>44148</v>
      </c>
      <c r="E2022" s="192">
        <v>20602985971</v>
      </c>
      <c r="F2022" s="28" t="s">
        <v>4109</v>
      </c>
      <c r="G2022" s="3" t="s">
        <v>4827</v>
      </c>
      <c r="H2022" s="6">
        <v>44118</v>
      </c>
      <c r="I2022" s="6">
        <v>44148</v>
      </c>
      <c r="J2022" s="7"/>
      <c r="K2022" s="8">
        <f ca="1">+TODAY()-I2022</f>
        <v>-11</v>
      </c>
      <c r="L2022" s="9">
        <v>370</v>
      </c>
      <c r="M2022" s="152"/>
      <c r="N2022" s="9" t="str">
        <f>IF(M2022="","Vacio",IF(L2022=M2022,"Igual","Diferente"))</f>
        <v>Vacio</v>
      </c>
      <c r="O2022" s="9"/>
      <c r="P2022" s="152"/>
      <c r="Q2022" s="9" t="str">
        <f>IF(P2022="","Vacio",IF(O2022=P2022,"Igual","Diferente"))</f>
        <v>Vacio</v>
      </c>
      <c r="R2022" s="1">
        <f>+L2022+O2022/3.5</f>
        <v>370</v>
      </c>
      <c r="S2022" s="1">
        <f ca="1">+IF(K2022&gt;=0,IF(K2022&lt;30,R2022*1,IF(60&gt;K2022,R2022*2,IF(90&gt;K2022,R2022*3,IF(120&gt;K2022,R2022*4,IF(150&gt;K2022,R2022*5,IF(180&gt;K2022,R2022*6,IF(210&gt;K2022,R2022*7))))))),0)</f>
        <v>0</v>
      </c>
      <c r="T2022" s="2">
        <f ca="1">+IF(K2022&lt;0,0,IF(K2022&lt;8,$A$1,IF(K2022&lt;15,$B$1,IF(K2022&lt;22,$C$1,IF(K2022&lt;30,$D$1,IF(K2022&lt;60,$G$1,IF(K2022&lt;90,$H$1,IF(K2022&lt;120,$I$1,IF(K2022&lt;150,$J$1,IF(K2022&lt;180,$K$1,IF(K2022&lt;210,$E$1)))))))))))</f>
        <v>0</v>
      </c>
      <c r="U2022" s="3" t="s">
        <v>4857</v>
      </c>
      <c r="V2022" s="10" t="s">
        <v>4856</v>
      </c>
      <c r="W2022" s="6">
        <v>44117</v>
      </c>
      <c r="X2022" s="12" t="s">
        <v>4826</v>
      </c>
      <c r="Y2022" s="12" t="s">
        <v>5249</v>
      </c>
      <c r="Z2022" s="12"/>
      <c r="AA2022" s="12"/>
      <c r="AB2022" s="15"/>
      <c r="AC2022" s="15"/>
      <c r="AD2022" s="15"/>
      <c r="AE2022" s="15"/>
      <c r="AF2022" s="4">
        <f ca="1">+TODAY()-AE2022</f>
        <v>44137</v>
      </c>
      <c r="AG2022" s="15"/>
      <c r="AH2022" s="15"/>
      <c r="AI2022" s="6"/>
      <c r="AJ2022" s="6"/>
      <c r="AK2022" s="3"/>
      <c r="AL2022" s="6"/>
      <c r="AM2022" s="72">
        <v>1</v>
      </c>
      <c r="AN2022" s="28" t="s">
        <v>44</v>
      </c>
      <c r="AO2022" s="3"/>
      <c r="AP2022" s="63"/>
      <c r="AQ2022" s="3"/>
      <c r="AR2022" s="3" t="s">
        <v>3149</v>
      </c>
      <c r="AS2022" s="3"/>
      <c r="AT2022" s="3"/>
      <c r="AU2022" s="3" t="s">
        <v>4401</v>
      </c>
      <c r="AV2022" s="70" t="s">
        <v>47</v>
      </c>
      <c r="AW2022" s="7" t="s">
        <v>47</v>
      </c>
      <c r="AX2022" s="9" t="str">
        <f>IF(AW2022="","Vacio",IF(AV2022=AW2022,"Igual","Diferente"))</f>
        <v>Igual</v>
      </c>
      <c r="AY2022" s="129"/>
      <c r="AZ2022" s="129"/>
      <c r="BA2022" s="157">
        <f ca="1">+IF(K2022&gt;21,"Revisar",0)</f>
        <v>0</v>
      </c>
      <c r="BB2022" s="129" t="s">
        <v>146</v>
      </c>
      <c r="BC2022" s="129" t="s">
        <v>2919</v>
      </c>
      <c r="BF2022" s="129"/>
      <c r="BG2022" s="129"/>
    </row>
    <row r="2023" spans="1:65" s="153" customFormat="1" ht="14.65" customHeight="1" x14ac:dyDescent="0.25">
      <c r="A2023" s="68" t="str">
        <f>CONCATENATE(E2023,"_",X2023)</f>
        <v>20602985971_PCR-MAC20105003</v>
      </c>
      <c r="B2023" s="68" t="str">
        <f>CONCATENATE(E2023,"_",Z2023)</f>
        <v>20602985971_</v>
      </c>
      <c r="C2023" s="6">
        <v>44120</v>
      </c>
      <c r="D2023" s="6">
        <v>44150</v>
      </c>
      <c r="E2023" s="192">
        <v>20602985971</v>
      </c>
      <c r="F2023" s="28" t="s">
        <v>4109</v>
      </c>
      <c r="G2023" s="3" t="s">
        <v>4919</v>
      </c>
      <c r="H2023" s="6">
        <v>44120</v>
      </c>
      <c r="I2023" s="6">
        <v>44150</v>
      </c>
      <c r="J2023" s="7"/>
      <c r="K2023" s="8">
        <f ca="1">+TODAY()-I2023</f>
        <v>-13</v>
      </c>
      <c r="L2023" s="9">
        <v>370</v>
      </c>
      <c r="M2023" s="152"/>
      <c r="N2023" s="9" t="str">
        <f>IF(M2023="","Vacio",IF(L2023=M2023,"Igual","Diferente"))</f>
        <v>Vacio</v>
      </c>
      <c r="O2023" s="9"/>
      <c r="P2023" s="152"/>
      <c r="Q2023" s="9" t="str">
        <f>IF(P2023="","Vacio",IF(O2023=P2023,"Igual","Diferente"))</f>
        <v>Vacio</v>
      </c>
      <c r="R2023" s="1">
        <f>+L2023+O2023/3.5</f>
        <v>370</v>
      </c>
      <c r="S2023" s="1">
        <f ca="1">+IF(K2023&gt;=0,IF(K2023&lt;30,R2023*1,IF(60&gt;K2023,R2023*2,IF(90&gt;K2023,R2023*3,IF(120&gt;K2023,R2023*4,IF(150&gt;K2023,R2023*5,IF(180&gt;K2023,R2023*6,IF(210&gt;K2023,R2023*7))))))),0)</f>
        <v>0</v>
      </c>
      <c r="T2023" s="2">
        <f ca="1">+IF(K2023&lt;0,0,IF(K2023&lt;8,$A$1,IF(K2023&lt;15,$B$1,IF(K2023&lt;22,$C$1,IF(K2023&lt;30,$D$1,IF(K2023&lt;60,$G$1,IF(K2023&lt;90,$H$1,IF(K2023&lt;120,$I$1,IF(K2023&lt;150,$J$1,IF(K2023&lt;180,$K$1,IF(K2023&lt;210,$E$1)))))))))))</f>
        <v>0</v>
      </c>
      <c r="U2023" s="3" t="s">
        <v>4857</v>
      </c>
      <c r="V2023" s="10" t="s">
        <v>4899</v>
      </c>
      <c r="W2023" s="6">
        <v>44119</v>
      </c>
      <c r="X2023" s="12" t="s">
        <v>4900</v>
      </c>
      <c r="Y2023" s="12" t="s">
        <v>5249</v>
      </c>
      <c r="Z2023" s="12"/>
      <c r="AA2023" s="12"/>
      <c r="AB2023" s="15"/>
      <c r="AC2023" s="15"/>
      <c r="AD2023" s="15"/>
      <c r="AE2023" s="15"/>
      <c r="AF2023" s="4">
        <f ca="1">+TODAY()-AE2023</f>
        <v>44137</v>
      </c>
      <c r="AG2023" s="15"/>
      <c r="AH2023" s="15"/>
      <c r="AI2023" s="6"/>
      <c r="AJ2023" s="6"/>
      <c r="AK2023" s="3"/>
      <c r="AL2023" s="6"/>
      <c r="AM2023" s="72">
        <v>1</v>
      </c>
      <c r="AN2023" s="28" t="s">
        <v>44</v>
      </c>
      <c r="AO2023" s="3"/>
      <c r="AP2023" s="63"/>
      <c r="AQ2023" s="3"/>
      <c r="AR2023" s="3" t="s">
        <v>3149</v>
      </c>
      <c r="AS2023" s="3"/>
      <c r="AT2023" s="3"/>
      <c r="AU2023" s="3" t="s">
        <v>4401</v>
      </c>
      <c r="AV2023" s="70" t="s">
        <v>47</v>
      </c>
      <c r="AW2023" s="7" t="s">
        <v>47</v>
      </c>
      <c r="AX2023" s="9" t="str">
        <f>IF(AW2023="","Vacio",IF(AV2023=AW2023,"Igual","Diferente"))</f>
        <v>Igual</v>
      </c>
      <c r="AY2023" s="129"/>
      <c r="AZ2023" s="129"/>
      <c r="BA2023" s="157">
        <f ca="1">+IF(K2023&gt;21,"Revisar",0)</f>
        <v>0</v>
      </c>
      <c r="BB2023" s="129" t="s">
        <v>146</v>
      </c>
      <c r="BC2023" s="129" t="s">
        <v>2919</v>
      </c>
      <c r="BF2023" s="129"/>
      <c r="BG2023" s="129"/>
    </row>
    <row r="2024" spans="1:65" s="153" customFormat="1" ht="14.65" customHeight="1" x14ac:dyDescent="0.25">
      <c r="A2024" s="68" t="str">
        <f>CONCATENATE(E2024,"_",X2024)</f>
        <v>20566083117_PCR-MAC0005</v>
      </c>
      <c r="B2024" s="68" t="str">
        <f>CONCATENATE(E2024,"_",Z2024)</f>
        <v>20566083117_</v>
      </c>
      <c r="C2024" s="6">
        <v>44108</v>
      </c>
      <c r="D2024" s="6">
        <v>44138</v>
      </c>
      <c r="E2024" s="192">
        <v>20566083117</v>
      </c>
      <c r="F2024" s="3" t="s">
        <v>4112</v>
      </c>
      <c r="G2024" s="3" t="s">
        <v>4595</v>
      </c>
      <c r="H2024" s="6">
        <v>44108</v>
      </c>
      <c r="I2024" s="6">
        <v>44138</v>
      </c>
      <c r="J2024" s="7"/>
      <c r="K2024" s="8">
        <f ca="1">+TODAY()-I2024</f>
        <v>-1</v>
      </c>
      <c r="L2024" s="9">
        <v>200</v>
      </c>
      <c r="M2024" s="135"/>
      <c r="N2024" s="9" t="str">
        <f>IF(M2024="","Vacio",IF(L2024=M2024,"Igual","Diferente"))</f>
        <v>Vacio</v>
      </c>
      <c r="O2024" s="9"/>
      <c r="P2024" s="135"/>
      <c r="Q2024" s="9" t="str">
        <f>IF(P2024="","Vacio",IF(O2024=P2024,"Igual","Diferente"))</f>
        <v>Vacio</v>
      </c>
      <c r="R2024" s="1">
        <f>+L2024+O2024/3.5</f>
        <v>200</v>
      </c>
      <c r="S2024" s="1">
        <f ca="1">+IF(K2024&gt;=0,IF(K2024&lt;30,R2024*1,IF(60&gt;K2024,R2024*2,IF(90&gt;K2024,R2024*3,IF(120&gt;K2024,R2024*4,IF(150&gt;K2024,R2024*5,IF(180&gt;K2024,R2024*6,IF(210&gt;K2024,R2024*7))))))),0)</f>
        <v>0</v>
      </c>
      <c r="T2024" s="2">
        <f ca="1">+IF(K2024&lt;0,0,IF(K2024&lt;8,$A$1,IF(K2024&lt;15,$B$1,IF(K2024&lt;22,$C$1,IF(K2024&lt;30,$D$1,IF(K2024&lt;60,$G$1,IF(K2024&lt;90,$H$1,IF(K2024&lt;120,$I$1,IF(K2024&lt;150,$J$1,IF(K2024&lt;180,$K$1,IF(K2024&lt;210,$E$1)))))))))))</f>
        <v>0</v>
      </c>
      <c r="U2024" s="3" t="s">
        <v>2309</v>
      </c>
      <c r="V2024" s="10" t="s">
        <v>2310</v>
      </c>
      <c r="W2024" s="6">
        <v>43955</v>
      </c>
      <c r="X2024" s="12" t="s">
        <v>2311</v>
      </c>
      <c r="Y2024" s="12" t="s">
        <v>5249</v>
      </c>
      <c r="Z2024" s="12"/>
      <c r="AA2024" s="12"/>
      <c r="AB2024" s="15"/>
      <c r="AC2024" s="15"/>
      <c r="AD2024" s="15"/>
      <c r="AE2024" s="15"/>
      <c r="AF2024" s="4">
        <f ca="1">+TODAY()-AE2024</f>
        <v>44137</v>
      </c>
      <c r="AG2024" s="15"/>
      <c r="AH2024" s="15"/>
      <c r="AI2024" s="6"/>
      <c r="AJ2024" s="6"/>
      <c r="AK2024" s="3"/>
      <c r="AL2024" s="6"/>
      <c r="AM2024" s="10">
        <v>1</v>
      </c>
      <c r="AN2024" s="3" t="s">
        <v>44</v>
      </c>
      <c r="AO2024" s="3"/>
      <c r="AP2024" s="3"/>
      <c r="AQ2024" s="3"/>
      <c r="AR2024" s="3" t="s">
        <v>3149</v>
      </c>
      <c r="AS2024" s="3"/>
      <c r="AT2024" s="3"/>
      <c r="AU2024" s="291" t="s">
        <v>3450</v>
      </c>
      <c r="AV2024" s="7" t="s">
        <v>47</v>
      </c>
      <c r="AW2024" s="7" t="s">
        <v>47</v>
      </c>
      <c r="AX2024" s="9" t="str">
        <f>IF(AW2024="","Vacio",IF(AV2024=AW2024,"Igual","Diferente"))</f>
        <v>Igual</v>
      </c>
      <c r="AY2024" s="129"/>
      <c r="AZ2024" s="129"/>
      <c r="BA2024" s="5">
        <f ca="1">+IF(K2024&gt;21,"Revisar",0)</f>
        <v>0</v>
      </c>
      <c r="BB2024" s="68" t="s">
        <v>146</v>
      </c>
      <c r="BC2024" s="129" t="s">
        <v>2919</v>
      </c>
      <c r="BD2024"/>
      <c r="BE2024"/>
      <c r="BF2024" s="129" t="s">
        <v>94</v>
      </c>
      <c r="BG2024" s="129"/>
      <c r="BH2024"/>
      <c r="BI2024"/>
      <c r="BJ2024"/>
      <c r="BK2024"/>
      <c r="BL2024"/>
      <c r="BM2024"/>
    </row>
    <row r="2025" spans="1:65" s="153" customFormat="1" ht="14.65" customHeight="1" x14ac:dyDescent="0.25">
      <c r="A2025" s="68" t="str">
        <f>CONCATENATE(E2025,"_",X2025)</f>
        <v>20604064032_PCR-MAC0047</v>
      </c>
      <c r="B2025" s="68" t="str">
        <f>CONCATENATE(E2025,"_",Z2025)</f>
        <v>20604064032_</v>
      </c>
      <c r="C2025" s="6">
        <v>44117</v>
      </c>
      <c r="D2025" s="6">
        <v>44147</v>
      </c>
      <c r="E2025" s="192">
        <v>20604064032</v>
      </c>
      <c r="F2025" s="3" t="s">
        <v>4115</v>
      </c>
      <c r="G2025" s="3" t="s">
        <v>4813</v>
      </c>
      <c r="H2025" s="6">
        <v>44117</v>
      </c>
      <c r="I2025" s="6">
        <v>44147</v>
      </c>
      <c r="J2025" s="7"/>
      <c r="K2025" s="8">
        <f ca="1">+TODAY()-I2025</f>
        <v>-10</v>
      </c>
      <c r="L2025" s="9">
        <v>136</v>
      </c>
      <c r="M2025" s="135"/>
      <c r="N2025" s="9" t="str">
        <f>IF(M2025="","Vacio",IF(L2025=M2025,"Igual","Diferente"))</f>
        <v>Vacio</v>
      </c>
      <c r="O2025" s="9"/>
      <c r="P2025" s="135"/>
      <c r="Q2025" s="9" t="str">
        <f>IF(P2025="","Vacio",IF(O2025=P2025,"Igual","Diferente"))</f>
        <v>Vacio</v>
      </c>
      <c r="R2025" s="1">
        <f>+L2025+O2025/3.5</f>
        <v>136</v>
      </c>
      <c r="S2025" s="1">
        <f ca="1">+IF(K2025&gt;=0,IF(K2025&lt;30,R2025*1,IF(60&gt;K2025,R2025*2,IF(90&gt;K2025,R2025*3,IF(120&gt;K2025,R2025*4,IF(150&gt;K2025,R2025*5,IF(180&gt;K2025,R2025*6,IF(210&gt;K2025,R2025*7))))))),0)</f>
        <v>0</v>
      </c>
      <c r="T2025" s="2">
        <f ca="1">+IF(K2025&lt;0,0,IF(K2025&lt;8,$A$1,IF(K2025&lt;15,$B$1,IF(K2025&lt;22,$C$1,IF(K2025&lt;30,$D$1,IF(K2025&lt;60,$G$1,IF(K2025&lt;90,$H$1,IF(K2025&lt;120,$I$1,IF(K2025&lt;150,$J$1,IF(K2025&lt;180,$K$1,IF(K2025&lt;210,$E$1)))))))))))</f>
        <v>0</v>
      </c>
      <c r="U2025" s="3" t="s">
        <v>2498</v>
      </c>
      <c r="V2025" s="10" t="s">
        <v>2499</v>
      </c>
      <c r="W2025" s="6">
        <v>43537</v>
      </c>
      <c r="X2025" s="12" t="s">
        <v>2500</v>
      </c>
      <c r="Y2025" s="12" t="s">
        <v>5249</v>
      </c>
      <c r="Z2025" s="12"/>
      <c r="AA2025" s="12"/>
      <c r="AB2025" s="15"/>
      <c r="AC2025" s="15"/>
      <c r="AD2025" s="15"/>
      <c r="AE2025" s="15"/>
      <c r="AF2025" s="4">
        <f ca="1">+TODAY()-AE2025</f>
        <v>44137</v>
      </c>
      <c r="AG2025" s="15"/>
      <c r="AH2025" s="15"/>
      <c r="AI2025" s="6" t="s">
        <v>2496</v>
      </c>
      <c r="AJ2025" s="69" t="s">
        <v>2497</v>
      </c>
      <c r="AK2025" s="3" t="s">
        <v>1956</v>
      </c>
      <c r="AL2025" s="6">
        <v>44634</v>
      </c>
      <c r="AM2025" s="10">
        <v>1</v>
      </c>
      <c r="AN2025" s="3" t="s">
        <v>44</v>
      </c>
      <c r="AO2025" s="3"/>
      <c r="AP2025" s="3"/>
      <c r="AQ2025" s="3"/>
      <c r="AR2025" s="3" t="s">
        <v>337</v>
      </c>
      <c r="AS2025" s="3"/>
      <c r="AT2025" s="3"/>
      <c r="AU2025" s="3" t="s">
        <v>46</v>
      </c>
      <c r="AV2025" s="7" t="s">
        <v>47</v>
      </c>
      <c r="AW2025" s="7" t="s">
        <v>47</v>
      </c>
      <c r="AX2025" s="9" t="str">
        <f>IF(AW2025="","Vacio",IF(AV2025=AW2025,"Igual","Diferente"))</f>
        <v>Igual</v>
      </c>
      <c r="AY2025" s="68"/>
      <c r="AZ2025" s="68"/>
      <c r="BA2025" s="5">
        <f ca="1">+IF(K2025&gt;21,"Revisar",0)</f>
        <v>0</v>
      </c>
      <c r="BB2025" s="68" t="s">
        <v>146</v>
      </c>
      <c r="BC2025" s="129" t="s">
        <v>2919</v>
      </c>
      <c r="BD2025"/>
      <c r="BE2025"/>
      <c r="BF2025" s="129" t="s">
        <v>94</v>
      </c>
      <c r="BG2025" s="129"/>
      <c r="BH2025"/>
      <c r="BI2025"/>
      <c r="BJ2025"/>
      <c r="BK2025"/>
      <c r="BL2025"/>
      <c r="BM2025"/>
    </row>
    <row r="2026" spans="1:65" s="153" customFormat="1" ht="14.65" customHeight="1" x14ac:dyDescent="0.25">
      <c r="A2026" s="68" t="str">
        <f>CONCATENATE(E2026,"_",X2026)</f>
        <v>20604064032_PCR-MAC0048</v>
      </c>
      <c r="B2026" s="68" t="str">
        <f>CONCATENATE(E2026,"_",Z2026)</f>
        <v>20604064032_</v>
      </c>
      <c r="C2026" s="6">
        <v>44117</v>
      </c>
      <c r="D2026" s="6">
        <v>44147</v>
      </c>
      <c r="E2026" s="192">
        <v>20604064032</v>
      </c>
      <c r="F2026" s="3" t="s">
        <v>4115</v>
      </c>
      <c r="G2026" s="3" t="s">
        <v>4813</v>
      </c>
      <c r="H2026" s="6">
        <v>44117</v>
      </c>
      <c r="I2026" s="6">
        <v>44147</v>
      </c>
      <c r="J2026" s="7"/>
      <c r="K2026" s="8">
        <f ca="1">+TODAY()-I2026</f>
        <v>-10</v>
      </c>
      <c r="L2026" s="9">
        <v>102</v>
      </c>
      <c r="M2026" s="135"/>
      <c r="N2026" s="9" t="str">
        <f>IF(M2026="","Vacio",IF(L2026=M2026,"Igual","Diferente"))</f>
        <v>Vacio</v>
      </c>
      <c r="O2026" s="9"/>
      <c r="P2026" s="135"/>
      <c r="Q2026" s="9" t="str">
        <f>IF(P2026="","Vacio",IF(O2026=P2026,"Igual","Diferente"))</f>
        <v>Vacio</v>
      </c>
      <c r="R2026" s="1">
        <f>+L2026+O2026/3.5</f>
        <v>102</v>
      </c>
      <c r="S2026" s="1">
        <f ca="1">+IF(K2026&gt;=0,IF(K2026&lt;30,R2026*1,IF(60&gt;K2026,R2026*2,IF(90&gt;K2026,R2026*3,IF(120&gt;K2026,R2026*4,IF(150&gt;K2026,R2026*5,IF(180&gt;K2026,R2026*6,IF(210&gt;K2026,R2026*7))))))),0)</f>
        <v>0</v>
      </c>
      <c r="T2026" s="2">
        <f ca="1">+IF(K2026&lt;0,0,IF(K2026&lt;8,$A$1,IF(K2026&lt;15,$B$1,IF(K2026&lt;22,$C$1,IF(K2026&lt;30,$D$1,IF(K2026&lt;60,$G$1,IF(K2026&lt;90,$H$1,IF(K2026&lt;120,$I$1,IF(K2026&lt;150,$J$1,IF(K2026&lt;180,$K$1,IF(K2026&lt;210,$E$1)))))))))))</f>
        <v>0</v>
      </c>
      <c r="U2026" s="3" t="s">
        <v>2501</v>
      </c>
      <c r="V2026" s="10" t="s">
        <v>2499</v>
      </c>
      <c r="W2026" s="6">
        <v>43537</v>
      </c>
      <c r="X2026" s="12" t="s">
        <v>2502</v>
      </c>
      <c r="Y2026" s="12" t="s">
        <v>5249</v>
      </c>
      <c r="Z2026" s="12"/>
      <c r="AA2026" s="12"/>
      <c r="AB2026" s="15"/>
      <c r="AC2026" s="15"/>
      <c r="AD2026" s="15"/>
      <c r="AE2026" s="15"/>
      <c r="AF2026" s="4">
        <f ca="1">+TODAY()-AE2026</f>
        <v>44137</v>
      </c>
      <c r="AG2026" s="15"/>
      <c r="AH2026" s="15"/>
      <c r="AI2026" s="6" t="s">
        <v>2496</v>
      </c>
      <c r="AJ2026" s="69" t="s">
        <v>2497</v>
      </c>
      <c r="AK2026" s="3" t="s">
        <v>1956</v>
      </c>
      <c r="AL2026" s="6">
        <v>44634</v>
      </c>
      <c r="AM2026" s="10">
        <v>1</v>
      </c>
      <c r="AN2026" s="3" t="s">
        <v>44</v>
      </c>
      <c r="AO2026" s="3"/>
      <c r="AP2026" s="3"/>
      <c r="AQ2026" s="3"/>
      <c r="AR2026" s="3" t="s">
        <v>337</v>
      </c>
      <c r="AS2026" s="3"/>
      <c r="AT2026" s="3"/>
      <c r="AU2026" s="3" t="s">
        <v>46</v>
      </c>
      <c r="AV2026" s="7" t="s">
        <v>47</v>
      </c>
      <c r="AW2026" s="7" t="s">
        <v>47</v>
      </c>
      <c r="AX2026" s="9" t="str">
        <f>IF(AW2026="","Vacio",IF(AV2026=AW2026,"Igual","Diferente"))</f>
        <v>Igual</v>
      </c>
      <c r="AY2026" s="68"/>
      <c r="AZ2026" s="68"/>
      <c r="BA2026" s="5">
        <f ca="1">+IF(K2026&gt;21,"Revisar",0)</f>
        <v>0</v>
      </c>
      <c r="BB2026" s="68" t="s">
        <v>146</v>
      </c>
      <c r="BC2026" s="129" t="s">
        <v>2919</v>
      </c>
      <c r="BD2026"/>
      <c r="BE2026"/>
      <c r="BF2026" s="129" t="s">
        <v>94</v>
      </c>
      <c r="BG2026" s="129"/>
      <c r="BH2026"/>
      <c r="BI2026"/>
      <c r="BJ2026"/>
      <c r="BK2026"/>
      <c r="BL2026"/>
      <c r="BM2026"/>
    </row>
    <row r="2027" spans="1:65" s="153" customFormat="1" ht="14.65" customHeight="1" x14ac:dyDescent="0.25">
      <c r="A2027" s="68" t="str">
        <f>CONCATENATE(E2027,"_",X2027)</f>
        <v>20604064032_PCR-MAC20095008</v>
      </c>
      <c r="B2027" s="68" t="str">
        <f>CONCATENATE(E2027,"_",Z2027)</f>
        <v>20604064032_</v>
      </c>
      <c r="C2027" s="6">
        <v>44137</v>
      </c>
      <c r="D2027" s="6">
        <v>44167</v>
      </c>
      <c r="E2027" s="192">
        <v>20604064032</v>
      </c>
      <c r="F2027" s="3" t="s">
        <v>4115</v>
      </c>
      <c r="G2027" s="3" t="s">
        <v>4813</v>
      </c>
      <c r="H2027" s="6">
        <v>44137</v>
      </c>
      <c r="I2027" s="6">
        <v>44167</v>
      </c>
      <c r="J2027" s="7"/>
      <c r="K2027" s="8">
        <f ca="1">+TODAY()-I2027</f>
        <v>-30</v>
      </c>
      <c r="L2027" s="9">
        <v>137</v>
      </c>
      <c r="M2027" s="135"/>
      <c r="N2027" s="9" t="str">
        <f>IF(M2027="","Vacio",IF(L2027=M2027,"Igual","Diferente"))</f>
        <v>Vacio</v>
      </c>
      <c r="O2027" s="9"/>
      <c r="P2027" s="135"/>
      <c r="Q2027" s="9" t="str">
        <f>IF(P2027="","Vacio",IF(O2027=P2027,"Igual","Diferente"))</f>
        <v>Vacio</v>
      </c>
      <c r="R2027" s="1">
        <f>+L2027+O2027/3.5</f>
        <v>137</v>
      </c>
      <c r="S2027" s="1">
        <f ca="1">+IF(K2027&gt;=0,IF(K2027&lt;30,R2027*1,IF(60&gt;K2027,R2027*2,IF(90&gt;K2027,R2027*3,IF(120&gt;K2027,R2027*4,IF(150&gt;K2027,R2027*5,IF(180&gt;K2027,R2027*6,IF(210&gt;K2027,R2027*7))))))),0)</f>
        <v>0</v>
      </c>
      <c r="T2027" s="2">
        <f ca="1">+IF(K2027&lt;0,0,IF(K2027&lt;8,$A$1,IF(K2027&lt;15,$B$1,IF(K2027&lt;22,$C$1,IF(K2027&lt;30,$D$1,IF(K2027&lt;60,$G$1,IF(K2027&lt;90,$H$1,IF(K2027&lt;120,$I$1,IF(K2027&lt;150,$J$1,IF(K2027&lt;180,$K$1,IF(K2027&lt;210,$E$1)))))))))))</f>
        <v>0</v>
      </c>
      <c r="U2027" s="3" t="s">
        <v>4503</v>
      </c>
      <c r="V2027" s="10" t="s">
        <v>4504</v>
      </c>
      <c r="W2027" s="6">
        <v>44106</v>
      </c>
      <c r="X2027" s="12" t="s">
        <v>4386</v>
      </c>
      <c r="Y2027" s="12" t="s">
        <v>5249</v>
      </c>
      <c r="Z2027" s="12"/>
      <c r="AA2027" s="12"/>
      <c r="AB2027" s="15"/>
      <c r="AC2027" s="15"/>
      <c r="AD2027" s="15"/>
      <c r="AE2027" s="15"/>
      <c r="AF2027" s="4">
        <f ca="1">+TODAY()-AE2027</f>
        <v>44137</v>
      </c>
      <c r="AG2027" s="15"/>
      <c r="AH2027" s="15"/>
      <c r="AI2027" s="6"/>
      <c r="AJ2027" s="69"/>
      <c r="AK2027" s="3"/>
      <c r="AL2027" s="6"/>
      <c r="AM2027" s="10">
        <v>1</v>
      </c>
      <c r="AN2027" s="3" t="s">
        <v>44</v>
      </c>
      <c r="AO2027" s="3"/>
      <c r="AP2027" s="3"/>
      <c r="AQ2027" s="3"/>
      <c r="AR2027" s="3" t="s">
        <v>3314</v>
      </c>
      <c r="AS2027" s="3"/>
      <c r="AT2027" s="3"/>
      <c r="AU2027" s="3" t="s">
        <v>46</v>
      </c>
      <c r="AV2027" s="7" t="s">
        <v>47</v>
      </c>
      <c r="AW2027" s="7" t="s">
        <v>47</v>
      </c>
      <c r="AX2027" s="9" t="str">
        <f>IF(AW2027="","Vacio",IF(AV2027=AW2027,"Igual","Diferente"))</f>
        <v>Igual</v>
      </c>
      <c r="AY2027" s="68"/>
      <c r="AZ2027" s="68"/>
      <c r="BA2027" s="5">
        <f ca="1">+IF(K2027&gt;21,"Revisar",0)</f>
        <v>0</v>
      </c>
      <c r="BB2027" s="68" t="s">
        <v>146</v>
      </c>
      <c r="BC2027" s="129" t="s">
        <v>2919</v>
      </c>
      <c r="BD2027"/>
      <c r="BE2027"/>
      <c r="BF2027" s="129"/>
      <c r="BG2027" s="129"/>
      <c r="BH2027"/>
      <c r="BI2027"/>
      <c r="BJ2027"/>
      <c r="BK2027"/>
      <c r="BL2027"/>
      <c r="BM2027"/>
    </row>
    <row r="2028" spans="1:65" s="153" customFormat="1" ht="14.65" customHeight="1" x14ac:dyDescent="0.25">
      <c r="A2028" s="68" t="str">
        <f>CONCATENATE(E2028,"_",X2028)</f>
        <v>20604064032_PCR-MAC0052</v>
      </c>
      <c r="B2028" s="68" t="str">
        <f>CONCATENATE(E2028,"_",Z2028)</f>
        <v>20604064032_</v>
      </c>
      <c r="C2028" s="6">
        <v>44129</v>
      </c>
      <c r="D2028" s="6">
        <v>44159</v>
      </c>
      <c r="E2028" s="192">
        <v>20604064032</v>
      </c>
      <c r="F2028" s="3" t="s">
        <v>4115</v>
      </c>
      <c r="G2028" s="3" t="s">
        <v>4813</v>
      </c>
      <c r="H2028" s="6">
        <v>44129</v>
      </c>
      <c r="I2028" s="6">
        <v>44159</v>
      </c>
      <c r="J2028" s="7" t="s">
        <v>206</v>
      </c>
      <c r="K2028" s="8">
        <f ca="1">+TODAY()-I2028</f>
        <v>-22</v>
      </c>
      <c r="L2028" s="9">
        <v>70</v>
      </c>
      <c r="M2028" s="135"/>
      <c r="N2028" s="9" t="str">
        <f>IF(M2028="","Vacio",IF(L2028=M2028,"Igual","Diferente"))</f>
        <v>Vacio</v>
      </c>
      <c r="O2028" s="9"/>
      <c r="P2028" s="135"/>
      <c r="Q2028" s="9" t="str">
        <f>IF(P2028="","Vacio",IF(O2028=P2028,"Igual","Diferente"))</f>
        <v>Vacio</v>
      </c>
      <c r="R2028" s="1">
        <f>+L2028+O2028/3.5</f>
        <v>70</v>
      </c>
      <c r="S2028" s="1">
        <f ca="1">+IF(K2028&gt;=0,IF(K2028&lt;30,R2028*1,IF(60&gt;K2028,R2028*2,IF(90&gt;K2028,R2028*3,IF(120&gt;K2028,R2028*4,IF(150&gt;K2028,R2028*5,IF(180&gt;K2028,R2028*6,IF(210&gt;K2028,R2028*7))))))),0)</f>
        <v>0</v>
      </c>
      <c r="T2028" s="2">
        <f ca="1">+IF(K2028&lt;0,0,IF(K2028&lt;8,$A$1,IF(K2028&lt;15,$B$1,IF(K2028&lt;22,$C$1,IF(K2028&lt;30,$D$1,IF(K2028&lt;60,$G$1,IF(K2028&lt;90,$H$1,IF(K2028&lt;120,$I$1,IF(K2028&lt;150,$J$1,IF(K2028&lt;180,$K$1,IF(K2028&lt;210,$E$1)))))))))))</f>
        <v>0</v>
      </c>
      <c r="U2028" s="3" t="s">
        <v>2503</v>
      </c>
      <c r="V2028" s="86" t="s">
        <v>2504</v>
      </c>
      <c r="W2028" s="133">
        <v>43546</v>
      </c>
      <c r="X2028" s="12" t="s">
        <v>2505</v>
      </c>
      <c r="Y2028" s="12" t="s">
        <v>5249</v>
      </c>
      <c r="Z2028" s="12"/>
      <c r="AA2028" s="115"/>
      <c r="AB2028" s="116"/>
      <c r="AC2028" s="116"/>
      <c r="AD2028" s="116"/>
      <c r="AE2028" s="116"/>
      <c r="AF2028" s="4">
        <f ca="1">+TODAY()-AE2028</f>
        <v>44137</v>
      </c>
      <c r="AG2028" s="116"/>
      <c r="AH2028" s="116"/>
      <c r="AI2028" s="6" t="s">
        <v>2496</v>
      </c>
      <c r="AJ2028" s="3" t="s">
        <v>2497</v>
      </c>
      <c r="AK2028" s="6" t="s">
        <v>1956</v>
      </c>
      <c r="AL2028" s="10">
        <v>44634</v>
      </c>
      <c r="AM2028" s="3">
        <v>1</v>
      </c>
      <c r="AN2028" s="3" t="s">
        <v>44</v>
      </c>
      <c r="AO2028" s="3"/>
      <c r="AP2028" s="3"/>
      <c r="AQ2028" s="3"/>
      <c r="AR2028" s="3" t="s">
        <v>337</v>
      </c>
      <c r="AS2028" s="3"/>
      <c r="AT2028" s="3"/>
      <c r="AU2028" s="3" t="s">
        <v>46</v>
      </c>
      <c r="AV2028" s="7" t="s">
        <v>47</v>
      </c>
      <c r="AW2028" s="7" t="s">
        <v>47</v>
      </c>
      <c r="AX2028" s="9" t="str">
        <f>IF(AW2028="","Vacio",IF(AV2028=AW2028,"Igual","Diferente"))</f>
        <v>Igual</v>
      </c>
      <c r="AY2028" s="68"/>
      <c r="AZ2028" s="68"/>
      <c r="BA2028" s="5">
        <f ca="1">+IF(K2028&gt;21,"Revisar",0)</f>
        <v>0</v>
      </c>
      <c r="BB2028" s="68" t="s">
        <v>146</v>
      </c>
      <c r="BC2028" s="129" t="s">
        <v>2919</v>
      </c>
      <c r="BD2028"/>
      <c r="BE2028"/>
      <c r="BF2028" s="129" t="s">
        <v>94</v>
      </c>
      <c r="BG2028" s="129"/>
      <c r="BH2028"/>
      <c r="BI2028"/>
      <c r="BJ2028"/>
      <c r="BK2028"/>
      <c r="BL2028"/>
      <c r="BM2028"/>
    </row>
    <row r="2029" spans="1:65" s="153" customFormat="1" ht="14.65" customHeight="1" x14ac:dyDescent="0.25">
      <c r="A2029" s="68" t="str">
        <f>CONCATENATE(E2029,"_",X2029)</f>
        <v>20548792887_PCR-MAC0009</v>
      </c>
      <c r="B2029" s="68" t="str">
        <f>CONCATENATE(E2029,"_",Z2029)</f>
        <v>20548792887_</v>
      </c>
      <c r="C2029" s="6">
        <v>44105</v>
      </c>
      <c r="D2029" s="6">
        <v>44135</v>
      </c>
      <c r="E2029" s="192">
        <v>20548792887</v>
      </c>
      <c r="F2029" s="3" t="s">
        <v>2738</v>
      </c>
      <c r="G2029" s="3" t="s">
        <v>5213</v>
      </c>
      <c r="H2029" s="6">
        <v>44105</v>
      </c>
      <c r="I2029" s="6">
        <v>44135</v>
      </c>
      <c r="J2029" s="7"/>
      <c r="K2029" s="8">
        <f ca="1">+TODAY()-I2029</f>
        <v>2</v>
      </c>
      <c r="L2029" s="9">
        <v>300</v>
      </c>
      <c r="M2029" s="152"/>
      <c r="N2029" s="9" t="str">
        <f>IF(M2029="","Vacio",IF(L2029=M2029,"Igual","Diferente"))</f>
        <v>Vacio</v>
      </c>
      <c r="O2029" s="9"/>
      <c r="P2029" s="152"/>
      <c r="Q2029" s="9" t="str">
        <f>IF(P2029="","Vacio",IF(O2029=P2029,"Igual","Diferente"))</f>
        <v>Vacio</v>
      </c>
      <c r="R2029" s="1">
        <f>+L2029+O2029/3.5</f>
        <v>300</v>
      </c>
      <c r="S2029" s="1">
        <f ca="1">+IF(K2029&gt;=0,IF(K2029&lt;30,R2029*1,IF(60&gt;K2029,R2029*2,IF(90&gt;K2029,R2029*3,IF(120&gt;K2029,R2029*4,IF(150&gt;K2029,R2029*5,IF(180&gt;K2029,R2029*6,IF(210&gt;K2029,R2029*7))))))),0)</f>
        <v>300</v>
      </c>
      <c r="T2029" s="2" t="str">
        <f ca="1">+IF(K2029&lt;0,0,IF(K2029&lt;8,$A$1,IF(K2029&lt;15,$B$1,IF(K2029&lt;22,$C$1,IF(K2029&lt;30,$D$1,IF(K2029&lt;60,$G$1,IF(K2029&lt;90,$H$1,IF(K2029&lt;120,$I$1,IF(K2029&lt;150,$J$1,IF(K2029&lt;180,$K$1,IF(K2029&lt;210,$E$1)))))))))))</f>
        <v>1° Semana</v>
      </c>
      <c r="U2029" s="3" t="s">
        <v>2782</v>
      </c>
      <c r="V2029" s="10" t="s">
        <v>2783</v>
      </c>
      <c r="W2029" s="6">
        <v>43208</v>
      </c>
      <c r="X2029" s="12" t="s">
        <v>2784</v>
      </c>
      <c r="Y2029" s="12" t="s">
        <v>5249</v>
      </c>
      <c r="Z2029" s="12"/>
      <c r="AA2029" s="12"/>
      <c r="AB2029" s="15"/>
      <c r="AC2029" s="15"/>
      <c r="AD2029" s="15"/>
      <c r="AE2029" s="15"/>
      <c r="AF2029" s="4">
        <f ca="1">+TODAY()-AE2029</f>
        <v>44137</v>
      </c>
      <c r="AG2029" s="15"/>
      <c r="AH2029" s="15"/>
      <c r="AI2029" s="6"/>
      <c r="AJ2029" s="6"/>
      <c r="AK2029" s="3" t="s">
        <v>43</v>
      </c>
      <c r="AL2029" s="6"/>
      <c r="AM2029" s="10">
        <v>1</v>
      </c>
      <c r="AN2029" s="3" t="s">
        <v>44</v>
      </c>
      <c r="AO2029" s="3"/>
      <c r="AP2029" s="3" t="s">
        <v>45</v>
      </c>
      <c r="AQ2029" s="3"/>
      <c r="AR2029" s="3" t="s">
        <v>2781</v>
      </c>
      <c r="AS2029" s="3"/>
      <c r="AT2029" s="3"/>
      <c r="AU2029" s="291" t="s">
        <v>3450</v>
      </c>
      <c r="AV2029" s="7" t="s">
        <v>47</v>
      </c>
      <c r="AW2029" s="7" t="s">
        <v>47</v>
      </c>
      <c r="AX2029" s="9" t="str">
        <f>IF(AW2029="","Vacio",IF(AV2029=AW2029,"Igual","Diferente"))</f>
        <v>Igual</v>
      </c>
      <c r="AY2029" s="129"/>
      <c r="AZ2029" s="129"/>
      <c r="BA2029" s="5">
        <f ca="1">+IF(K2029&gt;21,"Revisar",0)</f>
        <v>0</v>
      </c>
      <c r="BB2029" s="129" t="s">
        <v>4742</v>
      </c>
      <c r="BC2029" s="129" t="s">
        <v>2919</v>
      </c>
      <c r="BF2029" s="129" t="s">
        <v>94</v>
      </c>
      <c r="BG2029" s="129"/>
    </row>
    <row r="2030" spans="1:65" s="153" customFormat="1" ht="14.65" customHeight="1" x14ac:dyDescent="0.25">
      <c r="A2030" s="68" t="str">
        <f>CONCATENATE(E2030,"_",X2030)</f>
        <v>20548792887_PCR-MAC0011</v>
      </c>
      <c r="B2030" s="68" t="str">
        <f>CONCATENATE(E2030,"_",Z2030)</f>
        <v>20548792887_</v>
      </c>
      <c r="C2030" s="6">
        <v>44105</v>
      </c>
      <c r="D2030" s="6">
        <v>44135</v>
      </c>
      <c r="E2030" s="192">
        <v>20548792887</v>
      </c>
      <c r="F2030" s="3" t="s">
        <v>2738</v>
      </c>
      <c r="G2030" s="3" t="s">
        <v>5213</v>
      </c>
      <c r="H2030" s="6">
        <v>44105</v>
      </c>
      <c r="I2030" s="6">
        <v>44135</v>
      </c>
      <c r="J2030" s="7"/>
      <c r="K2030" s="8">
        <f ca="1">+TODAY()-I2030</f>
        <v>2</v>
      </c>
      <c r="L2030" s="9">
        <v>300</v>
      </c>
      <c r="M2030" s="152"/>
      <c r="N2030" s="9" t="str">
        <f>IF(M2030="","Vacio",IF(L2030=M2030,"Igual","Diferente"))</f>
        <v>Vacio</v>
      </c>
      <c r="O2030" s="9"/>
      <c r="P2030" s="152"/>
      <c r="Q2030" s="9" t="str">
        <f>IF(P2030="","Vacio",IF(O2030=P2030,"Igual","Diferente"))</f>
        <v>Vacio</v>
      </c>
      <c r="R2030" s="1">
        <f>+L2030+O2030/3.5</f>
        <v>300</v>
      </c>
      <c r="S2030" s="1">
        <f ca="1">+IF(K2030&gt;=0,IF(K2030&lt;30,R2030*1,IF(60&gt;K2030,R2030*2,IF(90&gt;K2030,R2030*3,IF(120&gt;K2030,R2030*4,IF(150&gt;K2030,R2030*5,IF(180&gt;K2030,R2030*6,IF(210&gt;K2030,R2030*7))))))),0)</f>
        <v>300</v>
      </c>
      <c r="T2030" s="2" t="str">
        <f ca="1">+IF(K2030&lt;0,0,IF(K2030&lt;8,$A$1,IF(K2030&lt;15,$B$1,IF(K2030&lt;22,$C$1,IF(K2030&lt;30,$D$1,IF(K2030&lt;60,$G$1,IF(K2030&lt;90,$H$1,IF(K2030&lt;120,$I$1,IF(K2030&lt;150,$J$1,IF(K2030&lt;180,$K$1,IF(K2030&lt;210,$E$1)))))))))))</f>
        <v>1° Semana</v>
      </c>
      <c r="U2030" s="3" t="s">
        <v>2782</v>
      </c>
      <c r="V2030" s="10" t="s">
        <v>2785</v>
      </c>
      <c r="W2030" s="6">
        <v>43220</v>
      </c>
      <c r="X2030" s="12" t="s">
        <v>2786</v>
      </c>
      <c r="Y2030" s="12" t="s">
        <v>5249</v>
      </c>
      <c r="Z2030" s="12"/>
      <c r="AA2030" s="12"/>
      <c r="AB2030" s="15"/>
      <c r="AC2030" s="15"/>
      <c r="AD2030" s="15"/>
      <c r="AE2030" s="15"/>
      <c r="AF2030" s="4">
        <f ca="1">+TODAY()-AE2030</f>
        <v>44137</v>
      </c>
      <c r="AG2030" s="15"/>
      <c r="AH2030" s="15"/>
      <c r="AI2030" s="6"/>
      <c r="AJ2030" s="6"/>
      <c r="AK2030" s="3" t="s">
        <v>43</v>
      </c>
      <c r="AL2030" s="6"/>
      <c r="AM2030" s="10">
        <v>1</v>
      </c>
      <c r="AN2030" s="3" t="s">
        <v>44</v>
      </c>
      <c r="AO2030" s="3"/>
      <c r="AP2030" s="3" t="s">
        <v>45</v>
      </c>
      <c r="AQ2030" s="3"/>
      <c r="AR2030" s="3" t="s">
        <v>2781</v>
      </c>
      <c r="AS2030" s="3"/>
      <c r="AT2030" s="3"/>
      <c r="AU2030" s="291" t="s">
        <v>3450</v>
      </c>
      <c r="AV2030" s="7" t="s">
        <v>47</v>
      </c>
      <c r="AW2030" s="7" t="s">
        <v>47</v>
      </c>
      <c r="AX2030" s="9" t="str">
        <f>IF(AW2030="","Vacio",IF(AV2030=AW2030,"Igual","Diferente"))</f>
        <v>Igual</v>
      </c>
      <c r="AY2030" s="129"/>
      <c r="AZ2030" s="129"/>
      <c r="BA2030" s="5">
        <f ca="1">+IF(K2030&gt;21,"Revisar",0)</f>
        <v>0</v>
      </c>
      <c r="BB2030" s="129" t="s">
        <v>4742</v>
      </c>
      <c r="BC2030" s="129" t="s">
        <v>2919</v>
      </c>
      <c r="BF2030" s="129" t="s">
        <v>94</v>
      </c>
      <c r="BG2030" s="129"/>
    </row>
    <row r="2031" spans="1:65" s="153" customFormat="1" ht="14.65" customHeight="1" x14ac:dyDescent="0.25">
      <c r="A2031" s="68" t="str">
        <f>CONCATENATE(E2031,"_",X2031)</f>
        <v>20548792887_PCR-MAC0025</v>
      </c>
      <c r="B2031" s="68" t="str">
        <f>CONCATENATE(E2031,"_",Z2031)</f>
        <v>20548792887_</v>
      </c>
      <c r="C2031" s="6">
        <v>44125</v>
      </c>
      <c r="D2031" s="6">
        <v>44155</v>
      </c>
      <c r="E2031" s="192">
        <v>20548792887</v>
      </c>
      <c r="F2031" s="3" t="s">
        <v>2738</v>
      </c>
      <c r="G2031" s="3" t="s">
        <v>5213</v>
      </c>
      <c r="H2031" s="6">
        <v>44125</v>
      </c>
      <c r="I2031" s="6">
        <v>44155</v>
      </c>
      <c r="J2031" s="7"/>
      <c r="K2031" s="8">
        <f ca="1">+TODAY()-I2031</f>
        <v>-18</v>
      </c>
      <c r="L2031" s="9">
        <v>300</v>
      </c>
      <c r="M2031" s="152"/>
      <c r="N2031" s="9" t="str">
        <f>IF(M2031="","Vacio",IF(L2031=M2031,"Igual","Diferente"))</f>
        <v>Vacio</v>
      </c>
      <c r="O2031" s="9"/>
      <c r="P2031" s="152"/>
      <c r="Q2031" s="9" t="str">
        <f>IF(P2031="","Vacio",IF(O2031=P2031,"Igual","Diferente"))</f>
        <v>Vacio</v>
      </c>
      <c r="R2031" s="1">
        <f>+L2031+O2031/3.5</f>
        <v>300</v>
      </c>
      <c r="S2031" s="1">
        <f ca="1">+IF(K2031&gt;=0,IF(K2031&lt;30,R2031*1,IF(60&gt;K2031,R2031*2,IF(90&gt;K2031,R2031*3,IF(120&gt;K2031,R2031*4,IF(150&gt;K2031,R2031*5,IF(180&gt;K2031,R2031*6,IF(210&gt;K2031,R2031*7))))))),0)</f>
        <v>0</v>
      </c>
      <c r="T2031" s="2">
        <f ca="1">+IF(K2031&lt;0,0,IF(K2031&lt;8,$A$1,IF(K2031&lt;15,$B$1,IF(K2031&lt;22,$C$1,IF(K2031&lt;30,$D$1,IF(K2031&lt;60,$G$1,IF(K2031&lt;90,$H$1,IF(K2031&lt;120,$I$1,IF(K2031&lt;150,$J$1,IF(K2031&lt;180,$K$1,IF(K2031&lt;210,$E$1)))))))))))</f>
        <v>0</v>
      </c>
      <c r="U2031" s="3" t="s">
        <v>4988</v>
      </c>
      <c r="V2031" s="10" t="s">
        <v>5156</v>
      </c>
      <c r="W2031" s="6">
        <v>44124</v>
      </c>
      <c r="X2031" s="12" t="s">
        <v>1973</v>
      </c>
      <c r="Y2031" s="12" t="s">
        <v>5249</v>
      </c>
      <c r="Z2031" s="12"/>
      <c r="AA2031" s="12"/>
      <c r="AB2031" s="15"/>
      <c r="AC2031" s="15"/>
      <c r="AD2031" s="15"/>
      <c r="AE2031" s="15"/>
      <c r="AF2031" s="4">
        <f ca="1">+TODAY()-AE2031</f>
        <v>44137</v>
      </c>
      <c r="AG2031" s="15"/>
      <c r="AH2031" s="15"/>
      <c r="AI2031" s="6"/>
      <c r="AJ2031" s="6"/>
      <c r="AK2031" s="3"/>
      <c r="AL2031" s="6"/>
      <c r="AM2031" s="10">
        <v>1</v>
      </c>
      <c r="AN2031" s="3" t="s">
        <v>44</v>
      </c>
      <c r="AO2031" s="3"/>
      <c r="AP2031" s="3"/>
      <c r="AQ2031" s="3"/>
      <c r="AR2031" s="3" t="s">
        <v>3149</v>
      </c>
      <c r="AS2031" s="3"/>
      <c r="AT2031" s="3"/>
      <c r="AU2031" s="291" t="s">
        <v>3450</v>
      </c>
      <c r="AV2031" s="7" t="s">
        <v>47</v>
      </c>
      <c r="AW2031" s="7" t="s">
        <v>47</v>
      </c>
      <c r="AX2031" s="9" t="str">
        <f>IF(AW2031="","Vacio",IF(AV2031=AW2031,"Igual","Diferente"))</f>
        <v>Igual</v>
      </c>
      <c r="AY2031" s="129"/>
      <c r="AZ2031" s="129"/>
      <c r="BA2031" s="5">
        <f ca="1">+IF(K2031&gt;21,"Revisar",0)</f>
        <v>0</v>
      </c>
      <c r="BB2031" s="129" t="s">
        <v>5179</v>
      </c>
      <c r="BC2031" s="129" t="s">
        <v>2919</v>
      </c>
      <c r="BF2031" s="129"/>
      <c r="BG2031" s="129"/>
    </row>
  </sheetData>
  <autoFilter ref="A3:BM2031"/>
  <sortState ref="A318:BB594">
    <sortCondition ref="F320"/>
  </sortState>
  <dataValidations count="3">
    <dataValidation type="list" allowBlank="1" showInputMessage="1" showErrorMessage="1" sqref="AM1:AM2 AV3:AV2031">
      <formula1>"Almacén, Cliente, Prestamo"</formula1>
    </dataValidation>
    <dataValidation type="list" allowBlank="1" showInputMessage="1" showErrorMessage="1" sqref="AG4:AG2031">
      <formula1>"Sí , No"</formula1>
    </dataValidation>
    <dataValidation type="list" allowBlank="1" showInputMessage="1" showErrorMessage="1" sqref="AC4:AC2031">
      <formula1>"Sí"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0" r:id="rId4" name="btnInventario">
          <controlPr defaultSize="0" autoLine="0" r:id="rId5">
            <anchor moveWithCells="1">
              <from>
                <xdr:col>64</xdr:col>
                <xdr:colOff>152400</xdr:colOff>
                <xdr:row>2</xdr:row>
                <xdr:rowOff>104775</xdr:rowOff>
              </from>
              <to>
                <xdr:col>64</xdr:col>
                <xdr:colOff>1352550</xdr:colOff>
                <xdr:row>4</xdr:row>
                <xdr:rowOff>152400</xdr:rowOff>
              </to>
            </anchor>
          </controlPr>
        </control>
      </mc:Choice>
      <mc:Fallback>
        <control shapeId="1030" r:id="rId4" name="btnInventario"/>
      </mc:Fallback>
    </mc:AlternateContent>
    <mc:AlternateContent xmlns:mc="http://schemas.openxmlformats.org/markup-compatibility/2006">
      <mc:Choice Requires="x14">
        <control shapeId="1026" r:id="rId6" name="btnActualizar">
          <controlPr defaultSize="0" autoLine="0" r:id="rId7">
            <anchor moveWithCells="1">
              <from>
                <xdr:col>61</xdr:col>
                <xdr:colOff>38100</xdr:colOff>
                <xdr:row>2</xdr:row>
                <xdr:rowOff>95250</xdr:rowOff>
              </from>
              <to>
                <xdr:col>63</xdr:col>
                <xdr:colOff>19050</xdr:colOff>
                <xdr:row>4</xdr:row>
                <xdr:rowOff>133350</xdr:rowOff>
              </to>
            </anchor>
          </controlPr>
        </control>
      </mc:Choice>
      <mc:Fallback>
        <control shapeId="1026" r:id="rId6" name="btnActualizar"/>
      </mc:Fallback>
    </mc:AlternateContent>
    <mc:AlternateContent xmlns:mc="http://schemas.openxmlformats.org/markup-compatibility/2006">
      <mc:Choice Requires="x14">
        <control shapeId="1027" r:id="rId8" name="btnMigrar">
          <controlPr defaultSize="0" autoLine="0" r:id="rId9">
            <anchor moveWithCells="1">
              <from>
                <xdr:col>63</xdr:col>
                <xdr:colOff>247650</xdr:colOff>
                <xdr:row>2</xdr:row>
                <xdr:rowOff>114300</xdr:rowOff>
              </from>
              <to>
                <xdr:col>63</xdr:col>
                <xdr:colOff>1466850</xdr:colOff>
                <xdr:row>4</xdr:row>
                <xdr:rowOff>152400</xdr:rowOff>
              </to>
            </anchor>
          </controlPr>
        </control>
      </mc:Choice>
      <mc:Fallback>
        <control shapeId="1027" r:id="rId8" name="btnMigr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B2:W300"/>
  <sheetViews>
    <sheetView showGridLines="0" zoomScale="85" zoomScaleNormal="85" workbookViewId="0">
      <pane xSplit="2" ySplit="16" topLeftCell="Q281" activePane="bottomRight" state="frozen"/>
      <selection pane="topRight" activeCell="C1" sqref="C1"/>
      <selection pane="bottomLeft" activeCell="A17" sqref="A17"/>
      <selection pane="bottomRight" activeCell="A300" sqref="A300:XFD300"/>
    </sheetView>
  </sheetViews>
  <sheetFormatPr baseColWidth="10" defaultRowHeight="15" outlineLevelRow="1" x14ac:dyDescent="0.25"/>
  <cols>
    <col min="1" max="1" width="4.28515625" customWidth="1"/>
    <col min="2" max="2" width="33.42578125" style="153" customWidth="1"/>
    <col min="3" max="3" width="13.28515625" style="278" customWidth="1"/>
    <col min="4" max="4" width="11.28515625" style="278" customWidth="1"/>
    <col min="5" max="5" width="12.7109375" style="278" customWidth="1"/>
    <col min="6" max="6" width="16.28515625" style="153" customWidth="1"/>
    <col min="7" max="7" width="16.42578125" style="153" customWidth="1"/>
    <col min="8" max="8" width="17" style="153" customWidth="1"/>
    <col min="9" max="9" width="10.28515625" style="153" bestFit="1" customWidth="1"/>
    <col min="10" max="10" width="12.42578125" style="153" customWidth="1"/>
    <col min="11" max="11" width="11.5703125" style="153" customWidth="1"/>
    <col min="12" max="12" width="8.42578125" style="173" customWidth="1"/>
    <col min="13" max="13" width="9.28515625" style="173" customWidth="1"/>
    <col min="14" max="14" width="6.7109375" style="173" customWidth="1"/>
    <col min="15" max="15" width="7" style="173" customWidth="1"/>
    <col min="16" max="16" width="8" style="173" customWidth="1"/>
    <col min="17" max="17" width="7.42578125" style="173" customWidth="1"/>
    <col min="18" max="18" width="7.7109375" style="173" customWidth="1"/>
    <col min="19" max="19" width="9.5703125" style="173" customWidth="1"/>
    <col min="20" max="20" width="11" style="173" customWidth="1"/>
    <col min="21" max="22" width="10" style="173" customWidth="1"/>
    <col min="23" max="23" width="40.7109375" style="153" customWidth="1"/>
  </cols>
  <sheetData>
    <row r="2" spans="2:23" x14ac:dyDescent="0.25">
      <c r="B2" s="158" t="s">
        <v>3744</v>
      </c>
    </row>
    <row r="3" spans="2:23" hidden="1" outlineLevel="1" x14ac:dyDescent="0.25">
      <c r="B3" s="186"/>
      <c r="C3" s="279" t="s">
        <v>3451</v>
      </c>
      <c r="D3" s="279" t="s">
        <v>2942</v>
      </c>
      <c r="E3" s="279" t="s">
        <v>2943</v>
      </c>
      <c r="F3" s="140" t="s">
        <v>3553</v>
      </c>
      <c r="G3" s="140" t="s">
        <v>3737</v>
      </c>
      <c r="H3" s="140" t="s">
        <v>3738</v>
      </c>
      <c r="I3" s="287" t="s">
        <v>3743</v>
      </c>
      <c r="J3" s="173"/>
      <c r="K3" s="173"/>
      <c r="U3" s="153"/>
      <c r="V3"/>
      <c r="W3"/>
    </row>
    <row r="4" spans="2:23" hidden="1" outlineLevel="1" x14ac:dyDescent="0.25">
      <c r="B4" s="277" t="str">
        <f>+L16</f>
        <v>Cable HDMI</v>
      </c>
      <c r="C4" s="280">
        <f t="shared" ref="C4:H4" si="0">+SUMIFS($L17:$L299,$I17:$I299,$C3:$H3)</f>
        <v>5</v>
      </c>
      <c r="D4" s="280">
        <f t="shared" si="0"/>
        <v>0</v>
      </c>
      <c r="E4" s="280">
        <f t="shared" si="0"/>
        <v>0</v>
      </c>
      <c r="F4" s="280">
        <f t="shared" si="0"/>
        <v>0</v>
      </c>
      <c r="G4" s="280">
        <f t="shared" si="0"/>
        <v>0</v>
      </c>
      <c r="H4" s="280">
        <f t="shared" si="0"/>
        <v>0</v>
      </c>
      <c r="I4" s="281">
        <f>SUM(C4:H4)</f>
        <v>5</v>
      </c>
      <c r="J4" s="173"/>
      <c r="K4" s="173"/>
      <c r="U4" s="153"/>
      <c r="V4"/>
      <c r="W4"/>
    </row>
    <row r="5" spans="2:23" hidden="1" outlineLevel="1" x14ac:dyDescent="0.25">
      <c r="B5" s="277" t="str">
        <f>+M16</f>
        <v>cables de seguridad</v>
      </c>
      <c r="C5" s="280">
        <f t="shared" ref="C5:H5" si="1">+SUMIFS($M17:$M299,$I17:$I299,$C3:$H3)</f>
        <v>0</v>
      </c>
      <c r="D5" s="280">
        <f t="shared" si="1"/>
        <v>0</v>
      </c>
      <c r="E5" s="280">
        <f t="shared" si="1"/>
        <v>0</v>
      </c>
      <c r="F5" s="280">
        <f t="shared" si="1"/>
        <v>0</v>
      </c>
      <c r="G5" s="280">
        <f t="shared" si="1"/>
        <v>1</v>
      </c>
      <c r="H5" s="280">
        <f t="shared" si="1"/>
        <v>0</v>
      </c>
      <c r="I5" s="281">
        <f t="shared" ref="I5:I14" si="2">SUM(C5:H5)</f>
        <v>1</v>
      </c>
      <c r="J5" s="173"/>
      <c r="K5" s="173"/>
      <c r="U5" s="153"/>
      <c r="V5"/>
      <c r="W5"/>
    </row>
    <row r="6" spans="2:23" hidden="1" outlineLevel="1" x14ac:dyDescent="0.25">
      <c r="B6" s="277" t="str">
        <f>+N16</f>
        <v>Cable de poder</v>
      </c>
      <c r="C6" s="280">
        <f t="shared" ref="C6:H6" si="3">+SUMIFS($N17:$N299,$I17:$I299,$C3:$H3)</f>
        <v>7</v>
      </c>
      <c r="D6" s="280">
        <f t="shared" si="3"/>
        <v>0</v>
      </c>
      <c r="E6" s="280">
        <f t="shared" si="3"/>
        <v>0</v>
      </c>
      <c r="F6" s="280">
        <f t="shared" si="3"/>
        <v>0</v>
      </c>
      <c r="G6" s="280">
        <f t="shared" si="3"/>
        <v>0</v>
      </c>
      <c r="H6" s="280">
        <f t="shared" si="3"/>
        <v>0</v>
      </c>
      <c r="I6" s="281">
        <f t="shared" si="2"/>
        <v>7</v>
      </c>
      <c r="J6" s="173"/>
      <c r="K6" s="173"/>
      <c r="U6" s="153"/>
      <c r="V6"/>
      <c r="W6"/>
    </row>
    <row r="7" spans="2:23" hidden="1" outlineLevel="1" x14ac:dyDescent="0.25">
      <c r="B7" s="277" t="str">
        <f>+O16</f>
        <v>cable de red</v>
      </c>
      <c r="C7" s="280">
        <f t="shared" ref="C7:H7" si="4">+SUMIFS($O17:$O299,$I17:$I299,$C3:$H3)</f>
        <v>0</v>
      </c>
      <c r="D7" s="280">
        <f t="shared" si="4"/>
        <v>0</v>
      </c>
      <c r="E7" s="280">
        <f t="shared" si="4"/>
        <v>0</v>
      </c>
      <c r="F7" s="280">
        <f t="shared" si="4"/>
        <v>0</v>
      </c>
      <c r="G7" s="280">
        <f t="shared" si="4"/>
        <v>1</v>
      </c>
      <c r="H7" s="280">
        <f t="shared" si="4"/>
        <v>0</v>
      </c>
      <c r="I7" s="281">
        <f t="shared" si="2"/>
        <v>1</v>
      </c>
      <c r="J7" s="173"/>
      <c r="K7" s="173"/>
      <c r="U7" s="153"/>
      <c r="V7"/>
      <c r="W7"/>
    </row>
    <row r="8" spans="2:23" hidden="1" outlineLevel="1" x14ac:dyDescent="0.25">
      <c r="B8" s="277" t="str">
        <f>+P16</f>
        <v>Cargador</v>
      </c>
      <c r="C8" s="280">
        <f t="shared" ref="C8:H8" si="5">+SUMIFS($P17:$P299,$I17:$I299,$C3:$H3)</f>
        <v>1</v>
      </c>
      <c r="D8" s="280">
        <f t="shared" si="5"/>
        <v>3</v>
      </c>
      <c r="E8" s="280">
        <f t="shared" si="5"/>
        <v>0</v>
      </c>
      <c r="F8" s="280">
        <f t="shared" si="5"/>
        <v>0</v>
      </c>
      <c r="G8" s="280">
        <f t="shared" si="5"/>
        <v>0</v>
      </c>
      <c r="H8" s="280">
        <f t="shared" si="5"/>
        <v>0</v>
      </c>
      <c r="I8" s="281">
        <f t="shared" si="2"/>
        <v>4</v>
      </c>
      <c r="J8" s="173"/>
      <c r="K8" s="173"/>
      <c r="U8" s="153"/>
      <c r="V8"/>
      <c r="W8"/>
    </row>
    <row r="9" spans="2:23" hidden="1" outlineLevel="1" x14ac:dyDescent="0.25">
      <c r="B9" s="277" t="str">
        <f>+Q16</f>
        <v>Teclado</v>
      </c>
      <c r="C9" s="280">
        <f t="shared" ref="C9:H9" si="6">+SUMIFS($Q17:$Q299,$I17:$I299,$C3:$H3)</f>
        <v>1</v>
      </c>
      <c r="D9" s="280">
        <f t="shared" si="6"/>
        <v>0</v>
      </c>
      <c r="E9" s="280">
        <f t="shared" si="6"/>
        <v>0</v>
      </c>
      <c r="F9" s="280">
        <f t="shared" si="6"/>
        <v>0</v>
      </c>
      <c r="G9" s="280">
        <f t="shared" si="6"/>
        <v>0</v>
      </c>
      <c r="H9" s="280">
        <f t="shared" si="6"/>
        <v>0</v>
      </c>
      <c r="I9" s="281">
        <f t="shared" si="2"/>
        <v>1</v>
      </c>
      <c r="J9" s="173"/>
      <c r="K9" s="173"/>
      <c r="U9" s="153"/>
      <c r="V9"/>
      <c r="W9"/>
    </row>
    <row r="10" spans="2:23" hidden="1" outlineLevel="1" x14ac:dyDescent="0.25">
      <c r="B10" s="277" t="str">
        <f>+R16</f>
        <v>Monitor</v>
      </c>
      <c r="C10" s="280">
        <f t="shared" ref="C10:H10" si="7">+SUMIFS($R17:$R299,$I17:$I299,$C3:$H3)</f>
        <v>2</v>
      </c>
      <c r="D10" s="280">
        <f t="shared" si="7"/>
        <v>0</v>
      </c>
      <c r="E10" s="280">
        <f t="shared" si="7"/>
        <v>0</v>
      </c>
      <c r="F10" s="280">
        <f t="shared" si="7"/>
        <v>0</v>
      </c>
      <c r="G10" s="280">
        <f t="shared" si="7"/>
        <v>0</v>
      </c>
      <c r="H10" s="280">
        <f t="shared" si="7"/>
        <v>0</v>
      </c>
      <c r="I10" s="281">
        <f>SUM(C10:H10)</f>
        <v>2</v>
      </c>
      <c r="J10" s="173"/>
      <c r="K10" s="173"/>
      <c r="U10" s="153"/>
      <c r="V10"/>
      <c r="W10"/>
    </row>
    <row r="11" spans="2:23" hidden="1" outlineLevel="1" x14ac:dyDescent="0.25">
      <c r="B11" s="277" t="str">
        <f>+S16</f>
        <v>Mouse</v>
      </c>
      <c r="C11" s="280">
        <f t="shared" ref="C11:H11" si="8">+SUMIFS($S17:$S299,$I17:$I299,$C3:$H3)</f>
        <v>33</v>
      </c>
      <c r="D11" s="280">
        <f t="shared" si="8"/>
        <v>19</v>
      </c>
      <c r="E11" s="280">
        <f t="shared" si="8"/>
        <v>0</v>
      </c>
      <c r="F11" s="280">
        <f t="shared" si="8"/>
        <v>4</v>
      </c>
      <c r="G11" s="280">
        <f t="shared" si="8"/>
        <v>6</v>
      </c>
      <c r="H11" s="280">
        <f t="shared" si="8"/>
        <v>0</v>
      </c>
      <c r="I11" s="281">
        <f t="shared" si="2"/>
        <v>62</v>
      </c>
      <c r="J11" s="173"/>
      <c r="K11" s="173"/>
      <c r="U11" s="153"/>
      <c r="V11"/>
      <c r="W11"/>
    </row>
    <row r="12" spans="2:23" hidden="1" outlineLevel="1" x14ac:dyDescent="0.25">
      <c r="B12" s="277" t="str">
        <f>+T16</f>
        <v>Maletin-Mochila</v>
      </c>
      <c r="C12" s="280">
        <f t="shared" ref="C12:H12" si="9">+SUMIFS($T17:$T299,$I17:$I299,$C3:$H3)</f>
        <v>34</v>
      </c>
      <c r="D12" s="280">
        <f t="shared" si="9"/>
        <v>14</v>
      </c>
      <c r="E12" s="280">
        <f t="shared" si="9"/>
        <v>0</v>
      </c>
      <c r="F12" s="280">
        <f t="shared" si="9"/>
        <v>3</v>
      </c>
      <c r="G12" s="280">
        <f t="shared" si="9"/>
        <v>5</v>
      </c>
      <c r="H12" s="280">
        <f t="shared" si="9"/>
        <v>0</v>
      </c>
      <c r="I12" s="281">
        <f t="shared" si="2"/>
        <v>56</v>
      </c>
      <c r="J12" s="173"/>
      <c r="K12" s="173"/>
      <c r="U12" s="153"/>
      <c r="V12"/>
      <c r="W12"/>
    </row>
    <row r="13" spans="2:23" hidden="1" outlineLevel="1" x14ac:dyDescent="0.25">
      <c r="B13" s="282" t="str">
        <f>+U16</f>
        <v>Presenta Daño</v>
      </c>
      <c r="C13" s="283">
        <f t="shared" ref="C13:H13" si="10">+SUMIFS($U17:$U299,$I17:$I299,$C3:$H3)</f>
        <v>21</v>
      </c>
      <c r="D13" s="283">
        <f t="shared" si="10"/>
        <v>35</v>
      </c>
      <c r="E13" s="283">
        <f t="shared" si="10"/>
        <v>0</v>
      </c>
      <c r="F13" s="283">
        <f t="shared" si="10"/>
        <v>1</v>
      </c>
      <c r="G13" s="283">
        <f t="shared" si="10"/>
        <v>0</v>
      </c>
      <c r="H13" s="283">
        <f t="shared" si="10"/>
        <v>1</v>
      </c>
      <c r="I13" s="281">
        <f t="shared" si="2"/>
        <v>58</v>
      </c>
      <c r="J13" s="173"/>
      <c r="K13" s="173"/>
      <c r="U13" s="153"/>
      <c r="V13"/>
      <c r="W13"/>
    </row>
    <row r="14" spans="2:23" hidden="1" outlineLevel="1" x14ac:dyDescent="0.25">
      <c r="B14" s="284" t="str">
        <f>+V16</f>
        <v>Pendiente factura por dias</v>
      </c>
      <c r="C14" s="285">
        <f t="shared" ref="C14:H14" si="11">+SUMIFS($V17:$V299,$I17:$I299,$C3:$H3)</f>
        <v>10</v>
      </c>
      <c r="D14" s="285">
        <f t="shared" si="11"/>
        <v>90</v>
      </c>
      <c r="E14" s="285">
        <f t="shared" si="11"/>
        <v>0</v>
      </c>
      <c r="F14" s="285">
        <f t="shared" si="11"/>
        <v>1</v>
      </c>
      <c r="G14" s="285">
        <f t="shared" si="11"/>
        <v>0</v>
      </c>
      <c r="H14" s="285">
        <f t="shared" si="11"/>
        <v>5</v>
      </c>
      <c r="I14" s="286">
        <f t="shared" si="2"/>
        <v>106</v>
      </c>
      <c r="J14" s="173"/>
      <c r="K14" s="173"/>
      <c r="U14" s="153"/>
      <c r="V14"/>
      <c r="W14"/>
    </row>
    <row r="15" spans="2:23" hidden="1" outlineLevel="1" x14ac:dyDescent="0.25"/>
    <row r="16" spans="2:23" ht="38.25" collapsed="1" x14ac:dyDescent="0.25">
      <c r="B16" s="186" t="s">
        <v>0</v>
      </c>
      <c r="C16" s="279" t="s">
        <v>1</v>
      </c>
      <c r="D16" s="279" t="s">
        <v>110</v>
      </c>
      <c r="E16" s="279" t="s">
        <v>111</v>
      </c>
      <c r="F16" s="140" t="s">
        <v>9</v>
      </c>
      <c r="G16" s="140" t="s">
        <v>12</v>
      </c>
      <c r="H16" s="140" t="s">
        <v>2932</v>
      </c>
      <c r="I16" s="140" t="s">
        <v>34</v>
      </c>
      <c r="J16" s="140" t="s">
        <v>35</v>
      </c>
      <c r="K16" s="195" t="s">
        <v>3243</v>
      </c>
      <c r="L16" s="191" t="s">
        <v>3244</v>
      </c>
      <c r="M16" s="191" t="s">
        <v>3245</v>
      </c>
      <c r="N16" s="191" t="s">
        <v>3246</v>
      </c>
      <c r="O16" s="191" t="s">
        <v>3247</v>
      </c>
      <c r="P16" s="191" t="s">
        <v>3386</v>
      </c>
      <c r="Q16" s="191" t="s">
        <v>3248</v>
      </c>
      <c r="R16" s="191" t="s">
        <v>3249</v>
      </c>
      <c r="S16" s="191" t="s">
        <v>3250</v>
      </c>
      <c r="T16" s="191" t="s">
        <v>3251</v>
      </c>
      <c r="U16" s="196" t="s">
        <v>3252</v>
      </c>
      <c r="V16" s="197" t="s">
        <v>3372</v>
      </c>
      <c r="W16" s="140" t="s">
        <v>36</v>
      </c>
    </row>
    <row r="17" spans="2:23" s="153" customFormat="1" x14ac:dyDescent="0.25">
      <c r="B17" s="63" t="s">
        <v>3434</v>
      </c>
      <c r="C17" s="64" t="s">
        <v>3435</v>
      </c>
      <c r="D17" s="64">
        <v>44013</v>
      </c>
      <c r="E17" s="64">
        <v>44034</v>
      </c>
      <c r="F17" s="64" t="s">
        <v>152</v>
      </c>
      <c r="G17" s="96" t="s">
        <v>154</v>
      </c>
      <c r="H17" s="64" t="s">
        <v>155</v>
      </c>
      <c r="I17" s="64" t="s">
        <v>3451</v>
      </c>
      <c r="J17" s="64" t="s">
        <v>237</v>
      </c>
      <c r="K17" s="238">
        <v>44039</v>
      </c>
      <c r="L17" s="276"/>
      <c r="M17" s="276"/>
      <c r="N17" s="276"/>
      <c r="O17" s="276"/>
      <c r="P17" s="276"/>
      <c r="Q17" s="276"/>
      <c r="R17" s="276"/>
      <c r="S17" s="239"/>
      <c r="T17" s="239"/>
      <c r="U17" s="239"/>
      <c r="V17" s="239"/>
      <c r="W17" s="64" t="s">
        <v>3444</v>
      </c>
    </row>
    <row r="18" spans="2:23" s="153" customFormat="1" x14ac:dyDescent="0.25">
      <c r="B18" s="63" t="s">
        <v>191</v>
      </c>
      <c r="C18" s="63" t="s">
        <v>235</v>
      </c>
      <c r="D18" s="64">
        <v>43922</v>
      </c>
      <c r="E18" s="64">
        <v>43951</v>
      </c>
      <c r="F18" s="64"/>
      <c r="G18" s="64" t="s">
        <v>236</v>
      </c>
      <c r="H18" s="64"/>
      <c r="I18" s="64" t="s">
        <v>46</v>
      </c>
      <c r="J18" s="64" t="s">
        <v>237</v>
      </c>
      <c r="K18" s="238">
        <v>43977</v>
      </c>
      <c r="L18" s="276"/>
      <c r="M18" s="276"/>
      <c r="N18" s="276"/>
      <c r="O18" s="276"/>
      <c r="P18" s="276"/>
      <c r="Q18" s="276"/>
      <c r="R18" s="276"/>
      <c r="S18" s="239">
        <v>1</v>
      </c>
      <c r="T18" s="239"/>
      <c r="U18" s="239"/>
      <c r="V18" s="239"/>
      <c r="W18" s="64"/>
    </row>
    <row r="19" spans="2:23" s="153" customFormat="1" x14ac:dyDescent="0.25">
      <c r="B19" s="77" t="s">
        <v>344</v>
      </c>
      <c r="C19" s="63" t="s">
        <v>352</v>
      </c>
      <c r="D19" s="64">
        <v>43952</v>
      </c>
      <c r="E19" s="64">
        <v>43982</v>
      </c>
      <c r="F19" s="64" t="s">
        <v>353</v>
      </c>
      <c r="G19" s="64" t="s">
        <v>354</v>
      </c>
      <c r="H19" s="64"/>
      <c r="I19" s="64" t="s">
        <v>3737</v>
      </c>
      <c r="J19" s="64" t="s">
        <v>237</v>
      </c>
      <c r="K19" s="238">
        <v>43977</v>
      </c>
      <c r="L19" s="276"/>
      <c r="M19" s="276">
        <v>1</v>
      </c>
      <c r="N19" s="276"/>
      <c r="O19" s="276">
        <v>1</v>
      </c>
      <c r="P19" s="276"/>
      <c r="Q19" s="276"/>
      <c r="R19" s="276"/>
      <c r="S19" s="239"/>
      <c r="T19" s="239">
        <v>1</v>
      </c>
      <c r="U19" s="239"/>
      <c r="V19" s="239"/>
      <c r="W19" s="64" t="s">
        <v>3856</v>
      </c>
    </row>
    <row r="20" spans="2:23" s="153" customFormat="1" x14ac:dyDescent="0.25">
      <c r="B20" s="63" t="s">
        <v>390</v>
      </c>
      <c r="C20" s="63" t="s">
        <v>398</v>
      </c>
      <c r="D20" s="64">
        <v>43942</v>
      </c>
      <c r="E20" s="64">
        <v>43971</v>
      </c>
      <c r="F20" s="64" t="s">
        <v>399</v>
      </c>
      <c r="G20" s="64" t="s">
        <v>400</v>
      </c>
      <c r="H20" s="64"/>
      <c r="I20" s="64" t="s">
        <v>4401</v>
      </c>
      <c r="J20" s="64" t="s">
        <v>237</v>
      </c>
      <c r="K20" s="238">
        <v>43976</v>
      </c>
      <c r="L20" s="239"/>
      <c r="M20" s="239"/>
      <c r="N20" s="239"/>
      <c r="O20" s="239"/>
      <c r="P20" s="239"/>
      <c r="Q20" s="239"/>
      <c r="R20" s="239"/>
      <c r="S20" s="239">
        <v>1</v>
      </c>
      <c r="T20" s="239">
        <v>1</v>
      </c>
      <c r="U20" s="239"/>
      <c r="V20" s="239"/>
      <c r="W20" s="64"/>
    </row>
    <row r="21" spans="2:23" s="153" customFormat="1" x14ac:dyDescent="0.25">
      <c r="B21" s="63" t="s">
        <v>434</v>
      </c>
      <c r="C21" s="63" t="s">
        <v>3598</v>
      </c>
      <c r="D21" s="64">
        <v>43865</v>
      </c>
      <c r="E21" s="64">
        <v>43893</v>
      </c>
      <c r="F21" s="64" t="s">
        <v>451</v>
      </c>
      <c r="G21" s="64" t="s">
        <v>452</v>
      </c>
      <c r="H21" s="64"/>
      <c r="I21" s="64" t="s">
        <v>4401</v>
      </c>
      <c r="J21" s="64" t="s">
        <v>237</v>
      </c>
      <c r="K21" s="238">
        <v>44068</v>
      </c>
      <c r="L21" s="239"/>
      <c r="M21" s="239"/>
      <c r="N21" s="239"/>
      <c r="O21" s="239"/>
      <c r="P21" s="239"/>
      <c r="Q21" s="239"/>
      <c r="R21" s="239"/>
      <c r="S21" s="239">
        <v>1</v>
      </c>
      <c r="T21" s="239">
        <v>1</v>
      </c>
      <c r="U21" s="239"/>
      <c r="V21" s="239">
        <v>1</v>
      </c>
      <c r="W21" s="64" t="s">
        <v>3720</v>
      </c>
    </row>
    <row r="22" spans="2:23" s="153" customFormat="1" x14ac:dyDescent="0.25">
      <c r="B22" s="63" t="s">
        <v>550</v>
      </c>
      <c r="C22" s="64" t="s">
        <v>3193</v>
      </c>
      <c r="D22" s="64">
        <v>44013</v>
      </c>
      <c r="E22" s="64">
        <v>44043</v>
      </c>
      <c r="F22" s="64" t="s">
        <v>551</v>
      </c>
      <c r="G22" s="64" t="s">
        <v>552</v>
      </c>
      <c r="H22" s="64"/>
      <c r="I22" s="64" t="s">
        <v>46</v>
      </c>
      <c r="J22" s="64" t="s">
        <v>237</v>
      </c>
      <c r="K22" s="238">
        <v>44048</v>
      </c>
      <c r="L22" s="239"/>
      <c r="M22" s="239"/>
      <c r="N22" s="239"/>
      <c r="O22" s="239"/>
      <c r="P22" s="239"/>
      <c r="Q22" s="239"/>
      <c r="R22" s="239"/>
      <c r="S22" s="239">
        <v>1</v>
      </c>
      <c r="T22" s="239">
        <v>1</v>
      </c>
      <c r="U22" s="239"/>
      <c r="V22" s="239"/>
      <c r="W22" s="129" t="s">
        <v>3472</v>
      </c>
    </row>
    <row r="23" spans="2:23" s="153" customFormat="1" x14ac:dyDescent="0.25">
      <c r="B23" s="63" t="s">
        <v>585</v>
      </c>
      <c r="C23" s="63" t="s">
        <v>586</v>
      </c>
      <c r="D23" s="64">
        <v>43817</v>
      </c>
      <c r="E23" s="64">
        <v>43847</v>
      </c>
      <c r="F23" s="64" t="s">
        <v>64</v>
      </c>
      <c r="G23" s="64" t="s">
        <v>587</v>
      </c>
      <c r="H23" s="64"/>
      <c r="I23" s="64" t="s">
        <v>3209</v>
      </c>
      <c r="J23" s="64" t="s">
        <v>237</v>
      </c>
      <c r="K23" s="238">
        <v>43836</v>
      </c>
      <c r="L23" s="239"/>
      <c r="M23" s="239"/>
      <c r="N23" s="239"/>
      <c r="O23" s="239"/>
      <c r="P23" s="239"/>
      <c r="Q23" s="239"/>
      <c r="R23" s="239"/>
      <c r="S23" s="239">
        <v>1</v>
      </c>
      <c r="T23" s="239"/>
      <c r="U23" s="239"/>
      <c r="V23" s="239"/>
      <c r="W23" s="64"/>
    </row>
    <row r="24" spans="2:23" s="153" customFormat="1" x14ac:dyDescent="0.25">
      <c r="B24" s="63" t="s">
        <v>585</v>
      </c>
      <c r="C24" s="63" t="s">
        <v>586</v>
      </c>
      <c r="D24" s="64">
        <v>43785</v>
      </c>
      <c r="E24" s="64">
        <v>43845</v>
      </c>
      <c r="F24" s="64" t="s">
        <v>64</v>
      </c>
      <c r="G24" s="64" t="s">
        <v>588</v>
      </c>
      <c r="H24" s="64"/>
      <c r="I24" s="64" t="s">
        <v>3209</v>
      </c>
      <c r="J24" s="64" t="s">
        <v>237</v>
      </c>
      <c r="K24" s="238">
        <v>43836</v>
      </c>
      <c r="L24" s="239"/>
      <c r="M24" s="239"/>
      <c r="N24" s="239"/>
      <c r="O24" s="239"/>
      <c r="P24" s="239"/>
      <c r="Q24" s="239"/>
      <c r="R24" s="239"/>
      <c r="S24" s="239"/>
      <c r="T24" s="239"/>
      <c r="U24" s="239">
        <v>1</v>
      </c>
      <c r="V24" s="239"/>
      <c r="W24" s="64" t="s">
        <v>3371</v>
      </c>
    </row>
    <row r="25" spans="2:23" s="153" customFormat="1" x14ac:dyDescent="0.25">
      <c r="B25" s="63" t="s">
        <v>585</v>
      </c>
      <c r="C25" s="63" t="s">
        <v>586</v>
      </c>
      <c r="D25" s="64">
        <v>43785</v>
      </c>
      <c r="E25" s="64">
        <v>43845</v>
      </c>
      <c r="F25" s="64" t="s">
        <v>64</v>
      </c>
      <c r="G25" s="64" t="s">
        <v>592</v>
      </c>
      <c r="H25" s="64"/>
      <c r="I25" s="64" t="s">
        <v>3209</v>
      </c>
      <c r="J25" s="64" t="s">
        <v>237</v>
      </c>
      <c r="K25" s="238">
        <v>43836</v>
      </c>
      <c r="L25" s="239"/>
      <c r="M25" s="239"/>
      <c r="N25" s="239"/>
      <c r="O25" s="239"/>
      <c r="P25" s="239"/>
      <c r="Q25" s="239"/>
      <c r="R25" s="239"/>
      <c r="S25" s="239">
        <v>1</v>
      </c>
      <c r="T25" s="239"/>
      <c r="U25" s="239"/>
      <c r="V25" s="239"/>
      <c r="W25" s="64"/>
    </row>
    <row r="26" spans="2:23" s="153" customFormat="1" x14ac:dyDescent="0.25">
      <c r="B26" s="63" t="s">
        <v>585</v>
      </c>
      <c r="C26" s="63" t="s">
        <v>586</v>
      </c>
      <c r="D26" s="64">
        <v>43785</v>
      </c>
      <c r="E26" s="64">
        <v>43845</v>
      </c>
      <c r="F26" s="64" t="s">
        <v>64</v>
      </c>
      <c r="G26" s="64" t="s">
        <v>593</v>
      </c>
      <c r="H26" s="64"/>
      <c r="I26" s="64" t="s">
        <v>3209</v>
      </c>
      <c r="J26" s="64" t="s">
        <v>237</v>
      </c>
      <c r="K26" s="238">
        <v>43836</v>
      </c>
      <c r="L26" s="239"/>
      <c r="M26" s="239"/>
      <c r="N26" s="239"/>
      <c r="O26" s="239"/>
      <c r="P26" s="239"/>
      <c r="Q26" s="239"/>
      <c r="R26" s="239"/>
      <c r="S26" s="239"/>
      <c r="T26" s="239">
        <v>1</v>
      </c>
      <c r="U26" s="239"/>
      <c r="V26" s="239"/>
      <c r="W26" s="64"/>
    </row>
    <row r="27" spans="2:23" s="153" customFormat="1" x14ac:dyDescent="0.25">
      <c r="B27" s="63" t="s">
        <v>585</v>
      </c>
      <c r="C27" s="63" t="s">
        <v>586</v>
      </c>
      <c r="D27" s="64">
        <v>43785</v>
      </c>
      <c r="E27" s="64">
        <v>43845</v>
      </c>
      <c r="F27" s="64" t="s">
        <v>64</v>
      </c>
      <c r="G27" s="64" t="s">
        <v>184</v>
      </c>
      <c r="H27" s="64"/>
      <c r="I27" s="64" t="s">
        <v>3209</v>
      </c>
      <c r="J27" s="64" t="s">
        <v>237</v>
      </c>
      <c r="K27" s="238">
        <v>43836</v>
      </c>
      <c r="L27" s="239"/>
      <c r="M27" s="239"/>
      <c r="N27" s="239"/>
      <c r="O27" s="239"/>
      <c r="P27" s="239"/>
      <c r="Q27" s="239"/>
      <c r="R27" s="239"/>
      <c r="S27" s="239"/>
      <c r="T27" s="239">
        <v>1</v>
      </c>
      <c r="U27" s="239"/>
      <c r="V27" s="239"/>
      <c r="W27" s="64"/>
    </row>
    <row r="28" spans="2:23" s="153" customFormat="1" x14ac:dyDescent="0.25">
      <c r="B28" s="63" t="s">
        <v>585</v>
      </c>
      <c r="C28" s="63" t="s">
        <v>586</v>
      </c>
      <c r="D28" s="64">
        <v>43785</v>
      </c>
      <c r="E28" s="64">
        <v>43845</v>
      </c>
      <c r="F28" s="64" t="s">
        <v>64</v>
      </c>
      <c r="G28" s="64" t="s">
        <v>186</v>
      </c>
      <c r="H28" s="64"/>
      <c r="I28" s="64" t="s">
        <v>3209</v>
      </c>
      <c r="J28" s="64" t="s">
        <v>237</v>
      </c>
      <c r="K28" s="238">
        <v>43836</v>
      </c>
      <c r="L28" s="239"/>
      <c r="M28" s="239"/>
      <c r="N28" s="239"/>
      <c r="O28" s="239"/>
      <c r="P28" s="239"/>
      <c r="Q28" s="239"/>
      <c r="R28" s="239"/>
      <c r="S28" s="239"/>
      <c r="T28" s="239">
        <v>1</v>
      </c>
      <c r="U28" s="239"/>
      <c r="V28" s="239"/>
      <c r="W28" s="64"/>
    </row>
    <row r="29" spans="2:23" s="153" customFormat="1" x14ac:dyDescent="0.25">
      <c r="B29" s="63" t="s">
        <v>585</v>
      </c>
      <c r="C29" s="63" t="s">
        <v>586</v>
      </c>
      <c r="D29" s="64">
        <v>43785</v>
      </c>
      <c r="E29" s="64">
        <v>43845</v>
      </c>
      <c r="F29" s="64" t="s">
        <v>64</v>
      </c>
      <c r="G29" s="64" t="s">
        <v>595</v>
      </c>
      <c r="H29" s="64"/>
      <c r="I29" s="64" t="s">
        <v>3209</v>
      </c>
      <c r="J29" s="64" t="s">
        <v>237</v>
      </c>
      <c r="K29" s="238">
        <v>43836</v>
      </c>
      <c r="L29" s="239"/>
      <c r="M29" s="239"/>
      <c r="N29" s="239"/>
      <c r="O29" s="239"/>
      <c r="P29" s="239"/>
      <c r="Q29" s="239"/>
      <c r="R29" s="239"/>
      <c r="S29" s="239">
        <v>1</v>
      </c>
      <c r="T29" s="239"/>
      <c r="U29" s="239"/>
      <c r="V29" s="239"/>
      <c r="W29" s="64"/>
    </row>
    <row r="30" spans="2:23" s="153" customFormat="1" x14ac:dyDescent="0.25">
      <c r="B30" s="63" t="s">
        <v>585</v>
      </c>
      <c r="C30" s="63" t="s">
        <v>586</v>
      </c>
      <c r="D30" s="64">
        <v>43785</v>
      </c>
      <c r="E30" s="64">
        <v>43845</v>
      </c>
      <c r="F30" s="64" t="s">
        <v>64</v>
      </c>
      <c r="G30" s="64" t="s">
        <v>596</v>
      </c>
      <c r="H30" s="64"/>
      <c r="I30" s="64" t="s">
        <v>3209</v>
      </c>
      <c r="J30" s="64" t="s">
        <v>237</v>
      </c>
      <c r="K30" s="238">
        <v>43836</v>
      </c>
      <c r="L30" s="239"/>
      <c r="M30" s="239"/>
      <c r="N30" s="239"/>
      <c r="O30" s="239"/>
      <c r="P30" s="239"/>
      <c r="Q30" s="239"/>
      <c r="R30" s="239"/>
      <c r="S30" s="239">
        <v>1</v>
      </c>
      <c r="T30" s="239"/>
      <c r="U30" s="239"/>
      <c r="V30" s="239"/>
      <c r="W30" s="64"/>
    </row>
    <row r="31" spans="2:23" s="153" customFormat="1" x14ac:dyDescent="0.25">
      <c r="B31" s="63" t="s">
        <v>612</v>
      </c>
      <c r="C31" s="63" t="s">
        <v>626</v>
      </c>
      <c r="D31" s="64">
        <v>43782</v>
      </c>
      <c r="E31" s="64">
        <v>43873</v>
      </c>
      <c r="F31" s="64" t="s">
        <v>613</v>
      </c>
      <c r="G31" s="64" t="s">
        <v>627</v>
      </c>
      <c r="H31" s="64"/>
      <c r="I31" s="64" t="s">
        <v>4401</v>
      </c>
      <c r="J31" s="64" t="s">
        <v>237</v>
      </c>
      <c r="K31" s="238">
        <v>43903</v>
      </c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>
        <v>1</v>
      </c>
      <c r="W31" s="64" t="s">
        <v>3379</v>
      </c>
    </row>
    <row r="32" spans="2:23" s="153" customFormat="1" x14ac:dyDescent="0.25">
      <c r="B32" s="63" t="s">
        <v>612</v>
      </c>
      <c r="C32" s="63" t="s">
        <v>628</v>
      </c>
      <c r="D32" s="64">
        <v>43869</v>
      </c>
      <c r="E32" s="64">
        <v>43928</v>
      </c>
      <c r="F32" s="64" t="s">
        <v>629</v>
      </c>
      <c r="G32" s="64" t="s">
        <v>630</v>
      </c>
      <c r="H32" s="64"/>
      <c r="I32" s="64" t="s">
        <v>4401</v>
      </c>
      <c r="J32" s="64" t="s">
        <v>237</v>
      </c>
      <c r="K32" s="238">
        <v>43949</v>
      </c>
      <c r="L32" s="239"/>
      <c r="M32" s="239"/>
      <c r="N32" s="239"/>
      <c r="O32" s="239"/>
      <c r="P32" s="239"/>
      <c r="Q32" s="239"/>
      <c r="R32" s="239"/>
      <c r="S32" s="239">
        <v>1</v>
      </c>
      <c r="T32" s="239"/>
      <c r="U32" s="239"/>
      <c r="V32" s="239"/>
      <c r="W32" s="64"/>
    </row>
    <row r="33" spans="2:23" s="153" customFormat="1" x14ac:dyDescent="0.25">
      <c r="B33" s="63" t="s">
        <v>612</v>
      </c>
      <c r="C33" s="63" t="s">
        <v>631</v>
      </c>
      <c r="D33" s="64">
        <v>43877</v>
      </c>
      <c r="E33" s="64">
        <v>43936</v>
      </c>
      <c r="F33" s="64" t="s">
        <v>613</v>
      </c>
      <c r="G33" s="64" t="s">
        <v>632</v>
      </c>
      <c r="H33" s="64"/>
      <c r="I33" s="64" t="s">
        <v>4401</v>
      </c>
      <c r="J33" s="64" t="s">
        <v>237</v>
      </c>
      <c r="K33" s="238">
        <v>43951</v>
      </c>
      <c r="L33" s="239"/>
      <c r="M33" s="239"/>
      <c r="N33" s="239"/>
      <c r="O33" s="239"/>
      <c r="P33" s="239"/>
      <c r="Q33" s="239"/>
      <c r="R33" s="239"/>
      <c r="S33" s="239"/>
      <c r="T33" s="239">
        <v>1</v>
      </c>
      <c r="U33" s="239"/>
      <c r="V33" s="239"/>
      <c r="W33" s="64"/>
    </row>
    <row r="34" spans="2:23" s="153" customFormat="1" x14ac:dyDescent="0.25">
      <c r="B34" s="63" t="s">
        <v>612</v>
      </c>
      <c r="C34" s="63" t="s">
        <v>3138</v>
      </c>
      <c r="D34" s="64">
        <v>43832</v>
      </c>
      <c r="E34" s="64">
        <v>43862</v>
      </c>
      <c r="F34" s="64"/>
      <c r="G34" s="64" t="s">
        <v>3137</v>
      </c>
      <c r="H34" s="64"/>
      <c r="I34" s="64" t="s">
        <v>4401</v>
      </c>
      <c r="J34" s="64" t="s">
        <v>237</v>
      </c>
      <c r="K34" s="238">
        <v>43881</v>
      </c>
      <c r="L34" s="239"/>
      <c r="M34" s="239"/>
      <c r="N34" s="239"/>
      <c r="O34" s="239"/>
      <c r="P34" s="239"/>
      <c r="Q34" s="239"/>
      <c r="R34" s="239"/>
      <c r="S34" s="239"/>
      <c r="T34" s="239"/>
      <c r="U34" s="239"/>
      <c r="V34" s="239">
        <v>1</v>
      </c>
      <c r="W34" s="64" t="s">
        <v>3380</v>
      </c>
    </row>
    <row r="35" spans="2:23" s="153" customFormat="1" x14ac:dyDescent="0.25">
      <c r="B35" s="63" t="s">
        <v>612</v>
      </c>
      <c r="C35" s="63" t="s">
        <v>648</v>
      </c>
      <c r="D35" s="64">
        <v>43873</v>
      </c>
      <c r="E35" s="64">
        <v>43901</v>
      </c>
      <c r="F35" s="64" t="s">
        <v>649</v>
      </c>
      <c r="G35" s="64" t="s">
        <v>650</v>
      </c>
      <c r="H35" s="64"/>
      <c r="I35" s="64" t="s">
        <v>4401</v>
      </c>
      <c r="J35" s="64" t="s">
        <v>237</v>
      </c>
      <c r="K35" s="238">
        <v>43979</v>
      </c>
      <c r="L35" s="239"/>
      <c r="M35" s="239"/>
      <c r="N35" s="239"/>
      <c r="O35" s="239"/>
      <c r="P35" s="239"/>
      <c r="Q35" s="239"/>
      <c r="R35" s="239"/>
      <c r="S35" s="239">
        <v>1</v>
      </c>
      <c r="T35" s="239">
        <v>1</v>
      </c>
      <c r="U35" s="239"/>
      <c r="V35" s="239"/>
      <c r="W35" s="64"/>
    </row>
    <row r="36" spans="2:23" s="153" customFormat="1" x14ac:dyDescent="0.25">
      <c r="B36" s="63" t="s">
        <v>734</v>
      </c>
      <c r="C36" s="63" t="s">
        <v>738</v>
      </c>
      <c r="D36" s="64">
        <v>43864</v>
      </c>
      <c r="E36" s="64">
        <v>43951</v>
      </c>
      <c r="F36" s="64" t="s">
        <v>739</v>
      </c>
      <c r="G36" s="64" t="s">
        <v>740</v>
      </c>
      <c r="H36" s="64"/>
      <c r="I36" s="64" t="s">
        <v>3451</v>
      </c>
      <c r="J36" s="64" t="s">
        <v>237</v>
      </c>
      <c r="K36" s="238">
        <v>43999</v>
      </c>
      <c r="L36" s="239"/>
      <c r="M36" s="239"/>
      <c r="N36" s="239"/>
      <c r="O36" s="239"/>
      <c r="P36" s="239"/>
      <c r="Q36" s="239"/>
      <c r="R36" s="239"/>
      <c r="S36" s="239"/>
      <c r="T36" s="239"/>
      <c r="U36" s="239">
        <v>1</v>
      </c>
      <c r="V36" s="239">
        <v>1</v>
      </c>
      <c r="W36" s="64" t="s">
        <v>3381</v>
      </c>
    </row>
    <row r="37" spans="2:23" s="153" customFormat="1" x14ac:dyDescent="0.25">
      <c r="B37" s="63" t="s">
        <v>734</v>
      </c>
      <c r="C37" s="63" t="s">
        <v>745</v>
      </c>
      <c r="D37" s="64">
        <v>43900</v>
      </c>
      <c r="E37" s="64">
        <v>43951</v>
      </c>
      <c r="F37" s="64" t="s">
        <v>52</v>
      </c>
      <c r="G37" s="64" t="s">
        <v>746</v>
      </c>
      <c r="H37" s="64"/>
      <c r="I37" s="64" t="s">
        <v>3451</v>
      </c>
      <c r="J37" s="64" t="s">
        <v>237</v>
      </c>
      <c r="K37" s="238">
        <v>43999</v>
      </c>
      <c r="L37" s="239"/>
      <c r="M37" s="239"/>
      <c r="N37" s="239"/>
      <c r="O37" s="239"/>
      <c r="P37" s="239"/>
      <c r="Q37" s="239"/>
      <c r="R37" s="239"/>
      <c r="S37" s="239"/>
      <c r="T37" s="239"/>
      <c r="U37" s="239">
        <v>1</v>
      </c>
      <c r="V37" s="239"/>
      <c r="W37" s="64" t="s">
        <v>3382</v>
      </c>
    </row>
    <row r="38" spans="2:23" s="153" customFormat="1" x14ac:dyDescent="0.25">
      <c r="B38" s="63" t="s">
        <v>734</v>
      </c>
      <c r="C38" s="63" t="s">
        <v>747</v>
      </c>
      <c r="D38" s="64">
        <v>43930</v>
      </c>
      <c r="E38" s="64">
        <v>43959</v>
      </c>
      <c r="F38" s="64" t="s">
        <v>64</v>
      </c>
      <c r="G38" s="64" t="s">
        <v>748</v>
      </c>
      <c r="H38" s="64"/>
      <c r="I38" s="64" t="s">
        <v>3451</v>
      </c>
      <c r="J38" s="64" t="s">
        <v>237</v>
      </c>
      <c r="K38" s="238">
        <v>43986</v>
      </c>
      <c r="L38" s="239"/>
      <c r="M38" s="239"/>
      <c r="N38" s="239"/>
      <c r="O38" s="239"/>
      <c r="P38" s="239"/>
      <c r="Q38" s="239"/>
      <c r="R38" s="239"/>
      <c r="S38" s="239">
        <v>1</v>
      </c>
      <c r="T38" s="239">
        <v>1</v>
      </c>
      <c r="U38" s="239"/>
      <c r="V38" s="239"/>
      <c r="W38" s="64"/>
    </row>
    <row r="39" spans="2:23" s="153" customFormat="1" x14ac:dyDescent="0.25">
      <c r="B39" s="63" t="s">
        <v>734</v>
      </c>
      <c r="C39" s="63" t="s">
        <v>755</v>
      </c>
      <c r="D39" s="64">
        <v>43927</v>
      </c>
      <c r="E39" s="64">
        <v>43956</v>
      </c>
      <c r="F39" s="64" t="s">
        <v>52</v>
      </c>
      <c r="G39" s="64" t="s">
        <v>508</v>
      </c>
      <c r="H39" s="64"/>
      <c r="I39" s="64" t="s">
        <v>3451</v>
      </c>
      <c r="J39" s="64" t="s">
        <v>237</v>
      </c>
      <c r="K39" s="238">
        <v>43986</v>
      </c>
      <c r="L39" s="239"/>
      <c r="M39" s="239"/>
      <c r="N39" s="239"/>
      <c r="O39" s="239"/>
      <c r="P39" s="239"/>
      <c r="Q39" s="239"/>
      <c r="R39" s="239"/>
      <c r="S39" s="239">
        <v>1</v>
      </c>
      <c r="T39" s="239">
        <v>1</v>
      </c>
      <c r="U39" s="239"/>
      <c r="V39" s="239"/>
      <c r="W39" s="64"/>
    </row>
    <row r="40" spans="2:23" s="153" customFormat="1" x14ac:dyDescent="0.25">
      <c r="B40" s="63" t="s">
        <v>734</v>
      </c>
      <c r="C40" s="64" t="s">
        <v>743</v>
      </c>
      <c r="D40" s="64">
        <v>43957</v>
      </c>
      <c r="E40" s="64">
        <v>43987</v>
      </c>
      <c r="F40" s="64" t="s">
        <v>52</v>
      </c>
      <c r="G40" s="64" t="s">
        <v>744</v>
      </c>
      <c r="H40" s="64"/>
      <c r="I40" s="64" t="s">
        <v>3451</v>
      </c>
      <c r="J40" s="64" t="s">
        <v>237</v>
      </c>
      <c r="K40" s="238">
        <v>44042</v>
      </c>
      <c r="L40" s="239"/>
      <c r="M40" s="239"/>
      <c r="N40" s="239"/>
      <c r="O40" s="239"/>
      <c r="P40" s="239"/>
      <c r="Q40" s="239"/>
      <c r="R40" s="239"/>
      <c r="S40" s="239"/>
      <c r="T40" s="239"/>
      <c r="U40" s="239">
        <v>1</v>
      </c>
      <c r="V40" s="239"/>
      <c r="W40" s="129" t="s">
        <v>3449</v>
      </c>
    </row>
    <row r="41" spans="2:23" s="153" customFormat="1" x14ac:dyDescent="0.25">
      <c r="B41" s="63" t="s">
        <v>767</v>
      </c>
      <c r="C41" s="63" t="s">
        <v>768</v>
      </c>
      <c r="D41" s="64">
        <v>43949</v>
      </c>
      <c r="E41" s="64">
        <v>43982</v>
      </c>
      <c r="F41" s="64" t="s">
        <v>769</v>
      </c>
      <c r="G41" s="64" t="s">
        <v>683</v>
      </c>
      <c r="H41" s="64"/>
      <c r="I41" s="64" t="s">
        <v>3451</v>
      </c>
      <c r="J41" s="64" t="s">
        <v>237</v>
      </c>
      <c r="K41" s="238">
        <v>43998</v>
      </c>
      <c r="L41" s="239"/>
      <c r="M41" s="239"/>
      <c r="N41" s="239"/>
      <c r="O41" s="239"/>
      <c r="P41" s="239"/>
      <c r="Q41" s="239"/>
      <c r="R41" s="239"/>
      <c r="S41" s="239">
        <v>1</v>
      </c>
      <c r="T41" s="239">
        <v>1</v>
      </c>
      <c r="U41" s="239"/>
      <c r="V41" s="239"/>
      <c r="W41" s="64"/>
    </row>
    <row r="42" spans="2:23" s="153" customFormat="1" x14ac:dyDescent="0.25">
      <c r="B42" s="63" t="s">
        <v>767</v>
      </c>
      <c r="C42" s="63" t="s">
        <v>770</v>
      </c>
      <c r="D42" s="64">
        <v>43918</v>
      </c>
      <c r="E42" s="64">
        <v>43948</v>
      </c>
      <c r="F42" s="64" t="s">
        <v>769</v>
      </c>
      <c r="G42" s="64" t="s">
        <v>771</v>
      </c>
      <c r="H42" s="64"/>
      <c r="I42" s="64" t="s">
        <v>3451</v>
      </c>
      <c r="J42" s="64" t="s">
        <v>237</v>
      </c>
      <c r="K42" s="238">
        <v>43956</v>
      </c>
      <c r="L42" s="239"/>
      <c r="M42" s="239"/>
      <c r="N42" s="239"/>
      <c r="O42" s="239"/>
      <c r="P42" s="239"/>
      <c r="Q42" s="239"/>
      <c r="R42" s="239"/>
      <c r="S42" s="239"/>
      <c r="T42" s="239">
        <v>1</v>
      </c>
      <c r="U42" s="239"/>
      <c r="V42" s="239"/>
      <c r="W42" s="64"/>
    </row>
    <row r="43" spans="2:23" s="153" customFormat="1" x14ac:dyDescent="0.25">
      <c r="B43" s="63" t="s">
        <v>767</v>
      </c>
      <c r="C43" s="63" t="s">
        <v>770</v>
      </c>
      <c r="D43" s="64">
        <v>43918</v>
      </c>
      <c r="E43" s="64">
        <v>43948</v>
      </c>
      <c r="F43" s="64" t="s">
        <v>769</v>
      </c>
      <c r="G43" s="64" t="s">
        <v>772</v>
      </c>
      <c r="H43" s="64"/>
      <c r="I43" s="64" t="s">
        <v>3451</v>
      </c>
      <c r="J43" s="64" t="s">
        <v>237</v>
      </c>
      <c r="K43" s="238">
        <v>43945</v>
      </c>
      <c r="L43" s="239"/>
      <c r="M43" s="239"/>
      <c r="N43" s="239"/>
      <c r="O43" s="239"/>
      <c r="P43" s="239"/>
      <c r="Q43" s="239"/>
      <c r="R43" s="239"/>
      <c r="S43" s="239">
        <v>1</v>
      </c>
      <c r="T43" s="239">
        <v>1</v>
      </c>
      <c r="U43" s="239"/>
      <c r="V43" s="239"/>
      <c r="W43" s="64"/>
    </row>
    <row r="44" spans="2:23" s="158" customFormat="1" x14ac:dyDescent="0.25">
      <c r="B44" s="63" t="s">
        <v>767</v>
      </c>
      <c r="C44" s="63" t="s">
        <v>770</v>
      </c>
      <c r="D44" s="64">
        <v>43918</v>
      </c>
      <c r="E44" s="64">
        <v>43948</v>
      </c>
      <c r="F44" s="64" t="s">
        <v>769</v>
      </c>
      <c r="G44" s="64" t="s">
        <v>773</v>
      </c>
      <c r="H44" s="64"/>
      <c r="I44" s="64" t="s">
        <v>3451</v>
      </c>
      <c r="J44" s="64" t="s">
        <v>237</v>
      </c>
      <c r="K44" s="238">
        <v>43949</v>
      </c>
      <c r="L44" s="239"/>
      <c r="M44" s="239"/>
      <c r="N44" s="239"/>
      <c r="O44" s="239"/>
      <c r="P44" s="239"/>
      <c r="Q44" s="239"/>
      <c r="R44" s="239"/>
      <c r="S44" s="239">
        <v>1</v>
      </c>
      <c r="T44" s="239">
        <v>1</v>
      </c>
      <c r="U44" s="239"/>
      <c r="V44" s="239"/>
      <c r="W44" s="64"/>
    </row>
    <row r="45" spans="2:23" s="158" customFormat="1" x14ac:dyDescent="0.25">
      <c r="B45" s="63" t="s">
        <v>767</v>
      </c>
      <c r="C45" s="63" t="s">
        <v>770</v>
      </c>
      <c r="D45" s="64">
        <v>43918</v>
      </c>
      <c r="E45" s="64">
        <v>43948</v>
      </c>
      <c r="F45" s="64" t="s">
        <v>769</v>
      </c>
      <c r="G45" s="64" t="s">
        <v>774</v>
      </c>
      <c r="H45" s="64"/>
      <c r="I45" s="64" t="s">
        <v>3451</v>
      </c>
      <c r="J45" s="64" t="s">
        <v>237</v>
      </c>
      <c r="K45" s="238">
        <v>43986</v>
      </c>
      <c r="L45" s="239"/>
      <c r="M45" s="239"/>
      <c r="N45" s="239"/>
      <c r="O45" s="239"/>
      <c r="P45" s="239"/>
      <c r="Q45" s="239"/>
      <c r="R45" s="239"/>
      <c r="S45" s="239"/>
      <c r="T45" s="239">
        <v>1</v>
      </c>
      <c r="U45" s="239"/>
      <c r="V45" s="239"/>
      <c r="W45" s="64"/>
    </row>
    <row r="46" spans="2:23" s="158" customFormat="1" x14ac:dyDescent="0.25">
      <c r="B46" s="63" t="s">
        <v>767</v>
      </c>
      <c r="C46" s="63" t="s">
        <v>770</v>
      </c>
      <c r="D46" s="64">
        <v>43918</v>
      </c>
      <c r="E46" s="64">
        <v>43948</v>
      </c>
      <c r="F46" s="64" t="s">
        <v>769</v>
      </c>
      <c r="G46" s="64" t="s">
        <v>775</v>
      </c>
      <c r="H46" s="64"/>
      <c r="I46" s="64" t="s">
        <v>3451</v>
      </c>
      <c r="J46" s="64" t="s">
        <v>237</v>
      </c>
      <c r="K46" s="238">
        <v>43945</v>
      </c>
      <c r="L46" s="239"/>
      <c r="M46" s="239"/>
      <c r="N46" s="239"/>
      <c r="O46" s="239"/>
      <c r="P46" s="239"/>
      <c r="Q46" s="239"/>
      <c r="R46" s="239"/>
      <c r="S46" s="239">
        <v>1</v>
      </c>
      <c r="T46" s="239">
        <v>1</v>
      </c>
      <c r="U46" s="239"/>
      <c r="V46" s="239"/>
      <c r="W46" s="64"/>
    </row>
    <row r="47" spans="2:23" s="158" customFormat="1" x14ac:dyDescent="0.25">
      <c r="B47" s="63" t="s">
        <v>767</v>
      </c>
      <c r="C47" s="63" t="s">
        <v>768</v>
      </c>
      <c r="D47" s="64">
        <v>43949</v>
      </c>
      <c r="E47" s="64">
        <v>43982</v>
      </c>
      <c r="F47" s="64" t="s">
        <v>769</v>
      </c>
      <c r="G47" s="64" t="s">
        <v>776</v>
      </c>
      <c r="H47" s="64"/>
      <c r="I47" s="64" t="s">
        <v>3451</v>
      </c>
      <c r="J47" s="64" t="s">
        <v>237</v>
      </c>
      <c r="K47" s="238">
        <v>43998</v>
      </c>
      <c r="L47" s="239"/>
      <c r="M47" s="239"/>
      <c r="N47" s="239"/>
      <c r="O47" s="239"/>
      <c r="P47" s="239"/>
      <c r="Q47" s="239"/>
      <c r="R47" s="239"/>
      <c r="S47" s="239"/>
      <c r="T47" s="239">
        <v>1</v>
      </c>
      <c r="U47" s="239"/>
      <c r="V47" s="239"/>
      <c r="W47" s="64"/>
    </row>
    <row r="48" spans="2:23" s="158" customFormat="1" x14ac:dyDescent="0.25">
      <c r="B48" s="63" t="s">
        <v>767</v>
      </c>
      <c r="C48" s="63" t="s">
        <v>770</v>
      </c>
      <c r="D48" s="64">
        <v>43918</v>
      </c>
      <c r="E48" s="64">
        <v>43948</v>
      </c>
      <c r="F48" s="64" t="s">
        <v>769</v>
      </c>
      <c r="G48" s="64" t="s">
        <v>777</v>
      </c>
      <c r="H48" s="64"/>
      <c r="I48" s="64" t="s">
        <v>3451</v>
      </c>
      <c r="J48" s="64" t="s">
        <v>237</v>
      </c>
      <c r="K48" s="238">
        <v>43986</v>
      </c>
      <c r="L48" s="239"/>
      <c r="M48" s="239"/>
      <c r="N48" s="239"/>
      <c r="O48" s="239"/>
      <c r="P48" s="239"/>
      <c r="Q48" s="239"/>
      <c r="R48" s="239"/>
      <c r="S48" s="239"/>
      <c r="T48" s="239">
        <v>1</v>
      </c>
      <c r="U48" s="239"/>
      <c r="V48" s="239"/>
      <c r="W48" s="64"/>
    </row>
    <row r="49" spans="2:23" s="153" customFormat="1" x14ac:dyDescent="0.25">
      <c r="B49" s="63" t="s">
        <v>767</v>
      </c>
      <c r="C49" s="63" t="s">
        <v>770</v>
      </c>
      <c r="D49" s="64">
        <v>43918</v>
      </c>
      <c r="E49" s="64">
        <v>43948</v>
      </c>
      <c r="F49" s="64" t="s">
        <v>769</v>
      </c>
      <c r="G49" s="64" t="s">
        <v>180</v>
      </c>
      <c r="H49" s="64"/>
      <c r="I49" s="64" t="s">
        <v>3451</v>
      </c>
      <c r="J49" s="64" t="s">
        <v>237</v>
      </c>
      <c r="K49" s="238">
        <v>43986</v>
      </c>
      <c r="L49" s="239"/>
      <c r="M49" s="239"/>
      <c r="N49" s="239"/>
      <c r="O49" s="239"/>
      <c r="P49" s="239"/>
      <c r="Q49" s="239"/>
      <c r="R49" s="239"/>
      <c r="S49" s="239"/>
      <c r="T49" s="239">
        <v>1</v>
      </c>
      <c r="U49" s="239"/>
      <c r="V49" s="239"/>
      <c r="W49" s="64"/>
    </row>
    <row r="50" spans="2:23" s="153" customFormat="1" x14ac:dyDescent="0.25">
      <c r="B50" s="63" t="s">
        <v>767</v>
      </c>
      <c r="C50" s="63" t="s">
        <v>770</v>
      </c>
      <c r="D50" s="64">
        <v>43918</v>
      </c>
      <c r="E50" s="64">
        <v>43948</v>
      </c>
      <c r="F50" s="64" t="s">
        <v>769</v>
      </c>
      <c r="G50" s="64" t="s">
        <v>778</v>
      </c>
      <c r="H50" s="64"/>
      <c r="I50" s="64" t="s">
        <v>3451</v>
      </c>
      <c r="J50" s="64" t="s">
        <v>237</v>
      </c>
      <c r="K50" s="238">
        <v>43986</v>
      </c>
      <c r="L50" s="239"/>
      <c r="M50" s="239"/>
      <c r="N50" s="239"/>
      <c r="O50" s="239"/>
      <c r="P50" s="239"/>
      <c r="Q50" s="239"/>
      <c r="R50" s="239"/>
      <c r="S50" s="239">
        <v>1</v>
      </c>
      <c r="T50" s="239">
        <v>1</v>
      </c>
      <c r="U50" s="239"/>
      <c r="V50" s="239"/>
      <c r="W50" s="64"/>
    </row>
    <row r="51" spans="2:23" s="153" customFormat="1" x14ac:dyDescent="0.25">
      <c r="B51" s="63" t="s">
        <v>866</v>
      </c>
      <c r="C51" s="63" t="s">
        <v>3201</v>
      </c>
      <c r="D51" s="64">
        <v>43833</v>
      </c>
      <c r="E51" s="64">
        <v>44012</v>
      </c>
      <c r="F51" s="64" t="s">
        <v>868</v>
      </c>
      <c r="G51" s="64" t="s">
        <v>869</v>
      </c>
      <c r="H51" s="64"/>
      <c r="I51" s="64" t="s">
        <v>46</v>
      </c>
      <c r="J51" s="64" t="s">
        <v>237</v>
      </c>
      <c r="K51" s="238">
        <v>44034</v>
      </c>
      <c r="L51" s="239"/>
      <c r="M51" s="239"/>
      <c r="N51" s="239"/>
      <c r="O51" s="239"/>
      <c r="P51" s="239"/>
      <c r="Q51" s="239"/>
      <c r="R51" s="239"/>
      <c r="S51" s="239"/>
      <c r="T51" s="239">
        <v>1</v>
      </c>
      <c r="U51" s="239"/>
      <c r="V51" s="239">
        <v>1</v>
      </c>
      <c r="W51" s="64" t="s">
        <v>3383</v>
      </c>
    </row>
    <row r="52" spans="2:23" s="153" customFormat="1" x14ac:dyDescent="0.25">
      <c r="B52" s="63" t="s">
        <v>866</v>
      </c>
      <c r="C52" s="63" t="s">
        <v>3330</v>
      </c>
      <c r="D52" s="64">
        <v>43983</v>
      </c>
      <c r="E52" s="64">
        <v>44012</v>
      </c>
      <c r="F52" s="64" t="s">
        <v>871</v>
      </c>
      <c r="G52" s="64" t="s">
        <v>872</v>
      </c>
      <c r="H52" s="64"/>
      <c r="I52" s="64" t="s">
        <v>46</v>
      </c>
      <c r="J52" s="64" t="s">
        <v>237</v>
      </c>
      <c r="K52" s="238">
        <v>44020</v>
      </c>
      <c r="L52" s="239"/>
      <c r="M52" s="239"/>
      <c r="N52" s="239"/>
      <c r="O52" s="239"/>
      <c r="P52" s="239"/>
      <c r="Q52" s="239"/>
      <c r="R52" s="239"/>
      <c r="S52" s="239"/>
      <c r="T52" s="239"/>
      <c r="U52" s="239"/>
      <c r="V52" s="239">
        <v>1</v>
      </c>
      <c r="W52" s="64" t="s">
        <v>3402</v>
      </c>
    </row>
    <row r="53" spans="2:23" s="153" customFormat="1" x14ac:dyDescent="0.25">
      <c r="B53" s="63" t="s">
        <v>866</v>
      </c>
      <c r="C53" s="63" t="s">
        <v>3330</v>
      </c>
      <c r="D53" s="64">
        <v>43983</v>
      </c>
      <c r="E53" s="64">
        <v>44012</v>
      </c>
      <c r="F53" s="64" t="s">
        <v>871</v>
      </c>
      <c r="G53" s="64" t="s">
        <v>874</v>
      </c>
      <c r="H53" s="64"/>
      <c r="I53" s="64" t="s">
        <v>46</v>
      </c>
      <c r="J53" s="64" t="s">
        <v>237</v>
      </c>
      <c r="K53" s="238">
        <v>44020</v>
      </c>
      <c r="L53" s="239"/>
      <c r="M53" s="239"/>
      <c r="N53" s="239"/>
      <c r="O53" s="239"/>
      <c r="P53" s="239"/>
      <c r="Q53" s="239"/>
      <c r="R53" s="239"/>
      <c r="S53" s="239"/>
      <c r="T53" s="239"/>
      <c r="U53" s="239"/>
      <c r="V53" s="239">
        <v>1</v>
      </c>
      <c r="W53" s="64" t="s">
        <v>3402</v>
      </c>
    </row>
    <row r="54" spans="2:23" s="153" customFormat="1" x14ac:dyDescent="0.25">
      <c r="B54" s="63" t="s">
        <v>866</v>
      </c>
      <c r="C54" s="63" t="s">
        <v>881</v>
      </c>
      <c r="D54" s="64">
        <v>43831</v>
      </c>
      <c r="E54" s="64">
        <v>43921</v>
      </c>
      <c r="F54" s="64" t="s">
        <v>876</v>
      </c>
      <c r="G54" s="64" t="s">
        <v>882</v>
      </c>
      <c r="H54" s="64"/>
      <c r="I54" s="64" t="s">
        <v>46</v>
      </c>
      <c r="J54" s="64" t="s">
        <v>237</v>
      </c>
      <c r="K54" s="238">
        <v>44034</v>
      </c>
      <c r="L54" s="239"/>
      <c r="M54" s="239"/>
      <c r="N54" s="239"/>
      <c r="O54" s="239"/>
      <c r="P54" s="239"/>
      <c r="Q54" s="239"/>
      <c r="R54" s="239"/>
      <c r="S54" s="239"/>
      <c r="T54" s="239">
        <v>1</v>
      </c>
      <c r="U54" s="239"/>
      <c r="V54" s="239">
        <v>1</v>
      </c>
      <c r="W54" s="64" t="s">
        <v>3384</v>
      </c>
    </row>
    <row r="55" spans="2:23" s="158" customFormat="1" x14ac:dyDescent="0.25">
      <c r="B55" s="63" t="s">
        <v>889</v>
      </c>
      <c r="C55" s="64" t="s">
        <v>3401</v>
      </c>
      <c r="D55" s="64">
        <v>43983</v>
      </c>
      <c r="E55" s="64">
        <v>44012</v>
      </c>
      <c r="F55" s="64" t="s">
        <v>890</v>
      </c>
      <c r="G55" s="64" t="s">
        <v>891</v>
      </c>
      <c r="H55" s="64"/>
      <c r="I55" s="64" t="s">
        <v>3451</v>
      </c>
      <c r="J55" s="64" t="s">
        <v>237</v>
      </c>
      <c r="K55" s="238">
        <v>44042</v>
      </c>
      <c r="L55" s="239"/>
      <c r="M55" s="239"/>
      <c r="N55" s="239"/>
      <c r="O55" s="239"/>
      <c r="P55" s="239"/>
      <c r="Q55" s="239"/>
      <c r="R55" s="239"/>
      <c r="S55" s="239"/>
      <c r="T55" s="239"/>
      <c r="U55" s="239">
        <v>1</v>
      </c>
      <c r="V55" s="239"/>
      <c r="W55" s="129" t="s">
        <v>3943</v>
      </c>
    </row>
    <row r="56" spans="2:23" s="158" customFormat="1" x14ac:dyDescent="0.25">
      <c r="B56" s="63" t="s">
        <v>889</v>
      </c>
      <c r="C56" s="63" t="s">
        <v>908</v>
      </c>
      <c r="D56" s="64">
        <v>43906</v>
      </c>
      <c r="E56" s="64">
        <v>43951</v>
      </c>
      <c r="F56" s="64" t="s">
        <v>893</v>
      </c>
      <c r="G56" s="64" t="s">
        <v>179</v>
      </c>
      <c r="H56" s="64"/>
      <c r="I56" s="64" t="s">
        <v>3451</v>
      </c>
      <c r="J56" s="64" t="s">
        <v>237</v>
      </c>
      <c r="K56" s="238">
        <v>43986</v>
      </c>
      <c r="L56" s="239"/>
      <c r="M56" s="239"/>
      <c r="N56" s="239"/>
      <c r="O56" s="239"/>
      <c r="P56" s="239"/>
      <c r="Q56" s="239"/>
      <c r="R56" s="239"/>
      <c r="S56" s="239"/>
      <c r="T56" s="239">
        <v>1</v>
      </c>
      <c r="U56" s="239"/>
      <c r="V56" s="239"/>
      <c r="W56" s="64"/>
    </row>
    <row r="57" spans="2:23" s="158" customFormat="1" x14ac:dyDescent="0.25">
      <c r="B57" s="63" t="s">
        <v>889</v>
      </c>
      <c r="C57" s="63"/>
      <c r="D57" s="64"/>
      <c r="E57" s="64"/>
      <c r="F57" s="64"/>
      <c r="G57" s="64" t="s">
        <v>3403</v>
      </c>
      <c r="H57" s="64"/>
      <c r="I57" s="64" t="s">
        <v>3451</v>
      </c>
      <c r="J57" s="64" t="s">
        <v>237</v>
      </c>
      <c r="K57" s="238"/>
      <c r="L57" s="239"/>
      <c r="M57" s="239"/>
      <c r="N57" s="239"/>
      <c r="O57" s="239"/>
      <c r="P57" s="239"/>
      <c r="Q57" s="239"/>
      <c r="R57" s="239"/>
      <c r="S57" s="239"/>
      <c r="T57" s="239"/>
      <c r="U57" s="239">
        <v>1</v>
      </c>
      <c r="V57" s="239"/>
      <c r="W57" s="64" t="s">
        <v>3447</v>
      </c>
    </row>
    <row r="58" spans="2:23" s="158" customFormat="1" x14ac:dyDescent="0.25">
      <c r="B58" s="63" t="s">
        <v>963</v>
      </c>
      <c r="C58" s="63" t="s">
        <v>964</v>
      </c>
      <c r="D58" s="64">
        <v>43913</v>
      </c>
      <c r="E58" s="64">
        <v>43943</v>
      </c>
      <c r="F58" s="64" t="s">
        <v>965</v>
      </c>
      <c r="G58" s="64" t="s">
        <v>966</v>
      </c>
      <c r="H58" s="64" t="s">
        <v>967</v>
      </c>
      <c r="I58" s="64" t="s">
        <v>3451</v>
      </c>
      <c r="J58" s="64" t="s">
        <v>237</v>
      </c>
      <c r="K58" s="238">
        <v>43951</v>
      </c>
      <c r="L58" s="276">
        <v>1</v>
      </c>
      <c r="M58" s="276"/>
      <c r="N58" s="276">
        <v>1</v>
      </c>
      <c r="O58" s="276"/>
      <c r="P58" s="239"/>
      <c r="Q58" s="239"/>
      <c r="R58" s="239"/>
      <c r="S58" s="239"/>
      <c r="T58" s="239"/>
      <c r="U58" s="239"/>
      <c r="V58" s="239"/>
      <c r="W58" s="64"/>
    </row>
    <row r="59" spans="2:23" s="153" customFormat="1" x14ac:dyDescent="0.25">
      <c r="B59" s="63" t="s">
        <v>963</v>
      </c>
      <c r="C59" s="63" t="s">
        <v>964</v>
      </c>
      <c r="D59" s="64">
        <v>43913</v>
      </c>
      <c r="E59" s="64">
        <v>43943</v>
      </c>
      <c r="F59" s="64" t="s">
        <v>965</v>
      </c>
      <c r="G59" s="64" t="s">
        <v>968</v>
      </c>
      <c r="H59" s="64" t="s">
        <v>969</v>
      </c>
      <c r="I59" s="64" t="s">
        <v>3451</v>
      </c>
      <c r="J59" s="64" t="s">
        <v>237</v>
      </c>
      <c r="K59" s="238">
        <v>43951</v>
      </c>
      <c r="L59" s="276">
        <v>1</v>
      </c>
      <c r="M59" s="276"/>
      <c r="N59" s="276">
        <v>1</v>
      </c>
      <c r="O59" s="276"/>
      <c r="P59" s="239"/>
      <c r="Q59" s="239"/>
      <c r="R59" s="239"/>
      <c r="S59" s="239"/>
      <c r="T59" s="239"/>
      <c r="U59" s="239"/>
      <c r="V59" s="239"/>
      <c r="W59" s="64"/>
    </row>
    <row r="60" spans="2:23" s="153" customFormat="1" x14ac:dyDescent="0.25">
      <c r="B60" s="63" t="s">
        <v>963</v>
      </c>
      <c r="C60" s="63" t="s">
        <v>964</v>
      </c>
      <c r="D60" s="64">
        <v>43913</v>
      </c>
      <c r="E60" s="64">
        <v>43943</v>
      </c>
      <c r="F60" s="64" t="s">
        <v>965</v>
      </c>
      <c r="G60" s="64" t="s">
        <v>970</v>
      </c>
      <c r="H60" s="64" t="s">
        <v>971</v>
      </c>
      <c r="I60" s="64" t="s">
        <v>3451</v>
      </c>
      <c r="J60" s="64" t="s">
        <v>237</v>
      </c>
      <c r="K60" s="238">
        <v>43951</v>
      </c>
      <c r="L60" s="276">
        <v>1</v>
      </c>
      <c r="M60" s="276"/>
      <c r="N60" s="276">
        <v>1</v>
      </c>
      <c r="O60" s="276"/>
      <c r="P60" s="239"/>
      <c r="Q60" s="239"/>
      <c r="R60" s="239"/>
      <c r="S60" s="239"/>
      <c r="T60" s="239"/>
      <c r="U60" s="239"/>
      <c r="V60" s="239"/>
      <c r="W60" s="64"/>
    </row>
    <row r="61" spans="2:23" s="153" customFormat="1" x14ac:dyDescent="0.25">
      <c r="B61" s="63" t="s">
        <v>963</v>
      </c>
      <c r="C61" s="63" t="s">
        <v>964</v>
      </c>
      <c r="D61" s="64">
        <v>43913</v>
      </c>
      <c r="E61" s="64">
        <v>43943</v>
      </c>
      <c r="F61" s="64" t="s">
        <v>965</v>
      </c>
      <c r="G61" s="64" t="s">
        <v>972</v>
      </c>
      <c r="H61" s="64" t="s">
        <v>973</v>
      </c>
      <c r="I61" s="64" t="s">
        <v>3451</v>
      </c>
      <c r="J61" s="64" t="s">
        <v>237</v>
      </c>
      <c r="K61" s="238">
        <v>43951</v>
      </c>
      <c r="L61" s="276">
        <v>1</v>
      </c>
      <c r="M61" s="276"/>
      <c r="N61" s="276">
        <v>1</v>
      </c>
      <c r="O61" s="276"/>
      <c r="P61" s="239"/>
      <c r="Q61" s="239"/>
      <c r="R61" s="239"/>
      <c r="S61" s="239"/>
      <c r="T61" s="239"/>
      <c r="U61" s="239"/>
      <c r="V61" s="239"/>
      <c r="W61" s="64"/>
    </row>
    <row r="62" spans="2:23" s="153" customFormat="1" x14ac:dyDescent="0.25">
      <c r="B62" s="63" t="s">
        <v>963</v>
      </c>
      <c r="C62" s="63" t="s">
        <v>964</v>
      </c>
      <c r="D62" s="64">
        <v>43913</v>
      </c>
      <c r="E62" s="64">
        <v>43943</v>
      </c>
      <c r="F62" s="64" t="s">
        <v>965</v>
      </c>
      <c r="G62" s="64" t="s">
        <v>974</v>
      </c>
      <c r="H62" s="64" t="s">
        <v>975</v>
      </c>
      <c r="I62" s="64" t="s">
        <v>3451</v>
      </c>
      <c r="J62" s="64" t="s">
        <v>237</v>
      </c>
      <c r="K62" s="238">
        <v>43951</v>
      </c>
      <c r="L62" s="276">
        <v>1</v>
      </c>
      <c r="M62" s="276"/>
      <c r="N62" s="276">
        <v>1</v>
      </c>
      <c r="O62" s="276"/>
      <c r="P62" s="239"/>
      <c r="Q62" s="239"/>
      <c r="R62" s="239"/>
      <c r="S62" s="239"/>
      <c r="T62" s="239"/>
      <c r="U62" s="239"/>
      <c r="V62" s="239"/>
      <c r="W62" s="64"/>
    </row>
    <row r="63" spans="2:23" s="153" customFormat="1" x14ac:dyDescent="0.25">
      <c r="B63" s="63" t="s">
        <v>977</v>
      </c>
      <c r="C63" s="63" t="s">
        <v>978</v>
      </c>
      <c r="D63" s="64">
        <v>43916</v>
      </c>
      <c r="E63" s="64">
        <v>43931</v>
      </c>
      <c r="F63" s="64" t="s">
        <v>979</v>
      </c>
      <c r="G63" s="64" t="s">
        <v>514</v>
      </c>
      <c r="H63" s="64"/>
      <c r="I63" s="64" t="s">
        <v>3451</v>
      </c>
      <c r="J63" s="64" t="s">
        <v>237</v>
      </c>
      <c r="K63" s="238">
        <v>43950</v>
      </c>
      <c r="L63" s="239"/>
      <c r="M63" s="239"/>
      <c r="N63" s="239"/>
      <c r="O63" s="239"/>
      <c r="P63" s="239"/>
      <c r="Q63" s="239"/>
      <c r="R63" s="239"/>
      <c r="S63" s="239">
        <v>1</v>
      </c>
      <c r="T63" s="239">
        <v>1</v>
      </c>
      <c r="U63" s="239"/>
      <c r="V63" s="239">
        <v>1</v>
      </c>
      <c r="W63" s="64" t="s">
        <v>3385</v>
      </c>
    </row>
    <row r="64" spans="2:23" s="153" customFormat="1" x14ac:dyDescent="0.25">
      <c r="B64" s="63" t="s">
        <v>977</v>
      </c>
      <c r="C64" s="63" t="s">
        <v>978</v>
      </c>
      <c r="D64" s="64">
        <v>43916</v>
      </c>
      <c r="E64" s="64">
        <v>43931</v>
      </c>
      <c r="F64" s="64" t="s">
        <v>979</v>
      </c>
      <c r="G64" s="64" t="s">
        <v>980</v>
      </c>
      <c r="H64" s="64"/>
      <c r="I64" s="64" t="s">
        <v>3451</v>
      </c>
      <c r="J64" s="64" t="s">
        <v>237</v>
      </c>
      <c r="K64" s="238">
        <v>43950</v>
      </c>
      <c r="L64" s="239"/>
      <c r="M64" s="239"/>
      <c r="N64" s="239"/>
      <c r="O64" s="239"/>
      <c r="P64" s="239"/>
      <c r="Q64" s="239"/>
      <c r="R64" s="239"/>
      <c r="S64" s="239">
        <v>1</v>
      </c>
      <c r="T64" s="239">
        <v>1</v>
      </c>
      <c r="U64" s="239"/>
      <c r="V64" s="239">
        <v>1</v>
      </c>
      <c r="W64" s="64" t="s">
        <v>3385</v>
      </c>
    </row>
    <row r="65" spans="2:23" s="153" customFormat="1" x14ac:dyDescent="0.25">
      <c r="B65" s="63" t="s">
        <v>977</v>
      </c>
      <c r="C65" s="63" t="s">
        <v>978</v>
      </c>
      <c r="D65" s="64">
        <v>43916</v>
      </c>
      <c r="E65" s="64">
        <v>43931</v>
      </c>
      <c r="F65" s="64" t="s">
        <v>979</v>
      </c>
      <c r="G65" s="64" t="s">
        <v>981</v>
      </c>
      <c r="H65" s="64"/>
      <c r="I65" s="64" t="s">
        <v>3451</v>
      </c>
      <c r="J65" s="64" t="s">
        <v>237</v>
      </c>
      <c r="K65" s="238">
        <v>43950</v>
      </c>
      <c r="L65" s="239"/>
      <c r="M65" s="239"/>
      <c r="N65" s="239"/>
      <c r="O65" s="239"/>
      <c r="P65" s="239"/>
      <c r="Q65" s="239"/>
      <c r="R65" s="239"/>
      <c r="S65" s="239">
        <v>1</v>
      </c>
      <c r="T65" s="239">
        <v>1</v>
      </c>
      <c r="U65" s="239"/>
      <c r="V65" s="239">
        <v>1</v>
      </c>
      <c r="W65" s="64" t="s">
        <v>3385</v>
      </c>
    </row>
    <row r="66" spans="2:23" s="153" customFormat="1" x14ac:dyDescent="0.25">
      <c r="B66" s="63" t="s">
        <v>977</v>
      </c>
      <c r="C66" s="63" t="s">
        <v>978</v>
      </c>
      <c r="D66" s="64">
        <v>43916</v>
      </c>
      <c r="E66" s="64">
        <v>43931</v>
      </c>
      <c r="F66" s="64" t="s">
        <v>979</v>
      </c>
      <c r="G66" s="64" t="s">
        <v>982</v>
      </c>
      <c r="H66" s="64"/>
      <c r="I66" s="64" t="s">
        <v>3451</v>
      </c>
      <c r="J66" s="64" t="s">
        <v>237</v>
      </c>
      <c r="K66" s="238">
        <v>43950</v>
      </c>
      <c r="L66" s="239"/>
      <c r="M66" s="239"/>
      <c r="N66" s="239"/>
      <c r="O66" s="239"/>
      <c r="P66" s="239"/>
      <c r="Q66" s="239"/>
      <c r="R66" s="239"/>
      <c r="S66" s="239">
        <v>1</v>
      </c>
      <c r="T66" s="239">
        <v>1</v>
      </c>
      <c r="U66" s="239"/>
      <c r="V66" s="239">
        <v>1</v>
      </c>
      <c r="W66" s="64" t="s">
        <v>3385</v>
      </c>
    </row>
    <row r="67" spans="2:23" s="153" customFormat="1" x14ac:dyDescent="0.25">
      <c r="B67" s="63" t="s">
        <v>977</v>
      </c>
      <c r="C67" s="63" t="s">
        <v>978</v>
      </c>
      <c r="D67" s="64">
        <v>43916</v>
      </c>
      <c r="E67" s="64">
        <v>43931</v>
      </c>
      <c r="F67" s="64" t="s">
        <v>979</v>
      </c>
      <c r="G67" s="64" t="s">
        <v>983</v>
      </c>
      <c r="H67" s="64"/>
      <c r="I67" s="64" t="s">
        <v>3451</v>
      </c>
      <c r="J67" s="64" t="s">
        <v>237</v>
      </c>
      <c r="K67" s="238">
        <v>43950</v>
      </c>
      <c r="L67" s="239"/>
      <c r="M67" s="239"/>
      <c r="N67" s="239"/>
      <c r="O67" s="239"/>
      <c r="P67" s="239"/>
      <c r="Q67" s="239"/>
      <c r="R67" s="239"/>
      <c r="S67" s="239">
        <v>1</v>
      </c>
      <c r="T67" s="239">
        <v>1</v>
      </c>
      <c r="U67" s="239"/>
      <c r="V67" s="239">
        <v>1</v>
      </c>
      <c r="W67" s="64" t="s">
        <v>3385</v>
      </c>
    </row>
    <row r="68" spans="2:23" s="153" customFormat="1" x14ac:dyDescent="0.25">
      <c r="B68" s="63" t="s">
        <v>977</v>
      </c>
      <c r="C68" s="63" t="s">
        <v>978</v>
      </c>
      <c r="D68" s="64">
        <v>43916</v>
      </c>
      <c r="E68" s="64">
        <v>43931</v>
      </c>
      <c r="F68" s="64" t="s">
        <v>979</v>
      </c>
      <c r="G68" s="64" t="s">
        <v>984</v>
      </c>
      <c r="H68" s="64"/>
      <c r="I68" s="64" t="s">
        <v>3451</v>
      </c>
      <c r="J68" s="64" t="s">
        <v>237</v>
      </c>
      <c r="K68" s="238">
        <v>43950</v>
      </c>
      <c r="L68" s="239"/>
      <c r="M68" s="239"/>
      <c r="N68" s="239"/>
      <c r="O68" s="239"/>
      <c r="P68" s="239"/>
      <c r="Q68" s="239"/>
      <c r="R68" s="239"/>
      <c r="S68" s="239">
        <v>1</v>
      </c>
      <c r="T68" s="239">
        <v>1</v>
      </c>
      <c r="U68" s="239"/>
      <c r="V68" s="239">
        <v>1</v>
      </c>
      <c r="W68" s="64" t="s">
        <v>3385</v>
      </c>
    </row>
    <row r="69" spans="2:23" s="153" customFormat="1" x14ac:dyDescent="0.25">
      <c r="B69" s="63" t="s">
        <v>977</v>
      </c>
      <c r="C69" s="63" t="s">
        <v>978</v>
      </c>
      <c r="D69" s="64">
        <v>43916</v>
      </c>
      <c r="E69" s="64">
        <v>43931</v>
      </c>
      <c r="F69" s="64" t="s">
        <v>979</v>
      </c>
      <c r="G69" s="64" t="s">
        <v>512</v>
      </c>
      <c r="H69" s="64"/>
      <c r="I69" s="64" t="s">
        <v>3451</v>
      </c>
      <c r="J69" s="64" t="s">
        <v>237</v>
      </c>
      <c r="K69" s="238">
        <v>43950</v>
      </c>
      <c r="L69" s="239"/>
      <c r="M69" s="239"/>
      <c r="N69" s="239"/>
      <c r="O69" s="239"/>
      <c r="P69" s="239"/>
      <c r="Q69" s="239"/>
      <c r="R69" s="239"/>
      <c r="S69" s="239">
        <v>1</v>
      </c>
      <c r="T69" s="239">
        <v>1</v>
      </c>
      <c r="U69" s="239"/>
      <c r="V69" s="239">
        <v>1</v>
      </c>
      <c r="W69" s="64" t="s">
        <v>3385</v>
      </c>
    </row>
    <row r="70" spans="2:23" s="153" customFormat="1" x14ac:dyDescent="0.25">
      <c r="B70" s="63" t="s">
        <v>977</v>
      </c>
      <c r="C70" s="63" t="s">
        <v>978</v>
      </c>
      <c r="D70" s="64">
        <v>43916</v>
      </c>
      <c r="E70" s="64">
        <v>43931</v>
      </c>
      <c r="F70" s="64" t="s">
        <v>979</v>
      </c>
      <c r="G70" s="64" t="s">
        <v>510</v>
      </c>
      <c r="H70" s="64"/>
      <c r="I70" s="64" t="s">
        <v>3451</v>
      </c>
      <c r="J70" s="64" t="s">
        <v>237</v>
      </c>
      <c r="K70" s="238">
        <v>43950</v>
      </c>
      <c r="L70" s="239"/>
      <c r="M70" s="239"/>
      <c r="N70" s="239"/>
      <c r="O70" s="239"/>
      <c r="P70" s="239"/>
      <c r="Q70" s="239"/>
      <c r="R70" s="239"/>
      <c r="S70" s="239">
        <v>1</v>
      </c>
      <c r="T70" s="239">
        <v>1</v>
      </c>
      <c r="U70" s="239"/>
      <c r="V70" s="239">
        <v>1</v>
      </c>
      <c r="W70" s="64" t="s">
        <v>3385</v>
      </c>
    </row>
    <row r="71" spans="2:23" s="153" customFormat="1" x14ac:dyDescent="0.25">
      <c r="B71" s="63" t="s">
        <v>977</v>
      </c>
      <c r="C71" s="63" t="s">
        <v>978</v>
      </c>
      <c r="D71" s="64">
        <v>43916</v>
      </c>
      <c r="E71" s="64">
        <v>43931</v>
      </c>
      <c r="F71" s="64" t="s">
        <v>979</v>
      </c>
      <c r="G71" s="64" t="s">
        <v>985</v>
      </c>
      <c r="H71" s="64"/>
      <c r="I71" s="64" t="s">
        <v>3451</v>
      </c>
      <c r="J71" s="64" t="s">
        <v>237</v>
      </c>
      <c r="K71" s="238">
        <v>43950</v>
      </c>
      <c r="L71" s="239"/>
      <c r="M71" s="239"/>
      <c r="N71" s="239"/>
      <c r="O71" s="239"/>
      <c r="P71" s="239"/>
      <c r="Q71" s="239"/>
      <c r="R71" s="239"/>
      <c r="S71" s="239">
        <v>1</v>
      </c>
      <c r="T71" s="239">
        <v>1</v>
      </c>
      <c r="U71" s="239"/>
      <c r="V71" s="239">
        <v>1</v>
      </c>
      <c r="W71" s="64" t="s">
        <v>3385</v>
      </c>
    </row>
    <row r="72" spans="2:23" s="153" customFormat="1" x14ac:dyDescent="0.25">
      <c r="B72" s="63" t="s">
        <v>1003</v>
      </c>
      <c r="C72" s="63" t="s">
        <v>1007</v>
      </c>
      <c r="D72" s="64">
        <v>43875</v>
      </c>
      <c r="E72" s="64">
        <v>43903</v>
      </c>
      <c r="F72" s="64" t="s">
        <v>1008</v>
      </c>
      <c r="G72" s="64" t="s">
        <v>1009</v>
      </c>
      <c r="H72" s="64"/>
      <c r="I72" s="64" t="s">
        <v>46</v>
      </c>
      <c r="J72" s="64" t="s">
        <v>237</v>
      </c>
      <c r="K72" s="238">
        <v>44007</v>
      </c>
      <c r="L72" s="240"/>
      <c r="M72" s="240"/>
      <c r="N72" s="240"/>
      <c r="O72" s="240"/>
      <c r="P72" s="240"/>
      <c r="Q72" s="240"/>
      <c r="R72" s="240"/>
      <c r="S72" s="240"/>
      <c r="T72" s="240"/>
      <c r="U72" s="239"/>
      <c r="V72" s="239">
        <v>1</v>
      </c>
      <c r="W72" s="64" t="s">
        <v>3643</v>
      </c>
    </row>
    <row r="73" spans="2:23" s="153" customFormat="1" x14ac:dyDescent="0.25">
      <c r="B73" s="63" t="s">
        <v>1003</v>
      </c>
      <c r="C73" s="63" t="s">
        <v>1010</v>
      </c>
      <c r="D73" s="64">
        <v>43875</v>
      </c>
      <c r="E73" s="64">
        <v>43903</v>
      </c>
      <c r="F73" s="64" t="s">
        <v>1008</v>
      </c>
      <c r="G73" s="64" t="s">
        <v>1011</v>
      </c>
      <c r="H73" s="64"/>
      <c r="I73" s="64" t="s">
        <v>46</v>
      </c>
      <c r="J73" s="64" t="s">
        <v>237</v>
      </c>
      <c r="K73" s="238">
        <v>44007</v>
      </c>
      <c r="L73" s="240"/>
      <c r="M73" s="240"/>
      <c r="N73" s="240"/>
      <c r="O73" s="240"/>
      <c r="P73" s="240"/>
      <c r="Q73" s="240"/>
      <c r="R73" s="240"/>
      <c r="S73" s="240"/>
      <c r="T73" s="240"/>
      <c r="U73" s="239">
        <v>1</v>
      </c>
      <c r="V73" s="239">
        <v>1</v>
      </c>
      <c r="W73" s="64" t="s">
        <v>3642</v>
      </c>
    </row>
    <row r="74" spans="2:23" s="153" customFormat="1" x14ac:dyDescent="0.25">
      <c r="B74" s="63" t="s">
        <v>1003</v>
      </c>
      <c r="C74" s="63" t="s">
        <v>1010</v>
      </c>
      <c r="D74" s="64">
        <v>43875</v>
      </c>
      <c r="E74" s="64">
        <v>43903</v>
      </c>
      <c r="F74" s="64" t="s">
        <v>564</v>
      </c>
      <c r="G74" s="64" t="s">
        <v>1012</v>
      </c>
      <c r="H74" s="64"/>
      <c r="I74" s="64" t="s">
        <v>46</v>
      </c>
      <c r="J74" s="64" t="s">
        <v>237</v>
      </c>
      <c r="K74" s="238">
        <v>44007</v>
      </c>
      <c r="L74" s="240"/>
      <c r="M74" s="240"/>
      <c r="N74" s="240"/>
      <c r="O74" s="240"/>
      <c r="P74" s="240"/>
      <c r="Q74" s="240"/>
      <c r="R74" s="240"/>
      <c r="S74" s="240"/>
      <c r="T74" s="240">
        <v>1</v>
      </c>
      <c r="U74" s="239">
        <v>1</v>
      </c>
      <c r="V74" s="239">
        <v>1</v>
      </c>
      <c r="W74" s="64" t="s">
        <v>3642</v>
      </c>
    </row>
    <row r="75" spans="2:23" s="153" customFormat="1" x14ac:dyDescent="0.25">
      <c r="B75" s="63" t="s">
        <v>1003</v>
      </c>
      <c r="C75" s="63" t="s">
        <v>1014</v>
      </c>
      <c r="D75" s="64">
        <v>43858</v>
      </c>
      <c r="E75" s="64">
        <v>43888</v>
      </c>
      <c r="F75" s="64" t="s">
        <v>1015</v>
      </c>
      <c r="G75" s="64" t="s">
        <v>1016</v>
      </c>
      <c r="H75" s="64"/>
      <c r="I75" s="64" t="s">
        <v>46</v>
      </c>
      <c r="J75" s="64" t="s">
        <v>237</v>
      </c>
      <c r="K75" s="238">
        <v>44007</v>
      </c>
      <c r="L75" s="240"/>
      <c r="M75" s="240"/>
      <c r="N75" s="240"/>
      <c r="O75" s="240"/>
      <c r="P75" s="240">
        <v>1</v>
      </c>
      <c r="Q75" s="240"/>
      <c r="R75" s="240"/>
      <c r="S75" s="240"/>
      <c r="T75" s="240"/>
      <c r="U75" s="239">
        <v>1</v>
      </c>
      <c r="V75" s="239">
        <v>1</v>
      </c>
      <c r="W75" s="64" t="s">
        <v>3641</v>
      </c>
    </row>
    <row r="76" spans="2:23" s="153" customFormat="1" x14ac:dyDescent="0.25">
      <c r="B76" s="63" t="s">
        <v>1003</v>
      </c>
      <c r="C76" s="63" t="s">
        <v>1017</v>
      </c>
      <c r="D76" s="64">
        <v>43871</v>
      </c>
      <c r="E76" s="64">
        <v>43899</v>
      </c>
      <c r="F76" s="64" t="s">
        <v>1018</v>
      </c>
      <c r="G76" s="64" t="s">
        <v>1019</v>
      </c>
      <c r="H76" s="64"/>
      <c r="I76" s="64" t="s">
        <v>46</v>
      </c>
      <c r="J76" s="64" t="s">
        <v>237</v>
      </c>
      <c r="K76" s="238">
        <v>44021</v>
      </c>
      <c r="L76" s="240"/>
      <c r="M76" s="240"/>
      <c r="N76" s="240"/>
      <c r="O76" s="240"/>
      <c r="P76" s="240"/>
      <c r="Q76" s="240"/>
      <c r="R76" s="240"/>
      <c r="S76" s="240"/>
      <c r="T76" s="240">
        <v>1</v>
      </c>
      <c r="U76" s="239"/>
      <c r="V76" s="239">
        <v>1</v>
      </c>
      <c r="W76" s="64" t="s">
        <v>3640</v>
      </c>
    </row>
    <row r="77" spans="2:23" s="153" customFormat="1" x14ac:dyDescent="0.25">
      <c r="B77" s="63" t="s">
        <v>1003</v>
      </c>
      <c r="C77" s="64" t="s">
        <v>1004</v>
      </c>
      <c r="D77" s="64">
        <v>43844</v>
      </c>
      <c r="E77" s="64">
        <v>43874</v>
      </c>
      <c r="F77" s="64" t="s">
        <v>1005</v>
      </c>
      <c r="G77" s="64" t="s">
        <v>1006</v>
      </c>
      <c r="H77" s="64"/>
      <c r="I77" s="64" t="s">
        <v>46</v>
      </c>
      <c r="J77" s="64" t="s">
        <v>237</v>
      </c>
      <c r="K77" s="238">
        <v>44046</v>
      </c>
      <c r="L77" s="240"/>
      <c r="M77" s="240"/>
      <c r="N77" s="240"/>
      <c r="O77" s="240"/>
      <c r="P77" s="240"/>
      <c r="Q77" s="240"/>
      <c r="R77" s="240"/>
      <c r="S77" s="240"/>
      <c r="T77" s="240"/>
      <c r="U77" s="239">
        <v>1</v>
      </c>
      <c r="V77" s="239">
        <v>1</v>
      </c>
      <c r="W77" s="129" t="s">
        <v>3644</v>
      </c>
    </row>
    <row r="78" spans="2:23" s="153" customFormat="1" x14ac:dyDescent="0.25">
      <c r="B78" s="63" t="s">
        <v>1003</v>
      </c>
      <c r="C78" s="64" t="s">
        <v>1010</v>
      </c>
      <c r="D78" s="64">
        <v>43875</v>
      </c>
      <c r="E78" s="64">
        <v>43903</v>
      </c>
      <c r="F78" s="64" t="s">
        <v>688</v>
      </c>
      <c r="G78" s="64" t="s">
        <v>1013</v>
      </c>
      <c r="H78" s="64" t="s">
        <v>713</v>
      </c>
      <c r="I78" s="64" t="s">
        <v>46</v>
      </c>
      <c r="J78" s="64" t="s">
        <v>237</v>
      </c>
      <c r="K78" s="238">
        <v>44046</v>
      </c>
      <c r="L78" s="240"/>
      <c r="M78" s="240"/>
      <c r="N78" s="240"/>
      <c r="O78" s="240"/>
      <c r="P78" s="240"/>
      <c r="Q78" s="240"/>
      <c r="R78" s="240"/>
      <c r="S78" s="240"/>
      <c r="T78" s="240"/>
      <c r="U78" s="239"/>
      <c r="V78" s="239">
        <v>1</v>
      </c>
      <c r="W78" s="129" t="s">
        <v>3645</v>
      </c>
    </row>
    <row r="79" spans="2:23" s="158" customFormat="1" x14ac:dyDescent="0.25">
      <c r="B79" s="63" t="s">
        <v>1043</v>
      </c>
      <c r="C79" s="63" t="s">
        <v>1044</v>
      </c>
      <c r="D79" s="64">
        <v>43911</v>
      </c>
      <c r="E79" s="64">
        <v>43941</v>
      </c>
      <c r="F79" s="64" t="s">
        <v>1045</v>
      </c>
      <c r="G79" s="64" t="s">
        <v>1048</v>
      </c>
      <c r="H79" s="64"/>
      <c r="I79" s="64" t="s">
        <v>3451</v>
      </c>
      <c r="J79" s="64" t="s">
        <v>237</v>
      </c>
      <c r="K79" s="238">
        <v>43958</v>
      </c>
      <c r="L79" s="239"/>
      <c r="M79" s="239"/>
      <c r="N79" s="239"/>
      <c r="O79" s="239"/>
      <c r="P79" s="239"/>
      <c r="Q79" s="239"/>
      <c r="R79" s="239"/>
      <c r="S79" s="239"/>
      <c r="T79" s="239">
        <v>1</v>
      </c>
      <c r="U79" s="239"/>
      <c r="V79" s="239"/>
      <c r="W79" s="64"/>
    </row>
    <row r="80" spans="2:23" s="158" customFormat="1" x14ac:dyDescent="0.25">
      <c r="B80" s="63" t="s">
        <v>1043</v>
      </c>
      <c r="C80" s="63" t="s">
        <v>1044</v>
      </c>
      <c r="D80" s="64">
        <v>43911</v>
      </c>
      <c r="E80" s="64">
        <v>43941</v>
      </c>
      <c r="F80" s="64" t="s">
        <v>1045</v>
      </c>
      <c r="G80" s="64" t="s">
        <v>1049</v>
      </c>
      <c r="H80" s="64"/>
      <c r="I80" s="64" t="s">
        <v>3451</v>
      </c>
      <c r="J80" s="64" t="s">
        <v>237</v>
      </c>
      <c r="K80" s="238">
        <v>43958</v>
      </c>
      <c r="L80" s="239"/>
      <c r="M80" s="239"/>
      <c r="N80" s="239"/>
      <c r="O80" s="239"/>
      <c r="P80" s="239"/>
      <c r="Q80" s="239"/>
      <c r="R80" s="239"/>
      <c r="S80" s="239"/>
      <c r="T80" s="239">
        <v>1</v>
      </c>
      <c r="U80" s="239"/>
      <c r="V80" s="239"/>
      <c r="W80" s="64"/>
    </row>
    <row r="81" spans="2:23" s="158" customFormat="1" x14ac:dyDescent="0.25">
      <c r="B81" s="63" t="s">
        <v>1043</v>
      </c>
      <c r="C81" s="63" t="s">
        <v>1044</v>
      </c>
      <c r="D81" s="64">
        <v>43931</v>
      </c>
      <c r="E81" s="64">
        <v>43960</v>
      </c>
      <c r="F81" s="64" t="s">
        <v>1051</v>
      </c>
      <c r="G81" s="64" t="s">
        <v>1052</v>
      </c>
      <c r="H81" s="64" t="s">
        <v>1053</v>
      </c>
      <c r="I81" s="64" t="s">
        <v>3451</v>
      </c>
      <c r="J81" s="64" t="s">
        <v>237</v>
      </c>
      <c r="K81" s="238">
        <v>43958</v>
      </c>
      <c r="L81" s="239"/>
      <c r="M81" s="239"/>
      <c r="N81" s="239"/>
      <c r="O81" s="239"/>
      <c r="P81" s="239"/>
      <c r="Q81" s="239"/>
      <c r="R81" s="239">
        <v>1</v>
      </c>
      <c r="S81" s="239">
        <v>1</v>
      </c>
      <c r="T81" s="239"/>
      <c r="U81" s="239"/>
      <c r="V81" s="239"/>
      <c r="W81" s="64"/>
    </row>
    <row r="82" spans="2:23" s="158" customFormat="1" x14ac:dyDescent="0.25">
      <c r="B82" s="63" t="s">
        <v>1043</v>
      </c>
      <c r="C82" s="63" t="s">
        <v>1044</v>
      </c>
      <c r="D82" s="64">
        <v>43931</v>
      </c>
      <c r="E82" s="64">
        <v>43960</v>
      </c>
      <c r="F82" s="64" t="s">
        <v>1051</v>
      </c>
      <c r="G82" s="64" t="s">
        <v>1054</v>
      </c>
      <c r="H82" s="64" t="s">
        <v>1055</v>
      </c>
      <c r="I82" s="64" t="s">
        <v>3451</v>
      </c>
      <c r="J82" s="64" t="s">
        <v>237</v>
      </c>
      <c r="K82" s="238">
        <v>43958</v>
      </c>
      <c r="L82" s="276"/>
      <c r="M82" s="276"/>
      <c r="N82" s="276">
        <v>1</v>
      </c>
      <c r="O82" s="276"/>
      <c r="P82" s="239"/>
      <c r="Q82" s="239">
        <v>1</v>
      </c>
      <c r="R82" s="239">
        <v>1</v>
      </c>
      <c r="S82" s="239">
        <v>1</v>
      </c>
      <c r="T82" s="239"/>
      <c r="U82" s="239"/>
      <c r="V82" s="239"/>
      <c r="W82" s="64"/>
    </row>
    <row r="83" spans="2:23" s="158" customFormat="1" x14ac:dyDescent="0.25">
      <c r="B83" s="63" t="s">
        <v>1139</v>
      </c>
      <c r="C83" s="63" t="s">
        <v>3205</v>
      </c>
      <c r="D83" s="64">
        <v>44013</v>
      </c>
      <c r="E83" s="64">
        <v>44043</v>
      </c>
      <c r="F83" s="64" t="s">
        <v>41</v>
      </c>
      <c r="G83" s="64" t="s">
        <v>1140</v>
      </c>
      <c r="H83" s="64"/>
      <c r="I83" s="64" t="s">
        <v>4401</v>
      </c>
      <c r="J83" s="64" t="s">
        <v>237</v>
      </c>
      <c r="K83" s="238">
        <v>44069</v>
      </c>
      <c r="L83" s="239"/>
      <c r="M83" s="239"/>
      <c r="N83" s="239"/>
      <c r="O83" s="239"/>
      <c r="P83" s="239"/>
      <c r="Q83" s="239"/>
      <c r="R83" s="239"/>
      <c r="S83" s="239">
        <v>1</v>
      </c>
      <c r="T83" s="239"/>
      <c r="U83" s="239"/>
      <c r="V83" s="239"/>
      <c r="W83" s="64" t="s">
        <v>3745</v>
      </c>
    </row>
    <row r="84" spans="2:23" s="158" customFormat="1" x14ac:dyDescent="0.25">
      <c r="B84" s="63" t="s">
        <v>1212</v>
      </c>
      <c r="C84" s="64" t="s">
        <v>3133</v>
      </c>
      <c r="D84" s="64">
        <v>44013</v>
      </c>
      <c r="E84" s="64">
        <v>44043</v>
      </c>
      <c r="F84" s="64" t="s">
        <v>1224</v>
      </c>
      <c r="G84" s="64" t="s">
        <v>1246</v>
      </c>
      <c r="H84" s="64"/>
      <c r="I84" s="64" t="s">
        <v>46</v>
      </c>
      <c r="J84" s="64" t="s">
        <v>237</v>
      </c>
      <c r="K84" s="238">
        <v>44049</v>
      </c>
      <c r="L84" s="239"/>
      <c r="M84" s="239"/>
      <c r="N84" s="239"/>
      <c r="O84" s="239"/>
      <c r="P84" s="239"/>
      <c r="Q84" s="239"/>
      <c r="R84" s="239"/>
      <c r="S84" s="239"/>
      <c r="T84" s="239"/>
      <c r="U84" s="239">
        <v>1</v>
      </c>
      <c r="V84" s="239"/>
      <c r="W84" s="129" t="s">
        <v>3719</v>
      </c>
    </row>
    <row r="85" spans="2:23" s="158" customFormat="1" x14ac:dyDescent="0.25">
      <c r="B85" s="63" t="s">
        <v>1212</v>
      </c>
      <c r="C85" s="64" t="s">
        <v>3133</v>
      </c>
      <c r="D85" s="64">
        <v>44013</v>
      </c>
      <c r="E85" s="64">
        <v>44043</v>
      </c>
      <c r="F85" s="64" t="s">
        <v>1224</v>
      </c>
      <c r="G85" s="64" t="s">
        <v>1241</v>
      </c>
      <c r="H85" s="64" t="s">
        <v>1242</v>
      </c>
      <c r="I85" s="64" t="s">
        <v>46</v>
      </c>
      <c r="J85" s="64" t="s">
        <v>237</v>
      </c>
      <c r="K85" s="238">
        <v>44049</v>
      </c>
      <c r="L85" s="239"/>
      <c r="M85" s="239"/>
      <c r="N85" s="239"/>
      <c r="O85" s="239"/>
      <c r="P85" s="239"/>
      <c r="Q85" s="239"/>
      <c r="R85" s="239"/>
      <c r="S85" s="239"/>
      <c r="T85" s="239"/>
      <c r="U85" s="239">
        <v>1</v>
      </c>
      <c r="V85" s="239"/>
      <c r="W85" s="129" t="s">
        <v>3718</v>
      </c>
    </row>
    <row r="86" spans="2:23" s="158" customFormat="1" x14ac:dyDescent="0.25">
      <c r="B86" s="77" t="s">
        <v>1343</v>
      </c>
      <c r="C86" s="63" t="s">
        <v>1345</v>
      </c>
      <c r="D86" s="64">
        <v>43983</v>
      </c>
      <c r="E86" s="64">
        <v>44012</v>
      </c>
      <c r="F86" s="64" t="s">
        <v>1346</v>
      </c>
      <c r="G86" s="64" t="s">
        <v>1347</v>
      </c>
      <c r="H86" s="64"/>
      <c r="I86" s="64" t="s">
        <v>3737</v>
      </c>
      <c r="J86" s="64" t="s">
        <v>237</v>
      </c>
      <c r="K86" s="238">
        <v>44008</v>
      </c>
      <c r="L86" s="239"/>
      <c r="M86" s="239"/>
      <c r="N86" s="239"/>
      <c r="O86" s="239"/>
      <c r="P86" s="239"/>
      <c r="Q86" s="239"/>
      <c r="R86" s="239"/>
      <c r="S86" s="239">
        <v>1</v>
      </c>
      <c r="T86" s="239">
        <v>1</v>
      </c>
      <c r="U86" s="239"/>
      <c r="V86" s="239"/>
      <c r="W86" s="64" t="s">
        <v>3857</v>
      </c>
    </row>
    <row r="87" spans="2:23" s="158" customFormat="1" x14ac:dyDescent="0.25">
      <c r="B87" s="77" t="s">
        <v>1343</v>
      </c>
      <c r="C87" s="63" t="s">
        <v>1345</v>
      </c>
      <c r="D87" s="64">
        <v>43983</v>
      </c>
      <c r="E87" s="64">
        <v>44012</v>
      </c>
      <c r="F87" s="64" t="s">
        <v>1348</v>
      </c>
      <c r="G87" s="64" t="s">
        <v>1349</v>
      </c>
      <c r="H87" s="64"/>
      <c r="I87" s="64" t="s">
        <v>3737</v>
      </c>
      <c r="J87" s="64" t="s">
        <v>237</v>
      </c>
      <c r="K87" s="238">
        <v>44008</v>
      </c>
      <c r="L87" s="239"/>
      <c r="M87" s="239"/>
      <c r="N87" s="239"/>
      <c r="O87" s="239"/>
      <c r="P87" s="239"/>
      <c r="Q87" s="239"/>
      <c r="R87" s="239"/>
      <c r="S87" s="239">
        <v>1</v>
      </c>
      <c r="T87" s="239">
        <v>1</v>
      </c>
      <c r="U87" s="239"/>
      <c r="V87" s="239"/>
      <c r="W87" s="64" t="s">
        <v>3857</v>
      </c>
    </row>
    <row r="88" spans="2:23" s="158" customFormat="1" x14ac:dyDescent="0.25">
      <c r="B88" s="77" t="s">
        <v>1343</v>
      </c>
      <c r="C88" s="63" t="s">
        <v>1345</v>
      </c>
      <c r="D88" s="64">
        <v>43983</v>
      </c>
      <c r="E88" s="64">
        <v>44012</v>
      </c>
      <c r="F88" s="64" t="s">
        <v>1350</v>
      </c>
      <c r="G88" s="64" t="s">
        <v>595</v>
      </c>
      <c r="H88" s="64"/>
      <c r="I88" s="64" t="s">
        <v>3737</v>
      </c>
      <c r="J88" s="64" t="s">
        <v>237</v>
      </c>
      <c r="K88" s="238">
        <v>44008</v>
      </c>
      <c r="L88" s="239"/>
      <c r="M88" s="239"/>
      <c r="N88" s="239"/>
      <c r="O88" s="239"/>
      <c r="P88" s="239"/>
      <c r="Q88" s="239"/>
      <c r="R88" s="239"/>
      <c r="S88" s="239"/>
      <c r="T88" s="239">
        <v>1</v>
      </c>
      <c r="U88" s="239"/>
      <c r="V88" s="239"/>
      <c r="W88" s="64" t="s">
        <v>3857</v>
      </c>
    </row>
    <row r="89" spans="2:23" s="158" customFormat="1" x14ac:dyDescent="0.25">
      <c r="B89" s="63" t="s">
        <v>92</v>
      </c>
      <c r="C89" s="64" t="s">
        <v>3331</v>
      </c>
      <c r="D89" s="64">
        <v>44039</v>
      </c>
      <c r="E89" s="64">
        <v>44069</v>
      </c>
      <c r="F89" s="64" t="s">
        <v>1489</v>
      </c>
      <c r="G89" s="64" t="s">
        <v>1490</v>
      </c>
      <c r="H89" s="64"/>
      <c r="I89" s="64" t="s">
        <v>4401</v>
      </c>
      <c r="J89" s="64" t="s">
        <v>237</v>
      </c>
      <c r="K89" s="238">
        <v>44054</v>
      </c>
      <c r="L89" s="239"/>
      <c r="M89" s="239"/>
      <c r="N89" s="239"/>
      <c r="O89" s="239"/>
      <c r="P89" s="239"/>
      <c r="Q89" s="239"/>
      <c r="R89" s="239"/>
      <c r="S89" s="239"/>
      <c r="T89" s="239"/>
      <c r="U89" s="239">
        <v>1</v>
      </c>
      <c r="V89" s="239"/>
      <c r="W89" s="241" t="s">
        <v>3542</v>
      </c>
    </row>
    <row r="90" spans="2:23" s="158" customFormat="1" x14ac:dyDescent="0.25">
      <c r="B90" s="63" t="s">
        <v>92</v>
      </c>
      <c r="C90" s="64" t="s">
        <v>3331</v>
      </c>
      <c r="D90" s="64">
        <v>44024</v>
      </c>
      <c r="E90" s="64">
        <v>44054</v>
      </c>
      <c r="F90" s="64" t="s">
        <v>1550</v>
      </c>
      <c r="G90" s="64" t="s">
        <v>1557</v>
      </c>
      <c r="H90" s="64"/>
      <c r="I90" s="64" t="s">
        <v>4401</v>
      </c>
      <c r="J90" s="64" t="s">
        <v>237</v>
      </c>
      <c r="K90" s="238">
        <v>44055</v>
      </c>
      <c r="L90" s="239"/>
      <c r="M90" s="239"/>
      <c r="N90" s="239"/>
      <c r="O90" s="239"/>
      <c r="P90" s="239"/>
      <c r="Q90" s="239"/>
      <c r="R90" s="239"/>
      <c r="S90" s="239">
        <v>1</v>
      </c>
      <c r="T90" s="239"/>
      <c r="U90" s="239"/>
      <c r="V90" s="239"/>
      <c r="W90" s="241" t="s">
        <v>3558</v>
      </c>
    </row>
    <row r="91" spans="2:23" s="158" customFormat="1" x14ac:dyDescent="0.25">
      <c r="B91" s="63" t="s">
        <v>92</v>
      </c>
      <c r="C91" s="63" t="s">
        <v>3331</v>
      </c>
      <c r="D91" s="64">
        <v>44025</v>
      </c>
      <c r="E91" s="64">
        <v>44055</v>
      </c>
      <c r="F91" s="64" t="s">
        <v>1443</v>
      </c>
      <c r="G91" s="64" t="s">
        <v>1444</v>
      </c>
      <c r="H91" s="64"/>
      <c r="I91" s="64" t="s">
        <v>4401</v>
      </c>
      <c r="J91" s="64" t="s">
        <v>237</v>
      </c>
      <c r="K91" s="238">
        <v>44070</v>
      </c>
      <c r="L91" s="239"/>
      <c r="M91" s="239"/>
      <c r="N91" s="239"/>
      <c r="O91" s="239"/>
      <c r="P91" s="239"/>
      <c r="Q91" s="239"/>
      <c r="R91" s="239"/>
      <c r="S91" s="239"/>
      <c r="T91" s="239">
        <v>1</v>
      </c>
      <c r="U91" s="239"/>
      <c r="V91" s="239">
        <v>1</v>
      </c>
      <c r="W91" s="64" t="s">
        <v>3734</v>
      </c>
    </row>
    <row r="92" spans="2:23" s="153" customFormat="1" x14ac:dyDescent="0.25">
      <c r="B92" s="77" t="s">
        <v>1579</v>
      </c>
      <c r="C92" s="64" t="s">
        <v>3456</v>
      </c>
      <c r="D92" s="64">
        <v>44044</v>
      </c>
      <c r="E92" s="64">
        <v>44074</v>
      </c>
      <c r="F92" s="64" t="s">
        <v>657</v>
      </c>
      <c r="G92" s="64" t="s">
        <v>1580</v>
      </c>
      <c r="H92" s="64"/>
      <c r="I92" s="64" t="s">
        <v>3737</v>
      </c>
      <c r="J92" s="64" t="s">
        <v>237</v>
      </c>
      <c r="K92" s="238">
        <v>44062</v>
      </c>
      <c r="L92" s="276"/>
      <c r="M92" s="276"/>
      <c r="N92" s="276"/>
      <c r="O92" s="276"/>
      <c r="P92" s="239"/>
      <c r="Q92" s="239"/>
      <c r="R92" s="239"/>
      <c r="S92" s="239"/>
      <c r="T92" s="239">
        <v>1</v>
      </c>
      <c r="U92" s="239"/>
      <c r="V92" s="239"/>
      <c r="W92" t="s">
        <v>3858</v>
      </c>
    </row>
    <row r="93" spans="2:23" s="153" customFormat="1" x14ac:dyDescent="0.25">
      <c r="B93" s="63" t="s">
        <v>1616</v>
      </c>
      <c r="C93" s="64" t="s">
        <v>3354</v>
      </c>
      <c r="D93" s="64">
        <v>44015</v>
      </c>
      <c r="E93" s="64">
        <v>44045</v>
      </c>
      <c r="F93" s="64" t="s">
        <v>3539</v>
      </c>
      <c r="G93" s="64" t="s">
        <v>1661</v>
      </c>
      <c r="H93" s="64"/>
      <c r="I93" s="64" t="s">
        <v>3451</v>
      </c>
      <c r="J93" s="64" t="s">
        <v>237</v>
      </c>
      <c r="K93" s="238">
        <v>44054</v>
      </c>
      <c r="L93" s="239"/>
      <c r="M93" s="239"/>
      <c r="N93" s="239"/>
      <c r="O93" s="239"/>
      <c r="P93" s="239"/>
      <c r="Q93" s="239"/>
      <c r="R93" s="239"/>
      <c r="S93" s="239">
        <v>1</v>
      </c>
      <c r="T93" s="239"/>
      <c r="U93" s="239"/>
      <c r="V93" s="239"/>
      <c r="W93" s="241" t="s">
        <v>3543</v>
      </c>
    </row>
    <row r="94" spans="2:23" s="153" customFormat="1" x14ac:dyDescent="0.25">
      <c r="B94" s="63" t="s">
        <v>1677</v>
      </c>
      <c r="C94" s="63" t="s">
        <v>1678</v>
      </c>
      <c r="D94" s="64">
        <v>43931</v>
      </c>
      <c r="E94" s="64">
        <v>43960</v>
      </c>
      <c r="F94" s="64" t="s">
        <v>1679</v>
      </c>
      <c r="G94" s="64" t="s">
        <v>1680</v>
      </c>
      <c r="H94" s="64" t="s">
        <v>1681</v>
      </c>
      <c r="I94" s="64" t="s">
        <v>3738</v>
      </c>
      <c r="J94" s="64" t="s">
        <v>237</v>
      </c>
      <c r="K94" s="238">
        <v>43976</v>
      </c>
      <c r="L94" s="239"/>
      <c r="M94" s="239"/>
      <c r="N94" s="239"/>
      <c r="O94" s="239"/>
      <c r="P94" s="239"/>
      <c r="Q94" s="239"/>
      <c r="R94" s="239"/>
      <c r="S94" s="239"/>
      <c r="T94" s="239"/>
      <c r="U94" s="239"/>
      <c r="V94" s="239">
        <v>1</v>
      </c>
      <c r="W94" s="64" t="s">
        <v>3389</v>
      </c>
    </row>
    <row r="95" spans="2:23" s="153" customFormat="1" x14ac:dyDescent="0.25">
      <c r="B95" s="63" t="s">
        <v>1677</v>
      </c>
      <c r="C95" s="63" t="s">
        <v>1678</v>
      </c>
      <c r="D95" s="64">
        <v>43924</v>
      </c>
      <c r="E95" s="64">
        <v>43953</v>
      </c>
      <c r="F95" s="64" t="s">
        <v>391</v>
      </c>
      <c r="G95" s="64" t="s">
        <v>383</v>
      </c>
      <c r="H95" s="64"/>
      <c r="I95" s="64" t="s">
        <v>3738</v>
      </c>
      <c r="J95" s="64" t="s">
        <v>237</v>
      </c>
      <c r="K95" s="238">
        <v>43976</v>
      </c>
      <c r="L95" s="239"/>
      <c r="M95" s="239"/>
      <c r="N95" s="239"/>
      <c r="O95" s="239"/>
      <c r="P95" s="239"/>
      <c r="Q95" s="239"/>
      <c r="R95" s="239"/>
      <c r="S95" s="239"/>
      <c r="T95" s="239"/>
      <c r="U95" s="239"/>
      <c r="V95" s="239">
        <v>1</v>
      </c>
      <c r="W95" s="64" t="s">
        <v>3390</v>
      </c>
    </row>
    <row r="96" spans="2:23" s="153" customFormat="1" x14ac:dyDescent="0.25">
      <c r="B96" s="63" t="s">
        <v>1941</v>
      </c>
      <c r="C96" s="63" t="s">
        <v>1942</v>
      </c>
      <c r="D96" s="64">
        <v>43969</v>
      </c>
      <c r="E96" s="64">
        <v>43999</v>
      </c>
      <c r="F96" s="64" t="s">
        <v>1943</v>
      </c>
      <c r="G96" s="64" t="s">
        <v>1944</v>
      </c>
      <c r="H96" s="64"/>
      <c r="I96" s="64" t="s">
        <v>3451</v>
      </c>
      <c r="J96" s="64" t="s">
        <v>237</v>
      </c>
      <c r="K96" s="238">
        <v>44004</v>
      </c>
      <c r="L96" s="239"/>
      <c r="M96" s="239"/>
      <c r="N96" s="239"/>
      <c r="O96" s="239"/>
      <c r="P96" s="239"/>
      <c r="Q96" s="239"/>
      <c r="R96" s="239"/>
      <c r="S96" s="239">
        <v>1</v>
      </c>
      <c r="T96" s="239"/>
      <c r="U96" s="239"/>
      <c r="V96" s="239"/>
      <c r="W96" s="64"/>
    </row>
    <row r="97" spans="2:23" s="153" customFormat="1" x14ac:dyDescent="0.25">
      <c r="B97" s="63" t="s">
        <v>1941</v>
      </c>
      <c r="C97" s="63" t="s">
        <v>1942</v>
      </c>
      <c r="D97" s="64">
        <v>43969</v>
      </c>
      <c r="E97" s="64">
        <v>43999</v>
      </c>
      <c r="F97" s="64" t="s">
        <v>1943</v>
      </c>
      <c r="G97" s="64" t="s">
        <v>1945</v>
      </c>
      <c r="H97" s="64"/>
      <c r="I97" s="64" t="s">
        <v>3451</v>
      </c>
      <c r="J97" s="64" t="s">
        <v>237</v>
      </c>
      <c r="K97" s="238">
        <v>44004</v>
      </c>
      <c r="L97" s="239"/>
      <c r="M97" s="239"/>
      <c r="N97" s="239"/>
      <c r="O97" s="239"/>
      <c r="P97" s="239"/>
      <c r="Q97" s="239"/>
      <c r="R97" s="239"/>
      <c r="S97" s="239">
        <v>1</v>
      </c>
      <c r="T97" s="239"/>
      <c r="U97" s="239"/>
      <c r="V97" s="239"/>
      <c r="W97" s="64"/>
    </row>
    <row r="98" spans="2:23" s="153" customFormat="1" x14ac:dyDescent="0.25">
      <c r="B98" s="63" t="s">
        <v>1941</v>
      </c>
      <c r="C98" s="63" t="s">
        <v>1942</v>
      </c>
      <c r="D98" s="64">
        <v>43969</v>
      </c>
      <c r="E98" s="64">
        <v>43999</v>
      </c>
      <c r="F98" s="64" t="s">
        <v>1943</v>
      </c>
      <c r="G98" s="64" t="s">
        <v>1946</v>
      </c>
      <c r="H98" s="64"/>
      <c r="I98" s="64" t="s">
        <v>3451</v>
      </c>
      <c r="J98" s="64" t="s">
        <v>237</v>
      </c>
      <c r="K98" s="238">
        <v>44004</v>
      </c>
      <c r="L98" s="239"/>
      <c r="M98" s="239"/>
      <c r="N98" s="239"/>
      <c r="O98" s="239"/>
      <c r="P98" s="239"/>
      <c r="Q98" s="239"/>
      <c r="R98" s="239"/>
      <c r="S98" s="239">
        <v>1</v>
      </c>
      <c r="T98" s="239"/>
      <c r="U98" s="239"/>
      <c r="V98" s="239"/>
      <c r="W98" s="64"/>
    </row>
    <row r="99" spans="2:23" s="153" customFormat="1" x14ac:dyDescent="0.25">
      <c r="B99" s="63" t="s">
        <v>1941</v>
      </c>
      <c r="C99" s="63" t="s">
        <v>1942</v>
      </c>
      <c r="D99" s="64">
        <v>43969</v>
      </c>
      <c r="E99" s="64">
        <v>43999</v>
      </c>
      <c r="F99" s="64" t="s">
        <v>1943</v>
      </c>
      <c r="G99" s="64" t="s">
        <v>1947</v>
      </c>
      <c r="H99" s="64"/>
      <c r="I99" s="64" t="s">
        <v>3451</v>
      </c>
      <c r="J99" s="64" t="s">
        <v>237</v>
      </c>
      <c r="K99" s="238">
        <v>44004</v>
      </c>
      <c r="L99" s="239"/>
      <c r="M99" s="239"/>
      <c r="N99" s="239"/>
      <c r="O99" s="239"/>
      <c r="P99" s="239"/>
      <c r="Q99" s="239"/>
      <c r="R99" s="239"/>
      <c r="S99" s="239">
        <v>1</v>
      </c>
      <c r="T99" s="239"/>
      <c r="U99" s="239"/>
      <c r="V99" s="239"/>
      <c r="W99" s="64"/>
    </row>
    <row r="100" spans="2:23" s="153" customFormat="1" x14ac:dyDescent="0.25">
      <c r="B100" s="63" t="s">
        <v>1941</v>
      </c>
      <c r="C100" s="63" t="s">
        <v>1942</v>
      </c>
      <c r="D100" s="64">
        <v>43969</v>
      </c>
      <c r="E100" s="64">
        <v>43999</v>
      </c>
      <c r="F100" s="64" t="s">
        <v>1943</v>
      </c>
      <c r="G100" s="64" t="s">
        <v>1948</v>
      </c>
      <c r="H100" s="64"/>
      <c r="I100" s="64" t="s">
        <v>3451</v>
      </c>
      <c r="J100" s="64" t="s">
        <v>237</v>
      </c>
      <c r="K100" s="238">
        <v>44004</v>
      </c>
      <c r="L100" s="239"/>
      <c r="M100" s="239"/>
      <c r="N100" s="239"/>
      <c r="O100" s="239"/>
      <c r="P100" s="239"/>
      <c r="Q100" s="239"/>
      <c r="R100" s="239"/>
      <c r="S100" s="239">
        <v>1</v>
      </c>
      <c r="T100" s="239"/>
      <c r="U100" s="239"/>
      <c r="V100" s="239"/>
      <c r="W100" s="64"/>
    </row>
    <row r="101" spans="2:23" s="153" customFormat="1" x14ac:dyDescent="0.25">
      <c r="B101" s="63" t="s">
        <v>1941</v>
      </c>
      <c r="C101" s="63" t="s">
        <v>1942</v>
      </c>
      <c r="D101" s="64">
        <v>43969</v>
      </c>
      <c r="E101" s="64">
        <v>43999</v>
      </c>
      <c r="F101" s="64" t="s">
        <v>1943</v>
      </c>
      <c r="G101" s="64" t="s">
        <v>1949</v>
      </c>
      <c r="H101" s="64"/>
      <c r="I101" s="64" t="s">
        <v>3451</v>
      </c>
      <c r="J101" s="64" t="s">
        <v>237</v>
      </c>
      <c r="K101" s="238">
        <v>44004</v>
      </c>
      <c r="L101" s="239"/>
      <c r="M101" s="239"/>
      <c r="N101" s="239"/>
      <c r="O101" s="239"/>
      <c r="P101" s="239"/>
      <c r="Q101" s="239"/>
      <c r="R101" s="239"/>
      <c r="S101" s="239">
        <v>1</v>
      </c>
      <c r="T101" s="239"/>
      <c r="U101" s="239"/>
      <c r="V101" s="239"/>
      <c r="W101" s="64"/>
    </row>
    <row r="102" spans="2:23" s="153" customFormat="1" x14ac:dyDescent="0.25">
      <c r="B102" s="63" t="s">
        <v>3517</v>
      </c>
      <c r="C102" s="64"/>
      <c r="D102" s="64"/>
      <c r="E102" s="64"/>
      <c r="F102" s="64" t="s">
        <v>3518</v>
      </c>
      <c r="G102" s="64" t="s">
        <v>1965</v>
      </c>
      <c r="H102" s="64"/>
      <c r="I102" s="64" t="s">
        <v>4401</v>
      </c>
      <c r="J102" s="64" t="s">
        <v>237</v>
      </c>
      <c r="K102" s="238"/>
      <c r="L102" s="239"/>
      <c r="M102" s="239"/>
      <c r="N102" s="239"/>
      <c r="O102" s="239"/>
      <c r="P102" s="239"/>
      <c r="Q102" s="239"/>
      <c r="R102" s="239"/>
      <c r="S102" s="239"/>
      <c r="T102" s="239"/>
      <c r="U102" s="239">
        <v>1</v>
      </c>
      <c r="V102" s="239"/>
      <c r="W102" s="242" t="s">
        <v>3522</v>
      </c>
    </row>
    <row r="103" spans="2:23" s="153" customFormat="1" x14ac:dyDescent="0.25">
      <c r="B103" s="63" t="s">
        <v>2312</v>
      </c>
      <c r="C103" s="63"/>
      <c r="D103" s="64"/>
      <c r="E103" s="64"/>
      <c r="F103" s="64" t="s">
        <v>3521</v>
      </c>
      <c r="G103" s="64" t="s">
        <v>2343</v>
      </c>
      <c r="H103" s="64"/>
      <c r="I103" s="64" t="s">
        <v>46</v>
      </c>
      <c r="J103" s="64" t="s">
        <v>237</v>
      </c>
      <c r="K103" s="238"/>
      <c r="L103" s="239"/>
      <c r="M103" s="239"/>
      <c r="N103" s="239"/>
      <c r="O103" s="239"/>
      <c r="P103" s="239"/>
      <c r="Q103" s="239"/>
      <c r="R103" s="239"/>
      <c r="S103" s="239"/>
      <c r="T103" s="239"/>
      <c r="U103" s="239">
        <v>1</v>
      </c>
      <c r="V103" s="239"/>
      <c r="W103" s="64" t="s">
        <v>3602</v>
      </c>
    </row>
    <row r="104" spans="2:23" s="153" customFormat="1" x14ac:dyDescent="0.25">
      <c r="B104" s="63" t="s">
        <v>2479</v>
      </c>
      <c r="C104" s="63" t="s">
        <v>2480</v>
      </c>
      <c r="D104" s="64">
        <v>43901</v>
      </c>
      <c r="E104" s="64">
        <v>43931</v>
      </c>
      <c r="F104" s="64" t="s">
        <v>1351</v>
      </c>
      <c r="G104" s="64" t="s">
        <v>1580</v>
      </c>
      <c r="H104" s="64"/>
      <c r="I104" s="64" t="s">
        <v>3451</v>
      </c>
      <c r="J104" s="64" t="s">
        <v>237</v>
      </c>
      <c r="K104" s="238">
        <v>43986</v>
      </c>
      <c r="L104" s="239"/>
      <c r="M104" s="239"/>
      <c r="N104" s="239"/>
      <c r="O104" s="239"/>
      <c r="P104" s="239"/>
      <c r="Q104" s="239"/>
      <c r="R104" s="239"/>
      <c r="S104" s="239"/>
      <c r="T104" s="239">
        <v>1</v>
      </c>
      <c r="U104" s="239"/>
      <c r="V104" s="239"/>
      <c r="W104" s="64"/>
    </row>
    <row r="105" spans="2:23" s="153" customFormat="1" x14ac:dyDescent="0.25">
      <c r="B105" s="63" t="s">
        <v>2479</v>
      </c>
      <c r="C105" s="63" t="s">
        <v>2481</v>
      </c>
      <c r="D105" s="64">
        <v>43902</v>
      </c>
      <c r="E105" s="64">
        <v>43932</v>
      </c>
      <c r="F105" s="64" t="s">
        <v>2474</v>
      </c>
      <c r="G105" s="64" t="s">
        <v>2173</v>
      </c>
      <c r="H105" s="64"/>
      <c r="I105" s="64" t="s">
        <v>3451</v>
      </c>
      <c r="J105" s="64" t="s">
        <v>237</v>
      </c>
      <c r="K105" s="238">
        <v>43956</v>
      </c>
      <c r="L105" s="239"/>
      <c r="M105" s="239"/>
      <c r="N105" s="239"/>
      <c r="O105" s="239"/>
      <c r="P105" s="239"/>
      <c r="Q105" s="239"/>
      <c r="R105" s="239"/>
      <c r="S105" s="239">
        <v>1</v>
      </c>
      <c r="T105" s="239">
        <v>1</v>
      </c>
      <c r="U105" s="239"/>
      <c r="V105" s="239"/>
      <c r="W105" s="64"/>
    </row>
    <row r="106" spans="2:23" s="153" customFormat="1" x14ac:dyDescent="0.25">
      <c r="B106" s="63" t="s">
        <v>2479</v>
      </c>
      <c r="C106" s="63" t="s">
        <v>2482</v>
      </c>
      <c r="D106" s="64">
        <v>43895</v>
      </c>
      <c r="E106" s="64">
        <v>43925</v>
      </c>
      <c r="F106" s="64" t="s">
        <v>2476</v>
      </c>
      <c r="G106" s="64" t="s">
        <v>2483</v>
      </c>
      <c r="H106" s="64"/>
      <c r="I106" s="64" t="s">
        <v>3451</v>
      </c>
      <c r="J106" s="64" t="s">
        <v>237</v>
      </c>
      <c r="K106" s="238">
        <v>43935</v>
      </c>
      <c r="L106" s="239"/>
      <c r="M106" s="239"/>
      <c r="N106" s="239"/>
      <c r="O106" s="239"/>
      <c r="P106" s="239"/>
      <c r="Q106" s="239"/>
      <c r="R106" s="239"/>
      <c r="S106" s="239">
        <v>1</v>
      </c>
      <c r="T106" s="239">
        <v>1</v>
      </c>
      <c r="U106" s="239">
        <v>1</v>
      </c>
      <c r="V106" s="239"/>
      <c r="W106" s="64" t="s">
        <v>3253</v>
      </c>
    </row>
    <row r="107" spans="2:23" s="158" customFormat="1" x14ac:dyDescent="0.25">
      <c r="B107" s="63" t="s">
        <v>39</v>
      </c>
      <c r="C107" s="63" t="s">
        <v>3192</v>
      </c>
      <c r="D107" s="64">
        <v>43983</v>
      </c>
      <c r="E107" s="64">
        <v>44012</v>
      </c>
      <c r="F107" s="64" t="s">
        <v>54</v>
      </c>
      <c r="G107" s="64" t="s">
        <v>2589</v>
      </c>
      <c r="H107" s="64"/>
      <c r="I107" s="64" t="s">
        <v>46</v>
      </c>
      <c r="J107" s="64" t="s">
        <v>237</v>
      </c>
      <c r="K107" s="238">
        <v>44033</v>
      </c>
      <c r="L107" s="239"/>
      <c r="M107" s="239"/>
      <c r="N107" s="239"/>
      <c r="O107" s="239"/>
      <c r="P107" s="239"/>
      <c r="Q107" s="239"/>
      <c r="R107" s="239"/>
      <c r="S107" s="239"/>
      <c r="T107" s="239"/>
      <c r="U107" s="239">
        <v>1</v>
      </c>
      <c r="V107" s="239"/>
      <c r="W107" s="64" t="s">
        <v>3374</v>
      </c>
    </row>
    <row r="108" spans="2:23" s="158" customFormat="1" x14ac:dyDescent="0.25">
      <c r="B108" s="63" t="s">
        <v>39</v>
      </c>
      <c r="C108" s="63" t="s">
        <v>2585</v>
      </c>
      <c r="D108" s="64">
        <v>43952</v>
      </c>
      <c r="E108" s="64">
        <v>43982</v>
      </c>
      <c r="F108" s="64" t="s">
        <v>64</v>
      </c>
      <c r="G108" s="64" t="s">
        <v>2591</v>
      </c>
      <c r="H108" s="64"/>
      <c r="I108" s="64" t="s">
        <v>46</v>
      </c>
      <c r="J108" s="64" t="s">
        <v>237</v>
      </c>
      <c r="K108" s="238">
        <v>43998</v>
      </c>
      <c r="L108" s="239"/>
      <c r="M108" s="239"/>
      <c r="N108" s="239"/>
      <c r="O108" s="239"/>
      <c r="P108" s="239"/>
      <c r="Q108" s="239"/>
      <c r="R108" s="239"/>
      <c r="S108" s="239"/>
      <c r="T108" s="239"/>
      <c r="U108" s="239">
        <v>1</v>
      </c>
      <c r="V108" s="239"/>
      <c r="W108" s="64" t="s">
        <v>3373</v>
      </c>
    </row>
    <row r="109" spans="2:23" s="158" customFormat="1" x14ac:dyDescent="0.25">
      <c r="B109" s="63" t="s">
        <v>39</v>
      </c>
      <c r="C109" s="63" t="s">
        <v>3192</v>
      </c>
      <c r="D109" s="64">
        <v>43983</v>
      </c>
      <c r="E109" s="64">
        <v>44012</v>
      </c>
      <c r="F109" s="64" t="s">
        <v>64</v>
      </c>
      <c r="G109" s="64" t="s">
        <v>2592</v>
      </c>
      <c r="H109" s="64"/>
      <c r="I109" s="64" t="s">
        <v>46</v>
      </c>
      <c r="J109" s="64" t="s">
        <v>237</v>
      </c>
      <c r="K109" s="238">
        <v>44029</v>
      </c>
      <c r="L109" s="239"/>
      <c r="M109" s="239"/>
      <c r="N109" s="239"/>
      <c r="O109" s="239"/>
      <c r="P109" s="239"/>
      <c r="Q109" s="239"/>
      <c r="R109" s="239"/>
      <c r="S109" s="239"/>
      <c r="T109" s="239"/>
      <c r="U109" s="239">
        <v>1</v>
      </c>
      <c r="V109" s="239">
        <v>1</v>
      </c>
      <c r="W109" s="64" t="s">
        <v>3373</v>
      </c>
    </row>
    <row r="110" spans="2:23" s="158" customFormat="1" x14ac:dyDescent="0.25">
      <c r="B110" s="63" t="s">
        <v>39</v>
      </c>
      <c r="C110" s="63" t="s">
        <v>2585</v>
      </c>
      <c r="D110" s="64">
        <v>43952</v>
      </c>
      <c r="E110" s="64">
        <v>43982</v>
      </c>
      <c r="F110" s="64" t="s">
        <v>2593</v>
      </c>
      <c r="G110" s="64" t="s">
        <v>2594</v>
      </c>
      <c r="H110" s="64"/>
      <c r="I110" s="64" t="s">
        <v>46</v>
      </c>
      <c r="J110" s="64" t="s">
        <v>237</v>
      </c>
      <c r="K110" s="238">
        <v>43998</v>
      </c>
      <c r="L110" s="239"/>
      <c r="M110" s="239"/>
      <c r="N110" s="239"/>
      <c r="O110" s="239"/>
      <c r="P110" s="239"/>
      <c r="Q110" s="239"/>
      <c r="R110" s="239"/>
      <c r="S110" s="239"/>
      <c r="T110" s="239"/>
      <c r="U110" s="239">
        <v>1</v>
      </c>
      <c r="V110" s="239"/>
      <c r="W110" s="64" t="s">
        <v>3373</v>
      </c>
    </row>
    <row r="111" spans="2:23" s="158" customFormat="1" x14ac:dyDescent="0.25">
      <c r="B111" s="63" t="s">
        <v>39</v>
      </c>
      <c r="C111" s="63" t="s">
        <v>3192</v>
      </c>
      <c r="D111" s="64">
        <v>43983</v>
      </c>
      <c r="E111" s="64">
        <v>44012</v>
      </c>
      <c r="F111" s="64" t="s">
        <v>2610</v>
      </c>
      <c r="G111" s="64" t="s">
        <v>2612</v>
      </c>
      <c r="H111" s="64"/>
      <c r="I111" s="64" t="s">
        <v>46</v>
      </c>
      <c r="J111" s="64" t="s">
        <v>237</v>
      </c>
      <c r="K111" s="238">
        <v>44033</v>
      </c>
      <c r="L111" s="239"/>
      <c r="M111" s="239"/>
      <c r="N111" s="239"/>
      <c r="O111" s="239"/>
      <c r="P111" s="239"/>
      <c r="Q111" s="239"/>
      <c r="R111" s="239"/>
      <c r="S111" s="239"/>
      <c r="T111" s="239"/>
      <c r="U111" s="239">
        <v>1</v>
      </c>
      <c r="V111" s="239"/>
      <c r="W111" s="64" t="s">
        <v>3375</v>
      </c>
    </row>
    <row r="112" spans="2:23" s="158" customFormat="1" x14ac:dyDescent="0.25">
      <c r="B112" s="63" t="s">
        <v>39</v>
      </c>
      <c r="C112" s="63" t="s">
        <v>3192</v>
      </c>
      <c r="D112" s="64">
        <v>43983</v>
      </c>
      <c r="E112" s="64">
        <v>44012</v>
      </c>
      <c r="F112" s="64" t="s">
        <v>52</v>
      </c>
      <c r="G112" s="64" t="s">
        <v>2616</v>
      </c>
      <c r="H112" s="64"/>
      <c r="I112" s="64" t="s">
        <v>46</v>
      </c>
      <c r="J112" s="64" t="s">
        <v>237</v>
      </c>
      <c r="K112" s="238">
        <v>44033</v>
      </c>
      <c r="L112" s="239"/>
      <c r="M112" s="239"/>
      <c r="N112" s="239"/>
      <c r="O112" s="239"/>
      <c r="P112" s="239"/>
      <c r="Q112" s="239"/>
      <c r="R112" s="239"/>
      <c r="S112" s="239"/>
      <c r="T112" s="239"/>
      <c r="U112" s="239">
        <v>1</v>
      </c>
      <c r="V112" s="239"/>
      <c r="W112" s="64" t="s">
        <v>3376</v>
      </c>
    </row>
    <row r="113" spans="2:23" s="158" customFormat="1" x14ac:dyDescent="0.25">
      <c r="B113" s="63" t="s">
        <v>39</v>
      </c>
      <c r="C113" s="63" t="s">
        <v>3191</v>
      </c>
      <c r="D113" s="64">
        <v>43983</v>
      </c>
      <c r="E113" s="64">
        <v>44012</v>
      </c>
      <c r="F113" s="64" t="s">
        <v>2617</v>
      </c>
      <c r="G113" s="64" t="s">
        <v>2620</v>
      </c>
      <c r="H113" s="64"/>
      <c r="I113" s="64" t="s">
        <v>46</v>
      </c>
      <c r="J113" s="64" t="s">
        <v>237</v>
      </c>
      <c r="K113" s="238">
        <v>44042</v>
      </c>
      <c r="L113" s="239"/>
      <c r="M113" s="239"/>
      <c r="N113" s="239"/>
      <c r="O113" s="239"/>
      <c r="P113" s="239"/>
      <c r="Q113" s="239"/>
      <c r="R113" s="239"/>
      <c r="S113" s="239"/>
      <c r="T113" s="239"/>
      <c r="U113" s="239">
        <v>1</v>
      </c>
      <c r="V113" s="239"/>
      <c r="W113" s="64" t="s">
        <v>3445</v>
      </c>
    </row>
    <row r="114" spans="2:23" s="158" customFormat="1" x14ac:dyDescent="0.25">
      <c r="B114" s="63" t="s">
        <v>39</v>
      </c>
      <c r="C114" s="64" t="s">
        <v>2585</v>
      </c>
      <c r="D114" s="64">
        <v>43952</v>
      </c>
      <c r="E114" s="64">
        <v>43982</v>
      </c>
      <c r="F114" s="64" t="s">
        <v>64</v>
      </c>
      <c r="G114" s="64" t="s">
        <v>2621</v>
      </c>
      <c r="H114" s="64"/>
      <c r="I114" s="64" t="s">
        <v>46</v>
      </c>
      <c r="J114" s="64" t="s">
        <v>237</v>
      </c>
      <c r="K114" s="238">
        <v>43998</v>
      </c>
      <c r="L114" s="239"/>
      <c r="M114" s="239"/>
      <c r="N114" s="239"/>
      <c r="O114" s="239"/>
      <c r="P114" s="239"/>
      <c r="Q114" s="239"/>
      <c r="R114" s="239"/>
      <c r="S114" s="239"/>
      <c r="T114" s="239"/>
      <c r="U114" s="239"/>
      <c r="V114" s="239">
        <v>1</v>
      </c>
      <c r="W114" s="64"/>
    </row>
    <row r="115" spans="2:23" x14ac:dyDescent="0.25">
      <c r="B115" s="63" t="s">
        <v>39</v>
      </c>
      <c r="C115" s="64" t="s">
        <v>2583</v>
      </c>
      <c r="D115" s="64">
        <v>43922</v>
      </c>
      <c r="E115" s="64">
        <v>43951</v>
      </c>
      <c r="F115" s="64" t="s">
        <v>64</v>
      </c>
      <c r="G115" s="64" t="s">
        <v>2622</v>
      </c>
      <c r="H115" s="64"/>
      <c r="I115" s="64" t="s">
        <v>46</v>
      </c>
      <c r="J115" s="64" t="s">
        <v>237</v>
      </c>
      <c r="K115" s="238">
        <v>43998</v>
      </c>
      <c r="L115" s="239"/>
      <c r="M115" s="239"/>
      <c r="N115" s="239"/>
      <c r="O115" s="239"/>
      <c r="P115" s="239"/>
      <c r="Q115" s="239"/>
      <c r="R115" s="239"/>
      <c r="S115" s="239"/>
      <c r="T115" s="239"/>
      <c r="U115" s="239"/>
      <c r="V115" s="239">
        <v>1</v>
      </c>
      <c r="W115" s="64"/>
    </row>
    <row r="116" spans="2:23" x14ac:dyDescent="0.25">
      <c r="B116" s="63" t="s">
        <v>39</v>
      </c>
      <c r="C116" s="64" t="s">
        <v>2583</v>
      </c>
      <c r="D116" s="64">
        <v>43922</v>
      </c>
      <c r="E116" s="64">
        <v>43951</v>
      </c>
      <c r="F116" s="64" t="s">
        <v>52</v>
      </c>
      <c r="G116" s="64" t="s">
        <v>2629</v>
      </c>
      <c r="H116" s="64"/>
      <c r="I116" s="64" t="s">
        <v>46</v>
      </c>
      <c r="J116" s="64" t="s">
        <v>237</v>
      </c>
      <c r="K116" s="238">
        <v>43998</v>
      </c>
      <c r="L116" s="239"/>
      <c r="M116" s="239"/>
      <c r="N116" s="239"/>
      <c r="O116" s="239"/>
      <c r="P116" s="239"/>
      <c r="Q116" s="239"/>
      <c r="R116" s="239"/>
      <c r="S116" s="239"/>
      <c r="T116" s="239"/>
      <c r="U116" s="239"/>
      <c r="V116" s="239">
        <v>1</v>
      </c>
      <c r="W116" s="64"/>
    </row>
    <row r="117" spans="2:23" x14ac:dyDescent="0.25">
      <c r="B117" s="63" t="s">
        <v>39</v>
      </c>
      <c r="C117" s="64" t="s">
        <v>2583</v>
      </c>
      <c r="D117" s="64">
        <v>43922</v>
      </c>
      <c r="E117" s="64">
        <v>43951</v>
      </c>
      <c r="F117" s="64" t="s">
        <v>52</v>
      </c>
      <c r="G117" s="64" t="s">
        <v>2630</v>
      </c>
      <c r="H117" s="64"/>
      <c r="I117" s="64" t="s">
        <v>46</v>
      </c>
      <c r="J117" s="64" t="s">
        <v>237</v>
      </c>
      <c r="K117" s="238">
        <v>43998</v>
      </c>
      <c r="L117" s="239"/>
      <c r="M117" s="239"/>
      <c r="N117" s="239"/>
      <c r="O117" s="239"/>
      <c r="P117" s="239"/>
      <c r="Q117" s="239"/>
      <c r="R117" s="239"/>
      <c r="S117" s="239"/>
      <c r="T117" s="239"/>
      <c r="U117" s="239"/>
      <c r="V117" s="239">
        <v>1</v>
      </c>
      <c r="W117" s="64"/>
    </row>
    <row r="118" spans="2:23" x14ac:dyDescent="0.25">
      <c r="B118" s="63" t="s">
        <v>39</v>
      </c>
      <c r="C118" s="63" t="s">
        <v>2585</v>
      </c>
      <c r="D118" s="64">
        <v>43952</v>
      </c>
      <c r="E118" s="64">
        <v>43982</v>
      </c>
      <c r="F118" s="64" t="s">
        <v>52</v>
      </c>
      <c r="G118" s="64" t="s">
        <v>2638</v>
      </c>
      <c r="H118" s="64"/>
      <c r="I118" s="64" t="s">
        <v>46</v>
      </c>
      <c r="J118" s="64" t="s">
        <v>237</v>
      </c>
      <c r="K118" s="238">
        <v>43998</v>
      </c>
      <c r="L118" s="239"/>
      <c r="M118" s="239"/>
      <c r="N118" s="239"/>
      <c r="O118" s="239"/>
      <c r="P118" s="239"/>
      <c r="Q118" s="239"/>
      <c r="R118" s="239"/>
      <c r="S118" s="239"/>
      <c r="T118" s="239"/>
      <c r="U118" s="239"/>
      <c r="V118" s="239">
        <v>1</v>
      </c>
      <c r="W118" s="64"/>
    </row>
    <row r="119" spans="2:23" x14ac:dyDescent="0.25">
      <c r="B119" s="63" t="s">
        <v>39</v>
      </c>
      <c r="C119" s="63" t="s">
        <v>2583</v>
      </c>
      <c r="D119" s="64">
        <v>43922</v>
      </c>
      <c r="E119" s="64">
        <v>43951</v>
      </c>
      <c r="F119" s="64" t="s">
        <v>564</v>
      </c>
      <c r="G119" s="64" t="s">
        <v>2639</v>
      </c>
      <c r="H119" s="64"/>
      <c r="I119" s="64" t="s">
        <v>46</v>
      </c>
      <c r="J119" s="64" t="s">
        <v>237</v>
      </c>
      <c r="K119" s="238">
        <v>44029</v>
      </c>
      <c r="L119" s="239"/>
      <c r="M119" s="239"/>
      <c r="N119" s="239"/>
      <c r="O119" s="239"/>
      <c r="P119" s="239"/>
      <c r="Q119" s="239"/>
      <c r="R119" s="239"/>
      <c r="S119" s="239"/>
      <c r="T119" s="239"/>
      <c r="U119" s="239">
        <v>1</v>
      </c>
      <c r="V119" s="239"/>
      <c r="W119" s="64" t="s">
        <v>3373</v>
      </c>
    </row>
    <row r="120" spans="2:23" x14ac:dyDescent="0.25">
      <c r="B120" s="63" t="s">
        <v>39</v>
      </c>
      <c r="C120" s="64" t="s">
        <v>3446</v>
      </c>
      <c r="D120" s="64">
        <v>44013</v>
      </c>
      <c r="E120" s="64">
        <v>44043</v>
      </c>
      <c r="F120" s="64" t="s">
        <v>41</v>
      </c>
      <c r="G120" s="64" t="s">
        <v>2631</v>
      </c>
      <c r="H120" s="64"/>
      <c r="I120" s="64" t="s">
        <v>46</v>
      </c>
      <c r="J120" s="64" t="s">
        <v>237</v>
      </c>
      <c r="K120" s="238">
        <v>44067</v>
      </c>
      <c r="L120" s="276"/>
      <c r="M120" s="276"/>
      <c r="N120" s="276"/>
      <c r="O120" s="276"/>
      <c r="P120" s="239"/>
      <c r="Q120" s="239"/>
      <c r="R120" s="239"/>
      <c r="S120" s="239">
        <v>1</v>
      </c>
      <c r="T120" s="239">
        <v>1</v>
      </c>
      <c r="U120" s="239"/>
      <c r="V120" s="239"/>
      <c r="W120" s="64" t="s">
        <v>3792</v>
      </c>
    </row>
    <row r="121" spans="2:23" x14ac:dyDescent="0.25">
      <c r="B121" s="63" t="s">
        <v>2738</v>
      </c>
      <c r="C121" s="64" t="s">
        <v>2744</v>
      </c>
      <c r="D121" s="64">
        <v>43983</v>
      </c>
      <c r="E121" s="64">
        <v>44012</v>
      </c>
      <c r="F121" s="64" t="s">
        <v>1074</v>
      </c>
      <c r="G121" s="64" t="s">
        <v>2749</v>
      </c>
      <c r="H121" s="64"/>
      <c r="I121" s="64" t="s">
        <v>3451</v>
      </c>
      <c r="J121" s="64" t="s">
        <v>237</v>
      </c>
      <c r="K121" s="238">
        <v>44032</v>
      </c>
      <c r="L121" s="239"/>
      <c r="M121" s="239"/>
      <c r="N121" s="239"/>
      <c r="O121" s="239"/>
      <c r="P121" s="239"/>
      <c r="Q121" s="239"/>
      <c r="R121" s="239"/>
      <c r="S121" s="239">
        <v>1</v>
      </c>
      <c r="T121" s="239">
        <v>1</v>
      </c>
      <c r="U121" s="239"/>
      <c r="V121" s="239"/>
      <c r="W121" s="64"/>
    </row>
    <row r="122" spans="2:23" x14ac:dyDescent="0.25">
      <c r="B122" s="63" t="s">
        <v>2738</v>
      </c>
      <c r="C122" s="63" t="s">
        <v>2744</v>
      </c>
      <c r="D122" s="64">
        <v>43983</v>
      </c>
      <c r="E122" s="64">
        <v>44012</v>
      </c>
      <c r="F122" s="64" t="s">
        <v>2754</v>
      </c>
      <c r="G122" s="64" t="s">
        <v>2755</v>
      </c>
      <c r="H122" s="64"/>
      <c r="I122" s="64" t="s">
        <v>3451</v>
      </c>
      <c r="J122" s="64" t="s">
        <v>237</v>
      </c>
      <c r="K122" s="238">
        <v>44032</v>
      </c>
      <c r="L122" s="239"/>
      <c r="M122" s="239"/>
      <c r="N122" s="239"/>
      <c r="O122" s="239"/>
      <c r="P122" s="239"/>
      <c r="Q122" s="239"/>
      <c r="R122" s="239"/>
      <c r="S122" s="239">
        <v>1</v>
      </c>
      <c r="T122" s="239">
        <v>1</v>
      </c>
      <c r="U122" s="239">
        <v>1</v>
      </c>
      <c r="V122" s="239"/>
      <c r="W122" s="64" t="s">
        <v>3439</v>
      </c>
    </row>
    <row r="123" spans="2:23" x14ac:dyDescent="0.25">
      <c r="B123" s="63" t="s">
        <v>2738</v>
      </c>
      <c r="C123" s="63" t="s">
        <v>2744</v>
      </c>
      <c r="D123" s="64">
        <v>43983</v>
      </c>
      <c r="E123" s="64">
        <v>44012</v>
      </c>
      <c r="F123" s="64" t="s">
        <v>2750</v>
      </c>
      <c r="G123" s="64" t="s">
        <v>2756</v>
      </c>
      <c r="H123" s="64"/>
      <c r="I123" s="64" t="s">
        <v>3451</v>
      </c>
      <c r="J123" s="64" t="s">
        <v>237</v>
      </c>
      <c r="K123" s="238">
        <v>44032</v>
      </c>
      <c r="L123" s="239"/>
      <c r="M123" s="239"/>
      <c r="N123" s="239"/>
      <c r="O123" s="239"/>
      <c r="P123" s="239"/>
      <c r="Q123" s="239"/>
      <c r="R123" s="239"/>
      <c r="S123" s="239">
        <v>1</v>
      </c>
      <c r="T123" s="239">
        <v>1</v>
      </c>
      <c r="U123" s="239"/>
      <c r="V123" s="239"/>
      <c r="W123" s="64"/>
    </row>
    <row r="124" spans="2:23" x14ac:dyDescent="0.25">
      <c r="B124" s="63" t="s">
        <v>2738</v>
      </c>
      <c r="C124" s="63" t="s">
        <v>2757</v>
      </c>
      <c r="D124" s="64">
        <v>43891</v>
      </c>
      <c r="E124" s="64">
        <v>43921</v>
      </c>
      <c r="F124" s="64" t="s">
        <v>2750</v>
      </c>
      <c r="G124" s="64" t="s">
        <v>2758</v>
      </c>
      <c r="H124" s="64"/>
      <c r="I124" s="64" t="s">
        <v>3451</v>
      </c>
      <c r="J124" s="64" t="s">
        <v>237</v>
      </c>
      <c r="K124" s="238">
        <v>43929</v>
      </c>
      <c r="L124" s="239"/>
      <c r="M124" s="239"/>
      <c r="N124" s="239"/>
      <c r="O124" s="239"/>
      <c r="P124" s="239"/>
      <c r="Q124" s="239"/>
      <c r="R124" s="239"/>
      <c r="S124" s="239"/>
      <c r="T124" s="239"/>
      <c r="U124" s="239">
        <v>1</v>
      </c>
      <c r="V124" s="239"/>
      <c r="W124" s="64" t="s">
        <v>3378</v>
      </c>
    </row>
    <row r="125" spans="2:23" s="153" customFormat="1" x14ac:dyDescent="0.25">
      <c r="B125" s="63" t="s">
        <v>2738</v>
      </c>
      <c r="C125" s="64" t="s">
        <v>2744</v>
      </c>
      <c r="D125" s="64">
        <v>43983</v>
      </c>
      <c r="E125" s="64">
        <v>44012</v>
      </c>
      <c r="F125" s="64" t="s">
        <v>2750</v>
      </c>
      <c r="G125" s="64" t="s">
        <v>2760</v>
      </c>
      <c r="H125" s="64"/>
      <c r="I125" s="64" t="s">
        <v>3451</v>
      </c>
      <c r="J125" s="64" t="s">
        <v>237</v>
      </c>
      <c r="K125" s="238">
        <v>44032</v>
      </c>
      <c r="L125" s="239"/>
      <c r="M125" s="239"/>
      <c r="N125" s="239"/>
      <c r="O125" s="239"/>
      <c r="P125" s="239"/>
      <c r="Q125" s="239"/>
      <c r="R125" s="239"/>
      <c r="S125" s="239"/>
      <c r="T125" s="239"/>
      <c r="U125" s="239">
        <v>1</v>
      </c>
      <c r="V125" s="239"/>
      <c r="W125" s="64" t="s">
        <v>3440</v>
      </c>
    </row>
    <row r="126" spans="2:23" s="158" customFormat="1" x14ac:dyDescent="0.25">
      <c r="B126" s="63" t="s">
        <v>2738</v>
      </c>
      <c r="C126" s="63" t="s">
        <v>2744</v>
      </c>
      <c r="D126" s="64">
        <v>43983</v>
      </c>
      <c r="E126" s="64">
        <v>44012</v>
      </c>
      <c r="F126" s="64" t="s">
        <v>2750</v>
      </c>
      <c r="G126" s="64" t="s">
        <v>2761</v>
      </c>
      <c r="H126" s="64"/>
      <c r="I126" s="64" t="s">
        <v>3451</v>
      </c>
      <c r="J126" s="64" t="s">
        <v>237</v>
      </c>
      <c r="K126" s="238">
        <v>44032</v>
      </c>
      <c r="L126" s="239"/>
      <c r="M126" s="239"/>
      <c r="N126" s="239"/>
      <c r="O126" s="239"/>
      <c r="P126" s="239"/>
      <c r="Q126" s="239"/>
      <c r="R126" s="239"/>
      <c r="S126" s="239"/>
      <c r="T126" s="239"/>
      <c r="U126" s="239">
        <v>1</v>
      </c>
      <c r="V126" s="239"/>
      <c r="W126" s="64" t="s">
        <v>3439</v>
      </c>
    </row>
    <row r="127" spans="2:23" s="158" customFormat="1" x14ac:dyDescent="0.25">
      <c r="B127" s="63" t="s">
        <v>2738</v>
      </c>
      <c r="C127" s="63" t="s">
        <v>2744</v>
      </c>
      <c r="D127" s="64">
        <v>43983</v>
      </c>
      <c r="E127" s="64">
        <v>44012</v>
      </c>
      <c r="F127" s="64" t="s">
        <v>2765</v>
      </c>
      <c r="G127" s="64" t="s">
        <v>2766</v>
      </c>
      <c r="H127" s="64"/>
      <c r="I127" s="64" t="s">
        <v>3451</v>
      </c>
      <c r="J127" s="64" t="s">
        <v>237</v>
      </c>
      <c r="K127" s="238">
        <v>44020</v>
      </c>
      <c r="L127" s="239"/>
      <c r="M127" s="239"/>
      <c r="N127" s="239"/>
      <c r="O127" s="239"/>
      <c r="P127" s="239"/>
      <c r="Q127" s="239"/>
      <c r="R127" s="239"/>
      <c r="S127" s="239"/>
      <c r="T127" s="239">
        <v>1</v>
      </c>
      <c r="U127" s="239"/>
      <c r="V127" s="239"/>
      <c r="W127" s="64"/>
    </row>
    <row r="128" spans="2:23" s="158" customFormat="1" x14ac:dyDescent="0.25">
      <c r="B128" s="63" t="s">
        <v>2738</v>
      </c>
      <c r="C128" s="64" t="s">
        <v>2744</v>
      </c>
      <c r="D128" s="64">
        <v>43983</v>
      </c>
      <c r="E128" s="64">
        <v>44012</v>
      </c>
      <c r="F128" s="64" t="s">
        <v>1074</v>
      </c>
      <c r="G128" s="64" t="s">
        <v>2777</v>
      </c>
      <c r="H128" s="64"/>
      <c r="I128" s="64" t="s">
        <v>3451</v>
      </c>
      <c r="J128" s="64" t="s">
        <v>237</v>
      </c>
      <c r="K128" s="238">
        <v>44020</v>
      </c>
      <c r="L128" s="239"/>
      <c r="M128" s="239"/>
      <c r="N128" s="239"/>
      <c r="O128" s="239"/>
      <c r="P128" s="239"/>
      <c r="Q128" s="239"/>
      <c r="R128" s="239"/>
      <c r="S128" s="239"/>
      <c r="T128" s="239">
        <v>1</v>
      </c>
      <c r="U128" s="239"/>
      <c r="V128" s="239"/>
      <c r="W128" s="64"/>
    </row>
    <row r="129" spans="2:23" s="158" customFormat="1" x14ac:dyDescent="0.25">
      <c r="B129" s="63" t="s">
        <v>2738</v>
      </c>
      <c r="C129" s="63" t="s">
        <v>2744</v>
      </c>
      <c r="D129" s="64">
        <v>43983</v>
      </c>
      <c r="E129" s="64">
        <v>44012</v>
      </c>
      <c r="F129" s="64" t="s">
        <v>2750</v>
      </c>
      <c r="G129" s="64" t="s">
        <v>2778</v>
      </c>
      <c r="H129" s="64"/>
      <c r="I129" s="64" t="s">
        <v>3451</v>
      </c>
      <c r="J129" s="64" t="s">
        <v>237</v>
      </c>
      <c r="K129" s="238">
        <v>44020</v>
      </c>
      <c r="L129" s="239"/>
      <c r="M129" s="239"/>
      <c r="N129" s="239"/>
      <c r="O129" s="239"/>
      <c r="P129" s="239"/>
      <c r="Q129" s="239"/>
      <c r="R129" s="239"/>
      <c r="S129" s="239">
        <v>1</v>
      </c>
      <c r="T129" s="239">
        <v>1</v>
      </c>
      <c r="U129" s="239">
        <v>1</v>
      </c>
      <c r="V129" s="239"/>
      <c r="W129" s="64" t="s">
        <v>3377</v>
      </c>
    </row>
    <row r="130" spans="2:23" x14ac:dyDescent="0.25">
      <c r="B130" s="63" t="s">
        <v>2738</v>
      </c>
      <c r="C130" s="63" t="s">
        <v>2744</v>
      </c>
      <c r="D130" s="64">
        <v>43983</v>
      </c>
      <c r="E130" s="64">
        <v>44012</v>
      </c>
      <c r="F130" s="64" t="s">
        <v>2750</v>
      </c>
      <c r="G130" s="64" t="s">
        <v>2779</v>
      </c>
      <c r="H130" s="64"/>
      <c r="I130" s="64" t="s">
        <v>3451</v>
      </c>
      <c r="J130" s="64" t="s">
        <v>237</v>
      </c>
      <c r="K130" s="238">
        <v>44020</v>
      </c>
      <c r="L130" s="239"/>
      <c r="M130" s="239"/>
      <c r="N130" s="239"/>
      <c r="O130" s="239"/>
      <c r="P130" s="239"/>
      <c r="Q130" s="239"/>
      <c r="R130" s="239"/>
      <c r="S130" s="239">
        <v>1</v>
      </c>
      <c r="T130" s="239">
        <v>1</v>
      </c>
      <c r="U130" s="239">
        <v>1</v>
      </c>
      <c r="V130" s="239"/>
      <c r="W130" s="64" t="s">
        <v>3377</v>
      </c>
    </row>
    <row r="131" spans="2:23" x14ac:dyDescent="0.25">
      <c r="B131" s="63" t="s">
        <v>2738</v>
      </c>
      <c r="C131" s="64" t="s">
        <v>2780</v>
      </c>
      <c r="D131" s="64">
        <v>43983</v>
      </c>
      <c r="E131" s="64">
        <v>44012</v>
      </c>
      <c r="F131" s="64" t="s">
        <v>2787</v>
      </c>
      <c r="G131" s="64" t="s">
        <v>2788</v>
      </c>
      <c r="H131" s="64"/>
      <c r="I131" s="64" t="s">
        <v>3451</v>
      </c>
      <c r="J131" s="64" t="s">
        <v>237</v>
      </c>
      <c r="K131" s="238">
        <v>44020</v>
      </c>
      <c r="L131" s="276"/>
      <c r="M131" s="276"/>
      <c r="N131" s="276">
        <v>1</v>
      </c>
      <c r="O131" s="276"/>
      <c r="P131" s="239"/>
      <c r="Q131" s="239"/>
      <c r="R131" s="239"/>
      <c r="S131" s="239"/>
      <c r="T131" s="239"/>
      <c r="U131" s="239">
        <v>1</v>
      </c>
      <c r="V131" s="239"/>
      <c r="W131" s="64" t="s">
        <v>3377</v>
      </c>
    </row>
    <row r="132" spans="2:23" x14ac:dyDescent="0.25">
      <c r="B132" s="63" t="s">
        <v>2856</v>
      </c>
      <c r="C132" s="64" t="s">
        <v>2857</v>
      </c>
      <c r="D132" s="64">
        <v>43885</v>
      </c>
      <c r="E132" s="64">
        <v>43913</v>
      </c>
      <c r="F132" s="64" t="s">
        <v>2858</v>
      </c>
      <c r="G132" s="64" t="s">
        <v>986</v>
      </c>
      <c r="H132" s="64"/>
      <c r="I132" s="64" t="s">
        <v>46</v>
      </c>
      <c r="J132" s="64" t="s">
        <v>237</v>
      </c>
      <c r="K132" s="238">
        <v>43993</v>
      </c>
      <c r="L132" s="239"/>
      <c r="M132" s="239"/>
      <c r="N132" s="239"/>
      <c r="O132" s="239"/>
      <c r="P132" s="239"/>
      <c r="Q132" s="239"/>
      <c r="R132" s="239"/>
      <c r="S132" s="239">
        <v>1</v>
      </c>
      <c r="T132" s="239">
        <v>1</v>
      </c>
      <c r="U132" s="239"/>
      <c r="V132" s="239"/>
      <c r="W132" s="129"/>
    </row>
    <row r="133" spans="2:23" s="153" customFormat="1" x14ac:dyDescent="0.25">
      <c r="B133" s="63" t="s">
        <v>2856</v>
      </c>
      <c r="C133" s="64" t="s">
        <v>2861</v>
      </c>
      <c r="D133" s="64">
        <v>43996</v>
      </c>
      <c r="E133" s="64">
        <v>44025</v>
      </c>
      <c r="F133" s="64" t="s">
        <v>1074</v>
      </c>
      <c r="G133" s="64" t="s">
        <v>2874</v>
      </c>
      <c r="H133" s="64"/>
      <c r="I133" s="64" t="s">
        <v>46</v>
      </c>
      <c r="J133" s="64" t="s">
        <v>237</v>
      </c>
      <c r="K133" s="238">
        <v>44043</v>
      </c>
      <c r="L133" s="239"/>
      <c r="M133" s="239"/>
      <c r="N133" s="239"/>
      <c r="O133" s="239"/>
      <c r="P133" s="239"/>
      <c r="Q133" s="239"/>
      <c r="R133" s="239"/>
      <c r="S133" s="239">
        <v>1</v>
      </c>
      <c r="T133" s="239"/>
      <c r="U133" s="239"/>
      <c r="V133" s="239">
        <v>1</v>
      </c>
      <c r="W133" s="129" t="s">
        <v>3541</v>
      </c>
    </row>
    <row r="134" spans="2:23" x14ac:dyDescent="0.25">
      <c r="B134" s="63" t="s">
        <v>2856</v>
      </c>
      <c r="C134" s="64" t="s">
        <v>2928</v>
      </c>
      <c r="D134" s="64">
        <v>44003</v>
      </c>
      <c r="E134" s="64">
        <v>44032</v>
      </c>
      <c r="F134" s="64" t="s">
        <v>2896</v>
      </c>
      <c r="G134" s="64" t="s">
        <v>2897</v>
      </c>
      <c r="H134" s="64"/>
      <c r="I134" s="64" t="s">
        <v>46</v>
      </c>
      <c r="J134" s="64" t="s">
        <v>237</v>
      </c>
      <c r="K134" s="238">
        <v>44043</v>
      </c>
      <c r="L134" s="239"/>
      <c r="M134" s="239"/>
      <c r="N134" s="239"/>
      <c r="O134" s="239"/>
      <c r="P134" s="239"/>
      <c r="Q134" s="239"/>
      <c r="R134" s="239"/>
      <c r="S134" s="239">
        <v>1</v>
      </c>
      <c r="T134" s="239"/>
      <c r="U134" s="239"/>
      <c r="V134" s="239"/>
      <c r="W134" s="129" t="s">
        <v>3540</v>
      </c>
    </row>
    <row r="135" spans="2:23" x14ac:dyDescent="0.25">
      <c r="B135" s="63" t="s">
        <v>2856</v>
      </c>
      <c r="C135" s="64"/>
      <c r="D135" s="64">
        <v>43983</v>
      </c>
      <c r="E135" s="64">
        <v>44012</v>
      </c>
      <c r="F135" s="64" t="s">
        <v>842</v>
      </c>
      <c r="G135" s="64" t="s">
        <v>2900</v>
      </c>
      <c r="H135" s="64"/>
      <c r="I135" s="64" t="s">
        <v>46</v>
      </c>
      <c r="J135" s="64" t="s">
        <v>237</v>
      </c>
      <c r="K135" s="238">
        <v>44055</v>
      </c>
      <c r="L135" s="239"/>
      <c r="M135" s="239"/>
      <c r="N135" s="239"/>
      <c r="O135" s="239"/>
      <c r="P135" s="239">
        <v>1</v>
      </c>
      <c r="Q135" s="239"/>
      <c r="R135" s="239"/>
      <c r="S135" s="239">
        <v>1</v>
      </c>
      <c r="T135" s="239">
        <v>1</v>
      </c>
      <c r="U135" s="239"/>
      <c r="V135" s="239">
        <v>1</v>
      </c>
      <c r="W135" s="241" t="s">
        <v>3544</v>
      </c>
    </row>
    <row r="136" spans="2:23" s="153" customFormat="1" x14ac:dyDescent="0.25">
      <c r="B136" s="63" t="s">
        <v>2856</v>
      </c>
      <c r="C136" s="64"/>
      <c r="D136" s="64">
        <v>43983</v>
      </c>
      <c r="E136" s="64">
        <v>44012</v>
      </c>
      <c r="F136" s="64" t="s">
        <v>842</v>
      </c>
      <c r="G136" s="64" t="s">
        <v>2901</v>
      </c>
      <c r="H136" s="64"/>
      <c r="I136" s="64" t="s">
        <v>46</v>
      </c>
      <c r="J136" s="64" t="s">
        <v>237</v>
      </c>
      <c r="K136" s="238">
        <v>44055</v>
      </c>
      <c r="L136" s="239"/>
      <c r="M136" s="239"/>
      <c r="N136" s="239"/>
      <c r="O136" s="239"/>
      <c r="P136" s="239"/>
      <c r="Q136" s="239"/>
      <c r="R136" s="239"/>
      <c r="S136" s="239">
        <v>1</v>
      </c>
      <c r="T136" s="239"/>
      <c r="U136" s="239"/>
      <c r="V136" s="239">
        <v>1</v>
      </c>
      <c r="W136" s="129" t="s">
        <v>3639</v>
      </c>
    </row>
    <row r="137" spans="2:23" x14ac:dyDescent="0.25">
      <c r="B137" s="63" t="s">
        <v>1212</v>
      </c>
      <c r="C137" s="64" t="s">
        <v>3538</v>
      </c>
      <c r="D137" s="64">
        <v>44044</v>
      </c>
      <c r="E137" s="64">
        <v>44074</v>
      </c>
      <c r="F137" s="64" t="s">
        <v>1213</v>
      </c>
      <c r="G137" s="64" t="s">
        <v>1259</v>
      </c>
      <c r="H137" s="64"/>
      <c r="I137" s="64" t="s">
        <v>46</v>
      </c>
      <c r="J137" s="64" t="s">
        <v>237</v>
      </c>
      <c r="K137" s="238">
        <v>44071</v>
      </c>
      <c r="L137" s="239"/>
      <c r="M137" s="239"/>
      <c r="N137" s="239"/>
      <c r="O137" s="239"/>
      <c r="P137" s="239">
        <v>1</v>
      </c>
      <c r="Q137" s="239"/>
      <c r="R137" s="239"/>
      <c r="S137" s="239">
        <v>1</v>
      </c>
      <c r="T137" s="239">
        <v>1</v>
      </c>
      <c r="U137" s="240">
        <v>1</v>
      </c>
      <c r="V137" s="239"/>
      <c r="W137" s="129" t="s">
        <v>3746</v>
      </c>
    </row>
    <row r="138" spans="2:23" x14ac:dyDescent="0.25">
      <c r="B138" s="63" t="s">
        <v>1212</v>
      </c>
      <c r="C138" s="64" t="s">
        <v>3538</v>
      </c>
      <c r="D138" s="64">
        <v>44044</v>
      </c>
      <c r="E138" s="64">
        <v>44074</v>
      </c>
      <c r="F138" s="64" t="s">
        <v>1213</v>
      </c>
      <c r="G138" s="64" t="s">
        <v>1258</v>
      </c>
      <c r="H138" s="64"/>
      <c r="I138" s="64" t="s">
        <v>46</v>
      </c>
      <c r="J138" s="64" t="s">
        <v>237</v>
      </c>
      <c r="K138" s="238">
        <v>44071</v>
      </c>
      <c r="L138" s="239"/>
      <c r="M138" s="239"/>
      <c r="N138" s="239"/>
      <c r="O138" s="239"/>
      <c r="P138" s="239"/>
      <c r="Q138" s="239"/>
      <c r="R138" s="239"/>
      <c r="S138" s="239">
        <v>1</v>
      </c>
      <c r="T138" s="239"/>
      <c r="U138" s="239"/>
      <c r="V138" s="239"/>
      <c r="W138" s="241" t="s">
        <v>3748</v>
      </c>
    </row>
    <row r="139" spans="2:23" s="153" customFormat="1" x14ac:dyDescent="0.25">
      <c r="B139" s="63" t="s">
        <v>1212</v>
      </c>
      <c r="C139" s="64" t="s">
        <v>3538</v>
      </c>
      <c r="D139" s="64">
        <v>44044</v>
      </c>
      <c r="E139" s="64">
        <v>44074</v>
      </c>
      <c r="F139" s="64" t="s">
        <v>1213</v>
      </c>
      <c r="G139" s="64" t="s">
        <v>1257</v>
      </c>
      <c r="H139" s="64"/>
      <c r="I139" s="64" t="s">
        <v>46</v>
      </c>
      <c r="J139" s="64" t="s">
        <v>237</v>
      </c>
      <c r="K139" s="238">
        <v>44071</v>
      </c>
      <c r="L139" s="239"/>
      <c r="M139" s="239"/>
      <c r="N139" s="239"/>
      <c r="O139" s="239"/>
      <c r="P139" s="239"/>
      <c r="Q139" s="239"/>
      <c r="R139" s="239"/>
      <c r="S139" s="239">
        <v>1</v>
      </c>
      <c r="T139" s="239"/>
      <c r="U139" s="239"/>
      <c r="V139" s="239"/>
      <c r="W139" s="129" t="s">
        <v>3748</v>
      </c>
    </row>
    <row r="140" spans="2:23" x14ac:dyDescent="0.25">
      <c r="B140" s="63" t="s">
        <v>1212</v>
      </c>
      <c r="C140" s="64" t="s">
        <v>3538</v>
      </c>
      <c r="D140" s="64">
        <v>44044</v>
      </c>
      <c r="E140" s="64">
        <v>44074</v>
      </c>
      <c r="F140" s="64" t="s">
        <v>1213</v>
      </c>
      <c r="G140" s="64" t="s">
        <v>1254</v>
      </c>
      <c r="H140" s="64"/>
      <c r="I140" s="64" t="s">
        <v>46</v>
      </c>
      <c r="J140" s="64" t="s">
        <v>237</v>
      </c>
      <c r="K140" s="238">
        <v>44071</v>
      </c>
      <c r="L140" s="239"/>
      <c r="M140" s="239"/>
      <c r="N140" s="239"/>
      <c r="O140" s="239"/>
      <c r="P140" s="239"/>
      <c r="Q140" s="239"/>
      <c r="R140" s="239"/>
      <c r="S140" s="239">
        <v>1</v>
      </c>
      <c r="T140" s="239"/>
      <c r="U140" s="239"/>
      <c r="V140" s="239"/>
      <c r="W140" s="129" t="s">
        <v>3748</v>
      </c>
    </row>
    <row r="141" spans="2:23" x14ac:dyDescent="0.25">
      <c r="B141" s="63" t="s">
        <v>1212</v>
      </c>
      <c r="C141" s="64" t="s">
        <v>3538</v>
      </c>
      <c r="D141" s="64">
        <v>44044</v>
      </c>
      <c r="E141" s="64">
        <v>44074</v>
      </c>
      <c r="F141" s="64" t="s">
        <v>1213</v>
      </c>
      <c r="G141" s="64" t="s">
        <v>1252</v>
      </c>
      <c r="H141" s="64"/>
      <c r="I141" s="64" t="s">
        <v>46</v>
      </c>
      <c r="J141" s="64" t="s">
        <v>237</v>
      </c>
      <c r="K141" s="238">
        <v>44071</v>
      </c>
      <c r="L141" s="239"/>
      <c r="M141" s="239"/>
      <c r="N141" s="239"/>
      <c r="O141" s="239"/>
      <c r="P141" s="239"/>
      <c r="Q141" s="239"/>
      <c r="R141" s="239"/>
      <c r="S141" s="239">
        <v>1</v>
      </c>
      <c r="T141" s="239"/>
      <c r="U141" s="239"/>
      <c r="V141" s="239"/>
      <c r="W141" s="241" t="s">
        <v>3748</v>
      </c>
    </row>
    <row r="142" spans="2:23" s="153" customFormat="1" x14ac:dyDescent="0.25">
      <c r="B142" s="63" t="s">
        <v>1212</v>
      </c>
      <c r="C142" s="64" t="s">
        <v>3538</v>
      </c>
      <c r="D142" s="64">
        <v>44044</v>
      </c>
      <c r="E142" s="64">
        <v>44074</v>
      </c>
      <c r="F142" s="64" t="s">
        <v>1213</v>
      </c>
      <c r="G142" s="64" t="s">
        <v>1251</v>
      </c>
      <c r="H142" s="64"/>
      <c r="I142" s="64" t="s">
        <v>46</v>
      </c>
      <c r="J142" s="64" t="s">
        <v>237</v>
      </c>
      <c r="K142" s="238">
        <v>44071</v>
      </c>
      <c r="L142" s="239"/>
      <c r="M142" s="239"/>
      <c r="N142" s="239"/>
      <c r="O142" s="239"/>
      <c r="P142" s="239"/>
      <c r="Q142" s="239"/>
      <c r="R142" s="239"/>
      <c r="S142" s="239">
        <v>1</v>
      </c>
      <c r="T142" s="239"/>
      <c r="U142" s="239"/>
      <c r="V142" s="239"/>
      <c r="W142" s="129" t="s">
        <v>3748</v>
      </c>
    </row>
    <row r="143" spans="2:23" x14ac:dyDescent="0.25">
      <c r="B143" s="63" t="s">
        <v>1212</v>
      </c>
      <c r="C143" s="64" t="s">
        <v>3538</v>
      </c>
      <c r="D143" s="64">
        <v>44044</v>
      </c>
      <c r="E143" s="64">
        <v>44074</v>
      </c>
      <c r="F143" s="64" t="s">
        <v>1221</v>
      </c>
      <c r="G143" s="64" t="s">
        <v>1244</v>
      </c>
      <c r="H143" s="64"/>
      <c r="I143" s="64" t="s">
        <v>46</v>
      </c>
      <c r="J143" s="64" t="s">
        <v>237</v>
      </c>
      <c r="K143" s="238">
        <v>44071</v>
      </c>
      <c r="L143" s="239"/>
      <c r="M143" s="239"/>
      <c r="N143" s="239"/>
      <c r="O143" s="239"/>
      <c r="P143" s="239"/>
      <c r="Q143" s="239"/>
      <c r="R143" s="239"/>
      <c r="S143" s="239">
        <v>1</v>
      </c>
      <c r="T143" s="239">
        <v>1</v>
      </c>
      <c r="U143" s="240"/>
      <c r="V143" s="239"/>
      <c r="W143" s="129" t="s">
        <v>4013</v>
      </c>
    </row>
    <row r="144" spans="2:23" x14ac:dyDescent="0.25">
      <c r="B144" s="63" t="s">
        <v>1212</v>
      </c>
      <c r="C144" s="64" t="s">
        <v>3538</v>
      </c>
      <c r="D144" s="64">
        <v>44044</v>
      </c>
      <c r="E144" s="64">
        <v>44074</v>
      </c>
      <c r="F144" s="64" t="s">
        <v>1221</v>
      </c>
      <c r="G144" s="64" t="s">
        <v>1239</v>
      </c>
      <c r="H144" s="64"/>
      <c r="I144" s="64" t="s">
        <v>46</v>
      </c>
      <c r="J144" s="64" t="s">
        <v>237</v>
      </c>
      <c r="K144" s="238">
        <v>44071</v>
      </c>
      <c r="L144" s="239"/>
      <c r="M144" s="239"/>
      <c r="N144" s="239"/>
      <c r="O144" s="239"/>
      <c r="P144" s="239"/>
      <c r="Q144" s="239"/>
      <c r="R144" s="239"/>
      <c r="S144" s="239">
        <v>1</v>
      </c>
      <c r="T144" s="239">
        <v>1</v>
      </c>
      <c r="U144" s="240">
        <v>1</v>
      </c>
      <c r="V144" s="239"/>
      <c r="W144" s="241" t="s">
        <v>3747</v>
      </c>
    </row>
    <row r="145" spans="2:23" s="153" customFormat="1" x14ac:dyDescent="0.25">
      <c r="B145" s="63" t="s">
        <v>1212</v>
      </c>
      <c r="C145" s="64" t="s">
        <v>3538</v>
      </c>
      <c r="D145" s="64">
        <v>44044</v>
      </c>
      <c r="E145" s="64">
        <v>44074</v>
      </c>
      <c r="F145" s="64" t="s">
        <v>1224</v>
      </c>
      <c r="G145" s="64" t="s">
        <v>1236</v>
      </c>
      <c r="H145" s="64"/>
      <c r="I145" s="64" t="s">
        <v>46</v>
      </c>
      <c r="J145" s="64" t="s">
        <v>237</v>
      </c>
      <c r="K145" s="238">
        <v>44071</v>
      </c>
      <c r="L145" s="239"/>
      <c r="M145" s="239"/>
      <c r="N145" s="239"/>
      <c r="O145" s="239"/>
      <c r="P145" s="239"/>
      <c r="Q145" s="239"/>
      <c r="R145" s="239"/>
      <c r="S145" s="239">
        <v>1</v>
      </c>
      <c r="T145" s="239">
        <v>1</v>
      </c>
      <c r="U145" s="240">
        <v>1</v>
      </c>
      <c r="V145" s="239"/>
      <c r="W145" s="129" t="s">
        <v>3747</v>
      </c>
    </row>
    <row r="146" spans="2:23" s="153" customFormat="1" x14ac:dyDescent="0.25">
      <c r="B146" s="63" t="s">
        <v>1212</v>
      </c>
      <c r="C146" s="64" t="s">
        <v>3538</v>
      </c>
      <c r="D146" s="64">
        <v>44044</v>
      </c>
      <c r="E146" s="64">
        <v>44074</v>
      </c>
      <c r="F146" s="64" t="s">
        <v>1213</v>
      </c>
      <c r="G146" s="64" t="s">
        <v>1219</v>
      </c>
      <c r="H146" s="64"/>
      <c r="I146" s="64" t="s">
        <v>46</v>
      </c>
      <c r="J146" s="64" t="s">
        <v>237</v>
      </c>
      <c r="K146" s="238">
        <v>44071</v>
      </c>
      <c r="L146" s="239"/>
      <c r="M146" s="239"/>
      <c r="N146" s="239"/>
      <c r="O146" s="239"/>
      <c r="P146" s="239"/>
      <c r="Q146" s="239"/>
      <c r="R146" s="239"/>
      <c r="S146" s="239">
        <v>1</v>
      </c>
      <c r="T146" s="239">
        <v>1</v>
      </c>
      <c r="U146" s="239"/>
      <c r="V146" s="239"/>
      <c r="W146" s="129" t="s">
        <v>4013</v>
      </c>
    </row>
    <row r="147" spans="2:23" s="153" customFormat="1" x14ac:dyDescent="0.25">
      <c r="B147" s="63" t="s">
        <v>434</v>
      </c>
      <c r="C147" s="64" t="s">
        <v>3789</v>
      </c>
      <c r="D147" s="64">
        <v>43874</v>
      </c>
      <c r="E147" s="64">
        <v>43902</v>
      </c>
      <c r="F147" s="64" t="s">
        <v>435</v>
      </c>
      <c r="G147" s="64" t="s">
        <v>436</v>
      </c>
      <c r="H147" s="64"/>
      <c r="I147" s="64" t="s">
        <v>4401</v>
      </c>
      <c r="J147" s="64" t="s">
        <v>237</v>
      </c>
      <c r="K147" s="238">
        <v>44078</v>
      </c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>
        <v>1</v>
      </c>
      <c r="W147" s="129" t="s">
        <v>3853</v>
      </c>
    </row>
    <row r="148" spans="2:23" s="153" customFormat="1" x14ac:dyDescent="0.25">
      <c r="B148" s="63" t="s">
        <v>1430</v>
      </c>
      <c r="C148" s="64" t="s">
        <v>1431</v>
      </c>
      <c r="D148" s="64">
        <v>43903</v>
      </c>
      <c r="E148" s="64">
        <v>43933</v>
      </c>
      <c r="F148" s="64" t="s">
        <v>1432</v>
      </c>
      <c r="G148" s="64" t="s">
        <v>1433</v>
      </c>
      <c r="H148" s="64"/>
      <c r="I148" s="64" t="s">
        <v>4401</v>
      </c>
      <c r="J148" s="64" t="s">
        <v>237</v>
      </c>
      <c r="K148" s="238">
        <v>44078</v>
      </c>
      <c r="L148" s="239"/>
      <c r="M148" s="239"/>
      <c r="N148" s="239"/>
      <c r="O148" s="239"/>
      <c r="P148" s="239"/>
      <c r="Q148" s="239"/>
      <c r="R148" s="239"/>
      <c r="S148" s="239"/>
      <c r="T148" s="239">
        <v>1</v>
      </c>
      <c r="U148" s="239"/>
      <c r="V148" s="239"/>
      <c r="W148" s="129" t="s">
        <v>3821</v>
      </c>
    </row>
    <row r="149" spans="2:23" s="153" customFormat="1" x14ac:dyDescent="0.25">
      <c r="B149" s="63" t="s">
        <v>1598</v>
      </c>
      <c r="C149" s="64" t="s">
        <v>3791</v>
      </c>
      <c r="D149" s="64">
        <v>43881</v>
      </c>
      <c r="E149" s="64">
        <v>43911</v>
      </c>
      <c r="F149" s="64" t="s">
        <v>1599</v>
      </c>
      <c r="G149" s="64" t="s">
        <v>1600</v>
      </c>
      <c r="H149" s="64"/>
      <c r="I149" s="64" t="s">
        <v>4401</v>
      </c>
      <c r="J149" s="64" t="s">
        <v>237</v>
      </c>
      <c r="K149" s="238">
        <v>44078</v>
      </c>
      <c r="L149" s="239"/>
      <c r="M149" s="239"/>
      <c r="N149" s="239"/>
      <c r="O149" s="239"/>
      <c r="P149" s="239"/>
      <c r="Q149" s="239"/>
      <c r="R149" s="239"/>
      <c r="S149" s="239"/>
      <c r="T149" s="239"/>
      <c r="U149" s="239"/>
      <c r="V149" s="239">
        <v>1</v>
      </c>
      <c r="W149" s="129" t="s">
        <v>3853</v>
      </c>
    </row>
    <row r="150" spans="2:23" s="153" customFormat="1" x14ac:dyDescent="0.25">
      <c r="B150" s="63" t="s">
        <v>1598</v>
      </c>
      <c r="C150" s="64" t="s">
        <v>3791</v>
      </c>
      <c r="D150" s="64">
        <v>43870</v>
      </c>
      <c r="E150" s="64">
        <v>43900</v>
      </c>
      <c r="F150" s="64" t="s">
        <v>1601</v>
      </c>
      <c r="G150" s="64" t="s">
        <v>1602</v>
      </c>
      <c r="H150" s="64"/>
      <c r="I150" s="64" t="s">
        <v>4401</v>
      </c>
      <c r="J150" s="64" t="s">
        <v>237</v>
      </c>
      <c r="K150" s="238">
        <v>44078</v>
      </c>
      <c r="L150" s="239"/>
      <c r="M150" s="239"/>
      <c r="N150" s="239"/>
      <c r="O150" s="239"/>
      <c r="P150" s="239"/>
      <c r="Q150" s="239"/>
      <c r="R150" s="239"/>
      <c r="S150" s="239"/>
      <c r="T150" s="239"/>
      <c r="U150" s="239"/>
      <c r="V150" s="239">
        <v>1</v>
      </c>
      <c r="W150" s="129" t="s">
        <v>3853</v>
      </c>
    </row>
    <row r="151" spans="2:23" s="153" customFormat="1" x14ac:dyDescent="0.25">
      <c r="B151" s="63" t="s">
        <v>734</v>
      </c>
      <c r="C151" s="64" t="s">
        <v>3816</v>
      </c>
      <c r="D151" s="64">
        <v>44049</v>
      </c>
      <c r="E151" s="64">
        <v>44079</v>
      </c>
      <c r="F151" s="64" t="s">
        <v>451</v>
      </c>
      <c r="G151" s="64" t="s">
        <v>753</v>
      </c>
      <c r="H151" s="64"/>
      <c r="I151" s="64" t="s">
        <v>3450</v>
      </c>
      <c r="J151" s="64" t="s">
        <v>237</v>
      </c>
      <c r="K151" s="238">
        <v>44082</v>
      </c>
      <c r="L151" s="239"/>
      <c r="M151" s="239"/>
      <c r="N151" s="239"/>
      <c r="O151" s="239"/>
      <c r="P151" s="239"/>
      <c r="Q151" s="239"/>
      <c r="R151" s="239"/>
      <c r="S151" s="239"/>
      <c r="T151" s="239"/>
      <c r="U151" s="239">
        <v>1</v>
      </c>
      <c r="V151" s="239"/>
      <c r="W151" s="129" t="s">
        <v>3903</v>
      </c>
    </row>
    <row r="152" spans="2:23" s="153" customFormat="1" x14ac:dyDescent="0.25">
      <c r="B152" s="63" t="s">
        <v>92</v>
      </c>
      <c r="C152" s="64" t="s">
        <v>3463</v>
      </c>
      <c r="D152" s="64">
        <v>44008</v>
      </c>
      <c r="E152" s="64">
        <v>44037</v>
      </c>
      <c r="F152" s="64" t="s">
        <v>1453</v>
      </c>
      <c r="G152" s="64" t="s">
        <v>1459</v>
      </c>
      <c r="H152" s="64"/>
      <c r="I152" s="64" t="s">
        <v>4401</v>
      </c>
      <c r="J152" s="64" t="s">
        <v>237</v>
      </c>
      <c r="K152" s="238">
        <v>44081</v>
      </c>
      <c r="L152" s="239"/>
      <c r="M152" s="239"/>
      <c r="N152" s="239"/>
      <c r="O152" s="239"/>
      <c r="P152" s="239"/>
      <c r="Q152" s="239"/>
      <c r="R152" s="239"/>
      <c r="S152" s="239"/>
      <c r="T152" s="239"/>
      <c r="U152" s="239">
        <v>1</v>
      </c>
      <c r="V152" s="239"/>
      <c r="W152" s="129" t="s">
        <v>3941</v>
      </c>
    </row>
    <row r="153" spans="2:23" s="153" customFormat="1" x14ac:dyDescent="0.25">
      <c r="B153" s="63" t="s">
        <v>92</v>
      </c>
      <c r="C153" s="64" t="s">
        <v>3463</v>
      </c>
      <c r="D153" s="64">
        <v>44008</v>
      </c>
      <c r="E153" s="64">
        <v>44037</v>
      </c>
      <c r="F153" s="64" t="s">
        <v>1453</v>
      </c>
      <c r="G153" s="64" t="s">
        <v>1460</v>
      </c>
      <c r="H153" s="64"/>
      <c r="I153" s="64" t="s">
        <v>4401</v>
      </c>
      <c r="J153" s="64" t="s">
        <v>237</v>
      </c>
      <c r="K153" s="238">
        <v>44081</v>
      </c>
      <c r="L153" s="239"/>
      <c r="M153" s="239"/>
      <c r="N153" s="239"/>
      <c r="O153" s="239"/>
      <c r="P153" s="239"/>
      <c r="Q153" s="239"/>
      <c r="R153" s="239"/>
      <c r="S153" s="239"/>
      <c r="T153" s="239"/>
      <c r="U153" s="239">
        <v>1</v>
      </c>
      <c r="V153" s="239"/>
      <c r="W153" s="129" t="s">
        <v>3942</v>
      </c>
    </row>
    <row r="154" spans="2:23" s="153" customFormat="1" x14ac:dyDescent="0.25">
      <c r="B154" s="63" t="s">
        <v>92</v>
      </c>
      <c r="C154" s="64" t="s">
        <v>3331</v>
      </c>
      <c r="D154" s="64">
        <v>44018</v>
      </c>
      <c r="E154" s="64">
        <v>44048</v>
      </c>
      <c r="F154" s="64" t="s">
        <v>1443</v>
      </c>
      <c r="G154" s="64" t="s">
        <v>3333</v>
      </c>
      <c r="H154" s="64"/>
      <c r="I154" s="64" t="s">
        <v>4401</v>
      </c>
      <c r="J154" s="64" t="s">
        <v>237</v>
      </c>
      <c r="K154" s="238">
        <v>44082</v>
      </c>
      <c r="L154" s="239"/>
      <c r="M154" s="239"/>
      <c r="N154" s="239"/>
      <c r="O154" s="239"/>
      <c r="P154" s="239"/>
      <c r="Q154" s="239"/>
      <c r="R154" s="239"/>
      <c r="S154" s="239"/>
      <c r="T154" s="239"/>
      <c r="U154" s="239">
        <v>1</v>
      </c>
      <c r="V154" s="239"/>
      <c r="W154" s="129" t="s">
        <v>3909</v>
      </c>
    </row>
    <row r="155" spans="2:23" s="153" customFormat="1" x14ac:dyDescent="0.25">
      <c r="B155" s="63" t="s">
        <v>92</v>
      </c>
      <c r="C155" s="64" t="s">
        <v>3259</v>
      </c>
      <c r="D155" s="64">
        <v>44021</v>
      </c>
      <c r="E155" s="64">
        <v>44051</v>
      </c>
      <c r="F155" s="64" t="s">
        <v>1530</v>
      </c>
      <c r="G155" s="64" t="s">
        <v>1553</v>
      </c>
      <c r="H155" s="64"/>
      <c r="I155" s="64" t="s">
        <v>4401</v>
      </c>
      <c r="J155" s="64" t="s">
        <v>237</v>
      </c>
      <c r="K155" s="238">
        <v>44084</v>
      </c>
      <c r="L155" s="239"/>
      <c r="M155" s="239"/>
      <c r="N155" s="239"/>
      <c r="O155" s="239"/>
      <c r="P155" s="239"/>
      <c r="Q155" s="239"/>
      <c r="R155" s="239"/>
      <c r="S155" s="239"/>
      <c r="T155" s="239"/>
      <c r="U155" s="239"/>
      <c r="V155" s="239">
        <v>1</v>
      </c>
      <c r="W155" s="129" t="s">
        <v>3900</v>
      </c>
    </row>
    <row r="156" spans="2:23" s="153" customFormat="1" x14ac:dyDescent="0.25">
      <c r="B156" s="63" t="s">
        <v>1574</v>
      </c>
      <c r="C156" s="64" t="s">
        <v>3876</v>
      </c>
      <c r="D156" s="64">
        <v>44049</v>
      </c>
      <c r="E156" s="64">
        <v>44079</v>
      </c>
      <c r="F156" s="64" t="s">
        <v>1575</v>
      </c>
      <c r="G156" s="64" t="s">
        <v>1576</v>
      </c>
      <c r="H156" s="64"/>
      <c r="I156" s="64" t="s">
        <v>3450</v>
      </c>
      <c r="J156" s="64" t="s">
        <v>237</v>
      </c>
      <c r="K156" s="238">
        <v>44084</v>
      </c>
      <c r="L156" s="239"/>
      <c r="M156" s="239"/>
      <c r="N156" s="239"/>
      <c r="O156" s="239"/>
      <c r="P156" s="239"/>
      <c r="Q156" s="239"/>
      <c r="R156" s="239"/>
      <c r="S156" s="239"/>
      <c r="T156" s="239"/>
      <c r="U156" s="239">
        <v>1</v>
      </c>
      <c r="V156" s="239"/>
      <c r="W156" s="129" t="s">
        <v>3931</v>
      </c>
    </row>
    <row r="157" spans="2:23" s="153" customFormat="1" x14ac:dyDescent="0.25">
      <c r="B157" s="63" t="s">
        <v>1574</v>
      </c>
      <c r="C157" s="64" t="s">
        <v>3876</v>
      </c>
      <c r="D157" s="64">
        <v>44049</v>
      </c>
      <c r="E157" s="64">
        <v>44079</v>
      </c>
      <c r="F157" s="64" t="s">
        <v>1577</v>
      </c>
      <c r="G157" s="64" t="s">
        <v>1578</v>
      </c>
      <c r="H157" s="64"/>
      <c r="I157" s="64" t="s">
        <v>3450</v>
      </c>
      <c r="J157" s="64" t="s">
        <v>237</v>
      </c>
      <c r="K157" s="238">
        <v>44084</v>
      </c>
      <c r="L157" s="239"/>
      <c r="M157" s="239"/>
      <c r="N157" s="239"/>
      <c r="O157" s="239"/>
      <c r="P157" s="239"/>
      <c r="Q157" s="239"/>
      <c r="R157" s="239"/>
      <c r="S157" s="239"/>
      <c r="T157" s="239"/>
      <c r="U157" s="239">
        <v>1</v>
      </c>
      <c r="V157" s="239"/>
      <c r="W157" s="129" t="s">
        <v>3930</v>
      </c>
    </row>
    <row r="158" spans="2:23" s="153" customFormat="1" x14ac:dyDescent="0.25">
      <c r="B158" s="63" t="s">
        <v>39</v>
      </c>
      <c r="C158" s="64" t="s">
        <v>3785</v>
      </c>
      <c r="D158" s="64">
        <v>44044</v>
      </c>
      <c r="E158" s="64">
        <v>44074</v>
      </c>
      <c r="F158" s="64" t="s">
        <v>64</v>
      </c>
      <c r="G158" s="64" t="s">
        <v>2623</v>
      </c>
      <c r="H158" s="64"/>
      <c r="I158" s="64" t="s">
        <v>46</v>
      </c>
      <c r="J158" s="64" t="s">
        <v>237</v>
      </c>
      <c r="K158" s="238">
        <v>44083</v>
      </c>
      <c r="L158" s="239"/>
      <c r="M158" s="239"/>
      <c r="N158" s="239"/>
      <c r="O158" s="239"/>
      <c r="P158" s="239"/>
      <c r="Q158" s="239"/>
      <c r="R158" s="239"/>
      <c r="S158" s="239"/>
      <c r="T158" s="239"/>
      <c r="U158" s="239">
        <v>1</v>
      </c>
      <c r="V158" s="239"/>
      <c r="W158" s="129" t="s">
        <v>3908</v>
      </c>
    </row>
    <row r="159" spans="2:23" s="153" customFormat="1" x14ac:dyDescent="0.25">
      <c r="B159" s="63" t="s">
        <v>2738</v>
      </c>
      <c r="C159" s="64" t="s">
        <v>3710</v>
      </c>
      <c r="D159" s="64">
        <v>44044</v>
      </c>
      <c r="E159" s="64">
        <v>44074</v>
      </c>
      <c r="F159" s="64" t="s">
        <v>1074</v>
      </c>
      <c r="G159" s="64" t="s">
        <v>2745</v>
      </c>
      <c r="H159" s="64"/>
      <c r="I159" s="64" t="s">
        <v>3450</v>
      </c>
      <c r="J159" s="64" t="s">
        <v>237</v>
      </c>
      <c r="K159" s="238">
        <v>44082</v>
      </c>
      <c r="L159" s="239"/>
      <c r="M159" s="239"/>
      <c r="N159" s="239"/>
      <c r="O159" s="239"/>
      <c r="P159" s="239"/>
      <c r="Q159" s="239"/>
      <c r="R159" s="239"/>
      <c r="S159" s="239"/>
      <c r="T159" s="239"/>
      <c r="U159" s="239">
        <v>1</v>
      </c>
      <c r="V159" s="239"/>
      <c r="W159" s="129" t="s">
        <v>3906</v>
      </c>
    </row>
    <row r="160" spans="2:23" s="153" customFormat="1" x14ac:dyDescent="0.25">
      <c r="B160" s="63" t="s">
        <v>2738</v>
      </c>
      <c r="C160" s="64" t="s">
        <v>3710</v>
      </c>
      <c r="D160" s="64">
        <v>44044</v>
      </c>
      <c r="E160" s="64">
        <v>44074</v>
      </c>
      <c r="F160" s="64" t="s">
        <v>2750</v>
      </c>
      <c r="G160" s="64" t="s">
        <v>2759</v>
      </c>
      <c r="H160" s="64"/>
      <c r="I160" s="64" t="s">
        <v>3450</v>
      </c>
      <c r="J160" s="64" t="s">
        <v>237</v>
      </c>
      <c r="K160" s="238">
        <v>44082</v>
      </c>
      <c r="L160" s="239"/>
      <c r="M160" s="239"/>
      <c r="N160" s="239"/>
      <c r="O160" s="239"/>
      <c r="P160" s="239"/>
      <c r="Q160" s="239"/>
      <c r="R160" s="239"/>
      <c r="S160" s="239"/>
      <c r="T160" s="239"/>
      <c r="U160" s="239">
        <v>1</v>
      </c>
      <c r="V160" s="239"/>
      <c r="W160" s="129" t="s">
        <v>3906</v>
      </c>
    </row>
    <row r="161" spans="2:23" s="153" customFormat="1" x14ac:dyDescent="0.25">
      <c r="B161" s="63" t="s">
        <v>2738</v>
      </c>
      <c r="C161" s="64" t="s">
        <v>3710</v>
      </c>
      <c r="D161" s="64">
        <v>44044</v>
      </c>
      <c r="E161" s="64">
        <v>44074</v>
      </c>
      <c r="F161" s="64" t="s">
        <v>2750</v>
      </c>
      <c r="G161" s="64" t="s">
        <v>2762</v>
      </c>
      <c r="H161" s="64"/>
      <c r="I161" s="64" t="s">
        <v>3450</v>
      </c>
      <c r="J161" s="64" t="s">
        <v>237</v>
      </c>
      <c r="K161" s="238">
        <v>44082</v>
      </c>
      <c r="L161" s="239"/>
      <c r="M161" s="239"/>
      <c r="N161" s="239"/>
      <c r="O161" s="239"/>
      <c r="P161" s="239"/>
      <c r="Q161" s="239"/>
      <c r="R161" s="239"/>
      <c r="S161" s="239"/>
      <c r="T161" s="239"/>
      <c r="U161" s="239">
        <v>1</v>
      </c>
      <c r="V161" s="239"/>
      <c r="W161" s="129" t="s">
        <v>3906</v>
      </c>
    </row>
    <row r="162" spans="2:23" s="153" customFormat="1" x14ac:dyDescent="0.25">
      <c r="B162" s="63" t="s">
        <v>2738</v>
      </c>
      <c r="C162" s="64" t="s">
        <v>3709</v>
      </c>
      <c r="D162" s="64">
        <v>44044</v>
      </c>
      <c r="E162" s="64">
        <v>44074</v>
      </c>
      <c r="F162" s="64" t="s">
        <v>2787</v>
      </c>
      <c r="G162" s="64" t="s">
        <v>2789</v>
      </c>
      <c r="H162" s="64"/>
      <c r="I162" s="64" t="s">
        <v>3450</v>
      </c>
      <c r="J162" s="64" t="s">
        <v>237</v>
      </c>
      <c r="K162" s="238">
        <v>44082</v>
      </c>
      <c r="L162" s="239"/>
      <c r="M162" s="239"/>
      <c r="N162" s="239"/>
      <c r="O162" s="239"/>
      <c r="P162" s="239"/>
      <c r="Q162" s="239"/>
      <c r="R162" s="239"/>
      <c r="S162" s="239"/>
      <c r="T162" s="239"/>
      <c r="U162" s="239">
        <v>1</v>
      </c>
      <c r="V162" s="239"/>
      <c r="W162" s="129" t="s">
        <v>3907</v>
      </c>
    </row>
    <row r="163" spans="2:23" s="153" customFormat="1" x14ac:dyDescent="0.25">
      <c r="B163" s="63" t="s">
        <v>2791</v>
      </c>
      <c r="C163" s="64" t="s">
        <v>3634</v>
      </c>
      <c r="D163" s="64">
        <v>44061</v>
      </c>
      <c r="E163" s="64">
        <v>44091</v>
      </c>
      <c r="F163" s="64" t="s">
        <v>2798</v>
      </c>
      <c r="G163" s="64" t="s">
        <v>2799</v>
      </c>
      <c r="H163" s="64"/>
      <c r="I163" s="64" t="s">
        <v>3738</v>
      </c>
      <c r="J163" s="64" t="s">
        <v>237</v>
      </c>
      <c r="K163" s="238">
        <v>44081</v>
      </c>
      <c r="L163" s="239"/>
      <c r="M163" s="239"/>
      <c r="N163" s="239"/>
      <c r="O163" s="239"/>
      <c r="P163" s="239"/>
      <c r="Q163" s="239"/>
      <c r="R163" s="239"/>
      <c r="S163" s="239"/>
      <c r="T163" s="239"/>
      <c r="U163" s="239"/>
      <c r="V163" s="239"/>
      <c r="W163" s="138" t="s">
        <v>3904</v>
      </c>
    </row>
    <row r="164" spans="2:23" s="153" customFormat="1" x14ac:dyDescent="0.25">
      <c r="B164" s="63" t="s">
        <v>4116</v>
      </c>
      <c r="C164" s="3" t="s">
        <v>3578</v>
      </c>
      <c r="D164" s="6">
        <v>44059</v>
      </c>
      <c r="E164" s="6">
        <v>44089</v>
      </c>
      <c r="F164" s="87" t="s">
        <v>2511</v>
      </c>
      <c r="G164" s="301" t="s">
        <v>4405</v>
      </c>
      <c r="H164" s="301" t="s">
        <v>3131</v>
      </c>
      <c r="I164" s="64" t="s">
        <v>46</v>
      </c>
      <c r="J164" s="64" t="s">
        <v>237</v>
      </c>
      <c r="K164" s="238">
        <v>44099</v>
      </c>
      <c r="L164" s="239"/>
      <c r="M164" s="239"/>
      <c r="N164" s="239"/>
      <c r="O164" s="239"/>
      <c r="P164" s="239"/>
      <c r="Q164" s="239"/>
      <c r="R164" s="239"/>
      <c r="S164" s="239"/>
      <c r="T164" s="239"/>
      <c r="U164" s="239"/>
      <c r="V164" s="239">
        <v>1</v>
      </c>
      <c r="W164" s="129" t="s">
        <v>4187</v>
      </c>
    </row>
    <row r="165" spans="2:23" s="153" customFormat="1" x14ac:dyDescent="0.25">
      <c r="B165" s="63" t="s">
        <v>4116</v>
      </c>
      <c r="C165" s="3" t="s">
        <v>3578</v>
      </c>
      <c r="D165" s="6">
        <v>44059</v>
      </c>
      <c r="E165" s="6">
        <v>44089</v>
      </c>
      <c r="F165" s="87" t="s">
        <v>2511</v>
      </c>
      <c r="G165" s="301" t="s">
        <v>4406</v>
      </c>
      <c r="H165" s="301" t="s">
        <v>4437</v>
      </c>
      <c r="I165" s="64" t="s">
        <v>46</v>
      </c>
      <c r="J165" s="64" t="s">
        <v>237</v>
      </c>
      <c r="K165" s="238">
        <v>44099</v>
      </c>
      <c r="L165" s="239"/>
      <c r="M165" s="239"/>
      <c r="N165" s="239"/>
      <c r="O165" s="239"/>
      <c r="P165" s="239"/>
      <c r="Q165" s="239"/>
      <c r="R165" s="239"/>
      <c r="S165" s="239"/>
      <c r="T165" s="239"/>
      <c r="U165" s="239"/>
      <c r="V165" s="239">
        <v>1</v>
      </c>
      <c r="W165" s="129" t="s">
        <v>4187</v>
      </c>
    </row>
    <row r="166" spans="2:23" s="153" customFormat="1" x14ac:dyDescent="0.25">
      <c r="B166" s="63" t="s">
        <v>4116</v>
      </c>
      <c r="C166" s="3" t="s">
        <v>3578</v>
      </c>
      <c r="D166" s="6">
        <v>44059</v>
      </c>
      <c r="E166" s="6">
        <v>44089</v>
      </c>
      <c r="F166" s="87" t="s">
        <v>2511</v>
      </c>
      <c r="G166" s="301" t="s">
        <v>4407</v>
      </c>
      <c r="H166" s="301" t="s">
        <v>4438</v>
      </c>
      <c r="I166" s="64" t="s">
        <v>46</v>
      </c>
      <c r="J166" s="64" t="s">
        <v>237</v>
      </c>
      <c r="K166" s="238">
        <v>44099</v>
      </c>
      <c r="L166" s="239"/>
      <c r="M166" s="239"/>
      <c r="N166" s="239"/>
      <c r="O166" s="239"/>
      <c r="P166" s="239"/>
      <c r="Q166" s="239"/>
      <c r="R166" s="239"/>
      <c r="S166" s="239"/>
      <c r="T166" s="239"/>
      <c r="U166" s="239"/>
      <c r="V166" s="239">
        <v>1</v>
      </c>
      <c r="W166" s="129" t="s">
        <v>4187</v>
      </c>
    </row>
    <row r="167" spans="2:23" s="153" customFormat="1" x14ac:dyDescent="0.25">
      <c r="B167" s="63" t="s">
        <v>4116</v>
      </c>
      <c r="C167" s="3" t="s">
        <v>3578</v>
      </c>
      <c r="D167" s="6">
        <v>44059</v>
      </c>
      <c r="E167" s="6">
        <v>44089</v>
      </c>
      <c r="F167" s="87" t="s">
        <v>2511</v>
      </c>
      <c r="G167" s="301" t="s">
        <v>4408</v>
      </c>
      <c r="H167" s="301" t="s">
        <v>4439</v>
      </c>
      <c r="I167" s="64" t="s">
        <v>46</v>
      </c>
      <c r="J167" s="64" t="s">
        <v>237</v>
      </c>
      <c r="K167" s="238">
        <v>44099</v>
      </c>
      <c r="L167" s="239"/>
      <c r="M167" s="239"/>
      <c r="N167" s="239"/>
      <c r="O167" s="239"/>
      <c r="P167" s="239"/>
      <c r="Q167" s="239"/>
      <c r="R167" s="239"/>
      <c r="S167" s="239"/>
      <c r="T167" s="239"/>
      <c r="U167" s="239"/>
      <c r="V167" s="239">
        <v>1</v>
      </c>
      <c r="W167" s="129" t="s">
        <v>4187</v>
      </c>
    </row>
    <row r="168" spans="2:23" s="153" customFormat="1" x14ac:dyDescent="0.25">
      <c r="B168" s="63" t="s">
        <v>4116</v>
      </c>
      <c r="C168" s="3" t="s">
        <v>3578</v>
      </c>
      <c r="D168" s="6">
        <v>44059</v>
      </c>
      <c r="E168" s="6">
        <v>44089</v>
      </c>
      <c r="F168" s="87" t="s">
        <v>2511</v>
      </c>
      <c r="G168" s="301" t="s">
        <v>4409</v>
      </c>
      <c r="H168" s="301" t="s">
        <v>4440</v>
      </c>
      <c r="I168" s="64" t="s">
        <v>46</v>
      </c>
      <c r="J168" s="64" t="s">
        <v>237</v>
      </c>
      <c r="K168" s="238">
        <v>44099</v>
      </c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>
        <v>1</v>
      </c>
      <c r="W168" s="129" t="s">
        <v>4187</v>
      </c>
    </row>
    <row r="169" spans="2:23" s="153" customFormat="1" x14ac:dyDescent="0.25">
      <c r="B169" s="63" t="s">
        <v>4116</v>
      </c>
      <c r="C169" s="3" t="s">
        <v>3578</v>
      </c>
      <c r="D169" s="6">
        <v>44059</v>
      </c>
      <c r="E169" s="6">
        <v>44089</v>
      </c>
      <c r="F169" s="87" t="s">
        <v>2511</v>
      </c>
      <c r="G169" s="301" t="s">
        <v>4410</v>
      </c>
      <c r="H169" s="301" t="s">
        <v>4441</v>
      </c>
      <c r="I169" s="64" t="s">
        <v>46</v>
      </c>
      <c r="J169" s="64" t="s">
        <v>237</v>
      </c>
      <c r="K169" s="238">
        <v>44099</v>
      </c>
      <c r="L169" s="239"/>
      <c r="M169" s="239"/>
      <c r="N169" s="239"/>
      <c r="O169" s="239"/>
      <c r="P169" s="239"/>
      <c r="Q169" s="239"/>
      <c r="R169" s="239"/>
      <c r="S169" s="239"/>
      <c r="T169" s="239"/>
      <c r="U169" s="239"/>
      <c r="V169" s="239">
        <v>1</v>
      </c>
      <c r="W169" s="129" t="s">
        <v>4187</v>
      </c>
    </row>
    <row r="170" spans="2:23" s="153" customFormat="1" x14ac:dyDescent="0.25">
      <c r="B170" s="63" t="s">
        <v>4116</v>
      </c>
      <c r="C170" s="3" t="s">
        <v>3578</v>
      </c>
      <c r="D170" s="6">
        <v>44059</v>
      </c>
      <c r="E170" s="6">
        <v>44089</v>
      </c>
      <c r="F170" s="87" t="s">
        <v>2511</v>
      </c>
      <c r="G170" s="301" t="s">
        <v>1054</v>
      </c>
      <c r="H170" s="301" t="s">
        <v>4442</v>
      </c>
      <c r="I170" s="64" t="s">
        <v>46</v>
      </c>
      <c r="J170" s="64" t="s">
        <v>237</v>
      </c>
      <c r="K170" s="238">
        <v>44099</v>
      </c>
      <c r="L170" s="239"/>
      <c r="M170" s="239"/>
      <c r="N170" s="239"/>
      <c r="O170" s="239"/>
      <c r="P170" s="239"/>
      <c r="Q170" s="239"/>
      <c r="R170" s="239"/>
      <c r="S170" s="239"/>
      <c r="T170" s="239"/>
      <c r="U170" s="239"/>
      <c r="V170" s="239">
        <v>1</v>
      </c>
      <c r="W170" s="129" t="s">
        <v>4187</v>
      </c>
    </row>
    <row r="171" spans="2:23" s="153" customFormat="1" x14ac:dyDescent="0.25">
      <c r="B171" s="63" t="s">
        <v>4116</v>
      </c>
      <c r="C171" s="3" t="s">
        <v>3578</v>
      </c>
      <c r="D171" s="6">
        <v>44059</v>
      </c>
      <c r="E171" s="6">
        <v>44089</v>
      </c>
      <c r="F171" s="105" t="s">
        <v>2514</v>
      </c>
      <c r="G171" s="301" t="s">
        <v>4411</v>
      </c>
      <c r="H171" s="301" t="s">
        <v>4443</v>
      </c>
      <c r="I171" s="64" t="s">
        <v>46</v>
      </c>
      <c r="J171" s="64" t="s">
        <v>237</v>
      </c>
      <c r="K171" s="238">
        <v>44099</v>
      </c>
      <c r="L171" s="239"/>
      <c r="M171" s="239"/>
      <c r="N171" s="239"/>
      <c r="O171" s="239"/>
      <c r="P171" s="239"/>
      <c r="Q171" s="239"/>
      <c r="R171" s="239"/>
      <c r="S171" s="239"/>
      <c r="T171" s="239"/>
      <c r="U171" s="239"/>
      <c r="V171" s="239">
        <v>1</v>
      </c>
      <c r="W171" s="129" t="s">
        <v>4187</v>
      </c>
    </row>
    <row r="172" spans="2:23" s="153" customFormat="1" x14ac:dyDescent="0.25">
      <c r="B172" s="63" t="s">
        <v>4116</v>
      </c>
      <c r="C172" s="3" t="s">
        <v>3578</v>
      </c>
      <c r="D172" s="6">
        <v>44059</v>
      </c>
      <c r="E172" s="6">
        <v>44089</v>
      </c>
      <c r="F172" s="105" t="s">
        <v>2513</v>
      </c>
      <c r="G172" s="301" t="s">
        <v>4412</v>
      </c>
      <c r="H172" s="301" t="s">
        <v>4444</v>
      </c>
      <c r="I172" s="64" t="s">
        <v>46</v>
      </c>
      <c r="J172" s="64" t="s">
        <v>237</v>
      </c>
      <c r="K172" s="238">
        <v>44099</v>
      </c>
      <c r="L172" s="239"/>
      <c r="M172" s="239"/>
      <c r="N172" s="239"/>
      <c r="O172" s="239"/>
      <c r="P172" s="239"/>
      <c r="Q172" s="239"/>
      <c r="R172" s="239"/>
      <c r="S172" s="239"/>
      <c r="T172" s="239"/>
      <c r="U172" s="239"/>
      <c r="V172" s="239">
        <v>1</v>
      </c>
      <c r="W172" s="129" t="s">
        <v>4187</v>
      </c>
    </row>
    <row r="173" spans="2:23" s="153" customFormat="1" x14ac:dyDescent="0.25">
      <c r="B173" s="63" t="s">
        <v>4116</v>
      </c>
      <c r="C173" s="3" t="s">
        <v>3578</v>
      </c>
      <c r="D173" s="6">
        <v>44059</v>
      </c>
      <c r="E173" s="6">
        <v>44089</v>
      </c>
      <c r="F173" s="105" t="s">
        <v>2512</v>
      </c>
      <c r="G173" s="301" t="s">
        <v>4413</v>
      </c>
      <c r="H173" s="301" t="s">
        <v>4445</v>
      </c>
      <c r="I173" s="64" t="s">
        <v>46</v>
      </c>
      <c r="J173" s="64" t="s">
        <v>237</v>
      </c>
      <c r="K173" s="238">
        <v>44099</v>
      </c>
      <c r="L173" s="239"/>
      <c r="M173" s="239"/>
      <c r="N173" s="239"/>
      <c r="O173" s="239"/>
      <c r="P173" s="239"/>
      <c r="Q173" s="239"/>
      <c r="R173" s="239"/>
      <c r="S173" s="239"/>
      <c r="T173" s="239"/>
      <c r="U173" s="239"/>
      <c r="V173" s="239">
        <v>1</v>
      </c>
      <c r="W173" s="129" t="s">
        <v>4187</v>
      </c>
    </row>
    <row r="174" spans="2:23" s="153" customFormat="1" x14ac:dyDescent="0.25">
      <c r="B174" s="63" t="s">
        <v>4116</v>
      </c>
      <c r="C174" s="3" t="s">
        <v>3578</v>
      </c>
      <c r="D174" s="6">
        <v>44059</v>
      </c>
      <c r="E174" s="6">
        <v>44089</v>
      </c>
      <c r="F174" s="119" t="s">
        <v>2515</v>
      </c>
      <c r="G174" s="301" t="s">
        <v>4414</v>
      </c>
      <c r="H174" s="301" t="s">
        <v>4446</v>
      </c>
      <c r="I174" s="64" t="s">
        <v>46</v>
      </c>
      <c r="J174" s="64" t="s">
        <v>237</v>
      </c>
      <c r="K174" s="238">
        <v>44099</v>
      </c>
      <c r="L174" s="239"/>
      <c r="M174" s="239"/>
      <c r="N174" s="239"/>
      <c r="O174" s="239"/>
      <c r="P174" s="239"/>
      <c r="Q174" s="239"/>
      <c r="R174" s="239"/>
      <c r="S174" s="239"/>
      <c r="T174" s="239"/>
      <c r="U174" s="239"/>
      <c r="V174" s="239">
        <v>1</v>
      </c>
      <c r="W174" s="129" t="s">
        <v>4187</v>
      </c>
    </row>
    <row r="175" spans="2:23" s="153" customFormat="1" x14ac:dyDescent="0.25">
      <c r="B175" s="63" t="s">
        <v>4116</v>
      </c>
      <c r="C175" s="3" t="s">
        <v>3578</v>
      </c>
      <c r="D175" s="6">
        <v>44059</v>
      </c>
      <c r="E175" s="6">
        <v>44089</v>
      </c>
      <c r="F175" s="119" t="s">
        <v>2515</v>
      </c>
      <c r="G175" s="301" t="s">
        <v>4415</v>
      </c>
      <c r="H175" s="301" t="s">
        <v>4447</v>
      </c>
      <c r="I175" s="64" t="s">
        <v>46</v>
      </c>
      <c r="J175" s="64" t="s">
        <v>237</v>
      </c>
      <c r="K175" s="238">
        <v>44099</v>
      </c>
      <c r="L175" s="239"/>
      <c r="M175" s="239"/>
      <c r="N175" s="239"/>
      <c r="O175" s="239"/>
      <c r="P175" s="239"/>
      <c r="Q175" s="239"/>
      <c r="R175" s="239"/>
      <c r="S175" s="239"/>
      <c r="T175" s="239"/>
      <c r="U175" s="239"/>
      <c r="V175" s="239">
        <v>1</v>
      </c>
      <c r="W175" s="129" t="s">
        <v>4187</v>
      </c>
    </row>
    <row r="176" spans="2:23" s="153" customFormat="1" x14ac:dyDescent="0.25">
      <c r="B176" s="63" t="s">
        <v>4116</v>
      </c>
      <c r="C176" s="3" t="s">
        <v>3578</v>
      </c>
      <c r="D176" s="6">
        <v>44059</v>
      </c>
      <c r="E176" s="6">
        <v>44089</v>
      </c>
      <c r="F176" s="119" t="s">
        <v>2515</v>
      </c>
      <c r="G176" s="301" t="s">
        <v>4416</v>
      </c>
      <c r="H176" s="301" t="s">
        <v>4448</v>
      </c>
      <c r="I176" s="64" t="s">
        <v>46</v>
      </c>
      <c r="J176" s="64" t="s">
        <v>237</v>
      </c>
      <c r="K176" s="238">
        <v>44099</v>
      </c>
      <c r="L176" s="239"/>
      <c r="M176" s="239"/>
      <c r="N176" s="239"/>
      <c r="O176" s="239"/>
      <c r="P176" s="239"/>
      <c r="Q176" s="239"/>
      <c r="R176" s="239"/>
      <c r="S176" s="239"/>
      <c r="T176" s="239"/>
      <c r="U176" s="239"/>
      <c r="V176" s="239">
        <v>1</v>
      </c>
      <c r="W176" s="129" t="s">
        <v>4187</v>
      </c>
    </row>
    <row r="177" spans="2:23" s="153" customFormat="1" x14ac:dyDescent="0.25">
      <c r="B177" s="63" t="s">
        <v>4116</v>
      </c>
      <c r="C177" s="3" t="s">
        <v>3578</v>
      </c>
      <c r="D177" s="6">
        <v>44059</v>
      </c>
      <c r="E177" s="6">
        <v>44089</v>
      </c>
      <c r="F177" s="119" t="s">
        <v>2515</v>
      </c>
      <c r="G177" s="301" t="s">
        <v>4417</v>
      </c>
      <c r="H177" s="301" t="s">
        <v>4449</v>
      </c>
      <c r="I177" s="64" t="s">
        <v>46</v>
      </c>
      <c r="J177" s="64" t="s">
        <v>237</v>
      </c>
      <c r="K177" s="238">
        <v>44099</v>
      </c>
      <c r="L177" s="239"/>
      <c r="M177" s="239"/>
      <c r="N177" s="239"/>
      <c r="O177" s="239"/>
      <c r="P177" s="239"/>
      <c r="Q177" s="239"/>
      <c r="R177" s="239"/>
      <c r="S177" s="239"/>
      <c r="T177" s="239"/>
      <c r="U177" s="239"/>
      <c r="V177" s="239">
        <v>1</v>
      </c>
      <c r="W177" s="129" t="s">
        <v>4187</v>
      </c>
    </row>
    <row r="178" spans="2:23" s="153" customFormat="1" x14ac:dyDescent="0.25">
      <c r="B178" s="63" t="s">
        <v>4116</v>
      </c>
      <c r="C178" s="3" t="s">
        <v>3578</v>
      </c>
      <c r="D178" s="6">
        <v>44059</v>
      </c>
      <c r="E178" s="6">
        <v>44089</v>
      </c>
      <c r="F178" s="119" t="s">
        <v>2515</v>
      </c>
      <c r="G178" s="301" t="s">
        <v>4418</v>
      </c>
      <c r="H178" s="301" t="s">
        <v>4450</v>
      </c>
      <c r="I178" s="64" t="s">
        <v>46</v>
      </c>
      <c r="J178" s="64" t="s">
        <v>237</v>
      </c>
      <c r="K178" s="238">
        <v>44099</v>
      </c>
      <c r="L178" s="239"/>
      <c r="M178" s="239"/>
      <c r="N178" s="239"/>
      <c r="O178" s="239"/>
      <c r="P178" s="239"/>
      <c r="Q178" s="239"/>
      <c r="R178" s="239"/>
      <c r="S178" s="239"/>
      <c r="T178" s="239"/>
      <c r="U178" s="239"/>
      <c r="V178" s="239">
        <v>1</v>
      </c>
      <c r="W178" s="129" t="s">
        <v>4187</v>
      </c>
    </row>
    <row r="179" spans="2:23" s="153" customFormat="1" x14ac:dyDescent="0.25">
      <c r="B179" s="63" t="s">
        <v>4116</v>
      </c>
      <c r="C179" s="3" t="s">
        <v>3578</v>
      </c>
      <c r="D179" s="6">
        <v>44059</v>
      </c>
      <c r="E179" s="6">
        <v>44089</v>
      </c>
      <c r="F179" s="119" t="s">
        <v>2515</v>
      </c>
      <c r="G179" s="301" t="s">
        <v>4419</v>
      </c>
      <c r="H179" s="301" t="s">
        <v>4451</v>
      </c>
      <c r="I179" s="64" t="s">
        <v>46</v>
      </c>
      <c r="J179" s="64" t="s">
        <v>237</v>
      </c>
      <c r="K179" s="238">
        <v>44099</v>
      </c>
      <c r="L179" s="239"/>
      <c r="M179" s="239"/>
      <c r="N179" s="239"/>
      <c r="O179" s="239"/>
      <c r="P179" s="239"/>
      <c r="Q179" s="239"/>
      <c r="R179" s="239"/>
      <c r="S179" s="239"/>
      <c r="T179" s="239"/>
      <c r="U179" s="239"/>
      <c r="V179" s="239">
        <v>1</v>
      </c>
      <c r="W179" s="129" t="s">
        <v>4187</v>
      </c>
    </row>
    <row r="180" spans="2:23" s="153" customFormat="1" x14ac:dyDescent="0.25">
      <c r="B180" s="63" t="s">
        <v>4116</v>
      </c>
      <c r="C180" s="3" t="s">
        <v>3578</v>
      </c>
      <c r="D180" s="6">
        <v>44059</v>
      </c>
      <c r="E180" s="6">
        <v>44089</v>
      </c>
      <c r="F180" s="119" t="s">
        <v>2518</v>
      </c>
      <c r="G180" s="301" t="s">
        <v>4420</v>
      </c>
      <c r="H180" s="301" t="s">
        <v>4452</v>
      </c>
      <c r="I180" s="64" t="s">
        <v>46</v>
      </c>
      <c r="J180" s="64" t="s">
        <v>237</v>
      </c>
      <c r="K180" s="238">
        <v>44099</v>
      </c>
      <c r="L180" s="239"/>
      <c r="M180" s="239"/>
      <c r="N180" s="239"/>
      <c r="O180" s="239"/>
      <c r="P180" s="239"/>
      <c r="Q180" s="239"/>
      <c r="R180" s="239"/>
      <c r="S180" s="239"/>
      <c r="T180" s="239"/>
      <c r="U180" s="239"/>
      <c r="V180" s="239">
        <v>1</v>
      </c>
      <c r="W180" s="129" t="s">
        <v>4187</v>
      </c>
    </row>
    <row r="181" spans="2:23" s="153" customFormat="1" x14ac:dyDescent="0.25">
      <c r="B181" s="63" t="s">
        <v>4116</v>
      </c>
      <c r="C181" s="3" t="s">
        <v>3578</v>
      </c>
      <c r="D181" s="6">
        <v>44059</v>
      </c>
      <c r="E181" s="6">
        <v>44089</v>
      </c>
      <c r="F181" s="119" t="s">
        <v>4404</v>
      </c>
      <c r="G181" s="301" t="s">
        <v>4421</v>
      </c>
      <c r="H181" s="301" t="s">
        <v>4453</v>
      </c>
      <c r="I181" s="64" t="s">
        <v>46</v>
      </c>
      <c r="J181" s="64" t="s">
        <v>237</v>
      </c>
      <c r="K181" s="238">
        <v>44099</v>
      </c>
      <c r="L181" s="239"/>
      <c r="M181" s="239"/>
      <c r="N181" s="239"/>
      <c r="O181" s="239"/>
      <c r="P181" s="239"/>
      <c r="Q181" s="239"/>
      <c r="R181" s="239"/>
      <c r="S181" s="239"/>
      <c r="T181" s="239"/>
      <c r="U181" s="239"/>
      <c r="V181" s="239">
        <v>1</v>
      </c>
      <c r="W181" s="129" t="s">
        <v>4187</v>
      </c>
    </row>
    <row r="182" spans="2:23" s="153" customFormat="1" x14ac:dyDescent="0.25">
      <c r="B182" s="63" t="s">
        <v>4116</v>
      </c>
      <c r="C182" s="3" t="s">
        <v>3711</v>
      </c>
      <c r="D182" s="6">
        <v>44065</v>
      </c>
      <c r="E182" s="6">
        <v>44095</v>
      </c>
      <c r="F182" s="119" t="s">
        <v>2519</v>
      </c>
      <c r="G182" s="301" t="s">
        <v>4422</v>
      </c>
      <c r="H182" s="301" t="s">
        <v>2522</v>
      </c>
      <c r="I182" s="64" t="s">
        <v>46</v>
      </c>
      <c r="J182" s="64" t="s">
        <v>237</v>
      </c>
      <c r="K182" s="238">
        <v>44099</v>
      </c>
      <c r="L182" s="239"/>
      <c r="M182" s="239"/>
      <c r="N182" s="239"/>
      <c r="O182" s="239"/>
      <c r="P182" s="239"/>
      <c r="Q182" s="239"/>
      <c r="R182" s="239"/>
      <c r="S182" s="239"/>
      <c r="T182" s="239"/>
      <c r="U182" s="239"/>
      <c r="V182" s="239">
        <v>1</v>
      </c>
      <c r="W182" s="129" t="s">
        <v>4187</v>
      </c>
    </row>
    <row r="183" spans="2:23" s="153" customFormat="1" x14ac:dyDescent="0.25">
      <c r="B183" s="63" t="s">
        <v>4116</v>
      </c>
      <c r="C183" s="3" t="s">
        <v>3711</v>
      </c>
      <c r="D183" s="6">
        <v>44065</v>
      </c>
      <c r="E183" s="6">
        <v>44095</v>
      </c>
      <c r="F183" s="119" t="s">
        <v>2520</v>
      </c>
      <c r="G183" s="301" t="s">
        <v>4423</v>
      </c>
      <c r="H183" s="301" t="s">
        <v>4454</v>
      </c>
      <c r="I183" s="64" t="s">
        <v>46</v>
      </c>
      <c r="J183" s="64" t="s">
        <v>237</v>
      </c>
      <c r="K183" s="238">
        <v>44099</v>
      </c>
      <c r="L183" s="239"/>
      <c r="M183" s="239"/>
      <c r="N183" s="239"/>
      <c r="O183" s="239"/>
      <c r="P183" s="239"/>
      <c r="Q183" s="239"/>
      <c r="R183" s="239"/>
      <c r="S183" s="239"/>
      <c r="T183" s="239"/>
      <c r="U183" s="239"/>
      <c r="V183" s="239">
        <v>1</v>
      </c>
      <c r="W183" s="129" t="s">
        <v>4187</v>
      </c>
    </row>
    <row r="184" spans="2:23" s="153" customFormat="1" x14ac:dyDescent="0.25">
      <c r="B184" s="63" t="s">
        <v>4116</v>
      </c>
      <c r="C184" s="3" t="s">
        <v>3711</v>
      </c>
      <c r="D184" s="6">
        <v>44065</v>
      </c>
      <c r="E184" s="6">
        <v>44095</v>
      </c>
      <c r="F184" s="119" t="s">
        <v>2523</v>
      </c>
      <c r="G184" s="301" t="s">
        <v>4424</v>
      </c>
      <c r="H184" s="301" t="s">
        <v>4455</v>
      </c>
      <c r="I184" s="64" t="s">
        <v>46</v>
      </c>
      <c r="J184" s="64" t="s">
        <v>237</v>
      </c>
      <c r="K184" s="238">
        <v>44099</v>
      </c>
      <c r="L184" s="239"/>
      <c r="M184" s="239"/>
      <c r="N184" s="239"/>
      <c r="O184" s="239"/>
      <c r="P184" s="239"/>
      <c r="Q184" s="239"/>
      <c r="R184" s="239"/>
      <c r="S184" s="239"/>
      <c r="T184" s="239"/>
      <c r="U184" s="239"/>
      <c r="V184" s="239">
        <v>1</v>
      </c>
      <c r="W184" s="129" t="s">
        <v>4187</v>
      </c>
    </row>
    <row r="185" spans="2:23" s="153" customFormat="1" x14ac:dyDescent="0.25">
      <c r="B185" s="63" t="s">
        <v>4116</v>
      </c>
      <c r="C185" s="3" t="s">
        <v>3711</v>
      </c>
      <c r="D185" s="6">
        <v>44065</v>
      </c>
      <c r="E185" s="6">
        <v>44095</v>
      </c>
      <c r="F185" s="119" t="s">
        <v>2523</v>
      </c>
      <c r="G185" s="301" t="s">
        <v>4425</v>
      </c>
      <c r="H185" s="301" t="s">
        <v>4456</v>
      </c>
      <c r="I185" s="64" t="s">
        <v>46</v>
      </c>
      <c r="J185" s="64" t="s">
        <v>237</v>
      </c>
      <c r="K185" s="238">
        <v>44099</v>
      </c>
      <c r="L185" s="239"/>
      <c r="M185" s="239"/>
      <c r="N185" s="239"/>
      <c r="O185" s="239"/>
      <c r="P185" s="239"/>
      <c r="Q185" s="239"/>
      <c r="R185" s="239"/>
      <c r="S185" s="239"/>
      <c r="T185" s="239"/>
      <c r="U185" s="239"/>
      <c r="V185" s="239">
        <v>1</v>
      </c>
      <c r="W185" s="129" t="s">
        <v>4187</v>
      </c>
    </row>
    <row r="186" spans="2:23" s="153" customFormat="1" x14ac:dyDescent="0.25">
      <c r="B186" s="63" t="s">
        <v>4116</v>
      </c>
      <c r="C186" s="3" t="s">
        <v>3711</v>
      </c>
      <c r="D186" s="6">
        <v>44065</v>
      </c>
      <c r="E186" s="6">
        <v>44095</v>
      </c>
      <c r="F186" s="119" t="s">
        <v>2523</v>
      </c>
      <c r="G186" s="301" t="s">
        <v>4426</v>
      </c>
      <c r="H186" s="301" t="s">
        <v>4457</v>
      </c>
      <c r="I186" s="64" t="s">
        <v>46</v>
      </c>
      <c r="J186" s="64" t="s">
        <v>237</v>
      </c>
      <c r="K186" s="238">
        <v>44099</v>
      </c>
      <c r="L186" s="239"/>
      <c r="M186" s="239"/>
      <c r="N186" s="239"/>
      <c r="O186" s="239"/>
      <c r="P186" s="239"/>
      <c r="Q186" s="239"/>
      <c r="R186" s="239"/>
      <c r="S186" s="239"/>
      <c r="T186" s="239"/>
      <c r="U186" s="239"/>
      <c r="V186" s="239">
        <v>1</v>
      </c>
      <c r="W186" s="129" t="s">
        <v>4187</v>
      </c>
    </row>
    <row r="187" spans="2:23" s="153" customFormat="1" x14ac:dyDescent="0.25">
      <c r="B187" s="63" t="s">
        <v>4116</v>
      </c>
      <c r="C187" s="3" t="s">
        <v>3711</v>
      </c>
      <c r="D187" s="6">
        <v>44065</v>
      </c>
      <c r="E187" s="6">
        <v>44095</v>
      </c>
      <c r="F187" s="119" t="s">
        <v>2523</v>
      </c>
      <c r="G187" s="301" t="s">
        <v>4427</v>
      </c>
      <c r="H187" s="301" t="s">
        <v>4458</v>
      </c>
      <c r="I187" s="64" t="s">
        <v>46</v>
      </c>
      <c r="J187" s="64" t="s">
        <v>237</v>
      </c>
      <c r="K187" s="238">
        <v>44099</v>
      </c>
      <c r="L187" s="239"/>
      <c r="M187" s="239"/>
      <c r="N187" s="239"/>
      <c r="O187" s="239"/>
      <c r="P187" s="239"/>
      <c r="Q187" s="239"/>
      <c r="R187" s="239"/>
      <c r="S187" s="239"/>
      <c r="T187" s="239"/>
      <c r="U187" s="239"/>
      <c r="V187" s="239">
        <v>1</v>
      </c>
      <c r="W187" s="129" t="s">
        <v>4187</v>
      </c>
    </row>
    <row r="188" spans="2:23" s="153" customFormat="1" x14ac:dyDescent="0.25">
      <c r="B188" s="63" t="s">
        <v>4116</v>
      </c>
      <c r="C188" s="3" t="s">
        <v>3711</v>
      </c>
      <c r="D188" s="6">
        <v>44065</v>
      </c>
      <c r="E188" s="6">
        <v>44095</v>
      </c>
      <c r="F188" s="119" t="s">
        <v>2523</v>
      </c>
      <c r="G188" s="301" t="s">
        <v>4428</v>
      </c>
      <c r="H188" s="301" t="s">
        <v>4459</v>
      </c>
      <c r="I188" s="64" t="s">
        <v>46</v>
      </c>
      <c r="J188" s="64" t="s">
        <v>237</v>
      </c>
      <c r="K188" s="238">
        <v>44099</v>
      </c>
      <c r="L188" s="239"/>
      <c r="M188" s="239"/>
      <c r="N188" s="239"/>
      <c r="O188" s="239"/>
      <c r="P188" s="239"/>
      <c r="Q188" s="239"/>
      <c r="R188" s="239"/>
      <c r="S188" s="239"/>
      <c r="T188" s="239"/>
      <c r="U188" s="239"/>
      <c r="V188" s="239">
        <v>1</v>
      </c>
      <c r="W188" s="129" t="s">
        <v>4187</v>
      </c>
    </row>
    <row r="189" spans="2:23" s="153" customFormat="1" x14ac:dyDescent="0.25">
      <c r="B189" s="63" t="s">
        <v>4116</v>
      </c>
      <c r="C189" s="3" t="s">
        <v>3711</v>
      </c>
      <c r="D189" s="6">
        <v>44065</v>
      </c>
      <c r="E189" s="6">
        <v>44095</v>
      </c>
      <c r="F189" s="119" t="s">
        <v>2523</v>
      </c>
      <c r="G189" s="301" t="s">
        <v>4429</v>
      </c>
      <c r="H189" s="301" t="s">
        <v>4460</v>
      </c>
      <c r="I189" s="64" t="s">
        <v>46</v>
      </c>
      <c r="J189" s="64" t="s">
        <v>237</v>
      </c>
      <c r="K189" s="238">
        <v>44099</v>
      </c>
      <c r="L189" s="239"/>
      <c r="M189" s="239"/>
      <c r="N189" s="239"/>
      <c r="O189" s="239"/>
      <c r="P189" s="239"/>
      <c r="Q189" s="239"/>
      <c r="R189" s="239"/>
      <c r="S189" s="239"/>
      <c r="T189" s="239"/>
      <c r="U189" s="239"/>
      <c r="V189" s="239">
        <v>1</v>
      </c>
      <c r="W189" s="129" t="s">
        <v>4187</v>
      </c>
    </row>
    <row r="190" spans="2:23" s="153" customFormat="1" x14ac:dyDescent="0.25">
      <c r="B190" s="63" t="s">
        <v>4116</v>
      </c>
      <c r="C190" s="3" t="s">
        <v>3711</v>
      </c>
      <c r="D190" s="6">
        <v>44065</v>
      </c>
      <c r="E190" s="6">
        <v>44095</v>
      </c>
      <c r="F190" s="119" t="s">
        <v>2524</v>
      </c>
      <c r="G190" s="301" t="s">
        <v>4430</v>
      </c>
      <c r="H190" s="301" t="s">
        <v>4461</v>
      </c>
      <c r="I190" s="64" t="s">
        <v>46</v>
      </c>
      <c r="J190" s="64" t="s">
        <v>237</v>
      </c>
      <c r="K190" s="238">
        <v>44099</v>
      </c>
      <c r="L190" s="239"/>
      <c r="M190" s="239"/>
      <c r="N190" s="239"/>
      <c r="O190" s="239"/>
      <c r="P190" s="239"/>
      <c r="Q190" s="239"/>
      <c r="R190" s="239"/>
      <c r="S190" s="239"/>
      <c r="T190" s="239"/>
      <c r="U190" s="239"/>
      <c r="V190" s="239">
        <v>1</v>
      </c>
      <c r="W190" s="129" t="s">
        <v>4187</v>
      </c>
    </row>
    <row r="191" spans="2:23" s="153" customFormat="1" x14ac:dyDescent="0.25">
      <c r="B191" s="63" t="s">
        <v>4116</v>
      </c>
      <c r="C191" s="3" t="s">
        <v>3711</v>
      </c>
      <c r="D191" s="6">
        <v>44065</v>
      </c>
      <c r="E191" s="6">
        <v>44095</v>
      </c>
      <c r="F191" s="119" t="s">
        <v>2524</v>
      </c>
      <c r="G191" s="301" t="s">
        <v>4431</v>
      </c>
      <c r="H191" s="301" t="s">
        <v>4462</v>
      </c>
      <c r="I191" s="64" t="s">
        <v>46</v>
      </c>
      <c r="J191" s="64" t="s">
        <v>237</v>
      </c>
      <c r="K191" s="238">
        <v>44099</v>
      </c>
      <c r="L191" s="239"/>
      <c r="M191" s="239"/>
      <c r="N191" s="239"/>
      <c r="O191" s="239"/>
      <c r="P191" s="239"/>
      <c r="Q191" s="239"/>
      <c r="R191" s="239"/>
      <c r="S191" s="239"/>
      <c r="T191" s="239"/>
      <c r="U191" s="239"/>
      <c r="V191" s="239">
        <v>1</v>
      </c>
      <c r="W191" s="129" t="s">
        <v>4187</v>
      </c>
    </row>
    <row r="192" spans="2:23" s="153" customFormat="1" x14ac:dyDescent="0.25">
      <c r="B192" s="63" t="s">
        <v>4116</v>
      </c>
      <c r="C192" s="3" t="s">
        <v>3711</v>
      </c>
      <c r="D192" s="6">
        <v>44065</v>
      </c>
      <c r="E192" s="6">
        <v>44095</v>
      </c>
      <c r="F192" s="119" t="s">
        <v>2524</v>
      </c>
      <c r="G192" s="301" t="s">
        <v>4432</v>
      </c>
      <c r="H192" s="301" t="s">
        <v>4463</v>
      </c>
      <c r="I192" s="64" t="s">
        <v>46</v>
      </c>
      <c r="J192" s="64" t="s">
        <v>237</v>
      </c>
      <c r="K192" s="238">
        <v>44099</v>
      </c>
      <c r="L192" s="239"/>
      <c r="M192" s="239"/>
      <c r="N192" s="239"/>
      <c r="O192" s="239"/>
      <c r="P192" s="239"/>
      <c r="Q192" s="239"/>
      <c r="R192" s="239"/>
      <c r="S192" s="239"/>
      <c r="T192" s="239"/>
      <c r="U192" s="239"/>
      <c r="V192" s="239">
        <v>1</v>
      </c>
      <c r="W192" s="129" t="s">
        <v>4187</v>
      </c>
    </row>
    <row r="193" spans="2:23" s="153" customFormat="1" x14ac:dyDescent="0.25">
      <c r="B193" s="63" t="s">
        <v>4116</v>
      </c>
      <c r="C193" s="3" t="s">
        <v>3711</v>
      </c>
      <c r="D193" s="6">
        <v>44065</v>
      </c>
      <c r="E193" s="6">
        <v>44095</v>
      </c>
      <c r="F193" s="119" t="s">
        <v>2524</v>
      </c>
      <c r="G193" s="330" t="s">
        <v>4433</v>
      </c>
      <c r="H193" s="301" t="s">
        <v>4464</v>
      </c>
      <c r="I193" s="64" t="s">
        <v>46</v>
      </c>
      <c r="J193" s="64" t="s">
        <v>237</v>
      </c>
      <c r="K193" s="238">
        <v>44099</v>
      </c>
      <c r="L193" s="239"/>
      <c r="M193" s="239"/>
      <c r="N193" s="239"/>
      <c r="O193" s="239"/>
      <c r="P193" s="239"/>
      <c r="Q193" s="239"/>
      <c r="R193" s="239"/>
      <c r="S193" s="239"/>
      <c r="T193" s="239"/>
      <c r="U193" s="239"/>
      <c r="V193" s="239">
        <v>1</v>
      </c>
      <c r="W193" s="129" t="s">
        <v>4187</v>
      </c>
    </row>
    <row r="194" spans="2:23" s="153" customFormat="1" x14ac:dyDescent="0.25">
      <c r="B194" s="63" t="s">
        <v>4116</v>
      </c>
      <c r="C194" s="3" t="s">
        <v>3711</v>
      </c>
      <c r="D194" s="6">
        <v>44065</v>
      </c>
      <c r="E194" s="6">
        <v>44095</v>
      </c>
      <c r="F194" s="119" t="s">
        <v>2524</v>
      </c>
      <c r="G194" s="301" t="s">
        <v>4434</v>
      </c>
      <c r="H194" s="301" t="s">
        <v>4465</v>
      </c>
      <c r="I194" s="64" t="s">
        <v>46</v>
      </c>
      <c r="J194" s="64" t="s">
        <v>237</v>
      </c>
      <c r="K194" s="238">
        <v>44099</v>
      </c>
      <c r="L194" s="239"/>
      <c r="M194" s="239"/>
      <c r="N194" s="239"/>
      <c r="O194" s="239"/>
      <c r="P194" s="239"/>
      <c r="Q194" s="239"/>
      <c r="R194" s="239"/>
      <c r="S194" s="239"/>
      <c r="T194" s="239"/>
      <c r="U194" s="239"/>
      <c r="V194" s="239">
        <v>1</v>
      </c>
      <c r="W194" s="129" t="s">
        <v>4187</v>
      </c>
    </row>
    <row r="195" spans="2:23" s="153" customFormat="1" x14ac:dyDescent="0.25">
      <c r="B195" s="63" t="s">
        <v>4116</v>
      </c>
      <c r="C195" s="3" t="s">
        <v>3711</v>
      </c>
      <c r="D195" s="6">
        <v>44065</v>
      </c>
      <c r="E195" s="6">
        <v>44095</v>
      </c>
      <c r="F195" s="119" t="s">
        <v>2525</v>
      </c>
      <c r="G195" s="301" t="s">
        <v>4435</v>
      </c>
      <c r="H195" s="301" t="s">
        <v>4466</v>
      </c>
      <c r="I195" s="64" t="s">
        <v>46</v>
      </c>
      <c r="J195" s="64" t="s">
        <v>237</v>
      </c>
      <c r="K195" s="238">
        <v>44099</v>
      </c>
      <c r="L195" s="239"/>
      <c r="M195" s="239"/>
      <c r="N195" s="239"/>
      <c r="O195" s="239"/>
      <c r="P195" s="239"/>
      <c r="Q195" s="239"/>
      <c r="R195" s="239"/>
      <c r="S195" s="239"/>
      <c r="T195" s="239"/>
      <c r="U195" s="239"/>
      <c r="V195" s="239">
        <v>1</v>
      </c>
      <c r="W195" s="129" t="s">
        <v>4187</v>
      </c>
    </row>
    <row r="196" spans="2:23" s="153" customFormat="1" x14ac:dyDescent="0.25">
      <c r="B196" s="63" t="s">
        <v>4116</v>
      </c>
      <c r="C196" s="3" t="s">
        <v>3711</v>
      </c>
      <c r="D196" s="6">
        <v>44065</v>
      </c>
      <c r="E196" s="6">
        <v>44095</v>
      </c>
      <c r="F196" s="119" t="s">
        <v>2525</v>
      </c>
      <c r="G196" s="301" t="s">
        <v>4436</v>
      </c>
      <c r="H196" s="301" t="s">
        <v>4467</v>
      </c>
      <c r="I196" s="64" t="s">
        <v>46</v>
      </c>
      <c r="J196" s="64" t="s">
        <v>237</v>
      </c>
      <c r="K196" s="238">
        <v>44099</v>
      </c>
      <c r="L196" s="239"/>
      <c r="M196" s="239"/>
      <c r="N196" s="239"/>
      <c r="O196" s="239"/>
      <c r="P196" s="239"/>
      <c r="Q196" s="239"/>
      <c r="R196" s="239"/>
      <c r="S196" s="239"/>
      <c r="T196" s="239"/>
      <c r="U196" s="239"/>
      <c r="V196" s="239">
        <v>1</v>
      </c>
      <c r="W196" s="129" t="s">
        <v>4187</v>
      </c>
    </row>
    <row r="197" spans="2:23" s="153" customFormat="1" x14ac:dyDescent="0.25">
      <c r="B197" s="63" t="s">
        <v>4116</v>
      </c>
      <c r="C197" s="3" t="s">
        <v>4596</v>
      </c>
      <c r="D197" s="6"/>
      <c r="E197" s="6"/>
      <c r="F197" s="119" t="s">
        <v>4679</v>
      </c>
      <c r="G197" s="301"/>
      <c r="H197" s="301" t="s">
        <v>2517</v>
      </c>
      <c r="I197" s="64" t="s">
        <v>46</v>
      </c>
      <c r="J197" s="64" t="s">
        <v>237</v>
      </c>
      <c r="K197" s="238"/>
      <c r="L197" s="239"/>
      <c r="M197" s="239"/>
      <c r="N197" s="239"/>
      <c r="O197" s="239"/>
      <c r="P197" s="239"/>
      <c r="Q197" s="239"/>
      <c r="R197" s="239"/>
      <c r="S197" s="239"/>
      <c r="T197" s="239"/>
      <c r="U197" s="239">
        <v>1</v>
      </c>
      <c r="V197" s="239"/>
      <c r="W197" s="129" t="s">
        <v>4681</v>
      </c>
    </row>
    <row r="198" spans="2:23" s="153" customFormat="1" x14ac:dyDescent="0.25">
      <c r="B198" s="63" t="s">
        <v>4116</v>
      </c>
      <c r="C198" s="3" t="s">
        <v>4596</v>
      </c>
      <c r="D198" s="6"/>
      <c r="E198" s="6"/>
      <c r="F198" s="119" t="s">
        <v>4679</v>
      </c>
      <c r="G198" s="301"/>
      <c r="H198" s="301" t="s">
        <v>2516</v>
      </c>
      <c r="I198" s="64" t="s">
        <v>46</v>
      </c>
      <c r="J198" s="64" t="s">
        <v>237</v>
      </c>
      <c r="K198" s="238"/>
      <c r="L198" s="239"/>
      <c r="M198" s="239"/>
      <c r="N198" s="239"/>
      <c r="O198" s="239"/>
      <c r="P198" s="239"/>
      <c r="Q198" s="239"/>
      <c r="R198" s="239"/>
      <c r="S198" s="239"/>
      <c r="T198" s="239"/>
      <c r="U198" s="239">
        <v>1</v>
      </c>
      <c r="V198" s="239"/>
      <c r="W198" s="129" t="s">
        <v>4682</v>
      </c>
    </row>
    <row r="199" spans="2:23" s="153" customFormat="1" x14ac:dyDescent="0.25">
      <c r="B199" s="63" t="s">
        <v>4116</v>
      </c>
      <c r="C199" s="3" t="s">
        <v>4597</v>
      </c>
      <c r="D199" s="6"/>
      <c r="E199" s="6"/>
      <c r="F199" s="119" t="s">
        <v>4678</v>
      </c>
      <c r="G199" s="301" t="s">
        <v>2521</v>
      </c>
      <c r="H199" s="301"/>
      <c r="I199" s="64" t="s">
        <v>46</v>
      </c>
      <c r="J199" s="64" t="s">
        <v>237</v>
      </c>
      <c r="K199" s="238"/>
      <c r="L199" s="239"/>
      <c r="M199" s="239"/>
      <c r="N199" s="239"/>
      <c r="O199" s="239"/>
      <c r="P199" s="239"/>
      <c r="Q199" s="239"/>
      <c r="R199" s="239"/>
      <c r="S199" s="239"/>
      <c r="T199" s="239"/>
      <c r="U199" s="239">
        <v>1</v>
      </c>
      <c r="V199" s="239"/>
      <c r="W199" s="129" t="s">
        <v>4680</v>
      </c>
    </row>
    <row r="200" spans="2:23" s="153" customFormat="1" x14ac:dyDescent="0.25">
      <c r="B200" s="3" t="s">
        <v>3260</v>
      </c>
      <c r="C200" s="3" t="s">
        <v>3537</v>
      </c>
      <c r="D200" s="6">
        <v>44059</v>
      </c>
      <c r="E200" s="6">
        <v>44089</v>
      </c>
      <c r="F200" s="3" t="s">
        <v>3307</v>
      </c>
      <c r="G200" s="302" t="s">
        <v>4468</v>
      </c>
      <c r="H200" s="302"/>
      <c r="I200" s="64" t="s">
        <v>46</v>
      </c>
      <c r="J200" s="64" t="s">
        <v>237</v>
      </c>
      <c r="K200" s="238">
        <v>44099</v>
      </c>
      <c r="L200" s="239"/>
      <c r="M200" s="239"/>
      <c r="N200" s="239"/>
      <c r="O200" s="239"/>
      <c r="P200" s="239"/>
      <c r="Q200" s="239"/>
      <c r="R200" s="239"/>
      <c r="S200" s="239"/>
      <c r="T200" s="239"/>
      <c r="U200" s="239"/>
      <c r="V200" s="239">
        <v>1</v>
      </c>
      <c r="W200" s="129" t="s">
        <v>4495</v>
      </c>
    </row>
    <row r="201" spans="2:23" s="153" customFormat="1" x14ac:dyDescent="0.25">
      <c r="B201" s="3" t="s">
        <v>3260</v>
      </c>
      <c r="C201" s="3" t="s">
        <v>3537</v>
      </c>
      <c r="D201" s="6">
        <v>44059</v>
      </c>
      <c r="E201" s="6">
        <v>44089</v>
      </c>
      <c r="F201" s="3" t="s">
        <v>3307</v>
      </c>
      <c r="G201" s="302" t="s">
        <v>4469</v>
      </c>
      <c r="H201" s="302"/>
      <c r="I201" s="64" t="s">
        <v>46</v>
      </c>
      <c r="J201" s="64" t="s">
        <v>237</v>
      </c>
      <c r="K201" s="238">
        <v>44099</v>
      </c>
      <c r="L201" s="239"/>
      <c r="M201" s="239"/>
      <c r="N201" s="239"/>
      <c r="O201" s="239"/>
      <c r="P201" s="239"/>
      <c r="Q201" s="239"/>
      <c r="R201" s="239"/>
      <c r="S201" s="239"/>
      <c r="T201" s="239"/>
      <c r="U201" s="239"/>
      <c r="V201" s="239">
        <v>1</v>
      </c>
      <c r="W201" s="129" t="s">
        <v>4495</v>
      </c>
    </row>
    <row r="202" spans="2:23" s="153" customFormat="1" x14ac:dyDescent="0.25">
      <c r="B202" s="3" t="s">
        <v>3260</v>
      </c>
      <c r="C202" s="3" t="s">
        <v>3537</v>
      </c>
      <c r="D202" s="6">
        <v>44059</v>
      </c>
      <c r="E202" s="6">
        <v>44089</v>
      </c>
      <c r="F202" s="3" t="s">
        <v>3307</v>
      </c>
      <c r="G202" s="302" t="s">
        <v>4470</v>
      </c>
      <c r="H202" s="302"/>
      <c r="I202" s="64" t="s">
        <v>46</v>
      </c>
      <c r="J202" s="64" t="s">
        <v>237</v>
      </c>
      <c r="K202" s="238">
        <v>44099</v>
      </c>
      <c r="L202" s="239"/>
      <c r="M202" s="239"/>
      <c r="N202" s="239"/>
      <c r="O202" s="239"/>
      <c r="P202" s="239"/>
      <c r="Q202" s="239"/>
      <c r="R202" s="239"/>
      <c r="S202" s="239"/>
      <c r="T202" s="239"/>
      <c r="U202" s="239"/>
      <c r="V202" s="239">
        <v>1</v>
      </c>
      <c r="W202" s="129" t="s">
        <v>4495</v>
      </c>
    </row>
    <row r="203" spans="2:23" s="153" customFormat="1" x14ac:dyDescent="0.25">
      <c r="B203" s="3" t="s">
        <v>3260</v>
      </c>
      <c r="C203" s="3" t="s">
        <v>3537</v>
      </c>
      <c r="D203" s="6">
        <v>44059</v>
      </c>
      <c r="E203" s="6">
        <v>44089</v>
      </c>
      <c r="F203" s="3" t="s">
        <v>3307</v>
      </c>
      <c r="G203" s="302" t="s">
        <v>4471</v>
      </c>
      <c r="H203" s="302"/>
      <c r="I203" s="64" t="s">
        <v>46</v>
      </c>
      <c r="J203" s="64" t="s">
        <v>237</v>
      </c>
      <c r="K203" s="238">
        <v>44099</v>
      </c>
      <c r="L203" s="239"/>
      <c r="M203" s="239"/>
      <c r="N203" s="239"/>
      <c r="O203" s="239"/>
      <c r="P203" s="239"/>
      <c r="Q203" s="239"/>
      <c r="R203" s="239"/>
      <c r="S203" s="239"/>
      <c r="T203" s="239"/>
      <c r="U203" s="239"/>
      <c r="V203" s="239">
        <v>1</v>
      </c>
      <c r="W203" s="129" t="s">
        <v>4495</v>
      </c>
    </row>
    <row r="204" spans="2:23" s="153" customFormat="1" x14ac:dyDescent="0.25">
      <c r="B204" s="3" t="s">
        <v>3260</v>
      </c>
      <c r="C204" s="3" t="s">
        <v>3537</v>
      </c>
      <c r="D204" s="6">
        <v>44059</v>
      </c>
      <c r="E204" s="6">
        <v>44089</v>
      </c>
      <c r="F204" s="3" t="s">
        <v>3307</v>
      </c>
      <c r="G204" s="302" t="s">
        <v>4472</v>
      </c>
      <c r="H204" s="302"/>
      <c r="I204" s="64" t="s">
        <v>46</v>
      </c>
      <c r="J204" s="64" t="s">
        <v>237</v>
      </c>
      <c r="K204" s="238">
        <v>44099</v>
      </c>
      <c r="L204" s="239"/>
      <c r="M204" s="239"/>
      <c r="N204" s="239"/>
      <c r="O204" s="239"/>
      <c r="P204" s="239"/>
      <c r="Q204" s="239"/>
      <c r="R204" s="239"/>
      <c r="S204" s="239"/>
      <c r="T204" s="239"/>
      <c r="U204" s="239"/>
      <c r="V204" s="239">
        <v>1</v>
      </c>
      <c r="W204" s="129" t="s">
        <v>4495</v>
      </c>
    </row>
    <row r="205" spans="2:23" s="153" customFormat="1" x14ac:dyDescent="0.25">
      <c r="B205" s="3" t="s">
        <v>3260</v>
      </c>
      <c r="C205" s="3" t="s">
        <v>3537</v>
      </c>
      <c r="D205" s="6">
        <v>44059</v>
      </c>
      <c r="E205" s="6">
        <v>44089</v>
      </c>
      <c r="F205" s="3" t="s">
        <v>3307</v>
      </c>
      <c r="G205" s="302" t="s">
        <v>4473</v>
      </c>
      <c r="H205" s="302"/>
      <c r="I205" s="64" t="s">
        <v>46</v>
      </c>
      <c r="J205" s="64" t="s">
        <v>237</v>
      </c>
      <c r="K205" s="238">
        <v>44099</v>
      </c>
      <c r="L205" s="239"/>
      <c r="M205" s="239"/>
      <c r="N205" s="239"/>
      <c r="O205" s="239"/>
      <c r="P205" s="239"/>
      <c r="Q205" s="239"/>
      <c r="R205" s="239"/>
      <c r="S205" s="239"/>
      <c r="T205" s="239"/>
      <c r="U205" s="239"/>
      <c r="V205" s="239">
        <v>1</v>
      </c>
      <c r="W205" s="129" t="s">
        <v>4495</v>
      </c>
    </row>
    <row r="206" spans="2:23" s="153" customFormat="1" x14ac:dyDescent="0.25">
      <c r="B206" s="3" t="s">
        <v>3260</v>
      </c>
      <c r="C206" s="3" t="s">
        <v>3537</v>
      </c>
      <c r="D206" s="6">
        <v>44059</v>
      </c>
      <c r="E206" s="6">
        <v>44089</v>
      </c>
      <c r="F206" s="3" t="s">
        <v>3307</v>
      </c>
      <c r="G206" s="302" t="s">
        <v>4474</v>
      </c>
      <c r="H206" s="302"/>
      <c r="I206" s="64" t="s">
        <v>46</v>
      </c>
      <c r="J206" s="64" t="s">
        <v>237</v>
      </c>
      <c r="K206" s="238">
        <v>44099</v>
      </c>
      <c r="L206" s="239"/>
      <c r="M206" s="239"/>
      <c r="N206" s="239"/>
      <c r="O206" s="239"/>
      <c r="P206" s="239"/>
      <c r="Q206" s="239"/>
      <c r="R206" s="239"/>
      <c r="S206" s="239"/>
      <c r="T206" s="239"/>
      <c r="U206" s="239"/>
      <c r="V206" s="239">
        <v>1</v>
      </c>
      <c r="W206" s="129" t="s">
        <v>4495</v>
      </c>
    </row>
    <row r="207" spans="2:23" s="153" customFormat="1" x14ac:dyDescent="0.25">
      <c r="B207" s="3" t="s">
        <v>3260</v>
      </c>
      <c r="C207" s="3" t="s">
        <v>3537</v>
      </c>
      <c r="D207" s="6">
        <v>44059</v>
      </c>
      <c r="E207" s="6">
        <v>44089</v>
      </c>
      <c r="F207" s="3" t="s">
        <v>3307</v>
      </c>
      <c r="G207" s="302" t="s">
        <v>3285</v>
      </c>
      <c r="H207" s="302"/>
      <c r="I207" s="64" t="s">
        <v>46</v>
      </c>
      <c r="J207" s="64" t="s">
        <v>237</v>
      </c>
      <c r="K207" s="238">
        <v>44099</v>
      </c>
      <c r="L207" s="239"/>
      <c r="M207" s="239"/>
      <c r="N207" s="239"/>
      <c r="O207" s="239"/>
      <c r="P207" s="239"/>
      <c r="Q207" s="239"/>
      <c r="R207" s="239"/>
      <c r="S207" s="239"/>
      <c r="T207" s="239"/>
      <c r="U207" s="239"/>
      <c r="V207" s="239">
        <v>1</v>
      </c>
      <c r="W207" s="129" t="s">
        <v>4495</v>
      </c>
    </row>
    <row r="208" spans="2:23" s="153" customFormat="1" x14ac:dyDescent="0.25">
      <c r="B208" s="3" t="s">
        <v>3260</v>
      </c>
      <c r="C208" s="3" t="s">
        <v>3537</v>
      </c>
      <c r="D208" s="6">
        <v>44059</v>
      </c>
      <c r="E208" s="6">
        <v>44089</v>
      </c>
      <c r="F208" s="3" t="s">
        <v>3310</v>
      </c>
      <c r="G208" s="302" t="s">
        <v>4475</v>
      </c>
      <c r="H208" s="302"/>
      <c r="I208" s="64" t="s">
        <v>46</v>
      </c>
      <c r="J208" s="64" t="s">
        <v>237</v>
      </c>
      <c r="K208" s="238">
        <v>44099</v>
      </c>
      <c r="L208" s="239"/>
      <c r="M208" s="239"/>
      <c r="N208" s="239"/>
      <c r="O208" s="239"/>
      <c r="P208" s="239"/>
      <c r="Q208" s="239"/>
      <c r="R208" s="239"/>
      <c r="S208" s="239"/>
      <c r="T208" s="239"/>
      <c r="U208" s="239"/>
      <c r="V208" s="239">
        <v>1</v>
      </c>
      <c r="W208" s="129" t="s">
        <v>4495</v>
      </c>
    </row>
    <row r="209" spans="2:23" s="153" customFormat="1" x14ac:dyDescent="0.25">
      <c r="B209" s="3" t="s">
        <v>3260</v>
      </c>
      <c r="C209" s="3" t="s">
        <v>3537</v>
      </c>
      <c r="D209" s="6">
        <v>44059</v>
      </c>
      <c r="E209" s="6">
        <v>44089</v>
      </c>
      <c r="F209" s="3" t="s">
        <v>3310</v>
      </c>
      <c r="G209" s="302" t="s">
        <v>4330</v>
      </c>
      <c r="H209" s="302"/>
      <c r="I209" s="64" t="s">
        <v>46</v>
      </c>
      <c r="J209" s="64" t="s">
        <v>237</v>
      </c>
      <c r="K209" s="238">
        <v>44099</v>
      </c>
      <c r="L209" s="239"/>
      <c r="M209" s="239"/>
      <c r="N209" s="239"/>
      <c r="O209" s="239"/>
      <c r="P209" s="239"/>
      <c r="Q209" s="239"/>
      <c r="R209" s="239"/>
      <c r="S209" s="239"/>
      <c r="T209" s="239"/>
      <c r="U209" s="239"/>
      <c r="V209" s="239">
        <v>1</v>
      </c>
      <c r="W209" s="129" t="s">
        <v>4495</v>
      </c>
    </row>
    <row r="210" spans="2:23" s="153" customFormat="1" x14ac:dyDescent="0.25">
      <c r="B210" s="3" t="s">
        <v>3260</v>
      </c>
      <c r="C210" s="3" t="s">
        <v>3537</v>
      </c>
      <c r="D210" s="6">
        <v>44059</v>
      </c>
      <c r="E210" s="6">
        <v>44089</v>
      </c>
      <c r="F210" s="3" t="s">
        <v>3310</v>
      </c>
      <c r="G210" s="302" t="s">
        <v>4476</v>
      </c>
      <c r="H210" s="302"/>
      <c r="I210" s="64" t="s">
        <v>46</v>
      </c>
      <c r="J210" s="64" t="s">
        <v>237</v>
      </c>
      <c r="K210" s="238">
        <v>44099</v>
      </c>
      <c r="L210" s="239"/>
      <c r="M210" s="239"/>
      <c r="N210" s="239"/>
      <c r="O210" s="239"/>
      <c r="P210" s="239"/>
      <c r="Q210" s="239"/>
      <c r="R210" s="239"/>
      <c r="S210" s="239"/>
      <c r="T210" s="239"/>
      <c r="U210" s="239"/>
      <c r="V210" s="239">
        <v>1</v>
      </c>
      <c r="W210" s="129" t="s">
        <v>4495</v>
      </c>
    </row>
    <row r="211" spans="2:23" s="153" customFormat="1" x14ac:dyDescent="0.25">
      <c r="B211" s="3" t="s">
        <v>3260</v>
      </c>
      <c r="C211" s="3" t="s">
        <v>3537</v>
      </c>
      <c r="D211" s="6">
        <v>44059</v>
      </c>
      <c r="E211" s="6">
        <v>44089</v>
      </c>
      <c r="F211" s="3" t="s">
        <v>3310</v>
      </c>
      <c r="G211" s="302" t="s">
        <v>4477</v>
      </c>
      <c r="H211" s="302"/>
      <c r="I211" s="64" t="s">
        <v>46</v>
      </c>
      <c r="J211" s="64" t="s">
        <v>237</v>
      </c>
      <c r="K211" s="238">
        <v>44099</v>
      </c>
      <c r="L211" s="239"/>
      <c r="M211" s="239"/>
      <c r="N211" s="239"/>
      <c r="O211" s="239"/>
      <c r="P211" s="239"/>
      <c r="Q211" s="239"/>
      <c r="R211" s="239"/>
      <c r="S211" s="239"/>
      <c r="T211" s="239"/>
      <c r="U211" s="239"/>
      <c r="V211" s="239">
        <v>1</v>
      </c>
      <c r="W211" s="129" t="s">
        <v>4495</v>
      </c>
    </row>
    <row r="212" spans="2:23" s="153" customFormat="1" x14ac:dyDescent="0.25">
      <c r="B212" s="3" t="s">
        <v>3260</v>
      </c>
      <c r="C212" s="3" t="s">
        <v>3537</v>
      </c>
      <c r="D212" s="6">
        <v>44059</v>
      </c>
      <c r="E212" s="6">
        <v>44089</v>
      </c>
      <c r="F212" s="3" t="s">
        <v>3310</v>
      </c>
      <c r="G212" s="302" t="s">
        <v>4478</v>
      </c>
      <c r="H212" s="302"/>
      <c r="I212" s="64" t="s">
        <v>46</v>
      </c>
      <c r="J212" s="64" t="s">
        <v>237</v>
      </c>
      <c r="K212" s="238">
        <v>44099</v>
      </c>
      <c r="L212" s="239"/>
      <c r="M212" s="239"/>
      <c r="N212" s="239"/>
      <c r="O212" s="239"/>
      <c r="P212" s="239"/>
      <c r="Q212" s="239"/>
      <c r="R212" s="239"/>
      <c r="S212" s="239"/>
      <c r="T212" s="239"/>
      <c r="U212" s="239"/>
      <c r="V212" s="239">
        <v>1</v>
      </c>
      <c r="W212" s="129" t="s">
        <v>4495</v>
      </c>
    </row>
    <row r="213" spans="2:23" s="153" customFormat="1" x14ac:dyDescent="0.25">
      <c r="B213" s="3" t="s">
        <v>3260</v>
      </c>
      <c r="C213" s="3" t="s">
        <v>3537</v>
      </c>
      <c r="D213" s="6">
        <v>44059</v>
      </c>
      <c r="E213" s="6">
        <v>44089</v>
      </c>
      <c r="F213" s="3" t="s">
        <v>3310</v>
      </c>
      <c r="G213" s="302" t="s">
        <v>4479</v>
      </c>
      <c r="H213" s="302"/>
      <c r="I213" s="64" t="s">
        <v>46</v>
      </c>
      <c r="J213" s="64" t="s">
        <v>237</v>
      </c>
      <c r="K213" s="238">
        <v>44099</v>
      </c>
      <c r="L213" s="239"/>
      <c r="M213" s="239"/>
      <c r="N213" s="239"/>
      <c r="O213" s="239"/>
      <c r="P213" s="239"/>
      <c r="Q213" s="239"/>
      <c r="R213" s="239"/>
      <c r="S213" s="239"/>
      <c r="T213" s="239"/>
      <c r="U213" s="239"/>
      <c r="V213" s="239">
        <v>1</v>
      </c>
      <c r="W213" s="129" t="s">
        <v>4495</v>
      </c>
    </row>
    <row r="214" spans="2:23" s="153" customFormat="1" x14ac:dyDescent="0.25">
      <c r="B214" s="3" t="s">
        <v>3260</v>
      </c>
      <c r="C214" s="3" t="s">
        <v>3537</v>
      </c>
      <c r="D214" s="6">
        <v>44059</v>
      </c>
      <c r="E214" s="6">
        <v>44089</v>
      </c>
      <c r="F214" s="3" t="s">
        <v>3310</v>
      </c>
      <c r="G214" s="302" t="s">
        <v>3272</v>
      </c>
      <c r="H214" s="302"/>
      <c r="I214" s="64" t="s">
        <v>46</v>
      </c>
      <c r="J214" s="64" t="s">
        <v>237</v>
      </c>
      <c r="K214" s="238">
        <v>44099</v>
      </c>
      <c r="L214" s="239"/>
      <c r="M214" s="239"/>
      <c r="N214" s="239"/>
      <c r="O214" s="239"/>
      <c r="P214" s="239"/>
      <c r="Q214" s="239"/>
      <c r="R214" s="239"/>
      <c r="S214" s="239"/>
      <c r="T214" s="239"/>
      <c r="U214" s="239"/>
      <c r="V214" s="239">
        <v>1</v>
      </c>
      <c r="W214" s="129" t="s">
        <v>4495</v>
      </c>
    </row>
    <row r="215" spans="2:23" s="153" customFormat="1" x14ac:dyDescent="0.25">
      <c r="B215" s="3" t="s">
        <v>3260</v>
      </c>
      <c r="C215" s="3" t="s">
        <v>3537</v>
      </c>
      <c r="D215" s="6">
        <v>44059</v>
      </c>
      <c r="E215" s="6">
        <v>44089</v>
      </c>
      <c r="F215" s="3" t="s">
        <v>3310</v>
      </c>
      <c r="G215" s="302" t="s">
        <v>4480</v>
      </c>
      <c r="H215" s="302"/>
      <c r="I215" s="64" t="s">
        <v>46</v>
      </c>
      <c r="J215" s="64" t="s">
        <v>237</v>
      </c>
      <c r="K215" s="238">
        <v>44099</v>
      </c>
      <c r="L215" s="239"/>
      <c r="M215" s="239"/>
      <c r="N215" s="239"/>
      <c r="O215" s="239"/>
      <c r="P215" s="239"/>
      <c r="Q215" s="239"/>
      <c r="R215" s="239"/>
      <c r="S215" s="239"/>
      <c r="T215" s="239"/>
      <c r="U215" s="239"/>
      <c r="V215" s="239">
        <v>1</v>
      </c>
      <c r="W215" s="129" t="s">
        <v>4495</v>
      </c>
    </row>
    <row r="216" spans="2:23" s="153" customFormat="1" x14ac:dyDescent="0.25">
      <c r="B216" s="3" t="s">
        <v>3260</v>
      </c>
      <c r="C216" s="3" t="s">
        <v>3537</v>
      </c>
      <c r="D216" s="6">
        <v>44059</v>
      </c>
      <c r="E216" s="6">
        <v>44089</v>
      </c>
      <c r="F216" s="3" t="s">
        <v>3310</v>
      </c>
      <c r="G216" s="302" t="s">
        <v>4481</v>
      </c>
      <c r="H216" s="302"/>
      <c r="I216" s="64" t="s">
        <v>46</v>
      </c>
      <c r="J216" s="64" t="s">
        <v>237</v>
      </c>
      <c r="K216" s="238">
        <v>44099</v>
      </c>
      <c r="L216" s="239"/>
      <c r="M216" s="239"/>
      <c r="N216" s="239"/>
      <c r="O216" s="239"/>
      <c r="P216" s="239"/>
      <c r="Q216" s="239"/>
      <c r="R216" s="239"/>
      <c r="S216" s="239"/>
      <c r="T216" s="239"/>
      <c r="U216" s="239"/>
      <c r="V216" s="239">
        <v>1</v>
      </c>
      <c r="W216" s="129" t="s">
        <v>4495</v>
      </c>
    </row>
    <row r="217" spans="2:23" s="153" customFormat="1" x14ac:dyDescent="0.25">
      <c r="B217" s="3" t="s">
        <v>3260</v>
      </c>
      <c r="C217" s="3" t="s">
        <v>3537</v>
      </c>
      <c r="D217" s="6">
        <v>44059</v>
      </c>
      <c r="E217" s="6">
        <v>44089</v>
      </c>
      <c r="F217" s="3" t="s">
        <v>3310</v>
      </c>
      <c r="G217" s="302" t="s">
        <v>4482</v>
      </c>
      <c r="H217" s="302"/>
      <c r="I217" s="64" t="s">
        <v>46</v>
      </c>
      <c r="J217" s="64" t="s">
        <v>237</v>
      </c>
      <c r="K217" s="238">
        <v>44099</v>
      </c>
      <c r="L217" s="239"/>
      <c r="M217" s="239"/>
      <c r="N217" s="239"/>
      <c r="O217" s="239"/>
      <c r="P217" s="239"/>
      <c r="Q217" s="239"/>
      <c r="R217" s="239"/>
      <c r="S217" s="239"/>
      <c r="T217" s="239"/>
      <c r="U217" s="239"/>
      <c r="V217" s="239">
        <v>1</v>
      </c>
      <c r="W217" s="129" t="s">
        <v>4495</v>
      </c>
    </row>
    <row r="218" spans="2:23" s="153" customFormat="1" x14ac:dyDescent="0.25">
      <c r="B218" s="3" t="s">
        <v>3260</v>
      </c>
      <c r="C218" s="3" t="s">
        <v>3537</v>
      </c>
      <c r="D218" s="6">
        <v>44059</v>
      </c>
      <c r="E218" s="6">
        <v>44089</v>
      </c>
      <c r="F218" s="3" t="s">
        <v>3310</v>
      </c>
      <c r="G218" s="302" t="s">
        <v>4483</v>
      </c>
      <c r="H218" s="302"/>
      <c r="I218" s="64" t="s">
        <v>46</v>
      </c>
      <c r="J218" s="64" t="s">
        <v>237</v>
      </c>
      <c r="K218" s="238">
        <v>44099</v>
      </c>
      <c r="L218" s="239"/>
      <c r="M218" s="239"/>
      <c r="N218" s="239"/>
      <c r="O218" s="239"/>
      <c r="P218" s="239"/>
      <c r="Q218" s="239"/>
      <c r="R218" s="239"/>
      <c r="S218" s="239"/>
      <c r="T218" s="239"/>
      <c r="U218" s="239"/>
      <c r="V218" s="239">
        <v>1</v>
      </c>
      <c r="W218" s="129" t="s">
        <v>4495</v>
      </c>
    </row>
    <row r="219" spans="2:23" s="153" customFormat="1" x14ac:dyDescent="0.25">
      <c r="B219" s="3" t="s">
        <v>3260</v>
      </c>
      <c r="C219" s="3" t="s">
        <v>3537</v>
      </c>
      <c r="D219" s="6">
        <v>44059</v>
      </c>
      <c r="E219" s="6">
        <v>44089</v>
      </c>
      <c r="F219" s="3" t="s">
        <v>3310</v>
      </c>
      <c r="G219" s="302" t="s">
        <v>4484</v>
      </c>
      <c r="H219" s="302"/>
      <c r="I219" s="64" t="s">
        <v>46</v>
      </c>
      <c r="J219" s="64" t="s">
        <v>237</v>
      </c>
      <c r="K219" s="238">
        <v>44099</v>
      </c>
      <c r="L219" s="239"/>
      <c r="M219" s="239"/>
      <c r="N219" s="239"/>
      <c r="O219" s="239"/>
      <c r="P219" s="239"/>
      <c r="Q219" s="239"/>
      <c r="R219" s="239"/>
      <c r="S219" s="239"/>
      <c r="T219" s="239"/>
      <c r="U219" s="239"/>
      <c r="V219" s="239">
        <v>1</v>
      </c>
      <c r="W219" s="129" t="s">
        <v>4495</v>
      </c>
    </row>
    <row r="220" spans="2:23" s="153" customFormat="1" x14ac:dyDescent="0.25">
      <c r="B220" s="3" t="s">
        <v>3260</v>
      </c>
      <c r="C220" s="3" t="s">
        <v>3537</v>
      </c>
      <c r="D220" s="6">
        <v>44059</v>
      </c>
      <c r="E220" s="6">
        <v>44089</v>
      </c>
      <c r="F220" s="3" t="s">
        <v>3310</v>
      </c>
      <c r="G220" s="302" t="s">
        <v>4485</v>
      </c>
      <c r="H220" s="302"/>
      <c r="I220" s="64" t="s">
        <v>46</v>
      </c>
      <c r="J220" s="64" t="s">
        <v>237</v>
      </c>
      <c r="K220" s="238">
        <v>44099</v>
      </c>
      <c r="L220" s="239"/>
      <c r="M220" s="239"/>
      <c r="N220" s="239"/>
      <c r="O220" s="239"/>
      <c r="P220" s="239"/>
      <c r="Q220" s="239"/>
      <c r="R220" s="239"/>
      <c r="S220" s="239"/>
      <c r="T220" s="239"/>
      <c r="U220" s="239"/>
      <c r="V220" s="239">
        <v>1</v>
      </c>
      <c r="W220" s="129" t="s">
        <v>4495</v>
      </c>
    </row>
    <row r="221" spans="2:23" s="153" customFormat="1" x14ac:dyDescent="0.25">
      <c r="B221" s="3" t="s">
        <v>3260</v>
      </c>
      <c r="C221" s="3" t="s">
        <v>3537</v>
      </c>
      <c r="D221" s="6">
        <v>44059</v>
      </c>
      <c r="E221" s="6">
        <v>44089</v>
      </c>
      <c r="F221" s="3" t="s">
        <v>3310</v>
      </c>
      <c r="G221" s="302" t="s">
        <v>4486</v>
      </c>
      <c r="H221" s="302"/>
      <c r="I221" s="64" t="s">
        <v>46</v>
      </c>
      <c r="J221" s="64" t="s">
        <v>237</v>
      </c>
      <c r="K221" s="238">
        <v>44099</v>
      </c>
      <c r="L221" s="239"/>
      <c r="M221" s="239"/>
      <c r="N221" s="239"/>
      <c r="O221" s="239"/>
      <c r="P221" s="239"/>
      <c r="Q221" s="239"/>
      <c r="R221" s="239"/>
      <c r="S221" s="239"/>
      <c r="T221" s="239"/>
      <c r="U221" s="239"/>
      <c r="V221" s="239">
        <v>1</v>
      </c>
      <c r="W221" s="129" t="s">
        <v>4495</v>
      </c>
    </row>
    <row r="222" spans="2:23" s="153" customFormat="1" x14ac:dyDescent="0.25">
      <c r="B222" s="3" t="s">
        <v>3260</v>
      </c>
      <c r="C222" s="3" t="s">
        <v>3537</v>
      </c>
      <c r="D222" s="6">
        <v>44059</v>
      </c>
      <c r="E222" s="6">
        <v>44089</v>
      </c>
      <c r="F222" s="3" t="s">
        <v>3310</v>
      </c>
      <c r="G222" s="302" t="s">
        <v>4487</v>
      </c>
      <c r="H222" s="302"/>
      <c r="I222" s="64" t="s">
        <v>46</v>
      </c>
      <c r="J222" s="64" t="s">
        <v>237</v>
      </c>
      <c r="K222" s="238">
        <v>44099</v>
      </c>
      <c r="L222" s="239"/>
      <c r="M222" s="239"/>
      <c r="N222" s="239"/>
      <c r="O222" s="239"/>
      <c r="P222" s="239"/>
      <c r="Q222" s="239"/>
      <c r="R222" s="239"/>
      <c r="S222" s="239"/>
      <c r="T222" s="239"/>
      <c r="U222" s="239"/>
      <c r="V222" s="239">
        <v>1</v>
      </c>
      <c r="W222" s="129" t="s">
        <v>4495</v>
      </c>
    </row>
    <row r="223" spans="2:23" s="153" customFormat="1" x14ac:dyDescent="0.25">
      <c r="B223" s="3" t="s">
        <v>3260</v>
      </c>
      <c r="C223" s="3" t="s">
        <v>3537</v>
      </c>
      <c r="D223" s="6">
        <v>44059</v>
      </c>
      <c r="E223" s="6">
        <v>44089</v>
      </c>
      <c r="F223" s="3" t="s">
        <v>3310</v>
      </c>
      <c r="G223" s="302" t="s">
        <v>4488</v>
      </c>
      <c r="H223" s="302"/>
      <c r="I223" s="64" t="s">
        <v>46</v>
      </c>
      <c r="J223" s="64" t="s">
        <v>237</v>
      </c>
      <c r="K223" s="238">
        <v>44099</v>
      </c>
      <c r="L223" s="239"/>
      <c r="M223" s="239"/>
      <c r="N223" s="239"/>
      <c r="O223" s="239"/>
      <c r="P223" s="239"/>
      <c r="Q223" s="239"/>
      <c r="R223" s="239"/>
      <c r="S223" s="239"/>
      <c r="T223" s="239"/>
      <c r="U223" s="239"/>
      <c r="V223" s="239">
        <v>1</v>
      </c>
      <c r="W223" s="129" t="s">
        <v>4495</v>
      </c>
    </row>
    <row r="224" spans="2:23" s="153" customFormat="1" x14ac:dyDescent="0.25">
      <c r="B224" s="3" t="s">
        <v>3260</v>
      </c>
      <c r="C224" s="3" t="s">
        <v>3537</v>
      </c>
      <c r="D224" s="6">
        <v>44059</v>
      </c>
      <c r="E224" s="6">
        <v>44089</v>
      </c>
      <c r="F224" s="3" t="s">
        <v>3310</v>
      </c>
      <c r="G224" s="302" t="s">
        <v>4489</v>
      </c>
      <c r="H224" s="302"/>
      <c r="I224" s="64" t="s">
        <v>46</v>
      </c>
      <c r="J224" s="64" t="s">
        <v>237</v>
      </c>
      <c r="K224" s="238">
        <v>44099</v>
      </c>
      <c r="L224" s="239"/>
      <c r="M224" s="239"/>
      <c r="N224" s="239"/>
      <c r="O224" s="239"/>
      <c r="P224" s="239"/>
      <c r="Q224" s="239"/>
      <c r="R224" s="239"/>
      <c r="S224" s="239"/>
      <c r="T224" s="239"/>
      <c r="U224" s="239"/>
      <c r="V224" s="239">
        <v>1</v>
      </c>
      <c r="W224" s="129" t="s">
        <v>4495</v>
      </c>
    </row>
    <row r="225" spans="2:23" s="153" customFormat="1" x14ac:dyDescent="0.25">
      <c r="B225" s="3" t="s">
        <v>3260</v>
      </c>
      <c r="C225" s="3" t="s">
        <v>3537</v>
      </c>
      <c r="D225" s="6">
        <v>44059</v>
      </c>
      <c r="E225" s="6">
        <v>44089</v>
      </c>
      <c r="F225" s="3" t="s">
        <v>3310</v>
      </c>
      <c r="G225" s="302" t="s">
        <v>4490</v>
      </c>
      <c r="H225" s="302"/>
      <c r="I225" s="64" t="s">
        <v>46</v>
      </c>
      <c r="J225" s="64" t="s">
        <v>237</v>
      </c>
      <c r="K225" s="238">
        <v>44099</v>
      </c>
      <c r="L225" s="239"/>
      <c r="M225" s="239"/>
      <c r="N225" s="239"/>
      <c r="O225" s="239"/>
      <c r="P225" s="239"/>
      <c r="Q225" s="239"/>
      <c r="R225" s="239"/>
      <c r="S225" s="239"/>
      <c r="T225" s="239"/>
      <c r="U225" s="239"/>
      <c r="V225" s="239">
        <v>1</v>
      </c>
      <c r="W225" s="129" t="s">
        <v>4495</v>
      </c>
    </row>
    <row r="226" spans="2:23" s="153" customFormat="1" x14ac:dyDescent="0.25">
      <c r="B226" s="3" t="s">
        <v>3260</v>
      </c>
      <c r="C226" s="3" t="s">
        <v>3537</v>
      </c>
      <c r="D226" s="6">
        <v>44059</v>
      </c>
      <c r="E226" s="6">
        <v>44089</v>
      </c>
      <c r="F226" s="3" t="s">
        <v>3310</v>
      </c>
      <c r="G226" s="302" t="s">
        <v>4491</v>
      </c>
      <c r="H226" s="302"/>
      <c r="I226" s="64" t="s">
        <v>46</v>
      </c>
      <c r="J226" s="64" t="s">
        <v>237</v>
      </c>
      <c r="K226" s="238">
        <v>44099</v>
      </c>
      <c r="L226" s="239"/>
      <c r="M226" s="239"/>
      <c r="N226" s="239"/>
      <c r="O226" s="239"/>
      <c r="P226" s="239"/>
      <c r="Q226" s="239"/>
      <c r="R226" s="239"/>
      <c r="S226" s="239"/>
      <c r="T226" s="239"/>
      <c r="U226" s="239"/>
      <c r="V226" s="239">
        <v>1</v>
      </c>
      <c r="W226" s="129" t="s">
        <v>4495</v>
      </c>
    </row>
    <row r="227" spans="2:23" s="153" customFormat="1" x14ac:dyDescent="0.25">
      <c r="B227" s="3" t="s">
        <v>3260</v>
      </c>
      <c r="C227" s="3" t="s">
        <v>3537</v>
      </c>
      <c r="D227" s="6">
        <v>44059</v>
      </c>
      <c r="E227" s="6">
        <v>44089</v>
      </c>
      <c r="F227" s="3" t="s">
        <v>3310</v>
      </c>
      <c r="G227" s="302" t="s">
        <v>4332</v>
      </c>
      <c r="H227" s="302"/>
      <c r="I227" s="64" t="s">
        <v>46</v>
      </c>
      <c r="J227" s="64" t="s">
        <v>237</v>
      </c>
      <c r="K227" s="238">
        <v>44099</v>
      </c>
      <c r="L227" s="239"/>
      <c r="M227" s="239"/>
      <c r="N227" s="239"/>
      <c r="O227" s="239"/>
      <c r="P227" s="239"/>
      <c r="Q227" s="239"/>
      <c r="R227" s="239"/>
      <c r="S227" s="239"/>
      <c r="T227" s="239"/>
      <c r="U227" s="239"/>
      <c r="V227" s="239">
        <v>1</v>
      </c>
      <c r="W227" s="129" t="s">
        <v>4495</v>
      </c>
    </row>
    <row r="228" spans="2:23" s="153" customFormat="1" x14ac:dyDescent="0.25">
      <c r="B228" s="3" t="s">
        <v>3260</v>
      </c>
      <c r="C228" s="3" t="s">
        <v>3537</v>
      </c>
      <c r="D228" s="6">
        <v>44059</v>
      </c>
      <c r="E228" s="6">
        <v>44089</v>
      </c>
      <c r="F228" s="3" t="s">
        <v>3310</v>
      </c>
      <c r="G228" s="302" t="s">
        <v>4333</v>
      </c>
      <c r="H228" s="302"/>
      <c r="I228" s="64" t="s">
        <v>46</v>
      </c>
      <c r="J228" s="64" t="s">
        <v>237</v>
      </c>
      <c r="K228" s="238">
        <v>44099</v>
      </c>
      <c r="L228" s="239"/>
      <c r="M228" s="239"/>
      <c r="N228" s="239"/>
      <c r="O228" s="239"/>
      <c r="P228" s="239"/>
      <c r="Q228" s="239"/>
      <c r="R228" s="239"/>
      <c r="S228" s="239"/>
      <c r="T228" s="239"/>
      <c r="U228" s="239"/>
      <c r="V228" s="239">
        <v>1</v>
      </c>
      <c r="W228" s="129" t="s">
        <v>4495</v>
      </c>
    </row>
    <row r="229" spans="2:23" s="153" customFormat="1" x14ac:dyDescent="0.25">
      <c r="B229" s="3" t="s">
        <v>3260</v>
      </c>
      <c r="C229" s="3" t="s">
        <v>3537</v>
      </c>
      <c r="D229" s="6">
        <v>44059</v>
      </c>
      <c r="E229" s="6">
        <v>44089</v>
      </c>
      <c r="F229" s="3" t="s">
        <v>3310</v>
      </c>
      <c r="G229" s="302" t="s">
        <v>4492</v>
      </c>
      <c r="H229" s="302"/>
      <c r="I229" s="64" t="s">
        <v>46</v>
      </c>
      <c r="J229" s="64" t="s">
        <v>237</v>
      </c>
      <c r="K229" s="238">
        <v>44099</v>
      </c>
      <c r="L229" s="239"/>
      <c r="M229" s="239"/>
      <c r="N229" s="239"/>
      <c r="O229" s="239"/>
      <c r="P229" s="239"/>
      <c r="Q229" s="239"/>
      <c r="R229" s="239"/>
      <c r="S229" s="239"/>
      <c r="T229" s="239"/>
      <c r="U229" s="239"/>
      <c r="V229" s="239">
        <v>1</v>
      </c>
      <c r="W229" s="129" t="s">
        <v>4495</v>
      </c>
    </row>
    <row r="230" spans="2:23" s="153" customFormat="1" x14ac:dyDescent="0.25">
      <c r="B230" s="3" t="s">
        <v>3260</v>
      </c>
      <c r="C230" s="3" t="s">
        <v>3537</v>
      </c>
      <c r="D230" s="6">
        <v>44059</v>
      </c>
      <c r="E230" s="6">
        <v>44089</v>
      </c>
      <c r="F230" s="3" t="s">
        <v>3310</v>
      </c>
      <c r="G230" s="302" t="s">
        <v>4493</v>
      </c>
      <c r="H230" s="302"/>
      <c r="I230" s="64" t="s">
        <v>46</v>
      </c>
      <c r="J230" s="64" t="s">
        <v>237</v>
      </c>
      <c r="K230" s="238">
        <v>44099</v>
      </c>
      <c r="L230" s="239"/>
      <c r="M230" s="239"/>
      <c r="N230" s="239"/>
      <c r="O230" s="239"/>
      <c r="P230" s="239"/>
      <c r="Q230" s="239"/>
      <c r="R230" s="239"/>
      <c r="S230" s="239"/>
      <c r="T230" s="239"/>
      <c r="U230" s="239"/>
      <c r="V230" s="239">
        <v>1</v>
      </c>
      <c r="W230" s="129" t="s">
        <v>4495</v>
      </c>
    </row>
    <row r="231" spans="2:23" s="153" customFormat="1" x14ac:dyDescent="0.25">
      <c r="B231" s="3" t="s">
        <v>3260</v>
      </c>
      <c r="C231" s="3" t="s">
        <v>3537</v>
      </c>
      <c r="D231" s="6">
        <v>44059</v>
      </c>
      <c r="E231" s="6">
        <v>44089</v>
      </c>
      <c r="F231" s="3" t="s">
        <v>3310</v>
      </c>
      <c r="G231" s="302" t="s">
        <v>4494</v>
      </c>
      <c r="H231" s="302"/>
      <c r="I231" s="64" t="s">
        <v>46</v>
      </c>
      <c r="J231" s="64" t="s">
        <v>237</v>
      </c>
      <c r="K231" s="238">
        <v>44099</v>
      </c>
      <c r="L231" s="239"/>
      <c r="M231" s="239"/>
      <c r="N231" s="239"/>
      <c r="O231" s="239"/>
      <c r="P231" s="239"/>
      <c r="Q231" s="239"/>
      <c r="R231" s="239"/>
      <c r="S231" s="239"/>
      <c r="T231" s="239"/>
      <c r="U231" s="239"/>
      <c r="V231" s="239">
        <v>1</v>
      </c>
      <c r="W231" s="129" t="s">
        <v>4495</v>
      </c>
    </row>
    <row r="232" spans="2:23" s="153" customFormat="1" x14ac:dyDescent="0.25">
      <c r="B232" s="63" t="s">
        <v>92</v>
      </c>
      <c r="C232" s="64" t="s">
        <v>3506</v>
      </c>
      <c r="D232" s="64">
        <v>44055</v>
      </c>
      <c r="E232" s="64">
        <v>44085</v>
      </c>
      <c r="F232" s="64" t="s">
        <v>1500</v>
      </c>
      <c r="G232" s="64" t="s">
        <v>1501</v>
      </c>
      <c r="H232" s="64"/>
      <c r="I232" s="64" t="s">
        <v>4401</v>
      </c>
      <c r="J232" s="64" t="s">
        <v>237</v>
      </c>
      <c r="K232" s="238">
        <v>44088</v>
      </c>
      <c r="L232" s="239"/>
      <c r="M232" s="239"/>
      <c r="N232" s="239"/>
      <c r="O232" s="239"/>
      <c r="P232" s="239"/>
      <c r="Q232" s="239"/>
      <c r="R232" s="239"/>
      <c r="S232" s="239"/>
      <c r="T232" s="239"/>
      <c r="U232" s="239">
        <v>1</v>
      </c>
      <c r="V232" s="239"/>
      <c r="W232" s="129" t="s">
        <v>4022</v>
      </c>
    </row>
    <row r="233" spans="2:23" s="153" customFormat="1" x14ac:dyDescent="0.25">
      <c r="B233" s="63" t="s">
        <v>1603</v>
      </c>
      <c r="C233" s="64" t="s">
        <v>3473</v>
      </c>
      <c r="D233" s="64">
        <v>44044</v>
      </c>
      <c r="E233" s="64">
        <v>44074</v>
      </c>
      <c r="F233" s="64" t="s">
        <v>1605</v>
      </c>
      <c r="G233" s="64" t="s">
        <v>1607</v>
      </c>
      <c r="H233" s="64"/>
      <c r="I233" s="64" t="s">
        <v>3738</v>
      </c>
      <c r="J233" s="64" t="s">
        <v>237</v>
      </c>
      <c r="K233" s="238">
        <v>44086</v>
      </c>
      <c r="L233" s="239"/>
      <c r="M233" s="239"/>
      <c r="N233" s="239"/>
      <c r="O233" s="239"/>
      <c r="P233" s="239"/>
      <c r="Q233" s="239"/>
      <c r="R233" s="239"/>
      <c r="S233" s="239"/>
      <c r="T233" s="239"/>
      <c r="U233" s="239"/>
      <c r="V233" s="239">
        <v>1</v>
      </c>
      <c r="W233" s="129" t="s">
        <v>3962</v>
      </c>
    </row>
    <row r="234" spans="2:23" s="153" customFormat="1" x14ac:dyDescent="0.25">
      <c r="B234" s="63" t="s">
        <v>1603</v>
      </c>
      <c r="C234" s="64" t="s">
        <v>3473</v>
      </c>
      <c r="D234" s="64">
        <v>44044</v>
      </c>
      <c r="E234" s="64">
        <v>44074</v>
      </c>
      <c r="F234" s="64" t="s">
        <v>1605</v>
      </c>
      <c r="G234" s="64" t="s">
        <v>1614</v>
      </c>
      <c r="H234" s="64"/>
      <c r="I234" s="64" t="s">
        <v>3738</v>
      </c>
      <c r="J234" s="64" t="s">
        <v>237</v>
      </c>
      <c r="K234" s="238">
        <v>44086</v>
      </c>
      <c r="L234" s="239"/>
      <c r="M234" s="239"/>
      <c r="N234" s="239"/>
      <c r="O234" s="239"/>
      <c r="P234" s="239"/>
      <c r="Q234" s="239"/>
      <c r="R234" s="239"/>
      <c r="S234" s="239"/>
      <c r="T234" s="239"/>
      <c r="U234" s="239"/>
      <c r="V234" s="239">
        <v>1</v>
      </c>
      <c r="W234" s="129" t="s">
        <v>3962</v>
      </c>
    </row>
    <row r="235" spans="2:23" s="153" customFormat="1" x14ac:dyDescent="0.25">
      <c r="B235" s="63" t="s">
        <v>2673</v>
      </c>
      <c r="C235" s="64" t="s">
        <v>3868</v>
      </c>
      <c r="D235" s="64">
        <v>44075</v>
      </c>
      <c r="E235" s="64">
        <v>44091</v>
      </c>
      <c r="F235" s="64" t="s">
        <v>2674</v>
      </c>
      <c r="G235" s="64" t="s">
        <v>2689</v>
      </c>
      <c r="H235" s="64"/>
      <c r="I235" s="64" t="s">
        <v>3737</v>
      </c>
      <c r="J235" s="64" t="s">
        <v>237</v>
      </c>
      <c r="K235" s="238">
        <v>44091</v>
      </c>
      <c r="L235" s="239"/>
      <c r="M235" s="239"/>
      <c r="N235" s="239"/>
      <c r="O235" s="239"/>
      <c r="P235" s="239"/>
      <c r="Q235" s="239"/>
      <c r="R235" s="239"/>
      <c r="S235" s="239">
        <v>1</v>
      </c>
      <c r="T235" s="239"/>
      <c r="U235" s="239"/>
      <c r="V235" s="239"/>
      <c r="W235" s="129" t="s">
        <v>4671</v>
      </c>
    </row>
    <row r="236" spans="2:23" s="153" customFormat="1" x14ac:dyDescent="0.25">
      <c r="B236" s="63" t="s">
        <v>2673</v>
      </c>
      <c r="C236" s="64" t="s">
        <v>3868</v>
      </c>
      <c r="D236" s="64">
        <v>44075</v>
      </c>
      <c r="E236" s="64">
        <v>44091</v>
      </c>
      <c r="F236" s="64" t="s">
        <v>2677</v>
      </c>
      <c r="G236" s="64" t="s">
        <v>2693</v>
      </c>
      <c r="H236" s="64"/>
      <c r="I236" s="64" t="s">
        <v>3737</v>
      </c>
      <c r="J236" s="64" t="s">
        <v>237</v>
      </c>
      <c r="K236" s="238">
        <v>44091</v>
      </c>
      <c r="L236" s="239"/>
      <c r="M236" s="239"/>
      <c r="N236" s="239"/>
      <c r="O236" s="239"/>
      <c r="P236" s="239"/>
      <c r="Q236" s="239"/>
      <c r="R236" s="239"/>
      <c r="S236" s="239">
        <v>1</v>
      </c>
      <c r="T236" s="239"/>
      <c r="U236" s="239"/>
      <c r="V236" s="239"/>
      <c r="W236" s="129" t="s">
        <v>4671</v>
      </c>
    </row>
    <row r="237" spans="2:23" s="153" customFormat="1" x14ac:dyDescent="0.25">
      <c r="B237" s="63" t="s">
        <v>2673</v>
      </c>
      <c r="C237" s="64" t="s">
        <v>3868</v>
      </c>
      <c r="D237" s="64">
        <v>44075</v>
      </c>
      <c r="E237" s="64">
        <v>44104</v>
      </c>
      <c r="F237" s="64" t="s">
        <v>2691</v>
      </c>
      <c r="G237" s="64" t="s">
        <v>2729</v>
      </c>
      <c r="H237" s="64"/>
      <c r="I237" s="64" t="s">
        <v>3737</v>
      </c>
      <c r="J237" s="64" t="s">
        <v>237</v>
      </c>
      <c r="K237" s="238">
        <v>44091</v>
      </c>
      <c r="L237" s="239"/>
      <c r="M237" s="239"/>
      <c r="N237" s="239"/>
      <c r="O237" s="239"/>
      <c r="P237" s="239"/>
      <c r="Q237" s="239"/>
      <c r="R237" s="239"/>
      <c r="S237" s="239">
        <v>1</v>
      </c>
      <c r="T237" s="239"/>
      <c r="U237" s="239"/>
      <c r="V237" s="239"/>
      <c r="W237" s="129" t="s">
        <v>4671</v>
      </c>
    </row>
    <row r="238" spans="2:23" s="153" customFormat="1" x14ac:dyDescent="0.25">
      <c r="B238" s="63" t="s">
        <v>3260</v>
      </c>
      <c r="C238" s="64" t="s">
        <v>3537</v>
      </c>
      <c r="D238" s="64">
        <v>44059</v>
      </c>
      <c r="E238" s="64">
        <v>44089</v>
      </c>
      <c r="F238" s="64" t="s">
        <v>3307</v>
      </c>
      <c r="G238" s="64" t="s">
        <v>3285</v>
      </c>
      <c r="H238" s="64"/>
      <c r="I238" s="64" t="s">
        <v>46</v>
      </c>
      <c r="J238" s="64" t="s">
        <v>237</v>
      </c>
      <c r="K238" s="238">
        <v>44099</v>
      </c>
      <c r="L238" s="239"/>
      <c r="M238" s="239"/>
      <c r="N238" s="239"/>
      <c r="O238" s="239"/>
      <c r="P238" s="239"/>
      <c r="Q238" s="239"/>
      <c r="R238" s="239"/>
      <c r="S238" s="239"/>
      <c r="T238" s="239"/>
      <c r="U238" s="239">
        <v>1</v>
      </c>
      <c r="V238" s="239"/>
      <c r="W238" s="129" t="s">
        <v>4224</v>
      </c>
    </row>
    <row r="239" spans="2:23" s="153" customFormat="1" x14ac:dyDescent="0.25">
      <c r="B239" s="63" t="s">
        <v>3260</v>
      </c>
      <c r="C239" s="64" t="s">
        <v>3537</v>
      </c>
      <c r="D239" s="64">
        <v>44059</v>
      </c>
      <c r="E239" s="64">
        <v>44089</v>
      </c>
      <c r="F239" s="64" t="s">
        <v>3310</v>
      </c>
      <c r="G239" s="64" t="s">
        <v>3272</v>
      </c>
      <c r="H239" s="64"/>
      <c r="I239" s="64" t="s">
        <v>46</v>
      </c>
      <c r="J239" s="64" t="s">
        <v>237</v>
      </c>
      <c r="K239" s="238">
        <v>44099</v>
      </c>
      <c r="L239" s="239"/>
      <c r="M239" s="239"/>
      <c r="N239" s="239"/>
      <c r="O239" s="239"/>
      <c r="P239" s="239"/>
      <c r="Q239" s="239"/>
      <c r="R239" s="239"/>
      <c r="S239" s="239"/>
      <c r="T239" s="239"/>
      <c r="U239" s="239">
        <v>1</v>
      </c>
      <c r="V239" s="239"/>
      <c r="W239" s="129" t="s">
        <v>4225</v>
      </c>
    </row>
    <row r="240" spans="2:23" s="153" customFormat="1" x14ac:dyDescent="0.25">
      <c r="B240" s="63" t="s">
        <v>434</v>
      </c>
      <c r="C240" s="64" t="s">
        <v>4004</v>
      </c>
      <c r="D240" s="64">
        <v>43891</v>
      </c>
      <c r="E240" s="64">
        <v>43921</v>
      </c>
      <c r="F240" s="64" t="s">
        <v>441</v>
      </c>
      <c r="G240" s="64" t="s">
        <v>442</v>
      </c>
      <c r="H240" s="64"/>
      <c r="I240" s="64" t="s">
        <v>4401</v>
      </c>
      <c r="J240" s="64" t="s">
        <v>237</v>
      </c>
      <c r="K240" s="238">
        <v>44099</v>
      </c>
      <c r="L240" s="239"/>
      <c r="M240" s="239"/>
      <c r="N240" s="239"/>
      <c r="O240" s="239"/>
      <c r="P240" s="239"/>
      <c r="Q240" s="239"/>
      <c r="R240" s="239"/>
      <c r="S240" s="239"/>
      <c r="T240" s="239"/>
      <c r="U240" s="239"/>
      <c r="V240" s="239">
        <v>1</v>
      </c>
      <c r="W240" s="129" t="s">
        <v>5232</v>
      </c>
    </row>
    <row r="241" spans="2:23" s="153" customFormat="1" x14ac:dyDescent="0.25">
      <c r="B241" s="63" t="s">
        <v>434</v>
      </c>
      <c r="C241" s="64" t="s">
        <v>4004</v>
      </c>
      <c r="D241" s="64">
        <v>43891</v>
      </c>
      <c r="E241" s="64">
        <v>43921</v>
      </c>
      <c r="F241" s="64" t="s">
        <v>443</v>
      </c>
      <c r="G241" s="64" t="s">
        <v>446</v>
      </c>
      <c r="H241" s="64"/>
      <c r="I241" s="64" t="s">
        <v>4401</v>
      </c>
      <c r="J241" s="64" t="s">
        <v>237</v>
      </c>
      <c r="K241" s="238">
        <v>44099</v>
      </c>
      <c r="L241" s="239"/>
      <c r="M241" s="239"/>
      <c r="N241" s="239"/>
      <c r="O241" s="239"/>
      <c r="P241" s="239"/>
      <c r="Q241" s="239"/>
      <c r="R241" s="239"/>
      <c r="S241" s="239"/>
      <c r="T241" s="239"/>
      <c r="U241" s="239"/>
      <c r="V241" s="239">
        <v>1</v>
      </c>
      <c r="W241" s="129" t="s">
        <v>4187</v>
      </c>
    </row>
    <row r="242" spans="2:23" s="153" customFormat="1" x14ac:dyDescent="0.25">
      <c r="B242" s="63" t="s">
        <v>434</v>
      </c>
      <c r="C242" s="64" t="s">
        <v>3597</v>
      </c>
      <c r="D242" s="64">
        <v>43869</v>
      </c>
      <c r="E242" s="64">
        <v>43897</v>
      </c>
      <c r="F242" s="64" t="s">
        <v>41</v>
      </c>
      <c r="G242" s="64" t="s">
        <v>449</v>
      </c>
      <c r="H242" s="64"/>
      <c r="I242" s="64" t="s">
        <v>4401</v>
      </c>
      <c r="J242" s="64" t="s">
        <v>237</v>
      </c>
      <c r="K242" s="238">
        <v>44099</v>
      </c>
      <c r="L242" s="239"/>
      <c r="M242" s="239"/>
      <c r="N242" s="239"/>
      <c r="O242" s="239"/>
      <c r="P242" s="239"/>
      <c r="Q242" s="239"/>
      <c r="R242" s="239"/>
      <c r="S242" s="239"/>
      <c r="T242" s="239"/>
      <c r="U242" s="239">
        <v>1</v>
      </c>
      <c r="V242" s="239">
        <v>1</v>
      </c>
      <c r="W242" s="129" t="s">
        <v>4186</v>
      </c>
    </row>
    <row r="243" spans="2:23" s="153" customFormat="1" x14ac:dyDescent="0.25">
      <c r="B243" s="63" t="s">
        <v>434</v>
      </c>
      <c r="C243" s="64" t="s">
        <v>3598</v>
      </c>
      <c r="D243" s="64">
        <v>43865</v>
      </c>
      <c r="E243" s="64">
        <v>43893</v>
      </c>
      <c r="F243" s="64" t="s">
        <v>441</v>
      </c>
      <c r="G243" s="64" t="s">
        <v>450</v>
      </c>
      <c r="H243" s="64"/>
      <c r="I243" s="64" t="s">
        <v>4401</v>
      </c>
      <c r="J243" s="64" t="s">
        <v>237</v>
      </c>
      <c r="K243" s="238">
        <v>44099</v>
      </c>
      <c r="L243" s="239"/>
      <c r="M243" s="239"/>
      <c r="N243" s="239"/>
      <c r="O243" s="239"/>
      <c r="P243" s="239"/>
      <c r="Q243" s="239"/>
      <c r="R243" s="239"/>
      <c r="S243" s="239"/>
      <c r="T243" s="239"/>
      <c r="U243" s="239">
        <v>1</v>
      </c>
      <c r="V243" s="239">
        <v>1</v>
      </c>
      <c r="W243" s="129" t="s">
        <v>4186</v>
      </c>
    </row>
    <row r="244" spans="2:23" s="153" customFormat="1" x14ac:dyDescent="0.25">
      <c r="B244" s="63" t="s">
        <v>4094</v>
      </c>
      <c r="C244" s="64" t="s">
        <v>3586</v>
      </c>
      <c r="D244" s="64">
        <v>44023</v>
      </c>
      <c r="E244" s="64">
        <v>44053</v>
      </c>
      <c r="F244" s="64" t="s">
        <v>851</v>
      </c>
      <c r="G244" s="64" t="s">
        <v>852</v>
      </c>
      <c r="H244" s="64"/>
      <c r="I244" s="64" t="s">
        <v>3738</v>
      </c>
      <c r="J244" s="64" t="s">
        <v>237</v>
      </c>
      <c r="K244" s="238">
        <v>44095</v>
      </c>
      <c r="L244" s="239"/>
      <c r="M244" s="239"/>
      <c r="N244" s="239"/>
      <c r="O244" s="239"/>
      <c r="P244" s="239"/>
      <c r="Q244" s="239"/>
      <c r="R244" s="239"/>
      <c r="S244" s="239"/>
      <c r="T244" s="239"/>
      <c r="U244" s="239"/>
      <c r="V244" s="239">
        <v>1</v>
      </c>
      <c r="W244" s="129" t="s">
        <v>4147</v>
      </c>
    </row>
    <row r="245" spans="2:23" s="153" customFormat="1" x14ac:dyDescent="0.25">
      <c r="B245" s="63" t="s">
        <v>39</v>
      </c>
      <c r="C245" s="64" t="s">
        <v>3785</v>
      </c>
      <c r="D245" s="64">
        <v>44044</v>
      </c>
      <c r="E245" s="64">
        <v>44074</v>
      </c>
      <c r="F245" s="64" t="s">
        <v>2600</v>
      </c>
      <c r="G245" s="96" t="s">
        <v>2601</v>
      </c>
      <c r="H245" s="64"/>
      <c r="I245" s="64" t="s">
        <v>46</v>
      </c>
      <c r="J245" s="64" t="s">
        <v>237</v>
      </c>
      <c r="K245" s="238">
        <v>44097</v>
      </c>
      <c r="L245" s="239"/>
      <c r="M245" s="239"/>
      <c r="N245" s="239"/>
      <c r="O245" s="239"/>
      <c r="P245" s="239"/>
      <c r="Q245" s="239"/>
      <c r="R245" s="239"/>
      <c r="S245" s="239">
        <v>1</v>
      </c>
      <c r="T245" s="239">
        <v>1</v>
      </c>
      <c r="U245" s="239">
        <v>1</v>
      </c>
      <c r="V245" s="239"/>
      <c r="W245" s="129" t="s">
        <v>4745</v>
      </c>
    </row>
    <row r="246" spans="2:23" s="153" customFormat="1" x14ac:dyDescent="0.25">
      <c r="B246" s="63" t="s">
        <v>4082</v>
      </c>
      <c r="C246" s="64" t="s">
        <v>3842</v>
      </c>
      <c r="D246" s="64">
        <v>44075</v>
      </c>
      <c r="E246" s="64">
        <v>44104</v>
      </c>
      <c r="F246" s="64" t="s">
        <v>454</v>
      </c>
      <c r="G246" s="64" t="s">
        <v>456</v>
      </c>
      <c r="H246" s="64"/>
      <c r="I246" s="64" t="s">
        <v>46</v>
      </c>
      <c r="J246" s="64" t="s">
        <v>237</v>
      </c>
      <c r="K246" s="238">
        <v>44103</v>
      </c>
      <c r="L246" s="239"/>
      <c r="M246" s="239"/>
      <c r="N246" s="239"/>
      <c r="O246" s="239"/>
      <c r="P246" s="239"/>
      <c r="Q246" s="239"/>
      <c r="R246" s="239"/>
      <c r="S246" s="239"/>
      <c r="T246" s="239"/>
      <c r="U246" s="239">
        <v>1</v>
      </c>
      <c r="V246" s="239"/>
      <c r="W246" s="129" t="s">
        <v>4394</v>
      </c>
    </row>
    <row r="247" spans="2:23" s="153" customFormat="1" x14ac:dyDescent="0.25">
      <c r="B247" s="63" t="s">
        <v>4082</v>
      </c>
      <c r="C247" s="64" t="s">
        <v>3842</v>
      </c>
      <c r="D247" s="64">
        <v>44075</v>
      </c>
      <c r="E247" s="64">
        <v>44104</v>
      </c>
      <c r="F247" s="64" t="s">
        <v>454</v>
      </c>
      <c r="G247" s="64" t="s">
        <v>113</v>
      </c>
      <c r="H247" s="64"/>
      <c r="I247" s="64" t="s">
        <v>46</v>
      </c>
      <c r="J247" s="64" t="s">
        <v>237</v>
      </c>
      <c r="K247" s="238">
        <v>44103</v>
      </c>
      <c r="L247" s="239"/>
      <c r="M247" s="239"/>
      <c r="N247" s="239"/>
      <c r="O247" s="239"/>
      <c r="P247" s="239"/>
      <c r="Q247" s="239"/>
      <c r="R247" s="239"/>
      <c r="S247" s="239"/>
      <c r="T247" s="239"/>
      <c r="U247" s="239">
        <v>1</v>
      </c>
      <c r="V247" s="239"/>
      <c r="W247" s="129" t="s">
        <v>4394</v>
      </c>
    </row>
    <row r="248" spans="2:23" s="153" customFormat="1" x14ac:dyDescent="0.25">
      <c r="B248" s="63" t="s">
        <v>4082</v>
      </c>
      <c r="C248" s="64" t="s">
        <v>3842</v>
      </c>
      <c r="D248" s="64">
        <v>44075</v>
      </c>
      <c r="E248" s="64">
        <v>44104</v>
      </c>
      <c r="F248" s="64" t="s">
        <v>454</v>
      </c>
      <c r="G248" s="64" t="s">
        <v>459</v>
      </c>
      <c r="H248" s="64"/>
      <c r="I248" s="64" t="s">
        <v>46</v>
      </c>
      <c r="J248" s="64" t="s">
        <v>237</v>
      </c>
      <c r="K248" s="238">
        <v>44103</v>
      </c>
      <c r="L248" s="239"/>
      <c r="M248" s="239"/>
      <c r="N248" s="239"/>
      <c r="O248" s="239"/>
      <c r="P248" s="239"/>
      <c r="Q248" s="239"/>
      <c r="R248" s="239"/>
      <c r="S248" s="239"/>
      <c r="T248" s="239"/>
      <c r="U248" s="239">
        <v>1</v>
      </c>
      <c r="V248" s="239"/>
      <c r="W248" s="129" t="s">
        <v>4394</v>
      </c>
    </row>
    <row r="249" spans="2:23" s="153" customFormat="1" x14ac:dyDescent="0.25">
      <c r="B249" s="63" t="s">
        <v>4082</v>
      </c>
      <c r="C249" s="64" t="s">
        <v>3842</v>
      </c>
      <c r="D249" s="64">
        <v>44075</v>
      </c>
      <c r="E249" s="64">
        <v>44104</v>
      </c>
      <c r="F249" s="64" t="s">
        <v>454</v>
      </c>
      <c r="G249" s="64" t="s">
        <v>460</v>
      </c>
      <c r="H249" s="64"/>
      <c r="I249" s="64" t="s">
        <v>46</v>
      </c>
      <c r="J249" s="64" t="s">
        <v>237</v>
      </c>
      <c r="K249" s="238">
        <v>44103</v>
      </c>
      <c r="L249" s="239"/>
      <c r="M249" s="239"/>
      <c r="N249" s="239"/>
      <c r="O249" s="239"/>
      <c r="P249" s="239"/>
      <c r="Q249" s="239"/>
      <c r="R249" s="239"/>
      <c r="S249" s="239"/>
      <c r="T249" s="239"/>
      <c r="U249" s="239">
        <v>1</v>
      </c>
      <c r="V249" s="239"/>
      <c r="W249" s="129" t="s">
        <v>4394</v>
      </c>
    </row>
    <row r="250" spans="2:23" s="153" customFormat="1" x14ac:dyDescent="0.25">
      <c r="B250" s="63" t="s">
        <v>4082</v>
      </c>
      <c r="C250" s="64" t="s">
        <v>3842</v>
      </c>
      <c r="D250" s="64">
        <v>44075</v>
      </c>
      <c r="E250" s="64">
        <v>44104</v>
      </c>
      <c r="F250" s="64" t="s">
        <v>454</v>
      </c>
      <c r="G250" s="64" t="s">
        <v>461</v>
      </c>
      <c r="H250" s="64"/>
      <c r="I250" s="64" t="s">
        <v>46</v>
      </c>
      <c r="J250" s="64" t="s">
        <v>237</v>
      </c>
      <c r="K250" s="238">
        <v>44103</v>
      </c>
      <c r="L250" s="239"/>
      <c r="M250" s="239"/>
      <c r="N250" s="239"/>
      <c r="O250" s="239"/>
      <c r="P250" s="239"/>
      <c r="Q250" s="239"/>
      <c r="R250" s="239"/>
      <c r="S250" s="239"/>
      <c r="T250" s="239"/>
      <c r="U250" s="239">
        <v>1</v>
      </c>
      <c r="V250" s="239"/>
      <c r="W250" s="129" t="s">
        <v>4394</v>
      </c>
    </row>
    <row r="251" spans="2:23" s="153" customFormat="1" x14ac:dyDescent="0.25">
      <c r="B251" s="63" t="s">
        <v>4082</v>
      </c>
      <c r="C251" s="64" t="s">
        <v>3842</v>
      </c>
      <c r="D251" s="64">
        <v>44075</v>
      </c>
      <c r="E251" s="64">
        <v>44104</v>
      </c>
      <c r="F251" s="64" t="s">
        <v>443</v>
      </c>
      <c r="G251" s="64" t="s">
        <v>472</v>
      </c>
      <c r="H251" s="64"/>
      <c r="I251" s="64" t="s">
        <v>46</v>
      </c>
      <c r="J251" s="64" t="s">
        <v>237</v>
      </c>
      <c r="K251" s="238">
        <v>44103</v>
      </c>
      <c r="L251" s="239"/>
      <c r="M251" s="239"/>
      <c r="N251" s="239"/>
      <c r="O251" s="239"/>
      <c r="P251" s="239"/>
      <c r="Q251" s="239"/>
      <c r="R251" s="239"/>
      <c r="S251" s="239"/>
      <c r="T251" s="239"/>
      <c r="U251" s="239">
        <v>1</v>
      </c>
      <c r="V251" s="239"/>
      <c r="W251" s="129" t="s">
        <v>4394</v>
      </c>
    </row>
    <row r="252" spans="2:23" s="153" customFormat="1" x14ac:dyDescent="0.25">
      <c r="B252" s="63" t="s">
        <v>4082</v>
      </c>
      <c r="C252" s="64" t="s">
        <v>3842</v>
      </c>
      <c r="D252" s="64">
        <v>44075</v>
      </c>
      <c r="E252" s="64">
        <v>44104</v>
      </c>
      <c r="F252" s="64" t="s">
        <v>443</v>
      </c>
      <c r="G252" s="64" t="s">
        <v>473</v>
      </c>
      <c r="H252" s="64" t="s">
        <v>474</v>
      </c>
      <c r="I252" s="64" t="s">
        <v>46</v>
      </c>
      <c r="J252" s="64" t="s">
        <v>237</v>
      </c>
      <c r="K252" s="238">
        <v>44103</v>
      </c>
      <c r="L252" s="239"/>
      <c r="M252" s="239"/>
      <c r="N252" s="239"/>
      <c r="O252" s="239"/>
      <c r="P252" s="239"/>
      <c r="Q252" s="239"/>
      <c r="R252" s="239"/>
      <c r="S252" s="239"/>
      <c r="T252" s="239"/>
      <c r="U252" s="239">
        <v>1</v>
      </c>
      <c r="V252" s="239"/>
      <c r="W252" s="129" t="s">
        <v>4394</v>
      </c>
    </row>
    <row r="253" spans="2:23" s="153" customFormat="1" x14ac:dyDescent="0.25">
      <c r="B253" s="63" t="s">
        <v>4082</v>
      </c>
      <c r="C253" s="64" t="s">
        <v>3842</v>
      </c>
      <c r="D253" s="64">
        <v>44075</v>
      </c>
      <c r="E253" s="64">
        <v>44104</v>
      </c>
      <c r="F253" s="64" t="s">
        <v>443</v>
      </c>
      <c r="G253" s="64" t="s">
        <v>482</v>
      </c>
      <c r="H253" s="64"/>
      <c r="I253" s="64" t="s">
        <v>46</v>
      </c>
      <c r="J253" s="64" t="s">
        <v>237</v>
      </c>
      <c r="K253" s="238">
        <v>44103</v>
      </c>
      <c r="L253" s="239"/>
      <c r="M253" s="239"/>
      <c r="N253" s="239"/>
      <c r="O253" s="239"/>
      <c r="P253" s="239"/>
      <c r="Q253" s="239"/>
      <c r="R253" s="239"/>
      <c r="S253" s="239"/>
      <c r="T253" s="239"/>
      <c r="U253" s="239">
        <v>1</v>
      </c>
      <c r="V253" s="239"/>
      <c r="W253" s="129" t="s">
        <v>4394</v>
      </c>
    </row>
    <row r="254" spans="2:23" s="153" customFormat="1" x14ac:dyDescent="0.25">
      <c r="B254" s="63" t="s">
        <v>1141</v>
      </c>
      <c r="C254" s="64" t="s">
        <v>1145</v>
      </c>
      <c r="D254" s="64">
        <v>43884</v>
      </c>
      <c r="E254" s="64">
        <v>43912</v>
      </c>
      <c r="F254" s="64" t="s">
        <v>64</v>
      </c>
      <c r="G254" s="64" t="s">
        <v>1203</v>
      </c>
      <c r="H254" s="64"/>
      <c r="I254" s="64" t="s">
        <v>3209</v>
      </c>
      <c r="J254" s="64" t="s">
        <v>237</v>
      </c>
      <c r="K254" s="238">
        <v>44102</v>
      </c>
      <c r="L254" s="239"/>
      <c r="M254" s="239"/>
      <c r="N254" s="239"/>
      <c r="O254" s="239"/>
      <c r="P254" s="239"/>
      <c r="Q254" s="239"/>
      <c r="R254" s="239"/>
      <c r="S254" s="239"/>
      <c r="T254" s="239"/>
      <c r="U254" s="239"/>
      <c r="V254" s="239">
        <v>1</v>
      </c>
      <c r="W254" s="129" t="s">
        <v>4262</v>
      </c>
    </row>
    <row r="255" spans="2:23" s="153" customFormat="1" x14ac:dyDescent="0.25">
      <c r="B255" s="63" t="s">
        <v>1616</v>
      </c>
      <c r="C255" s="64" t="s">
        <v>4002</v>
      </c>
      <c r="D255" s="64">
        <v>44086</v>
      </c>
      <c r="E255" s="64">
        <v>44115</v>
      </c>
      <c r="F255" s="64" t="s">
        <v>64</v>
      </c>
      <c r="G255" s="64" t="s">
        <v>1634</v>
      </c>
      <c r="H255" s="64"/>
      <c r="I255" s="64" t="s">
        <v>3450</v>
      </c>
      <c r="J255" s="64" t="s">
        <v>237</v>
      </c>
      <c r="K255" s="238">
        <v>44102</v>
      </c>
      <c r="L255" s="239"/>
      <c r="M255" s="239"/>
      <c r="N255" s="239"/>
      <c r="O255" s="239"/>
      <c r="P255" s="239">
        <v>1</v>
      </c>
      <c r="Q255" s="239"/>
      <c r="R255" s="239"/>
      <c r="S255" s="239"/>
      <c r="T255" s="239"/>
      <c r="U255" s="239"/>
      <c r="V255" s="239"/>
      <c r="W255" s="129" t="s">
        <v>4264</v>
      </c>
    </row>
    <row r="256" spans="2:23" s="153" customFormat="1" x14ac:dyDescent="0.25">
      <c r="B256" s="63" t="s">
        <v>2811</v>
      </c>
      <c r="C256" s="64" t="s">
        <v>3870</v>
      </c>
      <c r="D256" s="64">
        <v>44088</v>
      </c>
      <c r="E256" s="64">
        <v>44117</v>
      </c>
      <c r="F256" s="64" t="s">
        <v>2812</v>
      </c>
      <c r="G256" s="64" t="s">
        <v>2820</v>
      </c>
      <c r="H256" s="64"/>
      <c r="I256" s="64" t="s">
        <v>46</v>
      </c>
      <c r="J256" s="64" t="s">
        <v>237</v>
      </c>
      <c r="K256" s="238">
        <v>44105</v>
      </c>
      <c r="L256" s="239"/>
      <c r="M256" s="239"/>
      <c r="N256" s="239"/>
      <c r="O256" s="239"/>
      <c r="P256" s="239"/>
      <c r="Q256" s="239"/>
      <c r="R256" s="239"/>
      <c r="S256" s="239"/>
      <c r="T256" s="239"/>
      <c r="U256" s="239">
        <v>1</v>
      </c>
      <c r="V256" s="239"/>
      <c r="W256" s="129" t="s">
        <v>4498</v>
      </c>
    </row>
    <row r="257" spans="2:23" s="153" customFormat="1" x14ac:dyDescent="0.25">
      <c r="B257" s="63" t="s">
        <v>4101</v>
      </c>
      <c r="C257" s="64" t="s">
        <v>3871</v>
      </c>
      <c r="D257" s="64">
        <v>44075</v>
      </c>
      <c r="E257" s="64">
        <v>44104</v>
      </c>
      <c r="F257" s="64" t="s">
        <v>1221</v>
      </c>
      <c r="G257" s="64" t="s">
        <v>1228</v>
      </c>
      <c r="H257" s="64"/>
      <c r="I257" s="64" t="s">
        <v>46</v>
      </c>
      <c r="J257" s="64" t="s">
        <v>237</v>
      </c>
      <c r="K257" s="238">
        <v>44110</v>
      </c>
      <c r="L257" s="239"/>
      <c r="M257" s="239"/>
      <c r="N257" s="239"/>
      <c r="O257" s="239"/>
      <c r="P257" s="239"/>
      <c r="Q257" s="239"/>
      <c r="R257" s="239"/>
      <c r="S257" s="239"/>
      <c r="T257" s="239"/>
      <c r="U257" s="239">
        <v>1</v>
      </c>
      <c r="V257" s="239"/>
      <c r="W257" s="129" t="s">
        <v>4665</v>
      </c>
    </row>
    <row r="258" spans="2:23" s="153" customFormat="1" x14ac:dyDescent="0.25">
      <c r="B258" s="63" t="s">
        <v>92</v>
      </c>
      <c r="C258" s="64" t="s">
        <v>3877</v>
      </c>
      <c r="D258" s="64">
        <v>44047</v>
      </c>
      <c r="E258" s="64">
        <v>44077</v>
      </c>
      <c r="F258" s="64" t="s">
        <v>1467</v>
      </c>
      <c r="G258" s="64" t="s">
        <v>1470</v>
      </c>
      <c r="H258" s="64"/>
      <c r="I258" s="64" t="s">
        <v>4401</v>
      </c>
      <c r="J258" s="64" t="s">
        <v>237</v>
      </c>
      <c r="K258" s="238">
        <v>44111</v>
      </c>
      <c r="L258" s="239"/>
      <c r="M258" s="239"/>
      <c r="N258" s="239"/>
      <c r="O258" s="239"/>
      <c r="P258" s="239"/>
      <c r="Q258" s="239"/>
      <c r="R258" s="239"/>
      <c r="S258" s="239"/>
      <c r="T258" s="239"/>
      <c r="U258" s="239">
        <v>1</v>
      </c>
      <c r="V258" s="239"/>
      <c r="W258" s="129" t="s">
        <v>4698</v>
      </c>
    </row>
    <row r="259" spans="2:23" s="153" customFormat="1" x14ac:dyDescent="0.25">
      <c r="B259" s="63" t="s">
        <v>92</v>
      </c>
      <c r="C259" s="64" t="s">
        <v>3877</v>
      </c>
      <c r="D259" s="64">
        <v>44047</v>
      </c>
      <c r="E259" s="64">
        <v>44077</v>
      </c>
      <c r="F259" s="64" t="s">
        <v>1467</v>
      </c>
      <c r="G259" s="64" t="s">
        <v>1471</v>
      </c>
      <c r="H259" s="64"/>
      <c r="I259" s="64" t="s">
        <v>4401</v>
      </c>
      <c r="J259" s="64" t="s">
        <v>237</v>
      </c>
      <c r="K259" s="238">
        <v>44111</v>
      </c>
      <c r="L259" s="239"/>
      <c r="M259" s="239"/>
      <c r="N259" s="239"/>
      <c r="O259" s="239"/>
      <c r="P259" s="239"/>
      <c r="Q259" s="239"/>
      <c r="R259" s="239"/>
      <c r="S259" s="239"/>
      <c r="T259" s="239"/>
      <c r="U259" s="239">
        <v>1</v>
      </c>
      <c r="V259" s="239"/>
      <c r="W259" s="129" t="s">
        <v>4699</v>
      </c>
    </row>
    <row r="260" spans="2:23" s="153" customFormat="1" x14ac:dyDescent="0.25">
      <c r="B260" s="63" t="s">
        <v>92</v>
      </c>
      <c r="C260" s="64" t="s">
        <v>3865</v>
      </c>
      <c r="D260" s="64">
        <v>44070</v>
      </c>
      <c r="E260" s="64">
        <v>44100</v>
      </c>
      <c r="F260" s="64" t="s">
        <v>1489</v>
      </c>
      <c r="G260" s="64" t="s">
        <v>1499</v>
      </c>
      <c r="H260" s="64"/>
      <c r="I260" s="64" t="s">
        <v>4401</v>
      </c>
      <c r="J260" s="64" t="s">
        <v>237</v>
      </c>
      <c r="K260" s="238">
        <v>44111</v>
      </c>
      <c r="L260" s="239"/>
      <c r="M260" s="239"/>
      <c r="N260" s="239"/>
      <c r="O260" s="239"/>
      <c r="P260" s="239"/>
      <c r="Q260" s="239"/>
      <c r="R260" s="239"/>
      <c r="S260" s="239"/>
      <c r="T260" s="239"/>
      <c r="U260" s="239">
        <v>1</v>
      </c>
      <c r="V260" s="239"/>
      <c r="W260" s="129" t="s">
        <v>4700</v>
      </c>
    </row>
    <row r="261" spans="2:23" s="153" customFormat="1" x14ac:dyDescent="0.25">
      <c r="B261" s="63" t="s">
        <v>1786</v>
      </c>
      <c r="C261" s="64" t="s">
        <v>3814</v>
      </c>
      <c r="D261" s="64">
        <v>44075</v>
      </c>
      <c r="E261" s="64">
        <v>44104</v>
      </c>
      <c r="F261" s="64" t="s">
        <v>1790</v>
      </c>
      <c r="G261" s="64" t="s">
        <v>1791</v>
      </c>
      <c r="H261" s="64"/>
      <c r="I261" s="64" t="s">
        <v>3450</v>
      </c>
      <c r="J261" s="64" t="s">
        <v>237</v>
      </c>
      <c r="K261" s="238">
        <v>44111</v>
      </c>
      <c r="L261" s="239"/>
      <c r="M261" s="239"/>
      <c r="N261" s="239"/>
      <c r="O261" s="239"/>
      <c r="P261" s="239"/>
      <c r="Q261" s="239"/>
      <c r="R261" s="239"/>
      <c r="S261" s="239">
        <v>1</v>
      </c>
      <c r="T261" s="239"/>
      <c r="U261" s="239"/>
      <c r="V261" s="239"/>
      <c r="W261" s="129" t="s">
        <v>4670</v>
      </c>
    </row>
    <row r="262" spans="2:23" s="153" customFormat="1" x14ac:dyDescent="0.25">
      <c r="B262" s="63" t="s">
        <v>4119</v>
      </c>
      <c r="C262" s="64" t="s">
        <v>4519</v>
      </c>
      <c r="D262" s="64">
        <v>44105</v>
      </c>
      <c r="E262" s="64">
        <v>44135</v>
      </c>
      <c r="F262" s="64" t="s">
        <v>2677</v>
      </c>
      <c r="G262" s="64" t="s">
        <v>2723</v>
      </c>
      <c r="H262" s="64"/>
      <c r="I262" s="64" t="s">
        <v>3737</v>
      </c>
      <c r="J262" s="64" t="s">
        <v>237</v>
      </c>
      <c r="K262" s="238">
        <v>44111</v>
      </c>
      <c r="L262" s="239"/>
      <c r="M262" s="239"/>
      <c r="N262" s="239"/>
      <c r="O262" s="239"/>
      <c r="P262" s="239"/>
      <c r="Q262" s="239"/>
      <c r="R262" s="239"/>
      <c r="S262" s="239">
        <v>1</v>
      </c>
      <c r="T262" s="239"/>
      <c r="U262" s="239"/>
      <c r="V262" s="239"/>
      <c r="W262" s="129" t="s">
        <v>4744</v>
      </c>
    </row>
    <row r="263" spans="2:23" s="153" customFormat="1" x14ac:dyDescent="0.25">
      <c r="B263" s="63" t="s">
        <v>3910</v>
      </c>
      <c r="C263" s="64" t="s">
        <v>4057</v>
      </c>
      <c r="D263" s="64">
        <v>44091</v>
      </c>
      <c r="E263" s="64">
        <v>44104</v>
      </c>
      <c r="F263" s="64" t="s">
        <v>4070</v>
      </c>
      <c r="G263" s="64" t="s">
        <v>4054</v>
      </c>
      <c r="H263" s="64"/>
      <c r="I263" s="64" t="s">
        <v>46</v>
      </c>
      <c r="J263" s="64" t="s">
        <v>237</v>
      </c>
      <c r="K263" s="238">
        <v>44119</v>
      </c>
      <c r="L263" s="239"/>
      <c r="M263" s="239"/>
      <c r="N263" s="239"/>
      <c r="O263" s="239"/>
      <c r="P263" s="239"/>
      <c r="Q263" s="239"/>
      <c r="R263" s="239"/>
      <c r="S263" s="239"/>
      <c r="T263" s="239"/>
      <c r="U263" s="239"/>
      <c r="V263" s="239">
        <v>1</v>
      </c>
      <c r="W263" s="129" t="s">
        <v>4898</v>
      </c>
    </row>
    <row r="264" spans="2:23" s="153" customFormat="1" x14ac:dyDescent="0.25">
      <c r="B264" s="63" t="s">
        <v>3910</v>
      </c>
      <c r="C264" s="64" t="s">
        <v>4057</v>
      </c>
      <c r="D264" s="64">
        <v>44091</v>
      </c>
      <c r="E264" s="64">
        <v>44104</v>
      </c>
      <c r="F264" s="64" t="s">
        <v>4070</v>
      </c>
      <c r="G264" s="64" t="s">
        <v>4055</v>
      </c>
      <c r="H264" s="64"/>
      <c r="I264" s="64" t="s">
        <v>46</v>
      </c>
      <c r="J264" s="64" t="s">
        <v>237</v>
      </c>
      <c r="K264" s="238">
        <v>44119</v>
      </c>
      <c r="L264" s="239"/>
      <c r="M264" s="239"/>
      <c r="N264" s="239"/>
      <c r="O264" s="239"/>
      <c r="P264" s="239"/>
      <c r="Q264" s="239"/>
      <c r="R264" s="239"/>
      <c r="S264" s="239"/>
      <c r="T264" s="239"/>
      <c r="U264" s="239"/>
      <c r="V264" s="239">
        <v>1</v>
      </c>
      <c r="W264" s="129" t="s">
        <v>4898</v>
      </c>
    </row>
    <row r="265" spans="2:23" s="153" customFormat="1" x14ac:dyDescent="0.25">
      <c r="B265" s="63" t="s">
        <v>3910</v>
      </c>
      <c r="C265" s="64" t="s">
        <v>4057</v>
      </c>
      <c r="D265" s="64">
        <v>44091</v>
      </c>
      <c r="E265" s="64">
        <v>44104</v>
      </c>
      <c r="F265" s="64" t="s">
        <v>4070</v>
      </c>
      <c r="G265" s="64" t="s">
        <v>4053</v>
      </c>
      <c r="H265" s="64"/>
      <c r="I265" s="64" t="s">
        <v>46</v>
      </c>
      <c r="J265" s="64" t="s">
        <v>237</v>
      </c>
      <c r="K265" s="238">
        <v>44119</v>
      </c>
      <c r="L265" s="239"/>
      <c r="M265" s="239"/>
      <c r="N265" s="239"/>
      <c r="O265" s="239"/>
      <c r="P265" s="239"/>
      <c r="Q265" s="239"/>
      <c r="R265" s="239"/>
      <c r="S265" s="239"/>
      <c r="T265" s="239"/>
      <c r="U265" s="239"/>
      <c r="V265" s="239">
        <v>1</v>
      </c>
      <c r="W265" s="129" t="s">
        <v>4898</v>
      </c>
    </row>
    <row r="266" spans="2:23" s="153" customFormat="1" x14ac:dyDescent="0.25">
      <c r="B266" s="63" t="s">
        <v>3910</v>
      </c>
      <c r="C266" s="64" t="s">
        <v>3940</v>
      </c>
      <c r="D266" s="64">
        <v>44083</v>
      </c>
      <c r="E266" s="64">
        <v>44106</v>
      </c>
      <c r="F266" s="64" t="s">
        <v>3911</v>
      </c>
      <c r="G266" s="64" t="s">
        <v>3912</v>
      </c>
      <c r="H266" s="64"/>
      <c r="I266" s="64" t="s">
        <v>46</v>
      </c>
      <c r="J266" s="64" t="s">
        <v>237</v>
      </c>
      <c r="K266" s="238">
        <v>44119</v>
      </c>
      <c r="L266" s="239"/>
      <c r="M266" s="239"/>
      <c r="N266" s="239"/>
      <c r="O266" s="239"/>
      <c r="P266" s="239"/>
      <c r="Q266" s="239"/>
      <c r="R266" s="239"/>
      <c r="S266" s="239"/>
      <c r="T266" s="239"/>
      <c r="U266" s="239"/>
      <c r="V266" s="239">
        <v>1</v>
      </c>
      <c r="W266" s="129" t="s">
        <v>4898</v>
      </c>
    </row>
    <row r="267" spans="2:23" s="153" customFormat="1" x14ac:dyDescent="0.25">
      <c r="B267" s="63" t="s">
        <v>434</v>
      </c>
      <c r="C267" s="64" t="s">
        <v>4004</v>
      </c>
      <c r="D267" s="64">
        <v>43891</v>
      </c>
      <c r="E267" s="64">
        <v>43921</v>
      </c>
      <c r="F267" s="64" t="s">
        <v>443</v>
      </c>
      <c r="G267" s="64" t="s">
        <v>444</v>
      </c>
      <c r="H267" s="64" t="s">
        <v>445</v>
      </c>
      <c r="I267" s="64" t="s">
        <v>4401</v>
      </c>
      <c r="J267" s="64" t="s">
        <v>237</v>
      </c>
      <c r="K267" s="238">
        <v>44118</v>
      </c>
      <c r="L267" s="239"/>
      <c r="M267" s="239"/>
      <c r="N267" s="239"/>
      <c r="O267" s="239"/>
      <c r="P267" s="239"/>
      <c r="Q267" s="239"/>
      <c r="R267" s="239"/>
      <c r="S267" s="239"/>
      <c r="T267" s="239"/>
      <c r="U267" s="239"/>
      <c r="V267" s="239">
        <v>1</v>
      </c>
      <c r="W267" s="129" t="s">
        <v>4874</v>
      </c>
    </row>
    <row r="268" spans="2:23" s="153" customFormat="1" x14ac:dyDescent="0.25">
      <c r="B268" s="63" t="s">
        <v>434</v>
      </c>
      <c r="C268" s="64" t="s">
        <v>4004</v>
      </c>
      <c r="D268" s="64">
        <v>43891</v>
      </c>
      <c r="E268" s="64">
        <v>43921</v>
      </c>
      <c r="F268" s="64" t="s">
        <v>64</v>
      </c>
      <c r="G268" s="64" t="s">
        <v>447</v>
      </c>
      <c r="H268" s="64"/>
      <c r="I268" s="64" t="s">
        <v>4401</v>
      </c>
      <c r="J268" s="64" t="s">
        <v>237</v>
      </c>
      <c r="K268" s="238">
        <v>44118</v>
      </c>
      <c r="L268" s="239"/>
      <c r="M268" s="239"/>
      <c r="N268" s="239"/>
      <c r="O268" s="239"/>
      <c r="P268" s="239"/>
      <c r="Q268" s="239"/>
      <c r="R268" s="239"/>
      <c r="S268" s="239"/>
      <c r="T268" s="239"/>
      <c r="U268" s="239"/>
      <c r="V268" s="239">
        <v>1</v>
      </c>
      <c r="W268" s="129" t="s">
        <v>4874</v>
      </c>
    </row>
    <row r="269" spans="2:23" s="153" customFormat="1" x14ac:dyDescent="0.25">
      <c r="B269" s="63" t="s">
        <v>434</v>
      </c>
      <c r="C269" s="64" t="s">
        <v>4004</v>
      </c>
      <c r="D269" s="64">
        <v>43891</v>
      </c>
      <c r="E269" s="64">
        <v>43921</v>
      </c>
      <c r="F269" s="64" t="s">
        <v>64</v>
      </c>
      <c r="G269" s="64" t="s">
        <v>448</v>
      </c>
      <c r="H269" s="64"/>
      <c r="I269" s="64" t="s">
        <v>4401</v>
      </c>
      <c r="J269" s="64" t="s">
        <v>237</v>
      </c>
      <c r="K269" s="238">
        <v>44118</v>
      </c>
      <c r="L269" s="239"/>
      <c r="M269" s="239"/>
      <c r="N269" s="239"/>
      <c r="O269" s="239"/>
      <c r="P269" s="239"/>
      <c r="Q269" s="239"/>
      <c r="R269" s="239"/>
      <c r="S269" s="239"/>
      <c r="T269" s="239"/>
      <c r="U269" s="239"/>
      <c r="V269" s="239">
        <v>1</v>
      </c>
      <c r="W269" s="129" t="s">
        <v>4874</v>
      </c>
    </row>
    <row r="270" spans="2:23" s="153" customFormat="1" x14ac:dyDescent="0.25">
      <c r="B270" s="63" t="s">
        <v>4098</v>
      </c>
      <c r="C270" s="64" t="s">
        <v>4743</v>
      </c>
      <c r="D270" s="64">
        <v>44083</v>
      </c>
      <c r="E270" s="64">
        <v>44112</v>
      </c>
      <c r="F270" s="64" t="s">
        <v>3902</v>
      </c>
      <c r="G270" s="64" t="s">
        <v>3875</v>
      </c>
      <c r="H270" s="64"/>
      <c r="I270" s="64" t="s">
        <v>46</v>
      </c>
      <c r="J270" s="64" t="s">
        <v>237</v>
      </c>
      <c r="K270" s="238">
        <v>44116</v>
      </c>
      <c r="L270" s="239"/>
      <c r="M270" s="239"/>
      <c r="N270" s="239"/>
      <c r="O270" s="239"/>
      <c r="P270" s="239"/>
      <c r="Q270" s="239"/>
      <c r="R270" s="239"/>
      <c r="S270" s="239"/>
      <c r="T270" s="239"/>
      <c r="U270" s="239"/>
      <c r="V270" s="239">
        <v>1</v>
      </c>
      <c r="W270" s="129" t="s">
        <v>4808</v>
      </c>
    </row>
    <row r="271" spans="2:23" s="153" customFormat="1" x14ac:dyDescent="0.25">
      <c r="B271" s="63" t="s">
        <v>4109</v>
      </c>
      <c r="C271" s="64" t="s">
        <v>4612</v>
      </c>
      <c r="D271" s="64">
        <v>44125</v>
      </c>
      <c r="E271" s="64">
        <v>44155</v>
      </c>
      <c r="F271" s="64" t="s">
        <v>651</v>
      </c>
      <c r="G271" s="64" t="s">
        <v>2030</v>
      </c>
      <c r="H271" s="64"/>
      <c r="I271" s="64" t="s">
        <v>4401</v>
      </c>
      <c r="J271" s="64" t="s">
        <v>237</v>
      </c>
      <c r="K271" s="238">
        <v>44120</v>
      </c>
      <c r="L271" s="239"/>
      <c r="M271" s="239"/>
      <c r="N271" s="239"/>
      <c r="O271" s="239"/>
      <c r="P271" s="239"/>
      <c r="Q271" s="239"/>
      <c r="R271" s="239"/>
      <c r="S271" s="239"/>
      <c r="T271" s="239"/>
      <c r="U271" s="239">
        <v>1</v>
      </c>
      <c r="V271" s="239"/>
      <c r="W271" s="129" t="s">
        <v>4912</v>
      </c>
    </row>
    <row r="272" spans="2:23" s="153" customFormat="1" x14ac:dyDescent="0.25">
      <c r="B272" s="63" t="s">
        <v>2738</v>
      </c>
      <c r="C272" s="64" t="s">
        <v>4306</v>
      </c>
      <c r="D272" s="64">
        <v>44075</v>
      </c>
      <c r="E272" s="64">
        <v>44104</v>
      </c>
      <c r="F272" s="64" t="s">
        <v>2787</v>
      </c>
      <c r="G272" s="64" t="s">
        <v>2790</v>
      </c>
      <c r="H272" s="64"/>
      <c r="I272" s="64" t="s">
        <v>3450</v>
      </c>
      <c r="J272" s="64" t="s">
        <v>237</v>
      </c>
      <c r="K272" s="238">
        <v>44117</v>
      </c>
      <c r="L272" s="239"/>
      <c r="M272" s="239"/>
      <c r="N272" s="239"/>
      <c r="O272" s="239"/>
      <c r="P272" s="239"/>
      <c r="Q272" s="239"/>
      <c r="R272" s="239"/>
      <c r="S272" s="239"/>
      <c r="T272" s="239"/>
      <c r="U272" s="239">
        <v>1</v>
      </c>
      <c r="V272" s="239"/>
      <c r="W272" s="129" t="s">
        <v>5231</v>
      </c>
    </row>
    <row r="273" spans="2:23" s="153" customFormat="1" x14ac:dyDescent="0.25">
      <c r="B273" s="63" t="s">
        <v>92</v>
      </c>
      <c r="C273" s="64" t="s">
        <v>3877</v>
      </c>
      <c r="D273" s="64">
        <v>44047</v>
      </c>
      <c r="E273" s="64">
        <v>44077</v>
      </c>
      <c r="F273" s="64" t="s">
        <v>1467</v>
      </c>
      <c r="G273" s="64" t="s">
        <v>118</v>
      </c>
      <c r="H273" s="64"/>
      <c r="I273" s="64" t="s">
        <v>4401</v>
      </c>
      <c r="J273" s="64" t="s">
        <v>5030</v>
      </c>
      <c r="K273" s="238">
        <v>44118</v>
      </c>
      <c r="L273" s="239"/>
      <c r="M273" s="239"/>
      <c r="N273" s="239"/>
      <c r="O273" s="239"/>
      <c r="P273" s="239"/>
      <c r="Q273" s="239"/>
      <c r="R273" s="239"/>
      <c r="S273" s="239"/>
      <c r="T273" s="239"/>
      <c r="U273" s="239"/>
      <c r="V273" s="239">
        <v>1</v>
      </c>
      <c r="W273" s="129" t="s">
        <v>5031</v>
      </c>
    </row>
    <row r="274" spans="2:23" s="153" customFormat="1" x14ac:dyDescent="0.25">
      <c r="B274" s="63" t="s">
        <v>92</v>
      </c>
      <c r="C274" s="64" t="s">
        <v>3877</v>
      </c>
      <c r="D274" s="64">
        <v>44047</v>
      </c>
      <c r="E274" s="64">
        <v>44077</v>
      </c>
      <c r="F274" s="64" t="s">
        <v>1467</v>
      </c>
      <c r="G274" s="64" t="s">
        <v>117</v>
      </c>
      <c r="H274" s="64"/>
      <c r="I274" s="64" t="s">
        <v>4401</v>
      </c>
      <c r="J274" s="64" t="s">
        <v>5030</v>
      </c>
      <c r="K274" s="238">
        <v>44118</v>
      </c>
      <c r="L274" s="239"/>
      <c r="M274" s="239"/>
      <c r="N274" s="239"/>
      <c r="O274" s="239"/>
      <c r="P274" s="239"/>
      <c r="Q274" s="239"/>
      <c r="R274" s="239"/>
      <c r="S274" s="239"/>
      <c r="T274" s="239"/>
      <c r="U274" s="239"/>
      <c r="V274" s="239">
        <v>1</v>
      </c>
      <c r="W274" s="129" t="s">
        <v>5031</v>
      </c>
    </row>
    <row r="275" spans="2:23" s="153" customFormat="1" x14ac:dyDescent="0.25">
      <c r="B275" s="63" t="s">
        <v>92</v>
      </c>
      <c r="C275" s="64" t="s">
        <v>3877</v>
      </c>
      <c r="D275" s="64">
        <v>44047</v>
      </c>
      <c r="E275" s="64">
        <v>44077</v>
      </c>
      <c r="F275" s="64" t="s">
        <v>1467</v>
      </c>
      <c r="G275" s="64" t="s">
        <v>115</v>
      </c>
      <c r="H275" s="64"/>
      <c r="I275" s="64" t="s">
        <v>4401</v>
      </c>
      <c r="J275" s="64" t="s">
        <v>5030</v>
      </c>
      <c r="K275" s="238">
        <v>44118</v>
      </c>
      <c r="L275" s="239"/>
      <c r="M275" s="239"/>
      <c r="N275" s="239"/>
      <c r="O275" s="239"/>
      <c r="P275" s="239"/>
      <c r="Q275" s="239"/>
      <c r="R275" s="239"/>
      <c r="S275" s="239"/>
      <c r="T275" s="239"/>
      <c r="U275" s="239"/>
      <c r="V275" s="239">
        <v>1</v>
      </c>
      <c r="W275" s="129" t="s">
        <v>5031</v>
      </c>
    </row>
    <row r="276" spans="2:23" s="153" customFormat="1" x14ac:dyDescent="0.25">
      <c r="B276" s="63" t="s">
        <v>92</v>
      </c>
      <c r="C276" s="64" t="s">
        <v>3877</v>
      </c>
      <c r="D276" s="64">
        <v>44047</v>
      </c>
      <c r="E276" s="64">
        <v>44077</v>
      </c>
      <c r="F276" s="64" t="s">
        <v>1467</v>
      </c>
      <c r="G276" s="64" t="s">
        <v>1472</v>
      </c>
      <c r="H276" s="64"/>
      <c r="I276" s="64" t="s">
        <v>4401</v>
      </c>
      <c r="J276" s="64" t="s">
        <v>5030</v>
      </c>
      <c r="K276" s="238">
        <v>44118</v>
      </c>
      <c r="L276" s="239"/>
      <c r="M276" s="239"/>
      <c r="N276" s="239"/>
      <c r="O276" s="239"/>
      <c r="P276" s="239"/>
      <c r="Q276" s="239"/>
      <c r="R276" s="239"/>
      <c r="S276" s="239"/>
      <c r="T276" s="239"/>
      <c r="U276" s="239"/>
      <c r="V276" s="239">
        <v>1</v>
      </c>
      <c r="W276" s="129" t="s">
        <v>5031</v>
      </c>
    </row>
    <row r="277" spans="2:23" s="153" customFormat="1" x14ac:dyDescent="0.25">
      <c r="B277" s="63" t="s">
        <v>92</v>
      </c>
      <c r="C277" s="64" t="s">
        <v>3877</v>
      </c>
      <c r="D277" s="64">
        <v>44047</v>
      </c>
      <c r="E277" s="64">
        <v>44077</v>
      </c>
      <c r="F277" s="64" t="s">
        <v>1467</v>
      </c>
      <c r="G277" s="64" t="s">
        <v>1473</v>
      </c>
      <c r="H277" s="64"/>
      <c r="I277" s="64" t="s">
        <v>4401</v>
      </c>
      <c r="J277" s="64" t="s">
        <v>5030</v>
      </c>
      <c r="K277" s="238">
        <v>44118</v>
      </c>
      <c r="L277" s="239"/>
      <c r="M277" s="239"/>
      <c r="N277" s="239"/>
      <c r="O277" s="239"/>
      <c r="P277" s="239"/>
      <c r="Q277" s="239"/>
      <c r="R277" s="239"/>
      <c r="S277" s="239"/>
      <c r="T277" s="239"/>
      <c r="U277" s="239"/>
      <c r="V277" s="239">
        <v>1</v>
      </c>
      <c r="W277" s="129" t="s">
        <v>5031</v>
      </c>
    </row>
    <row r="278" spans="2:23" s="153" customFormat="1" x14ac:dyDescent="0.25">
      <c r="B278" s="63" t="s">
        <v>92</v>
      </c>
      <c r="C278" s="64" t="s">
        <v>3877</v>
      </c>
      <c r="D278" s="64">
        <v>44047</v>
      </c>
      <c r="E278" s="64">
        <v>44077</v>
      </c>
      <c r="F278" s="64" t="s">
        <v>1467</v>
      </c>
      <c r="G278" s="64" t="s">
        <v>1475</v>
      </c>
      <c r="H278" s="64"/>
      <c r="I278" s="64" t="s">
        <v>4401</v>
      </c>
      <c r="J278" s="64" t="s">
        <v>5030</v>
      </c>
      <c r="K278" s="238">
        <v>44118</v>
      </c>
      <c r="L278" s="239"/>
      <c r="M278" s="239"/>
      <c r="N278" s="239"/>
      <c r="O278" s="239"/>
      <c r="P278" s="239"/>
      <c r="Q278" s="239"/>
      <c r="R278" s="239"/>
      <c r="S278" s="239"/>
      <c r="T278" s="239"/>
      <c r="U278" s="239"/>
      <c r="V278" s="239">
        <v>1</v>
      </c>
      <c r="W278" s="129" t="s">
        <v>5031</v>
      </c>
    </row>
    <row r="279" spans="2:23" s="153" customFormat="1" x14ac:dyDescent="0.25">
      <c r="B279" s="63" t="s">
        <v>92</v>
      </c>
      <c r="C279" s="64" t="s">
        <v>3865</v>
      </c>
      <c r="D279" s="64">
        <v>44052</v>
      </c>
      <c r="E279" s="64">
        <v>44082</v>
      </c>
      <c r="F279" s="64" t="s">
        <v>1479</v>
      </c>
      <c r="G279" s="64" t="s">
        <v>1488</v>
      </c>
      <c r="H279" s="64" t="s">
        <v>2047</v>
      </c>
      <c r="I279" s="64" t="s">
        <v>4401</v>
      </c>
      <c r="J279" s="64" t="s">
        <v>5030</v>
      </c>
      <c r="K279" s="238">
        <v>44118</v>
      </c>
      <c r="L279" s="239"/>
      <c r="M279" s="239"/>
      <c r="N279" s="239"/>
      <c r="O279" s="239"/>
      <c r="P279" s="239"/>
      <c r="Q279" s="239"/>
      <c r="R279" s="239"/>
      <c r="S279" s="239"/>
      <c r="T279" s="239"/>
      <c r="U279" s="239"/>
      <c r="V279" s="239">
        <v>1</v>
      </c>
      <c r="W279" s="129" t="s">
        <v>5031</v>
      </c>
    </row>
    <row r="280" spans="2:23" s="153" customFormat="1" x14ac:dyDescent="0.25">
      <c r="B280" s="63" t="s">
        <v>92</v>
      </c>
      <c r="C280" s="64" t="s">
        <v>3865</v>
      </c>
      <c r="D280" s="64">
        <v>44070</v>
      </c>
      <c r="E280" s="64">
        <v>44100</v>
      </c>
      <c r="F280" s="64" t="s">
        <v>1489</v>
      </c>
      <c r="G280" s="64" t="s">
        <v>1498</v>
      </c>
      <c r="H280" s="64"/>
      <c r="I280" s="64" t="s">
        <v>4401</v>
      </c>
      <c r="J280" s="64" t="s">
        <v>5030</v>
      </c>
      <c r="K280" s="238">
        <v>44118</v>
      </c>
      <c r="L280" s="239"/>
      <c r="M280" s="239"/>
      <c r="N280" s="239"/>
      <c r="O280" s="239"/>
      <c r="P280" s="239"/>
      <c r="Q280" s="239"/>
      <c r="R280" s="239"/>
      <c r="S280" s="239"/>
      <c r="T280" s="239"/>
      <c r="U280" s="239"/>
      <c r="V280" s="239">
        <v>1</v>
      </c>
      <c r="W280" s="129" t="s">
        <v>5031</v>
      </c>
    </row>
    <row r="281" spans="2:23" s="153" customFormat="1" x14ac:dyDescent="0.25">
      <c r="B281" s="63" t="s">
        <v>4107</v>
      </c>
      <c r="C281" s="64"/>
      <c r="D281" s="64"/>
      <c r="E281" s="64"/>
      <c r="F281" s="64" t="s">
        <v>5142</v>
      </c>
      <c r="G281" s="64" t="s">
        <v>985</v>
      </c>
      <c r="H281" s="64"/>
      <c r="I281" s="64" t="s">
        <v>5143</v>
      </c>
      <c r="J281" s="64" t="s">
        <v>237</v>
      </c>
      <c r="K281" s="238">
        <v>44130</v>
      </c>
      <c r="L281" s="239"/>
      <c r="M281" s="239"/>
      <c r="N281" s="239"/>
      <c r="O281" s="239"/>
      <c r="P281" s="239"/>
      <c r="Q281" s="239"/>
      <c r="R281" s="239"/>
      <c r="S281" s="239"/>
      <c r="T281" s="239"/>
      <c r="U281" s="239">
        <v>1</v>
      </c>
      <c r="V281" s="239"/>
      <c r="W281" s="129" t="s">
        <v>5144</v>
      </c>
    </row>
    <row r="282" spans="2:23" s="153" customFormat="1" x14ac:dyDescent="0.25">
      <c r="B282" s="63" t="s">
        <v>1887</v>
      </c>
      <c r="C282" s="64"/>
      <c r="D282" s="64"/>
      <c r="E282" s="64"/>
      <c r="F282" s="64" t="s">
        <v>5145</v>
      </c>
      <c r="G282" s="64" t="s">
        <v>1902</v>
      </c>
      <c r="H282" s="64"/>
      <c r="I282" s="64" t="s">
        <v>3738</v>
      </c>
      <c r="J282" s="64" t="s">
        <v>237</v>
      </c>
      <c r="K282" s="238">
        <v>44130</v>
      </c>
      <c r="L282" s="239"/>
      <c r="M282" s="239"/>
      <c r="N282" s="239"/>
      <c r="O282" s="239"/>
      <c r="P282" s="239"/>
      <c r="Q282" s="239"/>
      <c r="R282" s="239"/>
      <c r="S282" s="239"/>
      <c r="T282" s="239"/>
      <c r="U282" s="239">
        <v>1</v>
      </c>
      <c r="V282" s="239"/>
      <c r="W282" s="129" t="s">
        <v>5146</v>
      </c>
    </row>
    <row r="283" spans="2:23" s="153" customFormat="1" x14ac:dyDescent="0.25">
      <c r="B283" s="63" t="s">
        <v>4113</v>
      </c>
      <c r="C283" s="123" t="s">
        <v>4818</v>
      </c>
      <c r="D283" s="125">
        <v>44100</v>
      </c>
      <c r="E283" s="125">
        <v>44130</v>
      </c>
      <c r="F283" s="103" t="s">
        <v>2314</v>
      </c>
      <c r="G283" s="301" t="s">
        <v>2315</v>
      </c>
      <c r="H283" s="64"/>
      <c r="I283" s="3" t="s">
        <v>4402</v>
      </c>
      <c r="J283" s="7" t="s">
        <v>237</v>
      </c>
      <c r="K283" s="238">
        <v>44131</v>
      </c>
      <c r="L283" s="239"/>
      <c r="M283" s="239"/>
      <c r="N283" s="239"/>
      <c r="O283" s="239"/>
      <c r="P283" s="239"/>
      <c r="Q283" s="239"/>
      <c r="R283" s="239"/>
      <c r="S283" s="239"/>
      <c r="T283" s="239">
        <v>1</v>
      </c>
      <c r="U283" s="239"/>
      <c r="V283" s="239"/>
      <c r="W283" s="129" t="s">
        <v>5233</v>
      </c>
    </row>
    <row r="284" spans="2:23" s="153" customFormat="1" x14ac:dyDescent="0.25">
      <c r="B284" s="63" t="s">
        <v>4113</v>
      </c>
      <c r="C284" s="123" t="s">
        <v>4818</v>
      </c>
      <c r="D284" s="125">
        <v>44100</v>
      </c>
      <c r="E284" s="125">
        <v>44130</v>
      </c>
      <c r="F284" s="103" t="s">
        <v>2314</v>
      </c>
      <c r="G284" s="301" t="s">
        <v>2316</v>
      </c>
      <c r="H284" s="64"/>
      <c r="I284" s="3" t="s">
        <v>4402</v>
      </c>
      <c r="J284" s="7" t="s">
        <v>237</v>
      </c>
      <c r="K284" s="238">
        <v>44131</v>
      </c>
      <c r="L284" s="239"/>
      <c r="M284" s="239"/>
      <c r="N284" s="239"/>
      <c r="O284" s="239"/>
      <c r="P284" s="239"/>
      <c r="Q284" s="239"/>
      <c r="R284" s="239"/>
      <c r="S284" s="239"/>
      <c r="T284" s="239">
        <v>1</v>
      </c>
      <c r="U284" s="239"/>
      <c r="V284" s="239"/>
      <c r="W284" s="129" t="s">
        <v>5233</v>
      </c>
    </row>
    <row r="285" spans="2:23" s="153" customFormat="1" x14ac:dyDescent="0.25">
      <c r="B285" s="63" t="s">
        <v>4113</v>
      </c>
      <c r="C285" s="123" t="s">
        <v>4818</v>
      </c>
      <c r="D285" s="125">
        <v>44100</v>
      </c>
      <c r="E285" s="125">
        <v>44130</v>
      </c>
      <c r="F285" s="103" t="s">
        <v>2314</v>
      </c>
      <c r="G285" s="301" t="s">
        <v>2318</v>
      </c>
      <c r="H285" s="64"/>
      <c r="I285" s="3" t="s">
        <v>4402</v>
      </c>
      <c r="J285" s="7" t="s">
        <v>237</v>
      </c>
      <c r="K285" s="238">
        <v>44131</v>
      </c>
      <c r="L285" s="239"/>
      <c r="M285" s="239"/>
      <c r="N285" s="239"/>
      <c r="O285" s="239"/>
      <c r="P285" s="239"/>
      <c r="Q285" s="239"/>
      <c r="R285" s="239"/>
      <c r="S285" s="239"/>
      <c r="T285" s="239">
        <v>1</v>
      </c>
      <c r="U285" s="239"/>
      <c r="V285" s="239"/>
      <c r="W285" s="129" t="s">
        <v>5233</v>
      </c>
    </row>
    <row r="286" spans="2:23" s="153" customFormat="1" x14ac:dyDescent="0.25">
      <c r="B286" s="63" t="s">
        <v>4113</v>
      </c>
      <c r="C286" s="123" t="s">
        <v>4818</v>
      </c>
      <c r="D286" s="125">
        <v>44100</v>
      </c>
      <c r="E286" s="125">
        <v>44130</v>
      </c>
      <c r="F286" s="103" t="s">
        <v>2314</v>
      </c>
      <c r="G286" s="301" t="s">
        <v>2320</v>
      </c>
      <c r="H286" s="64"/>
      <c r="I286" s="3" t="s">
        <v>4402</v>
      </c>
      <c r="J286" s="7" t="s">
        <v>237</v>
      </c>
      <c r="K286" s="238">
        <v>44131</v>
      </c>
      <c r="L286" s="239"/>
      <c r="M286" s="239"/>
      <c r="N286" s="239"/>
      <c r="O286" s="239"/>
      <c r="P286" s="239"/>
      <c r="Q286" s="239"/>
      <c r="R286" s="239"/>
      <c r="S286" s="239"/>
      <c r="T286" s="239">
        <v>1</v>
      </c>
      <c r="U286" s="239"/>
      <c r="V286" s="239"/>
      <c r="W286" s="129" t="s">
        <v>5233</v>
      </c>
    </row>
    <row r="287" spans="2:23" s="153" customFormat="1" x14ac:dyDescent="0.25">
      <c r="B287" s="63" t="s">
        <v>4113</v>
      </c>
      <c r="C287" s="123" t="s">
        <v>4818</v>
      </c>
      <c r="D287" s="125">
        <v>44100</v>
      </c>
      <c r="E287" s="125">
        <v>44130</v>
      </c>
      <c r="F287" s="103" t="s">
        <v>2314</v>
      </c>
      <c r="G287" s="301" t="s">
        <v>2323</v>
      </c>
      <c r="H287" s="64"/>
      <c r="I287" s="3" t="s">
        <v>4402</v>
      </c>
      <c r="J287" s="7" t="s">
        <v>237</v>
      </c>
      <c r="K287" s="238">
        <v>44131</v>
      </c>
      <c r="L287" s="239"/>
      <c r="M287" s="239"/>
      <c r="N287" s="239"/>
      <c r="O287" s="239"/>
      <c r="P287" s="239"/>
      <c r="Q287" s="239"/>
      <c r="R287" s="239"/>
      <c r="S287" s="239"/>
      <c r="T287" s="239">
        <v>1</v>
      </c>
      <c r="U287" s="239">
        <v>1</v>
      </c>
      <c r="V287" s="239"/>
      <c r="W287" s="129" t="s">
        <v>5234</v>
      </c>
    </row>
    <row r="288" spans="2:23" s="153" customFormat="1" x14ac:dyDescent="0.25">
      <c r="B288" s="63" t="s">
        <v>4113</v>
      </c>
      <c r="C288" s="123" t="s">
        <v>4818</v>
      </c>
      <c r="D288" s="125">
        <v>44100</v>
      </c>
      <c r="E288" s="125">
        <v>44130</v>
      </c>
      <c r="F288" s="103" t="s">
        <v>2314</v>
      </c>
      <c r="G288" s="301" t="s">
        <v>2339</v>
      </c>
      <c r="H288" s="64"/>
      <c r="I288" s="3" t="s">
        <v>4402</v>
      </c>
      <c r="J288" s="7" t="s">
        <v>237</v>
      </c>
      <c r="K288" s="238">
        <v>44131</v>
      </c>
      <c r="L288" s="239"/>
      <c r="M288" s="239"/>
      <c r="N288" s="239"/>
      <c r="O288" s="239"/>
      <c r="P288" s="239"/>
      <c r="Q288" s="239"/>
      <c r="R288" s="239"/>
      <c r="S288" s="239"/>
      <c r="T288" s="239">
        <v>1</v>
      </c>
      <c r="U288" s="239">
        <v>1</v>
      </c>
      <c r="V288" s="239"/>
      <c r="W288" s="129" t="s">
        <v>5234</v>
      </c>
    </row>
    <row r="289" spans="2:23" s="153" customFormat="1" x14ac:dyDescent="0.25">
      <c r="B289" s="63" t="s">
        <v>4113</v>
      </c>
      <c r="C289" s="123" t="s">
        <v>4818</v>
      </c>
      <c r="D289" s="125">
        <v>44100</v>
      </c>
      <c r="E289" s="125">
        <v>44130</v>
      </c>
      <c r="F289" s="103" t="s">
        <v>2406</v>
      </c>
      <c r="G289" s="301" t="s">
        <v>2415</v>
      </c>
      <c r="H289" s="64"/>
      <c r="I289" s="3" t="s">
        <v>4402</v>
      </c>
      <c r="J289" s="7" t="s">
        <v>237</v>
      </c>
      <c r="K289" s="238">
        <v>44131</v>
      </c>
      <c r="L289" s="239"/>
      <c r="M289" s="239"/>
      <c r="N289" s="239"/>
      <c r="O289" s="239"/>
      <c r="P289" s="239"/>
      <c r="Q289" s="239"/>
      <c r="R289" s="239"/>
      <c r="S289" s="239"/>
      <c r="T289" s="239">
        <v>1</v>
      </c>
      <c r="U289" s="239">
        <v>1</v>
      </c>
      <c r="V289" s="239"/>
      <c r="W289" s="129" t="s">
        <v>5234</v>
      </c>
    </row>
    <row r="290" spans="2:23" s="153" customFormat="1" x14ac:dyDescent="0.25">
      <c r="B290" s="63" t="s">
        <v>4113</v>
      </c>
      <c r="C290" s="123" t="s">
        <v>4818</v>
      </c>
      <c r="D290" s="125">
        <v>44100</v>
      </c>
      <c r="E290" s="125">
        <v>44130</v>
      </c>
      <c r="F290" s="103" t="s">
        <v>2406</v>
      </c>
      <c r="G290" s="301" t="s">
        <v>2420</v>
      </c>
      <c r="H290" s="64"/>
      <c r="I290" s="3" t="s">
        <v>4402</v>
      </c>
      <c r="J290" s="7" t="s">
        <v>237</v>
      </c>
      <c r="K290" s="238">
        <v>44131</v>
      </c>
      <c r="L290" s="239"/>
      <c r="M290" s="239"/>
      <c r="N290" s="239"/>
      <c r="O290" s="239"/>
      <c r="P290" s="239"/>
      <c r="Q290" s="239"/>
      <c r="R290" s="239"/>
      <c r="S290" s="239"/>
      <c r="T290" s="239">
        <v>1</v>
      </c>
      <c r="U290" s="239">
        <v>1</v>
      </c>
      <c r="V290" s="239"/>
      <c r="W290" s="129" t="s">
        <v>5234</v>
      </c>
    </row>
    <row r="291" spans="2:23" s="153" customFormat="1" x14ac:dyDescent="0.25">
      <c r="B291" s="63" t="s">
        <v>4113</v>
      </c>
      <c r="C291" s="123" t="s">
        <v>4818</v>
      </c>
      <c r="D291" s="125">
        <v>44100</v>
      </c>
      <c r="E291" s="125">
        <v>44130</v>
      </c>
      <c r="F291" s="301" t="s">
        <v>2406</v>
      </c>
      <c r="G291" s="301" t="s">
        <v>2425</v>
      </c>
      <c r="H291" s="64"/>
      <c r="I291" s="3" t="s">
        <v>4402</v>
      </c>
      <c r="J291" s="7" t="s">
        <v>237</v>
      </c>
      <c r="K291" s="238">
        <v>44131</v>
      </c>
      <c r="L291" s="239"/>
      <c r="M291" s="239"/>
      <c r="N291" s="239"/>
      <c r="O291" s="239"/>
      <c r="P291" s="239"/>
      <c r="Q291" s="239"/>
      <c r="R291" s="239"/>
      <c r="S291" s="239"/>
      <c r="T291" s="239">
        <v>1</v>
      </c>
      <c r="U291" s="239">
        <v>1</v>
      </c>
      <c r="V291" s="239"/>
      <c r="W291" s="129" t="s">
        <v>5234</v>
      </c>
    </row>
    <row r="292" spans="2:23" s="153" customFormat="1" x14ac:dyDescent="0.25">
      <c r="B292" s="63" t="s">
        <v>4113</v>
      </c>
      <c r="C292" s="123" t="s">
        <v>4818</v>
      </c>
      <c r="D292" s="125">
        <v>44100</v>
      </c>
      <c r="E292" s="125">
        <v>44130</v>
      </c>
      <c r="F292" s="301" t="s">
        <v>2406</v>
      </c>
      <c r="G292" s="301" t="s">
        <v>2435</v>
      </c>
      <c r="H292" s="64"/>
      <c r="I292" s="3" t="s">
        <v>4402</v>
      </c>
      <c r="J292" s="7" t="s">
        <v>237</v>
      </c>
      <c r="K292" s="238">
        <v>44131</v>
      </c>
      <c r="L292" s="239"/>
      <c r="M292" s="239"/>
      <c r="N292" s="239"/>
      <c r="O292" s="239"/>
      <c r="P292" s="239"/>
      <c r="Q292" s="239"/>
      <c r="R292" s="239"/>
      <c r="S292" s="239"/>
      <c r="T292" s="239">
        <v>1</v>
      </c>
      <c r="U292" s="239">
        <v>1</v>
      </c>
      <c r="V292" s="239"/>
      <c r="W292" s="129" t="s">
        <v>5234</v>
      </c>
    </row>
    <row r="293" spans="2:23" s="153" customFormat="1" x14ac:dyDescent="0.25">
      <c r="B293" s="63" t="s">
        <v>4113</v>
      </c>
      <c r="C293" s="123" t="s">
        <v>4818</v>
      </c>
      <c r="D293" s="125">
        <v>44100</v>
      </c>
      <c r="E293" s="125">
        <v>44130</v>
      </c>
      <c r="F293" s="301" t="s">
        <v>2406</v>
      </c>
      <c r="G293" s="301" t="s">
        <v>2439</v>
      </c>
      <c r="H293" s="64"/>
      <c r="I293" s="3" t="s">
        <v>4402</v>
      </c>
      <c r="J293" s="7" t="s">
        <v>237</v>
      </c>
      <c r="K293" s="238">
        <v>44131</v>
      </c>
      <c r="L293" s="239"/>
      <c r="M293" s="239"/>
      <c r="N293" s="239"/>
      <c r="O293" s="239"/>
      <c r="P293" s="239"/>
      <c r="Q293" s="239"/>
      <c r="R293" s="239"/>
      <c r="S293" s="239"/>
      <c r="T293" s="239">
        <v>1</v>
      </c>
      <c r="U293" s="239">
        <v>1</v>
      </c>
      <c r="V293" s="239"/>
      <c r="W293" s="129" t="s">
        <v>5234</v>
      </c>
    </row>
    <row r="294" spans="2:23" s="153" customFormat="1" x14ac:dyDescent="0.25">
      <c r="B294" s="63" t="s">
        <v>4113</v>
      </c>
      <c r="C294" s="123" t="s">
        <v>4818</v>
      </c>
      <c r="D294" s="125">
        <v>44100</v>
      </c>
      <c r="E294" s="125">
        <v>44130</v>
      </c>
      <c r="F294" s="301" t="s">
        <v>2406</v>
      </c>
      <c r="G294" s="301" t="s">
        <v>2448</v>
      </c>
      <c r="H294" s="64"/>
      <c r="I294" s="3" t="s">
        <v>4402</v>
      </c>
      <c r="J294" s="7" t="s">
        <v>237</v>
      </c>
      <c r="K294" s="238">
        <v>44131</v>
      </c>
      <c r="L294" s="239"/>
      <c r="M294" s="239"/>
      <c r="N294" s="239"/>
      <c r="O294" s="239"/>
      <c r="P294" s="239"/>
      <c r="Q294" s="239"/>
      <c r="R294" s="239"/>
      <c r="S294" s="239"/>
      <c r="T294" s="239">
        <v>1</v>
      </c>
      <c r="U294" s="239"/>
      <c r="V294" s="239"/>
      <c r="W294" s="129" t="s">
        <v>5233</v>
      </c>
    </row>
    <row r="295" spans="2:23" s="153" customFormat="1" x14ac:dyDescent="0.25">
      <c r="B295" s="63" t="s">
        <v>4113</v>
      </c>
      <c r="C295" s="123" t="s">
        <v>4818</v>
      </c>
      <c r="D295" s="125">
        <v>44100</v>
      </c>
      <c r="E295" s="125">
        <v>44130</v>
      </c>
      <c r="F295" s="301" t="s">
        <v>2406</v>
      </c>
      <c r="G295" s="301" t="s">
        <v>2450</v>
      </c>
      <c r="H295" s="64"/>
      <c r="I295" s="3" t="s">
        <v>4402</v>
      </c>
      <c r="J295" s="7" t="s">
        <v>237</v>
      </c>
      <c r="K295" s="238">
        <v>44131</v>
      </c>
      <c r="L295" s="239"/>
      <c r="M295" s="239"/>
      <c r="N295" s="239"/>
      <c r="O295" s="239"/>
      <c r="P295" s="239"/>
      <c r="Q295" s="239"/>
      <c r="R295" s="239"/>
      <c r="S295" s="239"/>
      <c r="T295" s="239">
        <v>1</v>
      </c>
      <c r="U295" s="239"/>
      <c r="V295" s="239"/>
      <c r="W295" s="129" t="s">
        <v>5233</v>
      </c>
    </row>
    <row r="296" spans="2:23" s="153" customFormat="1" x14ac:dyDescent="0.25">
      <c r="B296" s="63" t="s">
        <v>4113</v>
      </c>
      <c r="C296" s="123" t="s">
        <v>4818</v>
      </c>
      <c r="D296" s="125">
        <v>44100</v>
      </c>
      <c r="E296" s="125">
        <v>44130</v>
      </c>
      <c r="F296" s="301" t="s">
        <v>2406</v>
      </c>
      <c r="G296" s="301" t="s">
        <v>2451</v>
      </c>
      <c r="H296" s="64"/>
      <c r="I296" s="3" t="s">
        <v>4402</v>
      </c>
      <c r="J296" s="7" t="s">
        <v>237</v>
      </c>
      <c r="K296" s="238">
        <v>44131</v>
      </c>
      <c r="L296" s="239"/>
      <c r="M296" s="239"/>
      <c r="N296" s="239"/>
      <c r="O296" s="239"/>
      <c r="P296" s="239"/>
      <c r="Q296" s="239"/>
      <c r="R296" s="239"/>
      <c r="S296" s="239"/>
      <c r="T296" s="239">
        <v>1</v>
      </c>
      <c r="U296" s="239"/>
      <c r="V296" s="239"/>
      <c r="W296" s="129" t="s">
        <v>5233</v>
      </c>
    </row>
    <row r="297" spans="2:23" s="153" customFormat="1" x14ac:dyDescent="0.25">
      <c r="B297" s="63" t="s">
        <v>4113</v>
      </c>
      <c r="C297" s="123" t="s">
        <v>4818</v>
      </c>
      <c r="D297" s="125">
        <v>44100</v>
      </c>
      <c r="E297" s="125">
        <v>44130</v>
      </c>
      <c r="F297" s="301" t="s">
        <v>2406</v>
      </c>
      <c r="G297" s="301" t="s">
        <v>2453</v>
      </c>
      <c r="H297" s="64"/>
      <c r="I297" s="3" t="s">
        <v>4402</v>
      </c>
      <c r="J297" s="7" t="s">
        <v>237</v>
      </c>
      <c r="K297" s="238">
        <v>44131</v>
      </c>
      <c r="L297" s="239"/>
      <c r="M297" s="239"/>
      <c r="N297" s="239"/>
      <c r="O297" s="239"/>
      <c r="P297" s="239"/>
      <c r="Q297" s="239"/>
      <c r="R297" s="239"/>
      <c r="S297" s="239"/>
      <c r="T297" s="239">
        <v>1</v>
      </c>
      <c r="U297" s="239"/>
      <c r="V297" s="239"/>
      <c r="W297" s="129" t="s">
        <v>5233</v>
      </c>
    </row>
    <row r="298" spans="2:23" s="153" customFormat="1" x14ac:dyDescent="0.25">
      <c r="B298" s="63" t="s">
        <v>4113</v>
      </c>
      <c r="C298" s="123" t="s">
        <v>4818</v>
      </c>
      <c r="D298" s="125">
        <v>44100</v>
      </c>
      <c r="E298" s="125">
        <v>44130</v>
      </c>
      <c r="F298" s="301" t="s">
        <v>2406</v>
      </c>
      <c r="G298" s="301" t="s">
        <v>2454</v>
      </c>
      <c r="H298" s="64"/>
      <c r="I298" s="3" t="s">
        <v>4402</v>
      </c>
      <c r="J298" s="7" t="s">
        <v>237</v>
      </c>
      <c r="K298" s="238">
        <v>44131</v>
      </c>
      <c r="L298" s="239"/>
      <c r="M298" s="239"/>
      <c r="N298" s="239"/>
      <c r="O298" s="239"/>
      <c r="P298" s="239"/>
      <c r="Q298" s="239"/>
      <c r="R298" s="239"/>
      <c r="S298" s="239"/>
      <c r="T298" s="239">
        <v>1</v>
      </c>
      <c r="U298" s="239"/>
      <c r="V298" s="239"/>
      <c r="W298" s="129" t="s">
        <v>5233</v>
      </c>
    </row>
    <row r="299" spans="2:23" s="153" customFormat="1" x14ac:dyDescent="0.25">
      <c r="B299" s="63" t="s">
        <v>4113</v>
      </c>
      <c r="C299" s="123" t="s">
        <v>4818</v>
      </c>
      <c r="D299" s="125">
        <v>44100</v>
      </c>
      <c r="E299" s="125">
        <v>44130</v>
      </c>
      <c r="F299" s="301" t="s">
        <v>2406</v>
      </c>
      <c r="G299" s="301" t="s">
        <v>2455</v>
      </c>
      <c r="H299" s="64"/>
      <c r="I299" s="3" t="s">
        <v>4402</v>
      </c>
      <c r="J299" s="7" t="s">
        <v>237</v>
      </c>
      <c r="K299" s="238">
        <v>44131</v>
      </c>
      <c r="L299" s="239"/>
      <c r="M299" s="239"/>
      <c r="N299" s="239"/>
      <c r="O299" s="239"/>
      <c r="P299" s="239"/>
      <c r="Q299" s="239"/>
      <c r="R299" s="239"/>
      <c r="S299" s="239"/>
      <c r="T299" s="239">
        <v>1</v>
      </c>
      <c r="U299" s="239"/>
      <c r="V299" s="239"/>
      <c r="W299" s="129" t="s">
        <v>5233</v>
      </c>
    </row>
    <row r="300" spans="2:23" s="153" customFormat="1" x14ac:dyDescent="0.25">
      <c r="B300" s="63" t="s">
        <v>1261</v>
      </c>
      <c r="C300" s="123" t="s">
        <v>3596</v>
      </c>
      <c r="D300" s="125">
        <v>43869</v>
      </c>
      <c r="E300" s="125">
        <v>43897</v>
      </c>
      <c r="F300" s="301" t="s">
        <v>1262</v>
      </c>
      <c r="G300" s="301" t="s">
        <v>1263</v>
      </c>
      <c r="H300" s="64" t="s">
        <v>4401</v>
      </c>
      <c r="I300" s="3" t="s">
        <v>47</v>
      </c>
      <c r="J300" s="7" t="s">
        <v>5236</v>
      </c>
      <c r="K300" s="238">
        <v>44123</v>
      </c>
      <c r="L300" s="239"/>
      <c r="M300" s="239"/>
      <c r="N300" s="239"/>
      <c r="O300" s="239"/>
      <c r="P300" s="239"/>
      <c r="Q300" s="239"/>
      <c r="R300" s="239"/>
      <c r="S300" s="239"/>
      <c r="T300" s="239"/>
      <c r="U300" s="239"/>
      <c r="V300" s="239">
        <v>1</v>
      </c>
      <c r="W300" s="129" t="s">
        <v>5237</v>
      </c>
    </row>
  </sheetData>
  <autoFilter ref="B16:W282"/>
  <conditionalFormatting sqref="I3">
    <cfRule type="duplicateValues" dxfId="13" priority="15"/>
  </conditionalFormatting>
  <conditionalFormatting sqref="G130:G135">
    <cfRule type="duplicateValues" dxfId="12" priority="14"/>
  </conditionalFormatting>
  <conditionalFormatting sqref="G136:G145">
    <cfRule type="duplicateValues" dxfId="11" priority="13"/>
  </conditionalFormatting>
  <conditionalFormatting sqref="G246:G255">
    <cfRule type="duplicateValues" dxfId="10" priority="40"/>
  </conditionalFormatting>
  <conditionalFormatting sqref="G256">
    <cfRule type="duplicateValues" dxfId="9" priority="9"/>
  </conditionalFormatting>
  <conditionalFormatting sqref="G196">
    <cfRule type="duplicateValues" dxfId="8" priority="8"/>
  </conditionalFormatting>
  <conditionalFormatting sqref="G164:G195 G232:G245 G197:G199">
    <cfRule type="duplicateValues" dxfId="7" priority="63"/>
  </conditionalFormatting>
  <conditionalFormatting sqref="G257:G259">
    <cfRule type="duplicateValues" dxfId="6" priority="71"/>
  </conditionalFormatting>
  <conditionalFormatting sqref="G15:G129">
    <cfRule type="duplicateValues" dxfId="5" priority="72"/>
  </conditionalFormatting>
  <conditionalFormatting sqref="G146:G163">
    <cfRule type="duplicateValues" dxfId="4" priority="75"/>
  </conditionalFormatting>
  <conditionalFormatting sqref="G273:G279">
    <cfRule type="duplicateValues" dxfId="3" priority="78"/>
  </conditionalFormatting>
  <conditionalFormatting sqref="G260:G272">
    <cfRule type="duplicateValues" dxfId="2" priority="80"/>
  </conditionalFormatting>
  <conditionalFormatting sqref="G280:G299">
    <cfRule type="duplicateValues" dxfId="1" priority="81"/>
  </conditionalFormatting>
  <conditionalFormatting sqref="G300">
    <cfRule type="duplicateValues" dxfId="0" priority="1"/>
  </conditionalFormatting>
  <dataValidations count="1">
    <dataValidation type="list" allowBlank="1" showInputMessage="1" showErrorMessage="1" sqref="J16:J90 J105:J255 J257:J272 J281:J299 I300">
      <formula1>"Almacén, Cliente, Prestamo"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isgeco"/>
  <dimension ref="A1:AB3"/>
  <sheetViews>
    <sheetView workbookViewId="0">
      <selection activeCell="D18" sqref="D18"/>
    </sheetView>
  </sheetViews>
  <sheetFormatPr baseColWidth="10" defaultColWidth="11.5703125" defaultRowHeight="15" x14ac:dyDescent="0.25"/>
  <cols>
    <col min="1" max="1" width="26.42578125" style="145" customWidth="1"/>
    <col min="2" max="3" width="11.5703125" style="145"/>
    <col min="4" max="4" width="19.7109375" style="145" customWidth="1"/>
    <col min="5" max="5" width="59.42578125" style="145" bestFit="1" customWidth="1"/>
    <col min="6" max="7" width="11.5703125" style="145"/>
    <col min="8" max="8" width="15.7109375" style="379" customWidth="1"/>
    <col min="9" max="9" width="26.7109375" style="145" customWidth="1"/>
    <col min="10" max="10" width="11.5703125" style="145"/>
    <col min="11" max="11" width="8.28515625" style="145" customWidth="1"/>
    <col min="12" max="12" width="13.7109375" style="145" customWidth="1"/>
    <col min="13" max="27" width="11.5703125" style="145"/>
    <col min="28" max="28" width="29.28515625" style="145" customWidth="1"/>
    <col min="29" max="16384" width="11.5703125" style="145"/>
  </cols>
  <sheetData>
    <row r="1" spans="1:28" x14ac:dyDescent="0.25">
      <c r="A1" s="377" t="s">
        <v>69</v>
      </c>
      <c r="B1" s="58" t="s">
        <v>67</v>
      </c>
      <c r="C1" s="58" t="s">
        <v>68</v>
      </c>
      <c r="D1" s="58" t="s">
        <v>69</v>
      </c>
      <c r="E1" s="58" t="s">
        <v>9</v>
      </c>
      <c r="F1" s="58" t="s">
        <v>70</v>
      </c>
      <c r="G1" s="58" t="s">
        <v>71</v>
      </c>
      <c r="H1" s="128" t="s">
        <v>47</v>
      </c>
      <c r="I1" s="58" t="s">
        <v>72</v>
      </c>
      <c r="J1" s="58" t="s">
        <v>73</v>
      </c>
      <c r="K1" s="58" t="s">
        <v>74</v>
      </c>
      <c r="L1" s="58" t="s">
        <v>75</v>
      </c>
      <c r="M1" s="59" t="s">
        <v>76</v>
      </c>
      <c r="N1" s="59" t="s">
        <v>77</v>
      </c>
      <c r="O1" s="60" t="s">
        <v>78</v>
      </c>
      <c r="P1" s="61" t="s">
        <v>79</v>
      </c>
      <c r="Q1" s="62" t="s">
        <v>32</v>
      </c>
      <c r="R1" s="59" t="s">
        <v>80</v>
      </c>
      <c r="S1" s="59" t="s">
        <v>81</v>
      </c>
      <c r="T1" s="59" t="s">
        <v>83</v>
      </c>
      <c r="U1" s="59" t="s">
        <v>84</v>
      </c>
      <c r="V1" s="62" t="s">
        <v>86</v>
      </c>
      <c r="W1" s="58" t="s">
        <v>86</v>
      </c>
      <c r="X1" s="58" t="s">
        <v>87</v>
      </c>
      <c r="Y1" s="58" t="s">
        <v>87</v>
      </c>
      <c r="AB1" s="187" t="s">
        <v>3194</v>
      </c>
    </row>
    <row r="2" spans="1:28" ht="21" x14ac:dyDescent="0.25">
      <c r="A2" s="378" t="str">
        <f t="shared" ref="A2:A3" si="0">CONCATENATE(H2,"_",D2)</f>
        <v>20100055237_PCR-LAP1224</v>
      </c>
      <c r="B2" s="412">
        <v>44132</v>
      </c>
      <c r="C2" s="415" t="s">
        <v>88</v>
      </c>
      <c r="D2" s="415" t="s">
        <v>886</v>
      </c>
      <c r="E2" s="415" t="s">
        <v>5112</v>
      </c>
      <c r="F2" s="416">
        <v>44144</v>
      </c>
      <c r="G2" s="416">
        <v>44173</v>
      </c>
      <c r="H2" s="415" t="s">
        <v>5099</v>
      </c>
      <c r="I2" s="415" t="s">
        <v>178</v>
      </c>
      <c r="J2" s="415" t="s">
        <v>5113</v>
      </c>
      <c r="K2" s="415" t="s">
        <v>94</v>
      </c>
      <c r="L2" s="415" t="s">
        <v>5114</v>
      </c>
      <c r="M2" s="417">
        <v>0</v>
      </c>
      <c r="N2" s="417">
        <v>60</v>
      </c>
      <c r="O2" s="417">
        <v>3.609</v>
      </c>
      <c r="P2" s="417">
        <v>216.54</v>
      </c>
      <c r="Q2" s="415" t="s">
        <v>94</v>
      </c>
      <c r="R2" s="417">
        <v>0</v>
      </c>
      <c r="S2" s="417">
        <v>0</v>
      </c>
      <c r="T2" s="417"/>
      <c r="U2" s="417">
        <v>0</v>
      </c>
      <c r="V2" s="417">
        <v>60</v>
      </c>
      <c r="W2" s="417"/>
      <c r="X2" s="415">
        <v>2</v>
      </c>
      <c r="Y2" s="415" t="s">
        <v>5101</v>
      </c>
      <c r="AB2" s="145" t="s">
        <v>5027</v>
      </c>
    </row>
    <row r="3" spans="1:28" ht="21" x14ac:dyDescent="0.25">
      <c r="A3" s="378" t="str">
        <f t="shared" si="0"/>
        <v>20601449405_PCR-LAP19101006</v>
      </c>
      <c r="B3" s="405">
        <v>44132</v>
      </c>
      <c r="C3" s="406" t="s">
        <v>88</v>
      </c>
      <c r="D3" s="406" t="s">
        <v>655</v>
      </c>
      <c r="E3" s="406" t="s">
        <v>577</v>
      </c>
      <c r="F3" s="416">
        <v>44126</v>
      </c>
      <c r="G3" s="416">
        <v>44186</v>
      </c>
      <c r="H3" s="406" t="s">
        <v>5116</v>
      </c>
      <c r="I3" s="406" t="s">
        <v>5117</v>
      </c>
      <c r="J3" s="406" t="s">
        <v>5120</v>
      </c>
      <c r="K3" s="406" t="s">
        <v>94</v>
      </c>
      <c r="L3" s="406" t="s">
        <v>5121</v>
      </c>
      <c r="M3" s="407">
        <v>0</v>
      </c>
      <c r="N3" s="407">
        <v>130</v>
      </c>
      <c r="O3" s="407">
        <v>3.609</v>
      </c>
      <c r="P3" s="407">
        <v>469.17</v>
      </c>
      <c r="Q3" s="406" t="s">
        <v>94</v>
      </c>
      <c r="R3" s="407">
        <v>0</v>
      </c>
      <c r="S3" s="407">
        <v>0</v>
      </c>
      <c r="T3" s="407"/>
      <c r="U3" s="407">
        <v>0</v>
      </c>
      <c r="V3" s="407">
        <v>130</v>
      </c>
      <c r="W3" s="407"/>
      <c r="X3" s="406">
        <v>3</v>
      </c>
      <c r="Y3" s="406" t="s">
        <v>5089</v>
      </c>
      <c r="AB3" s="145" t="s">
        <v>5180</v>
      </c>
    </row>
  </sheetData>
  <autoFilter ref="A1:AB3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btnValidar">
          <controlPr defaultSize="0" autoLine="0" r:id="rId5">
            <anchor moveWithCells="1">
              <from>
                <xdr:col>26</xdr:col>
                <xdr:colOff>28575</xdr:colOff>
                <xdr:row>0</xdr:row>
                <xdr:rowOff>57150</xdr:rowOff>
              </from>
              <to>
                <xdr:col>27</xdr:col>
                <xdr:colOff>742950</xdr:colOff>
                <xdr:row>1</xdr:row>
                <xdr:rowOff>123825</xdr:rowOff>
              </to>
            </anchor>
          </controlPr>
        </control>
      </mc:Choice>
      <mc:Fallback>
        <control shapeId="2049" r:id="rId4" name="btnValid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showGridLines="0" workbookViewId="0">
      <selection activeCell="K11" sqref="K11"/>
    </sheetView>
  </sheetViews>
  <sheetFormatPr baseColWidth="10" defaultRowHeight="15" x14ac:dyDescent="0.25"/>
  <sheetData>
    <row r="1" spans="1:5" x14ac:dyDescent="0.25">
      <c r="A1" t="s">
        <v>5246</v>
      </c>
    </row>
    <row r="3" spans="1:5" x14ac:dyDescent="0.25">
      <c r="A3" s="158" t="s">
        <v>4571</v>
      </c>
    </row>
    <row r="4" spans="1:5" ht="45" x14ac:dyDescent="0.25">
      <c r="A4" s="310" t="s">
        <v>2939</v>
      </c>
      <c r="B4" s="310" t="s">
        <v>2936</v>
      </c>
      <c r="C4" s="310" t="s">
        <v>2937</v>
      </c>
      <c r="D4" s="310" t="s">
        <v>3740</v>
      </c>
      <c r="E4" s="310" t="s">
        <v>2940</v>
      </c>
    </row>
    <row r="5" spans="1:5" x14ac:dyDescent="0.25">
      <c r="A5" s="404" t="s">
        <v>3450</v>
      </c>
      <c r="B5" s="403">
        <v>210</v>
      </c>
      <c r="C5" s="403">
        <v>300</v>
      </c>
      <c r="D5" s="403"/>
      <c r="E5" s="403">
        <v>510</v>
      </c>
    </row>
    <row r="6" spans="1:5" x14ac:dyDescent="0.25">
      <c r="A6" s="400" t="s">
        <v>4401</v>
      </c>
      <c r="B6" s="399">
        <v>3010</v>
      </c>
      <c r="C6" s="399"/>
      <c r="D6" s="399">
        <v>810</v>
      </c>
      <c r="E6" s="399">
        <f>SUM(A6:D6)</f>
        <v>3820</v>
      </c>
    </row>
    <row r="7" spans="1:5" ht="15.75" thickBot="1" x14ac:dyDescent="0.3">
      <c r="A7" s="340" t="s">
        <v>2940</v>
      </c>
      <c r="B7" s="341">
        <v>3220</v>
      </c>
      <c r="C7" s="341">
        <v>300</v>
      </c>
      <c r="D7" s="341">
        <v>810</v>
      </c>
      <c r="E7" s="341">
        <f>SUM(E5:E6)</f>
        <v>4330</v>
      </c>
    </row>
    <row r="8" spans="1:5" ht="15.75" thickTop="1" x14ac:dyDescent="0.25"/>
    <row r="10" spans="1:5" x14ac:dyDescent="0.25">
      <c r="A10" s="321" t="s">
        <v>4570</v>
      </c>
    </row>
    <row r="11" spans="1:5" ht="45" x14ac:dyDescent="0.25">
      <c r="A11" s="310" t="s">
        <v>2939</v>
      </c>
      <c r="B11" s="310" t="s">
        <v>47</v>
      </c>
      <c r="C11" s="310" t="s">
        <v>2940</v>
      </c>
    </row>
    <row r="12" spans="1:5" x14ac:dyDescent="0.25">
      <c r="A12" s="316" t="s">
        <v>3450</v>
      </c>
      <c r="B12" s="391" t="s">
        <v>5086</v>
      </c>
      <c r="C12" s="315">
        <v>300</v>
      </c>
    </row>
    <row r="13" spans="1:5" x14ac:dyDescent="0.25">
      <c r="A13" s="316" t="s">
        <v>3450</v>
      </c>
      <c r="B13" s="391" t="s">
        <v>5238</v>
      </c>
      <c r="C13" s="315">
        <v>210</v>
      </c>
    </row>
    <row r="14" spans="1:5" x14ac:dyDescent="0.25">
      <c r="A14" s="316" t="s">
        <v>4401</v>
      </c>
      <c r="B14" s="391" t="s">
        <v>5084</v>
      </c>
      <c r="C14" s="315">
        <v>2970</v>
      </c>
    </row>
    <row r="15" spans="1:5" x14ac:dyDescent="0.25">
      <c r="A15" s="316" t="s">
        <v>4401</v>
      </c>
      <c r="B15" s="391" t="s">
        <v>4109</v>
      </c>
      <c r="C15" s="315">
        <v>850</v>
      </c>
    </row>
    <row r="16" spans="1:5" ht="15.75" thickBot="1" x14ac:dyDescent="0.3">
      <c r="A16" s="420" t="s">
        <v>2940</v>
      </c>
      <c r="B16" s="420"/>
      <c r="C16" s="359">
        <f>SUM(C12:C15)</f>
        <v>4330</v>
      </c>
    </row>
    <row r="17" spans="1:3" ht="15.75" thickTop="1" x14ac:dyDescent="0.25"/>
    <row r="18" spans="1:3" x14ac:dyDescent="0.25">
      <c r="A18" s="158" t="s">
        <v>4569</v>
      </c>
    </row>
    <row r="19" spans="1:3" x14ac:dyDescent="0.25">
      <c r="A19" s="310" t="s">
        <v>2939</v>
      </c>
      <c r="B19" s="310" t="s">
        <v>47</v>
      </c>
      <c r="C19" s="310" t="s">
        <v>4762</v>
      </c>
    </row>
    <row r="20" spans="1:3" x14ac:dyDescent="0.25">
      <c r="A20" s="185" t="s">
        <v>3450</v>
      </c>
      <c r="B20" s="338" t="s">
        <v>5239</v>
      </c>
      <c r="C20" s="339">
        <v>1</v>
      </c>
    </row>
    <row r="21" spans="1:3" x14ac:dyDescent="0.25">
      <c r="A21" s="185" t="s">
        <v>3450</v>
      </c>
      <c r="B21" s="338" t="s">
        <v>5086</v>
      </c>
      <c r="C21" s="339">
        <v>5</v>
      </c>
    </row>
    <row r="22" spans="1:3" x14ac:dyDescent="0.25">
      <c r="A22" s="185" t="s">
        <v>4401</v>
      </c>
      <c r="B22" s="338" t="s">
        <v>5240</v>
      </c>
      <c r="C22" s="339">
        <v>12</v>
      </c>
    </row>
    <row r="23" spans="1:3" x14ac:dyDescent="0.25">
      <c r="A23" s="185" t="s">
        <v>4401</v>
      </c>
      <c r="B23" s="338" t="s">
        <v>5241</v>
      </c>
      <c r="C23" s="339">
        <v>2</v>
      </c>
    </row>
    <row r="24" spans="1:3" x14ac:dyDescent="0.25">
      <c r="A24" s="185" t="s">
        <v>4686</v>
      </c>
      <c r="B24" s="338" t="s">
        <v>5242</v>
      </c>
      <c r="C24" s="339">
        <v>23</v>
      </c>
    </row>
    <row r="25" spans="1:3" x14ac:dyDescent="0.25">
      <c r="A25" s="185" t="s">
        <v>5235</v>
      </c>
      <c r="B25" s="338" t="s">
        <v>5082</v>
      </c>
      <c r="C25" s="339">
        <v>1</v>
      </c>
    </row>
    <row r="26" spans="1:3" x14ac:dyDescent="0.25">
      <c r="A26" s="185" t="s">
        <v>5235</v>
      </c>
      <c r="B26" s="338" t="s">
        <v>5243</v>
      </c>
      <c r="C26" s="339">
        <v>1</v>
      </c>
    </row>
    <row r="27" spans="1:3" x14ac:dyDescent="0.25">
      <c r="A27" s="185" t="s">
        <v>5235</v>
      </c>
      <c r="B27" s="338" t="s">
        <v>5244</v>
      </c>
      <c r="C27" s="339">
        <v>1</v>
      </c>
    </row>
    <row r="28" spans="1:3" ht="15.75" thickBot="1" x14ac:dyDescent="0.3">
      <c r="A28" s="263" t="s">
        <v>3564</v>
      </c>
      <c r="B28" s="263"/>
      <c r="C28" s="334">
        <f>SUM(C20:C27)</f>
        <v>46</v>
      </c>
    </row>
    <row r="29" spans="1:3" ht="15.75" thickTop="1" x14ac:dyDescent="0.25"/>
    <row r="32" spans="1:3" x14ac:dyDescent="0.25">
      <c r="A32" s="321" t="s">
        <v>4939</v>
      </c>
      <c r="B32" s="153"/>
    </row>
    <row r="33" spans="1:2" x14ac:dyDescent="0.25">
      <c r="A33" s="357" t="s">
        <v>0</v>
      </c>
      <c r="B33" s="356" t="s">
        <v>4763</v>
      </c>
    </row>
    <row r="34" spans="1:2" x14ac:dyDescent="0.25">
      <c r="A34" s="355" t="s">
        <v>5245</v>
      </c>
      <c r="B34" s="354">
        <v>1</v>
      </c>
    </row>
    <row r="35" spans="1:2" x14ac:dyDescent="0.25">
      <c r="A35" s="384" t="s">
        <v>4936</v>
      </c>
      <c r="B35" s="383">
        <f>SUM(B34:B34)</f>
        <v>1</v>
      </c>
    </row>
  </sheetData>
  <pageMargins left="0.7" right="0.7" top="0.75" bottom="0.75" header="0.3" footer="0.3"/>
  <pageSetup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I32"/>
  <sheetViews>
    <sheetView showGridLines="0" zoomScale="85" zoomScaleNormal="85" workbookViewId="0">
      <selection activeCell="A13" sqref="A13"/>
    </sheetView>
  </sheetViews>
  <sheetFormatPr baseColWidth="10" defaultRowHeight="15" x14ac:dyDescent="0.25"/>
  <cols>
    <col min="1" max="1" width="29.42578125" customWidth="1"/>
    <col min="2" max="2" width="11.7109375" style="167" customWidth="1"/>
    <col min="3" max="3" width="12.28515625" customWidth="1"/>
    <col min="4" max="4" width="12.85546875" customWidth="1"/>
    <col min="5" max="5" width="13.85546875" customWidth="1"/>
    <col min="6" max="6" width="11.28515625" customWidth="1"/>
    <col min="7" max="7" width="11.7109375" customWidth="1"/>
    <col min="8" max="9" width="14" customWidth="1"/>
    <col min="10" max="10" width="4.7109375" customWidth="1"/>
    <col min="11" max="11" width="5.28515625" customWidth="1"/>
    <col min="12" max="12" width="16.5703125" style="167" customWidth="1"/>
    <col min="13" max="13" width="7.28515625" customWidth="1"/>
    <col min="14" max="14" width="10.5703125" customWidth="1"/>
    <col min="15" max="15" width="7" customWidth="1"/>
    <col min="16" max="16" width="7.5703125" customWidth="1"/>
    <col min="17" max="17" width="9.42578125" customWidth="1"/>
    <col min="18" max="18" width="8" customWidth="1"/>
    <col min="19" max="19" width="8.5703125" customWidth="1"/>
    <col min="20" max="20" width="8.28515625" customWidth="1"/>
    <col min="21" max="21" width="9.7109375" customWidth="1"/>
    <col min="22" max="22" width="9.28515625" customWidth="1"/>
    <col min="23" max="23" width="13.28515625" customWidth="1"/>
    <col min="24" max="24" width="7.28515625" customWidth="1"/>
    <col min="25" max="25" width="5.7109375" customWidth="1"/>
    <col min="26" max="26" width="55.42578125" customWidth="1"/>
    <col min="27" max="27" width="29.140625" customWidth="1"/>
    <col min="28" max="28" width="31" customWidth="1"/>
  </cols>
  <sheetData>
    <row r="1" spans="1:35" x14ac:dyDescent="0.25">
      <c r="J1" s="256"/>
      <c r="X1" s="256"/>
    </row>
    <row r="2" spans="1:35" ht="18.75" x14ac:dyDescent="0.3">
      <c r="A2" s="259" t="s">
        <v>3654</v>
      </c>
      <c r="B2" s="255"/>
      <c r="C2" s="254"/>
      <c r="D2" s="254"/>
      <c r="E2" s="254"/>
      <c r="F2" s="254"/>
      <c r="G2" s="254"/>
      <c r="H2" s="254"/>
      <c r="I2" s="254"/>
      <c r="J2" s="257"/>
      <c r="K2" s="254"/>
      <c r="L2" s="259" t="s">
        <v>3655</v>
      </c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7"/>
      <c r="Y2" s="254"/>
      <c r="Z2" s="259" t="s">
        <v>3657</v>
      </c>
      <c r="AA2" s="254"/>
      <c r="AB2" s="254"/>
      <c r="AC2" s="254"/>
      <c r="AD2" s="254"/>
      <c r="AE2" s="254"/>
      <c r="AF2" s="254"/>
      <c r="AG2" s="254"/>
      <c r="AH2" s="254"/>
      <c r="AI2" s="254"/>
    </row>
    <row r="3" spans="1:35" x14ac:dyDescent="0.25">
      <c r="J3" s="256"/>
      <c r="X3" s="256"/>
    </row>
    <row r="4" spans="1:35" ht="18.75" x14ac:dyDescent="0.3">
      <c r="J4" s="256"/>
      <c r="X4" s="256"/>
      <c r="Z4" s="259"/>
      <c r="AA4" s="254"/>
    </row>
    <row r="5" spans="1:35" x14ac:dyDescent="0.25">
      <c r="A5" s="158" t="s">
        <v>2941</v>
      </c>
      <c r="J5" s="256"/>
      <c r="X5" s="256"/>
    </row>
    <row r="6" spans="1:35" hidden="1" x14ac:dyDescent="0.25">
      <c r="A6" s="165" t="s">
        <v>16</v>
      </c>
      <c r="B6" t="s">
        <v>2933</v>
      </c>
      <c r="J6" s="256"/>
      <c r="X6" s="256"/>
      <c r="AC6" s="169"/>
      <c r="AD6" s="169"/>
      <c r="AE6" s="169"/>
      <c r="AF6" s="169"/>
      <c r="AG6" s="169"/>
      <c r="AH6" s="169"/>
      <c r="AI6" s="169"/>
    </row>
    <row r="7" spans="1:35" hidden="1" x14ac:dyDescent="0.25">
      <c r="A7" s="165" t="s">
        <v>35</v>
      </c>
      <c r="B7" t="s">
        <v>47</v>
      </c>
      <c r="J7" s="256"/>
      <c r="X7" s="256"/>
      <c r="Z7" s="165" t="s">
        <v>35</v>
      </c>
      <c r="AA7" t="s">
        <v>47</v>
      </c>
    </row>
    <row r="8" spans="1:35" ht="23.65" hidden="1" customHeight="1" x14ac:dyDescent="0.25">
      <c r="A8" s="165" t="s">
        <v>38</v>
      </c>
      <c r="B8" t="s">
        <v>3741</v>
      </c>
      <c r="J8" s="256"/>
      <c r="X8" s="256"/>
      <c r="Z8" s="165" t="s">
        <v>16</v>
      </c>
      <c r="AA8" t="s">
        <v>59</v>
      </c>
    </row>
    <row r="9" spans="1:35" ht="15.75" thickBot="1" x14ac:dyDescent="0.3">
      <c r="B9"/>
      <c r="J9" s="256"/>
      <c r="X9" s="256"/>
    </row>
    <row r="10" spans="1:35" ht="15.75" thickBot="1" x14ac:dyDescent="0.3">
      <c r="A10" s="165" t="s">
        <v>2934</v>
      </c>
      <c r="B10" s="165" t="s">
        <v>2935</v>
      </c>
      <c r="J10" s="256"/>
      <c r="L10"/>
      <c r="M10" s="421" t="s">
        <v>3572</v>
      </c>
      <c r="N10" s="421"/>
      <c r="O10" s="421"/>
      <c r="P10" s="421"/>
      <c r="Q10" s="422"/>
      <c r="R10" s="423"/>
      <c r="S10" s="423"/>
      <c r="T10" s="423"/>
      <c r="U10" s="423"/>
      <c r="V10" s="423"/>
      <c r="W10" s="423"/>
      <c r="X10" s="256"/>
      <c r="Z10" s="264" t="s">
        <v>2939</v>
      </c>
      <c r="AA10" s="234" t="s">
        <v>3656</v>
      </c>
    </row>
    <row r="11" spans="1:35" s="169" customFormat="1" ht="30" x14ac:dyDescent="0.25">
      <c r="A11" s="381" t="s">
        <v>2939</v>
      </c>
      <c r="B11" s="382" t="s">
        <v>2936</v>
      </c>
      <c r="C11" s="418" t="s">
        <v>2937</v>
      </c>
      <c r="D11" s="419" t="s">
        <v>3740</v>
      </c>
      <c r="E11" s="273" t="s">
        <v>2940</v>
      </c>
      <c r="F11"/>
      <c r="G11"/>
      <c r="H11"/>
      <c r="I11"/>
      <c r="J11" s="256"/>
      <c r="K11"/>
      <c r="L11" s="234" t="s">
        <v>3563</v>
      </c>
      <c r="M11" s="234" t="s">
        <v>3742</v>
      </c>
      <c r="N11" s="235" t="s">
        <v>3565</v>
      </c>
      <c r="O11" s="235" t="s">
        <v>3566</v>
      </c>
      <c r="P11" s="235" t="s">
        <v>3567</v>
      </c>
      <c r="Q11" s="236" t="s">
        <v>3573</v>
      </c>
      <c r="R11" s="236" t="s">
        <v>3574</v>
      </c>
      <c r="S11" s="236" t="s">
        <v>3575</v>
      </c>
      <c r="T11" s="236" t="s">
        <v>3568</v>
      </c>
      <c r="U11" s="236" t="s">
        <v>3569</v>
      </c>
      <c r="V11" s="236" t="s">
        <v>3570</v>
      </c>
      <c r="W11" s="236" t="s">
        <v>3571</v>
      </c>
      <c r="X11" s="258"/>
      <c r="Z11" s="166" t="s">
        <v>3450</v>
      </c>
      <c r="AA11" s="260">
        <v>6</v>
      </c>
      <c r="AB11"/>
      <c r="AC11"/>
      <c r="AD11"/>
      <c r="AE11"/>
      <c r="AF11"/>
      <c r="AG11"/>
      <c r="AH11"/>
      <c r="AI11"/>
    </row>
    <row r="12" spans="1:35" x14ac:dyDescent="0.25">
      <c r="A12" s="166" t="s">
        <v>3450</v>
      </c>
      <c r="B12" s="274">
        <v>210</v>
      </c>
      <c r="C12" s="168">
        <v>300</v>
      </c>
      <c r="D12" s="274"/>
      <c r="E12" s="168">
        <v>510</v>
      </c>
      <c r="J12" s="256"/>
      <c r="L12" s="247" t="s">
        <v>3451</v>
      </c>
      <c r="M12" s="246">
        <v>5</v>
      </c>
      <c r="N12" s="246"/>
      <c r="O12" s="253">
        <v>7</v>
      </c>
      <c r="P12" s="246"/>
      <c r="Q12" s="253">
        <v>2</v>
      </c>
      <c r="R12" s="246">
        <v>1</v>
      </c>
      <c r="S12" s="253">
        <v>2</v>
      </c>
      <c r="T12" s="246">
        <v>32</v>
      </c>
      <c r="U12" s="253">
        <v>34</v>
      </c>
      <c r="V12" s="246">
        <v>21</v>
      </c>
      <c r="W12" s="253">
        <v>11</v>
      </c>
      <c r="X12" s="256"/>
      <c r="Z12" s="335" t="s">
        <v>1616</v>
      </c>
      <c r="AA12" s="260">
        <v>1</v>
      </c>
    </row>
    <row r="13" spans="1:35" x14ac:dyDescent="0.25">
      <c r="A13" s="166" t="s">
        <v>4401</v>
      </c>
      <c r="B13" s="274"/>
      <c r="C13" s="168"/>
      <c r="D13" s="274"/>
      <c r="E13" s="168"/>
      <c r="J13" s="256"/>
      <c r="L13" s="247" t="s">
        <v>3209</v>
      </c>
      <c r="M13" s="246"/>
      <c r="N13" s="246"/>
      <c r="O13" s="253"/>
      <c r="P13" s="246"/>
      <c r="Q13" s="253"/>
      <c r="R13" s="246"/>
      <c r="S13" s="253"/>
      <c r="T13" s="246">
        <v>4</v>
      </c>
      <c r="U13" s="253">
        <v>3</v>
      </c>
      <c r="V13" s="246">
        <v>1</v>
      </c>
      <c r="W13" s="253"/>
      <c r="X13" s="256"/>
      <c r="Z13" s="335" t="s">
        <v>2738</v>
      </c>
      <c r="AA13" s="260">
        <v>5</v>
      </c>
    </row>
    <row r="14" spans="1:35" ht="15.75" thickBot="1" x14ac:dyDescent="0.3">
      <c r="A14" s="335" t="s">
        <v>92</v>
      </c>
      <c r="B14" s="274">
        <v>2160</v>
      </c>
      <c r="C14" s="168"/>
      <c r="D14" s="274">
        <v>810</v>
      </c>
      <c r="E14" s="168">
        <v>2970</v>
      </c>
      <c r="J14" s="256"/>
      <c r="L14" s="247" t="s">
        <v>46</v>
      </c>
      <c r="M14" s="246"/>
      <c r="N14" s="246"/>
      <c r="O14" s="253"/>
      <c r="P14" s="246"/>
      <c r="Q14" s="253">
        <v>3</v>
      </c>
      <c r="R14" s="246"/>
      <c r="S14" s="253"/>
      <c r="T14" s="246">
        <v>18</v>
      </c>
      <c r="U14" s="253">
        <v>13</v>
      </c>
      <c r="V14" s="246">
        <v>20</v>
      </c>
      <c r="W14" s="253">
        <v>20</v>
      </c>
      <c r="X14" s="256"/>
      <c r="Z14" s="335" t="s">
        <v>4555</v>
      </c>
      <c r="AA14" s="260"/>
    </row>
    <row r="15" spans="1:35" x14ac:dyDescent="0.25">
      <c r="A15" s="335" t="s">
        <v>4109</v>
      </c>
      <c r="B15" s="274">
        <v>850</v>
      </c>
      <c r="C15" s="168"/>
      <c r="D15" s="274"/>
      <c r="E15" s="168">
        <v>850</v>
      </c>
      <c r="J15" s="256"/>
      <c r="L15" s="247" t="s">
        <v>145</v>
      </c>
      <c r="M15" s="246"/>
      <c r="N15" s="246"/>
      <c r="O15" s="253"/>
      <c r="P15" s="246"/>
      <c r="Q15" s="253"/>
      <c r="R15" s="246"/>
      <c r="S15" s="253"/>
      <c r="T15" s="246">
        <v>6</v>
      </c>
      <c r="U15" s="253">
        <v>6</v>
      </c>
      <c r="V15" s="246">
        <v>8</v>
      </c>
      <c r="W15" s="253">
        <v>11</v>
      </c>
      <c r="X15" s="256"/>
      <c r="Z15" s="166" t="s">
        <v>4401</v>
      </c>
      <c r="AA15" s="260">
        <v>14</v>
      </c>
    </row>
    <row r="16" spans="1:35" ht="15.75" thickBot="1" x14ac:dyDescent="0.3">
      <c r="A16" s="170" t="s">
        <v>2940</v>
      </c>
      <c r="B16" s="275">
        <v>3220</v>
      </c>
      <c r="C16" s="171">
        <v>300</v>
      </c>
      <c r="D16" s="275">
        <v>810</v>
      </c>
      <c r="E16" s="171">
        <v>4330</v>
      </c>
      <c r="J16" s="256"/>
      <c r="L16" s="247" t="s">
        <v>3737</v>
      </c>
      <c r="M16" s="246"/>
      <c r="N16" s="246">
        <v>1</v>
      </c>
      <c r="O16" s="253"/>
      <c r="P16" s="246">
        <v>1</v>
      </c>
      <c r="Q16" s="253">
        <v>1</v>
      </c>
      <c r="R16" s="246"/>
      <c r="S16" s="253"/>
      <c r="T16" s="246">
        <v>5</v>
      </c>
      <c r="U16" s="253">
        <v>8</v>
      </c>
      <c r="V16" s="246">
        <v>3</v>
      </c>
      <c r="W16" s="253"/>
      <c r="X16" s="256"/>
      <c r="Z16" s="335" t="s">
        <v>4097</v>
      </c>
      <c r="AA16" s="260">
        <v>12</v>
      </c>
    </row>
    <row r="17" spans="2:27" ht="15.75" thickTop="1" x14ac:dyDescent="0.25">
      <c r="B17"/>
      <c r="J17" s="256"/>
      <c r="L17" s="247" t="s">
        <v>3738</v>
      </c>
      <c r="M17" s="246"/>
      <c r="N17" s="246"/>
      <c r="O17" s="253"/>
      <c r="P17" s="246"/>
      <c r="Q17" s="253"/>
      <c r="R17" s="246"/>
      <c r="S17" s="253"/>
      <c r="T17" s="246"/>
      <c r="U17" s="253"/>
      <c r="V17" s="246">
        <v>2</v>
      </c>
      <c r="W17" s="253">
        <v>4</v>
      </c>
      <c r="X17" s="256"/>
      <c r="Z17" s="335" t="s">
        <v>4564</v>
      </c>
      <c r="AA17" s="260">
        <v>2</v>
      </c>
    </row>
    <row r="18" spans="2:27" ht="16.5" thickTop="1" thickBot="1" x14ac:dyDescent="0.3">
      <c r="B18"/>
      <c r="J18" s="256"/>
      <c r="L18" s="243" t="s">
        <v>3564</v>
      </c>
      <c r="M18" s="245">
        <v>5</v>
      </c>
      <c r="N18" s="245">
        <v>1</v>
      </c>
      <c r="O18" s="244">
        <v>7</v>
      </c>
      <c r="P18" s="245">
        <v>1</v>
      </c>
      <c r="Q18" s="244">
        <v>6</v>
      </c>
      <c r="R18" s="245">
        <v>1</v>
      </c>
      <c r="S18" s="244">
        <v>2</v>
      </c>
      <c r="T18" s="245">
        <v>65</v>
      </c>
      <c r="U18" s="244">
        <v>64</v>
      </c>
      <c r="V18" s="245">
        <v>55</v>
      </c>
      <c r="W18" s="244">
        <v>46</v>
      </c>
      <c r="X18" s="256"/>
      <c r="Z18" s="166" t="s">
        <v>4686</v>
      </c>
      <c r="AA18" s="260">
        <v>23</v>
      </c>
    </row>
    <row r="19" spans="2:27" ht="15.75" thickTop="1" x14ac:dyDescent="0.25">
      <c r="B19"/>
      <c r="J19" s="256"/>
      <c r="L19"/>
      <c r="X19" s="256"/>
      <c r="Z19" s="335" t="s">
        <v>4107</v>
      </c>
      <c r="AA19" s="260">
        <v>23</v>
      </c>
    </row>
    <row r="20" spans="2:27" ht="15.75" thickBot="1" x14ac:dyDescent="0.3">
      <c r="B20"/>
      <c r="J20" s="256"/>
      <c r="L20"/>
      <c r="X20" s="256"/>
      <c r="Z20" s="166" t="s">
        <v>5235</v>
      </c>
      <c r="AA20" s="260">
        <v>3</v>
      </c>
    </row>
    <row r="21" spans="2:27" ht="20.65" customHeight="1" thickTop="1" x14ac:dyDescent="0.25">
      <c r="B21"/>
      <c r="J21" s="256"/>
      <c r="L21"/>
      <c r="X21" s="256"/>
      <c r="Z21" s="335" t="s">
        <v>498</v>
      </c>
      <c r="AA21" s="260">
        <v>1</v>
      </c>
    </row>
    <row r="22" spans="2:27" ht="15.75" thickTop="1" x14ac:dyDescent="0.25">
      <c r="B22"/>
      <c r="J22" s="256"/>
      <c r="L22"/>
      <c r="X22" s="256"/>
      <c r="Z22" s="335" t="s">
        <v>4088</v>
      </c>
      <c r="AA22" s="260">
        <v>1</v>
      </c>
    </row>
    <row r="23" spans="2:27" x14ac:dyDescent="0.25">
      <c r="B23"/>
      <c r="J23" s="256"/>
      <c r="L23"/>
      <c r="X23" s="256"/>
      <c r="Z23" s="335" t="s">
        <v>4565</v>
      </c>
      <c r="AA23" s="260">
        <v>1</v>
      </c>
    </row>
    <row r="24" spans="2:27" ht="15.75" thickBot="1" x14ac:dyDescent="0.3">
      <c r="B24"/>
      <c r="J24" s="256"/>
      <c r="L24"/>
      <c r="X24" s="256"/>
      <c r="Z24" s="261" t="s">
        <v>3564</v>
      </c>
      <c r="AA24" s="262">
        <v>46</v>
      </c>
    </row>
    <row r="25" spans="2:27" ht="15.75" thickTop="1" x14ac:dyDescent="0.25">
      <c r="B25"/>
      <c r="J25" s="256"/>
      <c r="L25"/>
      <c r="X25" s="256"/>
    </row>
    <row r="26" spans="2:27" x14ac:dyDescent="0.25">
      <c r="B26"/>
      <c r="J26" s="256"/>
      <c r="L26"/>
      <c r="X26" s="256"/>
    </row>
    <row r="27" spans="2:27" x14ac:dyDescent="0.25">
      <c r="B27"/>
      <c r="J27" s="256"/>
      <c r="L27"/>
      <c r="X27" s="256"/>
    </row>
    <row r="28" spans="2:27" x14ac:dyDescent="0.25">
      <c r="B28"/>
      <c r="J28" s="256"/>
      <c r="L28"/>
      <c r="X28" s="256"/>
    </row>
    <row r="29" spans="2:27" x14ac:dyDescent="0.25">
      <c r="B29"/>
      <c r="J29" s="256"/>
      <c r="L29"/>
      <c r="X29" s="256"/>
    </row>
    <row r="30" spans="2:27" x14ac:dyDescent="0.25">
      <c r="B30"/>
      <c r="J30" s="256"/>
      <c r="L30"/>
      <c r="X30" s="256"/>
    </row>
    <row r="31" spans="2:27" x14ac:dyDescent="0.25">
      <c r="B31"/>
      <c r="J31" s="256"/>
      <c r="L31"/>
    </row>
    <row r="32" spans="2:27" x14ac:dyDescent="0.25">
      <c r="B32"/>
      <c r="L32"/>
    </row>
  </sheetData>
  <mergeCells count="2">
    <mergeCell ref="M10:P10"/>
    <mergeCell ref="Q10:W10"/>
  </mergeCells>
  <pageMargins left="0.7" right="0.7" top="0.75" bottom="0.75" header="0.3" footer="0.3"/>
  <pageSetup orientation="portrait" verticalDpi="300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36"/>
  <sheetViews>
    <sheetView showGridLines="0" topLeftCell="A9" workbookViewId="0">
      <selection activeCell="A32" sqref="A32:B36"/>
    </sheetView>
  </sheetViews>
  <sheetFormatPr baseColWidth="10" defaultRowHeight="15" x14ac:dyDescent="0.25"/>
  <cols>
    <col min="1" max="1" width="13.42578125" style="153" customWidth="1"/>
    <col min="2" max="2" width="25.42578125" style="153" bestFit="1" customWidth="1"/>
    <col min="3" max="3" width="12" style="153" customWidth="1"/>
    <col min="4" max="4" width="11.5703125" style="153"/>
    <col min="5" max="5" width="12.7109375" style="153" customWidth="1"/>
  </cols>
  <sheetData>
    <row r="2" spans="1:5" x14ac:dyDescent="0.25">
      <c r="A2" s="158" t="s">
        <v>4571</v>
      </c>
    </row>
    <row r="3" spans="1:5" ht="30" x14ac:dyDescent="0.25">
      <c r="A3" s="332" t="s">
        <v>2939</v>
      </c>
      <c r="B3" s="332" t="s">
        <v>2936</v>
      </c>
      <c r="C3" s="332" t="s">
        <v>4400</v>
      </c>
      <c r="D3" s="332" t="s">
        <v>3646</v>
      </c>
      <c r="E3" s="332" t="s">
        <v>2940</v>
      </c>
    </row>
    <row r="4" spans="1:5" x14ac:dyDescent="0.25">
      <c r="A4" s="404" t="s">
        <v>3738</v>
      </c>
      <c r="B4" s="403">
        <v>1420</v>
      </c>
      <c r="C4" s="403"/>
      <c r="D4" s="403"/>
      <c r="E4" s="403">
        <v>1420</v>
      </c>
    </row>
    <row r="5" spans="1:5" x14ac:dyDescent="0.25">
      <c r="A5" s="402" t="s">
        <v>3450</v>
      </c>
      <c r="B5" s="401"/>
      <c r="C5" s="401">
        <v>240</v>
      </c>
      <c r="D5" s="401"/>
      <c r="E5" s="401">
        <v>240</v>
      </c>
    </row>
    <row r="6" spans="1:5" x14ac:dyDescent="0.25">
      <c r="A6" s="402" t="s">
        <v>3209</v>
      </c>
      <c r="B6" s="401"/>
      <c r="C6" s="401"/>
      <c r="D6" s="401">
        <v>3610.6</v>
      </c>
      <c r="E6" s="401">
        <v>3620</v>
      </c>
    </row>
    <row r="7" spans="1:5" x14ac:dyDescent="0.25">
      <c r="A7" s="400" t="s">
        <v>4401</v>
      </c>
      <c r="B7" s="399">
        <v>4490</v>
      </c>
      <c r="C7" s="399"/>
      <c r="D7" s="399">
        <v>360</v>
      </c>
      <c r="E7" s="399">
        <v>4850</v>
      </c>
    </row>
    <row r="8" spans="1:5" ht="15.75" thickBot="1" x14ac:dyDescent="0.3">
      <c r="A8" s="340" t="s">
        <v>2940</v>
      </c>
      <c r="B8" s="341">
        <v>6074</v>
      </c>
      <c r="C8" s="341">
        <v>240</v>
      </c>
      <c r="D8" s="341">
        <v>2170.2857142857142</v>
      </c>
      <c r="E8" s="341">
        <f>SUM(E4:E7)</f>
        <v>10130</v>
      </c>
    </row>
    <row r="9" spans="1:5" ht="15.75" thickTop="1" x14ac:dyDescent="0.25"/>
    <row r="11" spans="1:5" x14ac:dyDescent="0.25">
      <c r="A11" s="321" t="s">
        <v>4570</v>
      </c>
    </row>
    <row r="12" spans="1:5" ht="31.15" customHeight="1" x14ac:dyDescent="0.25">
      <c r="A12" s="398" t="s">
        <v>2939</v>
      </c>
      <c r="B12" s="398" t="s">
        <v>47</v>
      </c>
      <c r="C12" s="398" t="s">
        <v>2940</v>
      </c>
      <c r="D12"/>
      <c r="E12"/>
    </row>
    <row r="13" spans="1:5" x14ac:dyDescent="0.25">
      <c r="A13" s="397" t="s">
        <v>3738</v>
      </c>
      <c r="B13" s="396" t="s">
        <v>598</v>
      </c>
      <c r="C13" s="395">
        <v>1420</v>
      </c>
      <c r="D13"/>
      <c r="E13"/>
    </row>
    <row r="14" spans="1:5" x14ac:dyDescent="0.25">
      <c r="A14" s="316" t="s">
        <v>3450</v>
      </c>
      <c r="B14" s="391" t="s">
        <v>5086</v>
      </c>
      <c r="C14" s="360">
        <v>240</v>
      </c>
      <c r="D14"/>
      <c r="E14"/>
    </row>
    <row r="15" spans="1:5" x14ac:dyDescent="0.25">
      <c r="A15" s="316" t="s">
        <v>3209</v>
      </c>
      <c r="B15" s="391" t="s">
        <v>5085</v>
      </c>
      <c r="C15" s="360">
        <v>1810</v>
      </c>
      <c r="D15"/>
      <c r="E15"/>
    </row>
    <row r="16" spans="1:5" x14ac:dyDescent="0.25">
      <c r="A16" s="316" t="s">
        <v>3209</v>
      </c>
      <c r="B16" s="391" t="s">
        <v>1141</v>
      </c>
      <c r="C16" s="360">
        <v>1810.2857142857142</v>
      </c>
      <c r="D16"/>
      <c r="E16"/>
    </row>
    <row r="17" spans="1:5" x14ac:dyDescent="0.25">
      <c r="A17" s="316" t="s">
        <v>4401</v>
      </c>
      <c r="B17" s="391" t="s">
        <v>1261</v>
      </c>
      <c r="C17" s="360">
        <v>360</v>
      </c>
      <c r="D17"/>
      <c r="E17"/>
    </row>
    <row r="18" spans="1:5" x14ac:dyDescent="0.25">
      <c r="A18" s="316" t="s">
        <v>4401</v>
      </c>
      <c r="B18" s="391" t="s">
        <v>5084</v>
      </c>
      <c r="C18" s="360">
        <v>4150</v>
      </c>
      <c r="D18"/>
      <c r="E18"/>
    </row>
    <row r="19" spans="1:5" x14ac:dyDescent="0.25">
      <c r="A19" s="316" t="s">
        <v>4401</v>
      </c>
      <c r="B19" s="391" t="s">
        <v>4087</v>
      </c>
      <c r="C19" s="360">
        <v>220</v>
      </c>
      <c r="D19"/>
      <c r="E19"/>
    </row>
    <row r="20" spans="1:5" x14ac:dyDescent="0.25">
      <c r="A20" s="314" t="s">
        <v>4401</v>
      </c>
      <c r="B20" s="389" t="s">
        <v>4109</v>
      </c>
      <c r="C20" s="394">
        <v>120</v>
      </c>
      <c r="D20"/>
      <c r="E20"/>
    </row>
    <row r="21" spans="1:5" ht="15.75" thickBot="1" x14ac:dyDescent="0.3">
      <c r="A21" s="312" t="s">
        <v>2940</v>
      </c>
      <c r="B21" s="312"/>
      <c r="C21" s="393">
        <f>SUM(C13:C20)</f>
        <v>10130.285714285714</v>
      </c>
      <c r="D21"/>
      <c r="E21"/>
    </row>
    <row r="22" spans="1:5" ht="15.75" thickTop="1" x14ac:dyDescent="0.25">
      <c r="C22"/>
      <c r="D22"/>
      <c r="E22"/>
    </row>
    <row r="23" spans="1:5" x14ac:dyDescent="0.25">
      <c r="A23" s="158" t="s">
        <v>4569</v>
      </c>
      <c r="C23"/>
      <c r="D23"/>
      <c r="E23"/>
    </row>
    <row r="24" spans="1:5" x14ac:dyDescent="0.25">
      <c r="A24" s="392" t="s">
        <v>2939</v>
      </c>
      <c r="B24" s="392" t="s">
        <v>47</v>
      </c>
      <c r="C24" s="392" t="s">
        <v>5083</v>
      </c>
      <c r="D24"/>
      <c r="E24"/>
    </row>
    <row r="25" spans="1:5" x14ac:dyDescent="0.25">
      <c r="A25" s="316" t="s">
        <v>3737</v>
      </c>
      <c r="B25" s="391" t="s">
        <v>5082</v>
      </c>
      <c r="C25" s="390">
        <v>1</v>
      </c>
      <c r="D25" s="387"/>
    </row>
    <row r="26" spans="1:5" x14ac:dyDescent="0.25">
      <c r="A26" s="316" t="s">
        <v>3737</v>
      </c>
      <c r="B26" s="391" t="s">
        <v>4565</v>
      </c>
      <c r="C26" s="390">
        <v>1</v>
      </c>
      <c r="D26" s="387"/>
    </row>
    <row r="27" spans="1:5" x14ac:dyDescent="0.25">
      <c r="A27" s="316" t="s">
        <v>4401</v>
      </c>
      <c r="B27" s="391" t="s">
        <v>4097</v>
      </c>
      <c r="C27" s="390">
        <v>12</v>
      </c>
      <c r="D27" s="387"/>
    </row>
    <row r="28" spans="1:5" x14ac:dyDescent="0.25">
      <c r="A28" s="316" t="s">
        <v>4401</v>
      </c>
      <c r="B28" s="391" t="s">
        <v>5081</v>
      </c>
      <c r="C28" s="390">
        <v>2</v>
      </c>
      <c r="D28" s="387"/>
    </row>
    <row r="29" spans="1:5" x14ac:dyDescent="0.25">
      <c r="A29" s="314" t="s">
        <v>4686</v>
      </c>
      <c r="B29" s="389" t="s">
        <v>3707</v>
      </c>
      <c r="C29" s="388">
        <v>1</v>
      </c>
      <c r="D29" s="387"/>
    </row>
    <row r="30" spans="1:5" ht="15.75" thickBot="1" x14ac:dyDescent="0.3">
      <c r="A30" s="386" t="s">
        <v>3564</v>
      </c>
      <c r="B30" s="386"/>
      <c r="C30" s="385">
        <f>SUM(C25:C29)</f>
        <v>17</v>
      </c>
    </row>
    <row r="31" spans="1:5" ht="15.75" thickTop="1" x14ac:dyDescent="0.25"/>
    <row r="32" spans="1:5" x14ac:dyDescent="0.25">
      <c r="A32" s="321" t="s">
        <v>4939</v>
      </c>
    </row>
    <row r="33" spans="1:2" x14ac:dyDescent="0.25">
      <c r="A33" s="357" t="s">
        <v>0</v>
      </c>
      <c r="B33" s="356" t="s">
        <v>4763</v>
      </c>
    </row>
    <row r="34" spans="1:2" x14ac:dyDescent="0.25">
      <c r="A34" s="355" t="s">
        <v>3124</v>
      </c>
      <c r="B34" s="354">
        <v>3</v>
      </c>
    </row>
    <row r="35" spans="1:2" x14ac:dyDescent="0.25">
      <c r="A35" s="355" t="s">
        <v>1887</v>
      </c>
      <c r="B35" s="354">
        <v>1</v>
      </c>
    </row>
    <row r="36" spans="1:2" x14ac:dyDescent="0.25">
      <c r="A36" s="384" t="s">
        <v>4936</v>
      </c>
      <c r="B36" s="383">
        <v>4</v>
      </c>
    </row>
  </sheetData>
  <pageMargins left="0.7" right="0.7" top="0.75" bottom="0.75" header="0.3" footer="0.3"/>
  <pageSetup orientation="portrait" horizontalDpi="120" verticalDpi="7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44"/>
  <sheetViews>
    <sheetView showGridLines="0" topLeftCell="A34" workbookViewId="0">
      <selection activeCell="M51" sqref="M51"/>
    </sheetView>
  </sheetViews>
  <sheetFormatPr baseColWidth="10" defaultRowHeight="15" x14ac:dyDescent="0.25"/>
  <cols>
    <col min="1" max="1" width="15.85546875" customWidth="1"/>
    <col min="2" max="2" width="9.42578125" customWidth="1"/>
    <col min="3" max="3" width="8.7109375" customWidth="1"/>
  </cols>
  <sheetData>
    <row r="3" spans="1:6" x14ac:dyDescent="0.25">
      <c r="A3" s="158" t="s">
        <v>4571</v>
      </c>
    </row>
    <row r="4" spans="1:6" ht="28.15" customHeight="1" x14ac:dyDescent="0.25">
      <c r="A4" s="310" t="s">
        <v>2939</v>
      </c>
      <c r="B4" s="310" t="s">
        <v>2936</v>
      </c>
      <c r="C4" s="310" t="s">
        <v>4400</v>
      </c>
      <c r="D4" s="310" t="s">
        <v>3740</v>
      </c>
      <c r="E4" s="310" t="s">
        <v>3646</v>
      </c>
      <c r="F4" s="310" t="s">
        <v>2940</v>
      </c>
    </row>
    <row r="5" spans="1:6" x14ac:dyDescent="0.25">
      <c r="A5" s="366" t="s">
        <v>46</v>
      </c>
      <c r="B5" s="365">
        <v>650</v>
      </c>
      <c r="C5" s="365"/>
      <c r="D5" s="365"/>
      <c r="E5" s="365"/>
      <c r="F5" s="365">
        <v>650</v>
      </c>
    </row>
    <row r="6" spans="1:6" x14ac:dyDescent="0.25">
      <c r="A6" s="325" t="s">
        <v>3209</v>
      </c>
      <c r="B6" s="364"/>
      <c r="C6" s="364"/>
      <c r="D6" s="364"/>
      <c r="E6" s="364">
        <v>5325.2571428571428</v>
      </c>
      <c r="F6" s="364">
        <v>5325.2571428571428</v>
      </c>
    </row>
    <row r="7" spans="1:6" x14ac:dyDescent="0.25">
      <c r="A7" s="325" t="s">
        <v>3450</v>
      </c>
      <c r="B7" s="364"/>
      <c r="C7" s="364">
        <v>240</v>
      </c>
      <c r="D7" s="364"/>
      <c r="E7" s="364"/>
      <c r="F7" s="364">
        <v>240</v>
      </c>
    </row>
    <row r="8" spans="1:6" x14ac:dyDescent="0.25">
      <c r="A8" s="325" t="s">
        <v>3738</v>
      </c>
      <c r="B8" s="364">
        <v>1420</v>
      </c>
      <c r="C8" s="364"/>
      <c r="D8" s="364"/>
      <c r="E8" s="364"/>
      <c r="F8" s="364">
        <v>1420</v>
      </c>
    </row>
    <row r="9" spans="1:6" x14ac:dyDescent="0.25">
      <c r="A9" s="363" t="s">
        <v>4401</v>
      </c>
      <c r="B9" s="362">
        <v>3510</v>
      </c>
      <c r="C9" s="362"/>
      <c r="D9" s="362">
        <v>390</v>
      </c>
      <c r="E9" s="362">
        <v>1020.5714285714286</v>
      </c>
      <c r="F9" s="362">
        <v>4920.5714285714284</v>
      </c>
    </row>
    <row r="10" spans="1:6" ht="15.75" thickBot="1" x14ac:dyDescent="0.3">
      <c r="A10" s="361" t="s">
        <v>2940</v>
      </c>
      <c r="B10" s="361">
        <v>5580</v>
      </c>
      <c r="C10" s="361">
        <v>240</v>
      </c>
      <c r="D10" s="361">
        <v>390</v>
      </c>
      <c r="E10" s="361">
        <v>6345.8285714285712</v>
      </c>
      <c r="F10" s="361">
        <v>12555.82857142857</v>
      </c>
    </row>
    <row r="11" spans="1:6" ht="15.75" thickTop="1" x14ac:dyDescent="0.25"/>
    <row r="13" spans="1:6" x14ac:dyDescent="0.25">
      <c r="A13" s="321" t="s">
        <v>4570</v>
      </c>
    </row>
    <row r="14" spans="1:6" ht="33" customHeight="1" x14ac:dyDescent="0.25">
      <c r="A14" s="320" t="s">
        <v>2939</v>
      </c>
      <c r="B14" s="320" t="s">
        <v>47</v>
      </c>
      <c r="C14" s="319" t="s">
        <v>2940</v>
      </c>
    </row>
    <row r="15" spans="1:6" x14ac:dyDescent="0.25">
      <c r="A15" t="s">
        <v>2942</v>
      </c>
      <c r="B15" t="s">
        <v>4951</v>
      </c>
      <c r="C15" s="360">
        <v>650</v>
      </c>
    </row>
    <row r="16" spans="1:6" x14ac:dyDescent="0.25">
      <c r="A16" t="s">
        <v>3553</v>
      </c>
      <c r="B16" t="s">
        <v>4950</v>
      </c>
      <c r="C16" s="360">
        <v>1810.2857142857142</v>
      </c>
    </row>
    <row r="17" spans="1:3" x14ac:dyDescent="0.25">
      <c r="A17" t="s">
        <v>3553</v>
      </c>
      <c r="B17" t="s">
        <v>4949</v>
      </c>
      <c r="C17" s="360">
        <v>3514.9714285714285</v>
      </c>
    </row>
    <row r="18" spans="1:3" x14ac:dyDescent="0.25">
      <c r="A18" t="s">
        <v>3451</v>
      </c>
      <c r="B18" t="s">
        <v>3650</v>
      </c>
      <c r="C18" s="360">
        <v>240</v>
      </c>
    </row>
    <row r="19" spans="1:3" x14ac:dyDescent="0.25">
      <c r="A19" t="s">
        <v>4746</v>
      </c>
      <c r="B19" t="s">
        <v>4948</v>
      </c>
      <c r="C19" s="360">
        <v>1420</v>
      </c>
    </row>
    <row r="20" spans="1:3" x14ac:dyDescent="0.25">
      <c r="A20" t="s">
        <v>4401</v>
      </c>
      <c r="B20" t="s">
        <v>3454</v>
      </c>
      <c r="C20" s="360">
        <v>660.57142857142856</v>
      </c>
    </row>
    <row r="21" spans="1:3" x14ac:dyDescent="0.25">
      <c r="A21" t="s">
        <v>4401</v>
      </c>
      <c r="B21" t="s">
        <v>3668</v>
      </c>
      <c r="C21" s="360">
        <v>130</v>
      </c>
    </row>
    <row r="22" spans="1:3" x14ac:dyDescent="0.25">
      <c r="A22" t="s">
        <v>4401</v>
      </c>
      <c r="B22" t="s">
        <v>4947</v>
      </c>
      <c r="C22" s="360">
        <v>360</v>
      </c>
    </row>
    <row r="23" spans="1:3" x14ac:dyDescent="0.25">
      <c r="A23" t="s">
        <v>4401</v>
      </c>
      <c r="B23" t="s">
        <v>4946</v>
      </c>
      <c r="C23" s="360">
        <v>390</v>
      </c>
    </row>
    <row r="24" spans="1:3" x14ac:dyDescent="0.25">
      <c r="A24" t="s">
        <v>4401</v>
      </c>
      <c r="B24" t="s">
        <v>4759</v>
      </c>
      <c r="C24" s="360">
        <v>3260</v>
      </c>
    </row>
    <row r="25" spans="1:3" x14ac:dyDescent="0.25">
      <c r="A25" t="s">
        <v>4401</v>
      </c>
      <c r="B25" t="s">
        <v>4945</v>
      </c>
      <c r="C25" s="360">
        <v>120</v>
      </c>
    </row>
    <row r="26" spans="1:3" ht="15.75" thickBot="1" x14ac:dyDescent="0.3">
      <c r="A26" s="359" t="s">
        <v>4748</v>
      </c>
      <c r="B26" s="359"/>
      <c r="C26" s="358">
        <f>SUM(C15:C25)</f>
        <v>12555.828571428572</v>
      </c>
    </row>
    <row r="27" spans="1:3" ht="15.75" thickTop="1" x14ac:dyDescent="0.25">
      <c r="C27" s="173"/>
    </row>
    <row r="28" spans="1:3" x14ac:dyDescent="0.25">
      <c r="C28" s="173"/>
    </row>
    <row r="29" spans="1:3" x14ac:dyDescent="0.25">
      <c r="A29" s="158" t="s">
        <v>4569</v>
      </c>
      <c r="C29" s="173"/>
    </row>
    <row r="30" spans="1:3" ht="30" x14ac:dyDescent="0.25">
      <c r="A30" s="333" t="s">
        <v>2939</v>
      </c>
      <c r="B30" s="333" t="s">
        <v>47</v>
      </c>
      <c r="C30" s="332" t="s">
        <v>4944</v>
      </c>
    </row>
    <row r="31" spans="1:3" x14ac:dyDescent="0.25">
      <c r="A31" t="s">
        <v>4746</v>
      </c>
      <c r="B31" t="s">
        <v>4943</v>
      </c>
      <c r="C31" s="260">
        <v>1</v>
      </c>
    </row>
    <row r="32" spans="1:3" x14ac:dyDescent="0.25">
      <c r="A32" t="s">
        <v>4747</v>
      </c>
      <c r="B32" t="s">
        <v>4761</v>
      </c>
      <c r="C32" s="260">
        <v>1</v>
      </c>
    </row>
    <row r="33" spans="1:3" x14ac:dyDescent="0.25">
      <c r="A33" t="s">
        <v>4747</v>
      </c>
      <c r="B33" t="s">
        <v>4942</v>
      </c>
      <c r="C33" s="260">
        <v>1</v>
      </c>
    </row>
    <row r="34" spans="1:3" x14ac:dyDescent="0.25">
      <c r="A34" t="s">
        <v>4401</v>
      </c>
      <c r="B34" t="s">
        <v>4759</v>
      </c>
      <c r="C34" s="260">
        <v>8</v>
      </c>
    </row>
    <row r="35" spans="1:3" x14ac:dyDescent="0.25">
      <c r="A35" t="s">
        <v>4401</v>
      </c>
      <c r="B35" t="s">
        <v>4941</v>
      </c>
      <c r="C35" s="260">
        <v>12</v>
      </c>
    </row>
    <row r="36" spans="1:3" x14ac:dyDescent="0.25">
      <c r="A36" t="s">
        <v>4401</v>
      </c>
      <c r="B36" t="s">
        <v>3672</v>
      </c>
      <c r="C36" s="260">
        <v>2</v>
      </c>
    </row>
    <row r="37" spans="1:3" ht="15.75" thickBot="1" x14ac:dyDescent="0.3">
      <c r="A37" s="334" t="s">
        <v>4940</v>
      </c>
      <c r="B37" s="334"/>
      <c r="C37" s="334">
        <v>25</v>
      </c>
    </row>
    <row r="38" spans="1:3" ht="15.75" thickTop="1" x14ac:dyDescent="0.25"/>
    <row r="39" spans="1:3" x14ac:dyDescent="0.25">
      <c r="A39" s="321" t="s">
        <v>4939</v>
      </c>
    </row>
    <row r="40" spans="1:3" x14ac:dyDescent="0.25">
      <c r="A40" s="357" t="s">
        <v>47</v>
      </c>
      <c r="B40" s="356" t="s">
        <v>4938</v>
      </c>
    </row>
    <row r="41" spans="1:3" x14ac:dyDescent="0.25">
      <c r="A41" s="355" t="s">
        <v>4937</v>
      </c>
      <c r="B41" s="354">
        <v>1</v>
      </c>
    </row>
    <row r="42" spans="1:3" x14ac:dyDescent="0.25">
      <c r="A42" s="355" t="s">
        <v>4767</v>
      </c>
      <c r="B42" s="354">
        <v>3</v>
      </c>
    </row>
    <row r="43" spans="1:3" ht="15.75" thickBot="1" x14ac:dyDescent="0.3">
      <c r="A43" s="334" t="s">
        <v>4936</v>
      </c>
      <c r="B43" s="353">
        <v>4</v>
      </c>
    </row>
    <row r="44" spans="1:3" ht="15.75" thickTop="1" x14ac:dyDescent="0.25"/>
  </sheetData>
  <pageMargins left="0.7" right="0.7" top="0.75" bottom="0.75" header="0.3" footer="0.3"/>
  <pageSetup orientation="portrait" horizontalDpi="120" verticalDpi="7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48"/>
  <sheetViews>
    <sheetView showGridLines="0" workbookViewId="0">
      <selection activeCell="I66" sqref="I66"/>
    </sheetView>
  </sheetViews>
  <sheetFormatPr baseColWidth="10" defaultRowHeight="15" x14ac:dyDescent="0.25"/>
  <cols>
    <col min="1" max="1" width="5.7109375" customWidth="1"/>
    <col min="2" max="2" width="15.85546875" customWidth="1"/>
    <col min="3" max="3" width="13" customWidth="1"/>
    <col min="4" max="4" width="11.42578125" customWidth="1"/>
    <col min="5" max="5" width="8" customWidth="1"/>
    <col min="6" max="6" width="9" customWidth="1"/>
    <col min="7" max="7" width="9.42578125" customWidth="1"/>
  </cols>
  <sheetData>
    <row r="2" spans="2:8" x14ac:dyDescent="0.25">
      <c r="B2" s="158" t="s">
        <v>4571</v>
      </c>
    </row>
    <row r="3" spans="2:8" ht="31.9" customHeight="1" x14ac:dyDescent="0.25">
      <c r="B3" s="332" t="s">
        <v>2939</v>
      </c>
      <c r="C3" s="332" t="s">
        <v>2936</v>
      </c>
      <c r="D3" s="332" t="s">
        <v>4400</v>
      </c>
      <c r="E3" s="332" t="s">
        <v>3740</v>
      </c>
      <c r="F3" s="332" t="s">
        <v>3318</v>
      </c>
      <c r="G3" s="332" t="s">
        <v>3646</v>
      </c>
      <c r="H3" s="332" t="s">
        <v>2940</v>
      </c>
    </row>
    <row r="4" spans="2:8" x14ac:dyDescent="0.25">
      <c r="B4" s="337" t="s">
        <v>3553</v>
      </c>
      <c r="C4" s="324"/>
      <c r="D4" s="324"/>
      <c r="E4" s="324"/>
      <c r="F4" s="324">
        <v>792</v>
      </c>
      <c r="G4" s="324">
        <v>5325.3</v>
      </c>
      <c r="H4" s="324">
        <f>SUM(F4:G4)</f>
        <v>6117.3</v>
      </c>
    </row>
    <row r="5" spans="2:8" x14ac:dyDescent="0.25">
      <c r="B5" s="336" t="s">
        <v>3451</v>
      </c>
      <c r="C5" s="324"/>
      <c r="D5" s="324">
        <v>240</v>
      </c>
      <c r="E5" s="324"/>
      <c r="F5" s="324"/>
      <c r="G5" s="324"/>
      <c r="H5" s="324">
        <v>240</v>
      </c>
    </row>
    <row r="6" spans="2:8" x14ac:dyDescent="0.25">
      <c r="B6" s="336" t="s">
        <v>4746</v>
      </c>
      <c r="C6" s="324">
        <v>1420</v>
      </c>
      <c r="D6" s="324"/>
      <c r="E6" s="324"/>
      <c r="F6" s="324"/>
      <c r="G6" s="324"/>
      <c r="H6" s="324">
        <v>1420</v>
      </c>
    </row>
    <row r="7" spans="2:8" x14ac:dyDescent="0.25">
      <c r="B7" s="336" t="s">
        <v>4747</v>
      </c>
      <c r="C7" s="324"/>
      <c r="D7" s="324"/>
      <c r="E7" s="324"/>
      <c r="F7" s="324">
        <v>1066</v>
      </c>
      <c r="G7" s="324">
        <v>660.57142857142856</v>
      </c>
      <c r="H7" s="324">
        <v>1726.5714285714284</v>
      </c>
    </row>
    <row r="8" spans="2:8" x14ac:dyDescent="0.25">
      <c r="B8" s="336" t="s">
        <v>4401</v>
      </c>
      <c r="C8" s="324">
        <v>2530</v>
      </c>
      <c r="D8" s="324"/>
      <c r="E8" s="324">
        <v>195</v>
      </c>
      <c r="F8" s="324"/>
      <c r="G8" s="324">
        <v>360</v>
      </c>
      <c r="H8" s="324">
        <v>3085</v>
      </c>
    </row>
    <row r="9" spans="2:8" ht="15.75" thickBot="1" x14ac:dyDescent="0.3">
      <c r="B9" s="352" t="s">
        <v>4748</v>
      </c>
      <c r="C9" s="322">
        <f t="shared" ref="C9:H9" si="0">SUM(C4:C8)</f>
        <v>3950</v>
      </c>
      <c r="D9" s="322">
        <f t="shared" si="0"/>
        <v>240</v>
      </c>
      <c r="E9" s="322">
        <f t="shared" si="0"/>
        <v>195</v>
      </c>
      <c r="F9" s="322">
        <f t="shared" si="0"/>
        <v>1858</v>
      </c>
      <c r="G9" s="322">
        <f t="shared" si="0"/>
        <v>6345.8714285714286</v>
      </c>
      <c r="H9" s="322">
        <f t="shared" si="0"/>
        <v>12588.871428571429</v>
      </c>
    </row>
    <row r="10" spans="2:8" ht="15.75" thickTop="1" x14ac:dyDescent="0.25"/>
    <row r="11" spans="2:8" x14ac:dyDescent="0.25">
      <c r="B11" s="321" t="s">
        <v>4570</v>
      </c>
    </row>
    <row r="12" spans="2:8" s="205" customFormat="1" ht="28.9" customHeight="1" x14ac:dyDescent="0.25">
      <c r="B12" s="310" t="s">
        <v>2939</v>
      </c>
      <c r="C12" s="310" t="s">
        <v>47</v>
      </c>
      <c r="D12" s="310" t="s">
        <v>2940</v>
      </c>
    </row>
    <row r="13" spans="2:8" x14ac:dyDescent="0.25">
      <c r="B13" s="309" t="s">
        <v>3209</v>
      </c>
      <c r="C13" s="309" t="s">
        <v>4749</v>
      </c>
      <c r="D13" s="343">
        <v>1810.3</v>
      </c>
    </row>
    <row r="14" spans="2:8" x14ac:dyDescent="0.25">
      <c r="B14" s="185" t="s">
        <v>3209</v>
      </c>
      <c r="C14" s="185" t="s">
        <v>3552</v>
      </c>
      <c r="D14" s="342">
        <v>4306.971428571429</v>
      </c>
    </row>
    <row r="15" spans="2:8" x14ac:dyDescent="0.25">
      <c r="B15" s="185" t="s">
        <v>3450</v>
      </c>
      <c r="C15" s="185" t="s">
        <v>3453</v>
      </c>
      <c r="D15" s="342">
        <v>240</v>
      </c>
    </row>
    <row r="16" spans="2:8" x14ac:dyDescent="0.25">
      <c r="B16" s="185" t="s">
        <v>3738</v>
      </c>
      <c r="C16" s="185" t="s">
        <v>4750</v>
      </c>
      <c r="D16" s="342">
        <v>1420</v>
      </c>
    </row>
    <row r="17" spans="2:4" x14ac:dyDescent="0.25">
      <c r="B17" s="185" t="s">
        <v>3737</v>
      </c>
      <c r="C17" s="185" t="s">
        <v>3454</v>
      </c>
      <c r="D17" s="342">
        <v>1726.5714285714284</v>
      </c>
    </row>
    <row r="18" spans="2:4" x14ac:dyDescent="0.25">
      <c r="B18" s="185" t="s">
        <v>4401</v>
      </c>
      <c r="C18" s="185" t="s">
        <v>4751</v>
      </c>
      <c r="D18" s="342">
        <v>130</v>
      </c>
    </row>
    <row r="19" spans="2:4" x14ac:dyDescent="0.25">
      <c r="B19" s="185" t="s">
        <v>4401</v>
      </c>
      <c r="C19" s="185" t="s">
        <v>3548</v>
      </c>
      <c r="D19" s="342">
        <v>360</v>
      </c>
    </row>
    <row r="20" spans="2:4" x14ac:dyDescent="0.25">
      <c r="B20" s="185" t="s">
        <v>4401</v>
      </c>
      <c r="C20" s="185" t="s">
        <v>4752</v>
      </c>
      <c r="D20" s="342">
        <v>325</v>
      </c>
    </row>
    <row r="21" spans="2:4" x14ac:dyDescent="0.25">
      <c r="B21" s="185" t="s">
        <v>4401</v>
      </c>
      <c r="C21" s="185" t="s">
        <v>3671</v>
      </c>
      <c r="D21" s="342">
        <v>100</v>
      </c>
    </row>
    <row r="22" spans="2:4" x14ac:dyDescent="0.25">
      <c r="B22" s="306" t="s">
        <v>4401</v>
      </c>
      <c r="C22" s="306" t="s">
        <v>3139</v>
      </c>
      <c r="D22" s="344">
        <v>2170</v>
      </c>
    </row>
    <row r="23" spans="2:4" ht="15.75" thickBot="1" x14ac:dyDescent="0.3">
      <c r="B23" s="340" t="s">
        <v>2940</v>
      </c>
      <c r="C23" s="340" t="s">
        <v>94</v>
      </c>
      <c r="D23" s="341">
        <f>SUM(D13:D22)</f>
        <v>12588.842857142858</v>
      </c>
    </row>
    <row r="24" spans="2:4" ht="15.75" thickTop="1" x14ac:dyDescent="0.25"/>
    <row r="25" spans="2:4" x14ac:dyDescent="0.25">
      <c r="B25" s="158" t="s">
        <v>4569</v>
      </c>
    </row>
    <row r="26" spans="2:4" x14ac:dyDescent="0.25">
      <c r="B26" s="333" t="s">
        <v>2939</v>
      </c>
      <c r="C26" s="345" t="s">
        <v>47</v>
      </c>
      <c r="D26" s="345" t="s">
        <v>4762</v>
      </c>
    </row>
    <row r="27" spans="2:4" x14ac:dyDescent="0.25">
      <c r="B27" s="185" t="s">
        <v>3450</v>
      </c>
      <c r="C27" s="338" t="s">
        <v>4753</v>
      </c>
      <c r="D27" s="339">
        <v>2</v>
      </c>
    </row>
    <row r="28" spans="2:4" x14ac:dyDescent="0.25">
      <c r="B28" s="185" t="s">
        <v>3450</v>
      </c>
      <c r="C28" s="338" t="s">
        <v>4754</v>
      </c>
      <c r="D28" s="339">
        <v>4</v>
      </c>
    </row>
    <row r="29" spans="2:4" x14ac:dyDescent="0.25">
      <c r="B29" s="185" t="s">
        <v>3450</v>
      </c>
      <c r="C29" s="338" t="s">
        <v>4755</v>
      </c>
      <c r="D29" s="339">
        <v>1</v>
      </c>
    </row>
    <row r="30" spans="2:4" x14ac:dyDescent="0.25">
      <c r="B30" s="185" t="s">
        <v>3450</v>
      </c>
      <c r="C30" s="338" t="s">
        <v>4756</v>
      </c>
      <c r="D30" s="339">
        <v>4</v>
      </c>
    </row>
    <row r="31" spans="2:4" x14ac:dyDescent="0.25">
      <c r="B31" s="185" t="s">
        <v>3738</v>
      </c>
      <c r="C31" s="338" t="s">
        <v>4757</v>
      </c>
      <c r="D31" s="339">
        <v>1</v>
      </c>
    </row>
    <row r="32" spans="2:4" x14ac:dyDescent="0.25">
      <c r="B32" s="185" t="s">
        <v>3737</v>
      </c>
      <c r="C32" s="338" t="s">
        <v>4761</v>
      </c>
      <c r="D32" s="339">
        <v>1</v>
      </c>
    </row>
    <row r="33" spans="2:4" x14ac:dyDescent="0.25">
      <c r="B33" s="185" t="s">
        <v>3737</v>
      </c>
      <c r="C33" s="338" t="s">
        <v>4758</v>
      </c>
      <c r="D33" s="339">
        <v>1</v>
      </c>
    </row>
    <row r="34" spans="2:4" x14ac:dyDescent="0.25">
      <c r="B34" s="185" t="s">
        <v>4401</v>
      </c>
      <c r="C34" s="338" t="s">
        <v>4759</v>
      </c>
      <c r="D34" s="339">
        <v>8</v>
      </c>
    </row>
    <row r="35" spans="2:4" x14ac:dyDescent="0.25">
      <c r="B35" s="185" t="s">
        <v>4401</v>
      </c>
      <c r="C35" s="338" t="s">
        <v>3669</v>
      </c>
      <c r="D35" s="339">
        <v>12</v>
      </c>
    </row>
    <row r="36" spans="2:4" x14ac:dyDescent="0.25">
      <c r="B36" s="185" t="s">
        <v>4401</v>
      </c>
      <c r="C36" s="338" t="s">
        <v>3672</v>
      </c>
      <c r="D36" s="339">
        <v>2</v>
      </c>
    </row>
    <row r="37" spans="2:4" x14ac:dyDescent="0.25">
      <c r="B37" s="185" t="s">
        <v>4686</v>
      </c>
      <c r="C37" s="338" t="s">
        <v>4760</v>
      </c>
      <c r="D37" s="339">
        <v>1</v>
      </c>
    </row>
    <row r="38" spans="2:4" ht="15.75" thickBot="1" x14ac:dyDescent="0.3">
      <c r="B38" s="263" t="s">
        <v>4769</v>
      </c>
      <c r="C38" s="263"/>
      <c r="D38" s="334">
        <f>SUM(D27:D37)</f>
        <v>37</v>
      </c>
    </row>
    <row r="39" spans="2:4" ht="15.75" thickTop="1" x14ac:dyDescent="0.25"/>
    <row r="40" spans="2:4" x14ac:dyDescent="0.25">
      <c r="B40" s="321" t="s">
        <v>15</v>
      </c>
    </row>
    <row r="41" spans="2:4" x14ac:dyDescent="0.25">
      <c r="B41" s="350" t="s">
        <v>0</v>
      </c>
      <c r="C41" s="346" t="s">
        <v>4763</v>
      </c>
    </row>
    <row r="42" spans="2:4" x14ac:dyDescent="0.25">
      <c r="B42" s="351" t="s">
        <v>4765</v>
      </c>
      <c r="C42" s="347">
        <v>1</v>
      </c>
    </row>
    <row r="43" spans="2:4" x14ac:dyDescent="0.25">
      <c r="B43" s="351" t="s">
        <v>4766</v>
      </c>
      <c r="C43" s="347">
        <v>1</v>
      </c>
    </row>
    <row r="44" spans="2:4" x14ac:dyDescent="0.25">
      <c r="B44" s="351" t="s">
        <v>4767</v>
      </c>
      <c r="C44" s="347">
        <v>3</v>
      </c>
    </row>
    <row r="45" spans="2:4" x14ac:dyDescent="0.25">
      <c r="B45" s="351" t="s">
        <v>4768</v>
      </c>
      <c r="C45" s="347">
        <v>1</v>
      </c>
    </row>
    <row r="46" spans="2:4" x14ac:dyDescent="0.25">
      <c r="B46" s="351" t="s">
        <v>3453</v>
      </c>
      <c r="C46" s="347">
        <v>1</v>
      </c>
    </row>
    <row r="47" spans="2:4" ht="15.75" thickBot="1" x14ac:dyDescent="0.3">
      <c r="B47" s="348" t="s">
        <v>4764</v>
      </c>
      <c r="C47" s="349">
        <v>7</v>
      </c>
    </row>
    <row r="48" spans="2:4" ht="15.75" thickTop="1" x14ac:dyDescent="0.25"/>
  </sheetData>
  <pageMargins left="0.7" right="0.7" top="0.75" bottom="0.75" header="0.3" footer="0.3"/>
  <pageSetup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37"/>
  <sheetViews>
    <sheetView showGridLines="0" topLeftCell="B1" workbookViewId="0">
      <selection activeCell="H1" sqref="H1:XFD1048576"/>
    </sheetView>
  </sheetViews>
  <sheetFormatPr baseColWidth="10" defaultRowHeight="15" x14ac:dyDescent="0.25"/>
  <cols>
    <col min="1" max="1" width="16.5703125" bestFit="1" customWidth="1"/>
    <col min="2" max="2" width="18" customWidth="1"/>
  </cols>
  <sheetData>
    <row r="2" spans="1:7" x14ac:dyDescent="0.25">
      <c r="A2" s="158" t="s">
        <v>4571</v>
      </c>
    </row>
    <row r="3" spans="1:7" ht="45" x14ac:dyDescent="0.25">
      <c r="A3" s="310" t="s">
        <v>2939</v>
      </c>
      <c r="B3" s="310" t="s">
        <v>2936</v>
      </c>
      <c r="C3" s="310" t="s">
        <v>4400</v>
      </c>
      <c r="D3" s="310" t="s">
        <v>3740</v>
      </c>
      <c r="E3" s="310" t="s">
        <v>3318</v>
      </c>
      <c r="F3" s="310" t="s">
        <v>3646</v>
      </c>
      <c r="G3" s="310" t="s">
        <v>2940</v>
      </c>
    </row>
    <row r="4" spans="1:7" x14ac:dyDescent="0.25">
      <c r="A4" s="325" t="s">
        <v>46</v>
      </c>
      <c r="B4" s="324">
        <v>4860</v>
      </c>
      <c r="C4" s="324"/>
      <c r="D4" s="324">
        <v>225</v>
      </c>
      <c r="E4" s="324"/>
      <c r="F4" s="324"/>
      <c r="G4" s="324">
        <v>5085</v>
      </c>
    </row>
    <row r="5" spans="1:7" x14ac:dyDescent="0.25">
      <c r="A5" s="325" t="s">
        <v>3209</v>
      </c>
      <c r="B5" s="324"/>
      <c r="C5" s="324"/>
      <c r="D5" s="324"/>
      <c r="E5" s="324">
        <v>1188</v>
      </c>
      <c r="F5" s="324">
        <v>0</v>
      </c>
      <c r="G5" s="324">
        <v>1188</v>
      </c>
    </row>
    <row r="6" spans="1:7" x14ac:dyDescent="0.25">
      <c r="A6" s="325" t="s">
        <v>3450</v>
      </c>
      <c r="B6" s="324">
        <v>360</v>
      </c>
      <c r="C6" s="324">
        <v>240</v>
      </c>
      <c r="D6" s="324"/>
      <c r="E6" s="324"/>
      <c r="F6" s="324"/>
      <c r="G6" s="324">
        <v>600</v>
      </c>
    </row>
    <row r="7" spans="1:7" x14ac:dyDescent="0.25">
      <c r="A7" s="325" t="s">
        <v>3737</v>
      </c>
      <c r="B7" s="324"/>
      <c r="C7" s="324"/>
      <c r="D7" s="324"/>
      <c r="E7" s="324">
        <v>1644</v>
      </c>
      <c r="F7" s="324"/>
      <c r="G7" s="324">
        <v>1644</v>
      </c>
    </row>
    <row r="8" spans="1:7" x14ac:dyDescent="0.25">
      <c r="A8" s="325" t="s">
        <v>4401</v>
      </c>
      <c r="B8" s="324">
        <v>1650</v>
      </c>
      <c r="C8" s="324"/>
      <c r="D8" s="324">
        <v>195</v>
      </c>
      <c r="E8" s="324"/>
      <c r="F8" s="324"/>
      <c r="G8" s="324">
        <v>1845</v>
      </c>
    </row>
    <row r="9" spans="1:7" ht="15.75" thickBot="1" x14ac:dyDescent="0.3">
      <c r="A9" s="323" t="s">
        <v>2940</v>
      </c>
      <c r="B9" s="322">
        <v>6870</v>
      </c>
      <c r="C9" s="322">
        <v>240</v>
      </c>
      <c r="D9" s="322">
        <v>420</v>
      </c>
      <c r="E9" s="322">
        <v>2832</v>
      </c>
      <c r="F9" s="322">
        <v>0</v>
      </c>
      <c r="G9" s="322">
        <v>10362</v>
      </c>
    </row>
    <row r="10" spans="1:7" ht="15.75" thickTop="1" x14ac:dyDescent="0.25"/>
    <row r="11" spans="1:7" x14ac:dyDescent="0.25">
      <c r="A11" s="321" t="s">
        <v>4570</v>
      </c>
    </row>
    <row r="12" spans="1:7" ht="45" x14ac:dyDescent="0.25">
      <c r="A12" s="320" t="s">
        <v>2939</v>
      </c>
      <c r="B12" s="320" t="s">
        <v>47</v>
      </c>
      <c r="C12" s="319" t="s">
        <v>2940</v>
      </c>
    </row>
    <row r="13" spans="1:7" x14ac:dyDescent="0.25">
      <c r="A13" s="318" t="s">
        <v>46</v>
      </c>
      <c r="B13" s="318" t="s">
        <v>39</v>
      </c>
      <c r="C13" s="317">
        <v>5085</v>
      </c>
    </row>
    <row r="14" spans="1:7" x14ac:dyDescent="0.25">
      <c r="A14" s="316" t="s">
        <v>3209</v>
      </c>
      <c r="B14" s="316" t="s">
        <v>3209</v>
      </c>
      <c r="C14" s="315">
        <v>1188</v>
      </c>
    </row>
    <row r="15" spans="1:7" x14ac:dyDescent="0.25">
      <c r="A15" s="316" t="s">
        <v>3450</v>
      </c>
      <c r="B15" s="316" t="s">
        <v>963</v>
      </c>
      <c r="C15" s="315">
        <v>360</v>
      </c>
    </row>
    <row r="16" spans="1:7" x14ac:dyDescent="0.25">
      <c r="A16" s="316" t="s">
        <v>3450</v>
      </c>
      <c r="B16" s="316" t="s">
        <v>2738</v>
      </c>
      <c r="C16" s="315">
        <v>240</v>
      </c>
    </row>
    <row r="17" spans="1:4" x14ac:dyDescent="0.25">
      <c r="A17" s="316" t="s">
        <v>3737</v>
      </c>
      <c r="B17" s="316" t="s">
        <v>434</v>
      </c>
      <c r="C17" s="315">
        <v>1644</v>
      </c>
    </row>
    <row r="18" spans="1:4" x14ac:dyDescent="0.25">
      <c r="A18" s="316" t="s">
        <v>4401</v>
      </c>
      <c r="B18" s="316" t="s">
        <v>1339</v>
      </c>
      <c r="C18" s="315">
        <v>325</v>
      </c>
    </row>
    <row r="19" spans="1:4" x14ac:dyDescent="0.25">
      <c r="A19" s="314" t="s">
        <v>4401</v>
      </c>
      <c r="B19" s="314" t="s">
        <v>92</v>
      </c>
      <c r="C19" s="313">
        <v>1520</v>
      </c>
    </row>
    <row r="20" spans="1:4" ht="15.75" thickBot="1" x14ac:dyDescent="0.3">
      <c r="A20" s="312" t="s">
        <v>2940</v>
      </c>
      <c r="B20" s="312"/>
      <c r="C20" s="311">
        <f>SUM(C13:C19)</f>
        <v>10362</v>
      </c>
    </row>
    <row r="21" spans="1:4" ht="15.75" thickTop="1" x14ac:dyDescent="0.25"/>
    <row r="22" spans="1:4" x14ac:dyDescent="0.25">
      <c r="A22" s="158" t="s">
        <v>4569</v>
      </c>
      <c r="B22" s="158"/>
    </row>
    <row r="23" spans="1:4" ht="30" x14ac:dyDescent="0.25">
      <c r="A23" s="310" t="s">
        <v>2939</v>
      </c>
      <c r="B23" s="310" t="s">
        <v>47</v>
      </c>
      <c r="C23" s="310" t="s">
        <v>4568</v>
      </c>
      <c r="D23" s="310" t="s">
        <v>4567</v>
      </c>
    </row>
    <row r="24" spans="1:4" x14ac:dyDescent="0.25">
      <c r="A24" s="309" t="s">
        <v>3450</v>
      </c>
      <c r="B24" s="309" t="s">
        <v>1616</v>
      </c>
      <c r="C24" s="308">
        <v>1</v>
      </c>
      <c r="D24" s="308">
        <v>4</v>
      </c>
    </row>
    <row r="25" spans="1:4" x14ac:dyDescent="0.25">
      <c r="A25" s="185" t="s">
        <v>3450</v>
      </c>
      <c r="B25" s="185" t="s">
        <v>4117</v>
      </c>
      <c r="C25" s="307">
        <v>1</v>
      </c>
      <c r="D25" s="307">
        <v>15</v>
      </c>
    </row>
    <row r="26" spans="1:4" x14ac:dyDescent="0.25">
      <c r="A26" s="185" t="s">
        <v>3738</v>
      </c>
      <c r="B26" s="185" t="s">
        <v>509</v>
      </c>
      <c r="C26" s="307">
        <v>1</v>
      </c>
      <c r="D26" s="307">
        <v>3</v>
      </c>
    </row>
    <row r="27" spans="1:4" x14ac:dyDescent="0.25">
      <c r="A27" s="185" t="s">
        <v>3738</v>
      </c>
      <c r="B27" s="185" t="s">
        <v>1422</v>
      </c>
      <c r="C27" s="307">
        <v>1</v>
      </c>
      <c r="D27" s="307">
        <v>2</v>
      </c>
    </row>
    <row r="28" spans="1:4" x14ac:dyDescent="0.25">
      <c r="A28" s="185" t="s">
        <v>3738</v>
      </c>
      <c r="B28" s="185" t="s">
        <v>4093</v>
      </c>
      <c r="C28" s="307">
        <v>1</v>
      </c>
      <c r="D28" s="307">
        <v>2</v>
      </c>
    </row>
    <row r="29" spans="1:4" x14ac:dyDescent="0.25">
      <c r="A29" s="185" t="s">
        <v>3738</v>
      </c>
      <c r="B29" s="185" t="s">
        <v>4125</v>
      </c>
      <c r="C29" s="307">
        <v>1</v>
      </c>
      <c r="D29" s="307">
        <v>2</v>
      </c>
    </row>
    <row r="30" spans="1:4" x14ac:dyDescent="0.25">
      <c r="A30" s="185" t="s">
        <v>3738</v>
      </c>
      <c r="B30" s="185" t="s">
        <v>4122</v>
      </c>
      <c r="C30" s="307">
        <v>1</v>
      </c>
      <c r="D30" s="307">
        <v>5</v>
      </c>
    </row>
    <row r="31" spans="1:4" x14ac:dyDescent="0.25">
      <c r="A31" s="185" t="s">
        <v>3737</v>
      </c>
      <c r="B31" s="185" t="s">
        <v>498</v>
      </c>
      <c r="C31" s="307">
        <v>1</v>
      </c>
      <c r="D31" s="307">
        <v>16</v>
      </c>
    </row>
    <row r="32" spans="1:4" x14ac:dyDescent="0.25">
      <c r="A32" s="185" t="s">
        <v>3737</v>
      </c>
      <c r="B32" s="185" t="s">
        <v>4565</v>
      </c>
      <c r="C32" s="307">
        <v>1</v>
      </c>
      <c r="D32" s="307">
        <v>19</v>
      </c>
    </row>
    <row r="33" spans="1:4" x14ac:dyDescent="0.25">
      <c r="A33" s="185" t="s">
        <v>4401</v>
      </c>
      <c r="B33" s="185" t="s">
        <v>92</v>
      </c>
      <c r="C33" s="307">
        <v>9</v>
      </c>
      <c r="D33" s="307">
        <v>7</v>
      </c>
    </row>
    <row r="34" spans="1:4" x14ac:dyDescent="0.25">
      <c r="A34" s="185" t="s">
        <v>4401</v>
      </c>
      <c r="B34" s="185" t="s">
        <v>4097</v>
      </c>
      <c r="C34" s="307">
        <v>12</v>
      </c>
      <c r="D34" s="307">
        <v>182</v>
      </c>
    </row>
    <row r="35" spans="1:4" x14ac:dyDescent="0.25">
      <c r="A35" s="306" t="s">
        <v>4401</v>
      </c>
      <c r="B35" s="306" t="s">
        <v>4564</v>
      </c>
      <c r="C35" s="305">
        <v>2</v>
      </c>
      <c r="D35" s="305">
        <v>168</v>
      </c>
    </row>
    <row r="36" spans="1:4" ht="15.75" thickBot="1" x14ac:dyDescent="0.3">
      <c r="A36" s="304" t="s">
        <v>3564</v>
      </c>
      <c r="B36" s="304"/>
      <c r="C36" s="303">
        <f>SUM(C24:C35)</f>
        <v>32</v>
      </c>
      <c r="D36" s="303"/>
    </row>
    <row r="37" spans="1:4" ht="15.75" thickTop="1" x14ac:dyDescent="0.25"/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0000"/>
  </sheetPr>
  <dimension ref="B2:H44"/>
  <sheetViews>
    <sheetView showGridLines="0" topLeftCell="A17" workbookViewId="0">
      <selection activeCell="J44" sqref="J44"/>
    </sheetView>
  </sheetViews>
  <sheetFormatPr baseColWidth="10" defaultRowHeight="15" x14ac:dyDescent="0.25"/>
  <cols>
    <col min="1" max="1" width="4.7109375" customWidth="1"/>
    <col min="2" max="2" width="10.7109375" customWidth="1"/>
    <col min="3" max="3" width="14.28515625" customWidth="1"/>
    <col min="4" max="4" width="6.42578125" customWidth="1"/>
    <col min="5" max="6" width="8.7109375" customWidth="1"/>
    <col min="7" max="7" width="11.5703125" customWidth="1"/>
    <col min="8" max="8" width="10.5703125" customWidth="1"/>
  </cols>
  <sheetData>
    <row r="2" spans="2:8" ht="27.6" customHeight="1" x14ac:dyDescent="0.25">
      <c r="B2" s="225" t="s">
        <v>2939</v>
      </c>
      <c r="C2" s="224" t="s">
        <v>2936</v>
      </c>
      <c r="D2" s="224" t="s">
        <v>2938</v>
      </c>
      <c r="E2" s="224" t="s">
        <v>3318</v>
      </c>
      <c r="F2" s="209" t="s">
        <v>3646</v>
      </c>
      <c r="G2" s="209" t="s">
        <v>2940</v>
      </c>
    </row>
    <row r="3" spans="2:8" x14ac:dyDescent="0.25">
      <c r="B3" s="223" t="s">
        <v>46</v>
      </c>
      <c r="C3" s="222">
        <v>38144</v>
      </c>
      <c r="D3" s="222"/>
      <c r="E3" s="222"/>
      <c r="F3" s="222"/>
      <c r="G3" s="221">
        <v>38144</v>
      </c>
    </row>
    <row r="4" spans="2:8" x14ac:dyDescent="0.25">
      <c r="B4" s="185" t="s">
        <v>145</v>
      </c>
      <c r="C4" s="220">
        <v>1140</v>
      </c>
      <c r="D4" s="219">
        <v>3021.940298507463</v>
      </c>
      <c r="E4" s="219">
        <v>2308.9552238805968</v>
      </c>
      <c r="F4" s="219"/>
      <c r="G4" s="219">
        <v>6470.8955223880603</v>
      </c>
    </row>
    <row r="5" spans="2:8" x14ac:dyDescent="0.25">
      <c r="B5" s="185" t="s">
        <v>3209</v>
      </c>
      <c r="C5" s="219"/>
      <c r="D5" s="219">
        <v>3818.1492537313443</v>
      </c>
      <c r="E5" s="219"/>
      <c r="F5" s="219">
        <v>1891.3432835820895</v>
      </c>
      <c r="G5" s="219">
        <v>5709.4925373134338</v>
      </c>
    </row>
    <row r="6" spans="2:8" x14ac:dyDescent="0.25">
      <c r="B6" s="218" t="s">
        <v>3450</v>
      </c>
      <c r="C6" s="217">
        <v>3554</v>
      </c>
      <c r="D6" s="217"/>
      <c r="E6" s="217"/>
      <c r="F6" s="217"/>
      <c r="G6" s="217">
        <v>3554</v>
      </c>
    </row>
    <row r="7" spans="2:8" ht="15.75" thickBot="1" x14ac:dyDescent="0.3">
      <c r="B7" s="216" t="s">
        <v>2940</v>
      </c>
      <c r="C7" s="215">
        <v>42838</v>
      </c>
      <c r="D7" s="215">
        <v>6840.0895522388073</v>
      </c>
      <c r="E7" s="215">
        <v>2308.9552238805968</v>
      </c>
      <c r="F7" s="215">
        <v>1891.3432835820895</v>
      </c>
      <c r="G7" s="190">
        <v>53878.388059701494</v>
      </c>
    </row>
    <row r="8" spans="2:8" ht="15.75" thickTop="1" x14ac:dyDescent="0.25"/>
    <row r="9" spans="2:8" x14ac:dyDescent="0.25">
      <c r="B9" s="266" t="s">
        <v>3673</v>
      </c>
      <c r="C9" s="266"/>
      <c r="D9" s="266"/>
      <c r="E9" s="266"/>
    </row>
    <row r="10" spans="2:8" ht="25.15" customHeight="1" x14ac:dyDescent="0.25">
      <c r="B10" s="175" t="s">
        <v>2939</v>
      </c>
      <c r="C10" s="176">
        <v>44060</v>
      </c>
      <c r="D10" s="174">
        <v>44067</v>
      </c>
      <c r="E10" s="174" t="s">
        <v>3653</v>
      </c>
      <c r="F10" s="174" t="s">
        <v>3652</v>
      </c>
    </row>
    <row r="11" spans="2:8" x14ac:dyDescent="0.25">
      <c r="B11" s="172" t="s">
        <v>3451</v>
      </c>
      <c r="C11" s="177">
        <f>+'Rep. 17.08'!D11</f>
        <v>5484</v>
      </c>
      <c r="D11" s="251">
        <f>+D24+D25+D26+D27</f>
        <v>3554</v>
      </c>
      <c r="E11" s="206">
        <f>+C11-D11</f>
        <v>1930</v>
      </c>
      <c r="F11" s="206">
        <v>0</v>
      </c>
    </row>
    <row r="12" spans="2:8" x14ac:dyDescent="0.25">
      <c r="B12" s="172" t="s">
        <v>2942</v>
      </c>
      <c r="C12" s="177">
        <f>+'Rep. 17.08'!D12+'Rep. 17.08'!H20</f>
        <v>26686.686567164179</v>
      </c>
      <c r="D12" s="251">
        <f>+D17+D18</f>
        <v>38144</v>
      </c>
      <c r="E12" s="206">
        <v>0</v>
      </c>
      <c r="F12" s="206">
        <f>+D12-C12</f>
        <v>11457.313432835821</v>
      </c>
    </row>
    <row r="13" spans="2:8" x14ac:dyDescent="0.25">
      <c r="B13" s="172" t="s">
        <v>2943</v>
      </c>
      <c r="C13" s="177">
        <f>+'Rep. 17.08'!D13+'Rep. 17.08'!H18+'Rep. 17.08'!H19+'Rep. 17.08'!H21</f>
        <v>6967.4776119402986</v>
      </c>
      <c r="D13" s="251">
        <f>+D19+D20+D21+D22+D23</f>
        <v>6470.8955223880594</v>
      </c>
      <c r="E13" s="206">
        <f>+C13-D13</f>
        <v>496.58208955223927</v>
      </c>
      <c r="F13" s="206">
        <v>0</v>
      </c>
    </row>
    <row r="14" spans="2:8" ht="15.75" thickBot="1" x14ac:dyDescent="0.3">
      <c r="B14" s="178" t="s">
        <v>6</v>
      </c>
      <c r="C14" s="179">
        <f>SUM(C11:C13)</f>
        <v>39138.164179104475</v>
      </c>
      <c r="D14" s="180">
        <f>SUM(D11:D13)</f>
        <v>48168.895522388062</v>
      </c>
      <c r="E14" s="180">
        <f>SUM(E11:E13)</f>
        <v>2426.5820895522393</v>
      </c>
      <c r="F14" s="180">
        <f>SUM(F11:F13)</f>
        <v>11457.313432835821</v>
      </c>
    </row>
    <row r="15" spans="2:8" ht="15.75" thickTop="1" x14ac:dyDescent="0.25">
      <c r="D15" s="252"/>
      <c r="F15" s="252"/>
    </row>
    <row r="16" spans="2:8" ht="26.65" customHeight="1" x14ac:dyDescent="0.25">
      <c r="B16" s="248" t="s">
        <v>2939</v>
      </c>
      <c r="C16" s="248" t="s">
        <v>47</v>
      </c>
      <c r="D16" s="248" t="s">
        <v>2940</v>
      </c>
      <c r="F16" s="248"/>
      <c r="G16" s="248" t="s">
        <v>47</v>
      </c>
      <c r="H16" s="248" t="s">
        <v>2940</v>
      </c>
    </row>
    <row r="17" spans="2:8" x14ac:dyDescent="0.25">
      <c r="B17" s="185" t="s">
        <v>2942</v>
      </c>
      <c r="C17" s="185" t="s">
        <v>3554</v>
      </c>
      <c r="D17" s="249">
        <v>38000</v>
      </c>
      <c r="F17" s="185" t="s">
        <v>3553</v>
      </c>
      <c r="G17" t="s">
        <v>3651</v>
      </c>
      <c r="H17" s="249">
        <v>1891.3432835820895</v>
      </c>
    </row>
    <row r="18" spans="2:8" x14ac:dyDescent="0.25">
      <c r="B18" s="185" t="s">
        <v>2942</v>
      </c>
      <c r="C18" s="185" t="s">
        <v>3452</v>
      </c>
      <c r="D18" s="249">
        <v>144</v>
      </c>
      <c r="F18" s="185" t="s">
        <v>3553</v>
      </c>
      <c r="G18" t="s">
        <v>3552</v>
      </c>
      <c r="H18" s="249">
        <v>3818.1492537313443</v>
      </c>
    </row>
    <row r="19" spans="2:8" ht="15.75" thickBot="1" x14ac:dyDescent="0.3">
      <c r="B19" s="185" t="s">
        <v>2943</v>
      </c>
      <c r="C19" s="185" t="s">
        <v>3454</v>
      </c>
      <c r="D19" s="249">
        <v>3959.7014925373137</v>
      </c>
      <c r="F19" s="216" t="s">
        <v>2940</v>
      </c>
      <c r="G19" s="216"/>
      <c r="H19" s="250">
        <f>SUM(H17:H18)</f>
        <v>5709.4925373134338</v>
      </c>
    </row>
    <row r="20" spans="2:8" ht="15.75" thickTop="1" x14ac:dyDescent="0.25">
      <c r="B20" s="185" t="s">
        <v>2943</v>
      </c>
      <c r="C20" s="185" t="s">
        <v>3647</v>
      </c>
      <c r="D20" s="249">
        <v>270</v>
      </c>
      <c r="F20" s="185"/>
      <c r="G20" s="185"/>
      <c r="H20" s="185"/>
    </row>
    <row r="21" spans="2:8" x14ac:dyDescent="0.25">
      <c r="B21" s="185" t="s">
        <v>2943</v>
      </c>
      <c r="C21" s="185" t="s">
        <v>3139</v>
      </c>
      <c r="D21" s="249">
        <v>900</v>
      </c>
      <c r="F21" s="185"/>
      <c r="G21" s="185"/>
      <c r="H21" s="185"/>
    </row>
    <row r="22" spans="2:8" x14ac:dyDescent="0.25">
      <c r="B22" s="185" t="s">
        <v>2943</v>
      </c>
      <c r="C22" s="185" t="s">
        <v>3207</v>
      </c>
      <c r="D22" s="249">
        <v>1101.1940298507461</v>
      </c>
      <c r="F22" s="185"/>
      <c r="G22" s="185"/>
      <c r="H22" s="185"/>
    </row>
    <row r="23" spans="2:8" x14ac:dyDescent="0.25">
      <c r="B23" s="185" t="s">
        <v>2943</v>
      </c>
      <c r="C23" s="185" t="s">
        <v>3546</v>
      </c>
      <c r="D23" s="249">
        <v>240</v>
      </c>
      <c r="F23" s="185"/>
      <c r="G23" s="185"/>
      <c r="H23" s="185"/>
    </row>
    <row r="24" spans="2:8" x14ac:dyDescent="0.25">
      <c r="B24" s="185" t="s">
        <v>3451</v>
      </c>
      <c r="C24" s="185" t="s">
        <v>3648</v>
      </c>
      <c r="D24" s="249">
        <v>1770</v>
      </c>
      <c r="F24" s="185"/>
      <c r="G24" s="185"/>
      <c r="H24" s="185"/>
    </row>
    <row r="25" spans="2:8" x14ac:dyDescent="0.25">
      <c r="B25" s="185" t="s">
        <v>3451</v>
      </c>
      <c r="C25" s="185" t="s">
        <v>3140</v>
      </c>
      <c r="D25" s="249">
        <v>1334</v>
      </c>
      <c r="F25" s="185"/>
      <c r="G25" s="185"/>
      <c r="H25" s="185"/>
    </row>
    <row r="26" spans="2:8" x14ac:dyDescent="0.25">
      <c r="B26" s="185" t="s">
        <v>3451</v>
      </c>
      <c r="C26" s="185" t="s">
        <v>3649</v>
      </c>
      <c r="D26" s="249">
        <v>330</v>
      </c>
      <c r="F26" s="185"/>
      <c r="G26" s="185"/>
      <c r="H26" s="185"/>
    </row>
    <row r="27" spans="2:8" x14ac:dyDescent="0.25">
      <c r="B27" s="185" t="s">
        <v>3451</v>
      </c>
      <c r="C27" s="185" t="s">
        <v>3650</v>
      </c>
      <c r="D27" s="249">
        <v>120</v>
      </c>
      <c r="F27" s="185"/>
      <c r="G27" s="185"/>
      <c r="H27" s="185"/>
    </row>
    <row r="28" spans="2:8" ht="15.75" thickBot="1" x14ac:dyDescent="0.3">
      <c r="B28" s="216" t="s">
        <v>2940</v>
      </c>
      <c r="C28" s="216"/>
      <c r="D28" s="250">
        <f>SUM(D17:D27)</f>
        <v>48168.895522388062</v>
      </c>
      <c r="E28" s="185"/>
      <c r="F28" s="185"/>
      <c r="G28" s="185"/>
      <c r="H28" s="185"/>
    </row>
    <row r="29" spans="2:8" ht="15.75" thickTop="1" x14ac:dyDescent="0.25"/>
    <row r="30" spans="2:8" ht="25.5" x14ac:dyDescent="0.25">
      <c r="B30" s="267" t="s">
        <v>34</v>
      </c>
      <c r="C30" s="269" t="s">
        <v>0</v>
      </c>
      <c r="D30" s="268" t="s">
        <v>3658</v>
      </c>
      <c r="E30" s="268" t="s">
        <v>3659</v>
      </c>
      <c r="F30" s="268" t="s">
        <v>944</v>
      </c>
      <c r="G30" s="268" t="s">
        <v>3660</v>
      </c>
      <c r="H30" s="268" t="s">
        <v>3661</v>
      </c>
    </row>
    <row r="31" spans="2:8" x14ac:dyDescent="0.25">
      <c r="B31" s="185" t="s">
        <v>3450</v>
      </c>
      <c r="C31" t="s">
        <v>3662</v>
      </c>
      <c r="D31" s="231">
        <v>2</v>
      </c>
      <c r="E31" s="231">
        <v>7</v>
      </c>
      <c r="F31" s="231"/>
      <c r="G31" s="231">
        <v>9</v>
      </c>
      <c r="H31" s="231">
        <v>116</v>
      </c>
    </row>
    <row r="32" spans="2:8" x14ac:dyDescent="0.25">
      <c r="B32" s="185" t="s">
        <v>3450</v>
      </c>
      <c r="C32" t="s">
        <v>3663</v>
      </c>
      <c r="D32" s="231"/>
      <c r="E32" s="231">
        <v>2</v>
      </c>
      <c r="F32" s="231"/>
      <c r="G32" s="231">
        <v>2</v>
      </c>
      <c r="H32" s="231">
        <v>11</v>
      </c>
    </row>
    <row r="33" spans="2:8" x14ac:dyDescent="0.25">
      <c r="B33" s="185" t="s">
        <v>46</v>
      </c>
      <c r="C33" t="s">
        <v>3664</v>
      </c>
      <c r="D33" s="231"/>
      <c r="E33" s="231">
        <v>2</v>
      </c>
      <c r="F33" s="231"/>
      <c r="G33" s="231">
        <v>2</v>
      </c>
      <c r="H33" s="231">
        <v>7</v>
      </c>
    </row>
    <row r="34" spans="2:8" x14ac:dyDescent="0.25">
      <c r="B34" s="185" t="s">
        <v>46</v>
      </c>
      <c r="C34" t="s">
        <v>3665</v>
      </c>
      <c r="D34" s="231"/>
      <c r="E34" s="231">
        <v>1</v>
      </c>
      <c r="F34" s="231"/>
      <c r="G34" s="231">
        <v>1</v>
      </c>
      <c r="H34" s="231">
        <v>13</v>
      </c>
    </row>
    <row r="35" spans="2:8" x14ac:dyDescent="0.25">
      <c r="B35" s="185" t="s">
        <v>46</v>
      </c>
      <c r="C35" t="s">
        <v>3666</v>
      </c>
      <c r="D35" s="231"/>
      <c r="E35" s="231"/>
      <c r="F35" s="231">
        <v>1</v>
      </c>
      <c r="G35" s="231"/>
      <c r="H35" s="231">
        <v>7</v>
      </c>
    </row>
    <row r="36" spans="2:8" x14ac:dyDescent="0.25">
      <c r="B36" s="185" t="s">
        <v>145</v>
      </c>
      <c r="C36" t="s">
        <v>3667</v>
      </c>
      <c r="D36" s="231"/>
      <c r="E36" s="231">
        <v>10</v>
      </c>
      <c r="F36" s="231"/>
      <c r="G36" s="231">
        <v>10</v>
      </c>
      <c r="H36" s="231">
        <v>25</v>
      </c>
    </row>
    <row r="37" spans="2:8" x14ac:dyDescent="0.25">
      <c r="B37" s="185" t="s">
        <v>145</v>
      </c>
      <c r="C37" t="s">
        <v>3668</v>
      </c>
      <c r="D37" s="231"/>
      <c r="E37" s="231">
        <v>1</v>
      </c>
      <c r="F37" s="231"/>
      <c r="G37" s="231">
        <v>1</v>
      </c>
      <c r="H37" s="231">
        <v>161</v>
      </c>
    </row>
    <row r="38" spans="2:8" x14ac:dyDescent="0.25">
      <c r="B38" s="185" t="s">
        <v>145</v>
      </c>
      <c r="C38" t="s">
        <v>3669</v>
      </c>
      <c r="D38" s="231"/>
      <c r="E38" s="231">
        <v>12</v>
      </c>
      <c r="F38" s="231"/>
      <c r="G38" s="231">
        <v>12</v>
      </c>
      <c r="H38" s="231">
        <v>146</v>
      </c>
    </row>
    <row r="39" spans="2:8" x14ac:dyDescent="0.25">
      <c r="B39" s="185" t="s">
        <v>145</v>
      </c>
      <c r="C39" t="s">
        <v>3670</v>
      </c>
      <c r="D39" s="231"/>
      <c r="E39" s="231">
        <v>1</v>
      </c>
      <c r="F39" s="231"/>
      <c r="G39" s="231">
        <v>1</v>
      </c>
      <c r="H39" s="231">
        <v>161</v>
      </c>
    </row>
    <row r="40" spans="2:8" x14ac:dyDescent="0.25">
      <c r="B40" s="185" t="s">
        <v>145</v>
      </c>
      <c r="C40" t="s">
        <v>3671</v>
      </c>
      <c r="D40" s="231"/>
      <c r="E40" s="231">
        <v>1</v>
      </c>
      <c r="F40" s="231"/>
      <c r="G40" s="231">
        <v>1</v>
      </c>
      <c r="H40" s="231">
        <v>134</v>
      </c>
    </row>
    <row r="41" spans="2:8" x14ac:dyDescent="0.25">
      <c r="B41" s="185" t="s">
        <v>145</v>
      </c>
      <c r="C41" t="s">
        <v>3139</v>
      </c>
      <c r="D41" s="231"/>
      <c r="E41" s="231">
        <v>2</v>
      </c>
      <c r="F41" s="231"/>
      <c r="G41" s="231">
        <v>2</v>
      </c>
      <c r="H41" s="231">
        <v>30</v>
      </c>
    </row>
    <row r="42" spans="2:8" x14ac:dyDescent="0.25">
      <c r="B42" s="185" t="s">
        <v>145</v>
      </c>
      <c r="C42" t="s">
        <v>3672</v>
      </c>
      <c r="D42" s="231"/>
      <c r="E42" s="231">
        <v>4</v>
      </c>
      <c r="F42" s="231"/>
      <c r="G42" s="231">
        <v>4</v>
      </c>
      <c r="H42" s="231">
        <v>126</v>
      </c>
    </row>
    <row r="43" spans="2:8" ht="15.75" thickBot="1" x14ac:dyDescent="0.3">
      <c r="B43" s="263" t="s">
        <v>3564</v>
      </c>
      <c r="C43" s="263"/>
      <c r="D43" s="265">
        <f>SUM(D31:D42)</f>
        <v>2</v>
      </c>
      <c r="E43" s="265">
        <f>SUM(E31:E42)</f>
        <v>43</v>
      </c>
      <c r="F43" s="265">
        <f>SUM(F31:F42)</f>
        <v>1</v>
      </c>
      <c r="G43" s="265">
        <f>SUM(G31:G42)</f>
        <v>45</v>
      </c>
      <c r="H43" s="265"/>
    </row>
    <row r="44" spans="2:8" ht="15.75" thickTop="1" x14ac:dyDescent="0.25"/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M30"/>
  <sheetViews>
    <sheetView showGridLines="0" topLeftCell="A4" workbookViewId="0">
      <selection activeCell="J31" sqref="J31"/>
    </sheetView>
  </sheetViews>
  <sheetFormatPr baseColWidth="10" defaultRowHeight="15" x14ac:dyDescent="0.25"/>
  <cols>
    <col min="1" max="1" width="7.5703125" customWidth="1"/>
    <col min="2" max="2" width="11.42578125" customWidth="1"/>
    <col min="3" max="3" width="14.7109375" customWidth="1"/>
    <col min="4" max="4" width="10.28515625" customWidth="1"/>
    <col min="5" max="5" width="10.42578125" customWidth="1"/>
    <col min="7" max="7" width="13.5703125" customWidth="1"/>
    <col min="9" max="9" width="10.28515625" customWidth="1"/>
  </cols>
  <sheetData>
    <row r="2" spans="2:12" ht="28.15" customHeight="1" x14ac:dyDescent="0.25">
      <c r="B2" s="225" t="s">
        <v>2939</v>
      </c>
      <c r="C2" s="224" t="s">
        <v>2936</v>
      </c>
      <c r="D2" s="224" t="s">
        <v>2937</v>
      </c>
      <c r="E2" s="224" t="s">
        <v>2938</v>
      </c>
      <c r="F2" s="209" t="s">
        <v>3318</v>
      </c>
      <c r="G2" s="209" t="s">
        <v>2940</v>
      </c>
    </row>
    <row r="3" spans="2:12" x14ac:dyDescent="0.25">
      <c r="B3" s="223" t="s">
        <v>46</v>
      </c>
      <c r="C3" s="222">
        <v>26264</v>
      </c>
      <c r="D3" s="222"/>
      <c r="E3" s="222">
        <v>422.68656716417911</v>
      </c>
      <c r="F3" s="222"/>
      <c r="G3" s="221">
        <v>26686.686567164179</v>
      </c>
    </row>
    <row r="4" spans="2:12" x14ac:dyDescent="0.25">
      <c r="B4" s="185" t="s">
        <v>145</v>
      </c>
      <c r="C4" s="220">
        <v>1468.9</v>
      </c>
      <c r="D4" s="219"/>
      <c r="E4" s="219">
        <v>2010.4477611940301</v>
      </c>
      <c r="F4" s="219">
        <v>3489.0298507462685</v>
      </c>
      <c r="G4" s="219">
        <v>6968.3776119402992</v>
      </c>
    </row>
    <row r="5" spans="2:12" x14ac:dyDescent="0.25">
      <c r="B5" s="185" t="s">
        <v>3209</v>
      </c>
      <c r="C5" s="219"/>
      <c r="D5" s="219">
        <v>591.04477611940297</v>
      </c>
      <c r="E5" s="219">
        <v>3108.8955223880598</v>
      </c>
      <c r="F5" s="219"/>
      <c r="G5" s="219">
        <v>3699.9402985074621</v>
      </c>
    </row>
    <row r="6" spans="2:12" x14ac:dyDescent="0.25">
      <c r="B6" s="218" t="s">
        <v>3450</v>
      </c>
      <c r="C6" s="217">
        <v>5484</v>
      </c>
      <c r="D6" s="217"/>
      <c r="E6" s="217"/>
      <c r="F6" s="217"/>
      <c r="G6" s="217">
        <v>5484</v>
      </c>
    </row>
    <row r="7" spans="2:12" ht="15.75" thickBot="1" x14ac:dyDescent="0.3">
      <c r="B7" s="216" t="s">
        <v>2940</v>
      </c>
      <c r="C7" s="215">
        <v>33216.9</v>
      </c>
      <c r="D7" s="215">
        <v>591.04477611940297</v>
      </c>
      <c r="E7" s="215">
        <v>5542.0298507462685</v>
      </c>
      <c r="F7" s="215">
        <v>3489.0298507462685</v>
      </c>
      <c r="G7" s="215">
        <v>42839.004477611939</v>
      </c>
    </row>
    <row r="8" spans="2:12" ht="15.75" thickTop="1" x14ac:dyDescent="0.25"/>
    <row r="9" spans="2:12" x14ac:dyDescent="0.25">
      <c r="B9" s="425" t="s">
        <v>3127</v>
      </c>
      <c r="C9" s="425"/>
      <c r="D9" s="425"/>
      <c r="E9" s="425"/>
      <c r="F9" s="226"/>
    </row>
    <row r="10" spans="2:12" ht="30" x14ac:dyDescent="0.25">
      <c r="B10" s="175" t="s">
        <v>2939</v>
      </c>
      <c r="C10" s="176">
        <v>44053</v>
      </c>
      <c r="D10" s="176">
        <v>44060</v>
      </c>
      <c r="E10" s="174" t="s">
        <v>3455</v>
      </c>
    </row>
    <row r="11" spans="2:12" x14ac:dyDescent="0.25">
      <c r="B11" s="172" t="s">
        <v>3451</v>
      </c>
      <c r="C11" s="177">
        <v>5334</v>
      </c>
      <c r="D11" s="177">
        <v>5484</v>
      </c>
      <c r="E11" s="206">
        <f>+D11-C11</f>
        <v>150</v>
      </c>
    </row>
    <row r="12" spans="2:12" x14ac:dyDescent="0.25">
      <c r="B12" s="172" t="s">
        <v>2942</v>
      </c>
      <c r="C12" s="177">
        <v>432</v>
      </c>
      <c r="D12" s="177">
        <v>26264</v>
      </c>
      <c r="E12" s="206">
        <f>+D12-C12</f>
        <v>25832</v>
      </c>
    </row>
    <row r="13" spans="2:12" x14ac:dyDescent="0.25">
      <c r="B13" s="172" t="s">
        <v>2943</v>
      </c>
      <c r="C13" s="177">
        <v>1420</v>
      </c>
      <c r="D13" s="177">
        <v>1468</v>
      </c>
      <c r="E13" s="206">
        <f>+D13-C13</f>
        <v>48</v>
      </c>
    </row>
    <row r="14" spans="2:12" ht="15.75" thickBot="1" x14ac:dyDescent="0.3">
      <c r="B14" s="178" t="s">
        <v>6</v>
      </c>
      <c r="C14" s="179">
        <f>SUM(C11:C13)</f>
        <v>7186</v>
      </c>
      <c r="D14" s="179">
        <f>SUM(D11:D13)</f>
        <v>33216</v>
      </c>
      <c r="E14" s="180">
        <f>SUM(E11:E13)</f>
        <v>26030</v>
      </c>
    </row>
    <row r="15" spans="2:12" ht="15.75" thickTop="1" x14ac:dyDescent="0.25"/>
    <row r="16" spans="2:12" x14ac:dyDescent="0.25">
      <c r="B16" s="424" t="s">
        <v>2944</v>
      </c>
      <c r="C16" s="424"/>
      <c r="D16" s="424"/>
      <c r="F16" s="424" t="s">
        <v>3126</v>
      </c>
      <c r="G16" s="424"/>
      <c r="H16" s="424"/>
      <c r="J16" s="424" t="s">
        <v>3208</v>
      </c>
      <c r="K16" s="424"/>
      <c r="L16" s="424"/>
    </row>
    <row r="17" spans="2:13" s="205" customFormat="1" ht="22.9" customHeight="1" x14ac:dyDescent="0.25">
      <c r="B17" s="227" t="s">
        <v>2939</v>
      </c>
      <c r="C17" s="227" t="s">
        <v>47</v>
      </c>
      <c r="D17" s="227" t="s">
        <v>2940</v>
      </c>
      <c r="F17" s="227" t="s">
        <v>2939</v>
      </c>
      <c r="G17" s="227" t="s">
        <v>47</v>
      </c>
      <c r="H17" s="227" t="s">
        <v>2940</v>
      </c>
      <c r="J17" s="227" t="s">
        <v>2939</v>
      </c>
      <c r="K17" s="227" t="s">
        <v>47</v>
      </c>
      <c r="L17" s="227" t="s">
        <v>2940</v>
      </c>
    </row>
    <row r="18" spans="2:13" x14ac:dyDescent="0.25">
      <c r="B18" s="228" t="s">
        <v>2942</v>
      </c>
      <c r="C18" s="229" t="s">
        <v>3554</v>
      </c>
      <c r="D18" s="230">
        <v>26000</v>
      </c>
      <c r="E18" s="183"/>
      <c r="F18" s="228" t="s">
        <v>2943</v>
      </c>
      <c r="G18" s="229" t="s">
        <v>3454</v>
      </c>
      <c r="H18" s="230">
        <v>4154.3283582089553</v>
      </c>
      <c r="I18" s="183"/>
      <c r="J18" s="214" t="s">
        <v>3553</v>
      </c>
      <c r="K18" s="183" t="s">
        <v>3552</v>
      </c>
      <c r="L18" s="213">
        <v>3699.9402985074621</v>
      </c>
      <c r="M18" s="183"/>
    </row>
    <row r="19" spans="2:13" ht="15.75" thickBot="1" x14ac:dyDescent="0.3">
      <c r="B19" s="228" t="s">
        <v>3451</v>
      </c>
      <c r="C19" s="229" t="s">
        <v>3551</v>
      </c>
      <c r="D19" s="230">
        <v>1770</v>
      </c>
      <c r="E19" s="183"/>
      <c r="F19" s="228" t="s">
        <v>2943</v>
      </c>
      <c r="G19" s="229" t="s">
        <v>3207</v>
      </c>
      <c r="H19" s="230">
        <v>1030.1492537313434</v>
      </c>
      <c r="I19" s="183"/>
      <c r="J19" s="212" t="s">
        <v>2940</v>
      </c>
      <c r="K19" s="211"/>
      <c r="L19" s="210">
        <f>SUM(L18)</f>
        <v>3699.9402985074621</v>
      </c>
      <c r="M19" s="207"/>
    </row>
    <row r="20" spans="2:13" ht="15.75" thickTop="1" x14ac:dyDescent="0.25">
      <c r="B20" s="228" t="s">
        <v>3451</v>
      </c>
      <c r="C20" s="229" t="s">
        <v>3140</v>
      </c>
      <c r="D20" s="230">
        <v>1764</v>
      </c>
      <c r="E20" s="183"/>
      <c r="F20" s="214" t="s">
        <v>2942</v>
      </c>
      <c r="G20" s="183" t="s">
        <v>3550</v>
      </c>
      <c r="H20" s="213">
        <v>422.68656716417911</v>
      </c>
      <c r="I20" s="183"/>
      <c r="J20" s="183"/>
      <c r="K20" s="183"/>
      <c r="L20" s="183"/>
      <c r="M20" s="183"/>
    </row>
    <row r="21" spans="2:13" x14ac:dyDescent="0.25">
      <c r="B21" s="228" t="s">
        <v>3451</v>
      </c>
      <c r="C21" s="229" t="s">
        <v>3549</v>
      </c>
      <c r="D21" s="230">
        <v>1590</v>
      </c>
      <c r="E21" s="183"/>
      <c r="F21" s="214" t="s">
        <v>2943</v>
      </c>
      <c r="G21" s="183" t="s">
        <v>3548</v>
      </c>
      <c r="H21" s="213">
        <v>315</v>
      </c>
      <c r="I21" s="183"/>
      <c r="J21" s="183"/>
      <c r="K21" s="183"/>
      <c r="L21" s="183"/>
      <c r="M21" s="183"/>
    </row>
    <row r="22" spans="2:13" ht="15.75" thickBot="1" x14ac:dyDescent="0.3">
      <c r="B22" s="214" t="s">
        <v>2943</v>
      </c>
      <c r="C22" s="183" t="s">
        <v>3139</v>
      </c>
      <c r="D22" s="213">
        <v>780</v>
      </c>
      <c r="E22" s="183"/>
      <c r="F22" s="212" t="s">
        <v>2940</v>
      </c>
      <c r="G22" s="211"/>
      <c r="H22" s="210">
        <f>SUM(H18:H21)</f>
        <v>5922.1641791044776</v>
      </c>
      <c r="I22" s="183"/>
      <c r="J22" s="183"/>
      <c r="K22" s="183"/>
      <c r="L22" s="183"/>
      <c r="M22" s="183"/>
    </row>
    <row r="23" spans="2:13" ht="15.75" thickTop="1" x14ac:dyDescent="0.25">
      <c r="B23" s="214" t="s">
        <v>2943</v>
      </c>
      <c r="C23" s="183" t="s">
        <v>3547</v>
      </c>
      <c r="D23" s="213">
        <v>688.9</v>
      </c>
      <c r="E23" s="183"/>
      <c r="F23" s="158"/>
      <c r="G23" s="158"/>
      <c r="H23" s="158"/>
      <c r="I23" s="183"/>
      <c r="J23" s="183"/>
      <c r="K23" s="183"/>
      <c r="L23" s="183"/>
      <c r="M23" s="183"/>
    </row>
    <row r="24" spans="2:13" x14ac:dyDescent="0.25">
      <c r="B24" s="214" t="s">
        <v>3451</v>
      </c>
      <c r="C24" s="183" t="s">
        <v>3546</v>
      </c>
      <c r="D24" s="213">
        <v>240</v>
      </c>
      <c r="E24" s="183"/>
      <c r="F24" s="158"/>
      <c r="G24" s="158"/>
      <c r="H24" s="158"/>
      <c r="I24" s="183"/>
      <c r="J24" s="183"/>
      <c r="K24" s="183"/>
      <c r="L24" s="183"/>
      <c r="M24" s="183"/>
    </row>
    <row r="25" spans="2:13" x14ac:dyDescent="0.25">
      <c r="B25" s="214" t="s">
        <v>2942</v>
      </c>
      <c r="C25" s="183" t="s">
        <v>3452</v>
      </c>
      <c r="D25" s="213">
        <v>144</v>
      </c>
      <c r="E25" s="183"/>
      <c r="F25" s="158"/>
      <c r="G25" s="158"/>
      <c r="H25" s="158"/>
      <c r="I25" s="183"/>
      <c r="J25" s="183"/>
      <c r="K25" s="183"/>
      <c r="L25" s="183"/>
      <c r="M25" s="183"/>
    </row>
    <row r="26" spans="2:13" x14ac:dyDescent="0.25">
      <c r="B26" s="214" t="s">
        <v>2942</v>
      </c>
      <c r="C26" s="183" t="s">
        <v>3545</v>
      </c>
      <c r="D26" s="213">
        <v>120</v>
      </c>
      <c r="E26" s="183"/>
      <c r="F26" s="158"/>
      <c r="G26" s="158"/>
      <c r="H26" s="158"/>
      <c r="I26" s="183"/>
      <c r="J26" s="183"/>
      <c r="K26" s="183"/>
      <c r="L26" s="183"/>
      <c r="M26" s="183"/>
    </row>
    <row r="27" spans="2:13" x14ac:dyDescent="0.25">
      <c r="B27" s="214" t="s">
        <v>3451</v>
      </c>
      <c r="C27" s="183" t="s">
        <v>3453</v>
      </c>
      <c r="D27" s="213">
        <v>120</v>
      </c>
      <c r="E27" s="183"/>
      <c r="I27" s="183"/>
      <c r="J27" s="183"/>
      <c r="K27" s="183"/>
      <c r="L27" s="183"/>
      <c r="M27" s="183"/>
    </row>
    <row r="28" spans="2:13" ht="15.75" thickBot="1" x14ac:dyDescent="0.3">
      <c r="B28" s="212" t="s">
        <v>2940</v>
      </c>
      <c r="C28" s="211"/>
      <c r="D28" s="210">
        <f>SUM(D18:D27)</f>
        <v>33216.9</v>
      </c>
    </row>
    <row r="29" spans="2:13" ht="15.75" thickTop="1" x14ac:dyDescent="0.25"/>
    <row r="30" spans="2:13" x14ac:dyDescent="0.25">
      <c r="D30" s="231"/>
      <c r="E30" s="231"/>
      <c r="F30" s="231"/>
      <c r="G30" s="231"/>
    </row>
  </sheetData>
  <autoFilter ref="B17:D28"/>
  <mergeCells count="4">
    <mergeCell ref="B16:D16"/>
    <mergeCell ref="F16:H16"/>
    <mergeCell ref="J16:L16"/>
    <mergeCell ref="B9:E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V35"/>
  <sheetViews>
    <sheetView workbookViewId="0">
      <selection activeCell="A2" sqref="A2"/>
    </sheetView>
  </sheetViews>
  <sheetFormatPr baseColWidth="10" defaultRowHeight="15" x14ac:dyDescent="0.25"/>
  <cols>
    <col min="1" max="1" width="30" customWidth="1"/>
  </cols>
  <sheetData>
    <row r="1" spans="1:22" ht="51" x14ac:dyDescent="0.25">
      <c r="A1" s="186" t="s">
        <v>0</v>
      </c>
      <c r="B1" s="140" t="s">
        <v>1</v>
      </c>
      <c r="C1" s="140" t="s">
        <v>110</v>
      </c>
      <c r="D1" s="140" t="s">
        <v>111</v>
      </c>
      <c r="E1" s="140" t="s">
        <v>9</v>
      </c>
      <c r="F1" s="140" t="s">
        <v>12</v>
      </c>
      <c r="G1" s="140" t="s">
        <v>2932</v>
      </c>
      <c r="H1" s="140" t="s">
        <v>34</v>
      </c>
      <c r="I1" s="140" t="s">
        <v>35</v>
      </c>
      <c r="J1" s="195" t="s">
        <v>3243</v>
      </c>
      <c r="K1" s="191" t="s">
        <v>3244</v>
      </c>
      <c r="L1" s="191" t="s">
        <v>3245</v>
      </c>
      <c r="M1" s="191" t="s">
        <v>3246</v>
      </c>
      <c r="N1" s="191" t="s">
        <v>3247</v>
      </c>
      <c r="O1" s="191" t="s">
        <v>3386</v>
      </c>
      <c r="P1" s="191" t="s">
        <v>3248</v>
      </c>
      <c r="Q1" s="191" t="s">
        <v>3249</v>
      </c>
      <c r="R1" s="191" t="s">
        <v>3250</v>
      </c>
      <c r="S1" s="191" t="s">
        <v>3251</v>
      </c>
      <c r="T1" s="196" t="s">
        <v>3252</v>
      </c>
      <c r="U1" s="197" t="s">
        <v>3372</v>
      </c>
      <c r="V1" s="140" t="s">
        <v>36</v>
      </c>
    </row>
    <row r="2" spans="1:22" x14ac:dyDescent="0.25">
      <c r="A2" s="200" t="s">
        <v>585</v>
      </c>
      <c r="B2" s="201" t="s">
        <v>586</v>
      </c>
      <c r="C2" s="202">
        <v>43817</v>
      </c>
      <c r="D2" s="202">
        <v>43847</v>
      </c>
      <c r="E2" s="202" t="s">
        <v>64</v>
      </c>
      <c r="F2" s="202" t="s">
        <v>587</v>
      </c>
      <c r="G2" s="202"/>
      <c r="H2" s="202" t="s">
        <v>3209</v>
      </c>
      <c r="I2" s="202" t="s">
        <v>237</v>
      </c>
      <c r="J2" s="203">
        <v>43836</v>
      </c>
      <c r="K2" s="204"/>
      <c r="L2" s="204"/>
      <c r="M2" s="204"/>
      <c r="N2" s="204"/>
      <c r="O2" s="204"/>
      <c r="P2" s="204"/>
      <c r="Q2" s="204"/>
      <c r="R2" s="204">
        <v>1</v>
      </c>
      <c r="S2" s="204"/>
      <c r="T2" s="204"/>
      <c r="U2" s="204"/>
      <c r="V2" s="202"/>
    </row>
    <row r="3" spans="1:22" x14ac:dyDescent="0.25">
      <c r="A3" s="200" t="s">
        <v>585</v>
      </c>
      <c r="B3" s="201" t="s">
        <v>586</v>
      </c>
      <c r="C3" s="202">
        <v>43785</v>
      </c>
      <c r="D3" s="202">
        <v>43845</v>
      </c>
      <c r="E3" s="202" t="s">
        <v>64</v>
      </c>
      <c r="F3" s="202" t="s">
        <v>588</v>
      </c>
      <c r="G3" s="202"/>
      <c r="H3" s="202" t="s">
        <v>3209</v>
      </c>
      <c r="I3" s="202" t="s">
        <v>237</v>
      </c>
      <c r="J3" s="203">
        <v>43836</v>
      </c>
      <c r="K3" s="204"/>
      <c r="L3" s="204"/>
      <c r="M3" s="204"/>
      <c r="N3" s="204"/>
      <c r="O3" s="204"/>
      <c r="P3" s="204"/>
      <c r="Q3" s="204"/>
      <c r="R3" s="204"/>
      <c r="S3" s="204"/>
      <c r="T3" s="204" t="s">
        <v>44</v>
      </c>
      <c r="U3" s="204"/>
      <c r="V3" s="202" t="s">
        <v>3371</v>
      </c>
    </row>
    <row r="4" spans="1:22" x14ac:dyDescent="0.25">
      <c r="A4" s="200" t="s">
        <v>585</v>
      </c>
      <c r="B4" s="201" t="s">
        <v>586</v>
      </c>
      <c r="C4" s="202">
        <v>43785</v>
      </c>
      <c r="D4" s="202">
        <v>43845</v>
      </c>
      <c r="E4" s="202" t="s">
        <v>64</v>
      </c>
      <c r="F4" s="202" t="s">
        <v>592</v>
      </c>
      <c r="G4" s="202"/>
      <c r="H4" s="202" t="s">
        <v>3209</v>
      </c>
      <c r="I4" s="202" t="s">
        <v>237</v>
      </c>
      <c r="J4" s="203">
        <v>43836</v>
      </c>
      <c r="K4" s="204"/>
      <c r="L4" s="204"/>
      <c r="M4" s="204"/>
      <c r="N4" s="204"/>
      <c r="O4" s="204"/>
      <c r="P4" s="204"/>
      <c r="Q4" s="204"/>
      <c r="R4" s="204">
        <v>1</v>
      </c>
      <c r="S4" s="204"/>
      <c r="T4" s="204"/>
      <c r="U4" s="204"/>
      <c r="V4" s="202"/>
    </row>
    <row r="5" spans="1:22" x14ac:dyDescent="0.25">
      <c r="A5" s="200" t="s">
        <v>585</v>
      </c>
      <c r="B5" s="201" t="s">
        <v>586</v>
      </c>
      <c r="C5" s="202">
        <v>43785</v>
      </c>
      <c r="D5" s="202">
        <v>43845</v>
      </c>
      <c r="E5" s="202" t="s">
        <v>64</v>
      </c>
      <c r="F5" s="202" t="s">
        <v>593</v>
      </c>
      <c r="G5" s="202"/>
      <c r="H5" s="202" t="s">
        <v>3209</v>
      </c>
      <c r="I5" s="202" t="s">
        <v>237</v>
      </c>
      <c r="J5" s="203">
        <v>43836</v>
      </c>
      <c r="K5" s="204"/>
      <c r="L5" s="204"/>
      <c r="M5" s="204"/>
      <c r="N5" s="204"/>
      <c r="O5" s="204"/>
      <c r="P5" s="204"/>
      <c r="Q5" s="204"/>
      <c r="R5" s="204"/>
      <c r="S5" s="204">
        <v>1</v>
      </c>
      <c r="T5" s="204"/>
      <c r="U5" s="204"/>
      <c r="V5" s="202"/>
    </row>
    <row r="6" spans="1:22" x14ac:dyDescent="0.25">
      <c r="A6" s="200" t="s">
        <v>585</v>
      </c>
      <c r="B6" s="201" t="s">
        <v>586</v>
      </c>
      <c r="C6" s="202">
        <v>43785</v>
      </c>
      <c r="D6" s="202">
        <v>43845</v>
      </c>
      <c r="E6" s="202" t="s">
        <v>64</v>
      </c>
      <c r="F6" s="202" t="s">
        <v>184</v>
      </c>
      <c r="G6" s="202"/>
      <c r="H6" s="202" t="s">
        <v>3209</v>
      </c>
      <c r="I6" s="202" t="s">
        <v>237</v>
      </c>
      <c r="J6" s="203">
        <v>43836</v>
      </c>
      <c r="K6" s="204"/>
      <c r="L6" s="204"/>
      <c r="M6" s="204"/>
      <c r="N6" s="204"/>
      <c r="O6" s="204"/>
      <c r="P6" s="204"/>
      <c r="Q6" s="204"/>
      <c r="R6" s="204"/>
      <c r="S6" s="204">
        <v>1</v>
      </c>
      <c r="T6" s="204"/>
      <c r="U6" s="204"/>
      <c r="V6" s="202"/>
    </row>
    <row r="7" spans="1:22" x14ac:dyDescent="0.25">
      <c r="A7" s="200" t="s">
        <v>585</v>
      </c>
      <c r="B7" s="201" t="s">
        <v>586</v>
      </c>
      <c r="C7" s="202">
        <v>43785</v>
      </c>
      <c r="D7" s="202">
        <v>43845</v>
      </c>
      <c r="E7" s="202" t="s">
        <v>64</v>
      </c>
      <c r="F7" s="202" t="s">
        <v>186</v>
      </c>
      <c r="G7" s="202"/>
      <c r="H7" s="202" t="s">
        <v>3209</v>
      </c>
      <c r="I7" s="202" t="s">
        <v>237</v>
      </c>
      <c r="J7" s="203">
        <v>43836</v>
      </c>
      <c r="K7" s="204"/>
      <c r="L7" s="204"/>
      <c r="M7" s="204"/>
      <c r="N7" s="204"/>
      <c r="O7" s="204"/>
      <c r="P7" s="204"/>
      <c r="Q7" s="204"/>
      <c r="R7" s="204"/>
      <c r="S7" s="204">
        <v>1</v>
      </c>
      <c r="T7" s="204"/>
      <c r="U7" s="204"/>
      <c r="V7" s="202"/>
    </row>
    <row r="8" spans="1:22" x14ac:dyDescent="0.25">
      <c r="A8" s="200" t="s">
        <v>585</v>
      </c>
      <c r="B8" s="201" t="s">
        <v>586</v>
      </c>
      <c r="C8" s="202">
        <v>43785</v>
      </c>
      <c r="D8" s="202">
        <v>43845</v>
      </c>
      <c r="E8" s="202" t="s">
        <v>64</v>
      </c>
      <c r="F8" s="202" t="s">
        <v>595</v>
      </c>
      <c r="G8" s="202"/>
      <c r="H8" s="202" t="s">
        <v>3209</v>
      </c>
      <c r="I8" s="202" t="s">
        <v>237</v>
      </c>
      <c r="J8" s="203">
        <v>43836</v>
      </c>
      <c r="K8" s="204"/>
      <c r="L8" s="204"/>
      <c r="M8" s="204"/>
      <c r="N8" s="204"/>
      <c r="O8" s="204"/>
      <c r="P8" s="204"/>
      <c r="Q8" s="204"/>
      <c r="R8" s="204">
        <v>1</v>
      </c>
      <c r="S8" s="204"/>
      <c r="T8" s="204"/>
      <c r="U8" s="204"/>
      <c r="V8" s="202"/>
    </row>
    <row r="9" spans="1:22" x14ac:dyDescent="0.25">
      <c r="A9" s="200" t="s">
        <v>585</v>
      </c>
      <c r="B9" s="201" t="s">
        <v>586</v>
      </c>
      <c r="C9" s="202">
        <v>43785</v>
      </c>
      <c r="D9" s="202">
        <v>43845</v>
      </c>
      <c r="E9" s="202" t="s">
        <v>64</v>
      </c>
      <c r="F9" s="202" t="s">
        <v>596</v>
      </c>
      <c r="G9" s="202"/>
      <c r="H9" s="202" t="s">
        <v>3209</v>
      </c>
      <c r="I9" s="202" t="s">
        <v>237</v>
      </c>
      <c r="J9" s="203">
        <v>43836</v>
      </c>
      <c r="K9" s="204"/>
      <c r="L9" s="204"/>
      <c r="M9" s="204"/>
      <c r="N9" s="204"/>
      <c r="O9" s="204"/>
      <c r="P9" s="204"/>
      <c r="Q9" s="204"/>
      <c r="R9" s="204">
        <v>1</v>
      </c>
      <c r="S9" s="204"/>
      <c r="T9" s="204"/>
      <c r="U9" s="204"/>
      <c r="V9" s="202"/>
    </row>
    <row r="10" spans="1:22" x14ac:dyDescent="0.25">
      <c r="A10" s="200" t="s">
        <v>585</v>
      </c>
      <c r="B10" s="201" t="s">
        <v>586</v>
      </c>
      <c r="C10" s="202">
        <v>43785</v>
      </c>
      <c r="D10" s="202">
        <v>43845</v>
      </c>
      <c r="E10" s="202" t="s">
        <v>64</v>
      </c>
      <c r="F10" s="202" t="s">
        <v>597</v>
      </c>
      <c r="G10" s="202"/>
      <c r="H10" s="202" t="s">
        <v>3209</v>
      </c>
      <c r="I10" s="202" t="s">
        <v>237</v>
      </c>
      <c r="J10" s="203">
        <v>43836</v>
      </c>
      <c r="K10" s="204"/>
      <c r="L10" s="204"/>
      <c r="M10" s="204"/>
      <c r="N10" s="204"/>
      <c r="O10" s="204"/>
      <c r="P10" s="204"/>
      <c r="Q10" s="204"/>
      <c r="R10" s="204">
        <v>1</v>
      </c>
      <c r="S10" s="204"/>
      <c r="T10" s="204"/>
      <c r="U10" s="204"/>
      <c r="V10" s="202"/>
    </row>
    <row r="11" spans="1:22" x14ac:dyDescent="0.25">
      <c r="A11" s="200" t="s">
        <v>1141</v>
      </c>
      <c r="B11" s="202" t="s">
        <v>1145</v>
      </c>
      <c r="C11" s="202">
        <v>43875</v>
      </c>
      <c r="D11" s="202">
        <v>43903</v>
      </c>
      <c r="E11" s="202" t="s">
        <v>52</v>
      </c>
      <c r="F11" s="198" t="s">
        <v>1190</v>
      </c>
      <c r="G11" s="202"/>
      <c r="H11" s="202" t="s">
        <v>145</v>
      </c>
      <c r="I11" s="202" t="s">
        <v>237</v>
      </c>
      <c r="J11" s="203">
        <v>44039</v>
      </c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 t="s">
        <v>44</v>
      </c>
      <c r="V11" s="202" t="s">
        <v>3411</v>
      </c>
    </row>
    <row r="12" spans="1:22" x14ac:dyDescent="0.25">
      <c r="A12" s="200" t="s">
        <v>1141</v>
      </c>
      <c r="B12" s="202" t="s">
        <v>1145</v>
      </c>
      <c r="C12" s="202">
        <v>43862</v>
      </c>
      <c r="D12" s="202">
        <v>43890</v>
      </c>
      <c r="E12" s="202" t="s">
        <v>1148</v>
      </c>
      <c r="F12" s="198" t="s">
        <v>1149</v>
      </c>
      <c r="G12" s="202"/>
      <c r="H12" s="202" t="s">
        <v>145</v>
      </c>
      <c r="I12" s="202" t="s">
        <v>3405</v>
      </c>
      <c r="J12" s="203">
        <v>44036</v>
      </c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 t="s">
        <v>44</v>
      </c>
      <c r="V12" s="202" t="s">
        <v>3406</v>
      </c>
    </row>
    <row r="13" spans="1:22" x14ac:dyDescent="0.25">
      <c r="A13" s="200" t="s">
        <v>1141</v>
      </c>
      <c r="B13" s="202" t="s">
        <v>1145</v>
      </c>
      <c r="C13" s="202">
        <v>43862</v>
      </c>
      <c r="D13" s="202">
        <v>43890</v>
      </c>
      <c r="E13" s="202" t="s">
        <v>564</v>
      </c>
      <c r="F13" s="198" t="s">
        <v>1150</v>
      </c>
      <c r="G13" s="202"/>
      <c r="H13" s="202" t="s">
        <v>145</v>
      </c>
      <c r="I13" s="202" t="s">
        <v>3405</v>
      </c>
      <c r="J13" s="203">
        <v>44036</v>
      </c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 t="s">
        <v>44</v>
      </c>
      <c r="V13" s="202" t="s">
        <v>3406</v>
      </c>
    </row>
    <row r="14" spans="1:22" x14ac:dyDescent="0.25">
      <c r="A14" s="200" t="s">
        <v>1141</v>
      </c>
      <c r="B14" s="202" t="s">
        <v>1145</v>
      </c>
      <c r="C14" s="202">
        <v>43862</v>
      </c>
      <c r="D14" s="202">
        <v>43890</v>
      </c>
      <c r="E14" s="202" t="s">
        <v>564</v>
      </c>
      <c r="F14" s="198" t="s">
        <v>1151</v>
      </c>
      <c r="G14" s="202"/>
      <c r="H14" s="202" t="s">
        <v>145</v>
      </c>
      <c r="I14" s="202" t="s">
        <v>3405</v>
      </c>
      <c r="J14" s="203">
        <v>44036</v>
      </c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 t="s">
        <v>44</v>
      </c>
      <c r="V14" s="202" t="s">
        <v>3406</v>
      </c>
    </row>
    <row r="15" spans="1:22" x14ac:dyDescent="0.25">
      <c r="A15" s="200" t="s">
        <v>1141</v>
      </c>
      <c r="B15" s="202" t="s">
        <v>1145</v>
      </c>
      <c r="C15" s="202">
        <v>43862</v>
      </c>
      <c r="D15" s="202">
        <v>43890</v>
      </c>
      <c r="E15" s="202" t="s">
        <v>375</v>
      </c>
      <c r="F15" s="198" t="s">
        <v>1152</v>
      </c>
      <c r="G15" s="202"/>
      <c r="H15" s="202" t="s">
        <v>145</v>
      </c>
      <c r="I15" s="202" t="s">
        <v>3405</v>
      </c>
      <c r="J15" s="203">
        <v>44036</v>
      </c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 t="s">
        <v>44</v>
      </c>
      <c r="V15" s="202" t="s">
        <v>3406</v>
      </c>
    </row>
    <row r="16" spans="1:22" x14ac:dyDescent="0.25">
      <c r="A16" s="200" t="s">
        <v>1141</v>
      </c>
      <c r="B16" s="202" t="s">
        <v>1145</v>
      </c>
      <c r="C16" s="202">
        <v>43862</v>
      </c>
      <c r="D16" s="202">
        <v>43890</v>
      </c>
      <c r="E16" s="202" t="s">
        <v>649</v>
      </c>
      <c r="F16" s="198" t="s">
        <v>1158</v>
      </c>
      <c r="G16" s="202"/>
      <c r="H16" s="202" t="s">
        <v>145</v>
      </c>
      <c r="I16" s="202" t="s">
        <v>3405</v>
      </c>
      <c r="J16" s="203">
        <v>44036</v>
      </c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204" t="s">
        <v>44</v>
      </c>
      <c r="V16" s="202" t="s">
        <v>3406</v>
      </c>
    </row>
    <row r="17" spans="1:22" x14ac:dyDescent="0.25">
      <c r="A17" s="200" t="s">
        <v>1141</v>
      </c>
      <c r="B17" s="202" t="s">
        <v>1145</v>
      </c>
      <c r="C17" s="202">
        <v>43862</v>
      </c>
      <c r="D17" s="202">
        <v>43890</v>
      </c>
      <c r="E17" s="202" t="s">
        <v>1159</v>
      </c>
      <c r="F17" s="198" t="s">
        <v>1160</v>
      </c>
      <c r="G17" s="202"/>
      <c r="H17" s="202" t="s">
        <v>145</v>
      </c>
      <c r="I17" s="202" t="s">
        <v>3405</v>
      </c>
      <c r="J17" s="203">
        <v>44036</v>
      </c>
      <c r="K17" s="204"/>
      <c r="L17" s="204"/>
      <c r="M17" s="204"/>
      <c r="N17" s="204"/>
      <c r="O17" s="204"/>
      <c r="P17" s="204"/>
      <c r="Q17" s="204"/>
      <c r="R17" s="204"/>
      <c r="S17" s="204"/>
      <c r="T17" s="204"/>
      <c r="U17" s="204" t="s">
        <v>44</v>
      </c>
      <c r="V17" s="202" t="s">
        <v>3406</v>
      </c>
    </row>
    <row r="18" spans="1:22" x14ac:dyDescent="0.25">
      <c r="A18" s="200" t="s">
        <v>1141</v>
      </c>
      <c r="B18" s="202" t="s">
        <v>1145</v>
      </c>
      <c r="C18" s="202">
        <v>43866</v>
      </c>
      <c r="D18" s="202">
        <v>43894</v>
      </c>
      <c r="E18" s="202" t="s">
        <v>1148</v>
      </c>
      <c r="F18" s="198" t="s">
        <v>1172</v>
      </c>
      <c r="G18" s="202"/>
      <c r="H18" s="202" t="s">
        <v>145</v>
      </c>
      <c r="I18" s="202" t="s">
        <v>3405</v>
      </c>
      <c r="J18" s="203">
        <v>44036</v>
      </c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 t="s">
        <v>44</v>
      </c>
      <c r="V18" s="202" t="s">
        <v>3407</v>
      </c>
    </row>
    <row r="19" spans="1:22" x14ac:dyDescent="0.25">
      <c r="A19" s="200" t="s">
        <v>1141</v>
      </c>
      <c r="B19" s="202" t="s">
        <v>1145</v>
      </c>
      <c r="C19" s="202">
        <v>43866</v>
      </c>
      <c r="D19" s="202">
        <v>43894</v>
      </c>
      <c r="E19" s="202" t="s">
        <v>52</v>
      </c>
      <c r="F19" s="198" t="s">
        <v>1173</v>
      </c>
      <c r="G19" s="202"/>
      <c r="H19" s="202" t="s">
        <v>145</v>
      </c>
      <c r="I19" s="202" t="s">
        <v>3405</v>
      </c>
      <c r="J19" s="203">
        <v>44036</v>
      </c>
      <c r="K19" s="204"/>
      <c r="L19" s="204"/>
      <c r="M19" s="204"/>
      <c r="N19" s="204"/>
      <c r="O19" s="204"/>
      <c r="P19" s="204"/>
      <c r="Q19" s="204"/>
      <c r="R19" s="204"/>
      <c r="S19" s="204"/>
      <c r="T19" s="204"/>
      <c r="U19" s="204" t="s">
        <v>44</v>
      </c>
      <c r="V19" s="202" t="s">
        <v>3407</v>
      </c>
    </row>
    <row r="20" spans="1:22" x14ac:dyDescent="0.25">
      <c r="A20" s="200" t="s">
        <v>1141</v>
      </c>
      <c r="B20" s="202" t="s">
        <v>1145</v>
      </c>
      <c r="C20" s="202">
        <v>43866</v>
      </c>
      <c r="D20" s="202">
        <v>43894</v>
      </c>
      <c r="E20" s="202" t="s">
        <v>52</v>
      </c>
      <c r="F20" s="198" t="s">
        <v>1174</v>
      </c>
      <c r="G20" s="202"/>
      <c r="H20" s="202" t="s">
        <v>145</v>
      </c>
      <c r="I20" s="202" t="s">
        <v>3405</v>
      </c>
      <c r="J20" s="203">
        <v>44036</v>
      </c>
      <c r="K20" s="204"/>
      <c r="L20" s="204"/>
      <c r="M20" s="204"/>
      <c r="N20" s="204"/>
      <c r="O20" s="204"/>
      <c r="P20" s="204"/>
      <c r="Q20" s="204"/>
      <c r="R20" s="204"/>
      <c r="S20" s="204"/>
      <c r="T20" s="204"/>
      <c r="U20" s="204" t="s">
        <v>44</v>
      </c>
      <c r="V20" s="202" t="s">
        <v>3407</v>
      </c>
    </row>
    <row r="21" spans="1:22" x14ac:dyDescent="0.25">
      <c r="A21" s="200" t="s">
        <v>1141</v>
      </c>
      <c r="B21" s="202" t="s">
        <v>1145</v>
      </c>
      <c r="C21" s="202">
        <v>43870</v>
      </c>
      <c r="D21" s="202">
        <v>43898</v>
      </c>
      <c r="E21" s="202" t="s">
        <v>52</v>
      </c>
      <c r="F21" s="198" t="s">
        <v>1175</v>
      </c>
      <c r="G21" s="202"/>
      <c r="H21" s="202" t="s">
        <v>145</v>
      </c>
      <c r="I21" s="202" t="s">
        <v>3405</v>
      </c>
      <c r="J21" s="203">
        <v>44036</v>
      </c>
      <c r="K21" s="204"/>
      <c r="L21" s="204"/>
      <c r="M21" s="204"/>
      <c r="N21" s="204"/>
      <c r="O21" s="204"/>
      <c r="P21" s="204"/>
      <c r="Q21" s="204"/>
      <c r="R21" s="204"/>
      <c r="S21" s="204"/>
      <c r="T21" s="204"/>
      <c r="U21" s="204" t="s">
        <v>44</v>
      </c>
      <c r="V21" s="202" t="s">
        <v>3408</v>
      </c>
    </row>
    <row r="22" spans="1:22" x14ac:dyDescent="0.25">
      <c r="A22" s="200" t="s">
        <v>1141</v>
      </c>
      <c r="B22" s="202" t="s">
        <v>1145</v>
      </c>
      <c r="C22" s="202">
        <v>43870</v>
      </c>
      <c r="D22" s="202">
        <v>43898</v>
      </c>
      <c r="E22" s="202" t="s">
        <v>52</v>
      </c>
      <c r="F22" s="198" t="s">
        <v>1176</v>
      </c>
      <c r="G22" s="202"/>
      <c r="H22" s="202" t="s">
        <v>145</v>
      </c>
      <c r="I22" s="202" t="s">
        <v>3405</v>
      </c>
      <c r="J22" s="203">
        <v>44036</v>
      </c>
      <c r="K22" s="204"/>
      <c r="L22" s="204"/>
      <c r="M22" s="204"/>
      <c r="N22" s="204"/>
      <c r="O22" s="204"/>
      <c r="P22" s="204"/>
      <c r="Q22" s="204"/>
      <c r="R22" s="204"/>
      <c r="S22" s="204"/>
      <c r="T22" s="204"/>
      <c r="U22" s="204" t="s">
        <v>44</v>
      </c>
      <c r="V22" s="202" t="s">
        <v>3408</v>
      </c>
    </row>
    <row r="23" spans="1:22" x14ac:dyDescent="0.25">
      <c r="A23" s="200" t="s">
        <v>1141</v>
      </c>
      <c r="B23" s="202" t="s">
        <v>1145</v>
      </c>
      <c r="C23" s="202">
        <v>43870</v>
      </c>
      <c r="D23" s="202">
        <v>43898</v>
      </c>
      <c r="E23" s="202" t="s">
        <v>52</v>
      </c>
      <c r="F23" s="198" t="s">
        <v>1180</v>
      </c>
      <c r="G23" s="202"/>
      <c r="H23" s="202" t="s">
        <v>145</v>
      </c>
      <c r="I23" s="202" t="s">
        <v>3405</v>
      </c>
      <c r="J23" s="203">
        <v>44036</v>
      </c>
      <c r="K23" s="204"/>
      <c r="L23" s="204"/>
      <c r="M23" s="204"/>
      <c r="N23" s="204"/>
      <c r="O23" s="204"/>
      <c r="P23" s="204"/>
      <c r="Q23" s="204"/>
      <c r="R23" s="204"/>
      <c r="S23" s="204"/>
      <c r="T23" s="204"/>
      <c r="U23" s="204" t="s">
        <v>44</v>
      </c>
      <c r="V23" s="202" t="s">
        <v>3408</v>
      </c>
    </row>
    <row r="24" spans="1:22" x14ac:dyDescent="0.25">
      <c r="A24" s="200" t="s">
        <v>1141</v>
      </c>
      <c r="B24" s="202" t="s">
        <v>1145</v>
      </c>
      <c r="C24" s="202">
        <v>43872</v>
      </c>
      <c r="D24" s="202">
        <v>43900</v>
      </c>
      <c r="E24" s="202" t="s">
        <v>52</v>
      </c>
      <c r="F24" s="198" t="s">
        <v>1184</v>
      </c>
      <c r="G24" s="202"/>
      <c r="H24" s="202" t="s">
        <v>145</v>
      </c>
      <c r="I24" s="202" t="s">
        <v>3405</v>
      </c>
      <c r="J24" s="203">
        <v>44036</v>
      </c>
      <c r="K24" s="204"/>
      <c r="L24" s="204"/>
      <c r="M24" s="204"/>
      <c r="N24" s="204"/>
      <c r="O24" s="204"/>
      <c r="P24" s="204"/>
      <c r="Q24" s="204"/>
      <c r="R24" s="204"/>
      <c r="S24" s="204"/>
      <c r="T24" s="204"/>
      <c r="U24" s="204" t="s">
        <v>44</v>
      </c>
      <c r="V24" s="202" t="s">
        <v>3409</v>
      </c>
    </row>
    <row r="25" spans="1:22" x14ac:dyDescent="0.25">
      <c r="A25" s="200" t="s">
        <v>1141</v>
      </c>
      <c r="B25" s="202" t="s">
        <v>1145</v>
      </c>
      <c r="C25" s="202">
        <v>43872</v>
      </c>
      <c r="D25" s="202">
        <v>43900</v>
      </c>
      <c r="E25" s="202" t="s">
        <v>52</v>
      </c>
      <c r="F25" s="198" t="s">
        <v>1187</v>
      </c>
      <c r="G25" s="202"/>
      <c r="H25" s="202" t="s">
        <v>145</v>
      </c>
      <c r="I25" s="202" t="s">
        <v>3405</v>
      </c>
      <c r="J25" s="203">
        <v>44036</v>
      </c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 t="s">
        <v>44</v>
      </c>
      <c r="V25" s="202" t="s">
        <v>3409</v>
      </c>
    </row>
    <row r="26" spans="1:22" x14ac:dyDescent="0.25">
      <c r="A26" s="200" t="s">
        <v>1141</v>
      </c>
      <c r="B26" s="202" t="s">
        <v>1145</v>
      </c>
      <c r="C26" s="202">
        <v>43873</v>
      </c>
      <c r="D26" s="202">
        <v>43901</v>
      </c>
      <c r="E26" s="202" t="s">
        <v>1148</v>
      </c>
      <c r="F26" s="198" t="s">
        <v>1188</v>
      </c>
      <c r="G26" s="202"/>
      <c r="H26" s="202" t="s">
        <v>145</v>
      </c>
      <c r="I26" s="202" t="s">
        <v>3405</v>
      </c>
      <c r="J26" s="203">
        <v>44036</v>
      </c>
      <c r="K26" s="204"/>
      <c r="L26" s="204"/>
      <c r="M26" s="204"/>
      <c r="N26" s="204"/>
      <c r="O26" s="204"/>
      <c r="P26" s="204"/>
      <c r="Q26" s="204"/>
      <c r="R26" s="204"/>
      <c r="S26" s="204"/>
      <c r="T26" s="204"/>
      <c r="U26" s="204" t="s">
        <v>44</v>
      </c>
      <c r="V26" s="202" t="s">
        <v>3410</v>
      </c>
    </row>
    <row r="27" spans="1:22" x14ac:dyDescent="0.25">
      <c r="A27" s="200" t="s">
        <v>1141</v>
      </c>
      <c r="B27" s="202" t="s">
        <v>1145</v>
      </c>
      <c r="C27" s="202">
        <v>43875</v>
      </c>
      <c r="D27" s="202">
        <v>43903</v>
      </c>
      <c r="E27" s="202" t="s">
        <v>52</v>
      </c>
      <c r="F27" s="198" t="s">
        <v>1189</v>
      </c>
      <c r="G27" s="202"/>
      <c r="H27" s="202" t="s">
        <v>145</v>
      </c>
      <c r="I27" s="202" t="s">
        <v>3405</v>
      </c>
      <c r="J27" s="203">
        <v>44036</v>
      </c>
      <c r="K27" s="204"/>
      <c r="L27" s="204"/>
      <c r="M27" s="204"/>
      <c r="N27" s="204"/>
      <c r="O27" s="204"/>
      <c r="P27" s="204"/>
      <c r="Q27" s="204"/>
      <c r="R27" s="204"/>
      <c r="S27" s="204"/>
      <c r="T27" s="204"/>
      <c r="U27" s="204" t="s">
        <v>44</v>
      </c>
      <c r="V27" s="202" t="s">
        <v>3411</v>
      </c>
    </row>
    <row r="28" spans="1:22" x14ac:dyDescent="0.25">
      <c r="A28" s="200" t="s">
        <v>1141</v>
      </c>
      <c r="B28" s="202" t="s">
        <v>1145</v>
      </c>
      <c r="C28" s="202">
        <v>43883</v>
      </c>
      <c r="D28" s="202">
        <v>43911</v>
      </c>
      <c r="E28" s="202" t="s">
        <v>564</v>
      </c>
      <c r="F28" s="198" t="s">
        <v>1194</v>
      </c>
      <c r="G28" s="202"/>
      <c r="H28" s="202" t="s">
        <v>145</v>
      </c>
      <c r="I28" s="202" t="s">
        <v>3405</v>
      </c>
      <c r="J28" s="203">
        <v>44036</v>
      </c>
      <c r="K28" s="204"/>
      <c r="L28" s="204"/>
      <c r="M28" s="204"/>
      <c r="N28" s="204"/>
      <c r="O28" s="204"/>
      <c r="P28" s="204"/>
      <c r="Q28" s="204"/>
      <c r="R28" s="204"/>
      <c r="S28" s="204"/>
      <c r="T28" s="204"/>
      <c r="U28" s="204" t="s">
        <v>44</v>
      </c>
      <c r="V28" s="202" t="s">
        <v>3412</v>
      </c>
    </row>
    <row r="29" spans="1:22" x14ac:dyDescent="0.25">
      <c r="A29" s="200" t="s">
        <v>1141</v>
      </c>
      <c r="B29" s="202" t="s">
        <v>1145</v>
      </c>
      <c r="C29" s="202">
        <v>43883</v>
      </c>
      <c r="D29" s="202">
        <v>43911</v>
      </c>
      <c r="E29" s="202" t="s">
        <v>564</v>
      </c>
      <c r="F29" s="198" t="s">
        <v>1195</v>
      </c>
      <c r="G29" s="202"/>
      <c r="H29" s="202" t="s">
        <v>145</v>
      </c>
      <c r="I29" s="202" t="s">
        <v>3405</v>
      </c>
      <c r="J29" s="203">
        <v>44036</v>
      </c>
      <c r="K29" s="204"/>
      <c r="L29" s="204"/>
      <c r="M29" s="204"/>
      <c r="N29" s="204"/>
      <c r="O29" s="204"/>
      <c r="P29" s="204"/>
      <c r="Q29" s="204"/>
      <c r="R29" s="204"/>
      <c r="S29" s="204"/>
      <c r="T29" s="204"/>
      <c r="U29" s="204" t="s">
        <v>44</v>
      </c>
      <c r="V29" s="202" t="s">
        <v>3412</v>
      </c>
    </row>
    <row r="30" spans="1:22" x14ac:dyDescent="0.25">
      <c r="A30" s="200" t="s">
        <v>1141</v>
      </c>
      <c r="B30" s="202" t="s">
        <v>1145</v>
      </c>
      <c r="C30" s="202">
        <v>43883</v>
      </c>
      <c r="D30" s="202">
        <v>43911</v>
      </c>
      <c r="E30" s="202" t="s">
        <v>1199</v>
      </c>
      <c r="F30" s="198" t="s">
        <v>1200</v>
      </c>
      <c r="G30" s="202"/>
      <c r="H30" s="202" t="s">
        <v>145</v>
      </c>
      <c r="I30" s="202" t="s">
        <v>3405</v>
      </c>
      <c r="J30" s="203">
        <v>44036</v>
      </c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 t="s">
        <v>44</v>
      </c>
      <c r="V30" s="202" t="s">
        <v>3412</v>
      </c>
    </row>
    <row r="31" spans="1:22" x14ac:dyDescent="0.25">
      <c r="A31" s="200" t="s">
        <v>1141</v>
      </c>
      <c r="B31" s="202" t="s">
        <v>1145</v>
      </c>
      <c r="C31" s="202">
        <v>43883</v>
      </c>
      <c r="D31" s="202">
        <v>43911</v>
      </c>
      <c r="E31" s="202" t="s">
        <v>1201</v>
      </c>
      <c r="F31" s="198" t="s">
        <v>1202</v>
      </c>
      <c r="G31" s="202"/>
      <c r="H31" s="202" t="s">
        <v>145</v>
      </c>
      <c r="I31" s="202" t="s">
        <v>3405</v>
      </c>
      <c r="J31" s="203">
        <v>44036</v>
      </c>
      <c r="K31" s="204"/>
      <c r="L31" s="204"/>
      <c r="M31" s="204"/>
      <c r="N31" s="204"/>
      <c r="O31" s="204"/>
      <c r="P31" s="204"/>
      <c r="Q31" s="204"/>
      <c r="R31" s="204"/>
      <c r="S31" s="204"/>
      <c r="T31" s="204"/>
      <c r="U31" s="204" t="s">
        <v>44</v>
      </c>
      <c r="V31" s="202" t="s">
        <v>3412</v>
      </c>
    </row>
    <row r="32" spans="1:22" x14ac:dyDescent="0.25">
      <c r="A32" s="200" t="s">
        <v>1141</v>
      </c>
      <c r="B32" s="201" t="s">
        <v>1142</v>
      </c>
      <c r="C32" s="202">
        <v>43811</v>
      </c>
      <c r="D32" s="202">
        <v>43841</v>
      </c>
      <c r="E32" s="202" t="s">
        <v>1143</v>
      </c>
      <c r="F32" s="202" t="s">
        <v>1144</v>
      </c>
      <c r="G32" s="202"/>
      <c r="H32" s="202" t="s">
        <v>3209</v>
      </c>
      <c r="I32" s="202" t="s">
        <v>237</v>
      </c>
      <c r="J32" s="203">
        <v>43840</v>
      </c>
      <c r="K32" s="204"/>
      <c r="L32" s="204"/>
      <c r="M32" s="204"/>
      <c r="N32" s="204"/>
      <c r="O32" s="204"/>
      <c r="P32" s="204"/>
      <c r="Q32" s="204"/>
      <c r="R32" s="204"/>
      <c r="S32" s="204">
        <v>1</v>
      </c>
      <c r="T32" s="204"/>
      <c r="U32" s="204"/>
      <c r="V32" s="202"/>
    </row>
    <row r="33" spans="1:22" x14ac:dyDescent="0.25">
      <c r="A33" s="200" t="s">
        <v>1141</v>
      </c>
      <c r="B33" s="201" t="s">
        <v>1145</v>
      </c>
      <c r="C33" s="202">
        <v>43863</v>
      </c>
      <c r="D33" s="202">
        <v>43891</v>
      </c>
      <c r="E33" s="202" t="s">
        <v>1146</v>
      </c>
      <c r="F33" s="202" t="s">
        <v>1147</v>
      </c>
      <c r="G33" s="202"/>
      <c r="H33" s="202" t="s">
        <v>3209</v>
      </c>
      <c r="I33" s="202" t="s">
        <v>237</v>
      </c>
      <c r="J33" s="203">
        <v>44019</v>
      </c>
      <c r="K33" s="204"/>
      <c r="L33" s="204"/>
      <c r="M33" s="204"/>
      <c r="N33" s="204"/>
      <c r="O33" s="204"/>
      <c r="P33" s="204"/>
      <c r="Q33" s="204"/>
      <c r="R33" s="204"/>
      <c r="S33" s="204"/>
      <c r="T33" s="204" t="s">
        <v>44</v>
      </c>
      <c r="U33" s="204" t="s">
        <v>44</v>
      </c>
      <c r="V33" s="202" t="s">
        <v>3387</v>
      </c>
    </row>
    <row r="34" spans="1:22" x14ac:dyDescent="0.25">
      <c r="A34" s="200" t="s">
        <v>1141</v>
      </c>
      <c r="B34" s="201" t="s">
        <v>1145</v>
      </c>
      <c r="C34" s="202">
        <v>43862</v>
      </c>
      <c r="D34" s="202">
        <v>43890</v>
      </c>
      <c r="E34" s="202" t="s">
        <v>1156</v>
      </c>
      <c r="F34" s="202" t="s">
        <v>1157</v>
      </c>
      <c r="G34" s="202"/>
      <c r="H34" s="202" t="s">
        <v>3209</v>
      </c>
      <c r="I34" s="202" t="s">
        <v>237</v>
      </c>
      <c r="J34" s="203">
        <v>44019</v>
      </c>
      <c r="K34" s="204"/>
      <c r="L34" s="204"/>
      <c r="M34" s="204"/>
      <c r="N34" s="204"/>
      <c r="O34" s="204"/>
      <c r="P34" s="204"/>
      <c r="Q34" s="204"/>
      <c r="R34" s="204">
        <v>1</v>
      </c>
      <c r="S34" s="204">
        <v>1</v>
      </c>
      <c r="T34" s="204" t="s">
        <v>44</v>
      </c>
      <c r="U34" s="204" t="s">
        <v>44</v>
      </c>
      <c r="V34" s="202" t="s">
        <v>3388</v>
      </c>
    </row>
    <row r="35" spans="1:22" x14ac:dyDescent="0.25">
      <c r="A35" s="200" t="s">
        <v>1141</v>
      </c>
      <c r="B35" s="201" t="s">
        <v>1145</v>
      </c>
      <c r="C35" s="202">
        <v>43863</v>
      </c>
      <c r="D35" s="202">
        <v>43891</v>
      </c>
      <c r="E35" s="202" t="s">
        <v>52</v>
      </c>
      <c r="F35" s="202" t="s">
        <v>1168</v>
      </c>
      <c r="G35" s="202"/>
      <c r="H35" s="202" t="s">
        <v>3209</v>
      </c>
      <c r="I35" s="202" t="s">
        <v>237</v>
      </c>
      <c r="J35" s="203">
        <v>44019</v>
      </c>
      <c r="K35" s="204"/>
      <c r="L35" s="204"/>
      <c r="M35" s="204"/>
      <c r="N35" s="204"/>
      <c r="O35" s="204"/>
      <c r="P35" s="204"/>
      <c r="Q35" s="204"/>
      <c r="R35" s="204"/>
      <c r="S35" s="204">
        <v>1</v>
      </c>
      <c r="T35" s="204" t="s">
        <v>44</v>
      </c>
      <c r="U35" s="204" t="s">
        <v>44</v>
      </c>
      <c r="V35" s="202" t="s">
        <v>3387</v>
      </c>
    </row>
  </sheetData>
  <autoFilter ref="A1:V35"/>
  <dataValidations count="1">
    <dataValidation type="list" allowBlank="1" showInputMessage="1" showErrorMessage="1" sqref="I1:I35">
      <formula1>"Almacén, Cliente, Prestamo"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1"/>
  <sheetViews>
    <sheetView zoomScale="110" zoomScaleNormal="110" workbookViewId="0">
      <selection activeCell="B1" sqref="B1:AA11"/>
    </sheetView>
  </sheetViews>
  <sheetFormatPr baseColWidth="10" defaultRowHeight="15" x14ac:dyDescent="0.25"/>
  <cols>
    <col min="1" max="1" width="16.7109375" customWidth="1"/>
    <col min="9" max="9" width="18.5703125" customWidth="1"/>
  </cols>
  <sheetData>
    <row r="1" spans="1:27" ht="25.5" x14ac:dyDescent="0.25">
      <c r="A1" s="47" t="s">
        <v>69</v>
      </c>
      <c r="B1" s="48" t="s">
        <v>67</v>
      </c>
      <c r="C1" s="49" t="s">
        <v>68</v>
      </c>
      <c r="D1" s="49" t="s">
        <v>69</v>
      </c>
      <c r="E1" s="48" t="s">
        <v>9</v>
      </c>
      <c r="F1" s="49" t="s">
        <v>70</v>
      </c>
      <c r="G1" s="49" t="s">
        <v>71</v>
      </c>
      <c r="H1" s="48" t="s">
        <v>47</v>
      </c>
      <c r="I1" s="49" t="s">
        <v>72</v>
      </c>
      <c r="J1" s="48" t="s">
        <v>73</v>
      </c>
      <c r="K1" s="48" t="s">
        <v>74</v>
      </c>
      <c r="L1" s="49" t="s">
        <v>75</v>
      </c>
      <c r="M1" s="50" t="s">
        <v>76</v>
      </c>
      <c r="N1" s="50" t="s">
        <v>77</v>
      </c>
      <c r="O1" s="51" t="s">
        <v>78</v>
      </c>
      <c r="P1" s="52" t="s">
        <v>79</v>
      </c>
      <c r="Q1" s="50" t="s">
        <v>32</v>
      </c>
      <c r="R1" s="50" t="s">
        <v>80</v>
      </c>
      <c r="S1" s="50" t="s">
        <v>81</v>
      </c>
      <c r="T1" s="50" t="s">
        <v>82</v>
      </c>
      <c r="U1" s="50" t="s">
        <v>83</v>
      </c>
      <c r="V1" s="50" t="s">
        <v>84</v>
      </c>
      <c r="W1" s="50" t="s">
        <v>85</v>
      </c>
      <c r="X1" s="50" t="s">
        <v>86</v>
      </c>
      <c r="Y1" s="48" t="s">
        <v>86</v>
      </c>
      <c r="Z1" s="48" t="s">
        <v>87</v>
      </c>
      <c r="AA1" s="48" t="s">
        <v>87</v>
      </c>
    </row>
    <row r="2" spans="1:27" ht="25.5" x14ac:dyDescent="0.25">
      <c r="A2" s="33" t="s">
        <v>89</v>
      </c>
      <c r="B2" s="20">
        <v>43983</v>
      </c>
      <c r="C2" s="33" t="s">
        <v>88</v>
      </c>
      <c r="D2" s="33" t="s">
        <v>89</v>
      </c>
      <c r="E2" s="21" t="s">
        <v>90</v>
      </c>
      <c r="F2" s="46">
        <v>43831</v>
      </c>
      <c r="G2" s="46">
        <v>43861</v>
      </c>
      <c r="H2" s="21" t="s">
        <v>91</v>
      </c>
      <c r="I2" s="33" t="s">
        <v>39</v>
      </c>
      <c r="J2" s="21" t="s">
        <v>93</v>
      </c>
      <c r="K2" s="21" t="s">
        <v>94</v>
      </c>
      <c r="L2" s="53" t="s">
        <v>127</v>
      </c>
      <c r="M2" s="22">
        <v>0</v>
      </c>
      <c r="N2" s="22">
        <v>60</v>
      </c>
      <c r="O2" s="23">
        <v>3.4340000000000002</v>
      </c>
      <c r="P2" s="24">
        <v>206.04</v>
      </c>
      <c r="Q2" s="25" t="s">
        <v>94</v>
      </c>
      <c r="R2" s="22">
        <v>0</v>
      </c>
      <c r="S2" s="22">
        <v>0</v>
      </c>
      <c r="T2" s="26">
        <v>0</v>
      </c>
      <c r="U2" s="22">
        <v>0</v>
      </c>
      <c r="V2" s="22">
        <v>60</v>
      </c>
      <c r="W2" s="26">
        <v>206.04</v>
      </c>
      <c r="X2" s="25">
        <v>3</v>
      </c>
      <c r="Y2" s="27" t="s">
        <v>95</v>
      </c>
      <c r="Z2" s="21" t="s">
        <v>96</v>
      </c>
      <c r="AA2" s="21" t="s">
        <v>97</v>
      </c>
    </row>
    <row r="3" spans="1:27" ht="25.5" x14ac:dyDescent="0.25">
      <c r="A3" s="33" t="s">
        <v>119</v>
      </c>
      <c r="B3" s="20">
        <v>43983</v>
      </c>
      <c r="C3" s="33" t="s">
        <v>88</v>
      </c>
      <c r="D3" s="33" t="s">
        <v>119</v>
      </c>
      <c r="E3" s="21" t="s">
        <v>90</v>
      </c>
      <c r="F3" s="46">
        <v>43831</v>
      </c>
      <c r="G3" s="46">
        <v>43921</v>
      </c>
      <c r="H3" s="21" t="s">
        <v>91</v>
      </c>
      <c r="I3" s="33" t="s">
        <v>39</v>
      </c>
      <c r="J3" s="21" t="s">
        <v>93</v>
      </c>
      <c r="K3" s="21" t="s">
        <v>94</v>
      </c>
      <c r="L3" s="53" t="s">
        <v>128</v>
      </c>
      <c r="M3" s="22">
        <v>0</v>
      </c>
      <c r="N3" s="22">
        <v>60</v>
      </c>
      <c r="O3" s="23">
        <v>3.4340000000000002</v>
      </c>
      <c r="P3" s="24">
        <v>206.04</v>
      </c>
      <c r="Q3" s="25" t="s">
        <v>94</v>
      </c>
      <c r="R3" s="22">
        <v>0</v>
      </c>
      <c r="S3" s="22">
        <v>0</v>
      </c>
      <c r="T3" s="26">
        <v>0</v>
      </c>
      <c r="U3" s="22">
        <v>0</v>
      </c>
      <c r="V3" s="22">
        <v>60</v>
      </c>
      <c r="W3" s="26">
        <v>206.04</v>
      </c>
      <c r="X3" s="25">
        <v>3</v>
      </c>
      <c r="Y3" s="27" t="s">
        <v>95</v>
      </c>
      <c r="Z3" s="21" t="s">
        <v>96</v>
      </c>
      <c r="AA3" s="21" t="s">
        <v>97</v>
      </c>
    </row>
    <row r="4" spans="1:27" ht="25.5" x14ac:dyDescent="0.25">
      <c r="A4" s="33" t="s">
        <v>114</v>
      </c>
      <c r="B4" s="20">
        <v>43983</v>
      </c>
      <c r="C4" s="33" t="s">
        <v>88</v>
      </c>
      <c r="D4" s="33" t="s">
        <v>114</v>
      </c>
      <c r="E4" s="21" t="s">
        <v>98</v>
      </c>
      <c r="F4" s="46">
        <v>43831</v>
      </c>
      <c r="G4" s="46">
        <v>43861</v>
      </c>
      <c r="H4" s="21" t="s">
        <v>91</v>
      </c>
      <c r="I4" s="33" t="s">
        <v>39</v>
      </c>
      <c r="J4" s="21" t="s">
        <v>93</v>
      </c>
      <c r="K4" s="21" t="s">
        <v>94</v>
      </c>
      <c r="L4" s="53" t="s">
        <v>127</v>
      </c>
      <c r="M4" s="22">
        <v>0</v>
      </c>
      <c r="N4" s="22">
        <v>60</v>
      </c>
      <c r="O4" s="23">
        <v>3.4340000000000002</v>
      </c>
      <c r="P4" s="24">
        <v>206.04</v>
      </c>
      <c r="Q4" s="25" t="s">
        <v>94</v>
      </c>
      <c r="R4" s="22">
        <v>0</v>
      </c>
      <c r="S4" s="22">
        <v>0</v>
      </c>
      <c r="T4" s="26">
        <v>0</v>
      </c>
      <c r="U4" s="22">
        <v>0</v>
      </c>
      <c r="V4" s="22">
        <v>60</v>
      </c>
      <c r="W4" s="26">
        <v>206.04</v>
      </c>
      <c r="X4" s="25">
        <v>3</v>
      </c>
      <c r="Y4" s="27" t="s">
        <v>95</v>
      </c>
      <c r="Z4" s="21" t="s">
        <v>96</v>
      </c>
      <c r="AA4" s="21" t="s">
        <v>97</v>
      </c>
    </row>
    <row r="5" spans="1:27" ht="31.5" x14ac:dyDescent="0.25">
      <c r="A5" s="33" t="s">
        <v>118</v>
      </c>
      <c r="B5" s="20">
        <v>43983</v>
      </c>
      <c r="C5" s="33" t="s">
        <v>88</v>
      </c>
      <c r="D5" s="33" t="s">
        <v>118</v>
      </c>
      <c r="E5" s="21" t="s">
        <v>99</v>
      </c>
      <c r="F5" s="46">
        <v>43831</v>
      </c>
      <c r="G5" s="46">
        <v>43861</v>
      </c>
      <c r="H5" s="21" t="s">
        <v>91</v>
      </c>
      <c r="I5" s="33" t="s">
        <v>92</v>
      </c>
      <c r="J5" s="21" t="s">
        <v>93</v>
      </c>
      <c r="K5" s="21" t="s">
        <v>94</v>
      </c>
      <c r="L5" s="53" t="s">
        <v>129</v>
      </c>
      <c r="M5" s="22">
        <v>0</v>
      </c>
      <c r="N5" s="22">
        <v>60</v>
      </c>
      <c r="O5" s="23">
        <v>3.4340000000000002</v>
      </c>
      <c r="P5" s="24">
        <v>206.04</v>
      </c>
      <c r="Q5" s="25" t="s">
        <v>94</v>
      </c>
      <c r="R5" s="22">
        <v>0</v>
      </c>
      <c r="S5" s="22">
        <v>0</v>
      </c>
      <c r="T5" s="26">
        <v>0</v>
      </c>
      <c r="U5" s="22">
        <v>0</v>
      </c>
      <c r="V5" s="22">
        <v>60</v>
      </c>
      <c r="W5" s="26">
        <v>206.04</v>
      </c>
      <c r="X5" s="25">
        <v>3</v>
      </c>
      <c r="Y5" s="27" t="s">
        <v>95</v>
      </c>
      <c r="Z5" s="21" t="s">
        <v>96</v>
      </c>
      <c r="AA5" s="21" t="s">
        <v>97</v>
      </c>
    </row>
    <row r="6" spans="1:27" ht="31.5" x14ac:dyDescent="0.25">
      <c r="A6" s="33" t="s">
        <v>117</v>
      </c>
      <c r="B6" s="20">
        <v>43983</v>
      </c>
      <c r="C6" s="33" t="s">
        <v>88</v>
      </c>
      <c r="D6" s="33" t="s">
        <v>117</v>
      </c>
      <c r="E6" s="21" t="s">
        <v>99</v>
      </c>
      <c r="F6" s="46">
        <v>43831</v>
      </c>
      <c r="G6" s="46">
        <v>43861</v>
      </c>
      <c r="H6" s="21" t="s">
        <v>91</v>
      </c>
      <c r="I6" s="33" t="s">
        <v>92</v>
      </c>
      <c r="J6" s="21" t="s">
        <v>93</v>
      </c>
      <c r="K6" s="21" t="s">
        <v>94</v>
      </c>
      <c r="L6" s="53" t="s">
        <v>129</v>
      </c>
      <c r="M6" s="22">
        <v>0</v>
      </c>
      <c r="N6" s="22">
        <v>60</v>
      </c>
      <c r="O6" s="23">
        <v>3.4340000000000002</v>
      </c>
      <c r="P6" s="24">
        <v>206.04</v>
      </c>
      <c r="Q6" s="25" t="s">
        <v>94</v>
      </c>
      <c r="R6" s="22">
        <v>0</v>
      </c>
      <c r="S6" s="22">
        <v>0</v>
      </c>
      <c r="T6" s="26">
        <v>0</v>
      </c>
      <c r="U6" s="22">
        <v>0</v>
      </c>
      <c r="V6" s="22">
        <v>60</v>
      </c>
      <c r="W6" s="26">
        <v>206.04</v>
      </c>
      <c r="X6" s="25">
        <v>3</v>
      </c>
      <c r="Y6" s="27" t="s">
        <v>95</v>
      </c>
      <c r="Z6" s="21" t="s">
        <v>96</v>
      </c>
      <c r="AA6" s="21" t="s">
        <v>97</v>
      </c>
    </row>
    <row r="7" spans="1:27" ht="25.5" x14ac:dyDescent="0.25">
      <c r="A7" s="33" t="s">
        <v>120</v>
      </c>
      <c r="B7" s="20">
        <v>43983</v>
      </c>
      <c r="C7" s="33" t="s">
        <v>88</v>
      </c>
      <c r="D7" s="33" t="s">
        <v>120</v>
      </c>
      <c r="E7" s="21" t="s">
        <v>99</v>
      </c>
      <c r="F7" s="46">
        <v>43831</v>
      </c>
      <c r="G7" s="46">
        <v>43861</v>
      </c>
      <c r="H7" s="21" t="s">
        <v>102</v>
      </c>
      <c r="I7" s="33" t="s">
        <v>103</v>
      </c>
      <c r="J7" s="21" t="s">
        <v>93</v>
      </c>
      <c r="K7" s="21" t="s">
        <v>94</v>
      </c>
      <c r="L7" s="53" t="s">
        <v>130</v>
      </c>
      <c r="M7" s="22">
        <v>0</v>
      </c>
      <c r="N7" s="22">
        <v>60</v>
      </c>
      <c r="O7" s="23">
        <v>3.4340000000000002</v>
      </c>
      <c r="P7" s="24">
        <v>206.04</v>
      </c>
      <c r="Q7" s="25" t="s">
        <v>94</v>
      </c>
      <c r="R7" s="22">
        <v>0</v>
      </c>
      <c r="S7" s="22">
        <v>0</v>
      </c>
      <c r="T7" s="26">
        <v>0</v>
      </c>
      <c r="U7" s="22">
        <v>0</v>
      </c>
      <c r="V7" s="22">
        <v>60</v>
      </c>
      <c r="W7" s="26">
        <v>206.04</v>
      </c>
      <c r="X7" s="25">
        <v>3</v>
      </c>
      <c r="Y7" s="27" t="s">
        <v>95</v>
      </c>
      <c r="Z7" s="21" t="s">
        <v>96</v>
      </c>
      <c r="AA7" s="21" t="s">
        <v>97</v>
      </c>
    </row>
    <row r="8" spans="1:27" ht="25.5" x14ac:dyDescent="0.25">
      <c r="A8" s="33" t="s">
        <v>121</v>
      </c>
      <c r="B8" s="20">
        <v>43983</v>
      </c>
      <c r="C8" s="33" t="s">
        <v>88</v>
      </c>
      <c r="D8" s="33" t="s">
        <v>121</v>
      </c>
      <c r="E8" s="21" t="s">
        <v>100</v>
      </c>
      <c r="F8" s="46">
        <v>43831</v>
      </c>
      <c r="G8" s="46">
        <v>43889</v>
      </c>
      <c r="H8" s="21" t="s">
        <v>102</v>
      </c>
      <c r="I8" s="33" t="s">
        <v>103</v>
      </c>
      <c r="J8" s="21" t="s">
        <v>93</v>
      </c>
      <c r="K8" s="21" t="s">
        <v>94</v>
      </c>
      <c r="L8" s="53" t="s">
        <v>131</v>
      </c>
      <c r="M8" s="22">
        <v>0</v>
      </c>
      <c r="N8" s="22">
        <v>60</v>
      </c>
      <c r="O8" s="23">
        <v>3.4340000000000002</v>
      </c>
      <c r="P8" s="24">
        <v>206.04</v>
      </c>
      <c r="Q8" s="25" t="s">
        <v>94</v>
      </c>
      <c r="R8" s="22">
        <v>0</v>
      </c>
      <c r="S8" s="22">
        <v>0</v>
      </c>
      <c r="T8" s="26">
        <v>0</v>
      </c>
      <c r="U8" s="22">
        <v>0</v>
      </c>
      <c r="V8" s="22">
        <v>60</v>
      </c>
      <c r="W8" s="26">
        <v>206.04</v>
      </c>
      <c r="X8" s="25">
        <v>3</v>
      </c>
      <c r="Y8" s="27" t="s">
        <v>95</v>
      </c>
      <c r="Z8" s="21" t="s">
        <v>96</v>
      </c>
      <c r="AA8" s="21" t="s">
        <v>97</v>
      </c>
    </row>
    <row r="9" spans="1:27" ht="25.5" x14ac:dyDescent="0.25">
      <c r="A9" s="33" t="s">
        <v>113</v>
      </c>
      <c r="B9" s="20">
        <v>43983</v>
      </c>
      <c r="C9" s="33" t="s">
        <v>88</v>
      </c>
      <c r="D9" s="33" t="s">
        <v>113</v>
      </c>
      <c r="E9" s="21" t="s">
        <v>99</v>
      </c>
      <c r="F9" s="46">
        <v>43831</v>
      </c>
      <c r="G9" s="46">
        <v>43860</v>
      </c>
      <c r="H9" s="21" t="s">
        <v>104</v>
      </c>
      <c r="I9" s="33" t="s">
        <v>105</v>
      </c>
      <c r="J9" s="21" t="s">
        <v>93</v>
      </c>
      <c r="K9" s="21" t="s">
        <v>94</v>
      </c>
      <c r="L9" s="53" t="s">
        <v>132</v>
      </c>
      <c r="M9" s="22">
        <v>0</v>
      </c>
      <c r="N9" s="22">
        <v>60</v>
      </c>
      <c r="O9" s="23">
        <v>3.4340000000000002</v>
      </c>
      <c r="P9" s="24">
        <v>206.04</v>
      </c>
      <c r="Q9" s="25" t="s">
        <v>94</v>
      </c>
      <c r="R9" s="22">
        <v>0</v>
      </c>
      <c r="S9" s="22">
        <v>0</v>
      </c>
      <c r="T9" s="26">
        <v>0</v>
      </c>
      <c r="U9" s="22">
        <v>0</v>
      </c>
      <c r="V9" s="22">
        <v>60</v>
      </c>
      <c r="W9" s="26">
        <v>206.04</v>
      </c>
      <c r="X9" s="25">
        <v>3</v>
      </c>
      <c r="Y9" s="27" t="s">
        <v>95</v>
      </c>
      <c r="Z9" s="21" t="s">
        <v>96</v>
      </c>
      <c r="AA9" s="21" t="s">
        <v>97</v>
      </c>
    </row>
    <row r="10" spans="1:27" ht="25.5" x14ac:dyDescent="0.25">
      <c r="A10" s="33" t="s">
        <v>116</v>
      </c>
      <c r="B10" s="20">
        <v>43983</v>
      </c>
      <c r="C10" s="33" t="s">
        <v>88</v>
      </c>
      <c r="D10" s="33" t="s">
        <v>116</v>
      </c>
      <c r="E10" s="21" t="s">
        <v>98</v>
      </c>
      <c r="F10" s="46">
        <v>43831</v>
      </c>
      <c r="G10" s="46">
        <v>43889</v>
      </c>
      <c r="H10" s="21" t="s">
        <v>104</v>
      </c>
      <c r="I10" s="33" t="s">
        <v>105</v>
      </c>
      <c r="J10" s="21" t="s">
        <v>93</v>
      </c>
      <c r="K10" s="21" t="s">
        <v>94</v>
      </c>
      <c r="L10" s="53" t="s">
        <v>132</v>
      </c>
      <c r="M10" s="22">
        <v>0</v>
      </c>
      <c r="N10" s="22">
        <v>60</v>
      </c>
      <c r="O10" s="23">
        <v>3.4340000000000002</v>
      </c>
      <c r="P10" s="24">
        <v>206.04</v>
      </c>
      <c r="Q10" s="25" t="s">
        <v>94</v>
      </c>
      <c r="R10" s="22">
        <v>0</v>
      </c>
      <c r="S10" s="22">
        <v>0</v>
      </c>
      <c r="T10" s="26">
        <v>0</v>
      </c>
      <c r="U10" s="22">
        <v>0</v>
      </c>
      <c r="V10" s="22">
        <v>60</v>
      </c>
      <c r="W10" s="26">
        <v>206.04</v>
      </c>
      <c r="X10" s="25">
        <v>3</v>
      </c>
      <c r="Y10" s="27" t="s">
        <v>95</v>
      </c>
      <c r="Z10" s="21" t="s">
        <v>96</v>
      </c>
      <c r="AA10" s="21" t="s">
        <v>97</v>
      </c>
    </row>
    <row r="11" spans="1:27" ht="25.5" x14ac:dyDescent="0.25">
      <c r="A11" s="33" t="s">
        <v>115</v>
      </c>
      <c r="B11" s="20">
        <v>43983</v>
      </c>
      <c r="C11" s="33" t="s">
        <v>88</v>
      </c>
      <c r="D11" s="33" t="s">
        <v>115</v>
      </c>
      <c r="E11" s="21" t="s">
        <v>101</v>
      </c>
      <c r="F11" s="46">
        <v>43831</v>
      </c>
      <c r="G11" s="46">
        <v>43876</v>
      </c>
      <c r="H11" s="21" t="s">
        <v>106</v>
      </c>
      <c r="I11" s="33" t="s">
        <v>107</v>
      </c>
      <c r="J11" s="21" t="s">
        <v>93</v>
      </c>
      <c r="K11" s="21" t="s">
        <v>94</v>
      </c>
      <c r="L11" s="53" t="s">
        <v>133</v>
      </c>
      <c r="M11" s="22">
        <v>0</v>
      </c>
      <c r="N11" s="22">
        <v>60</v>
      </c>
      <c r="O11" s="23">
        <v>3.4340000000000002</v>
      </c>
      <c r="P11" s="24">
        <v>206.04</v>
      </c>
      <c r="Q11" s="25" t="s">
        <v>94</v>
      </c>
      <c r="R11" s="22">
        <v>0</v>
      </c>
      <c r="S11" s="22">
        <v>0</v>
      </c>
      <c r="T11" s="26">
        <v>0</v>
      </c>
      <c r="U11" s="22">
        <v>0</v>
      </c>
      <c r="V11" s="22">
        <v>60</v>
      </c>
      <c r="W11" s="26">
        <v>206.04</v>
      </c>
      <c r="X11" s="25">
        <v>3</v>
      </c>
      <c r="Y11" s="27" t="s">
        <v>95</v>
      </c>
      <c r="Z11" s="21" t="s">
        <v>96</v>
      </c>
      <c r="AA11" s="21" t="s">
        <v>97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Y11"/>
  <sheetViews>
    <sheetView zoomScale="110" zoomScaleNormal="110" workbookViewId="0">
      <selection activeCell="C16" sqref="C16"/>
    </sheetView>
  </sheetViews>
  <sheetFormatPr baseColWidth="10" defaultRowHeight="15" x14ac:dyDescent="0.25"/>
  <cols>
    <col min="3" max="3" width="25.7109375" customWidth="1"/>
    <col min="4" max="4" width="13.42578125" bestFit="1" customWidth="1"/>
    <col min="7" max="20" width="11.42578125" customWidth="1"/>
    <col min="23" max="47" width="11.42578125" customWidth="1"/>
    <col min="48" max="48" width="39.42578125" customWidth="1"/>
    <col min="49" max="50" width="11.42578125" customWidth="1"/>
    <col min="51" max="51" width="36.28515625" customWidth="1"/>
  </cols>
  <sheetData>
    <row r="1" spans="1:51" ht="63.75" x14ac:dyDescent="0.25">
      <c r="A1" s="57" t="s">
        <v>108</v>
      </c>
      <c r="B1" s="57" t="s">
        <v>109</v>
      </c>
      <c r="C1" s="34" t="s">
        <v>0</v>
      </c>
      <c r="D1" s="34" t="s">
        <v>1</v>
      </c>
      <c r="E1" s="34" t="s">
        <v>110</v>
      </c>
      <c r="F1" s="34" t="s">
        <v>111</v>
      </c>
      <c r="G1" s="34" t="s">
        <v>2</v>
      </c>
      <c r="H1" s="35" t="s">
        <v>3</v>
      </c>
      <c r="I1" s="35" t="s">
        <v>4</v>
      </c>
      <c r="J1" s="56" t="s">
        <v>136</v>
      </c>
      <c r="K1" s="56" t="s">
        <v>138</v>
      </c>
      <c r="L1" s="35" t="s">
        <v>5</v>
      </c>
      <c r="M1" s="56" t="s">
        <v>137</v>
      </c>
      <c r="N1" s="56" t="s">
        <v>138</v>
      </c>
      <c r="O1" s="35" t="s">
        <v>6</v>
      </c>
      <c r="P1" s="35" t="s">
        <v>7</v>
      </c>
      <c r="Q1" s="36" t="s">
        <v>8</v>
      </c>
      <c r="R1" s="34" t="s">
        <v>9</v>
      </c>
      <c r="S1" s="34" t="s">
        <v>10</v>
      </c>
      <c r="T1" s="37" t="s">
        <v>11</v>
      </c>
      <c r="U1" s="38" t="s">
        <v>12</v>
      </c>
      <c r="V1" s="35" t="s">
        <v>13</v>
      </c>
      <c r="W1" s="35" t="s">
        <v>14</v>
      </c>
      <c r="X1" s="39" t="s">
        <v>15</v>
      </c>
      <c r="Y1" s="40" t="s">
        <v>16</v>
      </c>
      <c r="Z1" s="40" t="s">
        <v>17</v>
      </c>
      <c r="AA1" s="40" t="s">
        <v>18</v>
      </c>
      <c r="AB1" s="40" t="s">
        <v>19</v>
      </c>
      <c r="AC1" s="40" t="s">
        <v>20</v>
      </c>
      <c r="AD1" s="40" t="s">
        <v>21</v>
      </c>
      <c r="AE1" s="41" t="s">
        <v>22</v>
      </c>
      <c r="AF1" s="42" t="s">
        <v>23</v>
      </c>
      <c r="AG1" s="42" t="s">
        <v>24</v>
      </c>
      <c r="AH1" s="42" t="s">
        <v>25</v>
      </c>
      <c r="AI1" s="42" t="s">
        <v>26</v>
      </c>
      <c r="AJ1" s="43" t="s">
        <v>27</v>
      </c>
      <c r="AK1" s="34" t="s">
        <v>28</v>
      </c>
      <c r="AL1" s="34" t="s">
        <v>29</v>
      </c>
      <c r="AM1" s="34" t="s">
        <v>30</v>
      </c>
      <c r="AN1" s="34" t="s">
        <v>31</v>
      </c>
      <c r="AO1" s="34" t="s">
        <v>32</v>
      </c>
      <c r="AP1" s="34" t="s">
        <v>33</v>
      </c>
      <c r="AQ1" s="34" t="s">
        <v>34</v>
      </c>
      <c r="AR1" s="34" t="s">
        <v>35</v>
      </c>
      <c r="AS1" s="57" t="s">
        <v>139</v>
      </c>
      <c r="AT1" s="57" t="s">
        <v>140</v>
      </c>
      <c r="AU1" s="44" t="s">
        <v>36</v>
      </c>
      <c r="AV1" s="45" t="s">
        <v>37</v>
      </c>
      <c r="AW1" s="45" t="s">
        <v>38</v>
      </c>
      <c r="AX1" s="57" t="s">
        <v>142</v>
      </c>
      <c r="AY1" s="57" t="s">
        <v>66</v>
      </c>
    </row>
    <row r="2" spans="1:51" ht="24.75" customHeight="1" x14ac:dyDescent="0.25">
      <c r="A2" s="54">
        <v>43586</v>
      </c>
      <c r="B2" s="54">
        <v>43889</v>
      </c>
      <c r="C2" s="33" t="s">
        <v>39</v>
      </c>
      <c r="D2" s="28" t="s">
        <v>112</v>
      </c>
      <c r="E2" s="29">
        <v>43800</v>
      </c>
      <c r="F2" s="29">
        <v>43830</v>
      </c>
      <c r="G2" s="7" t="s">
        <v>40</v>
      </c>
      <c r="H2" s="8">
        <f t="shared" ref="H2:H11" ca="1" si="0">+TODAY()-B2</f>
        <v>248</v>
      </c>
      <c r="I2" s="9">
        <v>80</v>
      </c>
      <c r="J2" s="9"/>
      <c r="K2" s="9" t="str">
        <f>IF(J2="","Vacio",IF(I2=J2,"Igual","Diferente"))</f>
        <v>Vacio</v>
      </c>
      <c r="L2" s="9"/>
      <c r="M2" s="9"/>
      <c r="N2" s="9" t="str">
        <f>IF(M2="","Vacio",IF(L2=M2,"Igual","Diferente"))</f>
        <v>Vacio</v>
      </c>
      <c r="O2" s="1">
        <f t="shared" ref="O2:O11" si="1">+I2+L2/3.35</f>
        <v>80</v>
      </c>
      <c r="P2" s="1" t="b">
        <f t="shared" ref="P2:P11" ca="1" si="2">+IF(H2&gt;=0,IF(H2&lt;30,O2*1,IF(60&gt;H2,O2*2,IF(90&gt;H2,O2*3,IF(120&gt;H2,O2*4,IF(150&gt;H2,O2*5,IF(180&gt;H2,O2*6,IF(210&gt;H2,O2*7))))))),0)</f>
        <v>0</v>
      </c>
      <c r="Q2" s="2" t="b">
        <f t="shared" ref="Q2:Q11" ca="1" si="3">+IF(H2&lt;0,0,IF(H2&lt;8,$C$1,IF(H2&lt;15,$D$1,IF(H2&lt;22,$E$1,IF(H2&lt;30,$F$1,IF(H2&lt;60,$G$1,IF(H2&lt;90,$H$1,IF(H2&lt;120,$I$1,IF(H2&lt;150,$L$1,IF(H2&lt;180,$O$1,IF(H2&lt;210,$A$1)))))))))))</f>
        <v>0</v>
      </c>
      <c r="R2" s="3" t="s">
        <v>41</v>
      </c>
      <c r="S2" s="10" t="s">
        <v>42</v>
      </c>
      <c r="T2" s="11">
        <v>43439</v>
      </c>
      <c r="U2" s="33" t="s">
        <v>89</v>
      </c>
      <c r="V2" s="30"/>
      <c r="W2" s="12"/>
      <c r="X2" s="13"/>
      <c r="Y2" s="14"/>
      <c r="Z2" s="15"/>
      <c r="AA2" s="15"/>
      <c r="AB2" s="4">
        <f t="shared" ref="AB2:AB11" ca="1" si="4">+TODAY()-AA2</f>
        <v>44137</v>
      </c>
      <c r="AC2" s="15"/>
      <c r="AD2" s="16"/>
      <c r="AE2" s="17"/>
      <c r="AF2" s="6"/>
      <c r="AG2" s="3" t="s">
        <v>43</v>
      </c>
      <c r="AH2" s="6"/>
      <c r="AI2" s="10">
        <v>1</v>
      </c>
      <c r="AJ2" s="3" t="s">
        <v>44</v>
      </c>
      <c r="AK2" s="3"/>
      <c r="AL2" s="3" t="s">
        <v>45</v>
      </c>
      <c r="AM2" s="3" t="s">
        <v>45</v>
      </c>
      <c r="AN2" s="3"/>
      <c r="AO2" s="3"/>
      <c r="AP2" s="3"/>
      <c r="AQ2" s="3" t="s">
        <v>46</v>
      </c>
      <c r="AR2" s="7" t="s">
        <v>47</v>
      </c>
      <c r="AS2" s="7"/>
      <c r="AT2" s="55" t="str">
        <f>IF(AS2="","Vacio",IF(AR2=AS2,"Igual","Diferente"))</f>
        <v>Vacio</v>
      </c>
      <c r="AU2" s="18" t="s">
        <v>48</v>
      </c>
      <c r="AV2" s="31"/>
      <c r="AW2" s="5" t="str">
        <f t="shared" ref="AW2:AW11" ca="1" si="5">+IF(H2&gt;21,"Revisar",0)</f>
        <v>Revisar</v>
      </c>
      <c r="AX2" s="5"/>
      <c r="AY2" s="32"/>
    </row>
    <row r="3" spans="1:51" ht="24.75" customHeight="1" x14ac:dyDescent="0.25">
      <c r="A3" s="54">
        <v>43586</v>
      </c>
      <c r="B3" s="54">
        <v>43921</v>
      </c>
      <c r="C3" s="33" t="s">
        <v>39</v>
      </c>
      <c r="D3" s="28" t="s">
        <v>112</v>
      </c>
      <c r="E3" s="29">
        <v>43800</v>
      </c>
      <c r="F3" s="29">
        <v>43830</v>
      </c>
      <c r="G3" s="7"/>
      <c r="H3" s="8">
        <f t="shared" ca="1" si="0"/>
        <v>216</v>
      </c>
      <c r="I3" s="9">
        <v>70</v>
      </c>
      <c r="J3" s="9"/>
      <c r="K3" s="9" t="str">
        <f t="shared" ref="K3:K11" si="6">IF(J3="","Vacio",IF(I3=J3,"Igual","Diferente"))</f>
        <v>Vacio</v>
      </c>
      <c r="L3" s="9"/>
      <c r="M3" s="9"/>
      <c r="N3" s="9" t="str">
        <f t="shared" ref="N3:N11" si="7">IF(M3="","Vacio",IF(L3=M3,"Igual","Diferente"))</f>
        <v>Vacio</v>
      </c>
      <c r="O3" s="1">
        <f t="shared" si="1"/>
        <v>70</v>
      </c>
      <c r="P3" s="1" t="b">
        <f t="shared" ca="1" si="2"/>
        <v>0</v>
      </c>
      <c r="Q3" s="2" t="b">
        <f t="shared" ca="1" si="3"/>
        <v>0</v>
      </c>
      <c r="R3" s="3" t="s">
        <v>49</v>
      </c>
      <c r="S3" s="10" t="s">
        <v>50</v>
      </c>
      <c r="T3" s="11">
        <v>43941</v>
      </c>
      <c r="U3" s="33" t="s">
        <v>119</v>
      </c>
      <c r="V3" s="30"/>
      <c r="W3" s="12"/>
      <c r="X3" s="13"/>
      <c r="Y3" s="14"/>
      <c r="Z3" s="15"/>
      <c r="AA3" s="15"/>
      <c r="AB3" s="4">
        <f t="shared" ca="1" si="4"/>
        <v>44137</v>
      </c>
      <c r="AC3" s="15"/>
      <c r="AD3" s="16"/>
      <c r="AE3" s="17"/>
      <c r="AF3" s="6"/>
      <c r="AG3" s="3"/>
      <c r="AH3" s="6"/>
      <c r="AI3" s="10">
        <v>1</v>
      </c>
      <c r="AJ3" s="3" t="s">
        <v>51</v>
      </c>
      <c r="AK3" s="3"/>
      <c r="AL3" s="3" t="s">
        <v>45</v>
      </c>
      <c r="AM3" s="3" t="s">
        <v>45</v>
      </c>
      <c r="AN3" s="3"/>
      <c r="AO3" s="3"/>
      <c r="AP3" s="3"/>
      <c r="AQ3" s="3" t="s">
        <v>46</v>
      </c>
      <c r="AR3" s="7" t="s">
        <v>47</v>
      </c>
      <c r="AS3" s="7"/>
      <c r="AT3" s="55" t="str">
        <f t="shared" ref="AT3:AT11" si="8">IF(AS3="","Vacio",IF(AR3=AS3,"Igual","Diferente"))</f>
        <v>Vacio</v>
      </c>
      <c r="AU3" s="18"/>
      <c r="AV3" s="31"/>
      <c r="AW3" s="5" t="str">
        <f t="shared" ca="1" si="5"/>
        <v>Revisar</v>
      </c>
      <c r="AX3" s="5"/>
      <c r="AY3" s="32"/>
    </row>
    <row r="4" spans="1:51" ht="24.75" customHeight="1" x14ac:dyDescent="0.25">
      <c r="A4" s="54">
        <v>43617</v>
      </c>
      <c r="B4" s="54">
        <v>43861</v>
      </c>
      <c r="C4" s="33" t="s">
        <v>39</v>
      </c>
      <c r="D4" s="28" t="s">
        <v>112</v>
      </c>
      <c r="E4" s="29">
        <v>43800</v>
      </c>
      <c r="F4" s="29">
        <v>43830</v>
      </c>
      <c r="G4" s="7"/>
      <c r="H4" s="8">
        <f t="shared" ca="1" si="0"/>
        <v>276</v>
      </c>
      <c r="I4" s="9">
        <v>70</v>
      </c>
      <c r="J4" s="9"/>
      <c r="K4" s="9" t="str">
        <f t="shared" si="6"/>
        <v>Vacio</v>
      </c>
      <c r="L4" s="9"/>
      <c r="M4" s="9"/>
      <c r="N4" s="9" t="str">
        <f t="shared" si="7"/>
        <v>Vacio</v>
      </c>
      <c r="O4" s="1">
        <f t="shared" si="1"/>
        <v>70</v>
      </c>
      <c r="P4" s="1" t="b">
        <f t="shared" ca="1" si="2"/>
        <v>0</v>
      </c>
      <c r="Q4" s="2" t="b">
        <f t="shared" ca="1" si="3"/>
        <v>0</v>
      </c>
      <c r="R4" s="3" t="s">
        <v>49</v>
      </c>
      <c r="S4" s="10" t="s">
        <v>50</v>
      </c>
      <c r="T4" s="11">
        <v>43941</v>
      </c>
      <c r="U4" s="33" t="s">
        <v>114</v>
      </c>
      <c r="V4" s="30"/>
      <c r="W4" s="12"/>
      <c r="X4" s="13"/>
      <c r="Y4" s="14"/>
      <c r="Z4" s="15"/>
      <c r="AA4" s="15"/>
      <c r="AB4" s="4">
        <f t="shared" ca="1" si="4"/>
        <v>44137</v>
      </c>
      <c r="AC4" s="15"/>
      <c r="AD4" s="16"/>
      <c r="AE4" s="17"/>
      <c r="AF4" s="6"/>
      <c r="AG4" s="3"/>
      <c r="AH4" s="6"/>
      <c r="AI4" s="10">
        <v>1</v>
      </c>
      <c r="AJ4" s="3" t="s">
        <v>51</v>
      </c>
      <c r="AK4" s="3"/>
      <c r="AL4" s="3" t="s">
        <v>45</v>
      </c>
      <c r="AM4" s="3" t="s">
        <v>45</v>
      </c>
      <c r="AN4" s="3"/>
      <c r="AO4" s="3"/>
      <c r="AP4" s="3"/>
      <c r="AQ4" s="3" t="s">
        <v>46</v>
      </c>
      <c r="AR4" s="7" t="s">
        <v>47</v>
      </c>
      <c r="AS4" s="7"/>
      <c r="AT4" s="55" t="str">
        <f t="shared" si="8"/>
        <v>Vacio</v>
      </c>
      <c r="AU4" s="18"/>
      <c r="AV4" s="31"/>
      <c r="AW4" s="5" t="str">
        <f t="shared" ca="1" si="5"/>
        <v>Revisar</v>
      </c>
      <c r="AX4" s="5"/>
      <c r="AY4" s="32"/>
    </row>
    <row r="5" spans="1:51" ht="24.75" customHeight="1" x14ac:dyDescent="0.25">
      <c r="A5" s="54">
        <v>43565</v>
      </c>
      <c r="B5" s="54">
        <v>43951</v>
      </c>
      <c r="C5" s="33" t="s">
        <v>92</v>
      </c>
      <c r="D5" s="28" t="s">
        <v>122</v>
      </c>
      <c r="E5" s="29">
        <v>43800</v>
      </c>
      <c r="F5" s="29">
        <v>43830</v>
      </c>
      <c r="G5" s="7">
        <v>247029</v>
      </c>
      <c r="H5" s="8">
        <f t="shared" ca="1" si="0"/>
        <v>186</v>
      </c>
      <c r="I5" s="9">
        <v>70</v>
      </c>
      <c r="J5" s="9"/>
      <c r="K5" s="9" t="str">
        <f t="shared" si="6"/>
        <v>Vacio</v>
      </c>
      <c r="L5" s="9"/>
      <c r="M5" s="9"/>
      <c r="N5" s="9" t="str">
        <f t="shared" si="7"/>
        <v>Vacio</v>
      </c>
      <c r="O5" s="1">
        <f t="shared" si="1"/>
        <v>70</v>
      </c>
      <c r="P5" s="1">
        <f t="shared" ca="1" si="2"/>
        <v>490</v>
      </c>
      <c r="Q5" s="2" t="str">
        <f t="shared" ca="1" si="3"/>
        <v>Fecha inicio Plazo Alquiler</v>
      </c>
      <c r="R5" s="3" t="s">
        <v>52</v>
      </c>
      <c r="S5" s="10" t="s">
        <v>53</v>
      </c>
      <c r="T5" s="11">
        <v>43840</v>
      </c>
      <c r="U5" s="33" t="s">
        <v>118</v>
      </c>
      <c r="V5" s="30"/>
      <c r="W5" s="12"/>
      <c r="X5" s="13"/>
      <c r="Y5" s="14"/>
      <c r="Z5" s="15"/>
      <c r="AA5" s="15"/>
      <c r="AB5" s="4">
        <f t="shared" ca="1" si="4"/>
        <v>44137</v>
      </c>
      <c r="AC5" s="15"/>
      <c r="AD5" s="16"/>
      <c r="AE5" s="17"/>
      <c r="AF5" s="6"/>
      <c r="AG5" s="3"/>
      <c r="AH5" s="6"/>
      <c r="AI5" s="10">
        <v>2</v>
      </c>
      <c r="AJ5" s="3" t="s">
        <v>44</v>
      </c>
      <c r="AK5" s="3"/>
      <c r="AL5" s="3" t="s">
        <v>45</v>
      </c>
      <c r="AM5" s="3" t="s">
        <v>45</v>
      </c>
      <c r="AN5" s="3"/>
      <c r="AO5" s="3"/>
      <c r="AP5" s="3"/>
      <c r="AQ5" s="3" t="s">
        <v>46</v>
      </c>
      <c r="AR5" s="7" t="s">
        <v>47</v>
      </c>
      <c r="AS5" s="7"/>
      <c r="AT5" s="55" t="str">
        <f t="shared" si="8"/>
        <v>Vacio</v>
      </c>
      <c r="AU5" s="18"/>
      <c r="AV5" s="31"/>
      <c r="AW5" s="5" t="str">
        <f t="shared" ca="1" si="5"/>
        <v>Revisar</v>
      </c>
      <c r="AX5" s="5"/>
      <c r="AY5" s="32"/>
    </row>
    <row r="6" spans="1:51" ht="24.75" customHeight="1" x14ac:dyDescent="0.25">
      <c r="A6" s="54">
        <v>43565</v>
      </c>
      <c r="B6" s="54">
        <v>43951</v>
      </c>
      <c r="C6" s="33" t="s">
        <v>92</v>
      </c>
      <c r="D6" s="28" t="s">
        <v>122</v>
      </c>
      <c r="E6" s="29">
        <v>43800</v>
      </c>
      <c r="F6" s="29">
        <v>43830</v>
      </c>
      <c r="G6" s="7">
        <v>247029</v>
      </c>
      <c r="H6" s="8">
        <f t="shared" ca="1" si="0"/>
        <v>186</v>
      </c>
      <c r="I6" s="9">
        <v>70</v>
      </c>
      <c r="J6" s="9"/>
      <c r="K6" s="9" t="str">
        <f t="shared" si="6"/>
        <v>Vacio</v>
      </c>
      <c r="L6" s="9"/>
      <c r="M6" s="9"/>
      <c r="N6" s="9" t="str">
        <f t="shared" si="7"/>
        <v>Vacio</v>
      </c>
      <c r="O6" s="1">
        <f t="shared" si="1"/>
        <v>70</v>
      </c>
      <c r="P6" s="1">
        <f t="shared" ca="1" si="2"/>
        <v>490</v>
      </c>
      <c r="Q6" s="2" t="str">
        <f t="shared" ca="1" si="3"/>
        <v>Fecha inicio Plazo Alquiler</v>
      </c>
      <c r="R6" s="3" t="s">
        <v>52</v>
      </c>
      <c r="S6" s="10" t="s">
        <v>53</v>
      </c>
      <c r="T6" s="11">
        <v>43840</v>
      </c>
      <c r="U6" s="33" t="s">
        <v>117</v>
      </c>
      <c r="V6" s="30"/>
      <c r="W6" s="12"/>
      <c r="X6" s="13"/>
      <c r="Y6" s="14"/>
      <c r="Z6" s="15"/>
      <c r="AA6" s="15"/>
      <c r="AB6" s="4">
        <f t="shared" ca="1" si="4"/>
        <v>44137</v>
      </c>
      <c r="AC6" s="15"/>
      <c r="AD6" s="16"/>
      <c r="AE6" s="17"/>
      <c r="AF6" s="6"/>
      <c r="AG6" s="3"/>
      <c r="AH6" s="6"/>
      <c r="AI6" s="10">
        <v>2</v>
      </c>
      <c r="AJ6" s="3" t="s">
        <v>44</v>
      </c>
      <c r="AK6" s="3"/>
      <c r="AL6" s="3" t="s">
        <v>45</v>
      </c>
      <c r="AM6" s="3" t="s">
        <v>45</v>
      </c>
      <c r="AN6" s="3"/>
      <c r="AO6" s="3"/>
      <c r="AP6" s="3"/>
      <c r="AQ6" s="3" t="s">
        <v>46</v>
      </c>
      <c r="AR6" s="7" t="s">
        <v>47</v>
      </c>
      <c r="AS6" s="7"/>
      <c r="AT6" s="55" t="str">
        <f t="shared" si="8"/>
        <v>Vacio</v>
      </c>
      <c r="AU6" s="18"/>
      <c r="AV6" s="31"/>
      <c r="AW6" s="5" t="str">
        <f t="shared" ca="1" si="5"/>
        <v>Revisar</v>
      </c>
      <c r="AX6" s="5"/>
      <c r="AY6" s="32"/>
    </row>
    <row r="7" spans="1:51" ht="24.75" customHeight="1" x14ac:dyDescent="0.25">
      <c r="A7" s="54">
        <v>43770</v>
      </c>
      <c r="B7" s="54">
        <v>43861</v>
      </c>
      <c r="C7" s="33" t="s">
        <v>103</v>
      </c>
      <c r="D7" s="28" t="s">
        <v>123</v>
      </c>
      <c r="E7" s="29">
        <v>43800</v>
      </c>
      <c r="F7" s="29">
        <v>43830</v>
      </c>
      <c r="G7" s="7">
        <v>247029</v>
      </c>
      <c r="H7" s="8">
        <f t="shared" ca="1" si="0"/>
        <v>276</v>
      </c>
      <c r="I7" s="9">
        <v>75</v>
      </c>
      <c r="J7" s="9"/>
      <c r="K7" s="9" t="str">
        <f t="shared" si="6"/>
        <v>Vacio</v>
      </c>
      <c r="L7" s="9"/>
      <c r="M7" s="9"/>
      <c r="N7" s="9" t="str">
        <f t="shared" si="7"/>
        <v>Vacio</v>
      </c>
      <c r="O7" s="1">
        <f t="shared" si="1"/>
        <v>75</v>
      </c>
      <c r="P7" s="1" t="b">
        <f t="shared" ca="1" si="2"/>
        <v>0</v>
      </c>
      <c r="Q7" s="2" t="b">
        <f t="shared" ca="1" si="3"/>
        <v>0</v>
      </c>
      <c r="R7" s="3" t="s">
        <v>54</v>
      </c>
      <c r="S7" s="10" t="s">
        <v>55</v>
      </c>
      <c r="T7" s="11">
        <v>43321</v>
      </c>
      <c r="U7" s="33" t="s">
        <v>120</v>
      </c>
      <c r="V7" s="30"/>
      <c r="W7" s="12"/>
      <c r="X7" s="13"/>
      <c r="Y7" s="14"/>
      <c r="Z7" s="15"/>
      <c r="AA7" s="15"/>
      <c r="AB7" s="4">
        <f t="shared" ca="1" si="4"/>
        <v>44137</v>
      </c>
      <c r="AC7" s="15"/>
      <c r="AD7" s="16"/>
      <c r="AE7" s="17"/>
      <c r="AF7" s="6"/>
      <c r="AG7" s="3" t="s">
        <v>56</v>
      </c>
      <c r="AH7" s="6"/>
      <c r="AI7" s="10">
        <v>5</v>
      </c>
      <c r="AJ7" s="3" t="s">
        <v>44</v>
      </c>
      <c r="AK7" s="3"/>
      <c r="AL7" s="3" t="s">
        <v>45</v>
      </c>
      <c r="AM7" s="3" t="s">
        <v>45</v>
      </c>
      <c r="AN7" s="3"/>
      <c r="AO7" s="3"/>
      <c r="AP7" s="3"/>
      <c r="AQ7" s="3" t="s">
        <v>46</v>
      </c>
      <c r="AR7" s="7" t="s">
        <v>47</v>
      </c>
      <c r="AS7" s="7"/>
      <c r="AT7" s="55" t="str">
        <f t="shared" si="8"/>
        <v>Vacio</v>
      </c>
      <c r="AU7" s="18"/>
      <c r="AV7" s="31"/>
      <c r="AW7" s="5" t="str">
        <f t="shared" ca="1" si="5"/>
        <v>Revisar</v>
      </c>
      <c r="AX7" s="5"/>
      <c r="AY7" s="32"/>
    </row>
    <row r="8" spans="1:51" ht="24.75" customHeight="1" x14ac:dyDescent="0.25">
      <c r="A8" s="54">
        <v>43770</v>
      </c>
      <c r="B8" s="54">
        <v>44012</v>
      </c>
      <c r="C8" s="33" t="s">
        <v>103</v>
      </c>
      <c r="D8" s="28" t="s">
        <v>124</v>
      </c>
      <c r="E8" s="29">
        <v>43800</v>
      </c>
      <c r="F8" s="29">
        <v>43830</v>
      </c>
      <c r="G8" s="7">
        <v>247029</v>
      </c>
      <c r="H8" s="8">
        <f t="shared" ca="1" si="0"/>
        <v>125</v>
      </c>
      <c r="I8" s="9">
        <v>75</v>
      </c>
      <c r="J8" s="9"/>
      <c r="K8" s="9" t="str">
        <f t="shared" si="6"/>
        <v>Vacio</v>
      </c>
      <c r="L8" s="9"/>
      <c r="M8" s="9"/>
      <c r="N8" s="9" t="str">
        <f t="shared" si="7"/>
        <v>Vacio</v>
      </c>
      <c r="O8" s="1">
        <f t="shared" si="1"/>
        <v>75</v>
      </c>
      <c r="P8" s="1">
        <f t="shared" ca="1" si="2"/>
        <v>375</v>
      </c>
      <c r="Q8" s="2" t="str">
        <f t="shared" ca="1" si="3"/>
        <v>MontoS/</v>
      </c>
      <c r="R8" s="3" t="s">
        <v>54</v>
      </c>
      <c r="S8" s="10" t="s">
        <v>55</v>
      </c>
      <c r="T8" s="11">
        <v>43321</v>
      </c>
      <c r="U8" s="33" t="s">
        <v>121</v>
      </c>
      <c r="V8" s="30"/>
      <c r="W8" s="12"/>
      <c r="X8" s="13"/>
      <c r="Y8" s="14"/>
      <c r="Z8" s="15"/>
      <c r="AA8" s="15"/>
      <c r="AB8" s="4">
        <f t="shared" ca="1" si="4"/>
        <v>44137</v>
      </c>
      <c r="AC8" s="15"/>
      <c r="AD8" s="16"/>
      <c r="AE8" s="17"/>
      <c r="AF8" s="6"/>
      <c r="AG8" s="3" t="s">
        <v>56</v>
      </c>
      <c r="AH8" s="6"/>
      <c r="AI8" s="10">
        <v>5</v>
      </c>
      <c r="AJ8" s="3" t="s">
        <v>44</v>
      </c>
      <c r="AK8" s="3"/>
      <c r="AL8" s="3" t="s">
        <v>45</v>
      </c>
      <c r="AM8" s="3" t="s">
        <v>45</v>
      </c>
      <c r="AN8" s="3"/>
      <c r="AO8" s="3"/>
      <c r="AP8" s="3"/>
      <c r="AQ8" s="3" t="s">
        <v>46</v>
      </c>
      <c r="AR8" s="7" t="s">
        <v>47</v>
      </c>
      <c r="AS8" s="7"/>
      <c r="AT8" s="55" t="str">
        <f t="shared" si="8"/>
        <v>Vacio</v>
      </c>
      <c r="AU8" s="18"/>
      <c r="AV8" s="31"/>
      <c r="AW8" s="5" t="str">
        <f t="shared" ca="1" si="5"/>
        <v>Revisar</v>
      </c>
      <c r="AX8" s="5"/>
      <c r="AY8" s="32"/>
    </row>
    <row r="9" spans="1:51" ht="24.75" customHeight="1" x14ac:dyDescent="0.25">
      <c r="A9" s="54">
        <v>43497</v>
      </c>
      <c r="B9" s="54">
        <v>43876</v>
      </c>
      <c r="C9" s="33" t="s">
        <v>105</v>
      </c>
      <c r="D9" s="28" t="s">
        <v>125</v>
      </c>
      <c r="E9" s="29">
        <v>43800</v>
      </c>
      <c r="F9" s="29">
        <v>43830</v>
      </c>
      <c r="G9" s="7">
        <v>247029</v>
      </c>
      <c r="H9" s="8">
        <f t="shared" ca="1" si="0"/>
        <v>261</v>
      </c>
      <c r="I9" s="9">
        <v>75</v>
      </c>
      <c r="J9" s="9"/>
      <c r="K9" s="9" t="str">
        <f t="shared" si="6"/>
        <v>Vacio</v>
      </c>
      <c r="L9" s="9"/>
      <c r="M9" s="9"/>
      <c r="N9" s="9" t="str">
        <f t="shared" si="7"/>
        <v>Vacio</v>
      </c>
      <c r="O9" s="1">
        <f t="shared" si="1"/>
        <v>75</v>
      </c>
      <c r="P9" s="1" t="b">
        <f t="shared" ca="1" si="2"/>
        <v>0</v>
      </c>
      <c r="Q9" s="2" t="b">
        <f t="shared" ca="1" si="3"/>
        <v>0</v>
      </c>
      <c r="R9" s="3" t="s">
        <v>54</v>
      </c>
      <c r="S9" s="10" t="s">
        <v>55</v>
      </c>
      <c r="T9" s="11">
        <v>43321</v>
      </c>
      <c r="U9" s="33" t="s">
        <v>113</v>
      </c>
      <c r="V9" s="30"/>
      <c r="W9" s="12"/>
      <c r="X9" s="13"/>
      <c r="Y9" s="14"/>
      <c r="Z9" s="15"/>
      <c r="AA9" s="15"/>
      <c r="AB9" s="4">
        <f t="shared" ca="1" si="4"/>
        <v>44137</v>
      </c>
      <c r="AC9" s="15"/>
      <c r="AD9" s="16"/>
      <c r="AE9" s="17"/>
      <c r="AF9" s="6"/>
      <c r="AG9" s="3" t="s">
        <v>56</v>
      </c>
      <c r="AH9" s="6"/>
      <c r="AI9" s="10">
        <v>5</v>
      </c>
      <c r="AJ9" s="3" t="s">
        <v>44</v>
      </c>
      <c r="AK9" s="3"/>
      <c r="AL9" s="3" t="s">
        <v>45</v>
      </c>
      <c r="AM9" s="3" t="s">
        <v>45</v>
      </c>
      <c r="AN9" s="3"/>
      <c r="AO9" s="3"/>
      <c r="AP9" s="3"/>
      <c r="AQ9" s="3" t="s">
        <v>46</v>
      </c>
      <c r="AR9" s="7" t="s">
        <v>47</v>
      </c>
      <c r="AS9" s="7"/>
      <c r="AT9" s="55" t="str">
        <f t="shared" si="8"/>
        <v>Vacio</v>
      </c>
      <c r="AU9" s="18"/>
      <c r="AV9" s="31"/>
      <c r="AW9" s="5" t="str">
        <f t="shared" ca="1" si="5"/>
        <v>Revisar</v>
      </c>
      <c r="AX9" s="5"/>
      <c r="AY9" s="32"/>
    </row>
    <row r="10" spans="1:51" ht="24.75" customHeight="1" x14ac:dyDescent="0.25">
      <c r="A10" s="54">
        <v>43525</v>
      </c>
      <c r="B10" s="54">
        <v>43951</v>
      </c>
      <c r="C10" s="33" t="s">
        <v>105</v>
      </c>
      <c r="D10" s="28" t="s">
        <v>125</v>
      </c>
      <c r="E10" s="29">
        <v>43800</v>
      </c>
      <c r="F10" s="29">
        <v>43830</v>
      </c>
      <c r="G10" s="7">
        <v>247029</v>
      </c>
      <c r="H10" s="8">
        <f t="shared" ca="1" si="0"/>
        <v>186</v>
      </c>
      <c r="I10" s="9">
        <v>80</v>
      </c>
      <c r="J10" s="9"/>
      <c r="K10" s="9" t="str">
        <f t="shared" si="6"/>
        <v>Vacio</v>
      </c>
      <c r="L10" s="9"/>
      <c r="M10" s="9"/>
      <c r="N10" s="9" t="str">
        <f t="shared" si="7"/>
        <v>Vacio</v>
      </c>
      <c r="O10" s="1">
        <f t="shared" si="1"/>
        <v>80</v>
      </c>
      <c r="P10" s="1">
        <f t="shared" ca="1" si="2"/>
        <v>560</v>
      </c>
      <c r="Q10" s="2" t="str">
        <f t="shared" ca="1" si="3"/>
        <v>Fecha inicio Plazo Alquiler</v>
      </c>
      <c r="R10" s="3" t="s">
        <v>57</v>
      </c>
      <c r="S10" s="10" t="s">
        <v>58</v>
      </c>
      <c r="T10" s="11">
        <v>43259</v>
      </c>
      <c r="U10" s="33" t="s">
        <v>116</v>
      </c>
      <c r="V10" s="30"/>
      <c r="W10" s="12"/>
      <c r="X10" s="13"/>
      <c r="Y10" s="14" t="s">
        <v>59</v>
      </c>
      <c r="Z10" s="15">
        <v>43976</v>
      </c>
      <c r="AA10" s="15">
        <v>43951</v>
      </c>
      <c r="AB10" s="4">
        <f t="shared" ca="1" si="4"/>
        <v>186</v>
      </c>
      <c r="AC10" s="15" t="s">
        <v>60</v>
      </c>
      <c r="AD10" s="19" t="s">
        <v>61</v>
      </c>
      <c r="AE10" s="17"/>
      <c r="AF10" s="6"/>
      <c r="AG10" s="3" t="s">
        <v>56</v>
      </c>
      <c r="AH10" s="6"/>
      <c r="AI10" s="10">
        <v>1</v>
      </c>
      <c r="AJ10" s="3" t="s">
        <v>44</v>
      </c>
      <c r="AK10" s="3"/>
      <c r="AL10" s="3" t="s">
        <v>62</v>
      </c>
      <c r="AM10" s="3" t="s">
        <v>63</v>
      </c>
      <c r="AN10" s="3"/>
      <c r="AO10" s="3"/>
      <c r="AP10" s="3"/>
      <c r="AQ10" s="3" t="s">
        <v>46</v>
      </c>
      <c r="AR10" s="7" t="s">
        <v>47</v>
      </c>
      <c r="AS10" s="7"/>
      <c r="AT10" s="55" t="str">
        <f t="shared" si="8"/>
        <v>Vacio</v>
      </c>
      <c r="AU10" s="18"/>
      <c r="AV10" s="31"/>
      <c r="AW10" s="5" t="str">
        <f t="shared" ca="1" si="5"/>
        <v>Revisar</v>
      </c>
      <c r="AX10" s="5"/>
      <c r="AY10" s="32"/>
    </row>
    <row r="11" spans="1:51" ht="24.75" customHeight="1" x14ac:dyDescent="0.25">
      <c r="A11" s="54">
        <v>43800</v>
      </c>
      <c r="B11" s="54">
        <v>43951</v>
      </c>
      <c r="C11" s="33" t="s">
        <v>107</v>
      </c>
      <c r="D11" s="28" t="s">
        <v>126</v>
      </c>
      <c r="E11" s="29">
        <v>43800</v>
      </c>
      <c r="F11" s="29">
        <v>43830</v>
      </c>
      <c r="G11" s="7">
        <v>247029</v>
      </c>
      <c r="H11" s="8">
        <f t="shared" ca="1" si="0"/>
        <v>186</v>
      </c>
      <c r="I11" s="9">
        <v>80</v>
      </c>
      <c r="J11" s="9"/>
      <c r="K11" s="9" t="str">
        <f t="shared" si="6"/>
        <v>Vacio</v>
      </c>
      <c r="L11" s="9"/>
      <c r="M11" s="9"/>
      <c r="N11" s="9" t="str">
        <f t="shared" si="7"/>
        <v>Vacio</v>
      </c>
      <c r="O11" s="1">
        <f t="shared" si="1"/>
        <v>80</v>
      </c>
      <c r="P11" s="1">
        <f t="shared" ca="1" si="2"/>
        <v>560</v>
      </c>
      <c r="Q11" s="2" t="str">
        <f t="shared" ca="1" si="3"/>
        <v>Fecha inicio Plazo Alquiler</v>
      </c>
      <c r="R11" s="3" t="s">
        <v>64</v>
      </c>
      <c r="S11" s="10" t="s">
        <v>65</v>
      </c>
      <c r="T11" s="11">
        <v>43356</v>
      </c>
      <c r="U11" s="33" t="s">
        <v>115</v>
      </c>
      <c r="V11" s="30"/>
      <c r="W11" s="12"/>
      <c r="X11" s="13"/>
      <c r="Y11" s="14"/>
      <c r="Z11" s="15"/>
      <c r="AA11" s="15"/>
      <c r="AB11" s="4">
        <f t="shared" ca="1" si="4"/>
        <v>44137</v>
      </c>
      <c r="AC11" s="15"/>
      <c r="AD11" s="16"/>
      <c r="AE11" s="17"/>
      <c r="AF11" s="6"/>
      <c r="AG11" s="3" t="s">
        <v>43</v>
      </c>
      <c r="AH11" s="6"/>
      <c r="AI11" s="10">
        <v>1</v>
      </c>
      <c r="AJ11" s="3" t="s">
        <v>44</v>
      </c>
      <c r="AK11" s="3"/>
      <c r="AL11" s="3" t="s">
        <v>45</v>
      </c>
      <c r="AM11" s="3" t="s">
        <v>45</v>
      </c>
      <c r="AN11" s="3"/>
      <c r="AO11" s="3"/>
      <c r="AP11" s="3"/>
      <c r="AQ11" s="3" t="s">
        <v>46</v>
      </c>
      <c r="AR11" s="7" t="s">
        <v>47</v>
      </c>
      <c r="AS11" s="7"/>
      <c r="AT11" s="55" t="str">
        <f t="shared" si="8"/>
        <v>Vacio</v>
      </c>
      <c r="AU11" s="18"/>
      <c r="AV11" s="31"/>
      <c r="AW11" s="5" t="str">
        <f t="shared" ca="1" si="5"/>
        <v>Revisar</v>
      </c>
      <c r="AX11" s="5"/>
      <c r="AY11" s="32"/>
    </row>
  </sheetData>
  <dataValidations count="3">
    <dataValidation type="list" allowBlank="1" showInputMessage="1" showErrorMessage="1" sqref="Y2:Y11">
      <formula1>"Sí"</formula1>
    </dataValidation>
    <dataValidation type="list" allowBlank="1" showInputMessage="1" showErrorMessage="1" sqref="AC2:AC11">
      <formula1>"Sí , No"</formula1>
    </dataValidation>
    <dataValidation type="list" allowBlank="1" showInputMessage="1" showErrorMessage="1" sqref="AR1:AR11">
      <formula1>"Almacén, Cliente, Prestamo"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Clientes</vt:lpstr>
      <vt:lpstr>Cuadro de Vencimiento</vt:lpstr>
      <vt:lpstr>Pendientes</vt:lpstr>
      <vt:lpstr>Sisgeco</vt:lpstr>
      <vt:lpstr>30.10.20</vt:lpstr>
      <vt:lpstr>Resumen</vt:lpstr>
      <vt:lpstr>26.10</vt:lpstr>
      <vt:lpstr>Reporte 19.10</vt:lpstr>
      <vt:lpstr>Reporte 12.10</vt:lpstr>
      <vt:lpstr>Reporte 05.10</vt:lpstr>
      <vt:lpstr>Rep.24.08</vt:lpstr>
      <vt:lpstr>Rep. 17.08</vt:lpstr>
      <vt:lpstr>Inmac</vt:lpstr>
      <vt:lpstr>CasoSisgeco</vt:lpstr>
      <vt:lpstr>CasoCV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2020-10-31T04:24:33Z</cp:lastPrinted>
  <dcterms:created xsi:type="dcterms:W3CDTF">2020-06-17T14:28:50Z</dcterms:created>
  <dcterms:modified xsi:type="dcterms:W3CDTF">2020-11-02T19:22:14Z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acd7a0fb-ba99-411b-8b8f-e81d9b99ffa4</vt:lpwstr>
  </property>
</Properties>
</file>